
<file path=[Content_Types].xml><?xml version="1.0" encoding="utf-8"?>
<Types xmlns="http://schemas.openxmlformats.org/package/2006/content-types">
  <Override PartName="/xl/worksheets/sheet24.xml" ContentType="application/vnd.openxmlformats-officedocument.spreadsheetml.worksheet+xml"/>
  <Override PartName="/xl/worksheets/sheet35.xml" ContentType="application/vnd.openxmlformats-officedocument.spreadsheetml.worksheet+xml"/>
  <Override PartName="/xl/worksheets/sheet13.xml" ContentType="application/vnd.openxmlformats-officedocument.spreadsheetml.worksheet+xml"/>
  <Override PartName="/xl/worksheets/sheet42.xml" ContentType="application/vnd.openxmlformats-officedocument.spreadsheetml.worksheet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worksheets/sheet7.xml" ContentType="application/vnd.openxmlformats-officedocument.spreadsheetml.worksheet+xml"/>
  <Override PartName="/xl/worksheets/sheet20.xml" ContentType="application/vnd.openxmlformats-officedocument.spreadsheetml.worksheet+xml"/>
  <Override PartName="/xl/worksheets/sheet31.xml" ContentType="application/vnd.openxmlformats-officedocument.spreadsheetml.worksheet+xml"/>
  <Override PartName="/xl/drawings/drawing17.xml" ContentType="application/vnd.openxmlformats-officedocument.drawing+xml"/>
  <Override PartName="/xl/drawings/drawing28.xml" ContentType="application/vnd.openxmlformats-officedocument.drawing+xml"/>
  <Override PartName="/xl/ctrlProps/ctrlProp27.xml" ContentType="application/vnd.ms-excel.controlproperties+xml"/>
  <Default Extension="xml" ContentType="application/xml"/>
  <Override PartName="/xl/drawings/drawing2.xml" ContentType="application/vnd.openxmlformats-officedocument.drawing+xml"/>
  <Override PartName="/xl/ctrlProps/ctrlProp16.xml" ContentType="application/vnd.ms-excel.controlproperties+xml"/>
  <Override PartName="/xl/worksheets/sheet3.xml" ContentType="application/vnd.openxmlformats-officedocument.spreadsheetml.worksheet+xml"/>
  <Override PartName="/xl/drawings/drawing13.xml" ContentType="application/vnd.openxmlformats-officedocument.drawing+xml"/>
  <Override PartName="/xl/drawings/drawing24.xml" ContentType="application/vnd.openxmlformats-officedocument.drawing+xml"/>
  <Override PartName="/xl/ctrlProps/ctrlProp23.xml" ContentType="application/vnd.ms-excel.controlproperties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drawings/drawing11.xml" ContentType="application/vnd.openxmlformats-officedocument.drawing+xml"/>
  <Override PartName="/xl/drawings/drawing20.xml" ContentType="application/vnd.openxmlformats-officedocument.drawing+xml"/>
  <Override PartName="/xl/drawings/drawing31.xml" ContentType="application/vnd.openxmlformats-officedocument.drawing+xml"/>
  <Override PartName="/xl/ctrlProps/ctrlProp21.xml" ContentType="application/vnd.ms-excel.controlproperties+xml"/>
  <Override PartName="/xl/ctrlProps/ctrlProp12.xml" ContentType="application/vnd.ms-excel.controlproperties+xml"/>
  <Override PartName="/xl/ctrlProps/ctrlProp6.xml" ContentType="application/vnd.ms-excel.controlproperties+xml"/>
  <Override PartName="/xl/worksheets/sheet29.xml" ContentType="application/vnd.openxmlformats-officedocument.spreadsheetml.worksheet+xml"/>
  <Override PartName="/xl/worksheets/sheet38.xml" ContentType="application/vnd.openxmlformats-officedocument.spreadsheetml.worksheet+xml"/>
  <Override PartName="/xl/sharedStrings.xml" ContentType="application/vnd.openxmlformats-officedocument.spreadsheetml.sharedStrings+xml"/>
  <Override PartName="/xl/ctrlProps/ctrlProp10.xml" ContentType="application/vnd.ms-excel.controlproperties+xml"/>
  <Override PartName="/xl/ctrlProps/ctrlProp4.xml" ContentType="application/vnd.ms-excel.controlproperties+xml"/>
  <Override PartName="/xl/worksheets/sheet18.xml" ContentType="application/vnd.openxmlformats-officedocument.spreadsheetml.worksheet+xml"/>
  <Override PartName="/xl/worksheets/sheet27.xml" ContentType="application/vnd.openxmlformats-officedocument.spreadsheetml.worksheet+xml"/>
  <Override PartName="/xl/worksheets/sheet36.xml" ContentType="application/vnd.openxmlformats-officedocument.spreadsheetml.worksheet+xml"/>
  <Override PartName="/xl/worksheets/sheet45.xml" ContentType="application/vnd.openxmlformats-officedocument.spreadsheetml.worksheet+xml"/>
  <Override PartName="/xl/ctrlProps/ctrlProp2.xml" ContentType="application/vnd.ms-excel.controlproperties+xml"/>
  <Override PartName="/xl/worksheets/sheet16.xml" ContentType="application/vnd.openxmlformats-officedocument.spreadsheetml.worksheet+xml"/>
  <Override PartName="/xl/worksheets/sheet25.xml" ContentType="application/vnd.openxmlformats-officedocument.spreadsheetml.worksheet+xml"/>
  <Override PartName="/xl/worksheets/sheet34.xml" ContentType="application/vnd.openxmlformats-officedocument.spreadsheetml.worksheet+xml"/>
  <Override PartName="/xl/worksheets/sheet43.xml" ContentType="application/vnd.openxmlformats-officedocument.spreadsheetml.worksheet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worksheets/sheet23.xml" ContentType="application/vnd.openxmlformats-officedocument.spreadsheetml.worksheet+xml"/>
  <Override PartName="/xl/worksheets/sheet32.xml" ContentType="application/vnd.openxmlformats-officedocument.spreadsheetml.worksheet+xml"/>
  <Override PartName="/xl/worksheets/sheet41.xml" ContentType="application/vnd.openxmlformats-officedocument.spreadsheetml.worksheet+xml"/>
  <Override PartName="/xl/drawings/drawing7.xml" ContentType="application/vnd.openxmlformats-officedocument.drawing+xml"/>
  <Override PartName="/xl/drawings/drawing29.xml" ContentType="application/vnd.openxmlformats-officedocument.drawing+xml"/>
  <Override PartName="/xl/ctrlProps/ctrlProp28.xml" ContentType="application/vnd.ms-excel.controlproperties+xml"/>
  <Override PartName="/xl/ctrlProps/ctrlProp19.xml" ContentType="application/vnd.ms-excel.controlproperties+xml"/>
  <Override PartName="/xl/worksheets/sheet6.xml" ContentType="application/vnd.openxmlformats-officedocument.spreadsheetml.worksheet+xml"/>
  <Override PartName="/xl/worksheets/sheet8.xml" ContentType="application/vnd.openxmlformats-officedocument.spreadsheetml.worksheet+xml"/>
  <Override PartName="/xl/worksheets/sheet12.xml" ContentType="application/vnd.openxmlformats-officedocument.spreadsheetml.worksheet+xml"/>
  <Override PartName="/xl/worksheets/sheet21.xml" ContentType="application/vnd.openxmlformats-officedocument.spreadsheetml.worksheet+xml"/>
  <Override PartName="/xl/worksheets/sheet30.xml" ContentType="application/vnd.openxmlformats-officedocument.spreadsheetml.worksheet+xml"/>
  <Default Extension="jpeg" ContentType="image/jpeg"/>
  <Override PartName="/xl/drawings/drawing5.xml" ContentType="application/vnd.openxmlformats-officedocument.drawing+xml"/>
  <Default Extension="emf" ContentType="image/x-emf"/>
  <Override PartName="/xl/drawings/drawing18.xml" ContentType="application/vnd.openxmlformats-officedocument.drawing+xml"/>
  <Override PartName="/xl/drawings/drawing27.xml" ContentType="application/vnd.openxmlformats-officedocument.drawing+xml"/>
  <Override PartName="/xl/ctrlProps/ctrlProp17.xml" ContentType="application/vnd.ms-excel.controlproperties+xml"/>
  <Override PartName="/xl/ctrlProps/ctrlProp26.xml" ContentType="application/vnd.ms-excel.controlproperties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10.xml" ContentType="application/vnd.openxmlformats-officedocument.spreadsheetml.worksheet+xml"/>
  <Override PartName="/xl/drawings/drawing3.xml" ContentType="application/vnd.openxmlformats-officedocument.drawing+xml"/>
  <Override PartName="/xl/drawings/drawing16.xml" ContentType="application/vnd.openxmlformats-officedocument.drawing+xml"/>
  <Override PartName="/xl/drawings/drawing25.xml" ContentType="application/vnd.openxmlformats-officedocument.drawing+xml"/>
  <Override PartName="/xl/drawings/drawing34.xml" ContentType="application/vnd.openxmlformats-officedocument.drawing+xml"/>
  <Override PartName="/xl/ctrlProps/ctrlProp15.xml" ContentType="application/vnd.ms-excel.controlproperties+xml"/>
  <Override PartName="/xl/ctrlProps/ctrlProp9.xml" ContentType="application/vnd.ms-excel.controlproperties+xml"/>
  <Override PartName="/xl/ctrlProps/ctrlProp24.xml" ContentType="application/vnd.ms-excel.controlproperties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externalLinks/externalLink2.xml" ContentType="application/vnd.openxmlformats-officedocument.spreadsheetml.externalLink+xml"/>
  <Override PartName="/xl/drawings/drawing1.xml" ContentType="application/vnd.openxmlformats-officedocument.drawing+xml"/>
  <Override PartName="/xl/drawings/drawing14.xml" ContentType="application/vnd.openxmlformats-officedocument.drawing+xml"/>
  <Override PartName="/xl/drawings/drawing23.xml" ContentType="application/vnd.openxmlformats-officedocument.drawing+xml"/>
  <Override PartName="/xl/drawings/drawing32.xml" ContentType="application/vnd.openxmlformats-officedocument.drawing+xml"/>
  <Override PartName="/xl/ctrlProps/ctrlProp22.xml" ContentType="application/vnd.ms-excel.controlproperties+xml"/>
  <Override PartName="/xl/ctrlProps/ctrlProp13.xml" ContentType="application/vnd.ms-excel.controlproperties+xml"/>
  <Override PartName="/xl/ctrlProps/ctrlProp7.xml" ContentType="application/vnd.ms-excel.controlproperties+xml"/>
  <Default Extension="vml" ContentType="application/vnd.openxmlformats-officedocument.vmlDrawing"/>
  <Override PartName="/xl/drawings/drawing12.xml" ContentType="application/vnd.openxmlformats-officedocument.drawing+xml"/>
  <Override PartName="/xl/drawings/drawing21.xml" ContentType="application/vnd.openxmlformats-officedocument.drawing+xml"/>
  <Override PartName="/xl/drawings/drawing30.xml" ContentType="application/vnd.openxmlformats-officedocument.drawing+xml"/>
  <Override PartName="/xl/calcChain.xml" ContentType="application/vnd.openxmlformats-officedocument.spreadsheetml.calcChain+xml"/>
  <Override PartName="/xl/ctrlProps/ctrlProp5.xml" ContentType="application/vnd.ms-excel.controlproperties+xml"/>
  <Override PartName="/xl/ctrlProps/ctrlProp20.xml" ContentType="application/vnd.ms-excel.controlproperties+xml"/>
  <Override PartName="/xl/ctrlProps/ctrlProp11.xml" ContentType="application/vnd.ms-excel.controlproperties+xml"/>
  <Override PartName="/xl/worksheets/sheet19.xml" ContentType="application/vnd.openxmlformats-officedocument.spreadsheetml.worksheet+xml"/>
  <Override PartName="/xl/worksheets/sheet28.xml" ContentType="application/vnd.openxmlformats-officedocument.spreadsheetml.worksheet+xml"/>
  <Override PartName="/xl/worksheets/sheet39.xml" ContentType="application/vnd.openxmlformats-officedocument.spreadsheetml.worksheet+xml"/>
  <Override PartName="/xl/drawings/drawing10.xml" ContentType="application/vnd.openxmlformats-officedocument.drawing+xml"/>
  <Override PartName="/xl/ctrlProps/ctrlProp3.xml" ContentType="application/vnd.ms-excel.controlproperties+xml"/>
  <Override PartName="/xl/worksheets/sheet17.xml" ContentType="application/vnd.openxmlformats-officedocument.spreadsheetml.worksheet+xml"/>
  <Override PartName="/xl/worksheets/sheet26.xml" ContentType="application/vnd.openxmlformats-officedocument.spreadsheetml.worksheet+xml"/>
  <Override PartName="/xl/worksheets/sheet37.xml" ContentType="application/vnd.openxmlformats-officedocument.spreadsheetml.worksheet+xml"/>
  <Override PartName="/xl/worksheets/sheet46.xml" ContentType="application/vnd.openxmlformats-officedocument.spreadsheetml.worksheet+xml"/>
  <Override PartName="/xl/ctrlProps/ctrlProp1.xml" ContentType="application/vnd.ms-excel.controlproperties+xml"/>
  <Override PartName="/docProps/core.xml" ContentType="application/vnd.openxmlformats-package.core-properties+xml"/>
  <Override PartName="/xl/worksheets/sheet15.xml" ContentType="application/vnd.openxmlformats-officedocument.spreadsheetml.worksheet+xml"/>
  <Override PartName="/xl/worksheets/sheet44.xml" ContentType="application/vnd.openxmlformats-officedocument.spreadsheetml.worksheet+xml"/>
  <Override PartName="/xl/worksheets/sheet9.xml" ContentType="application/vnd.openxmlformats-officedocument.spreadsheetml.worksheet+xml"/>
  <Override PartName="/xl/worksheets/sheet22.xml" ContentType="application/vnd.openxmlformats-officedocument.spreadsheetml.worksheet+xml"/>
  <Override PartName="/xl/worksheets/sheet33.xml" ContentType="application/vnd.openxmlformats-officedocument.spreadsheetml.worksheet+xml"/>
  <Override PartName="/xl/theme/theme1.xml" ContentType="application/vnd.openxmlformats-officedocument.theme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ctrlProps/ctrlProp29.xml" ContentType="application/vnd.ms-excel.controlproperties+xml"/>
  <Override PartName="/xl/worksheets/sheet11.xml" ContentType="application/vnd.openxmlformats-officedocument.spreadsheetml.worksheet+xml"/>
  <Override PartName="/xl/worksheets/sheet40.xml" ContentType="application/vnd.openxmlformats-officedocument.spreadsheetml.worksheet+xml"/>
  <Override PartName="/xl/drawings/drawing4.xml" ContentType="application/vnd.openxmlformats-officedocument.drawing+xml"/>
  <Override PartName="/xl/ctrlProps/ctrlProp18.xml" ContentType="application/vnd.ms-excel.controlproperties+xml"/>
  <Default Extension="rels" ContentType="application/vnd.openxmlformats-package.relationships+xml"/>
  <Override PartName="/xl/worksheets/sheet5.xml" ContentType="application/vnd.openxmlformats-officedocument.spreadsheetml.worksheet+xml"/>
  <Override PartName="/xl/drawings/drawing15.xml" ContentType="application/vnd.openxmlformats-officedocument.drawing+xml"/>
  <Override PartName="/xl/drawings/drawing26.xml" ContentType="application/vnd.openxmlformats-officedocument.drawing+xml"/>
  <Override PartName="/xl/ctrlProps/ctrlProp25.xml" ContentType="application/vnd.ms-excel.controlproperties+xml"/>
  <Override PartName="/xl/drawings/drawing22.xml" ContentType="application/vnd.openxmlformats-officedocument.drawing+xml"/>
  <Override PartName="/xl/drawings/drawing33.xml" ContentType="application/vnd.openxmlformats-officedocument.drawing+xml"/>
  <Override PartName="/xl/ctrlProps/ctrlProp14.xml" ContentType="application/vnd.ms-excel.controlproperties+xml"/>
  <Override PartName="/xl/ctrlProps/ctrlProp8.xml" ContentType="application/vnd.ms-excel.contro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7" rupBuild="4506"/>
  <workbookPr updateLinks="never" codeName="ЭтаКнига" defaultThemeVersion="124226"/>
  <bookViews>
    <workbookView xWindow="0" yWindow="30" windowWidth="20730" windowHeight="9555" tabRatio="904" activeTab="4"/>
  </bookViews>
  <sheets>
    <sheet name="Smart" sheetId="36" r:id="rId1"/>
    <sheet name="Help" sheetId="28" r:id="rId2"/>
    <sheet name="Цены" sheetId="1" state="veryHidden" r:id="rId3"/>
    <sheet name="Sale" sheetId="38" state="hidden" r:id="rId4"/>
    <sheet name="Main" sheetId="2" r:id="rId5"/>
    <sheet name="Hinges" sheetId="4" state="veryHidden" r:id="rId6"/>
    <sheet name="Sensys glass door" sheetId="37" r:id="rId7"/>
    <sheet name="Sensys" sheetId="3" r:id="rId8"/>
    <sheet name="Sensys Black" sheetId="5" r:id="rId9"/>
    <sheet name="Intermat" sheetId="6" r:id="rId10"/>
    <sheet name="SlideOn" sheetId="7" r:id="rId11"/>
    <sheet name="Спец.Петли" sheetId="8" r:id="rId12"/>
    <sheet name="AvanTech YOU" sheetId="39" r:id="rId13"/>
    <sheet name="Организации AvanTech" sheetId="44" r:id="rId14"/>
    <sheet name="ArciTech" sheetId="9" r:id="rId15"/>
    <sheet name="Организации ArciTech" sheetId="12" r:id="rId16"/>
    <sheet name="InnoTech Atira" sheetId="14" r:id="rId17"/>
    <sheet name="Internal drawer" sheetId="33" state="veryHidden" r:id="rId18"/>
    <sheet name="DrawerSystem" sheetId="10" state="veryHidden" r:id="rId19"/>
    <sheet name="Organisation" sheetId="13" state="veryHidden" r:id="rId20"/>
    <sheet name="Организации InnoTech" sheetId="15" r:id="rId21"/>
    <sheet name="Quadro" sheetId="16" r:id="rId22"/>
    <sheet name="IL XL" sheetId="18" state="hidden" r:id="rId23"/>
    <sheet name="DrawerRunners" sheetId="17" state="veryHidden" r:id="rId24"/>
    <sheet name="TL XL" sheetId="20" r:id="rId25"/>
    <sheet name="TL XL 2019" sheetId="41" r:id="rId26"/>
    <sheet name="TL Serial" sheetId="47" state="veryHidden" r:id="rId27"/>
    <sheet name="Serial" sheetId="48" state="veryHidden" r:id="rId28"/>
    <sheet name="TL L" sheetId="21" r:id="rId29"/>
    <sheet name="TL L 2020" sheetId="42" r:id="rId30"/>
    <sheet name="TL M" sheetId="22" r:id="rId31"/>
    <sheet name="TL 27" sheetId="43" r:id="rId32"/>
    <sheet name="SL S" sheetId="23" r:id="rId33"/>
    <sheet name="SL M" sheetId="24" r:id="rId34"/>
    <sheet name="SL 55Plus" sheetId="25" r:id="rId35"/>
    <sheet name="SL 56" sheetId="26" r:id="rId36"/>
    <sheet name="WL L" sheetId="27" r:id="rId37"/>
    <sheet name="DoorSystem" sheetId="19" state="veryHidden" r:id="rId38"/>
    <sheet name="Акция по WL" sheetId="49" r:id="rId39"/>
    <sheet name="WLL" sheetId="52" state="veryHidden" r:id="rId40"/>
    <sheet name="WL 230" sheetId="40" r:id="rId41"/>
    <sheet name="Соединительная фурнитура" sheetId="29" r:id="rId42"/>
    <sheet name="Connecting" sheetId="30" state="veryHidden" r:id="rId43"/>
    <sheet name="Производственная техника" sheetId="31" r:id="rId44"/>
    <sheet name="Для шкафа" sheetId="32" r:id="rId45"/>
    <sheet name="Hindle" sheetId="35" state="veryHidden" r:id="rId46"/>
  </sheets>
  <externalReferences>
    <externalReference r:id="rId47"/>
    <externalReference r:id="rId48"/>
  </externalReferences>
  <definedNames>
    <definedName name="_xlnm._FilterDatabase" localSheetId="0" hidden="1">Smart!$AJ$17:$AN$996</definedName>
    <definedName name="_xlnm._FilterDatabase" localSheetId="2" hidden="1">Цены!$B$1:$H$2727</definedName>
  </definedNames>
  <calcPr calcId="125725" concurrentCalc="0"/>
</workbook>
</file>

<file path=xl/calcChain.xml><?xml version="1.0" encoding="utf-8"?>
<calcChain xmlns="http://schemas.openxmlformats.org/spreadsheetml/2006/main">
  <c r="B8" i="38"/>
  <c r="H2" i="1"/>
  <c r="I2"/>
  <c r="F1642"/>
  <c r="G1642"/>
  <c r="K199" i="39"/>
  <c r="F1641" i="1"/>
  <c r="G1641"/>
  <c r="E199" i="39"/>
  <c r="F1637" i="1"/>
  <c r="G1637"/>
  <c r="K169" i="39"/>
  <c r="B24" i="14"/>
  <c r="H47" i="49"/>
  <c r="H46"/>
  <c r="H45"/>
  <c r="B47"/>
  <c r="B46"/>
  <c r="H32"/>
  <c r="H31"/>
  <c r="H30"/>
  <c r="B32"/>
  <c r="B31"/>
  <c r="H16"/>
  <c r="H15"/>
  <c r="B16"/>
  <c r="E141" i="52"/>
  <c r="E140"/>
  <c r="E139"/>
  <c r="F87" i="49"/>
  <c r="F86"/>
  <c r="G86"/>
  <c r="C60"/>
  <c r="C55"/>
  <c r="I54"/>
  <c r="C54"/>
  <c r="J47"/>
  <c r="I47"/>
  <c r="D47"/>
  <c r="J46"/>
  <c r="D46"/>
  <c r="J45"/>
  <c r="D45"/>
  <c r="B45"/>
  <c r="J44"/>
  <c r="H44"/>
  <c r="J33"/>
  <c r="H33"/>
  <c r="I33"/>
  <c r="D33"/>
  <c r="B33"/>
  <c r="J32"/>
  <c r="I32"/>
  <c r="D32"/>
  <c r="C32"/>
  <c r="J31"/>
  <c r="D31"/>
  <c r="C31"/>
  <c r="J30"/>
  <c r="D30"/>
  <c r="B30"/>
  <c r="C30"/>
  <c r="J29"/>
  <c r="H29"/>
  <c r="J16"/>
  <c r="D16"/>
  <c r="J15"/>
  <c r="D15"/>
  <c r="B15"/>
  <c r="J14"/>
  <c r="H14"/>
  <c r="C33"/>
  <c r="B100"/>
  <c r="B99"/>
  <c r="B98"/>
  <c r="I86"/>
  <c r="H86"/>
  <c r="C15"/>
  <c r="C16"/>
  <c r="I44"/>
  <c r="I45"/>
  <c r="I46"/>
  <c r="I29"/>
  <c r="I30"/>
  <c r="I31"/>
  <c r="I14"/>
  <c r="I15"/>
  <c r="I16"/>
  <c r="C45"/>
  <c r="C46"/>
  <c r="C47"/>
  <c r="B74" i="47"/>
  <c r="C74"/>
  <c r="D74"/>
  <c r="B66"/>
  <c r="C66"/>
  <c r="D68"/>
  <c r="C68"/>
  <c r="D67"/>
  <c r="C67"/>
  <c r="D66"/>
  <c r="B57"/>
  <c r="F4104" i="1"/>
  <c r="G4104"/>
  <c r="F4110"/>
  <c r="G4110"/>
  <c r="B48" i="47"/>
  <c r="D57"/>
  <c r="C57"/>
  <c r="D50"/>
  <c r="C50"/>
  <c r="D49"/>
  <c r="C49"/>
  <c r="D48"/>
  <c r="C48"/>
  <c r="B39"/>
  <c r="F4077" i="1"/>
  <c r="G4077"/>
  <c r="D39" i="47"/>
  <c r="E39"/>
  <c r="E36"/>
  <c r="B20"/>
  <c r="C39"/>
  <c r="D20"/>
  <c r="C20"/>
  <c r="D32"/>
  <c r="B31"/>
  <c r="C31"/>
  <c r="D33"/>
  <c r="C33"/>
  <c r="C32"/>
  <c r="D31"/>
  <c r="F4042" i="1"/>
  <c r="G4042"/>
  <c r="F4050"/>
  <c r="G4050"/>
  <c r="F4058"/>
  <c r="G4058"/>
  <c r="F4068"/>
  <c r="G4068"/>
  <c r="F4078"/>
  <c r="G4078"/>
  <c r="F4086"/>
  <c r="G4086"/>
  <c r="F4095"/>
  <c r="G4095"/>
  <c r="B11" i="47"/>
  <c r="D13"/>
  <c r="C13"/>
  <c r="D12"/>
  <c r="D11"/>
  <c r="C12"/>
  <c r="C11"/>
  <c r="C16" i="28"/>
  <c r="E16"/>
  <c r="F16"/>
  <c r="C17"/>
  <c r="E17"/>
  <c r="F17"/>
  <c r="C18"/>
  <c r="E18"/>
  <c r="F18"/>
  <c r="C19"/>
  <c r="E19"/>
  <c r="F19"/>
  <c r="C20"/>
  <c r="E20"/>
  <c r="F20"/>
  <c r="C21"/>
  <c r="E21"/>
  <c r="F21"/>
  <c r="C22"/>
  <c r="E22"/>
  <c r="F22"/>
  <c r="C23"/>
  <c r="E23"/>
  <c r="F23"/>
  <c r="C24"/>
  <c r="E24"/>
  <c r="F24"/>
  <c r="C25"/>
  <c r="E25"/>
  <c r="F25"/>
  <c r="C26"/>
  <c r="E26"/>
  <c r="F26"/>
  <c r="C27"/>
  <c r="E27"/>
  <c r="F27"/>
  <c r="C28"/>
  <c r="E28"/>
  <c r="F28"/>
  <c r="C29"/>
  <c r="E29"/>
  <c r="F29"/>
  <c r="C30"/>
  <c r="E30"/>
  <c r="F30"/>
  <c r="D42" i="42"/>
  <c r="D41"/>
  <c r="C42"/>
  <c r="B41"/>
  <c r="D17"/>
  <c r="B17"/>
  <c r="C17"/>
  <c r="C41"/>
  <c r="C24" i="14"/>
  <c r="J41" i="27"/>
  <c r="H41"/>
  <c r="D40"/>
  <c r="B40"/>
  <c r="C40"/>
  <c r="H39"/>
  <c r="B38"/>
  <c r="I41"/>
  <c r="B51" i="42"/>
  <c r="C51"/>
  <c r="D26"/>
  <c r="B26"/>
  <c r="C26"/>
  <c r="C35" i="40"/>
  <c r="C29"/>
  <c r="I75" i="16"/>
  <c r="E83"/>
  <c r="C83"/>
  <c r="C82"/>
  <c r="C81"/>
  <c r="C80"/>
  <c r="I74"/>
  <c r="C74"/>
  <c r="I73"/>
  <c r="C73"/>
  <c r="C221" i="14"/>
  <c r="C220"/>
  <c r="C219"/>
  <c r="C218"/>
  <c r="B55" i="15"/>
  <c r="B83"/>
  <c r="H75"/>
  <c r="B75"/>
  <c r="C75"/>
  <c r="B67"/>
  <c r="I55"/>
  <c r="D55"/>
  <c r="I250" i="9"/>
  <c r="C250"/>
  <c r="I249"/>
  <c r="C249"/>
  <c r="I212" i="14"/>
  <c r="C212"/>
  <c r="I211"/>
  <c r="C211"/>
  <c r="C67" i="15"/>
  <c r="I75"/>
  <c r="C55"/>
  <c r="C83"/>
  <c r="F3353" i="1"/>
  <c r="G3353"/>
  <c r="E162" i="14"/>
  <c r="C162"/>
  <c r="F3352" i="1"/>
  <c r="G3352"/>
  <c r="K154" i="14"/>
  <c r="I154"/>
  <c r="F3351" i="1"/>
  <c r="G3351"/>
  <c r="E154" i="14"/>
  <c r="C154"/>
  <c r="F2735" i="1"/>
  <c r="G2735"/>
  <c r="E203" i="9"/>
  <c r="C203"/>
  <c r="F2734" i="1"/>
  <c r="G2734"/>
  <c r="K195" i="9"/>
  <c r="I195"/>
  <c r="C195"/>
  <c r="F2733" i="1"/>
  <c r="G2733"/>
  <c r="E195" i="9"/>
  <c r="J74" i="14"/>
  <c r="H74"/>
  <c r="H73"/>
  <c r="H72"/>
  <c r="H71"/>
  <c r="I71"/>
  <c r="J73"/>
  <c r="J72"/>
  <c r="J71"/>
  <c r="B73"/>
  <c r="B72"/>
  <c r="B71"/>
  <c r="D73"/>
  <c r="D72"/>
  <c r="D71"/>
  <c r="H39"/>
  <c r="B54"/>
  <c r="D55"/>
  <c r="B55"/>
  <c r="D54"/>
  <c r="H40"/>
  <c r="I40"/>
  <c r="J40"/>
  <c r="J39"/>
  <c r="D40"/>
  <c r="B40"/>
  <c r="C40"/>
  <c r="D39"/>
  <c r="B39"/>
  <c r="J24"/>
  <c r="H24"/>
  <c r="I24"/>
  <c r="D24"/>
  <c r="J13"/>
  <c r="H13"/>
  <c r="B13"/>
  <c r="C13"/>
  <c r="D13"/>
  <c r="B83" i="12"/>
  <c r="H75"/>
  <c r="B75"/>
  <c r="B67"/>
  <c r="C67"/>
  <c r="I55"/>
  <c r="D55"/>
  <c r="B55"/>
  <c r="D11"/>
  <c r="B11"/>
  <c r="C11"/>
  <c r="I74" i="14"/>
  <c r="I72"/>
  <c r="I73"/>
  <c r="C73"/>
  <c r="C71"/>
  <c r="C72"/>
  <c r="C54"/>
  <c r="C55"/>
  <c r="I39"/>
  <c r="C39"/>
  <c r="I13"/>
  <c r="C75" i="12"/>
  <c r="I75"/>
  <c r="C83"/>
  <c r="C55"/>
  <c r="J140" i="9"/>
  <c r="J139"/>
  <c r="J138"/>
  <c r="H140"/>
  <c r="H139"/>
  <c r="H138"/>
  <c r="J137"/>
  <c r="H137"/>
  <c r="I137"/>
  <c r="J136"/>
  <c r="H136"/>
  <c r="D141"/>
  <c r="D140"/>
  <c r="D139"/>
  <c r="B141"/>
  <c r="B140"/>
  <c r="B139"/>
  <c r="B137"/>
  <c r="D138"/>
  <c r="B138"/>
  <c r="C138"/>
  <c r="D137"/>
  <c r="J122"/>
  <c r="H122"/>
  <c r="J121"/>
  <c r="H121"/>
  <c r="J120"/>
  <c r="H120"/>
  <c r="I120"/>
  <c r="J119"/>
  <c r="H119"/>
  <c r="J118"/>
  <c r="H118"/>
  <c r="I139"/>
  <c r="I138"/>
  <c r="I140"/>
  <c r="I136"/>
  <c r="C140"/>
  <c r="C139"/>
  <c r="C141"/>
  <c r="I122"/>
  <c r="C137"/>
  <c r="I121"/>
  <c r="I118"/>
  <c r="I119"/>
  <c r="D124"/>
  <c r="B124"/>
  <c r="D123"/>
  <c r="B123"/>
  <c r="D122"/>
  <c r="B122"/>
  <c r="B120"/>
  <c r="H15"/>
  <c r="D121"/>
  <c r="B121"/>
  <c r="C121"/>
  <c r="D120"/>
  <c r="J107"/>
  <c r="H107"/>
  <c r="J106"/>
  <c r="H106"/>
  <c r="J105"/>
  <c r="H105"/>
  <c r="J104"/>
  <c r="H104"/>
  <c r="D107"/>
  <c r="B107"/>
  <c r="C107"/>
  <c r="D106"/>
  <c r="B106"/>
  <c r="C106"/>
  <c r="D105"/>
  <c r="B105"/>
  <c r="D104"/>
  <c r="B104"/>
  <c r="C123"/>
  <c r="C124"/>
  <c r="C122"/>
  <c r="C120"/>
  <c r="I104"/>
  <c r="I106"/>
  <c r="I105"/>
  <c r="I107"/>
  <c r="C105"/>
  <c r="C104"/>
  <c r="D12" i="5"/>
  <c r="I199" i="39"/>
  <c r="C199"/>
  <c r="I169"/>
  <c r="D15" i="43"/>
  <c r="D14"/>
  <c r="D13"/>
  <c r="D10"/>
  <c r="B16"/>
  <c r="C16"/>
  <c r="C15"/>
  <c r="C14"/>
  <c r="C13"/>
  <c r="C12"/>
  <c r="C11"/>
  <c r="B9"/>
  <c r="C9"/>
  <c r="B27"/>
  <c r="C27"/>
  <c r="D27"/>
  <c r="B28"/>
  <c r="D28"/>
  <c r="C34"/>
  <c r="C40"/>
  <c r="C28"/>
  <c r="C10"/>
  <c r="I187" i="39"/>
  <c r="I186"/>
  <c r="C169"/>
  <c r="E7" i="28"/>
  <c r="B141" i="44"/>
  <c r="C141"/>
  <c r="H133"/>
  <c r="I133"/>
  <c r="B133"/>
  <c r="B125"/>
  <c r="C125"/>
  <c r="I113"/>
  <c r="B113"/>
  <c r="D113"/>
  <c r="I101"/>
  <c r="C101"/>
  <c r="B89"/>
  <c r="H81"/>
  <c r="B81"/>
  <c r="H69"/>
  <c r="B69"/>
  <c r="C69"/>
  <c r="C133"/>
  <c r="C113"/>
  <c r="C89"/>
  <c r="I81"/>
  <c r="C81"/>
  <c r="I69"/>
  <c r="B57"/>
  <c r="C57"/>
  <c r="D57"/>
  <c r="B47"/>
  <c r="C47"/>
  <c r="B39"/>
  <c r="H39"/>
  <c r="I39"/>
  <c r="C39"/>
  <c r="I31"/>
  <c r="B31"/>
  <c r="H23"/>
  <c r="I23"/>
  <c r="B23"/>
  <c r="D11"/>
  <c r="B11"/>
  <c r="C31"/>
  <c r="C23"/>
  <c r="C11"/>
  <c r="C176" i="39"/>
  <c r="C187"/>
  <c r="C177"/>
  <c r="C186"/>
  <c r="J163"/>
  <c r="H163"/>
  <c r="I163"/>
  <c r="H162"/>
  <c r="J162"/>
  <c r="B162"/>
  <c r="D162"/>
  <c r="H152"/>
  <c r="J152"/>
  <c r="B152"/>
  <c r="C152"/>
  <c r="D152"/>
  <c r="H140"/>
  <c r="H139"/>
  <c r="B142"/>
  <c r="B141"/>
  <c r="C178"/>
  <c r="C179"/>
  <c r="I162"/>
  <c r="C162"/>
  <c r="I152"/>
  <c r="I140"/>
  <c r="I139"/>
  <c r="D142"/>
  <c r="C142"/>
  <c r="C141"/>
  <c r="D141"/>
  <c r="H129"/>
  <c r="J129"/>
  <c r="B129"/>
  <c r="D129"/>
  <c r="H119"/>
  <c r="I129"/>
  <c r="C129"/>
  <c r="J119"/>
  <c r="I119"/>
  <c r="B120"/>
  <c r="D120"/>
  <c r="J108"/>
  <c r="H108"/>
  <c r="I108"/>
  <c r="J107"/>
  <c r="H107"/>
  <c r="C120"/>
  <c r="I107"/>
  <c r="D70"/>
  <c r="D88"/>
  <c r="B88"/>
  <c r="C88"/>
  <c r="J106"/>
  <c r="H106"/>
  <c r="J105"/>
  <c r="H105"/>
  <c r="J104"/>
  <c r="H104"/>
  <c r="I105"/>
  <c r="I104"/>
  <c r="I106"/>
  <c r="B104"/>
  <c r="C104"/>
  <c r="D106"/>
  <c r="B106"/>
  <c r="D105"/>
  <c r="B105"/>
  <c r="D104"/>
  <c r="D85"/>
  <c r="B85"/>
  <c r="C85"/>
  <c r="H70"/>
  <c r="I70"/>
  <c r="H67"/>
  <c r="J70"/>
  <c r="B70"/>
  <c r="B67"/>
  <c r="C70"/>
  <c r="C106"/>
  <c r="C105"/>
  <c r="J67"/>
  <c r="D67"/>
  <c r="D87"/>
  <c r="B87"/>
  <c r="C87"/>
  <c r="D86"/>
  <c r="B86"/>
  <c r="C86"/>
  <c r="D84"/>
  <c r="B84"/>
  <c r="C84"/>
  <c r="J69"/>
  <c r="H69"/>
  <c r="I69"/>
  <c r="J68"/>
  <c r="H68"/>
  <c r="I68"/>
  <c r="J66"/>
  <c r="H66"/>
  <c r="I66"/>
  <c r="D69"/>
  <c r="B69"/>
  <c r="C69"/>
  <c r="D68"/>
  <c r="B68"/>
  <c r="C68"/>
  <c r="D66"/>
  <c r="B66"/>
  <c r="C66"/>
  <c r="D50"/>
  <c r="B48"/>
  <c r="C48"/>
  <c r="H32"/>
  <c r="J34"/>
  <c r="D34"/>
  <c r="J18"/>
  <c r="D18"/>
  <c r="B32"/>
  <c r="B50"/>
  <c r="C50"/>
  <c r="D49"/>
  <c r="B49"/>
  <c r="C49"/>
  <c r="D48"/>
  <c r="H34"/>
  <c r="J33"/>
  <c r="H33"/>
  <c r="J32"/>
  <c r="B34"/>
  <c r="D33"/>
  <c r="B33"/>
  <c r="D32"/>
  <c r="H16"/>
  <c r="I16"/>
  <c r="H18"/>
  <c r="I18"/>
  <c r="J17"/>
  <c r="H17"/>
  <c r="I17"/>
  <c r="J16"/>
  <c r="B18"/>
  <c r="B17"/>
  <c r="C17"/>
  <c r="B16"/>
  <c r="D17"/>
  <c r="D16"/>
  <c r="C68" i="41"/>
  <c r="C62"/>
  <c r="C111" i="42"/>
  <c r="C105"/>
  <c r="C67" i="39"/>
  <c r="I67"/>
  <c r="C34"/>
  <c r="I33"/>
  <c r="I34"/>
  <c r="I32"/>
  <c r="C33"/>
  <c r="C32"/>
  <c r="C18"/>
  <c r="C16"/>
  <c r="B39" i="42"/>
  <c r="B40"/>
  <c r="B16"/>
  <c r="C16"/>
  <c r="B15"/>
  <c r="C74"/>
  <c r="C67"/>
  <c r="D61"/>
  <c r="B61"/>
  <c r="D60"/>
  <c r="B60"/>
  <c r="D51"/>
  <c r="D40"/>
  <c r="D39"/>
  <c r="C39"/>
  <c r="C60"/>
  <c r="C61"/>
  <c r="C40"/>
  <c r="D16"/>
  <c r="D15"/>
  <c r="C15"/>
  <c r="C56" i="41"/>
  <c r="C49"/>
  <c r="C43"/>
  <c r="D37"/>
  <c r="B37"/>
  <c r="C37"/>
  <c r="D36"/>
  <c r="B36"/>
  <c r="C36"/>
  <c r="B25"/>
  <c r="C25"/>
  <c r="B24"/>
  <c r="C24"/>
  <c r="D25"/>
  <c r="D24"/>
  <c r="B23"/>
  <c r="C23"/>
  <c r="D23"/>
  <c r="B13"/>
  <c r="C13"/>
  <c r="B12"/>
  <c r="C12"/>
  <c r="B11"/>
  <c r="C11"/>
  <c r="D13"/>
  <c r="D12"/>
  <c r="D11"/>
  <c r="F103" i="27"/>
  <c r="C32" i="18"/>
  <c r="D11" i="37"/>
  <c r="E12" i="28"/>
  <c r="C52" i="22"/>
  <c r="C91" i="21"/>
  <c r="C53" i="20"/>
  <c r="C48" i="31"/>
  <c r="D48"/>
  <c r="D38"/>
  <c r="C38"/>
  <c r="J28"/>
  <c r="I28"/>
  <c r="D28"/>
  <c r="C28"/>
  <c r="J18"/>
  <c r="I18"/>
  <c r="D18"/>
  <c r="C18"/>
  <c r="J9"/>
  <c r="I9"/>
  <c r="E23" i="40"/>
  <c r="C23"/>
  <c r="D13"/>
  <c r="D14"/>
  <c r="D15"/>
  <c r="D16"/>
  <c r="B11"/>
  <c r="D11"/>
  <c r="B12"/>
  <c r="C12"/>
  <c r="D12"/>
  <c r="C16"/>
  <c r="C15"/>
  <c r="C14"/>
  <c r="C13"/>
  <c r="D103" i="21"/>
  <c r="D77"/>
  <c r="D78"/>
  <c r="D15"/>
  <c r="D14"/>
  <c r="D14" i="3"/>
  <c r="D13"/>
  <c r="D3" i="38"/>
  <c r="E3"/>
  <c r="D4"/>
  <c r="E4"/>
  <c r="D5"/>
  <c r="E5"/>
  <c r="D6"/>
  <c r="E6"/>
  <c r="D7"/>
  <c r="E7"/>
  <c r="D8"/>
  <c r="E8"/>
  <c r="D9"/>
  <c r="E9"/>
  <c r="D10"/>
  <c r="E10"/>
  <c r="D11"/>
  <c r="E11"/>
  <c r="D12"/>
  <c r="E12"/>
  <c r="D13"/>
  <c r="E13"/>
  <c r="D14"/>
  <c r="E14"/>
  <c r="D15"/>
  <c r="E15"/>
  <c r="D16"/>
  <c r="E16"/>
  <c r="D17"/>
  <c r="E17"/>
  <c r="D18"/>
  <c r="E18"/>
  <c r="D19"/>
  <c r="E19"/>
  <c r="D20"/>
  <c r="E20"/>
  <c r="D21"/>
  <c r="E21"/>
  <c r="D22"/>
  <c r="D23"/>
  <c r="E23"/>
  <c r="D24"/>
  <c r="E24"/>
  <c r="D25"/>
  <c r="E25"/>
  <c r="D26"/>
  <c r="E26"/>
  <c r="D27"/>
  <c r="E27"/>
  <c r="D28"/>
  <c r="E28"/>
  <c r="D29"/>
  <c r="E29"/>
  <c r="D30"/>
  <c r="E30"/>
  <c r="D31"/>
  <c r="E31"/>
  <c r="D32"/>
  <c r="E32"/>
  <c r="D33"/>
  <c r="E33"/>
  <c r="D34"/>
  <c r="E34"/>
  <c r="D35"/>
  <c r="E35"/>
  <c r="D36"/>
  <c r="E36"/>
  <c r="D37"/>
  <c r="E37"/>
  <c r="D38"/>
  <c r="E38"/>
  <c r="D39"/>
  <c r="E39"/>
  <c r="D40"/>
  <c r="E40"/>
  <c r="D41"/>
  <c r="E41"/>
  <c r="D42"/>
  <c r="E42"/>
  <c r="D43"/>
  <c r="E43"/>
  <c r="D44"/>
  <c r="E44"/>
  <c r="D45"/>
  <c r="E45"/>
  <c r="D46"/>
  <c r="E46"/>
  <c r="D47"/>
  <c r="E47"/>
  <c r="D48"/>
  <c r="E48"/>
  <c r="D49"/>
  <c r="E49"/>
  <c r="D50"/>
  <c r="E50"/>
  <c r="D51"/>
  <c r="D52"/>
  <c r="E52"/>
  <c r="D53"/>
  <c r="E53"/>
  <c r="D54"/>
  <c r="E54"/>
  <c r="D55"/>
  <c r="E55"/>
  <c r="D56"/>
  <c r="E56"/>
  <c r="D57"/>
  <c r="E57"/>
  <c r="D58"/>
  <c r="E58"/>
  <c r="D59"/>
  <c r="E59"/>
  <c r="D60"/>
  <c r="E60"/>
  <c r="D61"/>
  <c r="E61"/>
  <c r="D62"/>
  <c r="D63"/>
  <c r="E63"/>
  <c r="D64"/>
  <c r="E64"/>
  <c r="D65"/>
  <c r="E65"/>
  <c r="D66"/>
  <c r="E66"/>
  <c r="D67"/>
  <c r="E67"/>
  <c r="D68"/>
  <c r="E68"/>
  <c r="D69"/>
  <c r="E69"/>
  <c r="D70"/>
  <c r="E70"/>
  <c r="D71"/>
  <c r="E71"/>
  <c r="D72"/>
  <c r="E72"/>
  <c r="D73"/>
  <c r="E73"/>
  <c r="D74"/>
  <c r="E74"/>
  <c r="D75"/>
  <c r="E75"/>
  <c r="D76"/>
  <c r="E76"/>
  <c r="D77"/>
  <c r="E77"/>
  <c r="D78"/>
  <c r="D79"/>
  <c r="E79"/>
  <c r="D80"/>
  <c r="E80"/>
  <c r="D81"/>
  <c r="E81"/>
  <c r="D82"/>
  <c r="E82"/>
  <c r="D83"/>
  <c r="E83"/>
  <c r="D84"/>
  <c r="E84"/>
  <c r="D85"/>
  <c r="D86"/>
  <c r="E86"/>
  <c r="D87"/>
  <c r="D88"/>
  <c r="E88"/>
  <c r="D89"/>
  <c r="E89"/>
  <c r="D90"/>
  <c r="E90"/>
  <c r="D91"/>
  <c r="E91"/>
  <c r="D92"/>
  <c r="E92"/>
  <c r="D93"/>
  <c r="E93"/>
  <c r="D94"/>
  <c r="E94"/>
  <c r="D95"/>
  <c r="E95"/>
  <c r="D96"/>
  <c r="E96"/>
  <c r="D97"/>
  <c r="E97"/>
  <c r="D98"/>
  <c r="E98"/>
  <c r="D99"/>
  <c r="E99"/>
  <c r="D100"/>
  <c r="E100"/>
  <c r="D101"/>
  <c r="E101"/>
  <c r="D102"/>
  <c r="E102"/>
  <c r="D103"/>
  <c r="E103"/>
  <c r="D104"/>
  <c r="E104"/>
  <c r="D105"/>
  <c r="E105"/>
  <c r="D106"/>
  <c r="E106"/>
  <c r="D107"/>
  <c r="D108"/>
  <c r="E108"/>
  <c r="D109"/>
  <c r="E109"/>
  <c r="D110"/>
  <c r="E110"/>
  <c r="D111"/>
  <c r="E111"/>
  <c r="D112"/>
  <c r="E112"/>
  <c r="D113"/>
  <c r="E113"/>
  <c r="D114"/>
  <c r="E114"/>
  <c r="D115"/>
  <c r="D116"/>
  <c r="E116"/>
  <c r="D117"/>
  <c r="E117"/>
  <c r="D118"/>
  <c r="D119"/>
  <c r="E119"/>
  <c r="D120"/>
  <c r="E120"/>
  <c r="D121"/>
  <c r="E121"/>
  <c r="D122"/>
  <c r="E122"/>
  <c r="D123"/>
  <c r="E123"/>
  <c r="D124"/>
  <c r="D125"/>
  <c r="E125"/>
  <c r="D126"/>
  <c r="E126"/>
  <c r="D127"/>
  <c r="E127"/>
  <c r="D128"/>
  <c r="E128"/>
  <c r="D129"/>
  <c r="E129"/>
  <c r="D130"/>
  <c r="E130"/>
  <c r="D131"/>
  <c r="E131"/>
  <c r="D132"/>
  <c r="E132"/>
  <c r="D133"/>
  <c r="E133"/>
  <c r="D134"/>
  <c r="E134"/>
  <c r="D135"/>
  <c r="E135"/>
  <c r="D136"/>
  <c r="E136"/>
  <c r="D137"/>
  <c r="E137"/>
  <c r="D138"/>
  <c r="D139"/>
  <c r="E139"/>
  <c r="D140"/>
  <c r="E140"/>
  <c r="D141"/>
  <c r="E141"/>
  <c r="D142"/>
  <c r="E142"/>
  <c r="D143"/>
  <c r="E143"/>
  <c r="D144"/>
  <c r="E144"/>
  <c r="D145"/>
  <c r="E145"/>
  <c r="D146"/>
  <c r="E146"/>
  <c r="D147"/>
  <c r="E147"/>
  <c r="D148"/>
  <c r="E148"/>
  <c r="D149"/>
  <c r="E149"/>
  <c r="D150"/>
  <c r="E150"/>
  <c r="D151"/>
  <c r="E151"/>
  <c r="D152"/>
  <c r="E152"/>
  <c r="D153"/>
  <c r="E153"/>
  <c r="D154"/>
  <c r="E154"/>
  <c r="D155"/>
  <c r="E155"/>
  <c r="D156"/>
  <c r="E156"/>
  <c r="D157"/>
  <c r="E157"/>
  <c r="D158"/>
  <c r="E158"/>
  <c r="D159"/>
  <c r="E159"/>
  <c r="D160"/>
  <c r="E160"/>
  <c r="D161"/>
  <c r="E161"/>
  <c r="D162"/>
  <c r="E162"/>
  <c r="D163"/>
  <c r="E163"/>
  <c r="D164"/>
  <c r="D165"/>
  <c r="E165"/>
  <c r="D166"/>
  <c r="E166"/>
  <c r="D167"/>
  <c r="E167"/>
  <c r="D168"/>
  <c r="E168"/>
  <c r="D169"/>
  <c r="E169"/>
  <c r="D170"/>
  <c r="E170"/>
  <c r="D171"/>
  <c r="E171"/>
  <c r="D172"/>
  <c r="E172"/>
  <c r="D173"/>
  <c r="E173"/>
  <c r="D174"/>
  <c r="E174"/>
  <c r="D175"/>
  <c r="E175"/>
  <c r="D176"/>
  <c r="E176"/>
  <c r="D177"/>
  <c r="E177"/>
  <c r="D178"/>
  <c r="E178"/>
  <c r="D179"/>
  <c r="E179"/>
  <c r="D180"/>
  <c r="E180"/>
  <c r="D181"/>
  <c r="E181"/>
  <c r="D182"/>
  <c r="E182"/>
  <c r="D183"/>
  <c r="E183"/>
  <c r="D184"/>
  <c r="E184"/>
  <c r="D185"/>
  <c r="E185"/>
  <c r="D186"/>
  <c r="E186"/>
  <c r="D187"/>
  <c r="E187"/>
  <c r="D188"/>
  <c r="E188"/>
  <c r="D189"/>
  <c r="E189"/>
  <c r="D190"/>
  <c r="E190"/>
  <c r="D191"/>
  <c r="E191"/>
  <c r="D192"/>
  <c r="E192"/>
  <c r="D193"/>
  <c r="E193"/>
  <c r="D194"/>
  <c r="E194"/>
  <c r="D195"/>
  <c r="E195"/>
  <c r="D196"/>
  <c r="E196"/>
  <c r="D197"/>
  <c r="E197"/>
  <c r="D198"/>
  <c r="E198"/>
  <c r="D199"/>
  <c r="E199"/>
  <c r="D200"/>
  <c r="E200"/>
  <c r="D201"/>
  <c r="E201"/>
  <c r="D202"/>
  <c r="E202"/>
  <c r="D203"/>
  <c r="E203"/>
  <c r="D204"/>
  <c r="E204"/>
  <c r="D205"/>
  <c r="E205"/>
  <c r="D206"/>
  <c r="E206"/>
  <c r="D207"/>
  <c r="E207"/>
  <c r="D208"/>
  <c r="E208"/>
  <c r="D209"/>
  <c r="E209"/>
  <c r="D210"/>
  <c r="E210"/>
  <c r="D211"/>
  <c r="D212"/>
  <c r="E212"/>
  <c r="D213"/>
  <c r="E213"/>
  <c r="D214"/>
  <c r="E214"/>
  <c r="D215"/>
  <c r="E215"/>
  <c r="D216"/>
  <c r="E216"/>
  <c r="D217"/>
  <c r="E217"/>
  <c r="D218"/>
  <c r="E218"/>
  <c r="D219"/>
  <c r="D220"/>
  <c r="E220"/>
  <c r="D221"/>
  <c r="E221"/>
  <c r="D222"/>
  <c r="E222"/>
  <c r="D223"/>
  <c r="E223"/>
  <c r="D224"/>
  <c r="E224"/>
  <c r="D225"/>
  <c r="E225"/>
  <c r="D226"/>
  <c r="E226"/>
  <c r="D227"/>
  <c r="D228"/>
  <c r="E228"/>
  <c r="D229"/>
  <c r="E229"/>
  <c r="D230"/>
  <c r="E230"/>
  <c r="D231"/>
  <c r="E231"/>
  <c r="D232"/>
  <c r="E232"/>
  <c r="D233"/>
  <c r="E233"/>
  <c r="D234"/>
  <c r="E234"/>
  <c r="D235"/>
  <c r="E235"/>
  <c r="D236"/>
  <c r="E236"/>
  <c r="D237"/>
  <c r="E237"/>
  <c r="D238"/>
  <c r="D239"/>
  <c r="E239"/>
  <c r="D240"/>
  <c r="E240"/>
  <c r="D241"/>
  <c r="E241"/>
  <c r="D242"/>
  <c r="E242"/>
  <c r="D243"/>
  <c r="E243"/>
  <c r="D244"/>
  <c r="E244"/>
  <c r="D245"/>
  <c r="E245"/>
  <c r="D246"/>
  <c r="D247"/>
  <c r="E247"/>
  <c r="D248"/>
  <c r="E248"/>
  <c r="D249"/>
  <c r="E249"/>
  <c r="D250"/>
  <c r="E250"/>
  <c r="D251"/>
  <c r="E251"/>
  <c r="D252"/>
  <c r="E252"/>
  <c r="D253"/>
  <c r="E253"/>
  <c r="D254"/>
  <c r="E254"/>
  <c r="D255"/>
  <c r="E255"/>
  <c r="D256"/>
  <c r="E256"/>
  <c r="D257"/>
  <c r="E257"/>
  <c r="D258"/>
  <c r="D259"/>
  <c r="E259"/>
  <c r="D260"/>
  <c r="E260"/>
  <c r="D261"/>
  <c r="E261"/>
  <c r="D262"/>
  <c r="E262"/>
  <c r="D263"/>
  <c r="E263"/>
  <c r="D264"/>
  <c r="E264"/>
  <c r="D265"/>
  <c r="E265"/>
  <c r="D266"/>
  <c r="E266"/>
  <c r="D267"/>
  <c r="E267"/>
  <c r="D268"/>
  <c r="E268"/>
  <c r="D269"/>
  <c r="E269"/>
  <c r="D270"/>
  <c r="D271"/>
  <c r="E271"/>
  <c r="D272"/>
  <c r="E272"/>
  <c r="D273"/>
  <c r="E273"/>
  <c r="D274"/>
  <c r="E274"/>
  <c r="D275"/>
  <c r="E275"/>
  <c r="D276"/>
  <c r="E276"/>
  <c r="D277"/>
  <c r="E277"/>
  <c r="D278"/>
  <c r="E278"/>
  <c r="D279"/>
  <c r="D280"/>
  <c r="E280"/>
  <c r="D281"/>
  <c r="E281"/>
  <c r="D282"/>
  <c r="D283"/>
  <c r="E283"/>
  <c r="D284"/>
  <c r="E284"/>
  <c r="D285"/>
  <c r="E285"/>
  <c r="D286"/>
  <c r="E286"/>
  <c r="D287"/>
  <c r="E287"/>
  <c r="D288"/>
  <c r="E288"/>
  <c r="D289"/>
  <c r="E289"/>
  <c r="D290"/>
  <c r="D291"/>
  <c r="E291"/>
  <c r="D292"/>
  <c r="E292"/>
  <c r="D293"/>
  <c r="D294"/>
  <c r="E294"/>
  <c r="D295"/>
  <c r="E295"/>
  <c r="D296"/>
  <c r="E296"/>
  <c r="D297"/>
  <c r="E297"/>
  <c r="D298"/>
  <c r="E298"/>
  <c r="D299"/>
  <c r="E299"/>
  <c r="D300"/>
  <c r="E300"/>
  <c r="D301"/>
  <c r="E301"/>
  <c r="D302"/>
  <c r="E302"/>
  <c r="D303"/>
  <c r="D304"/>
  <c r="E304"/>
  <c r="D305"/>
  <c r="E305"/>
  <c r="D306"/>
  <c r="E306"/>
  <c r="D307"/>
  <c r="E307"/>
  <c r="D308"/>
  <c r="E308"/>
  <c r="D309"/>
  <c r="D310"/>
  <c r="E310"/>
  <c r="D311"/>
  <c r="E311"/>
  <c r="D312"/>
  <c r="E312"/>
  <c r="D313"/>
  <c r="E313"/>
  <c r="D314"/>
  <c r="E314"/>
  <c r="D315"/>
  <c r="E315"/>
  <c r="D316"/>
  <c r="E316"/>
  <c r="D317"/>
  <c r="E317"/>
  <c r="D318"/>
  <c r="D319"/>
  <c r="D320"/>
  <c r="E320"/>
  <c r="D321"/>
  <c r="E321"/>
  <c r="D322"/>
  <c r="E322"/>
  <c r="D323"/>
  <c r="E323"/>
  <c r="D324"/>
  <c r="E324"/>
  <c r="D325"/>
  <c r="E325"/>
  <c r="D326"/>
  <c r="E326"/>
  <c r="D327"/>
  <c r="E327"/>
  <c r="D328"/>
  <c r="E328"/>
  <c r="D329"/>
  <c r="E329"/>
  <c r="D330"/>
  <c r="E330"/>
  <c r="D331"/>
  <c r="E331"/>
  <c r="D332"/>
  <c r="E332"/>
  <c r="D333"/>
  <c r="E333"/>
  <c r="D334"/>
  <c r="E334"/>
  <c r="D335"/>
  <c r="E335"/>
  <c r="D336"/>
  <c r="E336"/>
  <c r="D337"/>
  <c r="E337"/>
  <c r="D338"/>
  <c r="E338"/>
  <c r="D339"/>
  <c r="E339"/>
  <c r="D340"/>
  <c r="E340"/>
  <c r="D341"/>
  <c r="E341"/>
  <c r="D342"/>
  <c r="E342"/>
  <c r="D343"/>
  <c r="E343"/>
  <c r="D344"/>
  <c r="E344"/>
  <c r="D345"/>
  <c r="E345"/>
  <c r="D346"/>
  <c r="E346"/>
  <c r="D347"/>
  <c r="E347"/>
  <c r="D348"/>
  <c r="E348"/>
  <c r="D349"/>
  <c r="E349"/>
  <c r="D350"/>
  <c r="E350"/>
  <c r="D351"/>
  <c r="E351"/>
  <c r="D352"/>
  <c r="E352"/>
  <c r="D353"/>
  <c r="E353"/>
  <c r="D354"/>
  <c r="E354"/>
  <c r="D355"/>
  <c r="E355"/>
  <c r="D356"/>
  <c r="E356"/>
  <c r="D357"/>
  <c r="E357"/>
  <c r="D358"/>
  <c r="E358"/>
  <c r="D359"/>
  <c r="E359"/>
  <c r="D360"/>
  <c r="E360"/>
  <c r="D361"/>
  <c r="E361"/>
  <c r="D362"/>
  <c r="E362"/>
  <c r="D363"/>
  <c r="E363"/>
  <c r="D364"/>
  <c r="D365"/>
  <c r="E365"/>
  <c r="D366"/>
  <c r="E366"/>
  <c r="D367"/>
  <c r="E367"/>
  <c r="D368"/>
  <c r="E368"/>
  <c r="D369"/>
  <c r="E369"/>
  <c r="D370"/>
  <c r="E370"/>
  <c r="D371"/>
  <c r="E371"/>
  <c r="D372"/>
  <c r="E372"/>
  <c r="D373"/>
  <c r="E373"/>
  <c r="D374"/>
  <c r="E374"/>
  <c r="D375"/>
  <c r="E375"/>
  <c r="D376"/>
  <c r="E376"/>
  <c r="D377"/>
  <c r="E377"/>
  <c r="D378"/>
  <c r="E378"/>
  <c r="D379"/>
  <c r="E379"/>
  <c r="D380"/>
  <c r="E380"/>
  <c r="D381"/>
  <c r="E381"/>
  <c r="D382"/>
  <c r="E382"/>
  <c r="D383"/>
  <c r="E383"/>
  <c r="D384"/>
  <c r="E384"/>
  <c r="D385"/>
  <c r="E385"/>
  <c r="D386"/>
  <c r="D387"/>
  <c r="E387"/>
  <c r="D388"/>
  <c r="E388"/>
  <c r="D389"/>
  <c r="E389"/>
  <c r="D390"/>
  <c r="E390"/>
  <c r="D391"/>
  <c r="E391"/>
  <c r="D392"/>
  <c r="E392"/>
  <c r="D393"/>
  <c r="E393"/>
  <c r="D394"/>
  <c r="D395"/>
  <c r="E395"/>
  <c r="D396"/>
  <c r="E396"/>
  <c r="D397"/>
  <c r="E397"/>
  <c r="D398"/>
  <c r="E398"/>
  <c r="D399"/>
  <c r="E399"/>
  <c r="D400"/>
  <c r="E400"/>
  <c r="D401"/>
  <c r="E401"/>
  <c r="D402"/>
  <c r="E402"/>
  <c r="D403"/>
  <c r="E403"/>
  <c r="D404"/>
  <c r="E404"/>
  <c r="D405"/>
  <c r="E405"/>
  <c r="D406"/>
  <c r="D407"/>
  <c r="E407"/>
  <c r="D408"/>
  <c r="E408"/>
  <c r="D409"/>
  <c r="E409"/>
  <c r="D410"/>
  <c r="E410"/>
  <c r="D411"/>
  <c r="E411"/>
  <c r="D412"/>
  <c r="E412"/>
  <c r="D413"/>
  <c r="E413"/>
  <c r="D414"/>
  <c r="E414"/>
  <c r="D415"/>
  <c r="E415"/>
  <c r="D416"/>
  <c r="E416"/>
  <c r="D417"/>
  <c r="E417"/>
  <c r="D418"/>
  <c r="E418"/>
  <c r="D419"/>
  <c r="E419"/>
  <c r="D420"/>
  <c r="E420"/>
  <c r="D421"/>
  <c r="E421"/>
  <c r="D422"/>
  <c r="E422"/>
  <c r="D423"/>
  <c r="E423"/>
  <c r="D424"/>
  <c r="E424"/>
  <c r="D425"/>
  <c r="E425"/>
  <c r="D426"/>
  <c r="E426"/>
  <c r="D427"/>
  <c r="E427"/>
  <c r="D428"/>
  <c r="E428"/>
  <c r="D429"/>
  <c r="E429"/>
  <c r="D430"/>
  <c r="E430"/>
  <c r="D431"/>
  <c r="E431"/>
  <c r="D432"/>
  <c r="E432"/>
  <c r="D433"/>
  <c r="E433"/>
  <c r="D434"/>
  <c r="E434"/>
  <c r="D435"/>
  <c r="E435"/>
  <c r="D436"/>
  <c r="E436"/>
  <c r="D437"/>
  <c r="E437"/>
  <c r="D438"/>
  <c r="E438"/>
  <c r="D439"/>
  <c r="E439"/>
  <c r="D440"/>
  <c r="E440"/>
  <c r="D441"/>
  <c r="E441"/>
  <c r="D442"/>
  <c r="D443"/>
  <c r="E443"/>
  <c r="D444"/>
  <c r="E444"/>
  <c r="D445"/>
  <c r="E445"/>
  <c r="D446"/>
  <c r="E446"/>
  <c r="D447"/>
  <c r="E447"/>
  <c r="D448"/>
  <c r="E448"/>
  <c r="D449"/>
  <c r="E449"/>
  <c r="D450"/>
  <c r="E450"/>
  <c r="D451"/>
  <c r="E451"/>
  <c r="D452"/>
  <c r="E452"/>
  <c r="D453"/>
  <c r="E453"/>
  <c r="D454"/>
  <c r="E454"/>
  <c r="D455"/>
  <c r="E455"/>
  <c r="D456"/>
  <c r="E456"/>
  <c r="D457"/>
  <c r="E457"/>
  <c r="D458"/>
  <c r="E458"/>
  <c r="D459"/>
  <c r="D460"/>
  <c r="E460"/>
  <c r="D461"/>
  <c r="E461"/>
  <c r="D462"/>
  <c r="E462"/>
  <c r="D463"/>
  <c r="E463"/>
  <c r="D464"/>
  <c r="E464"/>
  <c r="D465"/>
  <c r="E465"/>
  <c r="D466"/>
  <c r="E466"/>
  <c r="D467"/>
  <c r="E467"/>
  <c r="D468"/>
  <c r="E468"/>
  <c r="D469"/>
  <c r="E469"/>
  <c r="D470"/>
  <c r="E470"/>
  <c r="D471"/>
  <c r="E471"/>
  <c r="D472"/>
  <c r="E472"/>
  <c r="D473"/>
  <c r="E473"/>
  <c r="D474"/>
  <c r="E474"/>
  <c r="D475"/>
  <c r="D476"/>
  <c r="E476"/>
  <c r="D477"/>
  <c r="E477"/>
  <c r="D478"/>
  <c r="E478"/>
  <c r="D479"/>
  <c r="E479"/>
  <c r="D480"/>
  <c r="E480"/>
  <c r="D481"/>
  <c r="E481"/>
  <c r="D482"/>
  <c r="E482"/>
  <c r="D483"/>
  <c r="D484"/>
  <c r="E484"/>
  <c r="D485"/>
  <c r="E485"/>
  <c r="D486"/>
  <c r="E486"/>
  <c r="D487"/>
  <c r="E487"/>
  <c r="D488"/>
  <c r="E488"/>
  <c r="D489"/>
  <c r="E489"/>
  <c r="D490"/>
  <c r="E490"/>
  <c r="D491"/>
  <c r="E491"/>
  <c r="D492"/>
  <c r="E492"/>
  <c r="D493"/>
  <c r="E493"/>
  <c r="D494"/>
  <c r="E494"/>
  <c r="D495"/>
  <c r="E495"/>
  <c r="D496"/>
  <c r="E496"/>
  <c r="D497"/>
  <c r="E497"/>
  <c r="D498"/>
  <c r="E498"/>
  <c r="D499"/>
  <c r="E499"/>
  <c r="D500"/>
  <c r="E500"/>
  <c r="D501"/>
  <c r="E501"/>
  <c r="D502"/>
  <c r="E502"/>
  <c r="D503"/>
  <c r="E503"/>
  <c r="D504"/>
  <c r="E504"/>
  <c r="D505"/>
  <c r="E505"/>
  <c r="D506"/>
  <c r="E506"/>
  <c r="D507"/>
  <c r="E507"/>
  <c r="D508"/>
  <c r="E508"/>
  <c r="D509"/>
  <c r="E509"/>
  <c r="D510"/>
  <c r="E510"/>
  <c r="D511"/>
  <c r="E511"/>
  <c r="D512"/>
  <c r="E512"/>
  <c r="D513"/>
  <c r="E513"/>
  <c r="D514"/>
  <c r="E514"/>
  <c r="D515"/>
  <c r="E515"/>
  <c r="D516"/>
  <c r="E516"/>
  <c r="D517"/>
  <c r="E517"/>
  <c r="D518"/>
  <c r="D519"/>
  <c r="E519"/>
  <c r="D520"/>
  <c r="E520"/>
  <c r="D521"/>
  <c r="E521"/>
  <c r="D522"/>
  <c r="E522"/>
  <c r="D523"/>
  <c r="E523"/>
  <c r="D524"/>
  <c r="E524"/>
  <c r="D525"/>
  <c r="E525"/>
  <c r="D526"/>
  <c r="E526"/>
  <c r="D527"/>
  <c r="E527"/>
  <c r="D528"/>
  <c r="E528"/>
  <c r="D529"/>
  <c r="E529"/>
  <c r="D530"/>
  <c r="E530"/>
  <c r="D531"/>
  <c r="E531"/>
  <c r="D532"/>
  <c r="E532"/>
  <c r="D533"/>
  <c r="E533"/>
  <c r="D534"/>
  <c r="E534"/>
  <c r="D535"/>
  <c r="E535"/>
  <c r="D536"/>
  <c r="E536"/>
  <c r="D537"/>
  <c r="E537"/>
  <c r="D538"/>
  <c r="E538"/>
  <c r="D539"/>
  <c r="E539"/>
  <c r="D540"/>
  <c r="E540"/>
  <c r="D541"/>
  <c r="E541"/>
  <c r="D542"/>
  <c r="E542"/>
  <c r="D543"/>
  <c r="E543"/>
  <c r="D544"/>
  <c r="E544"/>
  <c r="D545"/>
  <c r="E545"/>
  <c r="D546"/>
  <c r="E546"/>
  <c r="D547"/>
  <c r="E547"/>
  <c r="D548"/>
  <c r="E548"/>
  <c r="D549"/>
  <c r="E549"/>
  <c r="D550"/>
  <c r="E550"/>
  <c r="D551"/>
  <c r="E551"/>
  <c r="D552"/>
  <c r="E552"/>
  <c r="D553"/>
  <c r="E553"/>
  <c r="D554"/>
  <c r="E554"/>
  <c r="D555"/>
  <c r="E555"/>
  <c r="D556"/>
  <c r="E556"/>
  <c r="D557"/>
  <c r="E557"/>
  <c r="D558"/>
  <c r="E558"/>
  <c r="D559"/>
  <c r="E559"/>
  <c r="D560"/>
  <c r="E560"/>
  <c r="D561"/>
  <c r="E561"/>
  <c r="D562"/>
  <c r="E562"/>
  <c r="D563"/>
  <c r="E563"/>
  <c r="D564"/>
  <c r="E564"/>
  <c r="D565"/>
  <c r="E565"/>
  <c r="D566"/>
  <c r="E566"/>
  <c r="D567"/>
  <c r="E567"/>
  <c r="D568"/>
  <c r="E568"/>
  <c r="D569"/>
  <c r="E569"/>
  <c r="D570"/>
  <c r="E570"/>
  <c r="D571"/>
  <c r="E571"/>
  <c r="D572"/>
  <c r="E572"/>
  <c r="D573"/>
  <c r="E573"/>
  <c r="D574"/>
  <c r="E574"/>
  <c r="D575"/>
  <c r="E575"/>
  <c r="D576"/>
  <c r="E576"/>
  <c r="D577"/>
  <c r="E577"/>
  <c r="D578"/>
  <c r="E578"/>
  <c r="D579"/>
  <c r="E579"/>
  <c r="D580"/>
  <c r="E580"/>
  <c r="D581"/>
  <c r="E581"/>
  <c r="D582"/>
  <c r="E582"/>
  <c r="D583"/>
  <c r="E583"/>
  <c r="D584"/>
  <c r="E584"/>
  <c r="D585"/>
  <c r="E585"/>
  <c r="D586"/>
  <c r="E586"/>
  <c r="D587"/>
  <c r="D588"/>
  <c r="E588"/>
  <c r="D589"/>
  <c r="E589"/>
  <c r="D590"/>
  <c r="E590"/>
  <c r="D591"/>
  <c r="E591"/>
  <c r="D592"/>
  <c r="E592"/>
  <c r="D593"/>
  <c r="E593"/>
  <c r="D594"/>
  <c r="E594"/>
  <c r="D595"/>
  <c r="E595"/>
  <c r="D596"/>
  <c r="E596"/>
  <c r="D597"/>
  <c r="E597"/>
  <c r="D598"/>
  <c r="E598"/>
  <c r="D599"/>
  <c r="E599"/>
  <c r="D600"/>
  <c r="E600"/>
  <c r="D601"/>
  <c r="E601"/>
  <c r="D602"/>
  <c r="E602"/>
  <c r="D603"/>
  <c r="E603"/>
  <c r="D604"/>
  <c r="E604"/>
  <c r="D605"/>
  <c r="E605"/>
  <c r="D606"/>
  <c r="E606"/>
  <c r="D607"/>
  <c r="E607"/>
  <c r="D608"/>
  <c r="E608"/>
  <c r="D609"/>
  <c r="E609"/>
  <c r="D610"/>
  <c r="E610"/>
  <c r="D611"/>
  <c r="E611"/>
  <c r="D612"/>
  <c r="E612"/>
  <c r="D613"/>
  <c r="E613"/>
  <c r="D614"/>
  <c r="E614"/>
  <c r="D615"/>
  <c r="E615"/>
  <c r="D616"/>
  <c r="E616"/>
  <c r="D617"/>
  <c r="E617"/>
  <c r="D618"/>
  <c r="D619"/>
  <c r="E619"/>
  <c r="D620"/>
  <c r="E620"/>
  <c r="D621"/>
  <c r="E621"/>
  <c r="D622"/>
  <c r="E622"/>
  <c r="D623"/>
  <c r="E623"/>
  <c r="D624"/>
  <c r="E624"/>
  <c r="D625"/>
  <c r="E625"/>
  <c r="D626"/>
  <c r="D627"/>
  <c r="E627"/>
  <c r="D628"/>
  <c r="E628"/>
  <c r="D629"/>
  <c r="E629"/>
  <c r="D630"/>
  <c r="E630"/>
  <c r="D631"/>
  <c r="E631"/>
  <c r="D632"/>
  <c r="E632"/>
  <c r="D633"/>
  <c r="E633"/>
  <c r="D634"/>
  <c r="E634"/>
  <c r="D635"/>
  <c r="E635"/>
  <c r="D636"/>
  <c r="E636"/>
  <c r="D637"/>
  <c r="E637"/>
  <c r="D638"/>
  <c r="E638"/>
  <c r="D639"/>
  <c r="E639"/>
  <c r="D640"/>
  <c r="E640"/>
  <c r="D641"/>
  <c r="E641"/>
  <c r="D642"/>
  <c r="E642"/>
  <c r="D643"/>
  <c r="E643"/>
  <c r="D644"/>
  <c r="E644"/>
  <c r="D645"/>
  <c r="E645"/>
  <c r="D646"/>
  <c r="E646"/>
  <c r="D647"/>
  <c r="E647"/>
  <c r="D648"/>
  <c r="E648"/>
  <c r="D649"/>
  <c r="E649"/>
  <c r="D650"/>
  <c r="E650"/>
  <c r="D651"/>
  <c r="E651"/>
  <c r="D652"/>
  <c r="E652"/>
  <c r="D653"/>
  <c r="E653"/>
  <c r="D654"/>
  <c r="E654"/>
  <c r="D655"/>
  <c r="E655"/>
  <c r="D656"/>
  <c r="E656"/>
  <c r="D657"/>
  <c r="E657"/>
  <c r="D658"/>
  <c r="D659"/>
  <c r="E659"/>
  <c r="D660"/>
  <c r="E660"/>
  <c r="D661"/>
  <c r="E661"/>
  <c r="D662"/>
  <c r="E662"/>
  <c r="D663"/>
  <c r="E663"/>
  <c r="D664"/>
  <c r="E664"/>
  <c r="D665"/>
  <c r="E665"/>
  <c r="D666"/>
  <c r="E666"/>
  <c r="D667"/>
  <c r="E667"/>
  <c r="D668"/>
  <c r="E668"/>
  <c r="D669"/>
  <c r="E669"/>
  <c r="D670"/>
  <c r="E670"/>
  <c r="D671"/>
  <c r="E671"/>
  <c r="D672"/>
  <c r="E672"/>
  <c r="D673"/>
  <c r="E673"/>
  <c r="D674"/>
  <c r="E674"/>
  <c r="D675"/>
  <c r="E675"/>
  <c r="D676"/>
  <c r="E676"/>
  <c r="D677"/>
  <c r="E677"/>
  <c r="D678"/>
  <c r="E678"/>
  <c r="D679"/>
  <c r="E679"/>
  <c r="D680"/>
  <c r="E680"/>
  <c r="D681"/>
  <c r="E681"/>
  <c r="D682"/>
  <c r="E682"/>
  <c r="D683"/>
  <c r="D684"/>
  <c r="D685"/>
  <c r="E685"/>
  <c r="D686"/>
  <c r="D687"/>
  <c r="E687"/>
  <c r="D688"/>
  <c r="E688"/>
  <c r="D689"/>
  <c r="E689"/>
  <c r="D690"/>
  <c r="E690"/>
  <c r="D691"/>
  <c r="E691"/>
  <c r="D692"/>
  <c r="E692"/>
  <c r="D693"/>
  <c r="E693"/>
  <c r="D694"/>
  <c r="E694"/>
  <c r="D695"/>
  <c r="E695"/>
  <c r="D696"/>
  <c r="E696"/>
  <c r="D697"/>
  <c r="E697"/>
  <c r="D698"/>
  <c r="E698"/>
  <c r="D699"/>
  <c r="E699"/>
  <c r="D700"/>
  <c r="E700"/>
  <c r="D701"/>
  <c r="E701"/>
  <c r="D702"/>
  <c r="E702"/>
  <c r="D703"/>
  <c r="E703"/>
  <c r="D704"/>
  <c r="E704"/>
  <c r="D705"/>
  <c r="E705"/>
  <c r="D706"/>
  <c r="E706"/>
  <c r="D707"/>
  <c r="E707"/>
  <c r="D708"/>
  <c r="E708"/>
  <c r="D709"/>
  <c r="E709"/>
  <c r="D710"/>
  <c r="E710"/>
  <c r="D711"/>
  <c r="E711"/>
  <c r="D712"/>
  <c r="E712"/>
  <c r="D713"/>
  <c r="E713"/>
  <c r="D714"/>
  <c r="E714"/>
  <c r="D715"/>
  <c r="D716"/>
  <c r="E716"/>
  <c r="D717"/>
  <c r="E717"/>
  <c r="D718"/>
  <c r="E718"/>
  <c r="D719"/>
  <c r="E719"/>
  <c r="D720"/>
  <c r="E720"/>
  <c r="D721"/>
  <c r="E721"/>
  <c r="D722"/>
  <c r="E722"/>
  <c r="D723"/>
  <c r="E723"/>
  <c r="D724"/>
  <c r="E724"/>
  <c r="D725"/>
  <c r="E725"/>
  <c r="D726"/>
  <c r="E726"/>
  <c r="D727"/>
  <c r="E727"/>
  <c r="D728"/>
  <c r="E728"/>
  <c r="D729"/>
  <c r="E729"/>
  <c r="D730"/>
  <c r="E730"/>
  <c r="D731"/>
  <c r="E731"/>
  <c r="D732"/>
  <c r="E732"/>
  <c r="D733"/>
  <c r="E733"/>
  <c r="D734"/>
  <c r="E734"/>
  <c r="D735"/>
  <c r="E735"/>
  <c r="D736"/>
  <c r="E736"/>
  <c r="D737"/>
  <c r="E737"/>
  <c r="D738"/>
  <c r="D739"/>
  <c r="E739"/>
  <c r="D740"/>
  <c r="E740"/>
  <c r="D741"/>
  <c r="E741"/>
  <c r="D742"/>
  <c r="E742"/>
  <c r="D743"/>
  <c r="E743"/>
  <c r="D744"/>
  <c r="E744"/>
  <c r="D745"/>
  <c r="E745"/>
  <c r="D746"/>
  <c r="E746"/>
  <c r="D747"/>
  <c r="E747"/>
  <c r="D748"/>
  <c r="E748"/>
  <c r="D749"/>
  <c r="E749"/>
  <c r="D750"/>
  <c r="E750"/>
  <c r="D751"/>
  <c r="E751"/>
  <c r="D752"/>
  <c r="E752"/>
  <c r="D753"/>
  <c r="E753"/>
  <c r="D754"/>
  <c r="E754"/>
  <c r="D755"/>
  <c r="E755"/>
  <c r="D756"/>
  <c r="E756"/>
  <c r="D757"/>
  <c r="E757"/>
  <c r="D758"/>
  <c r="E758"/>
  <c r="D759"/>
  <c r="E759"/>
  <c r="D760"/>
  <c r="E760"/>
  <c r="D761"/>
  <c r="E761"/>
  <c r="D762"/>
  <c r="E762"/>
  <c r="D763"/>
  <c r="E763"/>
  <c r="D764"/>
  <c r="E764"/>
  <c r="D765"/>
  <c r="E765"/>
  <c r="D766"/>
  <c r="E766"/>
  <c r="D767"/>
  <c r="E767"/>
  <c r="D768"/>
  <c r="E768"/>
  <c r="D769"/>
  <c r="E769"/>
  <c r="D770"/>
  <c r="D771"/>
  <c r="E771"/>
  <c r="D772"/>
  <c r="E772"/>
  <c r="D773"/>
  <c r="E773"/>
  <c r="D774"/>
  <c r="E774"/>
  <c r="D775"/>
  <c r="E775"/>
  <c r="D776"/>
  <c r="E776"/>
  <c r="D777"/>
  <c r="E777"/>
  <c r="D778"/>
  <c r="E778"/>
  <c r="D779"/>
  <c r="E779"/>
  <c r="D780"/>
  <c r="E780"/>
  <c r="D781"/>
  <c r="E781"/>
  <c r="D782"/>
  <c r="E782"/>
  <c r="D783"/>
  <c r="E783"/>
  <c r="D784"/>
  <c r="E784"/>
  <c r="D785"/>
  <c r="E785"/>
  <c r="D786"/>
  <c r="E786"/>
  <c r="D787"/>
  <c r="E787"/>
  <c r="D788"/>
  <c r="E788"/>
  <c r="D789"/>
  <c r="E789"/>
  <c r="D790"/>
  <c r="E790"/>
  <c r="D791"/>
  <c r="E791"/>
  <c r="D792"/>
  <c r="E792"/>
  <c r="D793"/>
  <c r="E793"/>
  <c r="D794"/>
  <c r="E794"/>
  <c r="D795"/>
  <c r="E795"/>
  <c r="D796"/>
  <c r="E796"/>
  <c r="D797"/>
  <c r="E797"/>
  <c r="D798"/>
  <c r="E798"/>
  <c r="D799"/>
  <c r="E799"/>
  <c r="D800"/>
  <c r="E800"/>
  <c r="D801"/>
  <c r="E801"/>
  <c r="D802"/>
  <c r="D803"/>
  <c r="E803"/>
  <c r="D804"/>
  <c r="E804"/>
  <c r="D805"/>
  <c r="E805"/>
  <c r="D806"/>
  <c r="E806"/>
  <c r="D807"/>
  <c r="E807"/>
  <c r="D808"/>
  <c r="E808"/>
  <c r="D809"/>
  <c r="E809"/>
  <c r="D810"/>
  <c r="E810"/>
  <c r="D811"/>
  <c r="E811"/>
  <c r="D812"/>
  <c r="E812"/>
  <c r="D813"/>
  <c r="E813"/>
  <c r="D814"/>
  <c r="E814"/>
  <c r="D815"/>
  <c r="E815"/>
  <c r="D816"/>
  <c r="E816"/>
  <c r="D817"/>
  <c r="E817"/>
  <c r="D818"/>
  <c r="E818"/>
  <c r="D819"/>
  <c r="E819"/>
  <c r="D820"/>
  <c r="E820"/>
  <c r="D821"/>
  <c r="E821"/>
  <c r="D822"/>
  <c r="E822"/>
  <c r="D823"/>
  <c r="E823"/>
  <c r="D824"/>
  <c r="E824"/>
  <c r="D825"/>
  <c r="E825"/>
  <c r="D826"/>
  <c r="E826"/>
  <c r="D827"/>
  <c r="E827"/>
  <c r="D828"/>
  <c r="D829"/>
  <c r="E829"/>
  <c r="D830"/>
  <c r="E830"/>
  <c r="D831"/>
  <c r="E831"/>
  <c r="D832"/>
  <c r="E832"/>
  <c r="D833"/>
  <c r="E833"/>
  <c r="D834"/>
  <c r="E834"/>
  <c r="D835"/>
  <c r="E835"/>
  <c r="D836"/>
  <c r="E836"/>
  <c r="D837"/>
  <c r="E837"/>
  <c r="D838"/>
  <c r="E838"/>
  <c r="D839"/>
  <c r="E839"/>
  <c r="D840"/>
  <c r="E840"/>
  <c r="D841"/>
  <c r="E841"/>
  <c r="D842"/>
  <c r="E842"/>
  <c r="D843"/>
  <c r="D844"/>
  <c r="E844"/>
  <c r="D845"/>
  <c r="E845"/>
  <c r="D846"/>
  <c r="E846"/>
  <c r="D847"/>
  <c r="E847"/>
  <c r="D848"/>
  <c r="E848"/>
  <c r="D849"/>
  <c r="E849"/>
  <c r="D850"/>
  <c r="E850"/>
  <c r="D851"/>
  <c r="E851"/>
  <c r="D852"/>
  <c r="E852"/>
  <c r="D853"/>
  <c r="E853"/>
  <c r="D854"/>
  <c r="E854"/>
  <c r="D855"/>
  <c r="E855"/>
  <c r="D856"/>
  <c r="E856"/>
  <c r="D857"/>
  <c r="E857"/>
  <c r="D858"/>
  <c r="E858"/>
  <c r="D859"/>
  <c r="E859"/>
  <c r="D860"/>
  <c r="E860"/>
  <c r="D861"/>
  <c r="E861"/>
  <c r="D862"/>
  <c r="E862"/>
  <c r="D863"/>
  <c r="E863"/>
  <c r="D864"/>
  <c r="E864"/>
  <c r="D865"/>
  <c r="E865"/>
  <c r="D866"/>
  <c r="E866"/>
  <c r="D867"/>
  <c r="D868"/>
  <c r="E868"/>
  <c r="D869"/>
  <c r="E869"/>
  <c r="D870"/>
  <c r="E870"/>
  <c r="D871"/>
  <c r="E871"/>
  <c r="D872"/>
  <c r="E872"/>
  <c r="D873"/>
  <c r="E873"/>
  <c r="D874"/>
  <c r="E874"/>
  <c r="D875"/>
  <c r="E875"/>
  <c r="D876"/>
  <c r="E876"/>
  <c r="D877"/>
  <c r="E877"/>
  <c r="D878"/>
  <c r="E878"/>
  <c r="D879"/>
  <c r="E879"/>
  <c r="D880"/>
  <c r="E880"/>
  <c r="D881"/>
  <c r="E881"/>
  <c r="D882"/>
  <c r="E882"/>
  <c r="D883"/>
  <c r="E883"/>
  <c r="D884"/>
  <c r="E884"/>
  <c r="D885"/>
  <c r="E885"/>
  <c r="D886"/>
  <c r="E886"/>
  <c r="D887"/>
  <c r="E887"/>
  <c r="D888"/>
  <c r="E888"/>
  <c r="D889"/>
  <c r="E889"/>
  <c r="D890"/>
  <c r="E890"/>
  <c r="D891"/>
  <c r="E891"/>
  <c r="D892"/>
  <c r="E892"/>
  <c r="D893"/>
  <c r="E893"/>
  <c r="D894"/>
  <c r="E894"/>
  <c r="D895"/>
  <c r="E895"/>
  <c r="D896"/>
  <c r="E896"/>
  <c r="D897"/>
  <c r="E897"/>
  <c r="D898"/>
  <c r="E898"/>
  <c r="D899"/>
  <c r="D900"/>
  <c r="E900"/>
  <c r="D901"/>
  <c r="E901"/>
  <c r="D902"/>
  <c r="E902"/>
  <c r="D903"/>
  <c r="E903"/>
  <c r="D904"/>
  <c r="E904"/>
  <c r="D905"/>
  <c r="E905"/>
  <c r="D906"/>
  <c r="E906"/>
  <c r="D907"/>
  <c r="D908"/>
  <c r="E908"/>
  <c r="D909"/>
  <c r="E909"/>
  <c r="D910"/>
  <c r="E910"/>
  <c r="D911"/>
  <c r="E911"/>
  <c r="D912"/>
  <c r="E912"/>
  <c r="D913"/>
  <c r="E913"/>
  <c r="D914"/>
  <c r="E914"/>
  <c r="D915"/>
  <c r="E915"/>
  <c r="D916"/>
  <c r="E916"/>
  <c r="D917"/>
  <c r="E917"/>
  <c r="D918"/>
  <c r="E918"/>
  <c r="D919"/>
  <c r="E919"/>
  <c r="D920"/>
  <c r="E920"/>
  <c r="D921"/>
  <c r="E921"/>
  <c r="D922"/>
  <c r="E922"/>
  <c r="D923"/>
  <c r="E923"/>
  <c r="D924"/>
  <c r="D925"/>
  <c r="E925"/>
  <c r="D926"/>
  <c r="E926"/>
  <c r="D927"/>
  <c r="E927"/>
  <c r="D928"/>
  <c r="E928"/>
  <c r="D929"/>
  <c r="E929"/>
  <c r="D930"/>
  <c r="E930"/>
  <c r="D931"/>
  <c r="D932"/>
  <c r="E932"/>
  <c r="D933"/>
  <c r="E933"/>
  <c r="D934"/>
  <c r="E934"/>
  <c r="D935"/>
  <c r="E935"/>
  <c r="D936"/>
  <c r="E936"/>
  <c r="D937"/>
  <c r="E937"/>
  <c r="D938"/>
  <c r="E938"/>
  <c r="D939"/>
  <c r="E939"/>
  <c r="D940"/>
  <c r="E940"/>
  <c r="D941"/>
  <c r="E941"/>
  <c r="D942"/>
  <c r="E942"/>
  <c r="D943"/>
  <c r="E943"/>
  <c r="D944"/>
  <c r="E944"/>
  <c r="D945"/>
  <c r="E945"/>
  <c r="D946"/>
  <c r="E946"/>
  <c r="D947"/>
  <c r="E947"/>
  <c r="D948"/>
  <c r="E948"/>
  <c r="D949"/>
  <c r="E949"/>
  <c r="D950"/>
  <c r="D951"/>
  <c r="E951"/>
  <c r="D952"/>
  <c r="E952"/>
  <c r="D953"/>
  <c r="E953"/>
  <c r="D954"/>
  <c r="E954"/>
  <c r="D955"/>
  <c r="E955"/>
  <c r="D956"/>
  <c r="E956"/>
  <c r="D957"/>
  <c r="E957"/>
  <c r="D958"/>
  <c r="E958"/>
  <c r="D959"/>
  <c r="E959"/>
  <c r="D960"/>
  <c r="E960"/>
  <c r="D961"/>
  <c r="E961"/>
  <c r="D962"/>
  <c r="E962"/>
  <c r="D963"/>
  <c r="D964"/>
  <c r="E964"/>
  <c r="D965"/>
  <c r="E965"/>
  <c r="D966"/>
  <c r="E966"/>
  <c r="D967"/>
  <c r="E967"/>
  <c r="D968"/>
  <c r="E968"/>
  <c r="D969"/>
  <c r="E969"/>
  <c r="D970"/>
  <c r="E970"/>
  <c r="D971"/>
  <c r="D972"/>
  <c r="E972"/>
  <c r="D973"/>
  <c r="E973"/>
  <c r="D974"/>
  <c r="E974"/>
  <c r="D975"/>
  <c r="E975"/>
  <c r="D976"/>
  <c r="E976"/>
  <c r="D977"/>
  <c r="E977"/>
  <c r="D978"/>
  <c r="E978"/>
  <c r="D979"/>
  <c r="E979"/>
  <c r="D980"/>
  <c r="E980"/>
  <c r="D981"/>
  <c r="E981"/>
  <c r="D982"/>
  <c r="E982"/>
  <c r="D983"/>
  <c r="E983"/>
  <c r="D984"/>
  <c r="E984"/>
  <c r="D985"/>
  <c r="E985"/>
  <c r="D986"/>
  <c r="E986"/>
  <c r="D987"/>
  <c r="E987"/>
  <c r="D988"/>
  <c r="E988"/>
  <c r="D989"/>
  <c r="E989"/>
  <c r="D990"/>
  <c r="E990"/>
  <c r="D991"/>
  <c r="E991"/>
  <c r="D992"/>
  <c r="E992"/>
  <c r="D993"/>
  <c r="E993"/>
  <c r="D994"/>
  <c r="D995"/>
  <c r="D996"/>
  <c r="E996"/>
  <c r="D997"/>
  <c r="E997"/>
  <c r="D998"/>
  <c r="E998"/>
  <c r="D999"/>
  <c r="E999"/>
  <c r="D1000"/>
  <c r="E1000"/>
  <c r="D1001"/>
  <c r="E1001"/>
  <c r="D1002"/>
  <c r="E1002"/>
  <c r="D1003"/>
  <c r="E1003"/>
  <c r="D1004"/>
  <c r="E1004"/>
  <c r="D1005"/>
  <c r="E1005"/>
  <c r="D1006"/>
  <c r="E1006"/>
  <c r="D1007"/>
  <c r="E1007"/>
  <c r="D1008"/>
  <c r="E1008"/>
  <c r="D1009"/>
  <c r="E1009"/>
  <c r="D1010"/>
  <c r="E1010"/>
  <c r="D1011"/>
  <c r="E1011"/>
  <c r="D1012"/>
  <c r="E1012"/>
  <c r="D1013"/>
  <c r="E1013"/>
  <c r="D1014"/>
  <c r="E1014"/>
  <c r="D1015"/>
  <c r="E1015"/>
  <c r="D1016"/>
  <c r="E1016"/>
  <c r="D1017"/>
  <c r="E1017"/>
  <c r="D1018"/>
  <c r="E1018"/>
  <c r="D1019"/>
  <c r="E1019"/>
  <c r="D1020"/>
  <c r="E1020"/>
  <c r="D1021"/>
  <c r="E1021"/>
  <c r="D1022"/>
  <c r="E1022"/>
  <c r="D1023"/>
  <c r="E1023"/>
  <c r="D1024"/>
  <c r="E1024"/>
  <c r="D1025"/>
  <c r="E1025"/>
  <c r="D1026"/>
  <c r="E1026"/>
  <c r="D1027"/>
  <c r="E1027"/>
  <c r="D1028"/>
  <c r="E1028"/>
  <c r="D1029"/>
  <c r="E1029"/>
  <c r="D1030"/>
  <c r="E1030"/>
  <c r="D1031"/>
  <c r="E1031"/>
  <c r="D1032"/>
  <c r="E1032"/>
  <c r="D1033"/>
  <c r="E1033"/>
  <c r="D1034"/>
  <c r="E1034"/>
  <c r="D1035"/>
  <c r="E1035"/>
  <c r="D1036"/>
  <c r="E1036"/>
  <c r="D1037"/>
  <c r="E1037"/>
  <c r="D1038"/>
  <c r="E1038"/>
  <c r="D1039"/>
  <c r="E1039"/>
  <c r="D1040"/>
  <c r="E1040"/>
  <c r="D1041"/>
  <c r="E1041"/>
  <c r="D1042"/>
  <c r="E1042"/>
  <c r="D1043"/>
  <c r="E1043"/>
  <c r="D1044"/>
  <c r="E1044"/>
  <c r="D1045"/>
  <c r="E1045"/>
  <c r="D1046"/>
  <c r="E1046"/>
  <c r="D1047"/>
  <c r="E1047"/>
  <c r="D1048"/>
  <c r="E1048"/>
  <c r="D1049"/>
  <c r="E1049"/>
  <c r="D1050"/>
  <c r="E1050"/>
  <c r="D1051"/>
  <c r="E1051"/>
  <c r="D1052"/>
  <c r="E1052"/>
  <c r="D1053"/>
  <c r="E1053"/>
  <c r="D1054"/>
  <c r="E1054"/>
  <c r="D1055"/>
  <c r="E1055"/>
  <c r="D1056"/>
  <c r="E1056"/>
  <c r="D1057"/>
  <c r="E1057"/>
  <c r="D1058"/>
  <c r="E1058"/>
  <c r="D1059"/>
  <c r="E1059"/>
  <c r="D1060"/>
  <c r="E1060"/>
  <c r="D1061"/>
  <c r="E1061"/>
  <c r="D1062"/>
  <c r="E1062"/>
  <c r="D1063"/>
  <c r="E1063"/>
  <c r="D1064"/>
  <c r="E1064"/>
  <c r="D1065"/>
  <c r="E1065"/>
  <c r="D1066"/>
  <c r="E1066"/>
  <c r="D1067"/>
  <c r="E1067"/>
  <c r="D1068"/>
  <c r="E1068"/>
  <c r="D1069"/>
  <c r="E1069"/>
  <c r="D1070"/>
  <c r="D1071"/>
  <c r="E1071"/>
  <c r="D1072"/>
  <c r="E1072"/>
  <c r="D1073"/>
  <c r="E1073"/>
  <c r="D1074"/>
  <c r="E1074"/>
  <c r="D1075"/>
  <c r="E1075"/>
  <c r="D1076"/>
  <c r="E1076"/>
  <c r="D1077"/>
  <c r="E1077"/>
  <c r="D1078"/>
  <c r="E1078"/>
  <c r="D1079"/>
  <c r="E1079"/>
  <c r="D1080"/>
  <c r="E1080"/>
  <c r="D1081"/>
  <c r="E1081"/>
  <c r="D1082"/>
  <c r="E1082"/>
  <c r="D1083"/>
  <c r="E1083"/>
  <c r="D1084"/>
  <c r="E1084"/>
  <c r="D1085"/>
  <c r="E1085"/>
  <c r="D1086"/>
  <c r="E1086"/>
  <c r="D1087"/>
  <c r="E1087"/>
  <c r="D1088"/>
  <c r="E1088"/>
  <c r="D1089"/>
  <c r="E1089"/>
  <c r="D1090"/>
  <c r="E1090"/>
  <c r="D1091"/>
  <c r="E1091"/>
  <c r="D1092"/>
  <c r="E1092"/>
  <c r="D1093"/>
  <c r="E1093"/>
  <c r="D1094"/>
  <c r="E1094"/>
  <c r="D1095"/>
  <c r="E1095"/>
  <c r="D1096"/>
  <c r="E1096"/>
  <c r="D1097"/>
  <c r="E1097"/>
  <c r="D1098"/>
  <c r="E1098"/>
  <c r="D1099"/>
  <c r="E1099"/>
  <c r="D1100"/>
  <c r="E1100"/>
  <c r="D1101"/>
  <c r="E1101"/>
  <c r="D1102"/>
  <c r="E1102"/>
  <c r="D1103"/>
  <c r="E1103"/>
  <c r="D1104"/>
  <c r="E1104"/>
  <c r="D1105"/>
  <c r="E1105"/>
  <c r="D1106"/>
  <c r="E1106"/>
  <c r="D1107"/>
  <c r="E1107"/>
  <c r="D1108"/>
  <c r="E1108"/>
  <c r="D1109"/>
  <c r="E1109"/>
  <c r="D1110"/>
  <c r="E1110"/>
  <c r="D1111"/>
  <c r="E1111"/>
  <c r="D1112"/>
  <c r="E1112"/>
  <c r="D1113"/>
  <c r="E1113"/>
  <c r="D1114"/>
  <c r="E1114"/>
  <c r="D1115"/>
  <c r="E1115"/>
  <c r="D1116"/>
  <c r="E1116"/>
  <c r="D1117"/>
  <c r="E1117"/>
  <c r="D1118"/>
  <c r="E1118"/>
  <c r="D1119"/>
  <c r="E1119"/>
  <c r="D1120"/>
  <c r="E1120"/>
  <c r="D1121"/>
  <c r="E1121"/>
  <c r="D1122"/>
  <c r="E1122"/>
  <c r="D1123"/>
  <c r="E1123"/>
  <c r="D1124"/>
  <c r="E1124"/>
  <c r="D1125"/>
  <c r="E1125"/>
  <c r="D1126"/>
  <c r="E1126"/>
  <c r="D1127"/>
  <c r="E1127"/>
  <c r="D1128"/>
  <c r="E1128"/>
  <c r="D1129"/>
  <c r="E1129"/>
  <c r="D1130"/>
  <c r="E1130"/>
  <c r="D1131"/>
  <c r="E1131"/>
  <c r="D1132"/>
  <c r="E1132"/>
  <c r="D1133"/>
  <c r="E1133"/>
  <c r="D1134"/>
  <c r="E1134"/>
  <c r="D2"/>
  <c r="E2"/>
  <c r="N62" i="36"/>
  <c r="N61"/>
  <c r="N60"/>
  <c r="FV52"/>
  <c r="FW52"/>
  <c r="E15" i="28"/>
  <c r="E14"/>
  <c r="E13"/>
  <c r="E11"/>
  <c r="E10"/>
  <c r="E9"/>
  <c r="E51" i="38"/>
  <c r="E78"/>
  <c r="E115"/>
  <c r="E138"/>
  <c r="E164"/>
  <c r="E211"/>
  <c r="E227"/>
  <c r="E238"/>
  <c r="E270"/>
  <c r="E282"/>
  <c r="E303"/>
  <c r="E319"/>
  <c r="E442"/>
  <c r="E483"/>
  <c r="E686"/>
  <c r="E738"/>
  <c r="E770"/>
  <c r="E802"/>
  <c r="E994"/>
  <c r="E22"/>
  <c r="E62"/>
  <c r="E85"/>
  <c r="E87"/>
  <c r="E107"/>
  <c r="E118"/>
  <c r="E124"/>
  <c r="E219"/>
  <c r="E246"/>
  <c r="E258"/>
  <c r="E279"/>
  <c r="E290"/>
  <c r="E293"/>
  <c r="E309"/>
  <c r="E318"/>
  <c r="E364"/>
  <c r="E386"/>
  <c r="E394"/>
  <c r="E406"/>
  <c r="E459"/>
  <c r="E475"/>
  <c r="E518"/>
  <c r="E587"/>
  <c r="E618"/>
  <c r="E626"/>
  <c r="E658"/>
  <c r="E683"/>
  <c r="E684"/>
  <c r="E715"/>
  <c r="E828"/>
  <c r="E843"/>
  <c r="E867"/>
  <c r="E899"/>
  <c r="E907"/>
  <c r="E924"/>
  <c r="E931"/>
  <c r="E950"/>
  <c r="E963"/>
  <c r="E971"/>
  <c r="E995"/>
  <c r="E1070"/>
  <c r="H31" i="36" a="1"/>
  <c r="H31"/>
  <c r="I31"/>
  <c r="J50" i="37"/>
  <c r="I50"/>
  <c r="J49"/>
  <c r="I49"/>
  <c r="J48"/>
  <c r="I48"/>
  <c r="J47"/>
  <c r="I47"/>
  <c r="D50"/>
  <c r="C50"/>
  <c r="D49"/>
  <c r="C49"/>
  <c r="D48"/>
  <c r="C48"/>
  <c r="D47"/>
  <c r="C47"/>
  <c r="D38"/>
  <c r="D37"/>
  <c r="D36"/>
  <c r="D35"/>
  <c r="J26"/>
  <c r="J25"/>
  <c r="J24"/>
  <c r="J23"/>
  <c r="D25"/>
  <c r="D24"/>
  <c r="D23"/>
  <c r="J14"/>
  <c r="J13"/>
  <c r="J12"/>
  <c r="J11"/>
  <c r="D14"/>
  <c r="D13"/>
  <c r="D12"/>
  <c r="C38"/>
  <c r="C37"/>
  <c r="C36"/>
  <c r="C35"/>
  <c r="I26"/>
  <c r="I25"/>
  <c r="I24"/>
  <c r="I23"/>
  <c r="C23"/>
  <c r="C25"/>
  <c r="B24"/>
  <c r="C24"/>
  <c r="H11"/>
  <c r="I11"/>
  <c r="I14"/>
  <c r="I13"/>
  <c r="I12"/>
  <c r="C11"/>
  <c r="C14"/>
  <c r="C13"/>
  <c r="C12"/>
  <c r="N78" i="36"/>
  <c r="H78"/>
  <c r="I78"/>
  <c r="N77"/>
  <c r="H77"/>
  <c r="I77"/>
  <c r="N76"/>
  <c r="H76"/>
  <c r="I76"/>
  <c r="N75"/>
  <c r="H75"/>
  <c r="I75"/>
  <c r="N74"/>
  <c r="H74"/>
  <c r="I74"/>
  <c r="H73" a="1"/>
  <c r="H73"/>
  <c r="I73"/>
  <c r="H72" a="1"/>
  <c r="H72"/>
  <c r="I72"/>
  <c r="H71" a="1"/>
  <c r="H71"/>
  <c r="I71"/>
  <c r="H70" a="1"/>
  <c r="H70"/>
  <c r="I70"/>
  <c r="H69" a="1"/>
  <c r="H69"/>
  <c r="H62"/>
  <c r="H61"/>
  <c r="H60"/>
  <c r="I60"/>
  <c r="H58" a="1"/>
  <c r="H58"/>
  <c r="I58"/>
  <c r="H59" a="1"/>
  <c r="H59"/>
  <c r="I59"/>
  <c r="H56" a="1"/>
  <c r="H56"/>
  <c r="I56"/>
  <c r="H55" a="1"/>
  <c r="H55"/>
  <c r="I55"/>
  <c r="H54" a="1"/>
  <c r="H54"/>
  <c r="I54"/>
  <c r="H57" a="1"/>
  <c r="H57"/>
  <c r="I57"/>
  <c r="H53" a="1"/>
  <c r="H53"/>
  <c r="I53"/>
  <c r="H52" a="1"/>
  <c r="H52"/>
  <c r="I52"/>
  <c r="H51" a="1"/>
  <c r="H51"/>
  <c r="I51"/>
  <c r="H43"/>
  <c r="N43"/>
  <c r="H42"/>
  <c r="N42"/>
  <c r="H41" a="1"/>
  <c r="H41"/>
  <c r="I41"/>
  <c r="H40" a="1"/>
  <c r="H40"/>
  <c r="I40"/>
  <c r="H39" a="1"/>
  <c r="H39"/>
  <c r="I39"/>
  <c r="N41"/>
  <c r="N40"/>
  <c r="N39"/>
  <c r="H32" a="1"/>
  <c r="H32"/>
  <c r="I32"/>
  <c r="H26" a="1"/>
  <c r="H26"/>
  <c r="I26"/>
  <c r="H25" a="1"/>
  <c r="H25"/>
  <c r="I25"/>
  <c r="H30" a="1"/>
  <c r="H30"/>
  <c r="I30"/>
  <c r="H29" a="1"/>
  <c r="H29"/>
  <c r="I29"/>
  <c r="H28" a="1"/>
  <c r="H28"/>
  <c r="I28"/>
  <c r="H27" a="1"/>
  <c r="H27"/>
  <c r="I27"/>
  <c r="H24" a="1"/>
  <c r="H24"/>
  <c r="I24"/>
  <c r="B91" i="14"/>
  <c r="C91"/>
  <c r="B88"/>
  <c r="C88"/>
  <c r="B87"/>
  <c r="C87"/>
  <c r="B86"/>
  <c r="C86"/>
  <c r="H23" i="36" a="1"/>
  <c r="H23"/>
  <c r="I23"/>
  <c r="H22" a="1"/>
  <c r="H22"/>
  <c r="I22"/>
  <c r="H21" a="1"/>
  <c r="H21"/>
  <c r="I21"/>
  <c r="H9" a="1"/>
  <c r="H9"/>
  <c r="I9"/>
  <c r="N9"/>
  <c r="H8"/>
  <c r="I8"/>
  <c r="N8"/>
  <c r="H7" a="1"/>
  <c r="H7"/>
  <c r="I7"/>
  <c r="N7"/>
  <c r="N6"/>
  <c r="H6" a="1"/>
  <c r="H6"/>
  <c r="I6"/>
  <c r="B89" i="14"/>
  <c r="C89"/>
  <c r="B90"/>
  <c r="C90"/>
  <c r="B92"/>
  <c r="C92"/>
  <c r="B93"/>
  <c r="C93"/>
  <c r="B94"/>
  <c r="C94"/>
  <c r="B95"/>
  <c r="B96"/>
  <c r="C96"/>
  <c r="D96"/>
  <c r="D95"/>
  <c r="C95"/>
  <c r="D94"/>
  <c r="D93"/>
  <c r="D86"/>
  <c r="D88"/>
  <c r="D89"/>
  <c r="D90"/>
  <c r="D91"/>
  <c r="D92"/>
  <c r="J47" i="5"/>
  <c r="I47"/>
  <c r="D46" i="3"/>
  <c r="C46"/>
  <c r="I44" i="5"/>
  <c r="J46"/>
  <c r="I46"/>
  <c r="H45"/>
  <c r="I45"/>
  <c r="J45"/>
  <c r="J44"/>
  <c r="I80" i="3"/>
  <c r="J83"/>
  <c r="I83"/>
  <c r="J82"/>
  <c r="I82"/>
  <c r="H81"/>
  <c r="I81"/>
  <c r="J81"/>
  <c r="J80"/>
  <c r="D185" i="21"/>
  <c r="C185"/>
  <c r="C14" i="32"/>
  <c r="C9"/>
  <c r="I9"/>
  <c r="C5"/>
  <c r="I4"/>
  <c r="C4"/>
  <c r="J43" i="27"/>
  <c r="I112" i="6"/>
  <c r="H112"/>
  <c r="B112"/>
  <c r="C112"/>
  <c r="H106"/>
  <c r="I106"/>
  <c r="B106"/>
  <c r="C106"/>
  <c r="I100"/>
  <c r="H100"/>
  <c r="B100"/>
  <c r="C100"/>
  <c r="H94"/>
  <c r="I94"/>
  <c r="B94"/>
  <c r="C94"/>
  <c r="H131" i="3"/>
  <c r="I131"/>
  <c r="B131"/>
  <c r="C131"/>
  <c r="H125"/>
  <c r="I125"/>
  <c r="B125"/>
  <c r="C125"/>
  <c r="H119"/>
  <c r="I119"/>
  <c r="B119"/>
  <c r="C119"/>
  <c r="H113"/>
  <c r="I113"/>
  <c r="B113"/>
  <c r="C113"/>
  <c r="B122" i="5"/>
  <c r="C122"/>
  <c r="H116"/>
  <c r="B116"/>
  <c r="C116"/>
  <c r="H110"/>
  <c r="I110"/>
  <c r="B110"/>
  <c r="C110"/>
  <c r="C76" i="27"/>
  <c r="D23" i="24"/>
  <c r="F102" i="27"/>
  <c r="G102"/>
  <c r="E139" i="19"/>
  <c r="E141"/>
  <c r="E140"/>
  <c r="H43" i="27"/>
  <c r="I43"/>
  <c r="D42"/>
  <c r="B42"/>
  <c r="C42"/>
  <c r="D13" i="5"/>
  <c r="D14"/>
  <c r="D16" i="16"/>
  <c r="D17"/>
  <c r="D39" i="22"/>
  <c r="B11" i="24"/>
  <c r="B10"/>
  <c r="C26" i="7"/>
  <c r="C21"/>
  <c r="C132" i="6"/>
  <c r="I127"/>
  <c r="C53" i="16"/>
  <c r="C52"/>
  <c r="C51"/>
  <c r="D9" i="31"/>
  <c r="C9"/>
  <c r="J108" i="29"/>
  <c r="I108"/>
  <c r="D108"/>
  <c r="C108"/>
  <c r="J100"/>
  <c r="I100"/>
  <c r="D100"/>
  <c r="C100"/>
  <c r="J92"/>
  <c r="I92"/>
  <c r="D92"/>
  <c r="C92"/>
  <c r="J84"/>
  <c r="H84"/>
  <c r="H83"/>
  <c r="J83"/>
  <c r="D84"/>
  <c r="C84"/>
  <c r="D83"/>
  <c r="C83"/>
  <c r="J75"/>
  <c r="I75"/>
  <c r="J74"/>
  <c r="I74"/>
  <c r="D75"/>
  <c r="D74"/>
  <c r="C75"/>
  <c r="C74"/>
  <c r="H19"/>
  <c r="J19"/>
  <c r="J65"/>
  <c r="I65"/>
  <c r="D65"/>
  <c r="C65"/>
  <c r="J57"/>
  <c r="I57"/>
  <c r="D57"/>
  <c r="C57"/>
  <c r="B19"/>
  <c r="C19"/>
  <c r="J48"/>
  <c r="I48"/>
  <c r="I116" i="5"/>
  <c r="I84" i="29"/>
  <c r="I83"/>
  <c r="I19"/>
  <c r="D48"/>
  <c r="C48"/>
  <c r="J40"/>
  <c r="I40"/>
  <c r="D40"/>
  <c r="C40"/>
  <c r="J31"/>
  <c r="I31"/>
  <c r="B31"/>
  <c r="C31"/>
  <c r="D31"/>
  <c r="H10"/>
  <c r="I10"/>
  <c r="J10"/>
  <c r="B10"/>
  <c r="D10"/>
  <c r="F8" i="28"/>
  <c r="F9"/>
  <c r="F10"/>
  <c r="F11"/>
  <c r="F12"/>
  <c r="F13"/>
  <c r="F14"/>
  <c r="F15"/>
  <c r="F7"/>
  <c r="C8"/>
  <c r="C9"/>
  <c r="C10"/>
  <c r="C11"/>
  <c r="C12"/>
  <c r="C13"/>
  <c r="C14"/>
  <c r="C15"/>
  <c r="C7"/>
  <c r="C10" i="29"/>
  <c r="D14" i="8"/>
  <c r="C14"/>
  <c r="C71" i="22"/>
  <c r="C191" i="21"/>
  <c r="D22" i="24"/>
  <c r="B21" i="6"/>
  <c r="B45" i="5"/>
  <c r="I70" i="27"/>
  <c r="C71"/>
  <c r="C70"/>
  <c r="J63"/>
  <c r="I63"/>
  <c r="H59"/>
  <c r="H58"/>
  <c r="I58"/>
  <c r="H57"/>
  <c r="I57"/>
  <c r="H56"/>
  <c r="I56"/>
  <c r="J62"/>
  <c r="I62"/>
  <c r="J61"/>
  <c r="I61"/>
  <c r="J60"/>
  <c r="I60"/>
  <c r="J59"/>
  <c r="J58"/>
  <c r="J57"/>
  <c r="J56"/>
  <c r="J55"/>
  <c r="H55"/>
  <c r="I55"/>
  <c r="D62"/>
  <c r="C62"/>
  <c r="B58"/>
  <c r="C58"/>
  <c r="B57"/>
  <c r="D61"/>
  <c r="C61"/>
  <c r="D60"/>
  <c r="C60"/>
  <c r="D59"/>
  <c r="C59"/>
  <c r="D58"/>
  <c r="D57"/>
  <c r="D56"/>
  <c r="B56"/>
  <c r="J19"/>
  <c r="J18"/>
  <c r="J17"/>
  <c r="J16"/>
  <c r="J42"/>
  <c r="J40"/>
  <c r="J39"/>
  <c r="D41"/>
  <c r="D39"/>
  <c r="D38"/>
  <c r="D19"/>
  <c r="D18"/>
  <c r="D17"/>
  <c r="D16"/>
  <c r="J38"/>
  <c r="J37"/>
  <c r="J36"/>
  <c r="J35"/>
  <c r="I42"/>
  <c r="H38"/>
  <c r="I38"/>
  <c r="H37"/>
  <c r="I37"/>
  <c r="H36"/>
  <c r="I36"/>
  <c r="H35"/>
  <c r="I35"/>
  <c r="I40"/>
  <c r="H34"/>
  <c r="I34"/>
  <c r="I39"/>
  <c r="J34"/>
  <c r="D37"/>
  <c r="B37"/>
  <c r="C37"/>
  <c r="D36"/>
  <c r="B36"/>
  <c r="C36"/>
  <c r="D35"/>
  <c r="B35"/>
  <c r="C35"/>
  <c r="C41"/>
  <c r="C39"/>
  <c r="C38"/>
  <c r="J15"/>
  <c r="H15"/>
  <c r="H14"/>
  <c r="I14"/>
  <c r="H13"/>
  <c r="I13"/>
  <c r="I19"/>
  <c r="I18"/>
  <c r="I17"/>
  <c r="I16"/>
  <c r="J14"/>
  <c r="J13"/>
  <c r="C17"/>
  <c r="C18"/>
  <c r="C19"/>
  <c r="B15"/>
  <c r="C15"/>
  <c r="B14"/>
  <c r="C16"/>
  <c r="D15"/>
  <c r="D14"/>
  <c r="B9" i="25"/>
  <c r="C9"/>
  <c r="C10"/>
  <c r="D10"/>
  <c r="C11"/>
  <c r="D11"/>
  <c r="C12"/>
  <c r="C13"/>
  <c r="D13"/>
  <c r="D13" i="26"/>
  <c r="D12"/>
  <c r="D9"/>
  <c r="C13"/>
  <c r="C12"/>
  <c r="D11"/>
  <c r="C11"/>
  <c r="D10"/>
  <c r="C10"/>
  <c r="C9"/>
  <c r="B23" i="24"/>
  <c r="C23"/>
  <c r="B22"/>
  <c r="C22"/>
  <c r="D12"/>
  <c r="B12"/>
  <c r="C12"/>
  <c r="D11"/>
  <c r="D10"/>
  <c r="B19" i="23"/>
  <c r="D19"/>
  <c r="B9"/>
  <c r="C9"/>
  <c r="D9"/>
  <c r="C10" i="24"/>
  <c r="C19" i="23"/>
  <c r="B64" i="22"/>
  <c r="D64"/>
  <c r="C46"/>
  <c r="D40"/>
  <c r="B40"/>
  <c r="C40"/>
  <c r="B39"/>
  <c r="C39"/>
  <c r="D27"/>
  <c r="C27"/>
  <c r="D26"/>
  <c r="B26"/>
  <c r="C26"/>
  <c r="D25"/>
  <c r="B25"/>
  <c r="C25"/>
  <c r="C64"/>
  <c r="B12"/>
  <c r="C12"/>
  <c r="B11"/>
  <c r="C11"/>
  <c r="D13"/>
  <c r="C13"/>
  <c r="D12"/>
  <c r="D11"/>
  <c r="D175" i="21"/>
  <c r="C175"/>
  <c r="D165"/>
  <c r="C165"/>
  <c r="D164"/>
  <c r="C164"/>
  <c r="B154"/>
  <c r="C154"/>
  <c r="D154"/>
  <c r="B144"/>
  <c r="C144"/>
  <c r="D144"/>
  <c r="D134"/>
  <c r="C134"/>
  <c r="C113"/>
  <c r="D113"/>
  <c r="D124"/>
  <c r="C124"/>
  <c r="D123"/>
  <c r="C123"/>
  <c r="B103"/>
  <c r="C103"/>
  <c r="C84"/>
  <c r="B78"/>
  <c r="C78"/>
  <c r="B77"/>
  <c r="C77"/>
  <c r="D66"/>
  <c r="C66"/>
  <c r="D65"/>
  <c r="C65"/>
  <c r="D64"/>
  <c r="C64"/>
  <c r="D63"/>
  <c r="C63"/>
  <c r="D62"/>
  <c r="C62"/>
  <c r="D61"/>
  <c r="B61"/>
  <c r="C61"/>
  <c r="D49"/>
  <c r="C49"/>
  <c r="D48"/>
  <c r="C48"/>
  <c r="D47"/>
  <c r="C47"/>
  <c r="D46"/>
  <c r="C46"/>
  <c r="D45"/>
  <c r="B45"/>
  <c r="C45"/>
  <c r="D32"/>
  <c r="C32"/>
  <c r="B27"/>
  <c r="C27"/>
  <c r="D31"/>
  <c r="C31"/>
  <c r="D30"/>
  <c r="C30"/>
  <c r="D29"/>
  <c r="C29"/>
  <c r="D28"/>
  <c r="C28"/>
  <c r="D27"/>
  <c r="C15"/>
  <c r="B12"/>
  <c r="C12"/>
  <c r="B11"/>
  <c r="C14"/>
  <c r="D13"/>
  <c r="C13"/>
  <c r="D12"/>
  <c r="D11"/>
  <c r="C47" i="20"/>
  <c r="D41"/>
  <c r="D40"/>
  <c r="B41"/>
  <c r="C41"/>
  <c r="B40"/>
  <c r="C60"/>
  <c r="C25"/>
  <c r="D25"/>
  <c r="C26"/>
  <c r="D26"/>
  <c r="C27"/>
  <c r="D27"/>
  <c r="C28"/>
  <c r="D28"/>
  <c r="D24"/>
  <c r="B24"/>
  <c r="D14"/>
  <c r="D13"/>
  <c r="D12"/>
  <c r="B12"/>
  <c r="C12"/>
  <c r="B11"/>
  <c r="C11"/>
  <c r="C13"/>
  <c r="D11"/>
  <c r="C27" i="18"/>
  <c r="C22"/>
  <c r="C7"/>
  <c r="C8"/>
  <c r="C9"/>
  <c r="C10"/>
  <c r="C11"/>
  <c r="C12"/>
  <c r="C13"/>
  <c r="C14"/>
  <c r="C15"/>
  <c r="C6"/>
  <c r="C14" i="20"/>
  <c r="B44" i="16"/>
  <c r="C44"/>
  <c r="D45"/>
  <c r="C45"/>
  <c r="D44"/>
  <c r="B31"/>
  <c r="C31"/>
  <c r="B30"/>
  <c r="C30"/>
  <c r="D31"/>
  <c r="D30"/>
  <c r="B15"/>
  <c r="C15"/>
  <c r="B14"/>
  <c r="C14"/>
  <c r="D15"/>
  <c r="D14"/>
  <c r="C16"/>
  <c r="C17"/>
  <c r="B44" i="15"/>
  <c r="C44"/>
  <c r="D44"/>
  <c r="I33"/>
  <c r="B34"/>
  <c r="C34"/>
  <c r="D34"/>
  <c r="I32"/>
  <c r="I31"/>
  <c r="B23"/>
  <c r="C23"/>
  <c r="D23"/>
  <c r="B11"/>
  <c r="C11"/>
  <c r="D11"/>
  <c r="C203" i="14"/>
  <c r="C202"/>
  <c r="C201"/>
  <c r="C200"/>
  <c r="H192"/>
  <c r="I192"/>
  <c r="J192"/>
  <c r="B193"/>
  <c r="D193"/>
  <c r="H183"/>
  <c r="I183"/>
  <c r="J183"/>
  <c r="B184"/>
  <c r="C184"/>
  <c r="D184"/>
  <c r="I171"/>
  <c r="I170"/>
  <c r="D174"/>
  <c r="B174"/>
  <c r="C174"/>
  <c r="B173"/>
  <c r="D173"/>
  <c r="H145"/>
  <c r="I145"/>
  <c r="J145"/>
  <c r="D146"/>
  <c r="B146"/>
  <c r="C146"/>
  <c r="B145"/>
  <c r="D145"/>
  <c r="H137"/>
  <c r="I137"/>
  <c r="J137"/>
  <c r="B136"/>
  <c r="B135"/>
  <c r="C135"/>
  <c r="B187" i="9"/>
  <c r="C187"/>
  <c r="B186"/>
  <c r="C186"/>
  <c r="B185"/>
  <c r="C185"/>
  <c r="I128" i="14"/>
  <c r="I127"/>
  <c r="D128"/>
  <c r="B128"/>
  <c r="C128"/>
  <c r="B127"/>
  <c r="C127"/>
  <c r="D127"/>
  <c r="B118"/>
  <c r="C118"/>
  <c r="B156" i="9"/>
  <c r="C156"/>
  <c r="H151"/>
  <c r="I151"/>
  <c r="J151"/>
  <c r="H106" i="14"/>
  <c r="J106"/>
  <c r="H112"/>
  <c r="I112"/>
  <c r="B112"/>
  <c r="B106"/>
  <c r="C106"/>
  <c r="D106"/>
  <c r="B44" i="12"/>
  <c r="C44"/>
  <c r="D44"/>
  <c r="I34"/>
  <c r="I33"/>
  <c r="B34"/>
  <c r="C34"/>
  <c r="D34"/>
  <c r="B23"/>
  <c r="C23"/>
  <c r="D23"/>
  <c r="C239" i="9"/>
  <c r="C240"/>
  <c r="C241"/>
  <c r="C238"/>
  <c r="I211"/>
  <c r="I210"/>
  <c r="H222"/>
  <c r="I222"/>
  <c r="J222"/>
  <c r="D222"/>
  <c r="B222"/>
  <c r="C222"/>
  <c r="B232"/>
  <c r="C232"/>
  <c r="D232"/>
  <c r="B213"/>
  <c r="C213"/>
  <c r="D213"/>
  <c r="B179"/>
  <c r="C179"/>
  <c r="D179"/>
  <c r="H188"/>
  <c r="I179"/>
  <c r="I178"/>
  <c r="J188"/>
  <c r="B171"/>
  <c r="C171"/>
  <c r="D171"/>
  <c r="H156"/>
  <c r="I156"/>
  <c r="B149"/>
  <c r="H171"/>
  <c r="I171"/>
  <c r="C161"/>
  <c r="B87"/>
  <c r="D88"/>
  <c r="B88"/>
  <c r="C88"/>
  <c r="D87"/>
  <c r="B44"/>
  <c r="D45"/>
  <c r="B45"/>
  <c r="C45"/>
  <c r="D44"/>
  <c r="H74"/>
  <c r="I74"/>
  <c r="J75"/>
  <c r="H75"/>
  <c r="I75"/>
  <c r="J74"/>
  <c r="H29"/>
  <c r="I29"/>
  <c r="J30"/>
  <c r="H30"/>
  <c r="I30"/>
  <c r="J29"/>
  <c r="B74"/>
  <c r="C74"/>
  <c r="D75"/>
  <c r="B75"/>
  <c r="C75"/>
  <c r="D74"/>
  <c r="B29"/>
  <c r="C29"/>
  <c r="D30"/>
  <c r="B30"/>
  <c r="C30"/>
  <c r="D29"/>
  <c r="H60"/>
  <c r="I60"/>
  <c r="J61"/>
  <c r="H61"/>
  <c r="I61"/>
  <c r="J60"/>
  <c r="H16"/>
  <c r="I16"/>
  <c r="I15"/>
  <c r="J16"/>
  <c r="J15"/>
  <c r="B60"/>
  <c r="D61"/>
  <c r="B61"/>
  <c r="C61"/>
  <c r="D60"/>
  <c r="B15"/>
  <c r="C15"/>
  <c r="B16"/>
  <c r="C16"/>
  <c r="D16"/>
  <c r="I161"/>
  <c r="D15"/>
  <c r="J7" i="8"/>
  <c r="I7"/>
  <c r="D8"/>
  <c r="C8"/>
  <c r="D7"/>
  <c r="C7"/>
  <c r="B15" i="7"/>
  <c r="C15"/>
  <c r="B8"/>
  <c r="B7"/>
  <c r="C7"/>
  <c r="D8"/>
  <c r="D7"/>
  <c r="H146" i="6"/>
  <c r="I146"/>
  <c r="B146"/>
  <c r="C146"/>
  <c r="I140"/>
  <c r="C140"/>
  <c r="I139"/>
  <c r="C139"/>
  <c r="I138"/>
  <c r="C138"/>
  <c r="B127"/>
  <c r="C127"/>
  <c r="H121"/>
  <c r="I121"/>
  <c r="C120"/>
  <c r="I87"/>
  <c r="C87"/>
  <c r="I82"/>
  <c r="C82"/>
  <c r="H144" i="5"/>
  <c r="I144"/>
  <c r="B144"/>
  <c r="C144"/>
  <c r="I138"/>
  <c r="C138"/>
  <c r="I137"/>
  <c r="C137"/>
  <c r="I136"/>
  <c r="C136"/>
  <c r="C130"/>
  <c r="C129"/>
  <c r="C128"/>
  <c r="I104"/>
  <c r="C104"/>
  <c r="I99"/>
  <c r="C99"/>
  <c r="C94"/>
  <c r="I93"/>
  <c r="C93"/>
  <c r="C88"/>
  <c r="I87"/>
  <c r="C87"/>
  <c r="H153" i="3"/>
  <c r="I153"/>
  <c r="B153"/>
  <c r="C153"/>
  <c r="I147"/>
  <c r="I146"/>
  <c r="I145"/>
  <c r="C145"/>
  <c r="C147"/>
  <c r="C146"/>
  <c r="C138"/>
  <c r="C139"/>
  <c r="C137"/>
  <c r="I107"/>
  <c r="C107"/>
  <c r="I102"/>
  <c r="I96"/>
  <c r="I90"/>
  <c r="C102"/>
  <c r="C97"/>
  <c r="C96"/>
  <c r="C90"/>
  <c r="C91"/>
  <c r="H73" i="6"/>
  <c r="J75"/>
  <c r="I75"/>
  <c r="J74"/>
  <c r="H74"/>
  <c r="I74"/>
  <c r="J73"/>
  <c r="I73"/>
  <c r="B73"/>
  <c r="D75"/>
  <c r="C75"/>
  <c r="D74"/>
  <c r="B74"/>
  <c r="C74"/>
  <c r="D73"/>
  <c r="H62"/>
  <c r="I62"/>
  <c r="J64"/>
  <c r="I64"/>
  <c r="J63"/>
  <c r="H63"/>
  <c r="J62"/>
  <c r="B62"/>
  <c r="C62"/>
  <c r="D64"/>
  <c r="C64"/>
  <c r="D63"/>
  <c r="B63"/>
  <c r="C63"/>
  <c r="D62"/>
  <c r="B51"/>
  <c r="D53"/>
  <c r="C53"/>
  <c r="D52"/>
  <c r="B52"/>
  <c r="C52"/>
  <c r="D51"/>
  <c r="H41"/>
  <c r="I41"/>
  <c r="J43"/>
  <c r="I43"/>
  <c r="J42"/>
  <c r="H42"/>
  <c r="I42"/>
  <c r="J41"/>
  <c r="B41"/>
  <c r="C41"/>
  <c r="D43"/>
  <c r="C43"/>
  <c r="D42"/>
  <c r="B42"/>
  <c r="C42"/>
  <c r="D41"/>
  <c r="H31"/>
  <c r="I31"/>
  <c r="J33"/>
  <c r="I33"/>
  <c r="J32"/>
  <c r="H32"/>
  <c r="I32"/>
  <c r="J31"/>
  <c r="B31"/>
  <c r="C31"/>
  <c r="D33"/>
  <c r="C33"/>
  <c r="D32"/>
  <c r="B32"/>
  <c r="C32"/>
  <c r="D31"/>
  <c r="H21"/>
  <c r="J23"/>
  <c r="I23"/>
  <c r="J22"/>
  <c r="H22"/>
  <c r="I22"/>
  <c r="J21"/>
  <c r="C21"/>
  <c r="D23"/>
  <c r="C23"/>
  <c r="D22"/>
  <c r="B22"/>
  <c r="C22"/>
  <c r="D21"/>
  <c r="H11"/>
  <c r="I11"/>
  <c r="J13"/>
  <c r="I13"/>
  <c r="J12"/>
  <c r="H12"/>
  <c r="I12"/>
  <c r="J11"/>
  <c r="B11"/>
  <c r="C11"/>
  <c r="D13"/>
  <c r="C13"/>
  <c r="D12"/>
  <c r="B12"/>
  <c r="C12"/>
  <c r="D11"/>
  <c r="C73"/>
  <c r="I63"/>
  <c r="C51"/>
  <c r="I21"/>
  <c r="B44" i="5"/>
  <c r="C44"/>
  <c r="D46"/>
  <c r="C46"/>
  <c r="D45"/>
  <c r="C45"/>
  <c r="D44"/>
  <c r="H78"/>
  <c r="I78"/>
  <c r="J81"/>
  <c r="I81"/>
  <c r="J80"/>
  <c r="I80"/>
  <c r="J79"/>
  <c r="H79"/>
  <c r="I79"/>
  <c r="J78"/>
  <c r="B78"/>
  <c r="C78"/>
  <c r="D81"/>
  <c r="C81"/>
  <c r="D80"/>
  <c r="C80"/>
  <c r="D79"/>
  <c r="B79"/>
  <c r="C79"/>
  <c r="D78"/>
  <c r="H67"/>
  <c r="I67"/>
  <c r="J70"/>
  <c r="I70"/>
  <c r="J69"/>
  <c r="I69"/>
  <c r="J68"/>
  <c r="H68"/>
  <c r="J67"/>
  <c r="B67"/>
  <c r="C67"/>
  <c r="D70"/>
  <c r="C70"/>
  <c r="D69"/>
  <c r="C69"/>
  <c r="D68"/>
  <c r="B68"/>
  <c r="C68"/>
  <c r="D67"/>
  <c r="H55"/>
  <c r="I55"/>
  <c r="J58"/>
  <c r="I58"/>
  <c r="J57"/>
  <c r="I57"/>
  <c r="J56"/>
  <c r="H56"/>
  <c r="I56"/>
  <c r="J55"/>
  <c r="B55"/>
  <c r="C55"/>
  <c r="D58"/>
  <c r="C58"/>
  <c r="D57"/>
  <c r="C57"/>
  <c r="D56"/>
  <c r="B56"/>
  <c r="C56"/>
  <c r="D55"/>
  <c r="H34"/>
  <c r="B34"/>
  <c r="C34"/>
  <c r="H23"/>
  <c r="B23"/>
  <c r="C23"/>
  <c r="H12"/>
  <c r="I12"/>
  <c r="B12"/>
  <c r="C12"/>
  <c r="H33"/>
  <c r="I33"/>
  <c r="J36"/>
  <c r="I36"/>
  <c r="J35"/>
  <c r="I35"/>
  <c r="J34"/>
  <c r="J33"/>
  <c r="B33"/>
  <c r="C33"/>
  <c r="D36"/>
  <c r="C36"/>
  <c r="D35"/>
  <c r="C35"/>
  <c r="D34"/>
  <c r="D33"/>
  <c r="H22"/>
  <c r="J25"/>
  <c r="I25"/>
  <c r="J24"/>
  <c r="I24"/>
  <c r="J23"/>
  <c r="J22"/>
  <c r="B22"/>
  <c r="D25"/>
  <c r="C25"/>
  <c r="D24"/>
  <c r="C24"/>
  <c r="D23"/>
  <c r="D22"/>
  <c r="H11"/>
  <c r="I11"/>
  <c r="J14"/>
  <c r="I14"/>
  <c r="J13"/>
  <c r="I13"/>
  <c r="J12"/>
  <c r="J11"/>
  <c r="B11"/>
  <c r="C11"/>
  <c r="C14"/>
  <c r="C13"/>
  <c r="D11"/>
  <c r="B80" i="3"/>
  <c r="C80"/>
  <c r="D83"/>
  <c r="C83"/>
  <c r="D82"/>
  <c r="C82"/>
  <c r="D81"/>
  <c r="B81"/>
  <c r="C81"/>
  <c r="D80"/>
  <c r="H68"/>
  <c r="I68"/>
  <c r="J71"/>
  <c r="I71"/>
  <c r="J70"/>
  <c r="I70"/>
  <c r="J69"/>
  <c r="H69"/>
  <c r="I69"/>
  <c r="J68"/>
  <c r="B68"/>
  <c r="D71"/>
  <c r="C71"/>
  <c r="D70"/>
  <c r="C70"/>
  <c r="D69"/>
  <c r="B69"/>
  <c r="C69"/>
  <c r="D68"/>
  <c r="H56"/>
  <c r="I56"/>
  <c r="J59"/>
  <c r="I59"/>
  <c r="J58"/>
  <c r="I58"/>
  <c r="J57"/>
  <c r="H57"/>
  <c r="I57"/>
  <c r="J56"/>
  <c r="B56"/>
  <c r="C56"/>
  <c r="D59"/>
  <c r="C59"/>
  <c r="D58"/>
  <c r="C58"/>
  <c r="D57"/>
  <c r="B57"/>
  <c r="D56"/>
  <c r="H22"/>
  <c r="I22"/>
  <c r="B44"/>
  <c r="C44"/>
  <c r="D45"/>
  <c r="B45"/>
  <c r="C45"/>
  <c r="D44"/>
  <c r="H33"/>
  <c r="I33"/>
  <c r="J36"/>
  <c r="I36"/>
  <c r="J35"/>
  <c r="I35"/>
  <c r="J34"/>
  <c r="H34"/>
  <c r="I34"/>
  <c r="J33"/>
  <c r="B33"/>
  <c r="C33"/>
  <c r="D36"/>
  <c r="C36"/>
  <c r="D35"/>
  <c r="C35"/>
  <c r="D34"/>
  <c r="B34"/>
  <c r="C34"/>
  <c r="D33"/>
  <c r="C57"/>
  <c r="I68" i="5"/>
  <c r="I23"/>
  <c r="I34"/>
  <c r="I22"/>
  <c r="C22"/>
  <c r="C68" i="3"/>
  <c r="J25"/>
  <c r="I25"/>
  <c r="J24"/>
  <c r="I24"/>
  <c r="J23"/>
  <c r="H23"/>
  <c r="I23"/>
  <c r="J22"/>
  <c r="B22"/>
  <c r="C22"/>
  <c r="D25"/>
  <c r="C25"/>
  <c r="D24"/>
  <c r="C24"/>
  <c r="D23"/>
  <c r="B23"/>
  <c r="C23"/>
  <c r="D22"/>
  <c r="H11"/>
  <c r="I11"/>
  <c r="J11"/>
  <c r="H12"/>
  <c r="I12"/>
  <c r="J12"/>
  <c r="I13"/>
  <c r="J13"/>
  <c r="I14"/>
  <c r="J14"/>
  <c r="C14"/>
  <c r="C13"/>
  <c r="D12"/>
  <c r="B12"/>
  <c r="C12"/>
  <c r="B11"/>
  <c r="C11"/>
  <c r="D11"/>
  <c r="I43" i="36"/>
  <c r="I62"/>
  <c r="I69"/>
  <c r="I42"/>
  <c r="I61"/>
  <c r="C8" i="7"/>
  <c r="E8" i="28"/>
  <c r="F4031" i="1"/>
  <c r="G4031"/>
  <c r="F4032"/>
  <c r="G4032"/>
  <c r="F4035"/>
  <c r="G4035"/>
  <c r="F3089"/>
  <c r="G3089"/>
  <c r="K72" i="14"/>
  <c r="F4033" i="1"/>
  <c r="G4033"/>
  <c r="F4036"/>
  <c r="G4036"/>
  <c r="F4034"/>
  <c r="G4034"/>
  <c r="F4037"/>
  <c r="G4037"/>
  <c r="F4029"/>
  <c r="G4029"/>
  <c r="F4030"/>
  <c r="G4030"/>
  <c r="F2888"/>
  <c r="G2888"/>
  <c r="K71" i="14"/>
  <c r="H102" i="27"/>
  <c r="B116"/>
  <c r="B115"/>
  <c r="F1197" i="1"/>
  <c r="G1197"/>
  <c r="F1681"/>
  <c r="G1681"/>
  <c r="F2237"/>
  <c r="G2237"/>
  <c r="F2458"/>
  <c r="G2458"/>
  <c r="F1917"/>
  <c r="G1917"/>
  <c r="F572"/>
  <c r="G572"/>
  <c r="F151"/>
  <c r="G151"/>
  <c r="F1389"/>
  <c r="G1389"/>
  <c r="F2675"/>
  <c r="G2675"/>
  <c r="F193"/>
  <c r="G193"/>
  <c r="F72"/>
  <c r="G72"/>
  <c r="F1616"/>
  <c r="G1616"/>
  <c r="F295"/>
  <c r="G295"/>
  <c r="E82" i="6"/>
  <c r="F2635" i="1"/>
  <c r="G2635"/>
  <c r="F665"/>
  <c r="G665"/>
  <c r="F2320"/>
  <c r="G2320"/>
  <c r="F2291"/>
  <c r="G2291"/>
  <c r="F1034"/>
  <c r="G1034"/>
  <c r="F1344"/>
  <c r="G1344"/>
  <c r="F1649"/>
  <c r="G1649"/>
  <c r="F1382"/>
  <c r="G1382"/>
  <c r="F2178"/>
  <c r="G2178"/>
  <c r="F79"/>
  <c r="G79"/>
  <c r="K67" i="5"/>
  <c r="F783" i="1"/>
  <c r="G783"/>
  <c r="F2651"/>
  <c r="G2651"/>
  <c r="F747"/>
  <c r="G747"/>
  <c r="F2557"/>
  <c r="G2557"/>
  <c r="F1503"/>
  <c r="G1503"/>
  <c r="F1627"/>
  <c r="G1627"/>
  <c r="F1037"/>
  <c r="G1037"/>
  <c r="F2382"/>
  <c r="G2382"/>
  <c r="F523"/>
  <c r="G523"/>
  <c r="F769"/>
  <c r="G769"/>
  <c r="F1120"/>
  <c r="G1120"/>
  <c r="F467"/>
  <c r="G467"/>
  <c r="F2690"/>
  <c r="G2690"/>
  <c r="F440"/>
  <c r="G440"/>
  <c r="F2672"/>
  <c r="G2672"/>
  <c r="F659"/>
  <c r="G659"/>
  <c r="F907"/>
  <c r="G907"/>
  <c r="F1126"/>
  <c r="G1126"/>
  <c r="F1235"/>
  <c r="G1235"/>
  <c r="F1596"/>
  <c r="G1596"/>
  <c r="F1476"/>
  <c r="G1476"/>
  <c r="F306"/>
  <c r="G306"/>
  <c r="F1708"/>
  <c r="G1708"/>
  <c r="F2643"/>
  <c r="G2643"/>
  <c r="F1829"/>
  <c r="G1829"/>
  <c r="F2673"/>
  <c r="G2673"/>
  <c r="F1594"/>
  <c r="G1594"/>
  <c r="F1862"/>
  <c r="G1862"/>
  <c r="F1898"/>
  <c r="G1898"/>
  <c r="F2563"/>
  <c r="G2563"/>
  <c r="F3908"/>
  <c r="G3908"/>
  <c r="K40" i="29"/>
  <c r="K36"/>
  <c r="F2019" i="1"/>
  <c r="G2019"/>
  <c r="F712"/>
  <c r="G712"/>
  <c r="F2331"/>
  <c r="G2331"/>
  <c r="F2267"/>
  <c r="G2267"/>
  <c r="F452"/>
  <c r="G452"/>
  <c r="F1938"/>
  <c r="G1938"/>
  <c r="F2281"/>
  <c r="G2281"/>
  <c r="F1706"/>
  <c r="G1706"/>
  <c r="F2103"/>
  <c r="G2103"/>
  <c r="F2464"/>
  <c r="G2464"/>
  <c r="F405"/>
  <c r="G405"/>
  <c r="F1337"/>
  <c r="G1337"/>
  <c r="F654"/>
  <c r="G654"/>
  <c r="F849"/>
  <c r="G849"/>
  <c r="F1028"/>
  <c r="G1028"/>
  <c r="F1063"/>
  <c r="G1063"/>
  <c r="F2718"/>
  <c r="G2718"/>
  <c r="F1351"/>
  <c r="G1351"/>
  <c r="F1386"/>
  <c r="G1386"/>
  <c r="F2287"/>
  <c r="G2287"/>
  <c r="F1705"/>
  <c r="G1705"/>
  <c r="F2538"/>
  <c r="G2538"/>
  <c r="F2272"/>
  <c r="G2272"/>
  <c r="F868"/>
  <c r="G868"/>
  <c r="F1763"/>
  <c r="G1763"/>
  <c r="K55" i="12"/>
  <c r="K52"/>
  <c r="F1195" i="1"/>
  <c r="G1195"/>
  <c r="F2334"/>
  <c r="G2334"/>
  <c r="F16"/>
  <c r="G16"/>
  <c r="F1556"/>
  <c r="G1556"/>
  <c r="F971"/>
  <c r="G971"/>
  <c r="F2499"/>
  <c r="G2499"/>
  <c r="F1031"/>
  <c r="G1031"/>
  <c r="F1989"/>
  <c r="G1989"/>
  <c r="F1936"/>
  <c r="G1936"/>
  <c r="F2443"/>
  <c r="G2443"/>
  <c r="F936"/>
  <c r="G936"/>
  <c r="F2188"/>
  <c r="G2188"/>
  <c r="F1078"/>
  <c r="G1078"/>
  <c r="F547"/>
  <c r="G547"/>
  <c r="F2174"/>
  <c r="G2174"/>
  <c r="F1895"/>
  <c r="G1895"/>
  <c r="F915"/>
  <c r="G915"/>
  <c r="F1355"/>
  <c r="G1355"/>
  <c r="F2677"/>
  <c r="G2677"/>
  <c r="F146"/>
  <c r="G146"/>
  <c r="F2200"/>
  <c r="G2200"/>
  <c r="F57"/>
  <c r="G57"/>
  <c r="F65"/>
  <c r="G65"/>
  <c r="E33" i="5"/>
  <c r="F1144" i="1"/>
  <c r="G1144"/>
  <c r="F1500"/>
  <c r="G1500"/>
  <c r="F834"/>
  <c r="G834"/>
  <c r="F2363"/>
  <c r="G2363"/>
  <c r="F1295"/>
  <c r="G1295"/>
  <c r="F2126"/>
  <c r="G2126"/>
  <c r="F2583"/>
  <c r="G2583"/>
  <c r="F107"/>
  <c r="G107"/>
  <c r="F2420"/>
  <c r="G2420"/>
  <c r="F1177"/>
  <c r="G1177"/>
  <c r="F875"/>
  <c r="G875"/>
  <c r="F1240"/>
  <c r="G1240"/>
  <c r="F2081"/>
  <c r="G2081"/>
  <c r="F2559"/>
  <c r="G2559"/>
  <c r="F1892"/>
  <c r="G1892"/>
  <c r="F1222"/>
  <c r="G1222"/>
  <c r="F930"/>
  <c r="G930"/>
  <c r="F2117"/>
  <c r="G2117"/>
  <c r="F1882"/>
  <c r="G1882"/>
  <c r="F1600"/>
  <c r="G1600"/>
  <c r="F2475"/>
  <c r="G2475"/>
  <c r="F2621"/>
  <c r="G2621"/>
  <c r="F3967"/>
  <c r="G3967"/>
  <c r="E4" i="32"/>
  <c r="F1520" i="1"/>
  <c r="G1520"/>
  <c r="F499"/>
  <c r="G499"/>
  <c r="F574"/>
  <c r="G574"/>
  <c r="E11" i="26"/>
  <c r="F1501" i="1"/>
  <c r="G1501"/>
  <c r="F1105"/>
  <c r="G1105"/>
  <c r="F1278"/>
  <c r="G1278"/>
  <c r="F1029"/>
  <c r="G1029"/>
  <c r="F1354"/>
  <c r="G1354"/>
  <c r="F1292"/>
  <c r="G1292"/>
  <c r="F808"/>
  <c r="G808"/>
  <c r="F1890"/>
  <c r="G1890"/>
  <c r="F320"/>
  <c r="G320"/>
  <c r="F1853"/>
  <c r="G1853"/>
  <c r="F494"/>
  <c r="G494"/>
  <c r="F2093"/>
  <c r="G2093"/>
  <c r="F2071"/>
  <c r="G2071"/>
  <c r="F2205"/>
  <c r="G2205"/>
  <c r="F1248"/>
  <c r="G1248"/>
  <c r="F2535"/>
  <c r="G2535"/>
  <c r="F1549"/>
  <c r="G1549"/>
  <c r="F1686"/>
  <c r="G1686"/>
  <c r="F361"/>
  <c r="G361"/>
  <c r="F404"/>
  <c r="G404"/>
  <c r="E28" i="20"/>
  <c r="F1629" i="1"/>
  <c r="G1629"/>
  <c r="F1663"/>
  <c r="G1663"/>
  <c r="F3002"/>
  <c r="G3002"/>
  <c r="E89" i="14"/>
  <c r="F289" i="1"/>
  <c r="G289"/>
  <c r="F1855"/>
  <c r="G1855"/>
  <c r="F189"/>
  <c r="G189"/>
  <c r="F841"/>
  <c r="G841"/>
  <c r="F2155"/>
  <c r="G2155"/>
  <c r="F1861"/>
  <c r="G1861"/>
  <c r="F2211"/>
  <c r="G2211"/>
  <c r="F611"/>
  <c r="G611"/>
  <c r="F1327"/>
  <c r="G1327"/>
  <c r="F1794"/>
  <c r="G1794"/>
  <c r="F1115"/>
  <c r="G1115"/>
  <c r="F373"/>
  <c r="G373"/>
  <c r="F1481"/>
  <c r="G1481"/>
  <c r="F1560"/>
  <c r="G1560"/>
  <c r="F1866"/>
  <c r="G1866"/>
  <c r="F278"/>
  <c r="G278"/>
  <c r="F687"/>
  <c r="G687"/>
  <c r="F2208"/>
  <c r="G2208"/>
  <c r="F2214"/>
  <c r="G2214"/>
  <c r="F476"/>
  <c r="G476"/>
  <c r="F2119"/>
  <c r="G2119"/>
  <c r="F1047"/>
  <c r="G1047"/>
  <c r="F422"/>
  <c r="G422"/>
  <c r="F535"/>
  <c r="G535"/>
  <c r="F2440"/>
  <c r="G2440"/>
  <c r="F2489"/>
  <c r="G2489"/>
  <c r="F839"/>
  <c r="G839"/>
  <c r="F900"/>
  <c r="G900"/>
  <c r="F518"/>
  <c r="G518"/>
  <c r="F1379"/>
  <c r="G1379"/>
  <c r="F992"/>
  <c r="G992"/>
  <c r="F2332"/>
  <c r="G2332"/>
  <c r="F2398"/>
  <c r="G2398"/>
  <c r="F2430"/>
  <c r="G2430"/>
  <c r="F2012"/>
  <c r="G2012"/>
  <c r="F570"/>
  <c r="G570"/>
  <c r="F2567"/>
  <c r="G2567"/>
  <c r="F135"/>
  <c r="G135"/>
  <c r="F2422"/>
  <c r="G2422"/>
  <c r="F37"/>
  <c r="G37"/>
  <c r="F1805"/>
  <c r="G1805"/>
  <c r="F327"/>
  <c r="G327"/>
  <c r="F1390"/>
  <c r="G1390"/>
  <c r="F779"/>
  <c r="G779"/>
  <c r="F888"/>
  <c r="G888"/>
  <c r="F886"/>
  <c r="G886"/>
  <c r="F1257"/>
  <c r="G1257"/>
  <c r="F1502"/>
  <c r="G1502"/>
  <c r="F1776"/>
  <c r="G1776"/>
  <c r="F1405"/>
  <c r="G1405"/>
  <c r="F290"/>
  <c r="G290"/>
  <c r="F2005"/>
  <c r="G2005"/>
  <c r="F3347"/>
  <c r="G3347"/>
  <c r="K128" i="14"/>
  <c r="F1016" i="1"/>
  <c r="G1016"/>
  <c r="F2493"/>
  <c r="G2493"/>
  <c r="F2052"/>
  <c r="G2052"/>
  <c r="F3397"/>
  <c r="G3397"/>
  <c r="K31" i="15"/>
  <c r="F1654" i="1"/>
  <c r="G1654"/>
  <c r="F1943"/>
  <c r="G1943"/>
  <c r="F543"/>
  <c r="G543"/>
  <c r="F623"/>
  <c r="G623"/>
  <c r="E27" i="43"/>
  <c r="F507" i="1"/>
  <c r="G507"/>
  <c r="F1122"/>
  <c r="G1122"/>
  <c r="F530"/>
  <c r="G530"/>
  <c r="F1289"/>
  <c r="G1289"/>
  <c r="F1976"/>
  <c r="G1976"/>
  <c r="F1571"/>
  <c r="G1571"/>
  <c r="F2400"/>
  <c r="G2400"/>
  <c r="F920"/>
  <c r="G920"/>
  <c r="F2055"/>
  <c r="G2055"/>
  <c r="F2053"/>
  <c r="G2053"/>
  <c r="F2376"/>
  <c r="G2376"/>
  <c r="F2647"/>
  <c r="G2647"/>
  <c r="F2517"/>
  <c r="G2517"/>
  <c r="F100"/>
  <c r="G100"/>
  <c r="F156"/>
  <c r="G156"/>
  <c r="F1609"/>
  <c r="G1609"/>
  <c r="F1061"/>
  <c r="G1061"/>
  <c r="F1901"/>
  <c r="G1901"/>
  <c r="F406"/>
  <c r="G406"/>
  <c r="F2498"/>
  <c r="G2498"/>
  <c r="F1633"/>
  <c r="G1633"/>
  <c r="F2244"/>
  <c r="G2244"/>
  <c r="F3589"/>
  <c r="G3589"/>
  <c r="K75" i="16"/>
  <c r="F1966" i="1"/>
  <c r="G1966"/>
  <c r="F723"/>
  <c r="G723"/>
  <c r="F416"/>
  <c r="G416"/>
  <c r="F491"/>
  <c r="G491"/>
  <c r="E11" i="22"/>
  <c r="F1252" i="1"/>
  <c r="G1252"/>
  <c r="F207"/>
  <c r="G207"/>
  <c r="F1821"/>
  <c r="G1821"/>
  <c r="F2372"/>
  <c r="G2372"/>
  <c r="F2004"/>
  <c r="G2004"/>
  <c r="F3346"/>
  <c r="G3346"/>
  <c r="K127" i="14"/>
  <c r="F1968" i="1"/>
  <c r="G1968"/>
  <c r="F437"/>
  <c r="G437"/>
  <c r="F1132"/>
  <c r="G1132"/>
  <c r="F86"/>
  <c r="G86"/>
  <c r="F1934"/>
  <c r="G1934"/>
  <c r="F1932"/>
  <c r="G1932"/>
  <c r="F2364"/>
  <c r="G2364"/>
  <c r="F97"/>
  <c r="G97"/>
  <c r="F881"/>
  <c r="G881"/>
  <c r="F2309"/>
  <c r="G2309"/>
  <c r="F1293"/>
  <c r="G1293"/>
  <c r="F54"/>
  <c r="G54"/>
  <c r="F2201"/>
  <c r="G2201"/>
  <c r="F1859"/>
  <c r="G1859"/>
  <c r="F745"/>
  <c r="G745"/>
  <c r="F1008"/>
  <c r="G1008"/>
  <c r="F249"/>
  <c r="G249"/>
  <c r="F1787"/>
  <c r="G1787"/>
  <c r="F698"/>
  <c r="G698"/>
  <c r="F1011"/>
  <c r="G1011"/>
  <c r="F1210"/>
  <c r="G1210"/>
  <c r="F1638"/>
  <c r="G1638"/>
  <c r="F426"/>
  <c r="G426"/>
  <c r="F501"/>
  <c r="G501"/>
  <c r="E9" i="23"/>
  <c r="E5"/>
  <c r="F1678" i="1"/>
  <c r="G1678"/>
  <c r="F283"/>
  <c r="G283"/>
  <c r="F1461"/>
  <c r="G1461"/>
  <c r="F2794"/>
  <c r="G2794"/>
  <c r="E239" i="9"/>
  <c r="F2551" i="1"/>
  <c r="G2551"/>
  <c r="F1459"/>
  <c r="G1459"/>
  <c r="F964"/>
  <c r="G964"/>
  <c r="F2032"/>
  <c r="G2032"/>
  <c r="F3377"/>
  <c r="G3377"/>
  <c r="E23" i="15"/>
  <c r="E18"/>
  <c r="F2684" i="1"/>
  <c r="G2684"/>
  <c r="F859"/>
  <c r="G859"/>
  <c r="F617"/>
  <c r="G617"/>
  <c r="F2460"/>
  <c r="G2460"/>
  <c r="F2706"/>
  <c r="G2706"/>
  <c r="F1463"/>
  <c r="G1463"/>
  <c r="F2796"/>
  <c r="G2796"/>
  <c r="E241" i="9"/>
  <c r="F576" i="1"/>
  <c r="G576"/>
  <c r="E13" i="26"/>
  <c r="F1084" i="1"/>
  <c r="G1084"/>
  <c r="F2256"/>
  <c r="G2256"/>
  <c r="F1320"/>
  <c r="G1320"/>
  <c r="F2650"/>
  <c r="G2650"/>
  <c r="E232" i="9"/>
  <c r="E227"/>
  <c r="F2510" i="1"/>
  <c r="G2510"/>
  <c r="F2252"/>
  <c r="G2252"/>
  <c r="F1518"/>
  <c r="G1518"/>
  <c r="F2348"/>
  <c r="G2348"/>
  <c r="F477"/>
  <c r="G477"/>
  <c r="F12"/>
  <c r="G12"/>
  <c r="F2233"/>
  <c r="G2233"/>
  <c r="F49"/>
  <c r="G49"/>
  <c r="F1198"/>
  <c r="G1198"/>
  <c r="F26"/>
  <c r="G26"/>
  <c r="E80" i="3"/>
  <c r="F1992" i="1"/>
  <c r="G1992"/>
  <c r="F821"/>
  <c r="G821"/>
  <c r="F2505"/>
  <c r="G2505"/>
  <c r="F1964"/>
  <c r="G1964"/>
  <c r="F2186"/>
  <c r="G2186"/>
  <c r="F2570"/>
  <c r="G2570"/>
  <c r="F1543"/>
  <c r="G1543"/>
  <c r="F2310"/>
  <c r="G2310"/>
  <c r="F1972"/>
  <c r="G1972"/>
  <c r="F1260"/>
  <c r="G1260"/>
  <c r="F1987"/>
  <c r="G1987"/>
  <c r="F3328"/>
  <c r="G3328"/>
  <c r="E106" i="14"/>
  <c r="E101"/>
  <c r="F2419" i="1"/>
  <c r="G2419"/>
  <c r="F1940"/>
  <c r="G1940"/>
  <c r="F2686"/>
  <c r="G2686"/>
  <c r="F1519"/>
  <c r="G1519"/>
  <c r="F2362"/>
  <c r="G2362"/>
  <c r="F1266"/>
  <c r="G1266"/>
  <c r="F1688"/>
  <c r="G1688"/>
  <c r="F2631"/>
  <c r="G2631"/>
  <c r="F3977"/>
  <c r="G3977"/>
  <c r="E9" i="31"/>
  <c r="E5"/>
  <c r="F1665" i="1"/>
  <c r="G1665"/>
  <c r="F1920"/>
  <c r="G1920"/>
  <c r="F2059"/>
  <c r="G2059"/>
  <c r="F1184"/>
  <c r="G1184"/>
  <c r="F1129"/>
  <c r="G1129"/>
  <c r="F2193"/>
  <c r="G2193"/>
  <c r="F817"/>
  <c r="G817"/>
  <c r="F842"/>
  <c r="G842"/>
  <c r="F2507"/>
  <c r="G2507"/>
  <c r="F607"/>
  <c r="G607"/>
  <c r="F872"/>
  <c r="G872"/>
  <c r="F139"/>
  <c r="G139"/>
  <c r="K73" i="6"/>
  <c r="F801" i="1"/>
  <c r="G801"/>
  <c r="F1768"/>
  <c r="G1768"/>
  <c r="F258"/>
  <c r="G258"/>
  <c r="F1838"/>
  <c r="G1838"/>
  <c r="F1933"/>
  <c r="G1933"/>
  <c r="F2054"/>
  <c r="G2054"/>
  <c r="F1559"/>
  <c r="G1559"/>
  <c r="F1801"/>
  <c r="G1801"/>
  <c r="F1308"/>
  <c r="G1308"/>
  <c r="F2228"/>
  <c r="G2228"/>
  <c r="F675"/>
  <c r="G675"/>
  <c r="F144"/>
  <c r="G144"/>
  <c r="F351"/>
  <c r="G351"/>
  <c r="F2096"/>
  <c r="G2096"/>
  <c r="F1845"/>
  <c r="G1845"/>
  <c r="F1137"/>
  <c r="G1137"/>
  <c r="F1893"/>
  <c r="G1893"/>
  <c r="F1653"/>
  <c r="G1653"/>
  <c r="F2504"/>
  <c r="G2504"/>
  <c r="F1024"/>
  <c r="G1024"/>
  <c r="F950"/>
  <c r="G950"/>
  <c r="F1455"/>
  <c r="G1455"/>
  <c r="F2091"/>
  <c r="G2091"/>
  <c r="F1201"/>
  <c r="G1201"/>
  <c r="F1064"/>
  <c r="G1064"/>
  <c r="F960"/>
  <c r="G960"/>
  <c r="F1819"/>
  <c r="G1819"/>
  <c r="F10"/>
  <c r="G10"/>
  <c r="F154"/>
  <c r="G154"/>
  <c r="F2520"/>
  <c r="G2520"/>
  <c r="F2031"/>
  <c r="G2031"/>
  <c r="F2292"/>
  <c r="G2292"/>
  <c r="F2035"/>
  <c r="G2035"/>
  <c r="F1265"/>
  <c r="G1265"/>
  <c r="F1332"/>
  <c r="G1332"/>
  <c r="F273"/>
  <c r="G273"/>
  <c r="F1621"/>
  <c r="G1621"/>
  <c r="F1725"/>
  <c r="G1725"/>
  <c r="F318"/>
  <c r="G318"/>
  <c r="F2169"/>
  <c r="G2169"/>
  <c r="F704"/>
  <c r="G704"/>
  <c r="F995"/>
  <c r="G995"/>
  <c r="F2442"/>
  <c r="G2442"/>
  <c r="F948"/>
  <c r="G948"/>
  <c r="F279"/>
  <c r="G279"/>
  <c r="E14" i="8"/>
  <c r="E12"/>
  <c r="F1149" i="1"/>
  <c r="G1149"/>
  <c r="F75"/>
  <c r="G75"/>
  <c r="K22" i="5"/>
  <c r="F2459" i="1"/>
  <c r="G2459"/>
  <c r="F349"/>
  <c r="G349"/>
  <c r="F1535"/>
  <c r="G1535"/>
  <c r="F695"/>
  <c r="G695"/>
  <c r="F1839"/>
  <c r="G1839"/>
  <c r="F2087"/>
  <c r="G2087"/>
  <c r="F106"/>
  <c r="G106"/>
  <c r="F1488"/>
  <c r="G1488"/>
  <c r="F481"/>
  <c r="G481"/>
  <c r="F556"/>
  <c r="G556"/>
  <c r="E22" i="24"/>
  <c r="F1630" i="1"/>
  <c r="G1630"/>
  <c r="F776"/>
  <c r="G776"/>
  <c r="F1395"/>
  <c r="G1395"/>
  <c r="F2613"/>
  <c r="G2613"/>
  <c r="F3959"/>
  <c r="G3959"/>
  <c r="E100" i="29"/>
  <c r="E96"/>
  <c r="F2568" i="1"/>
  <c r="G2568"/>
  <c r="F2243"/>
  <c r="G2243"/>
  <c r="F542"/>
  <c r="G542"/>
  <c r="F2628"/>
  <c r="G2628"/>
  <c r="F3974"/>
  <c r="G3974"/>
  <c r="K9" i="31"/>
  <c r="K5"/>
  <c r="F3075" i="1"/>
  <c r="G3075"/>
  <c r="F3081"/>
  <c r="G3081"/>
  <c r="F3088"/>
  <c r="G3088"/>
  <c r="F3094"/>
  <c r="G3094"/>
  <c r="F3101"/>
  <c r="G3101"/>
  <c r="F3113"/>
  <c r="G3113"/>
  <c r="F3120"/>
  <c r="G3120"/>
  <c r="F3126"/>
  <c r="G3126"/>
  <c r="F3133"/>
  <c r="G3133"/>
  <c r="F3145"/>
  <c r="G3145"/>
  <c r="F3152"/>
  <c r="G3152"/>
  <c r="F3158"/>
  <c r="G3158"/>
  <c r="F3165"/>
  <c r="G3165"/>
  <c r="F3177"/>
  <c r="G3177"/>
  <c r="F831"/>
  <c r="G831"/>
  <c r="E142" i="39"/>
  <c r="F3185" i="1"/>
  <c r="G3185"/>
  <c r="F3192"/>
  <c r="G3192"/>
  <c r="F3199"/>
  <c r="G3199"/>
  <c r="F3206"/>
  <c r="G3206"/>
  <c r="F3213"/>
  <c r="G3213"/>
  <c r="F3220"/>
  <c r="G3220"/>
  <c r="F3227"/>
  <c r="G3227"/>
  <c r="F3235"/>
  <c r="G3235"/>
  <c r="F3241"/>
  <c r="G3241"/>
  <c r="F3249"/>
  <c r="G3249"/>
  <c r="F3256"/>
  <c r="G3256"/>
  <c r="F3263"/>
  <c r="G3263"/>
  <c r="F3270"/>
  <c r="G3270"/>
  <c r="F3277"/>
  <c r="G3277"/>
  <c r="F3284"/>
  <c r="G3284"/>
  <c r="F3291"/>
  <c r="G3291"/>
  <c r="F3299"/>
  <c r="G3299"/>
  <c r="F3305"/>
  <c r="G3305"/>
  <c r="F3313"/>
  <c r="G3313"/>
  <c r="F3320"/>
  <c r="G3320"/>
  <c r="F3327"/>
  <c r="G3327"/>
  <c r="F3334"/>
  <c r="G3334"/>
  <c r="F3341"/>
  <c r="G3341"/>
  <c r="F3348"/>
  <c r="G3348"/>
  <c r="F3355"/>
  <c r="G3355"/>
  <c r="F3363"/>
  <c r="G3363"/>
  <c r="F3369"/>
  <c r="G3369"/>
  <c r="F3384"/>
  <c r="G3384"/>
  <c r="F3391"/>
  <c r="G3391"/>
  <c r="F3398"/>
  <c r="G3398"/>
  <c r="F3405"/>
  <c r="G3405"/>
  <c r="F3412"/>
  <c r="G3412"/>
  <c r="F3419"/>
  <c r="G3419"/>
  <c r="F3425"/>
  <c r="G3425"/>
  <c r="F3438"/>
  <c r="G3438"/>
  <c r="F3444"/>
  <c r="G3444"/>
  <c r="F3451"/>
  <c r="G3451"/>
  <c r="F3457"/>
  <c r="G3457"/>
  <c r="F3463"/>
  <c r="G3463"/>
  <c r="F3470"/>
  <c r="G3470"/>
  <c r="F3476"/>
  <c r="G3476"/>
  <c r="F3483"/>
  <c r="G3483"/>
  <c r="F3495"/>
  <c r="G3495"/>
  <c r="F3502"/>
  <c r="G3502"/>
  <c r="F3508"/>
  <c r="G3508"/>
  <c r="F3516"/>
  <c r="G3516"/>
  <c r="F3524"/>
  <c r="G3524"/>
  <c r="F3531"/>
  <c r="G3531"/>
  <c r="F3537"/>
  <c r="G3537"/>
  <c r="F944"/>
  <c r="G944"/>
  <c r="K70" i="39"/>
  <c r="F3552" i="1"/>
  <c r="G3552"/>
  <c r="F3559"/>
  <c r="G3559"/>
  <c r="F3565"/>
  <c r="G3565"/>
  <c r="F3572"/>
  <c r="G3572"/>
  <c r="F3579"/>
  <c r="G3579"/>
  <c r="F3587"/>
  <c r="G3587"/>
  <c r="F3594"/>
  <c r="G3594"/>
  <c r="F3608"/>
  <c r="G3608"/>
  <c r="F3615"/>
  <c r="G3615"/>
  <c r="F3623"/>
  <c r="G3623"/>
  <c r="F3629"/>
  <c r="G3629"/>
  <c r="F3636"/>
  <c r="G3636"/>
  <c r="F3643"/>
  <c r="G3643"/>
  <c r="F3082"/>
  <c r="G3082"/>
  <c r="F3095"/>
  <c r="G3095"/>
  <c r="F3102"/>
  <c r="G3102"/>
  <c r="F3108"/>
  <c r="G3108"/>
  <c r="F3114"/>
  <c r="G3114"/>
  <c r="F3121"/>
  <c r="G3121"/>
  <c r="F3127"/>
  <c r="G3127"/>
  <c r="F3134"/>
  <c r="G3134"/>
  <c r="F3140"/>
  <c r="G3140"/>
  <c r="F3146"/>
  <c r="G3146"/>
  <c r="F3153"/>
  <c r="G3153"/>
  <c r="F3159"/>
  <c r="G3159"/>
  <c r="F3166"/>
  <c r="G3166"/>
  <c r="F3172"/>
  <c r="G3172"/>
  <c r="F3178"/>
  <c r="G3178"/>
  <c r="F3186"/>
  <c r="G3186"/>
  <c r="F3200"/>
  <c r="G3200"/>
  <c r="F3207"/>
  <c r="G3207"/>
  <c r="F3214"/>
  <c r="G3214"/>
  <c r="F3221"/>
  <c r="G3221"/>
  <c r="F3228"/>
  <c r="G3228"/>
  <c r="F3242"/>
  <c r="G3242"/>
  <c r="F3250"/>
  <c r="G3250"/>
  <c r="F3264"/>
  <c r="G3264"/>
  <c r="F3271"/>
  <c r="G3271"/>
  <c r="F3278"/>
  <c r="G3278"/>
  <c r="F3285"/>
  <c r="G3285"/>
  <c r="F3292"/>
  <c r="G3292"/>
  <c r="F3306"/>
  <c r="G3306"/>
  <c r="F3314"/>
  <c r="G3314"/>
  <c r="F3335"/>
  <c r="G3335"/>
  <c r="F3342"/>
  <c r="G3342"/>
  <c r="F3349"/>
  <c r="G3349"/>
  <c r="F3356"/>
  <c r="G3356"/>
  <c r="F3370"/>
  <c r="G3370"/>
  <c r="F3378"/>
  <c r="G3378"/>
  <c r="F3392"/>
  <c r="G3392"/>
  <c r="F3399"/>
  <c r="G3399"/>
  <c r="F3406"/>
  <c r="G3406"/>
  <c r="F3413"/>
  <c r="G3413"/>
  <c r="F3426"/>
  <c r="G3426"/>
  <c r="F3432"/>
  <c r="G3432"/>
  <c r="F3439"/>
  <c r="G3439"/>
  <c r="F3445"/>
  <c r="G3445"/>
  <c r="F3458"/>
  <c r="G3458"/>
  <c r="F3464"/>
  <c r="G3464"/>
  <c r="F3471"/>
  <c r="G3471"/>
  <c r="F3489"/>
  <c r="G3489"/>
  <c r="F3496"/>
  <c r="G3496"/>
  <c r="F3503"/>
  <c r="G3503"/>
  <c r="F932"/>
  <c r="G932"/>
  <c r="K162" i="39"/>
  <c r="F3509" i="1"/>
  <c r="G3509"/>
  <c r="F3517"/>
  <c r="G3517"/>
  <c r="F3525"/>
  <c r="G3525"/>
  <c r="F3532"/>
  <c r="G3532"/>
  <c r="F3538"/>
  <c r="G3538"/>
  <c r="F945"/>
  <c r="G945"/>
  <c r="E88" i="39"/>
  <c r="F3545" i="1"/>
  <c r="G3545"/>
  <c r="F3560"/>
  <c r="G3560"/>
  <c r="F3566"/>
  <c r="G3566"/>
  <c r="F3573"/>
  <c r="G3573"/>
  <c r="F3580"/>
  <c r="G3580"/>
  <c r="F3588"/>
  <c r="G3588"/>
  <c r="F3595"/>
  <c r="G3595"/>
  <c r="F3601"/>
  <c r="G3601"/>
  <c r="F3616"/>
  <c r="G3616"/>
  <c r="F3624"/>
  <c r="G3624"/>
  <c r="F3630"/>
  <c r="G3630"/>
  <c r="F3637"/>
  <c r="G3637"/>
  <c r="F3076"/>
  <c r="G3076"/>
  <c r="F3083"/>
  <c r="G3083"/>
  <c r="F3090"/>
  <c r="G3090"/>
  <c r="F3096"/>
  <c r="G3096"/>
  <c r="F3103"/>
  <c r="G3103"/>
  <c r="F3115"/>
  <c r="G3115"/>
  <c r="F3122"/>
  <c r="G3122"/>
  <c r="F3128"/>
  <c r="G3128"/>
  <c r="F3135"/>
  <c r="G3135"/>
  <c r="F3147"/>
  <c r="G3147"/>
  <c r="F3154"/>
  <c r="G3154"/>
  <c r="F3160"/>
  <c r="G3160"/>
  <c r="F3167"/>
  <c r="G3167"/>
  <c r="F3179"/>
  <c r="G3179"/>
  <c r="F3187"/>
  <c r="G3187"/>
  <c r="F3193"/>
  <c r="G3193"/>
  <c r="F3201"/>
  <c r="G3201"/>
  <c r="F3208"/>
  <c r="G3208"/>
  <c r="F3215"/>
  <c r="G3215"/>
  <c r="F3222"/>
  <c r="G3222"/>
  <c r="F3229"/>
  <c r="G3229"/>
  <c r="F3236"/>
  <c r="G3236"/>
  <c r="F3243"/>
  <c r="G3243"/>
  <c r="F3251"/>
  <c r="G3251"/>
  <c r="F3257"/>
  <c r="G3257"/>
  <c r="F3265"/>
  <c r="G3265"/>
  <c r="F3272"/>
  <c r="G3272"/>
  <c r="F3279"/>
  <c r="G3279"/>
  <c r="F3286"/>
  <c r="G3286"/>
  <c r="F3293"/>
  <c r="G3293"/>
  <c r="F3300"/>
  <c r="G3300"/>
  <c r="F3307"/>
  <c r="G3307"/>
  <c r="F3315"/>
  <c r="G3315"/>
  <c r="F3321"/>
  <c r="G3321"/>
  <c r="F3329"/>
  <c r="G3329"/>
  <c r="F3336"/>
  <c r="G3336"/>
  <c r="F3343"/>
  <c r="G3343"/>
  <c r="F3350"/>
  <c r="G3350"/>
  <c r="F3357"/>
  <c r="G3357"/>
  <c r="F3364"/>
  <c r="G3364"/>
  <c r="F3371"/>
  <c r="G3371"/>
  <c r="F3379"/>
  <c r="G3379"/>
  <c r="F3385"/>
  <c r="G3385"/>
  <c r="F3393"/>
  <c r="G3393"/>
  <c r="F3400"/>
  <c r="G3400"/>
  <c r="F3407"/>
  <c r="G3407"/>
  <c r="F3414"/>
  <c r="G3414"/>
  <c r="F3420"/>
  <c r="G3420"/>
  <c r="F3427"/>
  <c r="G3427"/>
  <c r="F3433"/>
  <c r="G3433"/>
  <c r="F3446"/>
  <c r="G3446"/>
  <c r="F3452"/>
  <c r="G3452"/>
  <c r="F3459"/>
  <c r="G3459"/>
  <c r="F3465"/>
  <c r="G3465"/>
  <c r="F3477"/>
  <c r="G3477"/>
  <c r="F3484"/>
  <c r="G3484"/>
  <c r="F3490"/>
  <c r="G3490"/>
  <c r="F3497"/>
  <c r="G3497"/>
  <c r="F3510"/>
  <c r="G3510"/>
  <c r="F3518"/>
  <c r="G3518"/>
  <c r="F3526"/>
  <c r="G3526"/>
  <c r="F3539"/>
  <c r="G3539"/>
  <c r="F3546"/>
  <c r="G3546"/>
  <c r="F3553"/>
  <c r="G3553"/>
  <c r="F3567"/>
  <c r="G3567"/>
  <c r="F3574"/>
  <c r="G3574"/>
  <c r="F3581"/>
  <c r="G3581"/>
  <c r="F3596"/>
  <c r="G3596"/>
  <c r="F3602"/>
  <c r="G3602"/>
  <c r="F3609"/>
  <c r="G3609"/>
  <c r="F3617"/>
  <c r="G3617"/>
  <c r="F3631"/>
  <c r="G3631"/>
  <c r="F3638"/>
  <c r="G3638"/>
  <c r="F3645"/>
  <c r="G3645"/>
  <c r="F3653"/>
  <c r="G3653"/>
  <c r="F3077"/>
  <c r="G3077"/>
  <c r="F3084"/>
  <c r="G3084"/>
  <c r="F3091"/>
  <c r="G3091"/>
  <c r="F3109"/>
  <c r="G3109"/>
  <c r="F3116"/>
  <c r="G3116"/>
  <c r="F3123"/>
  <c r="G3123"/>
  <c r="F3141"/>
  <c r="G3141"/>
  <c r="F3148"/>
  <c r="G3148"/>
  <c r="F3155"/>
  <c r="G3155"/>
  <c r="F3173"/>
  <c r="G3173"/>
  <c r="F3180"/>
  <c r="G3180"/>
  <c r="F3194"/>
  <c r="G3194"/>
  <c r="F3202"/>
  <c r="G3202"/>
  <c r="F3216"/>
  <c r="G3216"/>
  <c r="F3223"/>
  <c r="G3223"/>
  <c r="F3230"/>
  <c r="G3230"/>
  <c r="F3237"/>
  <c r="G3237"/>
  <c r="F3244"/>
  <c r="G3244"/>
  <c r="F3258"/>
  <c r="G3258"/>
  <c r="F3266"/>
  <c r="G3266"/>
  <c r="F3280"/>
  <c r="G3280"/>
  <c r="F3287"/>
  <c r="G3287"/>
  <c r="F3294"/>
  <c r="G3294"/>
  <c r="F3301"/>
  <c r="G3301"/>
  <c r="F3308"/>
  <c r="G3308"/>
  <c r="F3322"/>
  <c r="G3322"/>
  <c r="F3330"/>
  <c r="G3330"/>
  <c r="F3344"/>
  <c r="G3344"/>
  <c r="F3358"/>
  <c r="G3358"/>
  <c r="F3365"/>
  <c r="G3365"/>
  <c r="F3372"/>
  <c r="G3372"/>
  <c r="F3386"/>
  <c r="G3386"/>
  <c r="F3394"/>
  <c r="G3394"/>
  <c r="F3408"/>
  <c r="G3408"/>
  <c r="F3415"/>
  <c r="G3415"/>
  <c r="F3421"/>
  <c r="G3421"/>
  <c r="F3434"/>
  <c r="G3434"/>
  <c r="F3440"/>
  <c r="G3440"/>
  <c r="F3447"/>
  <c r="G3447"/>
  <c r="F3453"/>
  <c r="G3453"/>
  <c r="F3078"/>
  <c r="G3078"/>
  <c r="F3085"/>
  <c r="G3085"/>
  <c r="F3097"/>
  <c r="G3097"/>
  <c r="F3104"/>
  <c r="G3104"/>
  <c r="F3110"/>
  <c r="G3110"/>
  <c r="F3117"/>
  <c r="G3117"/>
  <c r="F3129"/>
  <c r="G3129"/>
  <c r="F3136"/>
  <c r="G3136"/>
  <c r="F3142"/>
  <c r="G3142"/>
  <c r="F3149"/>
  <c r="G3149"/>
  <c r="F3161"/>
  <c r="G3161"/>
  <c r="F3168"/>
  <c r="G3168"/>
  <c r="F3174"/>
  <c r="G3174"/>
  <c r="F3181"/>
  <c r="G3181"/>
  <c r="F3188"/>
  <c r="G3188"/>
  <c r="F3195"/>
  <c r="G3195"/>
  <c r="F3203"/>
  <c r="G3203"/>
  <c r="F3209"/>
  <c r="G3209"/>
  <c r="F3217"/>
  <c r="G3217"/>
  <c r="F3224"/>
  <c r="G3224"/>
  <c r="F3231"/>
  <c r="G3231"/>
  <c r="F3238"/>
  <c r="G3238"/>
  <c r="F3245"/>
  <c r="G3245"/>
  <c r="F3252"/>
  <c r="G3252"/>
  <c r="F3259"/>
  <c r="G3259"/>
  <c r="F3267"/>
  <c r="G3267"/>
  <c r="F3273"/>
  <c r="G3273"/>
  <c r="F3281"/>
  <c r="G3281"/>
  <c r="F3288"/>
  <c r="G3288"/>
  <c r="F3295"/>
  <c r="G3295"/>
  <c r="F3302"/>
  <c r="G3302"/>
  <c r="F3309"/>
  <c r="G3309"/>
  <c r="F3316"/>
  <c r="G3316"/>
  <c r="F3323"/>
  <c r="G3323"/>
  <c r="F3331"/>
  <c r="G3331"/>
  <c r="F3337"/>
  <c r="G3337"/>
  <c r="F3345"/>
  <c r="G3345"/>
  <c r="F3359"/>
  <c r="G3359"/>
  <c r="F3366"/>
  <c r="G3366"/>
  <c r="F3373"/>
  <c r="G3373"/>
  <c r="F3380"/>
  <c r="G3380"/>
  <c r="F3387"/>
  <c r="G3387"/>
  <c r="F3395"/>
  <c r="G3395"/>
  <c r="F3401"/>
  <c r="G3401"/>
  <c r="F3409"/>
  <c r="G3409"/>
  <c r="F3422"/>
  <c r="G3422"/>
  <c r="F3428"/>
  <c r="G3428"/>
  <c r="F3435"/>
  <c r="G3435"/>
  <c r="F3441"/>
  <c r="G3441"/>
  <c r="F3454"/>
  <c r="G3454"/>
  <c r="F3460"/>
  <c r="G3460"/>
  <c r="F3467"/>
  <c r="G3467"/>
  <c r="F3479"/>
  <c r="G3479"/>
  <c r="F3486"/>
  <c r="G3486"/>
  <c r="F3492"/>
  <c r="G3492"/>
  <c r="F3499"/>
  <c r="G3499"/>
  <c r="F3512"/>
  <c r="G3512"/>
  <c r="F3520"/>
  <c r="G3520"/>
  <c r="F3528"/>
  <c r="G3528"/>
  <c r="F3534"/>
  <c r="G3534"/>
  <c r="F3541"/>
  <c r="G3541"/>
  <c r="F3548"/>
  <c r="G3548"/>
  <c r="F3555"/>
  <c r="G3555"/>
  <c r="F3562"/>
  <c r="G3562"/>
  <c r="F3576"/>
  <c r="G3576"/>
  <c r="F3583"/>
  <c r="G3583"/>
  <c r="F3591"/>
  <c r="G3591"/>
  <c r="F3597"/>
  <c r="G3597"/>
  <c r="F3604"/>
  <c r="G3604"/>
  <c r="F3611"/>
  <c r="G3611"/>
  <c r="F3619"/>
  <c r="G3619"/>
  <c r="F3626"/>
  <c r="G3626"/>
  <c r="F3640"/>
  <c r="G3640"/>
  <c r="F3647"/>
  <c r="G3647"/>
  <c r="F3072"/>
  <c r="G3072"/>
  <c r="F3079"/>
  <c r="G3079"/>
  <c r="F3086"/>
  <c r="G3086"/>
  <c r="F3092"/>
  <c r="G3092"/>
  <c r="F3098"/>
  <c r="G3098"/>
  <c r="F3105"/>
  <c r="G3105"/>
  <c r="F3111"/>
  <c r="G3111"/>
  <c r="F3118"/>
  <c r="G3118"/>
  <c r="F3124"/>
  <c r="G3124"/>
  <c r="F3130"/>
  <c r="G3130"/>
  <c r="F3137"/>
  <c r="G3137"/>
  <c r="F3143"/>
  <c r="G3143"/>
  <c r="F3150"/>
  <c r="G3150"/>
  <c r="F3156"/>
  <c r="G3156"/>
  <c r="F3162"/>
  <c r="G3162"/>
  <c r="F3169"/>
  <c r="G3169"/>
  <c r="F3175"/>
  <c r="G3175"/>
  <c r="F3182"/>
  <c r="G3182"/>
  <c r="F3189"/>
  <c r="G3189"/>
  <c r="F3196"/>
  <c r="G3196"/>
  <c r="F3210"/>
  <c r="G3210"/>
  <c r="F3218"/>
  <c r="G3218"/>
  <c r="F3232"/>
  <c r="G3232"/>
  <c r="F3239"/>
  <c r="G3239"/>
  <c r="F3246"/>
  <c r="G3246"/>
  <c r="F3253"/>
  <c r="G3253"/>
  <c r="F3260"/>
  <c r="G3260"/>
  <c r="F3274"/>
  <c r="G3274"/>
  <c r="F3282"/>
  <c r="G3282"/>
  <c r="F3296"/>
  <c r="G3296"/>
  <c r="F3303"/>
  <c r="G3303"/>
  <c r="F3310"/>
  <c r="G3310"/>
  <c r="F3317"/>
  <c r="G3317"/>
  <c r="F3324"/>
  <c r="G3324"/>
  <c r="F3338"/>
  <c r="G3338"/>
  <c r="F3360"/>
  <c r="G3360"/>
  <c r="F3367"/>
  <c r="G3367"/>
  <c r="F3374"/>
  <c r="G3374"/>
  <c r="F3381"/>
  <c r="G3381"/>
  <c r="F3388"/>
  <c r="G3388"/>
  <c r="F3402"/>
  <c r="G3402"/>
  <c r="F3410"/>
  <c r="G3410"/>
  <c r="F3416"/>
  <c r="G3416"/>
  <c r="F3423"/>
  <c r="G3423"/>
  <c r="F3429"/>
  <c r="G3429"/>
  <c r="F3442"/>
  <c r="G3442"/>
  <c r="F3448"/>
  <c r="G3448"/>
  <c r="F3455"/>
  <c r="G3455"/>
  <c r="F3461"/>
  <c r="G3461"/>
  <c r="F3473"/>
  <c r="G3473"/>
  <c r="F3480"/>
  <c r="G3480"/>
  <c r="F3487"/>
  <c r="G3487"/>
  <c r="F3505"/>
  <c r="G3505"/>
  <c r="F3513"/>
  <c r="G3513"/>
  <c r="F3521"/>
  <c r="G3521"/>
  <c r="F3535"/>
  <c r="G3535"/>
  <c r="F3542"/>
  <c r="G3542"/>
  <c r="F3549"/>
  <c r="G3549"/>
  <c r="F947"/>
  <c r="G947"/>
  <c r="K129" i="39"/>
  <c r="K124"/>
  <c r="F3556" i="1"/>
  <c r="G3556"/>
  <c r="F3563"/>
  <c r="G3563"/>
  <c r="F3569"/>
  <c r="G3569"/>
  <c r="F3584"/>
  <c r="G3584"/>
  <c r="F3592"/>
  <c r="G3592"/>
  <c r="F3598"/>
  <c r="G3598"/>
  <c r="F3605"/>
  <c r="G3605"/>
  <c r="F3612"/>
  <c r="G3612"/>
  <c r="F3620"/>
  <c r="G3620"/>
  <c r="F3627"/>
  <c r="G3627"/>
  <c r="F3633"/>
  <c r="G3633"/>
  <c r="F3073"/>
  <c r="G3073"/>
  <c r="F3080"/>
  <c r="G3080"/>
  <c r="F3087"/>
  <c r="G3087"/>
  <c r="F3099"/>
  <c r="G3099"/>
  <c r="F3106"/>
  <c r="G3106"/>
  <c r="F3112"/>
  <c r="G3112"/>
  <c r="F3119"/>
  <c r="G3119"/>
  <c r="F3131"/>
  <c r="G3131"/>
  <c r="F3138"/>
  <c r="G3138"/>
  <c r="F3144"/>
  <c r="G3144"/>
  <c r="F3151"/>
  <c r="G3151"/>
  <c r="F3163"/>
  <c r="G3163"/>
  <c r="F3170"/>
  <c r="G3170"/>
  <c r="F3176"/>
  <c r="G3176"/>
  <c r="F830"/>
  <c r="G830"/>
  <c r="E141" i="39"/>
  <c r="F3183" i="1"/>
  <c r="G3183"/>
  <c r="F3190"/>
  <c r="G3190"/>
  <c r="F3197"/>
  <c r="G3197"/>
  <c r="F3204"/>
  <c r="G3204"/>
  <c r="F3211"/>
  <c r="G3211"/>
  <c r="F3219"/>
  <c r="G3219"/>
  <c r="F3225"/>
  <c r="G3225"/>
  <c r="F3233"/>
  <c r="G3233"/>
  <c r="F3240"/>
  <c r="G3240"/>
  <c r="F3247"/>
  <c r="G3247"/>
  <c r="F3254"/>
  <c r="G3254"/>
  <c r="F3261"/>
  <c r="G3261"/>
  <c r="F3268"/>
  <c r="G3268"/>
  <c r="F3275"/>
  <c r="G3275"/>
  <c r="F3283"/>
  <c r="G3283"/>
  <c r="F3289"/>
  <c r="G3289"/>
  <c r="F3297"/>
  <c r="G3297"/>
  <c r="F3304"/>
  <c r="G3304"/>
  <c r="F3311"/>
  <c r="G3311"/>
  <c r="F3318"/>
  <c r="G3318"/>
  <c r="F3325"/>
  <c r="G3325"/>
  <c r="F3332"/>
  <c r="G3332"/>
  <c r="F3339"/>
  <c r="G3339"/>
  <c r="F3361"/>
  <c r="G3361"/>
  <c r="F3368"/>
  <c r="G3368"/>
  <c r="F3375"/>
  <c r="G3375"/>
  <c r="F3382"/>
  <c r="G3382"/>
  <c r="F3389"/>
  <c r="G3389"/>
  <c r="F3396"/>
  <c r="G3396"/>
  <c r="F3403"/>
  <c r="G3403"/>
  <c r="F3411"/>
  <c r="G3411"/>
  <c r="F3417"/>
  <c r="G3417"/>
  <c r="F3430"/>
  <c r="G3430"/>
  <c r="F3436"/>
  <c r="G3436"/>
  <c r="F3443"/>
  <c r="G3443"/>
  <c r="F3449"/>
  <c r="G3449"/>
  <c r="F3462"/>
  <c r="G3462"/>
  <c r="F3468"/>
  <c r="G3468"/>
  <c r="F3474"/>
  <c r="G3474"/>
  <c r="F3481"/>
  <c r="G3481"/>
  <c r="F3493"/>
  <c r="G3493"/>
  <c r="F3500"/>
  <c r="G3500"/>
  <c r="F3506"/>
  <c r="G3506"/>
  <c r="F3514"/>
  <c r="G3514"/>
  <c r="F3522"/>
  <c r="G3522"/>
  <c r="F3529"/>
  <c r="G3529"/>
  <c r="F942"/>
  <c r="G942"/>
  <c r="E85" i="39"/>
  <c r="F3536" i="1"/>
  <c r="G3536"/>
  <c r="F3543"/>
  <c r="G3543"/>
  <c r="F3550"/>
  <c r="G3550"/>
  <c r="F3557"/>
  <c r="G3557"/>
  <c r="F3564"/>
  <c r="G3564"/>
  <c r="F3570"/>
  <c r="G3570"/>
  <c r="F3577"/>
  <c r="G3577"/>
  <c r="F3585"/>
  <c r="G3585"/>
  <c r="F3599"/>
  <c r="G3599"/>
  <c r="F3606"/>
  <c r="G3606"/>
  <c r="F3613"/>
  <c r="G3613"/>
  <c r="F3621"/>
  <c r="G3621"/>
  <c r="F3628"/>
  <c r="G3628"/>
  <c r="F3634"/>
  <c r="G3634"/>
  <c r="F3641"/>
  <c r="G3641"/>
  <c r="F3649"/>
  <c r="G3649"/>
  <c r="F3093"/>
  <c r="G3093"/>
  <c r="F3198"/>
  <c r="G3198"/>
  <c r="F3255"/>
  <c r="G3255"/>
  <c r="F3312"/>
  <c r="G3312"/>
  <c r="F3424"/>
  <c r="G3424"/>
  <c r="F3469"/>
  <c r="G3469"/>
  <c r="F3494"/>
  <c r="G3494"/>
  <c r="F931"/>
  <c r="G931"/>
  <c r="E162" i="39"/>
  <c r="E157"/>
  <c r="F3523" i="1"/>
  <c r="G3523"/>
  <c r="F3551"/>
  <c r="G3551"/>
  <c r="F3578"/>
  <c r="G3578"/>
  <c r="F3607"/>
  <c r="G3607"/>
  <c r="F3635"/>
  <c r="G3635"/>
  <c r="F3651"/>
  <c r="G3651"/>
  <c r="F3659"/>
  <c r="G3659"/>
  <c r="F3665"/>
  <c r="G3665"/>
  <c r="F3680"/>
  <c r="G3680"/>
  <c r="F3688"/>
  <c r="G3688"/>
  <c r="F3695"/>
  <c r="G3695"/>
  <c r="F3703"/>
  <c r="G3703"/>
  <c r="F3710"/>
  <c r="G3710"/>
  <c r="F3718"/>
  <c r="G3718"/>
  <c r="F3725"/>
  <c r="G3725"/>
  <c r="F3733"/>
  <c r="G3733"/>
  <c r="F3741"/>
  <c r="G3741"/>
  <c r="F3749"/>
  <c r="G3749"/>
  <c r="F3764"/>
  <c r="G3764"/>
  <c r="F3772"/>
  <c r="G3772"/>
  <c r="F3779"/>
  <c r="G3779"/>
  <c r="F3787"/>
  <c r="G3787"/>
  <c r="F3795"/>
  <c r="G3795"/>
  <c r="F3802"/>
  <c r="G3802"/>
  <c r="F3810"/>
  <c r="G3810"/>
  <c r="F3818"/>
  <c r="G3818"/>
  <c r="F3826"/>
  <c r="G3826"/>
  <c r="F3834"/>
  <c r="G3834"/>
  <c r="F3842"/>
  <c r="G3842"/>
  <c r="F1822"/>
  <c r="G1822"/>
  <c r="E176" i="39"/>
  <c r="F3850" i="1"/>
  <c r="G3850"/>
  <c r="F3858"/>
  <c r="G3858"/>
  <c r="F3866"/>
  <c r="G3866"/>
  <c r="F3874"/>
  <c r="G3874"/>
  <c r="F3882"/>
  <c r="G3882"/>
  <c r="F3890"/>
  <c r="G3890"/>
  <c r="F3898"/>
  <c r="G3898"/>
  <c r="F3906"/>
  <c r="G3906"/>
  <c r="F3914"/>
  <c r="G3914"/>
  <c r="F3922"/>
  <c r="G3922"/>
  <c r="F3930"/>
  <c r="G3930"/>
  <c r="F3938"/>
  <c r="G3938"/>
  <c r="F3946"/>
  <c r="G3946"/>
  <c r="F3954"/>
  <c r="G3954"/>
  <c r="F3962"/>
  <c r="G3962"/>
  <c r="F1713"/>
  <c r="G1713"/>
  <c r="E23" i="44"/>
  <c r="E20"/>
  <c r="F3970" i="1"/>
  <c r="G3970"/>
  <c r="F1721"/>
  <c r="G1721"/>
  <c r="K31" i="44"/>
  <c r="K28"/>
  <c r="F3978" i="1"/>
  <c r="G3978"/>
  <c r="F3986"/>
  <c r="G3986"/>
  <c r="F3994"/>
  <c r="G3994"/>
  <c r="F4002"/>
  <c r="G4002"/>
  <c r="F1753"/>
  <c r="G1753"/>
  <c r="K101" i="44"/>
  <c r="K98"/>
  <c r="F4010" i="1"/>
  <c r="G4010"/>
  <c r="F4018"/>
  <c r="G4018"/>
  <c r="F4026"/>
  <c r="G4026"/>
  <c r="F3646"/>
  <c r="G3646"/>
  <c r="F3730"/>
  <c r="G3730"/>
  <c r="F3799"/>
  <c r="G3799"/>
  <c r="F3879"/>
  <c r="G3879"/>
  <c r="F3100"/>
  <c r="G3100"/>
  <c r="F3205"/>
  <c r="G3205"/>
  <c r="F3262"/>
  <c r="G3262"/>
  <c r="F3319"/>
  <c r="G3319"/>
  <c r="F3376"/>
  <c r="G3376"/>
  <c r="F3431"/>
  <c r="G3431"/>
  <c r="F3472"/>
  <c r="G3472"/>
  <c r="F3498"/>
  <c r="G3498"/>
  <c r="F3527"/>
  <c r="G3527"/>
  <c r="F940"/>
  <c r="G940"/>
  <c r="E129" i="39"/>
  <c r="E124"/>
  <c r="F3554" i="1"/>
  <c r="G3554"/>
  <c r="F3582"/>
  <c r="G3582"/>
  <c r="F3610"/>
  <c r="G3610"/>
  <c r="F3639"/>
  <c r="G3639"/>
  <c r="F3652"/>
  <c r="G3652"/>
  <c r="F3660"/>
  <c r="G3660"/>
  <c r="F3666"/>
  <c r="G3666"/>
  <c r="F3673"/>
  <c r="G3673"/>
  <c r="F3681"/>
  <c r="G3681"/>
  <c r="F3689"/>
  <c r="G3689"/>
  <c r="F3696"/>
  <c r="G3696"/>
  <c r="F3704"/>
  <c r="G3704"/>
  <c r="F3711"/>
  <c r="G3711"/>
  <c r="F3719"/>
  <c r="G3719"/>
  <c r="F3726"/>
  <c r="G3726"/>
  <c r="F3734"/>
  <c r="G3734"/>
  <c r="F3742"/>
  <c r="G3742"/>
  <c r="F3750"/>
  <c r="G3750"/>
  <c r="F3757"/>
  <c r="G3757"/>
  <c r="F3765"/>
  <c r="G3765"/>
  <c r="F3780"/>
  <c r="G3780"/>
  <c r="F3788"/>
  <c r="G3788"/>
  <c r="F3796"/>
  <c r="G3796"/>
  <c r="F3803"/>
  <c r="G3803"/>
  <c r="F3811"/>
  <c r="G3811"/>
  <c r="F3819"/>
  <c r="G3819"/>
  <c r="F3827"/>
  <c r="G3827"/>
  <c r="F3835"/>
  <c r="G3835"/>
  <c r="F3843"/>
  <c r="G3843"/>
  <c r="F1823"/>
  <c r="G1823"/>
  <c r="E177" i="39"/>
  <c r="F3851" i="1"/>
  <c r="G3851"/>
  <c r="F3859"/>
  <c r="G3859"/>
  <c r="F3867"/>
  <c r="G3867"/>
  <c r="F3875"/>
  <c r="G3875"/>
  <c r="F3883"/>
  <c r="G3883"/>
  <c r="F3891"/>
  <c r="G3891"/>
  <c r="F3899"/>
  <c r="G3899"/>
  <c r="F3907"/>
  <c r="G3907"/>
  <c r="F3915"/>
  <c r="G3915"/>
  <c r="F3923"/>
  <c r="G3923"/>
  <c r="F3931"/>
  <c r="G3931"/>
  <c r="F3939"/>
  <c r="G3939"/>
  <c r="F3947"/>
  <c r="G3947"/>
  <c r="F3955"/>
  <c r="G3955"/>
  <c r="F3963"/>
  <c r="G3963"/>
  <c r="F3971"/>
  <c r="G3971"/>
  <c r="F1722"/>
  <c r="G1722"/>
  <c r="E39" i="44"/>
  <c r="E36"/>
  <c r="F3979" i="1"/>
  <c r="G3979"/>
  <c r="F1730"/>
  <c r="G1730"/>
  <c r="E57" i="44"/>
  <c r="E53"/>
  <c r="F3987" i="1"/>
  <c r="G3987"/>
  <c r="F3995"/>
  <c r="G3995"/>
  <c r="F1746"/>
  <c r="G1746"/>
  <c r="K81" i="44"/>
  <c r="K78"/>
  <c r="F4003" i="1"/>
  <c r="G4003"/>
  <c r="F4011"/>
  <c r="G4011"/>
  <c r="F4019"/>
  <c r="G4019"/>
  <c r="F4027"/>
  <c r="G4027"/>
  <c r="F3125"/>
  <c r="G3125"/>
  <c r="F3700"/>
  <c r="G3700"/>
  <c r="F3792"/>
  <c r="G3792"/>
  <c r="F3863"/>
  <c r="G3863"/>
  <c r="F3935"/>
  <c r="G3935"/>
  <c r="F4015"/>
  <c r="G4015"/>
  <c r="F3107"/>
  <c r="G3107"/>
  <c r="F3157"/>
  <c r="G3157"/>
  <c r="F3212"/>
  <c r="G3212"/>
  <c r="F3269"/>
  <c r="G3269"/>
  <c r="F3326"/>
  <c r="G3326"/>
  <c r="F3383"/>
  <c r="G3383"/>
  <c r="F3437"/>
  <c r="G3437"/>
  <c r="F3475"/>
  <c r="G3475"/>
  <c r="F3501"/>
  <c r="G3501"/>
  <c r="F3530"/>
  <c r="G3530"/>
  <c r="F3558"/>
  <c r="G3558"/>
  <c r="F954"/>
  <c r="G954"/>
  <c r="E120" i="39"/>
  <c r="E114"/>
  <c r="F3586" i="1"/>
  <c r="G3586"/>
  <c r="F3614"/>
  <c r="G3614"/>
  <c r="F3654"/>
  <c r="G3654"/>
  <c r="F3667"/>
  <c r="G3667"/>
  <c r="F3674"/>
  <c r="G3674"/>
  <c r="F3682"/>
  <c r="G3682"/>
  <c r="F3690"/>
  <c r="G3690"/>
  <c r="F3697"/>
  <c r="G3697"/>
  <c r="F3705"/>
  <c r="G3705"/>
  <c r="F3712"/>
  <c r="G3712"/>
  <c r="F3720"/>
  <c r="G3720"/>
  <c r="F3727"/>
  <c r="G3727"/>
  <c r="F3735"/>
  <c r="G3735"/>
  <c r="F3743"/>
  <c r="G3743"/>
  <c r="F3751"/>
  <c r="G3751"/>
  <c r="F3758"/>
  <c r="G3758"/>
  <c r="F3766"/>
  <c r="G3766"/>
  <c r="F3773"/>
  <c r="G3773"/>
  <c r="F3781"/>
  <c r="G3781"/>
  <c r="F3789"/>
  <c r="G3789"/>
  <c r="F3804"/>
  <c r="G3804"/>
  <c r="F3812"/>
  <c r="G3812"/>
  <c r="F3820"/>
  <c r="G3820"/>
  <c r="F3828"/>
  <c r="G3828"/>
  <c r="F3836"/>
  <c r="G3836"/>
  <c r="F3844"/>
  <c r="G3844"/>
  <c r="F1824"/>
  <c r="G1824"/>
  <c r="E178" i="39"/>
  <c r="F3852" i="1"/>
  <c r="G3852"/>
  <c r="F3860"/>
  <c r="G3860"/>
  <c r="F3868"/>
  <c r="G3868"/>
  <c r="F3876"/>
  <c r="G3876"/>
  <c r="F3884"/>
  <c r="G3884"/>
  <c r="F3892"/>
  <c r="G3892"/>
  <c r="F3900"/>
  <c r="G3900"/>
  <c r="F3916"/>
  <c r="G3916"/>
  <c r="F3924"/>
  <c r="G3924"/>
  <c r="F3932"/>
  <c r="G3932"/>
  <c r="F3940"/>
  <c r="G3940"/>
  <c r="F3948"/>
  <c r="G3948"/>
  <c r="F3956"/>
  <c r="G3956"/>
  <c r="F3964"/>
  <c r="G3964"/>
  <c r="F1715"/>
  <c r="G1715"/>
  <c r="K23" i="44"/>
  <c r="K20"/>
  <c r="F3972" i="1"/>
  <c r="G3972"/>
  <c r="F3980"/>
  <c r="G3980"/>
  <c r="F3988"/>
  <c r="G3988"/>
  <c r="F3996"/>
  <c r="G3996"/>
  <c r="F4004"/>
  <c r="G4004"/>
  <c r="F4012"/>
  <c r="G4012"/>
  <c r="F4020"/>
  <c r="G4020"/>
  <c r="F4028"/>
  <c r="G4028"/>
  <c r="F3234"/>
  <c r="G3234"/>
  <c r="F3456"/>
  <c r="G3456"/>
  <c r="F3511"/>
  <c r="G3511"/>
  <c r="F3568"/>
  <c r="G3568"/>
  <c r="F3625"/>
  <c r="G3625"/>
  <c r="F3663"/>
  <c r="G3663"/>
  <c r="F3685"/>
  <c r="G3685"/>
  <c r="F3715"/>
  <c r="G3715"/>
  <c r="F3746"/>
  <c r="G3746"/>
  <c r="F3776"/>
  <c r="G3776"/>
  <c r="F3807"/>
  <c r="G3807"/>
  <c r="F3831"/>
  <c r="G3831"/>
  <c r="F3871"/>
  <c r="G3871"/>
  <c r="F3903"/>
  <c r="G3903"/>
  <c r="F3943"/>
  <c r="G3943"/>
  <c r="F3975"/>
  <c r="G3975"/>
  <c r="F1726"/>
  <c r="G1726"/>
  <c r="E47" i="44"/>
  <c r="E44"/>
  <c r="F4007" i="1"/>
  <c r="G4007"/>
  <c r="F3164"/>
  <c r="G3164"/>
  <c r="F3276"/>
  <c r="G3276"/>
  <c r="F3333"/>
  <c r="G3333"/>
  <c r="F3390"/>
  <c r="G3390"/>
  <c r="F3478"/>
  <c r="G3478"/>
  <c r="F3504"/>
  <c r="G3504"/>
  <c r="F933"/>
  <c r="G933"/>
  <c r="K163" i="39"/>
  <c r="F3533" i="1"/>
  <c r="G3533"/>
  <c r="F3561"/>
  <c r="G3561"/>
  <c r="F3590"/>
  <c r="G3590"/>
  <c r="F3618"/>
  <c r="G3618"/>
  <c r="F3642"/>
  <c r="G3642"/>
  <c r="F3655"/>
  <c r="G3655"/>
  <c r="F3661"/>
  <c r="G3661"/>
  <c r="F3668"/>
  <c r="G3668"/>
  <c r="F3675"/>
  <c r="G3675"/>
  <c r="F3683"/>
  <c r="G3683"/>
  <c r="F3691"/>
  <c r="G3691"/>
  <c r="F3698"/>
  <c r="G3698"/>
  <c r="F3706"/>
  <c r="G3706"/>
  <c r="F3713"/>
  <c r="G3713"/>
  <c r="F3721"/>
  <c r="G3721"/>
  <c r="F3728"/>
  <c r="G3728"/>
  <c r="F3736"/>
  <c r="G3736"/>
  <c r="F3744"/>
  <c r="G3744"/>
  <c r="F3752"/>
  <c r="G3752"/>
  <c r="F3759"/>
  <c r="G3759"/>
  <c r="F3767"/>
  <c r="G3767"/>
  <c r="F3774"/>
  <c r="G3774"/>
  <c r="F1022"/>
  <c r="G1022"/>
  <c r="K108" i="39"/>
  <c r="F3782" i="1"/>
  <c r="G3782"/>
  <c r="F3790"/>
  <c r="G3790"/>
  <c r="F3797"/>
  <c r="G3797"/>
  <c r="F3805"/>
  <c r="G3805"/>
  <c r="F3813"/>
  <c r="G3813"/>
  <c r="F3821"/>
  <c r="G3821"/>
  <c r="F3829"/>
  <c r="G3829"/>
  <c r="F3837"/>
  <c r="G3837"/>
  <c r="F3845"/>
  <c r="G3845"/>
  <c r="F1825"/>
  <c r="G1825"/>
  <c r="E179" i="39"/>
  <c r="F3853" i="1"/>
  <c r="G3853"/>
  <c r="F3861"/>
  <c r="G3861"/>
  <c r="F3869"/>
  <c r="G3869"/>
  <c r="F3877"/>
  <c r="G3877"/>
  <c r="F3885"/>
  <c r="G3885"/>
  <c r="F3893"/>
  <c r="G3893"/>
  <c r="F3901"/>
  <c r="G3901"/>
  <c r="F3909"/>
  <c r="G3909"/>
  <c r="F3917"/>
  <c r="G3917"/>
  <c r="F3925"/>
  <c r="G3925"/>
  <c r="F3933"/>
  <c r="G3933"/>
  <c r="F3941"/>
  <c r="G3941"/>
  <c r="F3949"/>
  <c r="G3949"/>
  <c r="F3957"/>
  <c r="G3957"/>
  <c r="F3965"/>
  <c r="G3965"/>
  <c r="F3973"/>
  <c r="G3973"/>
  <c r="F1724"/>
  <c r="G1724"/>
  <c r="K39" i="44"/>
  <c r="K36"/>
  <c r="F3981" i="1"/>
  <c r="G3981"/>
  <c r="F3989"/>
  <c r="G3989"/>
  <c r="F3997"/>
  <c r="G3997"/>
  <c r="F4005"/>
  <c r="G4005"/>
  <c r="F4013"/>
  <c r="G4013"/>
  <c r="F4021"/>
  <c r="G4021"/>
  <c r="F3074"/>
  <c r="G3074"/>
  <c r="F3708"/>
  <c r="G3708"/>
  <c r="F3784"/>
  <c r="G3784"/>
  <c r="F3855"/>
  <c r="G3855"/>
  <c r="F3927"/>
  <c r="G3927"/>
  <c r="F3999"/>
  <c r="G3999"/>
  <c r="F3171"/>
  <c r="G3171"/>
  <c r="F3226"/>
  <c r="G3226"/>
  <c r="F3340"/>
  <c r="G3340"/>
  <c r="F3450"/>
  <c r="G3450"/>
  <c r="F3482"/>
  <c r="G3482"/>
  <c r="F3507"/>
  <c r="G3507"/>
  <c r="F3593"/>
  <c r="G3593"/>
  <c r="F3622"/>
  <c r="G3622"/>
  <c r="F3644"/>
  <c r="G3644"/>
  <c r="F3656"/>
  <c r="G3656"/>
  <c r="F3662"/>
  <c r="G3662"/>
  <c r="F3669"/>
  <c r="G3669"/>
  <c r="F3676"/>
  <c r="G3676"/>
  <c r="F3684"/>
  <c r="G3684"/>
  <c r="F3692"/>
  <c r="G3692"/>
  <c r="F3699"/>
  <c r="G3699"/>
  <c r="F3707"/>
  <c r="G3707"/>
  <c r="F3714"/>
  <c r="G3714"/>
  <c r="F3722"/>
  <c r="G3722"/>
  <c r="F3729"/>
  <c r="G3729"/>
  <c r="F3737"/>
  <c r="G3737"/>
  <c r="F3745"/>
  <c r="G3745"/>
  <c r="F3753"/>
  <c r="G3753"/>
  <c r="F3760"/>
  <c r="G3760"/>
  <c r="F3768"/>
  <c r="G3768"/>
  <c r="F1020"/>
  <c r="G1020"/>
  <c r="K107" i="39"/>
  <c r="F3775" i="1"/>
  <c r="G3775"/>
  <c r="F3783"/>
  <c r="G3783"/>
  <c r="F3791"/>
  <c r="G3791"/>
  <c r="F3798"/>
  <c r="G3798"/>
  <c r="F3806"/>
  <c r="G3806"/>
  <c r="F3814"/>
  <c r="G3814"/>
  <c r="F3822"/>
  <c r="G3822"/>
  <c r="F3830"/>
  <c r="G3830"/>
  <c r="F3838"/>
  <c r="G3838"/>
  <c r="F3846"/>
  <c r="G3846"/>
  <c r="F3854"/>
  <c r="G3854"/>
  <c r="F3862"/>
  <c r="G3862"/>
  <c r="F3870"/>
  <c r="G3870"/>
  <c r="F3878"/>
  <c r="G3878"/>
  <c r="F3886"/>
  <c r="G3886"/>
  <c r="F3894"/>
  <c r="G3894"/>
  <c r="F3902"/>
  <c r="G3902"/>
  <c r="F3910"/>
  <c r="G3910"/>
  <c r="F3918"/>
  <c r="G3918"/>
  <c r="F3926"/>
  <c r="G3926"/>
  <c r="F3934"/>
  <c r="G3934"/>
  <c r="F3942"/>
  <c r="G3942"/>
  <c r="F3950"/>
  <c r="G3950"/>
  <c r="F3958"/>
  <c r="G3958"/>
  <c r="F3966"/>
  <c r="G3966"/>
  <c r="F3982"/>
  <c r="G3982"/>
  <c r="F3990"/>
  <c r="G3990"/>
  <c r="F3998"/>
  <c r="G3998"/>
  <c r="F1749"/>
  <c r="G1749"/>
  <c r="E89" i="44"/>
  <c r="E86"/>
  <c r="F4006" i="1"/>
  <c r="G4006"/>
  <c r="F4014"/>
  <c r="G4014"/>
  <c r="F4022"/>
  <c r="G4022"/>
  <c r="F3670"/>
  <c r="G3670"/>
  <c r="F3754"/>
  <c r="G3754"/>
  <c r="F3823"/>
  <c r="G3823"/>
  <c r="F3895"/>
  <c r="G3895"/>
  <c r="F3132"/>
  <c r="G3132"/>
  <c r="F3184"/>
  <c r="G3184"/>
  <c r="F3298"/>
  <c r="G3298"/>
  <c r="F3354"/>
  <c r="G3354"/>
  <c r="F3488"/>
  <c r="G3488"/>
  <c r="F3515"/>
  <c r="G3515"/>
  <c r="F3544"/>
  <c r="G3544"/>
  <c r="F3571"/>
  <c r="G3571"/>
  <c r="F3600"/>
  <c r="G3600"/>
  <c r="F3648"/>
  <c r="G3648"/>
  <c r="F3657"/>
  <c r="G3657"/>
  <c r="F3664"/>
  <c r="G3664"/>
  <c r="F3671"/>
  <c r="G3671"/>
  <c r="F3678"/>
  <c r="G3678"/>
  <c r="F3686"/>
  <c r="G3686"/>
  <c r="F3693"/>
  <c r="G3693"/>
  <c r="F3701"/>
  <c r="G3701"/>
  <c r="F3716"/>
  <c r="G3716"/>
  <c r="F3724"/>
  <c r="G3724"/>
  <c r="F3731"/>
  <c r="G3731"/>
  <c r="F3739"/>
  <c r="G3739"/>
  <c r="F3747"/>
  <c r="G3747"/>
  <c r="F3755"/>
  <c r="G3755"/>
  <c r="F3762"/>
  <c r="G3762"/>
  <c r="F3770"/>
  <c r="G3770"/>
  <c r="F3777"/>
  <c r="G3777"/>
  <c r="F3785"/>
  <c r="G3785"/>
  <c r="F3793"/>
  <c r="G3793"/>
  <c r="F3800"/>
  <c r="G3800"/>
  <c r="F3808"/>
  <c r="G3808"/>
  <c r="F3816"/>
  <c r="G3816"/>
  <c r="F3824"/>
  <c r="G3824"/>
  <c r="F3832"/>
  <c r="G3832"/>
  <c r="F3840"/>
  <c r="G3840"/>
  <c r="F3848"/>
  <c r="G3848"/>
  <c r="F3856"/>
  <c r="G3856"/>
  <c r="F1847"/>
  <c r="G1847"/>
  <c r="K105" i="39"/>
  <c r="F3864" i="1"/>
  <c r="G3864"/>
  <c r="F3872"/>
  <c r="G3872"/>
  <c r="F3880"/>
  <c r="G3880"/>
  <c r="F3888"/>
  <c r="G3888"/>
  <c r="F3896"/>
  <c r="G3896"/>
  <c r="F3904"/>
  <c r="G3904"/>
  <c r="F3912"/>
  <c r="G3912"/>
  <c r="F3920"/>
  <c r="G3920"/>
  <c r="F3928"/>
  <c r="G3928"/>
  <c r="F3936"/>
  <c r="G3936"/>
  <c r="F3944"/>
  <c r="G3944"/>
  <c r="F3952"/>
  <c r="G3952"/>
  <c r="F3960"/>
  <c r="G3960"/>
  <c r="F3968"/>
  <c r="G3968"/>
  <c r="F3976"/>
  <c r="G3976"/>
  <c r="F3984"/>
  <c r="G3984"/>
  <c r="F3992"/>
  <c r="G3992"/>
  <c r="F1743"/>
  <c r="G1743"/>
  <c r="E81" i="44"/>
  <c r="E78"/>
  <c r="F4000" i="1"/>
  <c r="G4000"/>
  <c r="F4008"/>
  <c r="G4008"/>
  <c r="F4016"/>
  <c r="G4016"/>
  <c r="F4024"/>
  <c r="G4024"/>
  <c r="F3677"/>
  <c r="G3677"/>
  <c r="F3761"/>
  <c r="G3761"/>
  <c r="F3839"/>
  <c r="G3839"/>
  <c r="F3911"/>
  <c r="G3911"/>
  <c r="F3991"/>
  <c r="G3991"/>
  <c r="F3139"/>
  <c r="G3139"/>
  <c r="F3191"/>
  <c r="G3191"/>
  <c r="F3248"/>
  <c r="G3248"/>
  <c r="F3362"/>
  <c r="G3362"/>
  <c r="F3418"/>
  <c r="G3418"/>
  <c r="F3466"/>
  <c r="G3466"/>
  <c r="F3491"/>
  <c r="G3491"/>
  <c r="F3519"/>
  <c r="G3519"/>
  <c r="F3547"/>
  <c r="G3547"/>
  <c r="F3575"/>
  <c r="G3575"/>
  <c r="F3603"/>
  <c r="G3603"/>
  <c r="F3632"/>
  <c r="G3632"/>
  <c r="F3650"/>
  <c r="G3650"/>
  <c r="F3658"/>
  <c r="G3658"/>
  <c r="F3672"/>
  <c r="G3672"/>
  <c r="F3679"/>
  <c r="G3679"/>
  <c r="F3687"/>
  <c r="G3687"/>
  <c r="F3694"/>
  <c r="G3694"/>
  <c r="F3702"/>
  <c r="G3702"/>
  <c r="F3709"/>
  <c r="G3709"/>
  <c r="F3717"/>
  <c r="G3717"/>
  <c r="F3732"/>
  <c r="G3732"/>
  <c r="F3740"/>
  <c r="G3740"/>
  <c r="F3748"/>
  <c r="G3748"/>
  <c r="F3756"/>
  <c r="G3756"/>
  <c r="F3763"/>
  <c r="G3763"/>
  <c r="F3771"/>
  <c r="G3771"/>
  <c r="F3778"/>
  <c r="G3778"/>
  <c r="F3786"/>
  <c r="G3786"/>
  <c r="F3794"/>
  <c r="G3794"/>
  <c r="F1774"/>
  <c r="G1774"/>
  <c r="E105" i="39"/>
  <c r="F3801" i="1"/>
  <c r="G3801"/>
  <c r="F3809"/>
  <c r="G3809"/>
  <c r="F3817"/>
  <c r="G3817"/>
  <c r="F3825"/>
  <c r="G3825"/>
  <c r="F3833"/>
  <c r="G3833"/>
  <c r="F3841"/>
  <c r="G3841"/>
  <c r="F3849"/>
  <c r="G3849"/>
  <c r="F3857"/>
  <c r="G3857"/>
  <c r="F1848"/>
  <c r="G1848"/>
  <c r="K106" i="39"/>
  <c r="F3865" i="1"/>
  <c r="G3865"/>
  <c r="F3873"/>
  <c r="G3873"/>
  <c r="F3881"/>
  <c r="G3881"/>
  <c r="F3889"/>
  <c r="G3889"/>
  <c r="F3897"/>
  <c r="G3897"/>
  <c r="F3905"/>
  <c r="G3905"/>
  <c r="F3913"/>
  <c r="G3913"/>
  <c r="F3921"/>
  <c r="G3921"/>
  <c r="F3929"/>
  <c r="G3929"/>
  <c r="F3937"/>
  <c r="G3937"/>
  <c r="F3945"/>
  <c r="G3945"/>
  <c r="F3953"/>
  <c r="G3953"/>
  <c r="F3961"/>
  <c r="G3961"/>
  <c r="F3969"/>
  <c r="G3969"/>
  <c r="F3985"/>
  <c r="G3985"/>
  <c r="F3993"/>
  <c r="G3993"/>
  <c r="F4001"/>
  <c r="G4001"/>
  <c r="F1752"/>
  <c r="G1752"/>
  <c r="E101" i="44"/>
  <c r="E98"/>
  <c r="F4009" i="1"/>
  <c r="G4009"/>
  <c r="F4017"/>
  <c r="G4017"/>
  <c r="F4025"/>
  <c r="G4025"/>
  <c r="F3290"/>
  <c r="G3290"/>
  <c r="F3404"/>
  <c r="G3404"/>
  <c r="F3485"/>
  <c r="G3485"/>
  <c r="F3540"/>
  <c r="G3540"/>
  <c r="F3723"/>
  <c r="G3723"/>
  <c r="F3738"/>
  <c r="G3738"/>
  <c r="F3769"/>
  <c r="G3769"/>
  <c r="F3815"/>
  <c r="G3815"/>
  <c r="F3847"/>
  <c r="G3847"/>
  <c r="F3887"/>
  <c r="G3887"/>
  <c r="F3919"/>
  <c r="G3919"/>
  <c r="F3951"/>
  <c r="G3951"/>
  <c r="F3983"/>
  <c r="G3983"/>
  <c r="F4023"/>
  <c r="G4023"/>
  <c r="F282"/>
  <c r="G282"/>
  <c r="F2728"/>
  <c r="G2728"/>
  <c r="E40" i="27"/>
  <c r="F2736" i="1"/>
  <c r="G2736"/>
  <c r="F2739"/>
  <c r="G2739"/>
  <c r="F2630"/>
  <c r="G2630"/>
  <c r="K18" i="31"/>
  <c r="K14"/>
  <c r="F2740" i="1"/>
  <c r="G2740"/>
  <c r="F614"/>
  <c r="G614"/>
  <c r="E11" i="40"/>
  <c r="F2743" i="1"/>
  <c r="G2743"/>
  <c r="F1618"/>
  <c r="G1618"/>
  <c r="F2638"/>
  <c r="G2638"/>
  <c r="K28" i="31"/>
  <c r="K24"/>
  <c r="F2629" i="1"/>
  <c r="G2629"/>
  <c r="E18" i="31"/>
  <c r="E14"/>
  <c r="F165" i="1"/>
  <c r="G165"/>
  <c r="K17" i="27"/>
  <c r="F2744" i="1"/>
  <c r="G2744"/>
  <c r="F2742"/>
  <c r="G2742"/>
  <c r="F1996"/>
  <c r="G1996"/>
  <c r="F1483"/>
  <c r="G1483"/>
  <c r="F2714"/>
  <c r="G2714"/>
  <c r="F25"/>
  <c r="G25"/>
  <c r="F287"/>
  <c r="G287"/>
  <c r="F1533"/>
  <c r="G1533"/>
  <c r="F200"/>
  <c r="G200"/>
  <c r="F1864"/>
  <c r="G1864"/>
  <c r="F640"/>
  <c r="G640"/>
  <c r="F2199"/>
  <c r="G2199"/>
  <c r="F2618"/>
  <c r="G2618"/>
  <c r="F1584"/>
  <c r="G1584"/>
  <c r="F2274"/>
  <c r="G2274"/>
  <c r="F586"/>
  <c r="G586"/>
  <c r="F1979"/>
  <c r="G1979"/>
  <c r="F1100"/>
  <c r="G1100"/>
  <c r="F620"/>
  <c r="G620"/>
  <c r="F1849"/>
  <c r="G1849"/>
  <c r="F2168"/>
  <c r="G2168"/>
  <c r="F1880"/>
  <c r="G1880"/>
  <c r="F2285"/>
  <c r="G2285"/>
  <c r="F1552"/>
  <c r="G1552"/>
  <c r="F2007"/>
  <c r="G2007"/>
  <c r="K171" i="14"/>
  <c r="F655" i="1"/>
  <c r="G655"/>
  <c r="F2226"/>
  <c r="G2226"/>
  <c r="F678"/>
  <c r="G678"/>
  <c r="F1196"/>
  <c r="G1196"/>
  <c r="F2468"/>
  <c r="G2468"/>
  <c r="F1868"/>
  <c r="G1868"/>
  <c r="F724"/>
  <c r="G724"/>
  <c r="F1568"/>
  <c r="G1568"/>
  <c r="F1330"/>
  <c r="G1330"/>
  <c r="F127"/>
  <c r="G127"/>
  <c r="F2231"/>
  <c r="G2231"/>
  <c r="F2455"/>
  <c r="G2455"/>
  <c r="F1528"/>
  <c r="G1528"/>
  <c r="F1904"/>
  <c r="G1904"/>
  <c r="F2435"/>
  <c r="G2435"/>
  <c r="F768"/>
  <c r="G768"/>
  <c r="F2098"/>
  <c r="G2098"/>
  <c r="K161" i="9"/>
  <c r="F2579" i="1"/>
  <c r="G2579"/>
  <c r="F889"/>
  <c r="G889"/>
  <c r="F755"/>
  <c r="G755"/>
  <c r="F1534"/>
  <c r="G1534"/>
  <c r="F2417"/>
  <c r="G2417"/>
  <c r="F2294"/>
  <c r="G2294"/>
  <c r="F756"/>
  <c r="G756"/>
  <c r="F2139"/>
  <c r="G2139"/>
  <c r="F1231"/>
  <c r="G1231"/>
  <c r="F2134"/>
  <c r="G2134"/>
  <c r="F256"/>
  <c r="G256"/>
  <c r="F716"/>
  <c r="G716"/>
  <c r="F974"/>
  <c r="G974"/>
  <c r="F2225"/>
  <c r="G2225"/>
  <c r="F703"/>
  <c r="G703"/>
  <c r="F379"/>
  <c r="G379"/>
  <c r="F559"/>
  <c r="G559"/>
  <c r="F2506"/>
  <c r="G2506"/>
  <c r="F512"/>
  <c r="G512"/>
  <c r="F2006"/>
  <c r="G2006"/>
  <c r="K170" i="14"/>
  <c r="F2013" i="1"/>
  <c r="G2013"/>
  <c r="F1900"/>
  <c r="G1900"/>
  <c r="F1816"/>
  <c r="G1816"/>
  <c r="F1087"/>
  <c r="G1087"/>
  <c r="F463"/>
  <c r="G463"/>
  <c r="F538"/>
  <c r="G538"/>
  <c r="E11" i="24"/>
  <c r="F1593" i="1"/>
  <c r="G1593"/>
  <c r="F442"/>
  <c r="G442"/>
  <c r="F517"/>
  <c r="G517"/>
  <c r="E9" i="43"/>
  <c r="F987" i="1"/>
  <c r="G987"/>
  <c r="F1973"/>
  <c r="G1973"/>
  <c r="F2588"/>
  <c r="G2588"/>
  <c r="F1741"/>
  <c r="G1741"/>
  <c r="F432"/>
  <c r="G432"/>
  <c r="E13" i="43"/>
  <c r="F228" i="1"/>
  <c r="G228"/>
  <c r="E122" i="5"/>
  <c r="F1450" i="1"/>
  <c r="G1450"/>
  <c r="F1259"/>
  <c r="G1259"/>
  <c r="F2284"/>
  <c r="G2284"/>
  <c r="F1660"/>
  <c r="G1660"/>
  <c r="F1057"/>
  <c r="G1057"/>
  <c r="F1990"/>
  <c r="G1990"/>
  <c r="F921"/>
  <c r="G921"/>
  <c r="F1300"/>
  <c r="G1300"/>
  <c r="F2544"/>
  <c r="G2544"/>
  <c r="F720"/>
  <c r="G720"/>
  <c r="F2099"/>
  <c r="G2099"/>
  <c r="F2705"/>
  <c r="G2705"/>
  <c r="F2187"/>
  <c r="G2187"/>
  <c r="F1818"/>
  <c r="G1818"/>
  <c r="F2622"/>
  <c r="G2622"/>
  <c r="E5" i="32"/>
  <c r="F1767" i="1"/>
  <c r="G1767"/>
  <c r="F329"/>
  <c r="G329"/>
  <c r="F1214"/>
  <c r="G1214"/>
  <c r="F2528"/>
  <c r="G2528"/>
  <c r="E44" i="16"/>
  <c r="F482" i="1"/>
  <c r="G482"/>
  <c r="F2412"/>
  <c r="G2412"/>
  <c r="F341"/>
  <c r="G341"/>
  <c r="F7" i="18"/>
  <c r="F175" i="1"/>
  <c r="G175"/>
  <c r="F1946"/>
  <c r="G1946"/>
  <c r="F360"/>
  <c r="G360"/>
  <c r="F403"/>
  <c r="G403"/>
  <c r="E14" i="20"/>
  <c r="F1164" i="1"/>
  <c r="G1164"/>
  <c r="F2289"/>
  <c r="G2289"/>
  <c r="F451"/>
  <c r="G451"/>
  <c r="F1213"/>
  <c r="G1213"/>
  <c r="F2453"/>
  <c r="G2453"/>
  <c r="F2110"/>
  <c r="G2110"/>
  <c r="F2488"/>
  <c r="G2488"/>
  <c r="F1671"/>
  <c r="G1671"/>
  <c r="F1269"/>
  <c r="G1269"/>
  <c r="F514"/>
  <c r="G514"/>
  <c r="F396"/>
  <c r="G396"/>
  <c r="F471"/>
  <c r="G471"/>
  <c r="E154" i="21"/>
  <c r="E150"/>
  <c r="F2513" i="1"/>
  <c r="G2513"/>
  <c r="F642"/>
  <c r="G642"/>
  <c r="F2396"/>
  <c r="G2396"/>
  <c r="F1163"/>
  <c r="G1163"/>
  <c r="F1218"/>
  <c r="G1218"/>
  <c r="F1117"/>
  <c r="G1117"/>
  <c r="F391"/>
  <c r="G391"/>
  <c r="F466"/>
  <c r="G466"/>
  <c r="E144" i="21"/>
  <c r="E140"/>
  <c r="F253" i="1"/>
  <c r="G253"/>
  <c r="F531"/>
  <c r="G531"/>
  <c r="F1814"/>
  <c r="G1814"/>
  <c r="F2402"/>
  <c r="G2402"/>
  <c r="F608"/>
  <c r="G608"/>
  <c r="F1393"/>
  <c r="G1393"/>
  <c r="E87" i="14"/>
  <c r="F1396" i="1"/>
  <c r="G1396"/>
  <c r="F1624"/>
  <c r="G1624"/>
  <c r="F2061"/>
  <c r="G2061"/>
  <c r="F2691"/>
  <c r="G2691"/>
  <c r="F2075"/>
  <c r="G2075"/>
  <c r="F1780"/>
  <c r="G1780"/>
  <c r="F1477"/>
  <c r="G1477"/>
  <c r="F1679"/>
  <c r="G1679"/>
  <c r="F843"/>
  <c r="G843"/>
  <c r="F2480"/>
  <c r="G2480"/>
  <c r="F1852"/>
  <c r="G1852"/>
  <c r="F772"/>
  <c r="G772"/>
  <c r="F2593"/>
  <c r="G2593"/>
  <c r="F2463"/>
  <c r="G2463"/>
  <c r="F1906"/>
  <c r="G1906"/>
  <c r="F2317"/>
  <c r="G2317"/>
  <c r="F644"/>
  <c r="G644"/>
  <c r="F1505"/>
  <c r="G1505"/>
  <c r="F1264"/>
  <c r="G1264"/>
  <c r="F653"/>
  <c r="G653"/>
  <c r="F326"/>
  <c r="G326"/>
  <c r="F1312"/>
  <c r="G1312"/>
  <c r="F2335"/>
  <c r="G2335"/>
  <c r="F2028"/>
  <c r="G2028"/>
  <c r="F2636"/>
  <c r="G2636"/>
  <c r="F2586"/>
  <c r="G2586"/>
  <c r="F1480"/>
  <c r="G1480"/>
  <c r="F2392"/>
  <c r="G2392"/>
  <c r="F510"/>
  <c r="G510"/>
  <c r="F294"/>
  <c r="G294"/>
  <c r="F284"/>
  <c r="G284"/>
  <c r="F2337"/>
  <c r="G2337"/>
  <c r="F684"/>
  <c r="G684"/>
  <c r="F2383"/>
  <c r="G2383"/>
  <c r="F356"/>
  <c r="G356"/>
  <c r="F399"/>
  <c r="G399"/>
  <c r="E11" i="20"/>
  <c r="F1166" i="1"/>
  <c r="G1166"/>
  <c r="F1586"/>
  <c r="G1586"/>
  <c r="F267"/>
  <c r="G267"/>
  <c r="F2386"/>
  <c r="G2386"/>
  <c r="F2723"/>
  <c r="G2723"/>
  <c r="F1243"/>
  <c r="G1243"/>
  <c r="F2660"/>
  <c r="G2660"/>
  <c r="F683"/>
  <c r="G683"/>
  <c r="F2072"/>
  <c r="G2072"/>
  <c r="F1537"/>
  <c r="G1537"/>
  <c r="F456"/>
  <c r="G456"/>
  <c r="F579"/>
  <c r="G579"/>
  <c r="F1059"/>
  <c r="G1059"/>
  <c r="F2254"/>
  <c r="G2254"/>
  <c r="F812"/>
  <c r="G812"/>
  <c r="F968"/>
  <c r="G968"/>
  <c r="F1809"/>
  <c r="G1809"/>
  <c r="F241"/>
  <c r="G241"/>
  <c r="F1071"/>
  <c r="G1071"/>
  <c r="F2401"/>
  <c r="G2401"/>
  <c r="E141" i="9"/>
  <c r="F1758" i="1"/>
  <c r="G1758"/>
  <c r="F1342"/>
  <c r="G1342"/>
  <c r="F1789"/>
  <c r="G1789"/>
  <c r="F2404"/>
  <c r="G2404"/>
  <c r="F2271"/>
  <c r="G2271"/>
  <c r="F2106"/>
  <c r="G2106"/>
  <c r="F1158"/>
  <c r="G1158"/>
  <c r="F210"/>
  <c r="G210"/>
  <c r="F851"/>
  <c r="G851"/>
  <c r="F2484"/>
  <c r="G2484"/>
  <c r="F1249"/>
  <c r="G1249"/>
  <c r="F1525"/>
  <c r="G1525"/>
  <c r="F1538"/>
  <c r="G1538"/>
  <c r="F338"/>
  <c r="G338"/>
  <c r="F1069"/>
  <c r="G1069"/>
  <c r="F2399"/>
  <c r="G2399"/>
  <c r="E140" i="9"/>
  <c r="F40" i="1"/>
  <c r="G40"/>
  <c r="F2326"/>
  <c r="G2326"/>
  <c r="F806"/>
  <c r="G806"/>
  <c r="F1703"/>
  <c r="G1703"/>
  <c r="F157"/>
  <c r="G157"/>
  <c r="F2344"/>
  <c r="G2344"/>
  <c r="F803"/>
  <c r="G803"/>
  <c r="F305"/>
  <c r="G305"/>
  <c r="F2597"/>
  <c r="G2597"/>
  <c r="E75" i="29"/>
  <c r="F2574" i="1"/>
  <c r="G2574"/>
  <c r="K57" i="29"/>
  <c r="K53"/>
  <c r="F2173" i="1"/>
  <c r="G2173"/>
  <c r="F2136"/>
  <c r="G2136"/>
  <c r="F2246"/>
  <c r="G2246"/>
  <c r="F213"/>
  <c r="G213"/>
  <c r="F1362"/>
  <c r="G1362"/>
  <c r="F98"/>
  <c r="G98"/>
  <c r="F1407"/>
  <c r="G1407"/>
  <c r="F427"/>
  <c r="G427"/>
  <c r="F2120"/>
  <c r="G2120"/>
  <c r="F18"/>
  <c r="G18"/>
  <c r="F2596"/>
  <c r="G2596"/>
  <c r="E74" i="29"/>
  <c r="F529" i="1"/>
  <c r="G529"/>
  <c r="F680"/>
  <c r="G680"/>
  <c r="F1439"/>
  <c r="G1439"/>
  <c r="F1850"/>
  <c r="G1850"/>
  <c r="F1659"/>
  <c r="G1659"/>
  <c r="F2341"/>
  <c r="G2341"/>
  <c r="F1491"/>
  <c r="G1491"/>
  <c r="F1359"/>
  <c r="G1359"/>
  <c r="F1374"/>
  <c r="G1374"/>
  <c r="F2471"/>
  <c r="G2471"/>
  <c r="F2561"/>
  <c r="G2561"/>
  <c r="K31" i="29"/>
  <c r="K27"/>
  <c r="F2614" i="1"/>
  <c r="G2614"/>
  <c r="K92" i="29"/>
  <c r="K88"/>
  <c r="F743" i="1"/>
  <c r="G743"/>
  <c r="F39"/>
  <c r="G39"/>
  <c r="K22" i="3"/>
  <c r="F1012" i="1"/>
  <c r="G1012"/>
  <c r="F2149"/>
  <c r="G2149"/>
  <c r="F2259"/>
  <c r="G2259"/>
  <c r="F2502"/>
  <c r="G2502"/>
  <c r="F92"/>
  <c r="G92"/>
  <c r="F1116"/>
  <c r="G1116"/>
  <c r="F423"/>
  <c r="G423"/>
  <c r="F2325"/>
  <c r="G2325"/>
  <c r="F536"/>
  <c r="G536"/>
  <c r="F1889"/>
  <c r="G1889"/>
  <c r="F1745"/>
  <c r="G1745"/>
  <c r="F2247"/>
  <c r="G2247"/>
  <c r="F1799"/>
  <c r="G1799"/>
  <c r="F892"/>
  <c r="G892"/>
  <c r="F2354"/>
  <c r="G2354"/>
  <c r="F1974"/>
  <c r="G1974"/>
  <c r="F668"/>
  <c r="G668"/>
  <c r="F870"/>
  <c r="G870"/>
  <c r="F1676"/>
  <c r="G1676"/>
  <c r="F1619"/>
  <c r="G1619"/>
  <c r="F2713"/>
  <c r="G2713"/>
  <c r="F2068"/>
  <c r="G2068"/>
  <c r="F1025"/>
  <c r="G1025"/>
  <c r="F916"/>
  <c r="G916"/>
  <c r="F2132"/>
  <c r="G2132"/>
  <c r="F2623"/>
  <c r="G2623"/>
  <c r="K4" i="32"/>
  <c r="F2580" i="1"/>
  <c r="G2580"/>
  <c r="F2708"/>
  <c r="G2708"/>
  <c r="F657"/>
  <c r="G657"/>
  <c r="F2249"/>
  <c r="G2249"/>
  <c r="F2476"/>
  <c r="G2476"/>
  <c r="F600"/>
  <c r="G600"/>
  <c r="F2529"/>
  <c r="G2529"/>
  <c r="F635"/>
  <c r="G635"/>
  <c r="F615"/>
  <c r="G615"/>
  <c r="F1565"/>
  <c r="G1565"/>
  <c r="F1139"/>
  <c r="G1139"/>
  <c r="F455"/>
  <c r="G455"/>
  <c r="F2280"/>
  <c r="G2280"/>
  <c r="F483"/>
  <c r="G483"/>
  <c r="F2492"/>
  <c r="G2492"/>
  <c r="F1006"/>
  <c r="G1006"/>
  <c r="F2406"/>
  <c r="G2406"/>
  <c r="F2124"/>
  <c r="G2124"/>
  <c r="F381"/>
  <c r="G381"/>
  <c r="F1315"/>
  <c r="G1315"/>
  <c r="F563"/>
  <c r="G563"/>
  <c r="E104" i="9"/>
  <c r="F2530" i="1"/>
  <c r="G2530"/>
  <c r="E45" i="16"/>
  <c r="F929" i="1"/>
  <c r="G929"/>
  <c r="E137" i="9"/>
  <c r="F728" i="1"/>
  <c r="G728"/>
  <c r="F2540"/>
  <c r="G2540"/>
  <c r="F2448"/>
  <c r="G2448"/>
  <c r="F2481"/>
  <c r="G2481"/>
  <c r="F292"/>
  <c r="G292"/>
  <c r="F732"/>
  <c r="G732"/>
  <c r="F2615"/>
  <c r="G2615"/>
  <c r="E108" i="29"/>
  <c r="E104"/>
  <c r="F903" i="1"/>
  <c r="G903"/>
  <c r="F958"/>
  <c r="G958"/>
  <c r="F978"/>
  <c r="G978"/>
  <c r="F167"/>
  <c r="G167"/>
  <c r="F1981"/>
  <c r="G1981"/>
  <c r="F2584"/>
  <c r="G2584"/>
  <c r="F1625"/>
  <c r="G1625"/>
  <c r="F475"/>
  <c r="G475"/>
  <c r="F896"/>
  <c r="G896"/>
  <c r="F1428"/>
  <c r="G1428"/>
  <c r="F1790"/>
  <c r="G1790"/>
  <c r="F502"/>
  <c r="G502"/>
  <c r="F577"/>
  <c r="G577"/>
  <c r="E9" i="26"/>
  <c r="F322" i="1"/>
  <c r="G322"/>
  <c r="F343"/>
  <c r="G343"/>
  <c r="F9" i="18"/>
  <c r="F997" i="1"/>
  <c r="G997"/>
  <c r="F1085"/>
  <c r="G1085"/>
  <c r="F2423"/>
  <c r="G2423"/>
  <c r="F2123"/>
  <c r="G2123"/>
  <c r="F447"/>
  <c r="G447"/>
  <c r="F1770"/>
  <c r="G1770"/>
  <c r="F1042"/>
  <c r="G1042"/>
  <c r="F1179"/>
  <c r="G1179"/>
  <c r="F521"/>
  <c r="G521"/>
  <c r="F2157"/>
  <c r="G2157"/>
  <c r="F664"/>
  <c r="G664"/>
  <c r="F639"/>
  <c r="G639"/>
  <c r="F2578"/>
  <c r="G2578"/>
  <c r="K19" i="29"/>
  <c r="K15"/>
  <c r="F1623" i="1"/>
  <c r="G1623"/>
  <c r="F2040"/>
  <c r="G2040"/>
  <c r="F73"/>
  <c r="G73"/>
  <c r="F2299"/>
  <c r="G2299"/>
  <c r="F2295"/>
  <c r="G2295"/>
  <c r="F561"/>
  <c r="G561"/>
  <c r="F259"/>
  <c r="G259"/>
  <c r="F1717"/>
  <c r="G1717"/>
  <c r="F1215"/>
  <c r="G1215"/>
  <c r="F1669"/>
  <c r="G1669"/>
  <c r="F988"/>
  <c r="G988"/>
  <c r="F2038"/>
  <c r="G2038"/>
  <c r="F1140"/>
  <c r="G1140"/>
  <c r="F1645"/>
  <c r="G1645"/>
  <c r="F652"/>
  <c r="G652"/>
  <c r="F2543"/>
  <c r="G2543"/>
  <c r="F671"/>
  <c r="G671"/>
  <c r="F2001"/>
  <c r="G2001"/>
  <c r="K74" i="9"/>
  <c r="F163" i="1"/>
  <c r="G163"/>
  <c r="F196"/>
  <c r="G196"/>
  <c r="F80"/>
  <c r="G80"/>
  <c r="F2056"/>
  <c r="G2056"/>
  <c r="F1368"/>
  <c r="G1368"/>
  <c r="F1079"/>
  <c r="G1079"/>
  <c r="F1672"/>
  <c r="G1672"/>
  <c r="F2610"/>
  <c r="G2610"/>
  <c r="F2147"/>
  <c r="G2147"/>
  <c r="F2074"/>
  <c r="G2074"/>
  <c r="F2682"/>
  <c r="G2682"/>
  <c r="F1167"/>
  <c r="G1167"/>
  <c r="F1800"/>
  <c r="G1800"/>
  <c r="F1313"/>
  <c r="G1313"/>
  <c r="F1953"/>
  <c r="G1953"/>
  <c r="F2542"/>
  <c r="G2542"/>
  <c r="F443"/>
  <c r="G443"/>
  <c r="F734"/>
  <c r="G734"/>
  <c r="F464"/>
  <c r="G464"/>
  <c r="F2665"/>
  <c r="G2665"/>
  <c r="F1569"/>
  <c r="G1569"/>
  <c r="F679"/>
  <c r="G679"/>
  <c r="F1303"/>
  <c r="G1303"/>
  <c r="F1844"/>
  <c r="G1844"/>
  <c r="F1879"/>
  <c r="G1879"/>
  <c r="F1449"/>
  <c r="G1449"/>
  <c r="F1096"/>
  <c r="G1096"/>
  <c r="F13"/>
  <c r="G13"/>
  <c r="F31"/>
  <c r="G31"/>
  <c r="F1975"/>
  <c r="G1975"/>
  <c r="F1555"/>
  <c r="G1555"/>
  <c r="F887"/>
  <c r="G887"/>
  <c r="F1759"/>
  <c r="G1759"/>
  <c r="F2683"/>
  <c r="G2683"/>
  <c r="F2657"/>
  <c r="G2657"/>
  <c r="F2107"/>
  <c r="G2107"/>
  <c r="F1413"/>
  <c r="G1413"/>
  <c r="F34"/>
  <c r="G34"/>
  <c r="F77"/>
  <c r="G77"/>
  <c r="F1956"/>
  <c r="G1956"/>
  <c r="F2384"/>
  <c r="G2384"/>
  <c r="F941"/>
  <c r="G941"/>
  <c r="F795"/>
  <c r="G795"/>
  <c r="F1988"/>
  <c r="G1988"/>
  <c r="F1914"/>
  <c r="G1914"/>
  <c r="F2477"/>
  <c r="G2477"/>
  <c r="F719"/>
  <c r="G719"/>
  <c r="F1286"/>
  <c r="G1286"/>
  <c r="F2027"/>
  <c r="G2027"/>
  <c r="F1095"/>
  <c r="G1095"/>
  <c r="F1508"/>
  <c r="G1508"/>
  <c r="F1877"/>
  <c r="G1877"/>
  <c r="F1690"/>
  <c r="G1690"/>
  <c r="F3029"/>
  <c r="G3029"/>
  <c r="K137" i="14"/>
  <c r="K132"/>
  <c r="F2519" i="1"/>
  <c r="G2519"/>
  <c r="F2666"/>
  <c r="G2666"/>
  <c r="F1039"/>
  <c r="G1039"/>
  <c r="F2658"/>
  <c r="G2658"/>
  <c r="F682"/>
  <c r="G682"/>
  <c r="F757"/>
  <c r="G757"/>
  <c r="F2347"/>
  <c r="G2347"/>
  <c r="F1183"/>
  <c r="G1183"/>
  <c r="F2333"/>
  <c r="G2333"/>
  <c r="F1540"/>
  <c r="G1540"/>
  <c r="F1433"/>
  <c r="G1433"/>
  <c r="F1911"/>
  <c r="G1911"/>
  <c r="E146" i="14"/>
  <c r="F935" i="1"/>
  <c r="G935"/>
  <c r="F401"/>
  <c r="G401"/>
  <c r="F796"/>
  <c r="G796"/>
  <c r="F2712"/>
  <c r="G2712"/>
  <c r="F2311"/>
  <c r="G2311"/>
  <c r="F489"/>
  <c r="G489"/>
  <c r="F564"/>
  <c r="G564"/>
  <c r="E12" i="25"/>
  <c r="F2707" i="1"/>
  <c r="G2707"/>
  <c r="F1982"/>
  <c r="G1982"/>
  <c r="F1013"/>
  <c r="G1013"/>
  <c r="F2257"/>
  <c r="G2257"/>
  <c r="F1121"/>
  <c r="G1121"/>
  <c r="F1270"/>
  <c r="G1270"/>
  <c r="F1572"/>
  <c r="G1572"/>
  <c r="F1448"/>
  <c r="G1448"/>
  <c r="F2656"/>
  <c r="G2656"/>
  <c r="F2180"/>
  <c r="G2180"/>
  <c r="F2700"/>
  <c r="G2700"/>
  <c r="F2515"/>
  <c r="G2515"/>
  <c r="F2150"/>
  <c r="G2150"/>
  <c r="E95" i="14"/>
  <c r="F487" i="1"/>
  <c r="G487"/>
  <c r="F2581"/>
  <c r="G2581"/>
  <c r="F1454"/>
  <c r="G1454"/>
  <c r="F1720"/>
  <c r="G1720"/>
  <c r="F2694"/>
  <c r="G2694"/>
  <c r="F2220"/>
  <c r="G2220"/>
  <c r="F848"/>
  <c r="G848"/>
  <c r="F2116"/>
  <c r="G2116"/>
  <c r="K33" i="15"/>
  <c r="F905" i="1"/>
  <c r="G905"/>
  <c r="F1412"/>
  <c r="G1412"/>
  <c r="F1373"/>
  <c r="G1373"/>
  <c r="F2592"/>
  <c r="G2592"/>
  <c r="F2558"/>
  <c r="G2558"/>
  <c r="F252"/>
  <c r="G252"/>
  <c r="F1931"/>
  <c r="G1931"/>
  <c r="F805"/>
  <c r="G805"/>
  <c r="F1155"/>
  <c r="G1155"/>
  <c r="F573"/>
  <c r="G573"/>
  <c r="F2278"/>
  <c r="G2278"/>
  <c r="F2352"/>
  <c r="G2352"/>
  <c r="F2021"/>
  <c r="G2021"/>
  <c r="F1346"/>
  <c r="G1346"/>
  <c r="F2547"/>
  <c r="G2547"/>
  <c r="F1152"/>
  <c r="G1152"/>
  <c r="F871"/>
  <c r="G871"/>
  <c r="F2058"/>
  <c r="G2058"/>
  <c r="F1044"/>
  <c r="G1044"/>
  <c r="F2553"/>
  <c r="G2553"/>
  <c r="F1232"/>
  <c r="G1232"/>
  <c r="F1123"/>
  <c r="G1123"/>
  <c r="F453"/>
  <c r="G453"/>
  <c r="F2556"/>
  <c r="G2556"/>
  <c r="F1732"/>
  <c r="G1732"/>
  <c r="F1211"/>
  <c r="G1211"/>
  <c r="F321"/>
  <c r="G321"/>
  <c r="F2090"/>
  <c r="G2090"/>
  <c r="F1128"/>
  <c r="G1128"/>
  <c r="F2653"/>
  <c r="G2653"/>
  <c r="F1925"/>
  <c r="G1925"/>
  <c r="F1702"/>
  <c r="G1702"/>
  <c r="F782"/>
  <c r="G782"/>
  <c r="F2327"/>
  <c r="G2327"/>
  <c r="F537"/>
  <c r="G537"/>
  <c r="F1487"/>
  <c r="G1487"/>
  <c r="F2315"/>
  <c r="G2315"/>
  <c r="F2196"/>
  <c r="G2196"/>
  <c r="F2307"/>
  <c r="G2307"/>
  <c r="F488"/>
  <c r="G488"/>
  <c r="E13" i="25"/>
  <c r="F1255" i="1"/>
  <c r="G1255"/>
  <c r="F117"/>
  <c r="G117"/>
  <c r="F1999"/>
  <c r="G1999"/>
  <c r="F164"/>
  <c r="G164"/>
  <c r="F304"/>
  <c r="G304"/>
  <c r="F1387"/>
  <c r="G1387"/>
  <c r="F1490"/>
  <c r="G1490"/>
  <c r="F2452"/>
  <c r="G2452"/>
  <c r="F1785"/>
  <c r="G1785"/>
  <c r="F179"/>
  <c r="G179"/>
  <c r="F2003"/>
  <c r="G2003"/>
  <c r="F126"/>
  <c r="G126"/>
  <c r="F2242"/>
  <c r="G2242"/>
  <c r="E221" i="14"/>
  <c r="F1930" i="1"/>
  <c r="G1930"/>
  <c r="F1464"/>
  <c r="G1464"/>
  <c r="F649"/>
  <c r="G649"/>
  <c r="F1740"/>
  <c r="G1740"/>
  <c r="F1397"/>
  <c r="G1397"/>
  <c r="F1923"/>
  <c r="G1923"/>
  <c r="F885"/>
  <c r="G885"/>
  <c r="F2215"/>
  <c r="G2215"/>
  <c r="K104" i="9"/>
  <c r="F1531" i="1"/>
  <c r="G1531"/>
  <c r="F1762"/>
  <c r="G1762"/>
  <c r="F2607"/>
  <c r="G2607"/>
  <c r="K84" i="29"/>
  <c r="F2608" i="1"/>
  <c r="G2608"/>
  <c r="F1391"/>
  <c r="G1391"/>
  <c r="F637"/>
  <c r="G637"/>
  <c r="F1967"/>
  <c r="G1967"/>
  <c r="K118" i="9"/>
  <c r="F1186" i="1"/>
  <c r="G1186"/>
  <c r="F980"/>
  <c r="G980"/>
  <c r="F568"/>
  <c r="G568"/>
  <c r="F293"/>
  <c r="G293"/>
  <c r="F2571"/>
  <c r="G2571"/>
  <c r="F2170"/>
  <c r="G2170"/>
  <c r="F1541"/>
  <c r="G1541"/>
  <c r="F2039"/>
  <c r="G2039"/>
  <c r="F385"/>
  <c r="G385"/>
  <c r="F460"/>
  <c r="G460"/>
  <c r="E47" i="21"/>
  <c r="F1729" i="1"/>
  <c r="G1729"/>
  <c r="F663"/>
  <c r="G663"/>
  <c r="F1223"/>
  <c r="G1223"/>
  <c r="F1574"/>
  <c r="G1574"/>
  <c r="F1381"/>
  <c r="G1381"/>
  <c r="F374"/>
  <c r="G374"/>
  <c r="F592"/>
  <c r="G592"/>
  <c r="F268"/>
  <c r="G268"/>
  <c r="F2436"/>
  <c r="G2436"/>
  <c r="F1636"/>
  <c r="G1636"/>
  <c r="F1075"/>
  <c r="G1075"/>
  <c r="F150"/>
  <c r="G150"/>
  <c r="K41" i="6"/>
  <c r="F2002" i="1"/>
  <c r="G2002"/>
  <c r="F792"/>
  <c r="G792"/>
  <c r="F2565"/>
  <c r="G2565"/>
  <c r="K48" i="29"/>
  <c r="K44"/>
  <c r="F1590" i="1"/>
  <c r="G1590"/>
  <c r="F638"/>
  <c r="G638"/>
  <c r="F588"/>
  <c r="G588"/>
  <c r="F754"/>
  <c r="G754"/>
  <c r="F1978"/>
  <c r="G1978"/>
  <c r="F1108"/>
  <c r="G1108"/>
  <c r="F2167"/>
  <c r="G2167"/>
  <c r="F951"/>
  <c r="G951"/>
  <c r="F1969"/>
  <c r="G1969"/>
  <c r="F1912"/>
  <c r="G1912"/>
  <c r="F2175"/>
  <c r="G2175"/>
  <c r="F291"/>
  <c r="G291"/>
  <c r="F1472"/>
  <c r="G1472"/>
  <c r="F2140"/>
  <c r="G2140"/>
  <c r="F2648"/>
  <c r="G2648"/>
  <c r="F883"/>
  <c r="G883"/>
  <c r="F1297"/>
  <c r="G1297"/>
  <c r="F2633"/>
  <c r="G2633"/>
  <c r="F1772"/>
  <c r="G1772"/>
  <c r="F1422"/>
  <c r="G1422"/>
  <c r="F2379"/>
  <c r="G2379"/>
  <c r="F2589"/>
  <c r="G2589"/>
  <c r="F2680"/>
  <c r="G2680"/>
  <c r="F2393"/>
  <c r="G2393"/>
  <c r="F1207"/>
  <c r="G1207"/>
  <c r="F1199"/>
  <c r="G1199"/>
  <c r="F2594"/>
  <c r="G2594"/>
  <c r="F262"/>
  <c r="G262"/>
  <c r="F23"/>
  <c r="G23"/>
  <c r="F473"/>
  <c r="G473"/>
  <c r="F762"/>
  <c r="G762"/>
  <c r="F2092"/>
  <c r="G2092"/>
  <c r="E107" i="9"/>
  <c r="F2562" i="1"/>
  <c r="G2562"/>
  <c r="E40" i="29"/>
  <c r="E36"/>
  <c r="F2514" i="1"/>
  <c r="G2514"/>
  <c r="F2077"/>
  <c r="G2077"/>
  <c r="F1445"/>
  <c r="G1445"/>
  <c r="F1056"/>
  <c r="G1056"/>
  <c r="F1580"/>
  <c r="G1580"/>
  <c r="F265"/>
  <c r="G265"/>
  <c r="F1363"/>
  <c r="G1363"/>
  <c r="F2654"/>
  <c r="G2654"/>
  <c r="F1791"/>
  <c r="G1791"/>
  <c r="F2451"/>
  <c r="G2451"/>
  <c r="F2026"/>
  <c r="G2026"/>
  <c r="F864"/>
  <c r="G864"/>
  <c r="F1113"/>
  <c r="G1113"/>
  <c r="F1542"/>
  <c r="G1542"/>
  <c r="F656"/>
  <c r="G656"/>
  <c r="F1807"/>
  <c r="G1807"/>
  <c r="F693"/>
  <c r="G693"/>
  <c r="F2511"/>
  <c r="G2511"/>
  <c r="F219"/>
  <c r="G219"/>
  <c r="F2158"/>
  <c r="G2158"/>
  <c r="F1496"/>
  <c r="G1496"/>
  <c r="F2276"/>
  <c r="G2276"/>
  <c r="F1808"/>
  <c r="G1808"/>
  <c r="F2576"/>
  <c r="G2576"/>
  <c r="K65" i="29"/>
  <c r="K61"/>
  <c r="F2131" i="1"/>
  <c r="G2131"/>
  <c r="F722"/>
  <c r="G722"/>
  <c r="F986"/>
  <c r="G986"/>
  <c r="F1206"/>
  <c r="G1206"/>
  <c r="F2129"/>
  <c r="G2129"/>
  <c r="F344"/>
  <c r="G344"/>
  <c r="F10" i="18"/>
  <c r="F1055" i="1"/>
  <c r="G1055"/>
  <c r="F1279"/>
  <c r="G1279"/>
  <c r="F924"/>
  <c r="G924"/>
  <c r="F2432"/>
  <c r="G2432"/>
  <c r="F1510"/>
  <c r="G1510"/>
  <c r="F2183"/>
  <c r="G2183"/>
  <c r="F1841"/>
  <c r="G1841"/>
  <c r="F1099"/>
  <c r="G1099"/>
  <c r="F766"/>
  <c r="G766"/>
  <c r="F2227"/>
  <c r="G2227"/>
  <c r="F2550"/>
  <c r="G2550"/>
  <c r="F1479"/>
  <c r="G1479"/>
  <c r="F2245"/>
  <c r="G2245"/>
  <c r="F418"/>
  <c r="G418"/>
  <c r="F493"/>
  <c r="G493"/>
  <c r="E12" i="22"/>
  <c r="F1803" i="1"/>
  <c r="G1803"/>
  <c r="F358"/>
  <c r="G358"/>
  <c r="F2428"/>
  <c r="G2428"/>
  <c r="F702"/>
  <c r="G702"/>
  <c r="F2160"/>
  <c r="G2160"/>
  <c r="F2426"/>
  <c r="G2426"/>
  <c r="F337"/>
  <c r="G337"/>
  <c r="F17"/>
  <c r="G17"/>
  <c r="E68" i="3"/>
  <c r="F2445" i="1"/>
  <c r="G2445"/>
  <c r="F1358"/>
  <c r="G1358"/>
  <c r="F250"/>
  <c r="G250"/>
  <c r="F2080"/>
  <c r="G2080"/>
  <c r="F1937"/>
  <c r="G1937"/>
  <c r="F1394"/>
  <c r="G1394"/>
  <c r="F1575"/>
  <c r="G1575"/>
  <c r="F2437"/>
  <c r="G2437"/>
  <c r="F1811"/>
  <c r="G1811"/>
  <c r="F527"/>
  <c r="G527"/>
  <c r="F602"/>
  <c r="G602"/>
  <c r="E33" i="49"/>
  <c r="F1036" i="1"/>
  <c r="G1036"/>
  <c r="F339"/>
  <c r="G339"/>
  <c r="F1913"/>
  <c r="G1913"/>
  <c r="F11"/>
  <c r="G11"/>
  <c r="E22" i="3"/>
  <c r="F897" i="1"/>
  <c r="G897"/>
  <c r="F1153"/>
  <c r="G1153"/>
  <c r="F1106"/>
  <c r="G1106"/>
  <c r="F1909"/>
  <c r="G1909"/>
  <c r="F1437"/>
  <c r="G1437"/>
  <c r="F2104"/>
  <c r="G2104"/>
  <c r="F2390"/>
  <c r="G2390"/>
  <c r="F263"/>
  <c r="G263"/>
  <c r="F1435"/>
  <c r="G1435"/>
  <c r="F2768"/>
  <c r="G2768"/>
  <c r="E61" i="9"/>
  <c r="F1993" i="1"/>
  <c r="G1993"/>
  <c r="F27"/>
  <c r="G27"/>
  <c r="F457"/>
  <c r="G457"/>
  <c r="F641"/>
  <c r="G641"/>
  <c r="F853"/>
  <c r="G853"/>
  <c r="K33" i="12"/>
  <c r="F45" i="1"/>
  <c r="G45"/>
  <c r="F566"/>
  <c r="G566"/>
  <c r="F758"/>
  <c r="G758"/>
  <c r="F2545"/>
  <c r="G2545"/>
  <c r="F145"/>
  <c r="G145"/>
  <c r="F2500"/>
  <c r="G2500"/>
  <c r="F1962"/>
  <c r="G1962"/>
  <c r="F1634"/>
  <c r="G1634"/>
  <c r="F2697"/>
  <c r="G2697"/>
  <c r="F581"/>
  <c r="G581"/>
  <c r="F982"/>
  <c r="G982"/>
  <c r="F1673"/>
  <c r="G1673"/>
  <c r="F3012"/>
  <c r="G3012"/>
  <c r="E93" i="14"/>
  <c r="F332" i="1"/>
  <c r="G332"/>
  <c r="E7" i="8"/>
  <c r="F449" i="1"/>
  <c r="G449"/>
  <c r="F486"/>
  <c r="G486"/>
  <c r="E11" i="25"/>
  <c r="F1554" i="1"/>
  <c r="G1554"/>
  <c r="F1834"/>
  <c r="G1834"/>
  <c r="F2223"/>
  <c r="G2223"/>
  <c r="F8"/>
  <c r="G8"/>
  <c r="E56" i="3"/>
  <c r="F1083" i="1"/>
  <c r="G1083"/>
  <c r="F583"/>
  <c r="G583"/>
  <c r="F2427"/>
  <c r="G2427"/>
  <c r="F584"/>
  <c r="G584"/>
  <c r="F143"/>
  <c r="G143"/>
  <c r="F1456"/>
  <c r="G1456"/>
  <c r="F2407"/>
  <c r="G2407"/>
  <c r="F1991"/>
  <c r="G1991"/>
  <c r="F2298"/>
  <c r="G2298"/>
  <c r="F1267"/>
  <c r="G1267"/>
  <c r="F1744"/>
  <c r="G1744"/>
  <c r="F1203"/>
  <c r="G1203"/>
  <c r="F2598"/>
  <c r="G2598"/>
  <c r="K74" i="29"/>
  <c r="F2336" i="1"/>
  <c r="G2336"/>
  <c r="F1833"/>
  <c r="G1833"/>
  <c r="F2595"/>
  <c r="G2595"/>
  <c r="F2356"/>
  <c r="G2356"/>
  <c r="F1570"/>
  <c r="G1570"/>
  <c r="F1558"/>
  <c r="G1558"/>
  <c r="F91"/>
  <c r="G91"/>
  <c r="F2203"/>
  <c r="G2203"/>
  <c r="F2350"/>
  <c r="G2350"/>
  <c r="F2022"/>
  <c r="G2022"/>
  <c r="F827"/>
  <c r="G827"/>
  <c r="F2234"/>
  <c r="G2234"/>
  <c r="F2263"/>
  <c r="G2263"/>
  <c r="F1168"/>
  <c r="G1168"/>
  <c r="F1742"/>
  <c r="G1742"/>
  <c r="F2599"/>
  <c r="G2599"/>
  <c r="K75" i="29"/>
  <c r="F1388" i="1"/>
  <c r="G1388"/>
  <c r="F225"/>
  <c r="G225"/>
  <c r="F596"/>
  <c r="G596"/>
  <c r="F2555"/>
  <c r="G2555"/>
  <c r="K10" i="29"/>
  <c r="K6"/>
  <c r="F2518" i="1"/>
  <c r="G2518"/>
  <c r="F1335"/>
  <c r="G1335"/>
  <c r="F1515"/>
  <c r="G1515"/>
  <c r="F1169"/>
  <c r="G1169"/>
  <c r="F1588"/>
  <c r="G1588"/>
  <c r="F2659"/>
  <c r="G2659"/>
  <c r="F2184"/>
  <c r="G2184"/>
  <c r="F367"/>
  <c r="G367"/>
  <c r="F2011"/>
  <c r="G2011"/>
  <c r="F2036"/>
  <c r="G2036"/>
  <c r="F1465"/>
  <c r="G1465"/>
  <c r="F835"/>
  <c r="G835"/>
  <c r="F123"/>
  <c r="G123"/>
  <c r="F955"/>
  <c r="G955"/>
  <c r="F2357"/>
  <c r="G2357"/>
  <c r="F1707"/>
  <c r="G1707"/>
  <c r="F1246"/>
  <c r="G1246"/>
  <c r="F409"/>
  <c r="G409"/>
  <c r="F2338"/>
  <c r="G2338"/>
  <c r="F1512"/>
  <c r="G1512"/>
  <c r="F2646"/>
  <c r="G2646"/>
  <c r="F983"/>
  <c r="G983"/>
  <c r="F1234"/>
  <c r="G1234"/>
  <c r="F2566"/>
  <c r="G2566"/>
  <c r="F2536"/>
  <c r="G2536"/>
  <c r="F1530"/>
  <c r="G1530"/>
  <c r="F288"/>
  <c r="G288"/>
  <c r="F2095"/>
  <c r="G2095"/>
  <c r="F71"/>
  <c r="G71"/>
  <c r="K33" i="5"/>
  <c r="F220" i="1"/>
  <c r="G220"/>
  <c r="F372"/>
  <c r="G372"/>
  <c r="F937"/>
  <c r="G937"/>
  <c r="F1598"/>
  <c r="G1598"/>
  <c r="F101"/>
  <c r="G101"/>
  <c r="F1924"/>
  <c r="G1924"/>
  <c r="F2222"/>
  <c r="G2222"/>
  <c r="F2204"/>
  <c r="G2204"/>
  <c r="F1212"/>
  <c r="G1212"/>
  <c r="F2010"/>
  <c r="G2010"/>
  <c r="E91" i="14"/>
  <c r="F83" i="1"/>
  <c r="G83"/>
  <c r="E44" i="5"/>
  <c r="F174" i="1"/>
  <c r="G174"/>
  <c r="E94" i="6"/>
  <c r="F497" i="1"/>
  <c r="G497"/>
  <c r="F681"/>
  <c r="G681"/>
  <c r="F1181"/>
  <c r="G1181"/>
  <c r="F138"/>
  <c r="G138"/>
  <c r="F594"/>
  <c r="G594"/>
  <c r="F786"/>
  <c r="G786"/>
  <c r="F1697"/>
  <c r="G1697"/>
  <c r="F1980"/>
  <c r="G1980"/>
  <c r="F439"/>
  <c r="G439"/>
  <c r="E15" i="43"/>
  <c r="F558" i="1"/>
  <c r="G558"/>
  <c r="F669"/>
  <c r="G669"/>
  <c r="F122"/>
  <c r="G122"/>
  <c r="F750"/>
  <c r="G750"/>
  <c r="F1793"/>
  <c r="G1793"/>
  <c r="F2078"/>
  <c r="G2078"/>
  <c r="F462"/>
  <c r="G462"/>
  <c r="F2216"/>
  <c r="G2216"/>
  <c r="F533"/>
  <c r="G533"/>
  <c r="F2466"/>
  <c r="G2466"/>
  <c r="F911"/>
  <c r="G911"/>
  <c r="F211"/>
  <c r="G211"/>
  <c r="F1716"/>
  <c r="G1716"/>
  <c r="F1208"/>
  <c r="G1208"/>
  <c r="F956"/>
  <c r="G956"/>
  <c r="F2198"/>
  <c r="G2198"/>
  <c r="F651"/>
  <c r="G651"/>
  <c r="F840"/>
  <c r="G840"/>
  <c r="F257"/>
  <c r="G257"/>
  <c r="F2097"/>
  <c r="G2097"/>
  <c r="F557"/>
  <c r="G557"/>
  <c r="F87"/>
  <c r="G87"/>
  <c r="F2100"/>
  <c r="G2100"/>
  <c r="F816"/>
  <c r="G816"/>
  <c r="F1161"/>
  <c r="G1161"/>
  <c r="F2491"/>
  <c r="G2491"/>
  <c r="K15" i="9"/>
  <c r="F314" i="1"/>
  <c r="G314"/>
  <c r="F1851"/>
  <c r="G1851"/>
  <c r="F1272"/>
  <c r="G1272"/>
  <c r="F1781"/>
  <c r="G1781"/>
  <c r="F1511"/>
  <c r="G1511"/>
  <c r="F269"/>
  <c r="G269"/>
  <c r="K153" i="3"/>
  <c r="F22" i="1"/>
  <c r="G22"/>
  <c r="F727"/>
  <c r="G727"/>
  <c r="F2601"/>
  <c r="G2601"/>
  <c r="F1626"/>
  <c r="G1626"/>
  <c r="F2725"/>
  <c r="G2725"/>
  <c r="F928"/>
  <c r="G928"/>
  <c r="F28"/>
  <c r="G28"/>
  <c r="F1737"/>
  <c r="G1737"/>
  <c r="F2051"/>
  <c r="G2051"/>
  <c r="F560"/>
  <c r="G560"/>
  <c r="F103"/>
  <c r="G103"/>
  <c r="F2182"/>
  <c r="G2182"/>
  <c r="F1842"/>
  <c r="G1842"/>
  <c r="F310"/>
  <c r="G310"/>
  <c r="F1532"/>
  <c r="G1532"/>
  <c r="F378"/>
  <c r="G378"/>
  <c r="F2159"/>
  <c r="G2159"/>
  <c r="F1053"/>
  <c r="G1053"/>
  <c r="F793"/>
  <c r="G793"/>
  <c r="F15"/>
  <c r="G15"/>
  <c r="F643"/>
  <c r="G643"/>
  <c r="F1631"/>
  <c r="G1631"/>
  <c r="F854"/>
  <c r="G854"/>
  <c r="F2685"/>
  <c r="G2685"/>
  <c r="F254"/>
  <c r="G254"/>
  <c r="F569"/>
  <c r="G569"/>
  <c r="F239"/>
  <c r="G239"/>
  <c r="F686"/>
  <c r="G686"/>
  <c r="F2548"/>
  <c r="G2548"/>
  <c r="F235"/>
  <c r="G235"/>
  <c r="F142"/>
  <c r="G142"/>
  <c r="F1309"/>
  <c r="G1309"/>
  <c r="F2709"/>
  <c r="G2709"/>
  <c r="F132"/>
  <c r="G132"/>
  <c r="F357"/>
  <c r="G357"/>
  <c r="F400"/>
  <c r="G400"/>
  <c r="E25" i="20"/>
  <c r="F1858" i="1"/>
  <c r="G1858"/>
  <c r="F2255"/>
  <c r="G2255"/>
  <c r="F2089"/>
  <c r="G2089"/>
  <c r="F751"/>
  <c r="G751"/>
  <c r="F1965"/>
  <c r="G1965"/>
  <c r="F84"/>
  <c r="G84"/>
  <c r="K44" i="5"/>
  <c r="F1065" i="1"/>
  <c r="G1065"/>
  <c r="F634"/>
  <c r="G634"/>
  <c r="F1182"/>
  <c r="G1182"/>
  <c r="F781"/>
  <c r="G781"/>
  <c r="F1021"/>
  <c r="G1021"/>
  <c r="F1277"/>
  <c r="G1277"/>
  <c r="F130"/>
  <c r="G130"/>
  <c r="F2224"/>
  <c r="G2224"/>
  <c r="F1170"/>
  <c r="G1170"/>
  <c r="F414"/>
  <c r="G414"/>
  <c r="E64" i="22"/>
  <c r="E60"/>
  <c r="F774" i="1"/>
  <c r="G774"/>
  <c r="F36"/>
  <c r="G36"/>
  <c r="F606"/>
  <c r="G606"/>
  <c r="F1110"/>
  <c r="G1110"/>
  <c r="F1566"/>
  <c r="G1566"/>
  <c r="F468"/>
  <c r="G468"/>
  <c r="F227"/>
  <c r="G227"/>
  <c r="F737"/>
  <c r="G737"/>
  <c r="F1049"/>
  <c r="G1049"/>
  <c r="F894"/>
  <c r="G894"/>
  <c r="F1370"/>
  <c r="G1370"/>
  <c r="F2662"/>
  <c r="G2662"/>
  <c r="F919"/>
  <c r="G919"/>
  <c r="F171"/>
  <c r="G171"/>
  <c r="F384"/>
  <c r="G384"/>
  <c r="F459"/>
  <c r="G459"/>
  <c r="E13" i="21"/>
  <c r="F2353" i="1"/>
  <c r="G2353"/>
  <c r="F1628"/>
  <c r="G1628"/>
  <c r="F2652"/>
  <c r="G2652"/>
  <c r="F1579"/>
  <c r="G1579"/>
  <c r="F1661"/>
  <c r="G1661"/>
  <c r="F571"/>
  <c r="G571"/>
  <c r="E120" i="9"/>
  <c r="F2316" i="1"/>
  <c r="G2316"/>
  <c r="F1910"/>
  <c r="G1910"/>
  <c r="F2521"/>
  <c r="G2521"/>
  <c r="F1470"/>
  <c r="G1470"/>
  <c r="F199"/>
  <c r="G199"/>
  <c r="F1927"/>
  <c r="G1927"/>
  <c r="F763"/>
  <c r="G763"/>
  <c r="F741"/>
  <c r="G741"/>
  <c r="F328"/>
  <c r="G328"/>
  <c r="F1081"/>
  <c r="G1081"/>
  <c r="F1333"/>
  <c r="G1333"/>
  <c r="F285"/>
  <c r="G285"/>
  <c r="F912"/>
  <c r="G912"/>
  <c r="F2050"/>
  <c r="G2050"/>
  <c r="F2609"/>
  <c r="G2609"/>
  <c r="F949"/>
  <c r="G949"/>
  <c r="F88"/>
  <c r="G88"/>
  <c r="F313"/>
  <c r="G313"/>
  <c r="F1209"/>
  <c r="G1209"/>
  <c r="F309"/>
  <c r="G309"/>
  <c r="F908"/>
  <c r="G908"/>
  <c r="F302"/>
  <c r="G302"/>
  <c r="F775"/>
  <c r="G775"/>
  <c r="F2283"/>
  <c r="G2283"/>
  <c r="F2221"/>
  <c r="G2221"/>
  <c r="F243"/>
  <c r="G243"/>
  <c r="E120" i="6"/>
  <c r="F2009" i="1"/>
  <c r="G2009"/>
  <c r="F1453"/>
  <c r="G1453"/>
  <c r="F1948"/>
  <c r="G1948"/>
  <c r="F707"/>
  <c r="G707"/>
  <c r="F1640"/>
  <c r="G1640"/>
  <c r="F2229"/>
  <c r="G2229"/>
  <c r="F1090"/>
  <c r="G1090"/>
  <c r="F2470"/>
  <c r="G2470"/>
  <c r="F2101"/>
  <c r="G2101"/>
  <c r="F1677"/>
  <c r="G1677"/>
  <c r="F2048"/>
  <c r="G2048"/>
  <c r="F64"/>
  <c r="G64"/>
  <c r="F68"/>
  <c r="G68"/>
  <c r="E78" i="5"/>
  <c r="F389" i="1"/>
  <c r="G389"/>
  <c r="F1109"/>
  <c r="G1109"/>
  <c r="F676"/>
  <c r="G676"/>
  <c r="F1304"/>
  <c r="G1304"/>
  <c r="F1942"/>
  <c r="G1942"/>
  <c r="F2730"/>
  <c r="G2730"/>
  <c r="F371"/>
  <c r="G371"/>
  <c r="F597"/>
  <c r="G597"/>
  <c r="F1237"/>
  <c r="G1237"/>
  <c r="F346"/>
  <c r="G346"/>
  <c r="F12" i="18"/>
  <c r="F726" i="1"/>
  <c r="G726"/>
  <c r="F1220"/>
  <c r="G1220"/>
  <c r="F1045"/>
  <c r="G1045"/>
  <c r="F2302"/>
  <c r="G2302"/>
  <c r="F2729"/>
  <c r="G2729"/>
  <c r="F445"/>
  <c r="G445"/>
  <c r="F1365"/>
  <c r="G1365"/>
  <c r="F2624"/>
  <c r="G2624"/>
  <c r="K9" i="32"/>
  <c r="F168" i="1"/>
  <c r="G168"/>
  <c r="F810"/>
  <c r="G810"/>
  <c r="F1622"/>
  <c r="G1622"/>
  <c r="F183"/>
  <c r="G183"/>
  <c r="F2441"/>
  <c r="G2441"/>
  <c r="F2663"/>
  <c r="G2663"/>
  <c r="F2322"/>
  <c r="G2322"/>
  <c r="F1466"/>
  <c r="G1466"/>
  <c r="F706"/>
  <c r="G706"/>
  <c r="F2575"/>
  <c r="G2575"/>
  <c r="E65" i="29"/>
  <c r="E61"/>
  <c r="F742" i="1"/>
  <c r="G742"/>
  <c r="F2351"/>
  <c r="G2351"/>
  <c r="F42"/>
  <c r="G42"/>
  <c r="F869"/>
  <c r="G869"/>
  <c r="F1073"/>
  <c r="G1073"/>
  <c r="F29"/>
  <c r="G29"/>
  <c r="K33" i="3"/>
  <c r="F1685" i="1"/>
  <c r="G1685"/>
  <c r="F1524"/>
  <c r="G1524"/>
  <c r="F2711"/>
  <c r="G2711"/>
  <c r="F837"/>
  <c r="G837"/>
  <c r="F1154"/>
  <c r="G1154"/>
  <c r="F204"/>
  <c r="G204"/>
  <c r="F1202"/>
  <c r="G1202"/>
  <c r="F748"/>
  <c r="G748"/>
  <c r="F297"/>
  <c r="G297"/>
  <c r="F829"/>
  <c r="G829"/>
  <c r="F1145"/>
  <c r="G1145"/>
  <c r="F1002"/>
  <c r="G1002"/>
  <c r="F32"/>
  <c r="G32"/>
  <c r="F2060"/>
  <c r="G2060"/>
  <c r="F619"/>
  <c r="G619"/>
  <c r="F2118"/>
  <c r="G2118"/>
  <c r="F1364"/>
  <c r="G1364"/>
  <c r="F1581"/>
  <c r="G1581"/>
  <c r="F1175"/>
  <c r="G1175"/>
  <c r="F1070"/>
  <c r="G1070"/>
  <c r="F2189"/>
  <c r="G2189"/>
  <c r="F1233"/>
  <c r="G1233"/>
  <c r="F1896"/>
  <c r="G1896"/>
  <c r="F587"/>
  <c r="G587"/>
  <c r="F1427"/>
  <c r="G1427"/>
  <c r="F2105"/>
  <c r="G2105"/>
  <c r="F2587"/>
  <c r="G2587"/>
  <c r="F2127"/>
  <c r="G2127"/>
  <c r="F6"/>
  <c r="G6"/>
  <c r="F124"/>
  <c r="G124"/>
  <c r="F412"/>
  <c r="G412"/>
  <c r="E27" i="22"/>
  <c r="F383" i="1"/>
  <c r="G383"/>
  <c r="F317"/>
  <c r="G317"/>
  <c r="F2380"/>
  <c r="G2380"/>
  <c r="F230"/>
  <c r="G230"/>
  <c r="F2273"/>
  <c r="G2273"/>
  <c r="F2699"/>
  <c r="G2699"/>
  <c r="F260"/>
  <c r="G260"/>
  <c r="F709"/>
  <c r="G709"/>
  <c r="F1281"/>
  <c r="G1281"/>
  <c r="F490"/>
  <c r="G490"/>
  <c r="F818"/>
  <c r="G818"/>
  <c r="F1883"/>
  <c r="G1883"/>
  <c r="F1296"/>
  <c r="G1296"/>
  <c r="F202"/>
  <c r="G202"/>
  <c r="F1102"/>
  <c r="G1102"/>
  <c r="F1784"/>
  <c r="G1784"/>
  <c r="F224"/>
  <c r="G224"/>
  <c r="F506"/>
  <c r="G506"/>
  <c r="F4176"/>
  <c r="G4176"/>
  <c r="K31" i="49"/>
  <c r="K36" i="27"/>
  <c r="F866" i="1"/>
  <c r="G866"/>
  <c r="F1662"/>
  <c r="G1662"/>
  <c r="F436"/>
  <c r="G436"/>
  <c r="F1857"/>
  <c r="G1857"/>
  <c r="F1783"/>
  <c r="G1783"/>
  <c r="F1837"/>
  <c r="G1837"/>
  <c r="F799"/>
  <c r="G799"/>
  <c r="F565"/>
  <c r="G565"/>
  <c r="F2235"/>
  <c r="G2235"/>
  <c r="F198"/>
  <c r="G198"/>
  <c r="K26" i="37"/>
  <c r="F359" i="1"/>
  <c r="G359"/>
  <c r="F2268"/>
  <c r="G2268"/>
  <c r="F2546"/>
  <c r="G2546"/>
  <c r="F1421"/>
  <c r="G1421"/>
  <c r="F1290"/>
  <c r="G1290"/>
  <c r="F2361"/>
  <c r="G2361"/>
  <c r="F1136"/>
  <c r="G1136"/>
  <c r="F813"/>
  <c r="G813"/>
  <c r="F1817"/>
  <c r="G1817"/>
  <c r="F2025"/>
  <c r="G2025"/>
  <c r="F934"/>
  <c r="G934"/>
  <c r="F1711"/>
  <c r="G1711"/>
  <c r="F3050"/>
  <c r="G3050"/>
  <c r="E174" i="14"/>
  <c r="F419" i="1"/>
  <c r="G419"/>
  <c r="E26" i="22"/>
  <c r="F2218" i="1"/>
  <c r="G2218"/>
  <c r="F1696"/>
  <c r="G1696"/>
  <c r="F1256"/>
  <c r="G1256"/>
  <c r="F2447"/>
  <c r="G2447"/>
  <c r="F438"/>
  <c r="G438"/>
  <c r="F1775"/>
  <c r="G1775"/>
  <c r="F1544"/>
  <c r="G1544"/>
  <c r="F1885"/>
  <c r="G1885"/>
  <c r="F424"/>
  <c r="G424"/>
  <c r="F429"/>
  <c r="G429"/>
  <c r="F504"/>
  <c r="G504"/>
  <c r="E10" i="43"/>
  <c r="F749" i="1"/>
  <c r="G749"/>
  <c r="F2109"/>
  <c r="G2109"/>
  <c r="F672"/>
  <c r="G672"/>
  <c r="F2485"/>
  <c r="G2485"/>
  <c r="F1667"/>
  <c r="G1667"/>
  <c r="F3006"/>
  <c r="G3006"/>
  <c r="E127" i="14"/>
  <c r="F513" i="1"/>
  <c r="G513"/>
  <c r="F325"/>
  <c r="G325"/>
  <c r="F1142"/>
  <c r="G1142"/>
  <c r="F7"/>
  <c r="G7"/>
  <c r="F110"/>
  <c r="G110"/>
  <c r="F133"/>
  <c r="G133"/>
  <c r="F1418"/>
  <c r="G1418"/>
  <c r="F1694"/>
  <c r="G1694"/>
  <c r="F492"/>
  <c r="G492"/>
  <c r="F19"/>
  <c r="G19"/>
  <c r="F2261"/>
  <c r="G2261"/>
  <c r="F1952"/>
  <c r="G1952"/>
  <c r="F2467"/>
  <c r="G2467"/>
  <c r="F1131"/>
  <c r="G1131"/>
  <c r="F2461"/>
  <c r="G2461"/>
  <c r="K34" i="12"/>
  <c r="F176" i="1"/>
  <c r="G176"/>
  <c r="F2367"/>
  <c r="G2367"/>
  <c r="F275"/>
  <c r="G275"/>
  <c r="F362"/>
  <c r="G362"/>
  <c r="F2319"/>
  <c r="G2319"/>
  <c r="F661"/>
  <c r="G661"/>
  <c r="F901"/>
  <c r="G901"/>
  <c r="F1157"/>
  <c r="G1157"/>
  <c r="F90"/>
  <c r="G90"/>
  <c r="F832"/>
  <c r="G832"/>
  <c r="F632"/>
  <c r="G632"/>
  <c r="F2625"/>
  <c r="G2625"/>
  <c r="E9" i="32"/>
  <c r="F2154" i="1"/>
  <c r="G2154"/>
  <c r="F1350"/>
  <c r="G1350"/>
  <c r="F1935"/>
  <c r="G1935"/>
  <c r="F913"/>
  <c r="G913"/>
  <c r="F1301"/>
  <c r="G1301"/>
  <c r="F626"/>
  <c r="G626"/>
  <c r="F1150"/>
  <c r="G1150"/>
  <c r="F1526"/>
  <c r="G1526"/>
  <c r="F1826"/>
  <c r="G1826"/>
  <c r="F1180"/>
  <c r="G1180"/>
  <c r="F1797"/>
  <c r="G1797"/>
  <c r="F2688"/>
  <c r="G2688"/>
  <c r="F1605"/>
  <c r="G1605"/>
  <c r="F363"/>
  <c r="G363"/>
  <c r="F2062"/>
  <c r="G2062"/>
  <c r="E55" i="15"/>
  <c r="E52"/>
  <c r="F1810" i="1"/>
  <c r="G1810"/>
  <c r="F2438"/>
  <c r="G2438"/>
  <c r="F1578"/>
  <c r="G1578"/>
  <c r="F2582"/>
  <c r="G2582"/>
  <c r="F1704"/>
  <c r="G1704"/>
  <c r="F1051"/>
  <c r="G1051"/>
  <c r="F2676"/>
  <c r="G2676"/>
  <c r="F2143"/>
  <c r="G2143"/>
  <c r="F1561"/>
  <c r="G1561"/>
  <c r="F448"/>
  <c r="G448"/>
  <c r="E16" i="43"/>
  <c r="F478" i="1"/>
  <c r="G478"/>
  <c r="F365"/>
  <c r="G365"/>
  <c r="F2722"/>
  <c r="G2722"/>
  <c r="F1547"/>
  <c r="G1547"/>
  <c r="F2179"/>
  <c r="G2179"/>
  <c r="F192"/>
  <c r="G192"/>
  <c r="F345"/>
  <c r="G345"/>
  <c r="F11" i="18"/>
  <c r="F1550" i="1"/>
  <c r="G1550"/>
  <c r="F1548"/>
  <c r="G1548"/>
  <c r="F2881"/>
  <c r="G2881"/>
  <c r="E54" i="14"/>
  <c r="F2277" i="1"/>
  <c r="G2277"/>
  <c r="F2308"/>
  <c r="G2308"/>
  <c r="F1604"/>
  <c r="G1604"/>
  <c r="F952"/>
  <c r="G952"/>
  <c r="F612"/>
  <c r="G612"/>
  <c r="F2695"/>
  <c r="G2695"/>
  <c r="F58"/>
  <c r="G58"/>
  <c r="E55" i="5"/>
  <c r="F797" i="1"/>
  <c r="G797"/>
  <c r="F1321"/>
  <c r="G1321"/>
  <c r="F846"/>
  <c r="G846"/>
  <c r="F2176"/>
  <c r="G2176"/>
  <c r="E34" i="12"/>
  <c r="E30"/>
  <c r="F731" i="1"/>
  <c r="G731"/>
  <c r="F1689"/>
  <c r="G1689"/>
  <c r="F1648"/>
  <c r="G1648"/>
  <c r="F398"/>
  <c r="G398"/>
  <c r="E185" i="21"/>
  <c r="E181"/>
  <c r="F725" i="1"/>
  <c r="G725"/>
  <c r="F474"/>
  <c r="G474"/>
  <c r="F1226"/>
  <c r="G1226"/>
  <c r="F47"/>
  <c r="G47"/>
  <c r="K56" i="3"/>
  <c r="F153" i="1"/>
  <c r="G153"/>
  <c r="F191"/>
  <c r="G191"/>
  <c r="F1446"/>
  <c r="G1446"/>
  <c r="F1738"/>
  <c r="G1738"/>
  <c r="F1080"/>
  <c r="G1080"/>
  <c r="F1040"/>
  <c r="G1040"/>
  <c r="F2084"/>
  <c r="G2084"/>
  <c r="K171" i="9"/>
  <c r="F152" i="1"/>
  <c r="G152"/>
  <c r="F925"/>
  <c r="G925"/>
  <c r="F450"/>
  <c r="G450"/>
  <c r="F525"/>
  <c r="G525"/>
  <c r="E23" i="24"/>
  <c r="F1014" i="1"/>
  <c r="G1014"/>
  <c r="F67"/>
  <c r="G67"/>
  <c r="F355"/>
  <c r="G355"/>
  <c r="F1189"/>
  <c r="G1189"/>
  <c r="F963"/>
  <c r="G963"/>
  <c r="F299"/>
  <c r="G299"/>
  <c r="K87" i="6"/>
  <c r="F1417" i="1"/>
  <c r="G1417"/>
  <c r="F266"/>
  <c r="G266"/>
  <c r="F2681"/>
  <c r="G2681"/>
  <c r="F470"/>
  <c r="G470"/>
  <c r="F882"/>
  <c r="G882"/>
  <c r="F301"/>
  <c r="G301"/>
  <c r="F509"/>
  <c r="G509"/>
  <c r="F1353"/>
  <c r="G1353"/>
  <c r="F694"/>
  <c r="G694"/>
  <c r="F1230"/>
  <c r="G1230"/>
  <c r="F1562"/>
  <c r="G1562"/>
  <c r="F1854"/>
  <c r="G1854"/>
  <c r="F788"/>
  <c r="G788"/>
  <c r="F1236"/>
  <c r="G1236"/>
  <c r="F1835"/>
  <c r="G1835"/>
  <c r="F2029"/>
  <c r="G2029"/>
  <c r="F2661"/>
  <c r="G2661"/>
  <c r="F2240"/>
  <c r="G2240"/>
  <c r="E203" i="14"/>
  <c r="F1048" i="1"/>
  <c r="G1048"/>
  <c r="F347"/>
  <c r="G347"/>
  <c r="F13" i="18"/>
  <c r="F855" i="1"/>
  <c r="G855"/>
  <c r="F1159"/>
  <c r="G1159"/>
  <c r="F1958"/>
  <c r="G1958"/>
  <c r="F461"/>
  <c r="G461"/>
  <c r="F2696"/>
  <c r="G2696"/>
  <c r="F2526"/>
  <c r="G2526"/>
  <c r="F605"/>
  <c r="G605"/>
  <c r="F1043"/>
  <c r="G1043"/>
  <c r="F221"/>
  <c r="G221"/>
  <c r="F1876"/>
  <c r="G1876"/>
  <c r="F1919"/>
  <c r="G1919"/>
  <c r="F368"/>
  <c r="G368"/>
  <c r="F989"/>
  <c r="G989"/>
  <c r="F335"/>
  <c r="G335"/>
  <c r="F1094"/>
  <c r="G1094"/>
  <c r="F255"/>
  <c r="G255"/>
  <c r="F1557"/>
  <c r="G1557"/>
  <c r="F1635"/>
  <c r="G1635"/>
  <c r="F1384"/>
  <c r="G1384"/>
  <c r="F1148"/>
  <c r="G1148"/>
  <c r="F2369"/>
  <c r="G2369"/>
  <c r="F1736"/>
  <c r="G1736"/>
  <c r="F1082"/>
  <c r="G1082"/>
  <c r="F1434"/>
  <c r="G1434"/>
  <c r="F2767"/>
  <c r="G2767"/>
  <c r="E88" i="9"/>
  <c r="F271" i="1"/>
  <c r="G271"/>
  <c r="K144" i="5"/>
  <c r="F2024" i="1"/>
  <c r="G2024"/>
  <c r="F1888"/>
  <c r="G1888"/>
  <c r="F800"/>
  <c r="G800"/>
  <c r="F2346"/>
  <c r="G2346"/>
  <c r="F627"/>
  <c r="G627"/>
  <c r="F1595"/>
  <c r="G1595"/>
  <c r="F856"/>
  <c r="G856"/>
  <c r="F2389"/>
  <c r="G2389"/>
  <c r="F9"/>
  <c r="G9"/>
  <c r="F2490"/>
  <c r="G2490"/>
  <c r="F1010"/>
  <c r="G1010"/>
  <c r="F2479"/>
  <c r="G2479"/>
  <c r="F965"/>
  <c r="G965"/>
  <c r="F2394"/>
  <c r="G2394"/>
  <c r="F38"/>
  <c r="G38"/>
  <c r="F819"/>
  <c r="G819"/>
  <c r="F1423"/>
  <c r="G1423"/>
  <c r="F237"/>
  <c r="G237"/>
  <c r="F2703"/>
  <c r="G2703"/>
  <c r="F121"/>
  <c r="G121"/>
  <c r="F541"/>
  <c r="G541"/>
  <c r="F1349"/>
  <c r="G1349"/>
  <c r="F622"/>
  <c r="G622"/>
  <c r="F874"/>
  <c r="G874"/>
  <c r="F2456"/>
  <c r="G2456"/>
  <c r="F1275"/>
  <c r="G1275"/>
  <c r="F1376"/>
  <c r="G1376"/>
  <c r="F2719"/>
  <c r="G2719"/>
  <c r="F809"/>
  <c r="G809"/>
  <c r="F610"/>
  <c r="G610"/>
  <c r="F1513"/>
  <c r="G1513"/>
  <c r="F56"/>
  <c r="G56"/>
  <c r="F1474"/>
  <c r="G1474"/>
  <c r="F1778"/>
  <c r="G1778"/>
  <c r="F2014"/>
  <c r="G2014"/>
  <c r="F244"/>
  <c r="G244"/>
  <c r="F2649"/>
  <c r="G2649"/>
  <c r="F2634"/>
  <c r="G2634"/>
  <c r="F1765"/>
  <c r="G1765"/>
  <c r="F1887"/>
  <c r="G1887"/>
  <c r="F208"/>
  <c r="G208"/>
  <c r="F981"/>
  <c r="G981"/>
  <c r="F1058"/>
  <c r="G1058"/>
  <c r="F20"/>
  <c r="G20"/>
  <c r="E33" i="3"/>
  <c r="F701" i="1"/>
  <c r="G701"/>
  <c r="F2065"/>
  <c r="G2065"/>
  <c r="F1250"/>
  <c r="G1250"/>
  <c r="F979"/>
  <c r="G979"/>
  <c r="F248"/>
  <c r="G248"/>
  <c r="E15" i="7"/>
  <c r="F1426" i="1"/>
  <c r="G1426"/>
  <c r="F2296"/>
  <c r="G2296"/>
  <c r="F1005"/>
  <c r="G1005"/>
  <c r="F1613"/>
  <c r="G1613"/>
  <c r="F1221"/>
  <c r="G1221"/>
  <c r="F217"/>
  <c r="G217"/>
  <c r="F2671"/>
  <c r="G2671"/>
  <c r="F1886"/>
  <c r="G1886"/>
  <c r="F201"/>
  <c r="G201"/>
  <c r="K25" i="37"/>
  <c r="F1254" i="1"/>
  <c r="G1254"/>
  <c r="F733"/>
  <c r="G733"/>
  <c r="F2727"/>
  <c r="G2727"/>
  <c r="F826"/>
  <c r="G826"/>
  <c r="F226"/>
  <c r="G226"/>
  <c r="K116" i="5"/>
  <c r="F350" i="1"/>
  <c r="G350"/>
  <c r="E22" i="18"/>
  <c r="F1185" i="1"/>
  <c r="G1185"/>
  <c r="F1050"/>
  <c r="G1050"/>
  <c r="F1734"/>
  <c r="G1734"/>
  <c r="F884"/>
  <c r="G884"/>
  <c r="F1408"/>
  <c r="G1408"/>
  <c r="F1977"/>
  <c r="G1977"/>
  <c r="F2577"/>
  <c r="G2577"/>
  <c r="F2156"/>
  <c r="G2156"/>
  <c r="F959"/>
  <c r="G959"/>
  <c r="F1399"/>
  <c r="G1399"/>
  <c r="K179" i="9"/>
  <c r="F2122" i="1"/>
  <c r="G2122"/>
  <c r="F609"/>
  <c r="G609"/>
  <c r="F1171"/>
  <c r="G1171"/>
  <c r="F1592"/>
  <c r="G1592"/>
  <c r="F2687"/>
  <c r="G2687"/>
  <c r="F2534"/>
  <c r="G2534"/>
  <c r="F1997"/>
  <c r="G1997"/>
  <c r="F421"/>
  <c r="G421"/>
  <c r="F1089"/>
  <c r="G1089"/>
  <c r="F1294"/>
  <c r="G1294"/>
  <c r="F136"/>
  <c r="G136"/>
  <c r="F197"/>
  <c r="G197"/>
  <c r="F1611"/>
  <c r="G1611"/>
  <c r="F2269"/>
  <c r="G2269"/>
  <c r="F1067"/>
  <c r="G1067"/>
  <c r="F2397"/>
  <c r="G2397"/>
  <c r="K107" i="9"/>
  <c r="F2408" i="1"/>
  <c r="G2408"/>
  <c r="F1608"/>
  <c r="G1608"/>
  <c r="F729"/>
  <c r="G729"/>
  <c r="F336"/>
  <c r="G336"/>
  <c r="F2207"/>
  <c r="G2207"/>
  <c r="F1860"/>
  <c r="G1860"/>
  <c r="F710"/>
  <c r="G710"/>
  <c r="F43"/>
  <c r="G43"/>
  <c r="F446"/>
  <c r="G446"/>
  <c r="F1174"/>
  <c r="G1174"/>
  <c r="F1092"/>
  <c r="G1092"/>
  <c r="F1961"/>
  <c r="G1961"/>
  <c r="F118"/>
  <c r="G118"/>
  <c r="F209"/>
  <c r="G209"/>
  <c r="F2018"/>
  <c r="G2018"/>
  <c r="F2153"/>
  <c r="G2153"/>
  <c r="F2411"/>
  <c r="G2411"/>
  <c r="F2606"/>
  <c r="G2606"/>
  <c r="K83" i="29"/>
  <c r="K79"/>
  <c r="F353" i="1"/>
  <c r="G353"/>
  <c r="F2314"/>
  <c r="G2314"/>
  <c r="F1576"/>
  <c r="G1576"/>
  <c r="F1945"/>
  <c r="G1945"/>
  <c r="F1228"/>
  <c r="G1228"/>
  <c r="F2057"/>
  <c r="G2057"/>
  <c r="F2472"/>
  <c r="G2472"/>
  <c r="F746"/>
  <c r="G746"/>
  <c r="F1551"/>
  <c r="G1551"/>
  <c r="F495"/>
  <c r="G495"/>
  <c r="F1403"/>
  <c r="G1403"/>
  <c r="E161" i="9"/>
  <c r="F1380" i="1"/>
  <c r="G1380"/>
  <c r="F286"/>
  <c r="G286"/>
  <c r="F2431"/>
  <c r="G2431"/>
  <c r="F1420"/>
  <c r="G1420"/>
  <c r="F2415"/>
  <c r="G2415"/>
  <c r="F833"/>
  <c r="G833"/>
  <c r="F308"/>
  <c r="G308"/>
  <c r="F2047"/>
  <c r="G2047"/>
  <c r="F938"/>
  <c r="G938"/>
  <c r="F601"/>
  <c r="G601"/>
  <c r="F53"/>
  <c r="G53"/>
  <c r="E11" i="5"/>
  <c r="F1274" i="1"/>
  <c r="G1274"/>
  <c r="F1786"/>
  <c r="G1786"/>
  <c r="F1701"/>
  <c r="G1701"/>
  <c r="F2017"/>
  <c r="G2017"/>
  <c r="F2605"/>
  <c r="G2605"/>
  <c r="F528"/>
  <c r="G528"/>
  <c r="K33" i="49"/>
  <c r="F1216" i="1"/>
  <c r="G1216"/>
  <c r="E44" i="9"/>
  <c r="F1815" i="1"/>
  <c r="G1815"/>
  <c r="F667"/>
  <c r="G667"/>
  <c r="F552"/>
  <c r="G552"/>
  <c r="F1523"/>
  <c r="G1523"/>
  <c r="F1375"/>
  <c r="G1375"/>
  <c r="F825"/>
  <c r="G825"/>
  <c r="F771"/>
  <c r="G771"/>
  <c r="F277"/>
  <c r="G277"/>
  <c r="F844"/>
  <c r="G844"/>
  <c r="F1133"/>
  <c r="G1133"/>
  <c r="F352"/>
  <c r="G352"/>
  <c r="F105"/>
  <c r="G105"/>
  <c r="F1054"/>
  <c r="G1054"/>
  <c r="F375"/>
  <c r="G375"/>
  <c r="F689"/>
  <c r="G689"/>
  <c r="F319"/>
  <c r="G319"/>
  <c r="F1334"/>
  <c r="G1334"/>
  <c r="F41"/>
  <c r="G41"/>
  <c r="F996"/>
  <c r="G996"/>
  <c r="F1739"/>
  <c r="G1739"/>
  <c r="K183" i="14"/>
  <c r="K179"/>
  <c r="F1328" i="1"/>
  <c r="G1328"/>
  <c r="F647"/>
  <c r="G647"/>
  <c r="F1015"/>
  <c r="G1015"/>
  <c r="F1863"/>
  <c r="G1863"/>
  <c r="F2258"/>
  <c r="G2258"/>
  <c r="F387"/>
  <c r="G387"/>
  <c r="E64" i="21"/>
  <c r="F51" i="1"/>
  <c r="G51"/>
  <c r="K80" i="3"/>
  <c r="F2328" i="1"/>
  <c r="G2328"/>
  <c r="F867"/>
  <c r="G867"/>
  <c r="F2248"/>
  <c r="G2248"/>
  <c r="F2130"/>
  <c r="G2130"/>
  <c r="F1103"/>
  <c r="G1103"/>
  <c r="F24"/>
  <c r="G24"/>
  <c r="F926"/>
  <c r="G926"/>
  <c r="F377"/>
  <c r="G377"/>
  <c r="F1245"/>
  <c r="G1245"/>
  <c r="F770"/>
  <c r="G770"/>
  <c r="F1458"/>
  <c r="G1458"/>
  <c r="F804"/>
  <c r="G804"/>
  <c r="F232"/>
  <c r="G232"/>
  <c r="F526"/>
  <c r="G526"/>
  <c r="F2721"/>
  <c r="G2721"/>
  <c r="F616"/>
  <c r="G616"/>
  <c r="F1339"/>
  <c r="G1339"/>
  <c r="F2171"/>
  <c r="G2171"/>
  <c r="F633"/>
  <c r="G633"/>
  <c r="F181"/>
  <c r="G181"/>
  <c r="F1030"/>
  <c r="G1030"/>
  <c r="F454"/>
  <c r="G454"/>
  <c r="F2640"/>
  <c r="G2640"/>
  <c r="F85"/>
  <c r="G85"/>
  <c r="K11" i="37"/>
  <c r="F408" i="1"/>
  <c r="G408"/>
  <c r="F973"/>
  <c r="G973"/>
  <c r="F697"/>
  <c r="G697"/>
  <c r="F116"/>
  <c r="G116"/>
  <c r="F604"/>
  <c r="G604"/>
  <c r="F777"/>
  <c r="G777"/>
  <c r="F498"/>
  <c r="G498"/>
  <c r="E10" i="26"/>
  <c r="F1406" i="1"/>
  <c r="G1406"/>
  <c r="E187" i="9"/>
  <c r="F205" i="1"/>
  <c r="G205"/>
  <c r="F1060"/>
  <c r="G1060"/>
  <c r="F1760"/>
  <c r="G1760"/>
  <c r="F2069"/>
  <c r="G2069"/>
  <c r="F2701"/>
  <c r="G2701"/>
  <c r="F696"/>
  <c r="G696"/>
  <c r="E171" i="9"/>
  <c r="E166"/>
  <c r="F735" i="1"/>
  <c r="G735"/>
  <c r="F730"/>
  <c r="G730"/>
  <c r="E222" i="9"/>
  <c r="E218"/>
  <c r="F1902" i="1"/>
  <c r="G1902"/>
  <c r="F2306"/>
  <c r="G2306"/>
  <c r="F222"/>
  <c r="G222"/>
  <c r="E116" i="5"/>
  <c r="F114" i="1"/>
  <c r="G114"/>
  <c r="E31" i="6"/>
  <c r="F1460" i="1"/>
  <c r="G1460"/>
  <c r="F2793"/>
  <c r="G2793"/>
  <c r="E238" i="9"/>
  <c r="F2185" i="1"/>
  <c r="G2185"/>
  <c r="F180"/>
  <c r="G180"/>
  <c r="F998"/>
  <c r="G998"/>
  <c r="F613"/>
  <c r="G613"/>
  <c r="F1345"/>
  <c r="G1345"/>
  <c r="F918"/>
  <c r="G918"/>
  <c r="F1610"/>
  <c r="G1610"/>
  <c r="F1750"/>
  <c r="G1750"/>
  <c r="E86" i="14"/>
  <c r="F276" i="1"/>
  <c r="G276"/>
  <c r="F1442"/>
  <c r="G1442"/>
  <c r="F2349"/>
  <c r="G2349"/>
  <c r="F1331"/>
  <c r="G1331"/>
  <c r="F1960"/>
  <c r="G1960"/>
  <c r="F2668"/>
  <c r="G2668"/>
  <c r="F1757"/>
  <c r="G1757"/>
  <c r="F1033"/>
  <c r="G1033"/>
  <c r="F185"/>
  <c r="G185"/>
  <c r="F108"/>
  <c r="G108"/>
  <c r="E73" i="6"/>
  <c r="F1668" i="1"/>
  <c r="G1668"/>
  <c r="F1484"/>
  <c r="G1484"/>
  <c r="F1322"/>
  <c r="G1322"/>
  <c r="F549"/>
  <c r="G549"/>
  <c r="F666"/>
  <c r="G666"/>
  <c r="F1546"/>
  <c r="G1546"/>
  <c r="F2425"/>
  <c r="G2425"/>
  <c r="F2212"/>
  <c r="G2212"/>
  <c r="F1271"/>
  <c r="G1271"/>
  <c r="F2358"/>
  <c r="G2358"/>
  <c r="F662"/>
  <c r="G662"/>
  <c r="F2373"/>
  <c r="G2373"/>
  <c r="F2303"/>
  <c r="G2303"/>
  <c r="F2619"/>
  <c r="G2619"/>
  <c r="F2266"/>
  <c r="G2266"/>
  <c r="F1788"/>
  <c r="G1788"/>
  <c r="F1147"/>
  <c r="G1147"/>
  <c r="F646"/>
  <c r="G646"/>
  <c r="F386"/>
  <c r="G386"/>
  <c r="E30" i="21"/>
  <c r="F2710" i="1"/>
  <c r="G2710"/>
  <c r="F1522"/>
  <c r="G1522"/>
  <c r="F1138"/>
  <c r="G1138"/>
  <c r="F229"/>
  <c r="G229"/>
  <c r="F522"/>
  <c r="G522"/>
  <c r="F334"/>
  <c r="G334"/>
  <c r="K7" i="8"/>
  <c r="K3"/>
  <c r="F206" i="1"/>
  <c r="G206"/>
  <c r="F1261"/>
  <c r="G1261"/>
  <c r="F195"/>
  <c r="G195"/>
  <c r="F1262"/>
  <c r="G1262"/>
  <c r="F836"/>
  <c r="G836"/>
  <c r="F873"/>
  <c r="G873"/>
  <c r="F578"/>
  <c r="G578"/>
  <c r="F1482"/>
  <c r="G1482"/>
  <c r="F354"/>
  <c r="G354"/>
  <c r="F2413"/>
  <c r="G2413"/>
  <c r="F203"/>
  <c r="G203"/>
  <c r="F760"/>
  <c r="G760"/>
  <c r="F102"/>
  <c r="G102"/>
  <c r="E21" i="6"/>
  <c r="F1111" i="1"/>
  <c r="G1111"/>
  <c r="F1986"/>
  <c r="G1986"/>
  <c r="F2330"/>
  <c r="G2330"/>
  <c r="F1907"/>
  <c r="G1907"/>
  <c r="K112" i="14"/>
  <c r="F2313" i="1"/>
  <c r="G2313"/>
  <c r="F272"/>
  <c r="G272"/>
  <c r="F1074"/>
  <c r="G1074"/>
  <c r="F677"/>
  <c r="G677"/>
  <c r="F111"/>
  <c r="G111"/>
  <c r="K21" i="6"/>
  <c r="F994" i="1"/>
  <c r="G994"/>
  <c r="F1846"/>
  <c r="G1846"/>
  <c r="F2715"/>
  <c r="G2715"/>
  <c r="F392"/>
  <c r="G392"/>
  <c r="F2141"/>
  <c r="G2141"/>
  <c r="F2381"/>
  <c r="G2381"/>
  <c r="F1471"/>
  <c r="G1471"/>
  <c r="F2016"/>
  <c r="G2016"/>
  <c r="F134"/>
  <c r="G134"/>
  <c r="E41" i="6"/>
  <c r="F1564" i="1"/>
  <c r="G1564"/>
  <c r="F2146"/>
  <c r="G2146"/>
  <c r="F149"/>
  <c r="G149"/>
  <c r="F977"/>
  <c r="G977"/>
  <c r="F63"/>
  <c r="G63"/>
  <c r="F1003"/>
  <c r="G1003"/>
  <c r="F621"/>
  <c r="G621"/>
  <c r="F148"/>
  <c r="G148"/>
  <c r="F1506"/>
  <c r="G1506"/>
  <c r="F713"/>
  <c r="G713"/>
  <c r="F1165"/>
  <c r="G1165"/>
  <c r="F798"/>
  <c r="G798"/>
  <c r="F740"/>
  <c r="G740"/>
  <c r="F1429"/>
  <c r="G1429"/>
  <c r="F480"/>
  <c r="G480"/>
  <c r="F1383"/>
  <c r="G1383"/>
  <c r="F585"/>
  <c r="G585"/>
  <c r="F1282"/>
  <c r="G1282"/>
  <c r="F752"/>
  <c r="G752"/>
  <c r="F21"/>
  <c r="G21"/>
  <c r="F1151"/>
  <c r="G1151"/>
  <c r="F822"/>
  <c r="G822"/>
  <c r="F636"/>
  <c r="G636"/>
  <c r="F1632"/>
  <c r="G1632"/>
  <c r="F2474"/>
  <c r="G2474"/>
  <c r="E17" i="16"/>
  <c r="F246" i="1"/>
  <c r="G246"/>
  <c r="F714"/>
  <c r="G714"/>
  <c r="F1241"/>
  <c r="G1241"/>
  <c r="F1751"/>
  <c r="G1751"/>
  <c r="F1582"/>
  <c r="G1582"/>
  <c r="F2359"/>
  <c r="G2359"/>
  <c r="F2527"/>
  <c r="G2527"/>
  <c r="F465"/>
  <c r="G465"/>
  <c r="F1125"/>
  <c r="G1125"/>
  <c r="F1402"/>
  <c r="G1402"/>
  <c r="F2732"/>
  <c r="G2732"/>
  <c r="K210" i="9"/>
  <c r="F66" i="1"/>
  <c r="G66"/>
  <c r="F961"/>
  <c r="G961"/>
  <c r="F778"/>
  <c r="G778"/>
  <c r="F1602"/>
  <c r="G1602"/>
  <c r="F444"/>
  <c r="G444"/>
  <c r="F1124"/>
  <c r="G1124"/>
  <c r="F1867"/>
  <c r="G1867"/>
  <c r="F2469"/>
  <c r="G2469"/>
  <c r="F395"/>
  <c r="G395"/>
  <c r="F759"/>
  <c r="G759"/>
  <c r="F1247"/>
  <c r="G1247"/>
  <c r="F2042"/>
  <c r="G2042"/>
  <c r="F2374"/>
  <c r="G2374"/>
  <c r="F99"/>
  <c r="G99"/>
  <c r="F593"/>
  <c r="G593"/>
  <c r="F1493"/>
  <c r="G1493"/>
  <c r="F1806"/>
  <c r="G1806"/>
  <c r="F546"/>
  <c r="G546"/>
  <c r="F850"/>
  <c r="G850"/>
  <c r="F1905"/>
  <c r="G1905"/>
  <c r="F251"/>
  <c r="G251"/>
  <c r="F2410"/>
  <c r="G2410"/>
  <c r="F1812"/>
  <c r="G1812"/>
  <c r="F1224"/>
  <c r="G1224"/>
  <c r="F1302"/>
  <c r="G1302"/>
  <c r="F1238"/>
  <c r="G1238"/>
  <c r="F261"/>
  <c r="G261"/>
  <c r="F524"/>
  <c r="G524"/>
  <c r="F599"/>
  <c r="G599"/>
  <c r="E37" i="27"/>
  <c r="F382" i="1"/>
  <c r="G382"/>
  <c r="F2113"/>
  <c r="G2113"/>
  <c r="F923"/>
  <c r="G923"/>
  <c r="F1651"/>
  <c r="G1651"/>
  <c r="F1617"/>
  <c r="G1617"/>
  <c r="F330"/>
  <c r="G330"/>
  <c r="F789"/>
  <c r="G789"/>
  <c r="F2368"/>
  <c r="G2368"/>
  <c r="F131"/>
  <c r="G131"/>
  <c r="F323"/>
  <c r="G323"/>
  <c r="F1714"/>
  <c r="G1714"/>
  <c r="F1204"/>
  <c r="G1204"/>
  <c r="F2549"/>
  <c r="G2549"/>
  <c r="F1135"/>
  <c r="G1135"/>
  <c r="F2692"/>
  <c r="G2692"/>
  <c r="F1928"/>
  <c r="G1928"/>
  <c r="F1607"/>
  <c r="G1607"/>
  <c r="F216"/>
  <c r="G216"/>
  <c r="F3"/>
  <c r="G3"/>
  <c r="E35" i="37"/>
  <c r="F2148" i="1"/>
  <c r="G2148"/>
  <c r="F2324"/>
  <c r="G2324"/>
  <c r="F390"/>
  <c r="G390"/>
  <c r="F366"/>
  <c r="G366"/>
  <c r="F1693"/>
  <c r="G1693"/>
  <c r="F2239"/>
  <c r="G2239"/>
  <c r="F1066"/>
  <c r="G1066"/>
  <c r="F2569"/>
  <c r="G2569"/>
  <c r="E19" i="29"/>
  <c r="E15"/>
  <c r="F1897" i="1"/>
  <c r="G1897"/>
  <c r="F2508"/>
  <c r="G2508"/>
  <c r="F1072"/>
  <c r="G1072"/>
  <c r="F430"/>
  <c r="G430"/>
  <c r="F505"/>
  <c r="G505"/>
  <c r="E11" i="43"/>
  <c r="F1372" i="1"/>
  <c r="G1372"/>
  <c r="F744"/>
  <c r="G744"/>
  <c r="F1017"/>
  <c r="G1017"/>
  <c r="F1499"/>
  <c r="G1499"/>
  <c r="F2133"/>
  <c r="G2133"/>
  <c r="F1963"/>
  <c r="G1963"/>
  <c r="F1954"/>
  <c r="G1954"/>
  <c r="F1287"/>
  <c r="G1287"/>
  <c r="F1416"/>
  <c r="G1416"/>
  <c r="F1583"/>
  <c r="G1583"/>
  <c r="F708"/>
  <c r="G708"/>
  <c r="F1251"/>
  <c r="G1251"/>
  <c r="F236"/>
  <c r="G236"/>
  <c r="F4"/>
  <c r="G4"/>
  <c r="F1018"/>
  <c r="G1018"/>
  <c r="F1462"/>
  <c r="G1462"/>
  <c r="F2795"/>
  <c r="G2795"/>
  <c r="E240" i="9"/>
  <c r="F2365" i="1"/>
  <c r="G2365"/>
  <c r="F62"/>
  <c r="G62"/>
  <c r="E67" i="5"/>
  <c r="F298" i="1"/>
  <c r="G298"/>
  <c r="E87" i="6"/>
  <c r="F761" i="1"/>
  <c r="G761"/>
  <c r="F140"/>
  <c r="G140"/>
  <c r="F1156"/>
  <c r="G1156"/>
  <c r="F1361"/>
  <c r="G1361"/>
  <c r="F1777"/>
  <c r="G1777"/>
  <c r="F2044"/>
  <c r="G2044"/>
  <c r="K69" i="44"/>
  <c r="K66"/>
  <c r="F231" i="1"/>
  <c r="G231"/>
  <c r="F2034"/>
  <c r="G2034"/>
  <c r="F125"/>
  <c r="G125"/>
  <c r="F1035"/>
  <c r="G1035"/>
  <c r="F2523"/>
  <c r="G2523"/>
  <c r="F555"/>
  <c r="G555"/>
  <c r="E43" i="41"/>
  <c r="F2702" i="1"/>
  <c r="G2702"/>
  <c r="F993"/>
  <c r="G993"/>
  <c r="F303"/>
  <c r="G303"/>
  <c r="F1343"/>
  <c r="G1343"/>
  <c r="F2112"/>
  <c r="G2112"/>
  <c r="F2219"/>
  <c r="G2219"/>
  <c r="F2275"/>
  <c r="G2275"/>
  <c r="F2088"/>
  <c r="G2088"/>
  <c r="F631"/>
  <c r="G631"/>
  <c r="F685"/>
  <c r="G685"/>
  <c r="F673"/>
  <c r="G673"/>
  <c r="F218"/>
  <c r="G218"/>
  <c r="K110" i="5"/>
  <c r="F1718" i="1"/>
  <c r="G1718"/>
  <c r="F1440"/>
  <c r="G1440"/>
  <c r="F2773"/>
  <c r="G2773"/>
  <c r="E138" i="9"/>
  <c r="F128" i="1"/>
  <c r="G128"/>
  <c r="F2433"/>
  <c r="G2433"/>
  <c r="F2043"/>
  <c r="G2043"/>
  <c r="E69" i="44"/>
  <c r="E66"/>
  <c r="F1674" i="1"/>
  <c r="G1674"/>
  <c r="F3013"/>
  <c r="G3013"/>
  <c r="E94" i="14"/>
  <c r="F1284" i="1"/>
  <c r="G1284"/>
  <c r="F999"/>
  <c r="G999"/>
  <c r="F1820"/>
  <c r="G1820"/>
  <c r="F2366"/>
  <c r="G2366"/>
  <c r="F2616"/>
  <c r="G2616"/>
  <c r="K108" i="29"/>
  <c r="K104"/>
  <c r="F1755" i="1"/>
  <c r="G1755"/>
  <c r="F2591"/>
  <c r="G2591"/>
  <c r="F109"/>
  <c r="G109"/>
  <c r="F629"/>
  <c r="G629"/>
  <c r="F946"/>
  <c r="G946"/>
  <c r="F1949"/>
  <c r="G1949"/>
  <c r="F551"/>
  <c r="G551"/>
  <c r="F245"/>
  <c r="G245"/>
  <c r="K121" i="6"/>
  <c r="F2434" i="1"/>
  <c r="G2434"/>
  <c r="F738"/>
  <c r="G738"/>
  <c r="F115"/>
  <c r="G115"/>
  <c r="F2639"/>
  <c r="G2639"/>
  <c r="F410"/>
  <c r="G410"/>
  <c r="F485"/>
  <c r="G485"/>
  <c r="E13" i="22"/>
  <c r="F469" i="1"/>
  <c r="G469"/>
  <c r="F2181"/>
  <c r="G2181"/>
  <c r="F1219"/>
  <c r="G1219"/>
  <c r="F2264"/>
  <c r="G2264"/>
  <c r="F1655"/>
  <c r="G1655"/>
  <c r="F69"/>
  <c r="G69"/>
  <c r="F2111"/>
  <c r="G2111"/>
  <c r="F312"/>
  <c r="G312"/>
  <c r="F170"/>
  <c r="G170"/>
  <c r="F554"/>
  <c r="G554"/>
  <c r="F1802"/>
  <c r="G1802"/>
  <c r="F1348"/>
  <c r="G1348"/>
  <c r="F1831"/>
  <c r="G1831"/>
  <c r="F1414"/>
  <c r="G1414"/>
  <c r="F1229"/>
  <c r="G1229"/>
  <c r="F1430"/>
  <c r="G1430"/>
  <c r="F1658"/>
  <c r="G1658"/>
  <c r="F2509"/>
  <c r="G2509"/>
  <c r="F879"/>
  <c r="G879"/>
  <c r="F545"/>
  <c r="G545"/>
  <c r="F625"/>
  <c r="G625"/>
  <c r="E40" i="22"/>
  <c r="F2602" i="1"/>
  <c r="G2602"/>
  <c r="E83" i="29"/>
  <c r="F2573" i="1"/>
  <c r="G2573"/>
  <c r="E57" i="29"/>
  <c r="E53"/>
  <c r="K41" i="27"/>
  <c r="F296" i="1"/>
  <c r="G296"/>
  <c r="F590"/>
  <c r="G590"/>
  <c r="F580"/>
  <c r="G580"/>
  <c r="F95"/>
  <c r="G95"/>
  <c r="F2209"/>
  <c r="G2209"/>
  <c r="F2360"/>
  <c r="G2360"/>
  <c r="F898"/>
  <c r="G898"/>
  <c r="F828"/>
  <c r="G828"/>
  <c r="F1329"/>
  <c r="G1329"/>
  <c r="F1710"/>
  <c r="G1710"/>
  <c r="F3049"/>
  <c r="G3049"/>
  <c r="E173" i="14"/>
  <c r="F1698" i="1"/>
  <c r="G1698"/>
  <c r="F2537"/>
  <c r="G2537"/>
  <c r="F44"/>
  <c r="G44"/>
  <c r="K68" i="3"/>
  <c r="F539" i="1"/>
  <c r="G539"/>
  <c r="F458"/>
  <c r="G458"/>
  <c r="F2079"/>
  <c r="G2079"/>
  <c r="F74"/>
  <c r="G74"/>
  <c r="K78" i="5"/>
  <c r="F674" i="1"/>
  <c r="G674"/>
  <c r="F660"/>
  <c r="G660"/>
  <c r="F2241"/>
  <c r="G2241"/>
  <c r="F2496"/>
  <c r="G2496"/>
  <c r="F411"/>
  <c r="G411"/>
  <c r="F1756"/>
  <c r="G1756"/>
  <c r="E92" i="14"/>
  <c r="F1273" i="1"/>
  <c r="G1273"/>
  <c r="F50"/>
  <c r="G50"/>
  <c r="F1827"/>
  <c r="G1827"/>
  <c r="F159"/>
  <c r="G159"/>
  <c r="F1134"/>
  <c r="G1134"/>
  <c r="F893"/>
  <c r="G893"/>
  <c r="F922"/>
  <c r="G922"/>
  <c r="F247"/>
  <c r="G247"/>
  <c r="F1813"/>
  <c r="G1813"/>
  <c r="F1918"/>
  <c r="G1918"/>
  <c r="F927"/>
  <c r="G927"/>
  <c r="F2161"/>
  <c r="G2161"/>
  <c r="F1027"/>
  <c r="G1027"/>
  <c r="F1347"/>
  <c r="G1347"/>
  <c r="F2137"/>
  <c r="G2137"/>
  <c r="F340"/>
  <c r="G340"/>
  <c r="F6" i="18"/>
  <c r="F2418" i="1"/>
  <c r="G2418"/>
  <c r="F1187"/>
  <c r="G1187"/>
  <c r="F2717"/>
  <c r="G2717"/>
  <c r="F311"/>
  <c r="G311"/>
  <c r="F1419"/>
  <c r="G1419"/>
  <c r="F718"/>
  <c r="G718"/>
  <c r="F1366"/>
  <c r="G1366"/>
  <c r="F2300"/>
  <c r="G2300"/>
  <c r="F2323"/>
  <c r="G2323"/>
  <c r="F705"/>
  <c r="G705"/>
  <c r="F55"/>
  <c r="G55"/>
  <c r="F2301"/>
  <c r="G2301"/>
  <c r="F2342"/>
  <c r="G2342"/>
  <c r="F943"/>
  <c r="G943"/>
  <c r="F2720"/>
  <c r="G2720"/>
  <c r="F1620"/>
  <c r="G1620"/>
  <c r="F1162"/>
  <c r="G1162"/>
  <c r="F1356"/>
  <c r="G1356"/>
  <c r="F802"/>
  <c r="G802"/>
  <c r="F1682"/>
  <c r="G1682"/>
  <c r="F2125"/>
  <c r="G2125"/>
  <c r="F1019"/>
  <c r="G1019"/>
  <c r="F2312"/>
  <c r="G2312"/>
  <c r="F1457"/>
  <c r="G1457"/>
  <c r="F1305"/>
  <c r="G1305"/>
  <c r="F59"/>
  <c r="G59"/>
  <c r="E22" i="5"/>
  <c r="F316" i="1"/>
  <c r="G316"/>
  <c r="E8" i="7"/>
  <c r="F534" i="1"/>
  <c r="G534"/>
  <c r="E10" i="24"/>
  <c r="F2108" i="1"/>
  <c r="G2108"/>
  <c r="F1319"/>
  <c r="G1319"/>
  <c r="K222" i="9"/>
  <c r="K218"/>
  <c r="F1747" i="1"/>
  <c r="G1747"/>
  <c r="E72" i="14"/>
  <c r="F1830" i="1"/>
  <c r="G1830"/>
  <c r="F82"/>
  <c r="G82"/>
  <c r="K55" i="5"/>
  <c r="F765" i="1"/>
  <c r="G765"/>
  <c r="K139" i="9"/>
  <c r="F1146" i="1"/>
  <c r="G1146"/>
  <c r="F1764"/>
  <c r="G1764"/>
  <c r="E125" i="44"/>
  <c r="E122"/>
  <c r="F1467" i="1"/>
  <c r="G1467"/>
  <c r="F2293"/>
  <c r="G2293"/>
  <c r="F1529"/>
  <c r="G1529"/>
  <c r="F2572"/>
  <c r="G2572"/>
  <c r="F479"/>
  <c r="G479"/>
  <c r="F1217"/>
  <c r="G1217"/>
  <c r="F388"/>
  <c r="G388"/>
  <c r="E103" i="21"/>
  <c r="E99"/>
  <c r="F670" i="1"/>
  <c r="G670"/>
  <c r="F1766"/>
  <c r="G1766"/>
  <c r="F985"/>
  <c r="G985"/>
  <c r="F1026"/>
  <c r="G1026"/>
  <c r="F516"/>
  <c r="G516"/>
  <c r="F1881"/>
  <c r="G1881"/>
  <c r="F1000"/>
  <c r="G1000"/>
  <c r="F2066"/>
  <c r="G2066"/>
  <c r="F540"/>
  <c r="G540"/>
  <c r="F2236"/>
  <c r="G2236"/>
  <c r="F1573"/>
  <c r="G1573"/>
  <c r="F2669"/>
  <c r="G2669"/>
  <c r="F1052"/>
  <c r="G1052"/>
  <c r="F2217"/>
  <c r="G2217"/>
  <c r="F1443"/>
  <c r="G1443"/>
  <c r="F2082"/>
  <c r="G2082"/>
  <c r="F2465"/>
  <c r="G2465"/>
  <c r="F2627"/>
  <c r="G2627"/>
  <c r="E14" i="32"/>
  <c r="F1840" i="1"/>
  <c r="G1840"/>
  <c r="F1478"/>
  <c r="G1478"/>
  <c r="F238"/>
  <c r="G238"/>
  <c r="F700"/>
  <c r="G700"/>
  <c r="F1367"/>
  <c r="G1367"/>
  <c r="F2698"/>
  <c r="G2698"/>
  <c r="F2279"/>
  <c r="G2279"/>
  <c r="F1875"/>
  <c r="G1875"/>
  <c r="F953"/>
  <c r="G953"/>
  <c r="F917"/>
  <c r="G917"/>
  <c r="F1983"/>
  <c r="G1983"/>
  <c r="F1509"/>
  <c r="G1509"/>
  <c r="F2321"/>
  <c r="G2321"/>
  <c r="F1652"/>
  <c r="G1652"/>
  <c r="F178"/>
  <c r="G178"/>
  <c r="F1436"/>
  <c r="G1436"/>
  <c r="F2190"/>
  <c r="G2190"/>
  <c r="F1097"/>
  <c r="G1097"/>
  <c r="F969"/>
  <c r="G969"/>
  <c r="F970"/>
  <c r="G970"/>
  <c r="F1077"/>
  <c r="G1077"/>
  <c r="F852"/>
  <c r="G852"/>
  <c r="F2085"/>
  <c r="G2085"/>
  <c r="K32" i="15"/>
  <c r="F1280" i="1"/>
  <c r="G1280"/>
  <c r="F2282"/>
  <c r="G2282"/>
  <c r="F1324"/>
  <c r="G1324"/>
  <c r="F1400"/>
  <c r="G1400"/>
  <c r="K178" i="9"/>
  <c r="F1032" i="1"/>
  <c r="G1032"/>
  <c r="F1874"/>
  <c r="G1874"/>
  <c r="F2329"/>
  <c r="G2329"/>
  <c r="F1392"/>
  <c r="G1392"/>
  <c r="F2533"/>
  <c r="G2533"/>
  <c r="E53" i="16"/>
  <c r="F2395" i="1"/>
  <c r="G2395"/>
  <c r="F1728"/>
  <c r="G1728"/>
  <c r="F2008"/>
  <c r="G2008"/>
  <c r="F2197"/>
  <c r="G2197"/>
  <c r="F862"/>
  <c r="G862"/>
  <c r="F2192"/>
  <c r="G2192"/>
  <c r="E44" i="12"/>
  <c r="E40"/>
  <c r="F1646" i="1"/>
  <c r="G1646"/>
  <c r="F2641"/>
  <c r="G2641"/>
  <c r="F2102"/>
  <c r="G2102"/>
  <c r="F2446"/>
  <c r="G2446"/>
  <c r="F2144"/>
  <c r="G2144"/>
  <c r="F188"/>
  <c r="G188"/>
  <c r="F1004"/>
  <c r="G1004"/>
  <c r="F1929"/>
  <c r="G1929"/>
  <c r="F2473"/>
  <c r="G2473"/>
  <c r="E16" i="16"/>
  <c r="F1891" i="1"/>
  <c r="G1891"/>
  <c r="F2262"/>
  <c r="G2262"/>
  <c r="F1553"/>
  <c r="G1553"/>
  <c r="F519"/>
  <c r="G519"/>
  <c r="F215"/>
  <c r="G215"/>
  <c r="E110" i="5"/>
  <c r="F990" i="1"/>
  <c r="G990"/>
  <c r="F2086"/>
  <c r="G2086"/>
  <c r="F2265"/>
  <c r="G2265"/>
  <c r="F94"/>
  <c r="G94"/>
  <c r="F1441"/>
  <c r="G1441"/>
  <c r="F2612"/>
  <c r="G2612"/>
  <c r="E92" i="29"/>
  <c r="E88"/>
  <c r="F1114" i="1"/>
  <c r="G1114"/>
  <c r="F957"/>
  <c r="G957"/>
  <c r="F333"/>
  <c r="G333"/>
  <c r="E8" i="8"/>
  <c r="E3"/>
  <c r="F324" i="1"/>
  <c r="G324"/>
  <c r="F1497"/>
  <c r="G1497"/>
  <c r="F2620"/>
  <c r="G2620"/>
  <c r="F1735"/>
  <c r="G1735"/>
  <c r="F420"/>
  <c r="G420"/>
  <c r="F1118"/>
  <c r="G1118"/>
  <c r="F2539"/>
  <c r="G2539"/>
  <c r="F1492"/>
  <c r="G1492"/>
  <c r="F46"/>
  <c r="G46"/>
  <c r="F2560"/>
  <c r="G2560"/>
  <c r="E31" i="29"/>
  <c r="E27"/>
  <c r="F899" i="1"/>
  <c r="G899"/>
  <c r="F2603"/>
  <c r="G2603"/>
  <c r="E84" i="29"/>
  <c r="F1494" i="1"/>
  <c r="G1494"/>
  <c r="F624"/>
  <c r="G624"/>
  <c r="F120"/>
  <c r="G120"/>
  <c r="F1191"/>
  <c r="G1191"/>
  <c r="F1091"/>
  <c r="G1091"/>
  <c r="F2645"/>
  <c r="G2645"/>
  <c r="F166"/>
  <c r="G166"/>
  <c r="F2626"/>
  <c r="G2626"/>
  <c r="F2290"/>
  <c r="G2290"/>
  <c r="F1915"/>
  <c r="G1915"/>
  <c r="F1517"/>
  <c r="G1517"/>
  <c r="F1425"/>
  <c r="G1425"/>
  <c r="F906"/>
  <c r="G906"/>
  <c r="F1994"/>
  <c r="G1994"/>
  <c r="F48"/>
  <c r="G48"/>
  <c r="E44" i="3"/>
  <c r="F2689" i="1"/>
  <c r="G2689"/>
  <c r="F630"/>
  <c r="G630"/>
  <c r="F845"/>
  <c r="G845"/>
  <c r="F1650"/>
  <c r="G1650"/>
  <c r="F1489"/>
  <c r="G1489"/>
  <c r="F2531"/>
  <c r="G2531"/>
  <c r="E51" i="16"/>
  <c r="F500" i="1"/>
  <c r="G500"/>
  <c r="F575"/>
  <c r="G575"/>
  <c r="E12" i="26"/>
  <c r="F1447" i="1"/>
  <c r="G1447"/>
  <c r="F2206"/>
  <c r="G2206"/>
  <c r="F96"/>
  <c r="G96"/>
  <c r="F858"/>
  <c r="G858"/>
  <c r="F550"/>
  <c r="G550"/>
  <c r="F1009"/>
  <c r="G1009"/>
  <c r="F1316"/>
  <c r="G1316"/>
  <c r="F904"/>
  <c r="G904"/>
  <c r="F2163"/>
  <c r="G2163"/>
  <c r="F1507"/>
  <c r="G1507"/>
  <c r="F1093"/>
  <c r="G1093"/>
  <c r="F1242"/>
  <c r="G1242"/>
  <c r="F60"/>
  <c r="G60"/>
  <c r="F595"/>
  <c r="G595"/>
  <c r="F1769"/>
  <c r="G1769"/>
  <c r="F370"/>
  <c r="G370"/>
  <c r="F413"/>
  <c r="G413"/>
  <c r="E27" i="20"/>
  <c r="F1473" i="1"/>
  <c r="G1473"/>
  <c r="F2230"/>
  <c r="G2230"/>
  <c r="F909"/>
  <c r="G909"/>
  <c r="F240"/>
  <c r="G240"/>
  <c r="F2449"/>
  <c r="G2449"/>
  <c r="F1754"/>
  <c r="G1754"/>
  <c r="F628"/>
  <c r="G628"/>
  <c r="F1325"/>
  <c r="G1325"/>
  <c r="F1314"/>
  <c r="G1314"/>
  <c r="F433"/>
  <c r="G433"/>
  <c r="F508"/>
  <c r="G508"/>
  <c r="E14" i="43"/>
  <c r="F699" i="1"/>
  <c r="G699"/>
  <c r="F2260"/>
  <c r="G2260"/>
  <c r="F2371"/>
  <c r="G2371"/>
  <c r="F1504"/>
  <c r="G1504"/>
  <c r="E39" i="14"/>
  <c r="F1727" i="1"/>
  <c r="G1727"/>
  <c r="F1773"/>
  <c r="G1773"/>
  <c r="F1692"/>
  <c r="G1692"/>
  <c r="F428"/>
  <c r="G428"/>
  <c r="F264"/>
  <c r="G264"/>
  <c r="F787"/>
  <c r="G787"/>
  <c r="F2409"/>
  <c r="G2409"/>
  <c r="F910"/>
  <c r="G910"/>
  <c r="F1782"/>
  <c r="G1782"/>
  <c r="F161"/>
  <c r="G161"/>
  <c r="F2674"/>
  <c r="G2674"/>
  <c r="F1792"/>
  <c r="G1792"/>
  <c r="F2416"/>
  <c r="G2416"/>
  <c r="F2345"/>
  <c r="G2345"/>
  <c r="F233"/>
  <c r="G233"/>
  <c r="F1172"/>
  <c r="G1172"/>
  <c r="F2339"/>
  <c r="G2339"/>
  <c r="F1415"/>
  <c r="G1415"/>
  <c r="F2403"/>
  <c r="G2403"/>
  <c r="F1514"/>
  <c r="G1514"/>
  <c r="F1921"/>
  <c r="G1921"/>
  <c r="F160"/>
  <c r="G160"/>
  <c r="E51" i="6"/>
  <c r="F1971" i="1"/>
  <c r="G1971"/>
  <c r="F35"/>
  <c r="G35"/>
  <c r="F2063"/>
  <c r="G2063"/>
  <c r="K55" i="15"/>
  <c r="K52"/>
  <c r="F1141" i="1"/>
  <c r="G1141"/>
  <c r="F790"/>
  <c r="G790"/>
  <c r="F441"/>
  <c r="G441"/>
  <c r="F2253"/>
  <c r="G2253"/>
  <c r="F93"/>
  <c r="G93"/>
  <c r="E11" i="6"/>
  <c r="F2202" i="1"/>
  <c r="G2202"/>
  <c r="F1001"/>
  <c r="G1001"/>
  <c r="F300"/>
  <c r="G300"/>
  <c r="F1995"/>
  <c r="G1995"/>
  <c r="F2152"/>
  <c r="G2152"/>
  <c r="F1007"/>
  <c r="G1007"/>
  <c r="F1647"/>
  <c r="G1647"/>
  <c r="F2632"/>
  <c r="G2632"/>
  <c r="F1731"/>
  <c r="G1731"/>
  <c r="F2642"/>
  <c r="G2642"/>
  <c r="F1176"/>
  <c r="G1176"/>
  <c r="F764"/>
  <c r="G764"/>
  <c r="F2487"/>
  <c r="G2487"/>
  <c r="E15" i="16"/>
  <c r="F2387" i="1"/>
  <c r="G2387"/>
  <c r="F177"/>
  <c r="G177"/>
  <c r="F865"/>
  <c r="G865"/>
  <c r="F603"/>
  <c r="G603"/>
  <c r="F589"/>
  <c r="G589"/>
  <c r="F182"/>
  <c r="G182"/>
  <c r="F975"/>
  <c r="G975"/>
  <c r="F1107"/>
  <c r="G1107"/>
  <c r="F1521"/>
  <c r="G1521"/>
  <c r="F2600"/>
  <c r="G2600"/>
  <c r="F1119"/>
  <c r="G1119"/>
  <c r="F2297"/>
  <c r="G2297"/>
  <c r="F2462"/>
  <c r="G2462"/>
  <c r="F137"/>
  <c r="G137"/>
  <c r="F1486"/>
  <c r="G1486"/>
  <c r="E71" i="14"/>
  <c r="F2355" i="1"/>
  <c r="G2355"/>
  <c r="F1599"/>
  <c r="G1599"/>
  <c r="F1190"/>
  <c r="G1190"/>
  <c r="F2020"/>
  <c r="G2020"/>
  <c r="F1545"/>
  <c r="G1545"/>
  <c r="F591"/>
  <c r="G591"/>
  <c r="F1601"/>
  <c r="G1601"/>
  <c r="F1298"/>
  <c r="G1298"/>
  <c r="F2678"/>
  <c r="G2678"/>
  <c r="F1338"/>
  <c r="G1338"/>
  <c r="F2015"/>
  <c r="G2015"/>
  <c r="F2083"/>
  <c r="G2083"/>
  <c r="F648"/>
  <c r="G648"/>
  <c r="F914"/>
  <c r="G914"/>
  <c r="F1603"/>
  <c r="G1603"/>
  <c r="F2340"/>
  <c r="G2340"/>
  <c r="F1984"/>
  <c r="G1984"/>
  <c r="F838"/>
  <c r="G838"/>
  <c r="F1068"/>
  <c r="G1068"/>
  <c r="F2375"/>
  <c r="G2375"/>
  <c r="F1495"/>
  <c r="G1495"/>
  <c r="F861"/>
  <c r="G861"/>
  <c r="F1336"/>
  <c r="G1336"/>
  <c r="F2378"/>
  <c r="G2378"/>
  <c r="F1939"/>
  <c r="G1939"/>
  <c r="F4174"/>
  <c r="G4174"/>
  <c r="K46" i="49"/>
  <c r="F2194" i="1"/>
  <c r="G2194"/>
  <c r="F393"/>
  <c r="G393"/>
  <c r="E124" i="21"/>
  <c r="F1687" i="1"/>
  <c r="G1687"/>
  <c r="F582"/>
  <c r="G582"/>
  <c r="F484"/>
  <c r="G484"/>
  <c r="E10" i="25"/>
  <c r="F1699" i="1"/>
  <c r="G1699"/>
  <c r="F2405"/>
  <c r="G2405"/>
  <c r="F1431"/>
  <c r="G1431"/>
  <c r="F1317"/>
  <c r="G1317"/>
  <c r="F976"/>
  <c r="G976"/>
  <c r="F2145"/>
  <c r="G2145"/>
  <c r="F2041"/>
  <c r="G2041"/>
  <c r="F2454"/>
  <c r="G2454"/>
  <c r="F187"/>
  <c r="G187"/>
  <c r="F544"/>
  <c r="G544"/>
  <c r="E36" i="41"/>
  <c r="F1865" i="1"/>
  <c r="G1865"/>
  <c r="F172"/>
  <c r="G172"/>
  <c r="F394"/>
  <c r="G394"/>
  <c r="E113" i="21"/>
  <c r="E109"/>
  <c r="F991" i="1"/>
  <c r="G991"/>
  <c r="F1871"/>
  <c r="G1871"/>
  <c r="F2164"/>
  <c r="G2164"/>
  <c r="F2304"/>
  <c r="G2304"/>
  <c r="F1046"/>
  <c r="G1046"/>
  <c r="F692"/>
  <c r="G692"/>
  <c r="F2115"/>
  <c r="G2115"/>
  <c r="F1959"/>
  <c r="G1959"/>
  <c r="F14"/>
  <c r="G14"/>
  <c r="F1712"/>
  <c r="G1712"/>
  <c r="F2251"/>
  <c r="G2251"/>
  <c r="F1761"/>
  <c r="G1761"/>
  <c r="F70"/>
  <c r="G70"/>
  <c r="F1410"/>
  <c r="G1410"/>
  <c r="F2391"/>
  <c r="G2391"/>
  <c r="F645"/>
  <c r="G645"/>
  <c r="F1306"/>
  <c r="G1306"/>
  <c r="F1589"/>
  <c r="G1589"/>
  <c r="F2064"/>
  <c r="G2064"/>
  <c r="F1263"/>
  <c r="G1263"/>
  <c r="F2421"/>
  <c r="G2421"/>
  <c r="F2232"/>
  <c r="G2232"/>
  <c r="F1475"/>
  <c r="G1475"/>
  <c r="F1612"/>
  <c r="G1612"/>
  <c r="F2377"/>
  <c r="G2377"/>
  <c r="F1357"/>
  <c r="G1357"/>
  <c r="F520"/>
  <c r="G520"/>
  <c r="F2135"/>
  <c r="G2135"/>
  <c r="F1644"/>
  <c r="G1644"/>
  <c r="F2138"/>
  <c r="G2138"/>
  <c r="F962"/>
  <c r="G962"/>
  <c r="F2343"/>
  <c r="G2343"/>
  <c r="F234"/>
  <c r="G234"/>
  <c r="F369"/>
  <c r="G369"/>
  <c r="F348"/>
  <c r="G348"/>
  <c r="F847"/>
  <c r="G847"/>
  <c r="F1922"/>
  <c r="G1922"/>
  <c r="F1656"/>
  <c r="G1656"/>
  <c r="F1771"/>
  <c r="G1771"/>
  <c r="F1385"/>
  <c r="G1385"/>
  <c r="F1062"/>
  <c r="G1062"/>
  <c r="F2023"/>
  <c r="G2023"/>
  <c r="F1101"/>
  <c r="G1101"/>
  <c r="F1173"/>
  <c r="G1173"/>
  <c r="F1719"/>
  <c r="G1719"/>
  <c r="F1193"/>
  <c r="G1193"/>
  <c r="F1870"/>
  <c r="G1870"/>
  <c r="F815"/>
  <c r="G815"/>
  <c r="F876"/>
  <c r="G876"/>
  <c r="F515"/>
  <c r="G515"/>
  <c r="F30"/>
  <c r="G30"/>
  <c r="F1205"/>
  <c r="G1205"/>
  <c r="F2486"/>
  <c r="G2486"/>
  <c r="F1585"/>
  <c r="G1585"/>
  <c r="F431"/>
  <c r="G431"/>
  <c r="E12" i="43"/>
  <c r="F434" i="1"/>
  <c r="G434"/>
  <c r="F1903"/>
  <c r="G1903"/>
  <c r="F715"/>
  <c r="G715"/>
  <c r="F503"/>
  <c r="G503"/>
  <c r="F270"/>
  <c r="G270"/>
  <c r="F1606"/>
  <c r="G1606"/>
  <c r="F1970"/>
  <c r="G1970"/>
  <c r="F1160"/>
  <c r="G1160"/>
  <c r="F688"/>
  <c r="G688"/>
  <c r="F2414"/>
  <c r="G2414"/>
  <c r="F2482"/>
  <c r="G2482"/>
  <c r="F890"/>
  <c r="G890"/>
  <c r="F2554"/>
  <c r="G2554"/>
  <c r="F496"/>
  <c r="G496"/>
  <c r="E9" i="25"/>
  <c r="F2162" i="1"/>
  <c r="G2162"/>
  <c r="F2067"/>
  <c r="G2067"/>
  <c r="F1798"/>
  <c r="G1798"/>
  <c r="F2049"/>
  <c r="G2049"/>
  <c r="F1088"/>
  <c r="G1088"/>
  <c r="F794"/>
  <c r="G794"/>
  <c r="E11" i="12"/>
  <c r="E6"/>
  <c r="F1947" i="1"/>
  <c r="G1947"/>
  <c r="F1285"/>
  <c r="G1285"/>
  <c r="F2288"/>
  <c r="G2288"/>
  <c r="F1926"/>
  <c r="G1926"/>
  <c r="F2524"/>
  <c r="G2524"/>
  <c r="F1527"/>
  <c r="G1527"/>
  <c r="K39" i="14"/>
  <c r="F567" i="1"/>
  <c r="G567"/>
  <c r="F784"/>
  <c r="G784"/>
  <c r="F194"/>
  <c r="G194"/>
  <c r="F1311"/>
  <c r="G1311"/>
  <c r="E213" i="9"/>
  <c r="E209"/>
  <c r="F2516" i="1"/>
  <c r="G2516"/>
  <c r="F2305"/>
  <c r="G2305"/>
  <c r="F1567"/>
  <c r="G1567"/>
  <c r="F598"/>
  <c r="G598"/>
  <c r="F1444"/>
  <c r="G1444"/>
  <c r="F190"/>
  <c r="G190"/>
  <c r="F1326"/>
  <c r="G1326"/>
  <c r="F1485"/>
  <c r="G1485"/>
  <c r="F2824"/>
  <c r="G2824"/>
  <c r="K13" i="14"/>
  <c r="K8"/>
  <c r="F1684" i="1"/>
  <c r="G1684"/>
  <c r="F2210"/>
  <c r="G2210"/>
  <c r="F1352"/>
  <c r="G1352"/>
  <c r="F2726"/>
  <c r="G2726"/>
  <c r="F2564"/>
  <c r="G2564"/>
  <c r="E48" i="29"/>
  <c r="E44"/>
  <c r="F364" i="1"/>
  <c r="G364"/>
  <c r="F1683"/>
  <c r="G1683"/>
  <c r="F548"/>
  <c r="G548"/>
  <c r="F1951"/>
  <c r="G1951"/>
  <c r="F376"/>
  <c r="G376"/>
  <c r="F1468"/>
  <c r="G1468"/>
  <c r="F1371"/>
  <c r="G1371"/>
  <c r="F1378"/>
  <c r="G1378"/>
  <c r="F415"/>
  <c r="G415"/>
  <c r="F972"/>
  <c r="G972"/>
  <c r="F785"/>
  <c r="G785"/>
  <c r="E11" i="15"/>
  <c r="E6"/>
  <c r="F1836" i="1"/>
  <c r="G1836"/>
  <c r="F1536"/>
  <c r="G1536"/>
  <c r="F1307"/>
  <c r="G1307"/>
  <c r="F658"/>
  <c r="G658"/>
  <c r="F823"/>
  <c r="G823"/>
  <c r="F1401"/>
  <c r="G1401"/>
  <c r="F2731"/>
  <c r="G2731"/>
  <c r="K211" i="9"/>
  <c r="F184" i="1"/>
  <c r="G184"/>
  <c r="F1341"/>
  <c r="G1341"/>
  <c r="F1038"/>
  <c r="G1038"/>
  <c r="F1680"/>
  <c r="G1680"/>
  <c r="F739"/>
  <c r="G739"/>
  <c r="F2142"/>
  <c r="G2142"/>
  <c r="F1872"/>
  <c r="G1872"/>
  <c r="F1409"/>
  <c r="G1409"/>
  <c r="F1098"/>
  <c r="G1098"/>
  <c r="F1878"/>
  <c r="G1878"/>
  <c r="F1200"/>
  <c r="G1200"/>
  <c r="K29" i="9"/>
  <c r="F173" i="1"/>
  <c r="G173"/>
  <c r="F2385"/>
  <c r="G2385"/>
  <c r="F791"/>
  <c r="G791"/>
  <c r="F1225"/>
  <c r="G1225"/>
  <c r="F435"/>
  <c r="G435"/>
  <c r="F690"/>
  <c r="G690"/>
  <c r="F212"/>
  <c r="G212"/>
  <c r="F1283"/>
  <c r="G1283"/>
  <c r="F1639"/>
  <c r="G1639"/>
  <c r="F147"/>
  <c r="G147"/>
  <c r="K62" i="6"/>
  <c r="F2478" i="1"/>
  <c r="G2478"/>
  <c r="F2670"/>
  <c r="G2670"/>
  <c r="F880"/>
  <c r="G880"/>
  <c r="F158"/>
  <c r="G158"/>
  <c r="F1795"/>
  <c r="G1795"/>
  <c r="F2166"/>
  <c r="G2166"/>
  <c r="F2270"/>
  <c r="G2270"/>
  <c r="F1657"/>
  <c r="G1657"/>
  <c r="F1796"/>
  <c r="G1796"/>
  <c r="F1438"/>
  <c r="G1438"/>
  <c r="F1041"/>
  <c r="G1041"/>
  <c r="F1539"/>
  <c r="G1539"/>
  <c r="F52"/>
  <c r="G52"/>
  <c r="F1253"/>
  <c r="G1253"/>
  <c r="F532"/>
  <c r="G532"/>
  <c r="F1432"/>
  <c r="G1432"/>
  <c r="F1143"/>
  <c r="G1143"/>
  <c r="F2114"/>
  <c r="G2114"/>
  <c r="F736"/>
  <c r="G736"/>
  <c r="F2238"/>
  <c r="G2238"/>
  <c r="E201" i="14"/>
  <c r="F397" i="1"/>
  <c r="G397"/>
  <c r="F1856"/>
  <c r="G1856"/>
  <c r="F1112"/>
  <c r="G1112"/>
  <c r="F78"/>
  <c r="G78"/>
  <c r="F1299"/>
  <c r="G1299"/>
  <c r="F1194"/>
  <c r="G1194"/>
  <c r="F2094"/>
  <c r="G2094"/>
  <c r="F1664"/>
  <c r="G1664"/>
  <c r="F3003"/>
  <c r="G3003"/>
  <c r="E90" i="14"/>
  <c r="F857" i="1"/>
  <c r="G857"/>
  <c r="F169"/>
  <c r="G169"/>
  <c r="F2497"/>
  <c r="G2497"/>
  <c r="F2439"/>
  <c r="G2439"/>
  <c r="F2151"/>
  <c r="G2151"/>
  <c r="E96" i="14"/>
  <c r="F1957" i="1"/>
  <c r="G1957"/>
  <c r="F2667"/>
  <c r="G2667"/>
  <c r="F1258"/>
  <c r="G1258"/>
  <c r="F1828"/>
  <c r="G1828"/>
  <c r="F1244"/>
  <c r="G1244"/>
  <c r="F1340"/>
  <c r="G1340"/>
  <c r="F711"/>
  <c r="G711"/>
  <c r="F2070"/>
  <c r="G2070"/>
  <c r="F113"/>
  <c r="G113"/>
  <c r="F1268"/>
  <c r="G1268"/>
  <c r="F1424"/>
  <c r="G1424"/>
  <c r="F902"/>
  <c r="G902"/>
  <c r="F223"/>
  <c r="G223"/>
  <c r="F1695"/>
  <c r="G1695"/>
  <c r="F2679"/>
  <c r="G2679"/>
  <c r="F1369"/>
  <c r="G1369"/>
  <c r="F2370"/>
  <c r="G2370"/>
  <c r="F814"/>
  <c r="G814"/>
  <c r="F1843"/>
  <c r="G1843"/>
  <c r="F1804"/>
  <c r="G1804"/>
  <c r="F1615"/>
  <c r="G1615"/>
  <c r="F2952"/>
  <c r="G2952"/>
  <c r="E13" i="14"/>
  <c r="E8"/>
  <c r="F753" i="1"/>
  <c r="G753"/>
  <c r="F274"/>
  <c r="G274"/>
  <c r="F1873"/>
  <c r="G1873"/>
  <c r="F186"/>
  <c r="G186"/>
  <c r="K125" i="3"/>
  <c r="F1227" i="1"/>
  <c r="G1227"/>
  <c r="F650"/>
  <c r="G650"/>
  <c r="F1709"/>
  <c r="G1709"/>
  <c r="F721"/>
  <c r="G721"/>
  <c r="F2121"/>
  <c r="G2121"/>
  <c r="F2286"/>
  <c r="G2286"/>
  <c r="F1955"/>
  <c r="G1955"/>
  <c r="F1360"/>
  <c r="G1360"/>
  <c r="F863"/>
  <c r="G863"/>
  <c r="F1411"/>
  <c r="G1411"/>
  <c r="F811"/>
  <c r="G811"/>
  <c r="F984"/>
  <c r="G984"/>
  <c r="F2450"/>
  <c r="G2450"/>
  <c r="F1323"/>
  <c r="G1323"/>
  <c r="F2693"/>
  <c r="G2693"/>
  <c r="F315"/>
  <c r="G315"/>
  <c r="F1398"/>
  <c r="G1398"/>
  <c r="F967"/>
  <c r="G967"/>
  <c r="F2532"/>
  <c r="G2532"/>
  <c r="E52" i="16"/>
  <c r="F1675" i="1"/>
  <c r="G1675"/>
  <c r="F2494"/>
  <c r="G2494"/>
  <c r="F1908"/>
  <c r="G1908"/>
  <c r="F773"/>
  <c r="G773"/>
  <c r="F2444"/>
  <c r="G2444"/>
  <c r="F5"/>
  <c r="G5"/>
  <c r="F1643"/>
  <c r="G1643"/>
  <c r="F61"/>
  <c r="G61"/>
  <c r="F2177"/>
  <c r="G2177"/>
  <c r="F214"/>
  <c r="G214"/>
  <c r="E23" i="5"/>
  <c r="F76" i="1"/>
  <c r="G76"/>
  <c r="F860"/>
  <c r="G860"/>
  <c r="F407"/>
  <c r="G407"/>
  <c r="F2045"/>
  <c r="G2045"/>
  <c r="F2318"/>
  <c r="G2318"/>
  <c r="F2076"/>
  <c r="G2076"/>
  <c r="F2388"/>
  <c r="G2388"/>
  <c r="F1894"/>
  <c r="G1894"/>
  <c r="F2501"/>
  <c r="G2501"/>
  <c r="F2552"/>
  <c r="G2552"/>
  <c r="E10" i="29"/>
  <c r="E6"/>
  <c r="F1950" i="1"/>
  <c r="G1950"/>
  <c r="F2037"/>
  <c r="G2037"/>
  <c r="F1916"/>
  <c r="G1916"/>
  <c r="F104"/>
  <c r="G104"/>
  <c r="F2503"/>
  <c r="G2503"/>
  <c r="F2457"/>
  <c r="G2457"/>
  <c r="F2073"/>
  <c r="G2073"/>
  <c r="F824"/>
  <c r="G824"/>
  <c r="F402"/>
  <c r="G402"/>
  <c r="F2522"/>
  <c r="G2522"/>
  <c r="F2128"/>
  <c r="G2128"/>
  <c r="F380"/>
  <c r="G380"/>
  <c r="E28" i="21"/>
  <c r="F2585" i="1"/>
  <c r="G2585"/>
  <c r="F1779"/>
  <c r="G1779"/>
  <c r="F472"/>
  <c r="G472"/>
  <c r="F1276"/>
  <c r="G1276"/>
  <c r="F1451"/>
  <c r="G1451"/>
  <c r="F242"/>
  <c r="G242"/>
  <c r="F966"/>
  <c r="G966"/>
  <c r="F895"/>
  <c r="G895"/>
  <c r="F1404"/>
  <c r="G1404"/>
  <c r="F2737"/>
  <c r="G2737"/>
  <c r="E185" i="9"/>
  <c r="F1941" i="1"/>
  <c r="G1941"/>
  <c r="F417"/>
  <c r="G417"/>
  <c r="F2611"/>
  <c r="G2611"/>
  <c r="F1666"/>
  <c r="G1666"/>
  <c r="F1869"/>
  <c r="G1869"/>
  <c r="F767"/>
  <c r="G767"/>
  <c r="F129"/>
  <c r="G129"/>
  <c r="F1318"/>
  <c r="G1318"/>
  <c r="F1884"/>
  <c r="G1884"/>
  <c r="F1192"/>
  <c r="G1192"/>
  <c r="F1723"/>
  <c r="G1723"/>
  <c r="F2030"/>
  <c r="G2030"/>
  <c r="F1563"/>
  <c r="G1563"/>
  <c r="F2724"/>
  <c r="G2724"/>
  <c r="F281"/>
  <c r="G281"/>
  <c r="F162"/>
  <c r="G162"/>
  <c r="F1288"/>
  <c r="G1288"/>
  <c r="F1985"/>
  <c r="G1985"/>
  <c r="F1104"/>
  <c r="G1104"/>
  <c r="F2590"/>
  <c r="G2590"/>
  <c r="F33"/>
  <c r="G33"/>
  <c r="F2250"/>
  <c r="G2250"/>
  <c r="F1577"/>
  <c r="G1577"/>
  <c r="F112"/>
  <c r="G112"/>
  <c r="F877"/>
  <c r="G877"/>
  <c r="F2604"/>
  <c r="G2604"/>
  <c r="F1127"/>
  <c r="G1127"/>
  <c r="F2213"/>
  <c r="G2213"/>
  <c r="F119"/>
  <c r="G119"/>
  <c r="K31" i="6"/>
  <c r="F511" i="1"/>
  <c r="G511"/>
  <c r="F2191"/>
  <c r="G2191"/>
  <c r="F1086"/>
  <c r="G1086"/>
  <c r="F2704"/>
  <c r="G2704"/>
  <c r="F425"/>
  <c r="G425"/>
  <c r="F878"/>
  <c r="G878"/>
  <c r="K75" i="15"/>
  <c r="K72"/>
  <c r="F820" i="1"/>
  <c r="G820"/>
  <c r="E23" i="12"/>
  <c r="E18"/>
  <c r="F2525" i="1"/>
  <c r="G2525"/>
  <c r="F807"/>
  <c r="G807"/>
  <c r="F2483"/>
  <c r="G2483"/>
  <c r="F1700"/>
  <c r="G1700"/>
  <c r="F1733"/>
  <c r="G1733"/>
  <c r="F1691"/>
  <c r="G1691"/>
  <c r="F2495"/>
  <c r="G2495"/>
  <c r="F1023"/>
  <c r="G1023"/>
  <c r="F89"/>
  <c r="G89"/>
  <c r="E48" i="37"/>
  <c r="F1178" i="1"/>
  <c r="G1178"/>
  <c r="F1587"/>
  <c r="G1587"/>
  <c r="F1591"/>
  <c r="G1591"/>
  <c r="F618"/>
  <c r="G618"/>
  <c r="F2429"/>
  <c r="G2429"/>
  <c r="F1597"/>
  <c r="G1597"/>
  <c r="F1998"/>
  <c r="G1998"/>
  <c r="F2000"/>
  <c r="G2000"/>
  <c r="F1670"/>
  <c r="G1670"/>
  <c r="F691"/>
  <c r="G691"/>
  <c r="F2716"/>
  <c r="G2716"/>
  <c r="F342"/>
  <c r="G342"/>
  <c r="F8" i="18"/>
  <c r="F891" i="1"/>
  <c r="G891"/>
  <c r="F1899"/>
  <c r="G1899"/>
  <c r="F2046"/>
  <c r="G2046"/>
  <c r="E34" i="15"/>
  <c r="E30"/>
  <c r="F717" i="1"/>
  <c r="G717"/>
  <c r="F2165"/>
  <c r="G2165"/>
  <c r="F1516"/>
  <c r="G1516"/>
  <c r="F1452"/>
  <c r="G1452"/>
  <c r="F1748"/>
  <c r="G1748"/>
  <c r="F2541"/>
  <c r="G2541"/>
  <c r="F1832"/>
  <c r="G1832"/>
  <c r="F1310"/>
  <c r="G1310"/>
  <c r="F1291"/>
  <c r="G1291"/>
  <c r="F1188"/>
  <c r="G1188"/>
  <c r="F2424"/>
  <c r="G2424"/>
  <c r="F81"/>
  <c r="G81"/>
  <c r="K11" i="5"/>
  <c r="F155" i="1"/>
  <c r="G155"/>
  <c r="F939"/>
  <c r="G939"/>
  <c r="F2512"/>
  <c r="G2512"/>
  <c r="F331"/>
  <c r="G331"/>
  <c r="F1076"/>
  <c r="G1076"/>
  <c r="F1614"/>
  <c r="G1614"/>
  <c r="F2617"/>
  <c r="G2617"/>
  <c r="K100" i="29"/>
  <c r="K96"/>
  <c r="F141" i="1"/>
  <c r="G141"/>
  <c r="F2172"/>
  <c r="G2172"/>
  <c r="F2195"/>
  <c r="G2195"/>
  <c r="F1377"/>
  <c r="G1377"/>
  <c r="F1469"/>
  <c r="G1469"/>
  <c r="F780"/>
  <c r="G780"/>
  <c r="F1239"/>
  <c r="G1239"/>
  <c r="F2033"/>
  <c r="G2033"/>
  <c r="F2664"/>
  <c r="G2664"/>
  <c r="F562"/>
  <c r="G562"/>
  <c r="F1944"/>
  <c r="G1944"/>
  <c r="F1498"/>
  <c r="G1498"/>
  <c r="F307"/>
  <c r="G307"/>
  <c r="F1130"/>
  <c r="G1130"/>
  <c r="E19" i="27"/>
  <c r="K63"/>
  <c r="E44" i="15"/>
  <c r="E40"/>
  <c r="K34" i="27"/>
  <c r="K55"/>
  <c r="E113" i="3"/>
  <c r="E147"/>
  <c r="E187" i="39"/>
  <c r="K11" i="6"/>
  <c r="K145" i="14"/>
  <c r="K141"/>
  <c r="E29" i="9"/>
  <c r="K156"/>
  <c r="E137" i="5"/>
  <c r="E146" i="3"/>
  <c r="E139" i="6"/>
  <c r="E165" i="21"/>
  <c r="E58" i="5"/>
  <c r="K70"/>
  <c r="E14"/>
  <c r="E70"/>
  <c r="K14"/>
  <c r="K25"/>
  <c r="K58"/>
  <c r="E25"/>
  <c r="E36"/>
  <c r="E81"/>
  <c r="E88"/>
  <c r="E91" i="3"/>
  <c r="E60" i="9"/>
  <c r="E24" i="20"/>
  <c r="E145" i="14"/>
  <c r="E193"/>
  <c r="E188"/>
  <c r="E19" i="23"/>
  <c r="E15"/>
  <c r="E149" i="9"/>
  <c r="F2747" i="1"/>
  <c r="G2747"/>
  <c r="K188" i="9"/>
  <c r="K184"/>
  <c r="E36" i="27"/>
  <c r="B114"/>
  <c r="I102"/>
  <c r="E179" i="9"/>
  <c r="E175"/>
  <c r="F3007" i="1"/>
  <c r="G3007"/>
  <c r="E128" i="14"/>
  <c r="E123"/>
  <c r="E136"/>
  <c r="E12" i="40"/>
  <c r="E16"/>
  <c r="E14" i="27"/>
  <c r="E87" i="9"/>
  <c r="E56" i="27"/>
  <c r="F2964" i="1"/>
  <c r="G2964"/>
  <c r="F2969"/>
  <c r="G2969"/>
  <c r="F2980"/>
  <c r="G2980"/>
  <c r="F2985"/>
  <c r="G2985"/>
  <c r="F2996"/>
  <c r="G2996"/>
  <c r="F3001"/>
  <c r="G3001"/>
  <c r="F3017"/>
  <c r="G3017"/>
  <c r="F3028"/>
  <c r="G3028"/>
  <c r="F3033"/>
  <c r="G3033"/>
  <c r="F3044"/>
  <c r="G3044"/>
  <c r="F3060"/>
  <c r="G3060"/>
  <c r="F3065"/>
  <c r="G3065"/>
  <c r="F2920"/>
  <c r="G2920"/>
  <c r="F2928"/>
  <c r="G2928"/>
  <c r="F2936"/>
  <c r="G2936"/>
  <c r="F2944"/>
  <c r="G2944"/>
  <c r="F2960"/>
  <c r="G2960"/>
  <c r="F2788"/>
  <c r="G2788"/>
  <c r="F2799"/>
  <c r="G2799"/>
  <c r="F2804"/>
  <c r="G2804"/>
  <c r="F2815"/>
  <c r="G2815"/>
  <c r="F2820"/>
  <c r="G2820"/>
  <c r="F2831"/>
  <c r="G2831"/>
  <c r="F2836"/>
  <c r="G2836"/>
  <c r="F2847"/>
  <c r="G2847"/>
  <c r="K32" i="39"/>
  <c r="F2852" i="1"/>
  <c r="G2852"/>
  <c r="F2863"/>
  <c r="G2863"/>
  <c r="F2868"/>
  <c r="G2868"/>
  <c r="F2879"/>
  <c r="G2879"/>
  <c r="F2884"/>
  <c r="G2884"/>
  <c r="F2895"/>
  <c r="G2895"/>
  <c r="F2900"/>
  <c r="G2900"/>
  <c r="F2911"/>
  <c r="G2911"/>
  <c r="F2970"/>
  <c r="G2970"/>
  <c r="F2975"/>
  <c r="G2975"/>
  <c r="F2986"/>
  <c r="G2986"/>
  <c r="F2991"/>
  <c r="G2991"/>
  <c r="K67" i="39"/>
  <c r="F3018" i="1"/>
  <c r="G3018"/>
  <c r="F3023"/>
  <c r="G3023"/>
  <c r="F3034"/>
  <c r="G3034"/>
  <c r="F3039"/>
  <c r="G3039"/>
  <c r="F3055"/>
  <c r="G3055"/>
  <c r="F3066"/>
  <c r="G3066"/>
  <c r="F3071"/>
  <c r="G3071"/>
  <c r="F2921"/>
  <c r="G2921"/>
  <c r="F2929"/>
  <c r="G2929"/>
  <c r="F2937"/>
  <c r="G2937"/>
  <c r="F2945"/>
  <c r="G2945"/>
  <c r="F2953"/>
  <c r="G2953"/>
  <c r="F2961"/>
  <c r="G2961"/>
  <c r="F2789"/>
  <c r="G2789"/>
  <c r="F2805"/>
  <c r="G2805"/>
  <c r="F2810"/>
  <c r="G2810"/>
  <c r="F2821"/>
  <c r="G2821"/>
  <c r="F2826"/>
  <c r="G2826"/>
  <c r="E32" i="39"/>
  <c r="F2837" i="1"/>
  <c r="G2837"/>
  <c r="F2842"/>
  <c r="G2842"/>
  <c r="F2853"/>
  <c r="G2853"/>
  <c r="F2858"/>
  <c r="G2858"/>
  <c r="F2869"/>
  <c r="G2869"/>
  <c r="F2874"/>
  <c r="G2874"/>
  <c r="F2885"/>
  <c r="G2885"/>
  <c r="F2890"/>
  <c r="G2890"/>
  <c r="F2901"/>
  <c r="G2901"/>
  <c r="F2906"/>
  <c r="G2906"/>
  <c r="F2886"/>
  <c r="G2886"/>
  <c r="F2902"/>
  <c r="G2902"/>
  <c r="F2965"/>
  <c r="G2965"/>
  <c r="F2976"/>
  <c r="G2976"/>
  <c r="F2981"/>
  <c r="G2981"/>
  <c r="F2992"/>
  <c r="G2992"/>
  <c r="F2997"/>
  <c r="G2997"/>
  <c r="F3008"/>
  <c r="G3008"/>
  <c r="F3024"/>
  <c r="G3024"/>
  <c r="F3040"/>
  <c r="G3040"/>
  <c r="F3045"/>
  <c r="G3045"/>
  <c r="F3056"/>
  <c r="G3056"/>
  <c r="F3061"/>
  <c r="G3061"/>
  <c r="F2922"/>
  <c r="G2922"/>
  <c r="F2930"/>
  <c r="G2930"/>
  <c r="F2938"/>
  <c r="G2938"/>
  <c r="F2946"/>
  <c r="G2946"/>
  <c r="F2954"/>
  <c r="G2954"/>
  <c r="F2962"/>
  <c r="G2962"/>
  <c r="F2800"/>
  <c r="G2800"/>
  <c r="F2811"/>
  <c r="G2811"/>
  <c r="F2816"/>
  <c r="G2816"/>
  <c r="F2827"/>
  <c r="G2827"/>
  <c r="K66" i="39"/>
  <c r="F2832" i="1"/>
  <c r="G2832"/>
  <c r="F2843"/>
  <c r="G2843"/>
  <c r="F2848"/>
  <c r="G2848"/>
  <c r="E84" i="39"/>
  <c r="F2859" i="1"/>
  <c r="G2859"/>
  <c r="F2864"/>
  <c r="G2864"/>
  <c r="F2875"/>
  <c r="G2875"/>
  <c r="F2880"/>
  <c r="G2880"/>
  <c r="F2891"/>
  <c r="G2891"/>
  <c r="F2896"/>
  <c r="G2896"/>
  <c r="F2907"/>
  <c r="G2907"/>
  <c r="F2912"/>
  <c r="G2912"/>
  <c r="F2982"/>
  <c r="G2982"/>
  <c r="F2972"/>
  <c r="G2972"/>
  <c r="F2977"/>
  <c r="G2977"/>
  <c r="F2988"/>
  <c r="G2988"/>
  <c r="F2993"/>
  <c r="G2993"/>
  <c r="F3004"/>
  <c r="G3004"/>
  <c r="E152" i="39"/>
  <c r="E147"/>
  <c r="F3009" i="1"/>
  <c r="G3009"/>
  <c r="F3020"/>
  <c r="G3020"/>
  <c r="F3025"/>
  <c r="G3025"/>
  <c r="F3036"/>
  <c r="G3036"/>
  <c r="F3041"/>
  <c r="G3041"/>
  <c r="F3052"/>
  <c r="G3052"/>
  <c r="F3057"/>
  <c r="G3057"/>
  <c r="F3068"/>
  <c r="G3068"/>
  <c r="F2916"/>
  <c r="G2916"/>
  <c r="F2924"/>
  <c r="G2924"/>
  <c r="F2932"/>
  <c r="G2932"/>
  <c r="F2940"/>
  <c r="G2940"/>
  <c r="K139" i="39"/>
  <c r="F2948" i="1"/>
  <c r="G2948"/>
  <c r="F2956"/>
  <c r="G2956"/>
  <c r="F2791"/>
  <c r="G2791"/>
  <c r="F2807"/>
  <c r="G2807"/>
  <c r="F2812"/>
  <c r="G2812"/>
  <c r="F2823"/>
  <c r="G2823"/>
  <c r="F2828"/>
  <c r="G2828"/>
  <c r="F2839"/>
  <c r="G2839"/>
  <c r="F2844"/>
  <c r="G2844"/>
  <c r="F2855"/>
  <c r="G2855"/>
  <c r="F2860"/>
  <c r="G2860"/>
  <c r="F2871"/>
  <c r="G2871"/>
  <c r="F2876"/>
  <c r="G2876"/>
  <c r="F2887"/>
  <c r="G2887"/>
  <c r="F2892"/>
  <c r="G2892"/>
  <c r="F2903"/>
  <c r="G2903"/>
  <c r="F2908"/>
  <c r="G2908"/>
  <c r="F2923"/>
  <c r="G2923"/>
  <c r="F2931"/>
  <c r="G2931"/>
  <c r="F2939"/>
  <c r="G2939"/>
  <c r="F2947"/>
  <c r="G2947"/>
  <c r="F2955"/>
  <c r="G2955"/>
  <c r="F2963"/>
  <c r="G2963"/>
  <c r="F2790"/>
  <c r="G2790"/>
  <c r="F2801"/>
  <c r="G2801"/>
  <c r="F2806"/>
  <c r="G2806"/>
  <c r="F2817"/>
  <c r="G2817"/>
  <c r="F2822"/>
  <c r="G2822"/>
  <c r="F2833"/>
  <c r="G2833"/>
  <c r="F2838"/>
  <c r="G2838"/>
  <c r="F2849"/>
  <c r="G2849"/>
  <c r="F2854"/>
  <c r="G2854"/>
  <c r="F2865"/>
  <c r="G2865"/>
  <c r="F2870"/>
  <c r="G2870"/>
  <c r="F2897"/>
  <c r="G2897"/>
  <c r="F2913"/>
  <c r="G2913"/>
  <c r="F2967"/>
  <c r="G2967"/>
  <c r="F2978"/>
  <c r="G2978"/>
  <c r="F2983"/>
  <c r="G2983"/>
  <c r="F2994"/>
  <c r="G2994"/>
  <c r="F2999"/>
  <c r="G2999"/>
  <c r="F3010"/>
  <c r="G3010"/>
  <c r="F3015"/>
  <c r="G3015"/>
  <c r="F3026"/>
  <c r="G3026"/>
  <c r="F3031"/>
  <c r="G3031"/>
  <c r="F3042"/>
  <c r="G3042"/>
  <c r="F3047"/>
  <c r="G3047"/>
  <c r="F3058"/>
  <c r="G3058"/>
  <c r="F3063"/>
  <c r="G3063"/>
  <c r="F2917"/>
  <c r="G2917"/>
  <c r="F2925"/>
  <c r="G2925"/>
  <c r="F2933"/>
  <c r="G2933"/>
  <c r="F2941"/>
  <c r="G2941"/>
  <c r="K140" i="39"/>
  <c r="F2949" i="1"/>
  <c r="G2949"/>
  <c r="F2957"/>
  <c r="G2957"/>
  <c r="F2797"/>
  <c r="G2797"/>
  <c r="F2802"/>
  <c r="G2802"/>
  <c r="F2813"/>
  <c r="G2813"/>
  <c r="F2818"/>
  <c r="G2818"/>
  <c r="F2829"/>
  <c r="G2829"/>
  <c r="F2834"/>
  <c r="G2834"/>
  <c r="F2845"/>
  <c r="G2845"/>
  <c r="F2850"/>
  <c r="G2850"/>
  <c r="F2861"/>
  <c r="G2861"/>
  <c r="F2866"/>
  <c r="G2866"/>
  <c r="F2877"/>
  <c r="G2877"/>
  <c r="F2882"/>
  <c r="G2882"/>
  <c r="F2893"/>
  <c r="G2893"/>
  <c r="F2898"/>
  <c r="G2898"/>
  <c r="F2909"/>
  <c r="G2909"/>
  <c r="F2914"/>
  <c r="G2914"/>
  <c r="F2918"/>
  <c r="G2918"/>
  <c r="F2926"/>
  <c r="G2926"/>
  <c r="F2934"/>
  <c r="G2934"/>
  <c r="F2942"/>
  <c r="G2942"/>
  <c r="E169" i="39"/>
  <c r="F2950" i="1"/>
  <c r="G2950"/>
  <c r="F2958"/>
  <c r="G2958"/>
  <c r="F2787"/>
  <c r="G2787"/>
  <c r="F2792"/>
  <c r="G2792"/>
  <c r="F2803"/>
  <c r="G2803"/>
  <c r="F2808"/>
  <c r="G2808"/>
  <c r="F2819"/>
  <c r="G2819"/>
  <c r="F2835"/>
  <c r="G2835"/>
  <c r="F2840"/>
  <c r="G2840"/>
  <c r="F2851"/>
  <c r="G2851"/>
  <c r="F2856"/>
  <c r="G2856"/>
  <c r="F2867"/>
  <c r="G2867"/>
  <c r="F2872"/>
  <c r="G2872"/>
  <c r="F2883"/>
  <c r="G2883"/>
  <c r="F2899"/>
  <c r="G2899"/>
  <c r="F2904"/>
  <c r="G2904"/>
  <c r="F2915"/>
  <c r="G2915"/>
  <c r="F2968"/>
  <c r="G2968"/>
  <c r="F2973"/>
  <c r="G2973"/>
  <c r="F2984"/>
  <c r="G2984"/>
  <c r="F2989"/>
  <c r="G2989"/>
  <c r="F3000"/>
  <c r="G3000"/>
  <c r="F3005"/>
  <c r="G3005"/>
  <c r="F3016"/>
  <c r="G3016"/>
  <c r="F3021"/>
  <c r="G3021"/>
  <c r="F3032"/>
  <c r="G3032"/>
  <c r="K152" i="39"/>
  <c r="K147"/>
  <c r="F3037" i="1"/>
  <c r="G3037"/>
  <c r="F3048"/>
  <c r="G3048"/>
  <c r="F3053"/>
  <c r="G3053"/>
  <c r="F3064"/>
  <c r="G3064"/>
  <c r="F3069"/>
  <c r="G3069"/>
  <c r="F2974"/>
  <c r="G2974"/>
  <c r="F2979"/>
  <c r="G2979"/>
  <c r="F2990"/>
  <c r="G2990"/>
  <c r="F2995"/>
  <c r="G2995"/>
  <c r="F3011"/>
  <c r="G3011"/>
  <c r="F3022"/>
  <c r="G3022"/>
  <c r="F3027"/>
  <c r="G3027"/>
  <c r="F3038"/>
  <c r="G3038"/>
  <c r="F3043"/>
  <c r="G3043"/>
  <c r="F3054"/>
  <c r="G3054"/>
  <c r="F3059"/>
  <c r="G3059"/>
  <c r="F3070"/>
  <c r="G3070"/>
  <c r="F2919"/>
  <c r="G2919"/>
  <c r="F2927"/>
  <c r="G2927"/>
  <c r="F2935"/>
  <c r="G2935"/>
  <c r="F2943"/>
  <c r="G2943"/>
  <c r="F2951"/>
  <c r="G2951"/>
  <c r="F2959"/>
  <c r="G2959"/>
  <c r="F2798"/>
  <c r="G2798"/>
  <c r="F2809"/>
  <c r="G2809"/>
  <c r="F2814"/>
  <c r="G2814"/>
  <c r="F2825"/>
  <c r="G2825"/>
  <c r="F2830"/>
  <c r="G2830"/>
  <c r="F2841"/>
  <c r="G2841"/>
  <c r="F2846"/>
  <c r="G2846"/>
  <c r="F2857"/>
  <c r="G2857"/>
  <c r="F2862"/>
  <c r="G2862"/>
  <c r="F2873"/>
  <c r="G2873"/>
  <c r="F2878"/>
  <c r="G2878"/>
  <c r="F2889"/>
  <c r="G2889"/>
  <c r="F2894"/>
  <c r="G2894"/>
  <c r="F2905"/>
  <c r="G2905"/>
  <c r="F2910"/>
  <c r="G2910"/>
  <c r="F2966"/>
  <c r="G2966"/>
  <c r="F2971"/>
  <c r="G2971"/>
  <c r="F2987"/>
  <c r="G2987"/>
  <c r="F2998"/>
  <c r="G2998"/>
  <c r="F3014"/>
  <c r="G3014"/>
  <c r="F3019"/>
  <c r="G3019"/>
  <c r="F3030"/>
  <c r="G3030"/>
  <c r="F3035"/>
  <c r="G3035"/>
  <c r="F3046"/>
  <c r="G3046"/>
  <c r="F3051"/>
  <c r="G3051"/>
  <c r="F3062"/>
  <c r="G3062"/>
  <c r="F3067"/>
  <c r="G3067"/>
  <c r="F2775"/>
  <c r="G2775"/>
  <c r="E15" i="42"/>
  <c r="F2783" i="1"/>
  <c r="G2783"/>
  <c r="E80" i="42"/>
  <c r="F2765" i="1"/>
  <c r="G2765"/>
  <c r="E51" i="42"/>
  <c r="E48"/>
  <c r="F2781" i="1"/>
  <c r="G2781"/>
  <c r="E99" i="42"/>
  <c r="F2760" i="1"/>
  <c r="G2760"/>
  <c r="E16" i="42"/>
  <c r="E41"/>
  <c r="F2776" i="1"/>
  <c r="G2776"/>
  <c r="E39" i="42"/>
  <c r="F2784" i="1"/>
  <c r="G2784"/>
  <c r="F2774"/>
  <c r="G2774"/>
  <c r="E42" i="42"/>
  <c r="F2782" i="1"/>
  <c r="G2782"/>
  <c r="E100" i="42"/>
  <c r="F2761" i="1"/>
  <c r="G2761"/>
  <c r="F2769"/>
  <c r="G2769"/>
  <c r="F2777"/>
  <c r="G2777"/>
  <c r="E87" i="42"/>
  <c r="F2785" i="1"/>
  <c r="G2785"/>
  <c r="F2766"/>
  <c r="G2766"/>
  <c r="E17" i="42"/>
  <c r="F2762" i="1"/>
  <c r="G2762"/>
  <c r="F2770"/>
  <c r="G2770"/>
  <c r="F2778"/>
  <c r="G2778"/>
  <c r="E93" i="42"/>
  <c r="F2786" i="1"/>
  <c r="G2786"/>
  <c r="F2763"/>
  <c r="G2763"/>
  <c r="F2771"/>
  <c r="G2771"/>
  <c r="E26" i="42"/>
  <c r="E23"/>
  <c r="F2779" i="1"/>
  <c r="G2779"/>
  <c r="F2764"/>
  <c r="G2764"/>
  <c r="E40" i="42"/>
  <c r="F2772" i="1"/>
  <c r="G2772"/>
  <c r="F2780"/>
  <c r="G2780"/>
  <c r="E68" i="41"/>
  <c r="F2758" i="1"/>
  <c r="G2758"/>
  <c r="E23" i="41"/>
  <c r="F2754" i="1"/>
  <c r="G2754"/>
  <c r="F2751"/>
  <c r="G2751"/>
  <c r="E24" i="41"/>
  <c r="F2755" i="1"/>
  <c r="G2755"/>
  <c r="F2752"/>
  <c r="G2752"/>
  <c r="F2748"/>
  <c r="G2748"/>
  <c r="F2759"/>
  <c r="G2759"/>
  <c r="E56" i="41"/>
  <c r="F2756" i="1"/>
  <c r="G2756"/>
  <c r="E25" i="41"/>
  <c r="F2745" i="1"/>
  <c r="G2745"/>
  <c r="F2749"/>
  <c r="G2749"/>
  <c r="F553"/>
  <c r="G553"/>
  <c r="F2644"/>
  <c r="G2644"/>
  <c r="E38" i="31"/>
  <c r="E34"/>
  <c r="F2" i="1"/>
  <c r="G2"/>
  <c r="F280"/>
  <c r="G280"/>
  <c r="E15" i="40"/>
  <c r="F2741" i="1"/>
  <c r="G2741"/>
  <c r="F2757"/>
  <c r="G2757"/>
  <c r="F2753"/>
  <c r="G2753"/>
  <c r="E13" i="41"/>
  <c r="F2746" i="1"/>
  <c r="G2746"/>
  <c r="E12" i="41"/>
  <c r="F2750" i="1"/>
  <c r="G2750"/>
  <c r="F2655"/>
  <c r="G2655"/>
  <c r="E48" i="31"/>
  <c r="E44"/>
  <c r="F2637" i="1"/>
  <c r="G2637"/>
  <c r="E28" i="31"/>
  <c r="E24"/>
  <c r="F2738" i="1"/>
  <c r="G2738"/>
  <c r="E30" i="9"/>
  <c r="K30"/>
  <c r="C193" i="14"/>
  <c r="K61" i="9"/>
  <c r="I188"/>
  <c r="E184" i="14"/>
  <c r="E179"/>
  <c r="C60" i="9"/>
  <c r="C87"/>
  <c r="C149"/>
  <c r="C173" i="14"/>
  <c r="C145"/>
  <c r="C136"/>
  <c r="K75" i="9"/>
  <c r="K68"/>
  <c r="I106" i="14"/>
  <c r="K16" i="9"/>
  <c r="K9"/>
  <c r="K192" i="14"/>
  <c r="K188"/>
  <c r="C44" i="9"/>
  <c r="C112" i="14"/>
  <c r="E186" i="9"/>
  <c r="E12" i="24"/>
  <c r="E6"/>
  <c r="C24" i="20"/>
  <c r="C40"/>
  <c r="C14" i="27"/>
  <c r="I15"/>
  <c r="K13"/>
  <c r="C11" i="24"/>
  <c r="C57" i="27"/>
  <c r="C11" i="21"/>
  <c r="C56" i="27"/>
  <c r="I59"/>
  <c r="E42"/>
  <c r="C11" i="40"/>
  <c r="E127" i="6"/>
  <c r="E7" i="7"/>
  <c r="E24" i="14"/>
  <c r="E19"/>
  <c r="E67" i="42"/>
  <c r="K43" i="27"/>
  <c r="K79" i="5"/>
  <c r="E39" i="27"/>
  <c r="K106" i="14"/>
  <c r="K101"/>
  <c r="E67" i="39"/>
  <c r="K60" i="9"/>
  <c r="K34" i="5"/>
  <c r="E30" i="16"/>
  <c r="E31"/>
  <c r="E25"/>
  <c r="E104" i="5"/>
  <c r="E107" i="3"/>
  <c r="E34" i="43"/>
  <c r="E29" i="40"/>
  <c r="E15" i="9"/>
  <c r="E112" i="14"/>
  <c r="K151" i="9"/>
  <c r="K147"/>
  <c r="E61" i="42"/>
  <c r="E28" i="43"/>
  <c r="E23"/>
  <c r="E202" i="14"/>
  <c r="E55"/>
  <c r="E49"/>
  <c r="K40"/>
  <c r="E40"/>
  <c r="E113" i="44"/>
  <c r="E110"/>
  <c r="E55" i="12"/>
  <c r="E52"/>
  <c r="E14" i="16"/>
  <c r="E141" i="44"/>
  <c r="E138"/>
  <c r="E83" i="15"/>
  <c r="E80"/>
  <c r="E83" i="12"/>
  <c r="E80"/>
  <c r="E133" i="44"/>
  <c r="E130"/>
  <c r="E75" i="15"/>
  <c r="E72"/>
  <c r="E75" i="12"/>
  <c r="E72"/>
  <c r="E15" i="27"/>
  <c r="K120" i="9"/>
  <c r="K138"/>
  <c r="E122"/>
  <c r="E106"/>
  <c r="K250"/>
  <c r="K212" i="14"/>
  <c r="K187" i="39"/>
  <c r="K74" i="16"/>
  <c r="E82"/>
  <c r="E220" i="14"/>
  <c r="K12" i="5"/>
  <c r="K74" i="14"/>
  <c r="E73"/>
  <c r="K73"/>
  <c r="E74" i="9"/>
  <c r="K136"/>
  <c r="E16"/>
  <c r="K119"/>
  <c r="E105"/>
  <c r="K105"/>
  <c r="E121"/>
  <c r="K121"/>
  <c r="E123"/>
  <c r="E139"/>
  <c r="K106"/>
  <c r="E74" i="16"/>
  <c r="E81"/>
  <c r="E250" i="9"/>
  <c r="E219" i="14"/>
  <c r="E212"/>
  <c r="E67" i="15"/>
  <c r="E64"/>
  <c r="E67" i="12"/>
  <c r="E64"/>
  <c r="E39" i="16"/>
  <c r="K68" i="5"/>
  <c r="E13" i="20"/>
  <c r="E34" i="5"/>
  <c r="K23"/>
  <c r="E68"/>
  <c r="E130"/>
  <c r="E139" i="3"/>
  <c r="E12" i="5"/>
  <c r="K45"/>
  <c r="E79"/>
  <c r="E56"/>
  <c r="E45"/>
  <c r="E138" i="3"/>
  <c r="E129" i="5"/>
  <c r="K13" i="37"/>
  <c r="E36"/>
  <c r="E13"/>
  <c r="K96" i="3"/>
  <c r="K93" i="5"/>
  <c r="E119" i="3"/>
  <c r="E100" i="6"/>
  <c r="E11" i="37"/>
  <c r="E23"/>
  <c r="K23"/>
  <c r="E106" i="39"/>
  <c r="O32" i="36"/>
  <c r="O25"/>
  <c r="O27"/>
  <c r="O74"/>
  <c r="O78"/>
  <c r="O7"/>
  <c r="O28"/>
  <c r="O62"/>
  <c r="O39"/>
  <c r="O70"/>
  <c r="O51"/>
  <c r="O21"/>
  <c r="O55"/>
  <c r="O43"/>
  <c r="O30"/>
  <c r="O76"/>
  <c r="O61"/>
  <c r="O29"/>
  <c r="O58"/>
  <c r="O73"/>
  <c r="O8"/>
  <c r="O54"/>
  <c r="O52"/>
  <c r="O71"/>
  <c r="O69"/>
  <c r="O6"/>
  <c r="O42"/>
  <c r="O22"/>
  <c r="O53"/>
  <c r="O9"/>
  <c r="O31"/>
  <c r="O24"/>
  <c r="O77"/>
  <c r="O57"/>
  <c r="O40"/>
  <c r="O41"/>
  <c r="O72"/>
  <c r="O75"/>
  <c r="O59"/>
  <c r="O23"/>
  <c r="O60"/>
  <c r="O56"/>
  <c r="O26"/>
  <c r="E99" i="5"/>
  <c r="E102" i="3"/>
  <c r="E60" i="20"/>
  <c r="E191" i="21"/>
  <c r="E71" i="22"/>
  <c r="E31" i="44"/>
  <c r="E28"/>
  <c r="E123" i="21"/>
  <c r="E164"/>
  <c r="E48"/>
  <c r="E14"/>
  <c r="E65"/>
  <c r="E31"/>
  <c r="E138" i="6"/>
  <c r="E136" i="5"/>
  <c r="E145" i="3"/>
  <c r="E97"/>
  <c r="E94" i="5"/>
  <c r="K113" i="44"/>
  <c r="K110"/>
  <c r="E63" i="21"/>
  <c r="E46"/>
  <c r="E62"/>
  <c r="E21" i="7"/>
  <c r="K127" i="6"/>
  <c r="E38" i="27"/>
  <c r="K39"/>
  <c r="E62" i="6"/>
  <c r="E131" i="3"/>
  <c r="E112" i="6"/>
  <c r="E125" i="3"/>
  <c r="E106" i="6"/>
  <c r="K147" i="3"/>
  <c r="K140" i="6"/>
  <c r="K138" i="5"/>
  <c r="K87"/>
  <c r="K90" i="3"/>
  <c r="E60" i="42"/>
  <c r="E39" i="22"/>
  <c r="E146" i="6"/>
  <c r="E153" i="3"/>
  <c r="E144" i="5"/>
  <c r="K56"/>
  <c r="E11" i="44"/>
  <c r="E6"/>
  <c r="E137" i="3"/>
  <c r="E128" i="5"/>
  <c r="E58" i="27"/>
  <c r="K58"/>
  <c r="K119" i="3"/>
  <c r="K100" i="6"/>
  <c r="E29" i="21"/>
  <c r="E12"/>
  <c r="K35" i="5"/>
  <c r="K24"/>
  <c r="K69"/>
  <c r="K57"/>
  <c r="K47"/>
  <c r="K80"/>
  <c r="E24"/>
  <c r="E57"/>
  <c r="E69"/>
  <c r="E13"/>
  <c r="E80"/>
  <c r="K13"/>
  <c r="E35"/>
  <c r="E14" i="40"/>
  <c r="K22" i="6"/>
  <c r="E32"/>
  <c r="K74"/>
  <c r="E17" i="27"/>
  <c r="K81" i="3"/>
  <c r="E60" i="27"/>
  <c r="E74" i="6"/>
  <c r="K23" i="3"/>
  <c r="K40" i="27"/>
  <c r="E12" i="3"/>
  <c r="K32" i="6"/>
  <c r="E52"/>
  <c r="K61" i="27"/>
  <c r="E63" i="6"/>
  <c r="E12"/>
  <c r="K12"/>
  <c r="E22"/>
  <c r="E57" i="3"/>
  <c r="E45"/>
  <c r="K42" i="6"/>
  <c r="K12" i="3"/>
  <c r="E24" i="37"/>
  <c r="K34" i="3"/>
  <c r="K63" i="6"/>
  <c r="K119" i="39"/>
  <c r="K114"/>
  <c r="E70"/>
  <c r="E93" i="5"/>
  <c r="E96" i="3"/>
  <c r="E12" i="37"/>
  <c r="K24"/>
  <c r="K12"/>
  <c r="E16" i="39"/>
  <c r="K106" i="6"/>
  <c r="E27" i="18"/>
  <c r="E47" i="20"/>
  <c r="E46" i="22"/>
  <c r="E84" i="21"/>
  <c r="K139" i="6"/>
  <c r="K137" i="5"/>
  <c r="K146" i="3"/>
  <c r="E45" i="21"/>
  <c r="E61"/>
  <c r="E132" i="6"/>
  <c r="E26" i="7"/>
  <c r="K99" i="5"/>
  <c r="K102" i="3"/>
  <c r="E49" i="37"/>
  <c r="E82" i="3"/>
  <c r="E58"/>
  <c r="E24"/>
  <c r="E13"/>
  <c r="E62" i="27"/>
  <c r="K70" i="3"/>
  <c r="K24"/>
  <c r="K49" i="37"/>
  <c r="K82" i="3"/>
  <c r="K19" i="27"/>
  <c r="E70" i="3"/>
  <c r="K35"/>
  <c r="K13"/>
  <c r="E35"/>
  <c r="K58"/>
  <c r="E37" i="37"/>
  <c r="K82" i="6"/>
  <c r="K104" i="5"/>
  <c r="K107" i="3"/>
  <c r="E90"/>
  <c r="E87" i="5"/>
  <c r="K145" i="3"/>
  <c r="K138" i="6"/>
  <c r="K136" i="5"/>
  <c r="E12" i="20"/>
  <c r="E26"/>
  <c r="E140" i="6"/>
  <c r="E138" i="5"/>
  <c r="E55" i="9"/>
  <c r="E69" i="39"/>
  <c r="E87"/>
  <c r="K18"/>
  <c r="K34"/>
  <c r="K62" i="27"/>
  <c r="E18" i="39"/>
  <c r="E50"/>
  <c r="K69"/>
  <c r="E34"/>
  <c r="K33"/>
  <c r="E68"/>
  <c r="E86"/>
  <c r="K17"/>
  <c r="K42" i="27"/>
  <c r="E17" i="39"/>
  <c r="E49"/>
  <c r="K68"/>
  <c r="E33"/>
  <c r="E18" i="27"/>
  <c r="E48" i="39"/>
  <c r="E50" i="37"/>
  <c r="K18" i="27"/>
  <c r="E46" i="5"/>
  <c r="K13" i="6"/>
  <c r="K23"/>
  <c r="E13"/>
  <c r="E71" i="3"/>
  <c r="K71"/>
  <c r="E64" i="6"/>
  <c r="E75"/>
  <c r="E43"/>
  <c r="E25" i="3"/>
  <c r="E46"/>
  <c r="E59"/>
  <c r="K25"/>
  <c r="K59"/>
  <c r="K14"/>
  <c r="E83"/>
  <c r="K75" i="6"/>
  <c r="E36" i="3"/>
  <c r="K64" i="6"/>
  <c r="E14" i="3"/>
  <c r="K43" i="6"/>
  <c r="K83" i="3"/>
  <c r="K46" i="5"/>
  <c r="E33" i="6"/>
  <c r="K14" i="37"/>
  <c r="E53" i="6"/>
  <c r="K50" i="37"/>
  <c r="E38"/>
  <c r="E23" i="6"/>
  <c r="E61" i="27"/>
  <c r="E41"/>
  <c r="K11" i="3"/>
  <c r="E7" i="22"/>
  <c r="E200" i="14"/>
  <c r="K146" i="6"/>
  <c r="K24" i="14"/>
  <c r="K19"/>
  <c r="E175" i="21"/>
  <c r="E171"/>
  <c r="E134"/>
  <c r="E130"/>
  <c r="K57" i="3"/>
  <c r="E81"/>
  <c r="E69"/>
  <c r="K94" i="6"/>
  <c r="E42"/>
  <c r="E23" i="3"/>
  <c r="K69"/>
  <c r="K113"/>
  <c r="E34"/>
  <c r="K104" i="39"/>
  <c r="K98"/>
  <c r="E104"/>
  <c r="E41" i="20"/>
  <c r="E78" i="21"/>
  <c r="E37" i="41"/>
  <c r="E32"/>
  <c r="K59" i="27"/>
  <c r="K35"/>
  <c r="F4175" i="1"/>
  <c r="G4175"/>
  <c r="K30" i="49"/>
  <c r="K112" i="6"/>
  <c r="K131" i="3"/>
  <c r="F15" i="18"/>
  <c r="F14"/>
  <c r="E66" i="39"/>
  <c r="K16"/>
  <c r="K16" i="27"/>
  <c r="E11" i="3"/>
  <c r="E13" i="40"/>
  <c r="K60" i="27"/>
  <c r="E59"/>
  <c r="E47" i="37"/>
  <c r="E43"/>
  <c r="E16" i="27"/>
  <c r="E3" i="7"/>
  <c r="K38" i="27"/>
  <c r="E45" i="9"/>
  <c r="E38"/>
  <c r="F4173" i="1"/>
  <c r="G4173"/>
  <c r="K45" i="49"/>
  <c r="E46"/>
  <c r="K47" i="37"/>
  <c r="E11" i="41"/>
  <c r="E71" i="27"/>
  <c r="E55" i="49"/>
  <c r="E111" i="42"/>
  <c r="E119" i="21"/>
  <c r="E35" i="22"/>
  <c r="E82" i="9"/>
  <c r="F4185" i="1"/>
  <c r="G4185"/>
  <c r="K47" i="49"/>
  <c r="E47"/>
  <c r="E5" i="26"/>
  <c r="E70" i="27"/>
  <c r="E54" i="49"/>
  <c r="K70" i="27"/>
  <c r="K54" i="49"/>
  <c r="K70" i="29"/>
  <c r="E35" i="27"/>
  <c r="E26"/>
  <c r="E45" i="49"/>
  <c r="E15"/>
  <c r="E30"/>
  <c r="K44"/>
  <c r="K14"/>
  <c r="K29"/>
  <c r="E76" i="27"/>
  <c r="E60" i="49"/>
  <c r="K37" i="27"/>
  <c r="K26"/>
  <c r="F4189" i="1"/>
  <c r="G4189"/>
  <c r="K32" i="49"/>
  <c r="K16"/>
  <c r="F4181" i="1"/>
  <c r="G4181"/>
  <c r="F4186"/>
  <c r="G4186"/>
  <c r="F4187"/>
  <c r="G4187"/>
  <c r="F4182"/>
  <c r="G4182"/>
  <c r="F4188"/>
  <c r="G4188"/>
  <c r="F4190"/>
  <c r="G4190"/>
  <c r="E32" i="49"/>
  <c r="F4177" i="1"/>
  <c r="G4177"/>
  <c r="E16" i="49"/>
  <c r="E9"/>
  <c r="F4183" i="1"/>
  <c r="G4183"/>
  <c r="F4178"/>
  <c r="G4178"/>
  <c r="K15" i="49"/>
  <c r="F4179" i="1"/>
  <c r="G4179"/>
  <c r="F4184"/>
  <c r="G4184"/>
  <c r="F4180"/>
  <c r="G4180"/>
  <c r="E31" i="49"/>
  <c r="F4094" i="1"/>
  <c r="G4094"/>
  <c r="F4085"/>
  <c r="G4085"/>
  <c r="F4076"/>
  <c r="G4076"/>
  <c r="F4067"/>
  <c r="G4067"/>
  <c r="F4057"/>
  <c r="G4057"/>
  <c r="F4049"/>
  <c r="G4049"/>
  <c r="F4041"/>
  <c r="G4041"/>
  <c r="F4117"/>
  <c r="G4117"/>
  <c r="F4109"/>
  <c r="G4109"/>
  <c r="F4102"/>
  <c r="G4102"/>
  <c r="F4093"/>
  <c r="G4093"/>
  <c r="F4084"/>
  <c r="G4084"/>
  <c r="F4075"/>
  <c r="G4075"/>
  <c r="F4066"/>
  <c r="G4066"/>
  <c r="F4056"/>
  <c r="G4056"/>
  <c r="F4048"/>
  <c r="G4048"/>
  <c r="F4040"/>
  <c r="G4040"/>
  <c r="F4061"/>
  <c r="G4061"/>
  <c r="F4116"/>
  <c r="G4116"/>
  <c r="F4101"/>
  <c r="G4101"/>
  <c r="E66" i="47"/>
  <c r="F4092" i="1"/>
  <c r="G4092"/>
  <c r="F4083"/>
  <c r="G4083"/>
  <c r="F4074"/>
  <c r="G4074"/>
  <c r="F4065"/>
  <c r="G4065"/>
  <c r="F4055"/>
  <c r="G4055"/>
  <c r="F4106"/>
  <c r="G4106"/>
  <c r="E11" i="47"/>
  <c r="F4047" i="1"/>
  <c r="G4047"/>
  <c r="F4039"/>
  <c r="G4039"/>
  <c r="F4114"/>
  <c r="G4114"/>
  <c r="F4108"/>
  <c r="G4108"/>
  <c r="F4100"/>
  <c r="G4100"/>
  <c r="F4103"/>
  <c r="G4103"/>
  <c r="F4091"/>
  <c r="G4091"/>
  <c r="F4082"/>
  <c r="G4082"/>
  <c r="F4073"/>
  <c r="G4073"/>
  <c r="F4064"/>
  <c r="G4064"/>
  <c r="F4054"/>
  <c r="G4054"/>
  <c r="F4046"/>
  <c r="G4046"/>
  <c r="F4038"/>
  <c r="G4038"/>
  <c r="F4121"/>
  <c r="G4121"/>
  <c r="F4113"/>
  <c r="G4113"/>
  <c r="E74" i="47"/>
  <c r="E71"/>
  <c r="F4107" i="1"/>
  <c r="G4107"/>
  <c r="E57" i="47"/>
  <c r="E54"/>
  <c r="F4090" i="1"/>
  <c r="G4090"/>
  <c r="F4081"/>
  <c r="G4081"/>
  <c r="F4071"/>
  <c r="G4071"/>
  <c r="F4063"/>
  <c r="G4063"/>
  <c r="F4053"/>
  <c r="G4053"/>
  <c r="F4045"/>
  <c r="G4045"/>
  <c r="F4059"/>
  <c r="G4059"/>
  <c r="E31" i="47"/>
  <c r="F4088" i="1"/>
  <c r="G4088"/>
  <c r="F4120"/>
  <c r="G4120"/>
  <c r="F4098"/>
  <c r="G4098"/>
  <c r="F4089"/>
  <c r="G4089"/>
  <c r="F4080"/>
  <c r="G4080"/>
  <c r="F4070"/>
  <c r="G4070"/>
  <c r="F4062"/>
  <c r="G4062"/>
  <c r="F4052"/>
  <c r="G4052"/>
  <c r="F4044"/>
  <c r="G4044"/>
  <c r="F4072"/>
  <c r="G4072"/>
  <c r="E20" i="47"/>
  <c r="E17"/>
  <c r="F4119" i="1"/>
  <c r="G4119"/>
  <c r="F4112"/>
  <c r="G4112"/>
  <c r="F4105"/>
  <c r="G4105"/>
  <c r="F4097"/>
  <c r="G4097"/>
  <c r="F4096"/>
  <c r="G4096"/>
  <c r="F4087"/>
  <c r="G4087"/>
  <c r="F4079"/>
  <c r="G4079"/>
  <c r="F4069"/>
  <c r="G4069"/>
  <c r="F4060"/>
  <c r="G4060"/>
  <c r="F4051"/>
  <c r="G4051"/>
  <c r="F4043"/>
  <c r="G4043"/>
  <c r="F4118"/>
  <c r="G4118"/>
  <c r="F4111"/>
  <c r="G4111"/>
  <c r="F4099"/>
  <c r="G4099"/>
  <c r="E48" i="47"/>
  <c r="F4115" i="1"/>
  <c r="G4115"/>
  <c r="E97" i="9"/>
  <c r="E74" i="5"/>
  <c r="K97" i="9"/>
  <c r="K18" i="5"/>
  <c r="E34" i="14"/>
  <c r="E130" i="9"/>
  <c r="E70" i="29"/>
  <c r="K66" i="14"/>
  <c r="E29" i="5"/>
  <c r="K37" i="6"/>
  <c r="E47"/>
  <c r="E51" i="5"/>
  <c r="E141" i="14"/>
  <c r="E63" i="5"/>
  <c r="E9" i="9"/>
  <c r="E160" i="21"/>
  <c r="N10" i="36"/>
  <c r="E58" i="6"/>
  <c r="K7" i="5"/>
  <c r="E20" i="20"/>
  <c r="E23" i="9"/>
  <c r="E76" i="3"/>
  <c r="N63" i="36"/>
  <c r="E135" i="39"/>
  <c r="K7" i="37"/>
  <c r="E7" i="20"/>
  <c r="E7" i="5"/>
  <c r="K157" i="39"/>
  <c r="E37" i="6"/>
  <c r="E7"/>
  <c r="E18" i="24"/>
  <c r="N79" i="36"/>
  <c r="E42" i="39"/>
  <c r="E27" i="6"/>
  <c r="E17"/>
  <c r="K69"/>
  <c r="E31" i="37"/>
  <c r="K52" i="3"/>
  <c r="E10" i="39"/>
  <c r="K7" i="6"/>
  <c r="K18" i="3"/>
  <c r="E6" i="41"/>
  <c r="E5" i="43"/>
  <c r="E7" i="3"/>
  <c r="E69" i="6"/>
  <c r="E8" i="27"/>
  <c r="E169" i="14"/>
  <c r="E61" i="39"/>
  <c r="E52" i="3"/>
  <c r="N33" i="36"/>
  <c r="N44"/>
  <c r="E40" i="5"/>
  <c r="K55" i="9"/>
  <c r="K26" i="39"/>
  <c r="K17" i="6"/>
  <c r="K19" i="37"/>
  <c r="E98" i="39"/>
  <c r="E40" i="3"/>
  <c r="K34" i="14"/>
  <c r="E29" i="3"/>
  <c r="E6" i="40"/>
  <c r="E26" i="39"/>
  <c r="K23" i="9"/>
  <c r="E5" i="25"/>
  <c r="K64" i="3"/>
  <c r="K10" i="39"/>
  <c r="K58" i="6"/>
  <c r="E56" i="42"/>
  <c r="K61" i="39"/>
  <c r="K40" i="5"/>
  <c r="E64" i="3"/>
  <c r="K7"/>
  <c r="K76"/>
  <c r="K63" i="5"/>
  <c r="E18" i="3"/>
  <c r="E66" i="14"/>
  <c r="E79" i="29"/>
  <c r="E9" i="16"/>
  <c r="E78" i="39"/>
  <c r="K51" i="5"/>
  <c r="E66" i="21"/>
  <c r="E57"/>
  <c r="E32"/>
  <c r="E49"/>
  <c r="E41"/>
  <c r="E15"/>
  <c r="K57" i="27"/>
  <c r="K15"/>
  <c r="E18" i="5"/>
  <c r="E124" i="9"/>
  <c r="E113"/>
  <c r="K140"/>
  <c r="K122"/>
  <c r="K113"/>
  <c r="E156"/>
  <c r="E211" i="14"/>
  <c r="E73" i="16"/>
  <c r="K186" i="39"/>
  <c r="E186"/>
  <c r="E80" i="16"/>
  <c r="K73"/>
  <c r="K211" i="14"/>
  <c r="E249" i="9"/>
  <c r="K249"/>
  <c r="E218" i="14"/>
  <c r="E75" i="9"/>
  <c r="E68"/>
  <c r="K137"/>
  <c r="E40" i="43"/>
  <c r="E53" i="20"/>
  <c r="E35" i="40"/>
  <c r="E49" i="41"/>
  <c r="E91" i="21"/>
  <c r="E74" i="42"/>
  <c r="E52" i="22"/>
  <c r="E32" i="18"/>
  <c r="E34" i="42"/>
  <c r="E25" i="37"/>
  <c r="E19"/>
  <c r="K33" i="6"/>
  <c r="K27"/>
  <c r="K36" i="5"/>
  <c r="K29"/>
  <c r="K81"/>
  <c r="K74"/>
  <c r="K36" i="3"/>
  <c r="K29"/>
  <c r="E14" i="37"/>
  <c r="E7"/>
  <c r="E18" i="41"/>
  <c r="E105" i="42"/>
  <c r="E62" i="41"/>
  <c r="E9" i="42"/>
  <c r="K56" i="27"/>
  <c r="E57"/>
  <c r="E49"/>
  <c r="K14"/>
  <c r="E27" i="21"/>
  <c r="E23"/>
  <c r="E11"/>
  <c r="E88" i="14"/>
  <c r="E82"/>
  <c r="E118"/>
  <c r="K133" i="44"/>
  <c r="K130"/>
  <c r="E25" i="22"/>
  <c r="E21"/>
  <c r="E40" i="20"/>
  <c r="E36"/>
  <c r="E77" i="21"/>
  <c r="E73"/>
  <c r="K75" i="12"/>
  <c r="K72"/>
  <c r="E135" i="14"/>
  <c r="K48" i="37"/>
  <c r="K43"/>
  <c r="E68" i="47"/>
  <c r="E50"/>
  <c r="E13"/>
  <c r="E33"/>
  <c r="E49"/>
  <c r="E67"/>
  <c r="K8" i="27"/>
  <c r="K49"/>
  <c r="K23" i="49"/>
  <c r="E23"/>
  <c r="E38"/>
  <c r="K9"/>
  <c r="E32" i="47"/>
  <c r="E27"/>
  <c r="E12"/>
  <c r="E7"/>
  <c r="K38" i="49"/>
  <c r="E44" i="47"/>
  <c r="E7" i="21"/>
  <c r="K130" i="9"/>
  <c r="E62" i="47"/>
</calcChain>
</file>

<file path=xl/sharedStrings.xml><?xml version="1.0" encoding="utf-8"?>
<sst xmlns="http://schemas.openxmlformats.org/spreadsheetml/2006/main" count="23459" uniqueCount="5164">
  <si>
    <t>Артикул каталога</t>
  </si>
  <si>
    <t>Наименование товара</t>
  </si>
  <si>
    <t>Количество штук
в упаковке</t>
  </si>
  <si>
    <t>ПЕТЛЯ SENSYS 8645I, УГОЛ 110ГР, ЧАШКА TH52D35, НА СРЕДНЮЮ СТЕНКУ(B3)</t>
  </si>
  <si>
    <t>ПЕТЛЯ SENSYS 8645I, УГОЛ 110ГР, ЧАШКА TH52D35, ВКЛАДНАЯ НАВЕСКА(B-4)</t>
  </si>
  <si>
    <t>ПЕТЛЯ SENSYS 8645I, УГОЛ 110ГР, ЧАШКА TH53D35, НАКЛАДНАЯ НАВЕСКА(B12,5)</t>
  </si>
  <si>
    <t>ПЕТЛЯ SENSYS 8675, УГОЛ 110ГР, ЧАШКА TH52D35, НАКЛАДНАЯ НАВЕСКА(B12,5)</t>
  </si>
  <si>
    <t>ПЕТЛЯ SENSYS 8675, УГОЛ 110ГР, ЧАШКА TH52D35, НА СРЕДНЮЮ СТЕНКУ(B3)</t>
  </si>
  <si>
    <t>ПЕТЛЯ SENSYS 8675, УГОЛ 110ГР, ЧАШКА TH52D35, ВКЛАДНАЯ НАВЕСКА(B-4)</t>
  </si>
  <si>
    <t>ПЕТЛЯ SENSYS 8631I, УГОЛ 95ГР, ЧАШКА TH52D35, НАКЛАДНАЯ НАВЕСКА(B12,5)</t>
  </si>
  <si>
    <t>ПЕТЛЯ SENSYS 8631I, УГОЛ 95ГР, ЧАШКА TH52D35, НА СРЕДНЮЮ СТЕНКУ(B3)</t>
  </si>
  <si>
    <t>ПЕТЛЯ SENSYS 8631I, УГОЛ 95ГР, ЧАШКА TH52D35, ВКЛАДНАЯ НАВЕСКА(B-4)</t>
  </si>
  <si>
    <t>ПЕТЛЯ SENSYS 8631I, УГОЛ 95ГР, ЧАШКА TH53D35, НАКЛАДНАЯ НАВЕСКА(B12,5)</t>
  </si>
  <si>
    <t>ПЕТЛЯ SENSYS 8661, УГОЛ 95ГР, ЧАШКА TH52D35, НАКЛАДНАЯ НАВЕСКА(B12,5)</t>
  </si>
  <si>
    <t>ПЕТЛЯ SENSYS 8646I, УГОЛ 110ГР, ЧАШКА TH52D35, НАКЛАДНАЯ НАВЕСКА(B12,5)</t>
  </si>
  <si>
    <t>ПЕТЛЯ SENSYS 8646I, УГОЛ 110ГР, ЧАШКА TH52D35, НА СРЕДНЮЮ СТЕНКУ(B3)</t>
  </si>
  <si>
    <t>ПЕТЛЯ SENSYS 8646I, УГОЛ 110ГР, ЧАШКА TH52D35, ВКЛАДНАЯ НАВЕСКА(B-4)</t>
  </si>
  <si>
    <t>ПЕТЛЯ SENSYS 8646I, УГОЛ 110ГР, ЧАШКА TH53D35, НАКЛАДНАЯ НАВЕСКА(B12,5)</t>
  </si>
  <si>
    <t>ПЕТЛЯ SENSYS 8657I, УГОЛ 165ГР, ЧАШКА TH52D35, НАКЛАДНАЯ НАВЕСКА(B12,5)</t>
  </si>
  <si>
    <t>ПЕТЛЯ SENSYS 8657I, УГОЛ 165ГР, ЧАШКА TH52D35, НА СРЕДНЮЮ СТЕНКУ(B3)</t>
  </si>
  <si>
    <t>ПЕТЛЯ SENSYS 8657I, УГОЛ 165ГР, ЧАШКА TH53D35, НАКЛАДНАЯ НАВЕСКА(B12,5)</t>
  </si>
  <si>
    <t>ПЕТЛЯ SENSYS 8639I, УГОЛ КОРПУСА W30, УГОЛ 95ГР, ЧАШКА TH52D35, НАКЛАДНАЯ НАВЕСКА(B2)</t>
  </si>
  <si>
    <t>ПЕТЛЯ SENSYS 8639I, УГОЛ КОРПУСА W30, УГОЛ 95ГР, ЧАШКА TH52D35, ВКЛАДНАЯ НАВЕСКА(B-16)</t>
  </si>
  <si>
    <t>ПЕТЛЯ SENSYS 8639I, УГОЛ КОРПУСА W30, УГОЛ 95ГР, ЧАШКА TH53D35, НАКЛАДНАЯ НАВЕСКА(B2)</t>
  </si>
  <si>
    <t>ПЕТЛЯ SENSYS 8669,УГОЛ КОРПУСА W30,УГОЛ 95ГР,ЧАШКА TH52D35,НАКЛАДНАЯ, B2</t>
  </si>
  <si>
    <t>ПЕТЛЯ SENSYS 8639I, УГОЛ КОРПУСА W45, УГОЛ 95ГР, ЧАШКА TH52D35, НАКЛАДНАЯ НАВЕСКА(B-2)</t>
  </si>
  <si>
    <t>ПЕТЛЯ SENSYS 8639I, УГОЛ КОРПУСА W45, УГОЛ 95ГР, ЧАШКА TH52D35, ВКЛАДНАЯ НАВЕСКА(B-25)</t>
  </si>
  <si>
    <t>ПЕТЛЯ SENSYS 8639I, УГОЛ КОРПУСА W45, УГОЛ 95ГР, ЧАШКА TH53D35, НАКЛАДНАЯ НАВЕСКА(B-2)</t>
  </si>
  <si>
    <t>ПЕТЛЯ SENSYS 8669,УГОЛ КОРПУСА W45,УГОЛ 95ГР,ЧАШКА TH52D35,НАКЛАДНАЯ, B-2</t>
  </si>
  <si>
    <t>ПЕТЛЯ SENSYS 8669,УГОЛ КОРПУСА W45,УГОЛ 95ГР,ЧАШКА TH52D35,ВКЛАДНАЯ, B-25</t>
  </si>
  <si>
    <t>ПЕТЛЯ SENSYS 8639I, УГОЛ КОРПУСА W90, УГОЛ 95ГР, ЧАШКА TH52D35, ВКЛАДНАЯ НАВЕСКА(B4)</t>
  </si>
  <si>
    <t>ПЕТЛЯ SENSYS 8639I, УГОЛ КОРПУСА W90, УГОЛ 95ГР, ЧАШКА TH53D35, ВКЛАДНАЯ НАВЕСКА(B4)</t>
  </si>
  <si>
    <t>ПЕТЛЯ SENSYS 8669,УГОЛ КОРПУСА W90,УГОЛ 95ГР,ЧАШКА TH52D35,ВКЛАДНАЯ, B4</t>
  </si>
  <si>
    <t>ПЕТЛЯ SENSYS 8638I ДЛЯ АЛЮМИНИЕВЫХ РАМ, УГОЛ 95ГР, ЧАШКА TA32, НАКЛАДНАЯ НАВЕСКА(B12, 5)</t>
  </si>
  <si>
    <t>ПЕТЛЯ SENSYS 8638I ДЛЯ АЛЮМИНИЕВЫХ РАМ, УГОЛ 95ГР, ЧАШКА TA32, ВКЛАДНАЯ НАВЕСКА(B-4)</t>
  </si>
  <si>
    <t>ПЕТЛЯ INTERMAT 9930 ДЛЯ УГЛОВЫХ ШКАФОВ, ЧАШКА TH52D35, НАКЛАДНАЯ НАВЕСКА(B24)</t>
  </si>
  <si>
    <t>ПЕТЛЯ INTERMAT 9930 ДЛЯ УГЛОВЫХ ШКАФОВ, ЧАШКА TH53D35, НАКЛАДНАЯ НАВЕСКА(B24)</t>
  </si>
  <si>
    <t>МОНТАЖНАЯ ПЛАНКА SYSTEM 8099 ДЛЯ SENSYS/INTERMAT, L37, D0, ПОД ПРИКРУЧИВАНИЕ</t>
  </si>
  <si>
    <t>МОНТАЖНАЯ ПЛАНКА SYSTEM 8099 ДЛЯ SENSYS/INTERMAT, L37, D1,5, ПОД ПРИКРУЧИВАНИЕ</t>
  </si>
  <si>
    <t>МОНТАЖНАЯ ПЛАНКА SYSTEM 8099 ДЛЯ SENSYS/INTERMAT, L37, D3, ПОД ПРИКРУЧИВАНИЕ</t>
  </si>
  <si>
    <t>МОНТАЖНАЯ ПЛАНКА SYSTEM 8099 ДЛЯ SENSYS/INTERMAT, L37, D5, ПОД ПРИКРУЧИВАНИЕ</t>
  </si>
  <si>
    <t>МОНТАЖНАЯ ПЛАНКА SYSTEM 8099 ДЛЯ SENSYS/INTERMAT, L28, D0, ЕВРОВИНТЫ</t>
  </si>
  <si>
    <t>МОНТАЖНАЯ ПЛАНКА SYSTEM 8099 ДЛЯ SENSYS/INTERMAT, L28, D3, ЕВРОВИНТЫ</t>
  </si>
  <si>
    <t>МОНТАЖНАЯ ПЛАНКА SYSTEM 8099 ДЛЯ SENSYS/INTERMAT, L37, D0, ЕВРОВИНТЫ</t>
  </si>
  <si>
    <t>МОНТАЖНАЯ ПЛАНКА SYSTEM 8099 ДЛЯ SENSYS/INTERMAT, L37, D1,5, ЕВРОВИНТЫ</t>
  </si>
  <si>
    <t>МОНТАЖНАЯ ПЛАНКА SYSTEM 8099 ДЛЯ SENSYS/INTERMAT, L37, D3, ЕВРОВИНТЫ</t>
  </si>
  <si>
    <t>МОНТАЖНАЯ ПЛАНКА SYSTEM 8099 ДЛЯ SENSYS/INTERMAT, L37, D5, ЕВРОВИНТЫ</t>
  </si>
  <si>
    <t>МОНТАЖНАЯ ПЛАНКА SYSTEM 8099 HETTICH DIRECT ДЛЯ SENSYS/INTERMAT, L37, D3, ВИНТЫ</t>
  </si>
  <si>
    <t>МОНТАЖНАЯ ПЛАНКА SYSTEM 8099 HETTICH DIRECT ДЛЯ SENSYS/INTERMAT, L37, D1,5, ВИНТЫ</t>
  </si>
  <si>
    <t>МОНТАЖНАЯ ПЛАНКА ЛИНЕЙНАЯ SYSTEM 8099 SENSYS/INTERMAT, L20, D0,5, ПОД ПРИКРУЧИВАНИЕ</t>
  </si>
  <si>
    <t>МОНТАЖНАЯ ПЛАНКА ЛИНЕЙНАЯ SYSTEM 8099 SENSYS/INTERMAT, L20, D3, ПОД ПРИКРУЧИВАНИЕ</t>
  </si>
  <si>
    <t>МОНТАЖНАЯ ПЛАНКА SYSTEM 8099 ДЛЯ SENSYS/INTERMAT, L37, D0, ЕВРОВИНТЫ, ЭКСЦ.</t>
  </si>
  <si>
    <t>МОНТАЖНАЯ ПЛАНКА SYSTEM 8099 ДЛЯ SENSYS/INTERMAT, L37, D1,5, ЕВРОВИНТЫ, ЭКСЦ.</t>
  </si>
  <si>
    <t>МОНТАЖНАЯ ПЛАНКА SYSTEM 8099 ДЛЯ SENSYS/INTERMAT, L37, D3, ЕВРОВИНТЫ, ЭКСЦ.</t>
  </si>
  <si>
    <t>МОНТАЖНАЯ ПЛАНКА SYSTEM 8099 ДЛЯ SENSYS/INTERMAT, L37, D5, ЕВРОВИНТЫ, ЭКСЦ.</t>
  </si>
  <si>
    <t>МОНТАЖНАЯ ПЛАНКА SYSTEM 8099 HETTICH DIRECT ДЛЯ SENSYS/INTERMAT, L37, D0, ВИНТЫ, ЭКСЦЕНТРИК</t>
  </si>
  <si>
    <t>МОНТАЖНАЯ ПЛАНКА SYSTEM 8099 HETTICH DIRECT ДЛЯ SENSYS/INTERMAT, L37, D1,5, ВИНТЫ, ЭКСЦЕНТРИК</t>
  </si>
  <si>
    <t>МОНТАЖНАЯ ПЛАНКА SYSTEM 8099 HETTICH DIRECT ДЛЯ SENSYS/INTERMAT, L37, D3, ВИНТЫ, ЭКСЦЕНТРИК</t>
  </si>
  <si>
    <t>МОНТАЖНАЯ ПЛАНКА ЛИНЕЙНАЯ SYSTEM 8099,L20,D1,5,ПРИКРУЧ.,ЭКСЦ.</t>
  </si>
  <si>
    <t>МОНТАЖНАЯ ПЛАНКА ЛИНЕЙНАЯ SYSTEM 8099 SENSYS/INTERMAT, L20, D1,5, ПОД ПРИКРУЧИВАНИЕ, ЭКСЦ.</t>
  </si>
  <si>
    <t>МОНТАЖНАЯ ПЛАНКА ЛИНЕЙНАЯ SYSTEM 8099,L20,D3,ПРИКРУЧ.,ЭКСЦ.</t>
  </si>
  <si>
    <t>МОНТАЖНАЯ ПЛАНКА ЛИНЕЙНАЯ SYSTEM 8099 SENSYS/INTERMAT, L20, D3, ПОД ПРИКРУЧИВАНИЕ, ЭКСЦ.</t>
  </si>
  <si>
    <t>МОНТАЖНАЯ ПЛАНКА ЛИНЕЙНАЯ SYSTEM 8099,L20,D1,5,ЕВРОВИНТЫ,ЭКСЦ.</t>
  </si>
  <si>
    <t>МОНТАЖНАЯ ПЛАНКА ЛИНЕЙНАЯ SYSTEM 8099,L20,D3,ЕВРОВИНТЫ,ЭКСЦ.</t>
  </si>
  <si>
    <t>ПАРАЛЛЕЛЬНЫЙ АДАПТЕР МОНТАЖНЫХ ПЛАНОК, D8, ЦИНКОВОЕ ЛИТЬЕ, НИКЕЛИРОВАННЫЙ</t>
  </si>
  <si>
    <t>ПАРАЛЛЕЛЬНЫЙ АДАПТЕР МОНТАЖНЫХ ПЛАНОК, D12, ЦИНКОВОЕ ЛИТЬЕ, НИКЕЛИРОВАННЫЙ</t>
  </si>
  <si>
    <t>ПАРАЛЛЕЛЬНЫЙ АДАПТЕР МОНТАЖНЫХ ПЛАНОК, D22, ЦИНКОВОЕ ЛИТЬЕ, НИКЕЛИРОВАННЫЙ</t>
  </si>
  <si>
    <t>МОНТАЖНАЯ ПЛАНКА ПАРАЛЛЕЛЬНОГО АДАПТЕРА, D0, ПОД ПРИКРУЧИВАНИЕ, ЦИНК. ЛИТЬЕ, НИКЕЛИРОВАННАЯ</t>
  </si>
  <si>
    <t>МОНТАЖНАЯ ПЛАНКА ПАРАЛЛЕЛЬНОГО АДАПТЕРА, D1,5, ПОД ПРИКРУЧИВАНИЕ, ЦИНК. ЛИТЬЕ, НИКЕЛИРОВАННАЯ</t>
  </si>
  <si>
    <t>МОНТАЖНАЯ ПЛАНКА ПАРАЛЛЕЛЬНОГО АДАПТЕРА, D3, ПОД ПРИКРУЧИВАНИЕ, ЦИНК. ЛИТЬЕ, НИКЕЛИРОВАННАЯ</t>
  </si>
  <si>
    <t>МОНТАЖНАЯ ПЛАНКА ПАРАЛЛЕЛЬНОГО АДАПТЕРА, D0, ЕВРОВИНТЫ, ЦИНК. ЛИТЬЕ, НИКЕЛИРОВАННАЯ</t>
  </si>
  <si>
    <t>МОНТАЖНАЯ ПЛАНКА ПАРАЛЛЕЛЬНОГО АДАПТЕРА, D1,5, ЕВРОВИНТЫ, ЦИНК. ЛИТЬЕ, НИКЕЛИРОВАННАЯ</t>
  </si>
  <si>
    <t>МОНТАЖНАЯ ПЛАНКА ПАРАЛЛЕЛЬНОГО АДАПТЕРА, D3, ЕВРОВИНТЫ, ЦИНК. ЛИТЬЕ, НИКЕЛИРОВАННАЯ</t>
  </si>
  <si>
    <t>УГЛОВОЙ АДАПТЕР МОНТАЖНЫХ ПЛАНОК SYSTEM 8099, УГОЛ 5ГР, ЦИНКОВОЕ ЛИТЬЕ, НИКЕЛИРОВАННЫЙ</t>
  </si>
  <si>
    <t>УГЛОВОЙ АДАПТЕР МОНТАЖНЫХ ПЛАНОК SYSTEM 8099, УГОЛ 10ГР, ЦИНКОВОЕ ЛИТЬЕ, НИКЕЛИРОВАННЫЙ</t>
  </si>
  <si>
    <t>УГЛОВОЙ АДАПТЕР МОНТАЖНЫХ ПЛАНОК SYSTEM 8099, УГОЛ 15ГР, ЦИНКОВОЕ ЛИТЬЕ, НИКЕЛИРОВАННЫЙ</t>
  </si>
  <si>
    <t>УГЛОВОЙ АДАПТЕР МОНТАЖНЫХ ПЛАНОК SYSTEM 8099, УГОЛ 20ГР, ЦИНКОВОЕ ЛИТЬЕ, НИКЕЛИРОВАННЫЙ</t>
  </si>
  <si>
    <t>ЗАГЛУШКА НА КОНСОЛЬ ПЕТЛИ SENSYS, С ЛОГОТИПОМ HETTICH, СТАЛЬ</t>
  </si>
  <si>
    <t>ЗАГЛУШКА НА КОНСОЛЬ ПЕТЛИ SENSYS 8657I, С ЛОГОТИПОМ HETTICH, ПЛАСТИК</t>
  </si>
  <si>
    <t>ЗАГЛУШКА ЧАШКИ ПЕТЛИ SENSYS</t>
  </si>
  <si>
    <t>ДЕМПФЕР НА ОТКРЫВАНИЕ SENSYS 8657I ДЛЯ НАКЛАДНОЙ НАВЕСКИ, ПЛАСТИК</t>
  </si>
  <si>
    <t>ДЕМПФЕР НА ОТКРЫВАНИЕ SENSYS 8657I ДЛЯ НАВЕСКИ НА СРЕДНЮЮ СТЕНКУ, ПЛАСТИК</t>
  </si>
  <si>
    <t>АДАПТЕР ГЛУБИНЫ ЧАШКИ ПЕТЛИ SENSYS, T1, 8, ПЛАСТИК</t>
  </si>
  <si>
    <t>АДАПТЕР ГЛУБИНЫ ЧАШКИ ПЕТЛИ SENSYS, T2,7, ПЛАСТИК</t>
  </si>
  <si>
    <t>ОГРАНИЧИТЕЛЬ УГЛА ОТКРЫВАНИЯ ДЛЯ SENSYS 8645I, 110ГР/85ГР, ПЛАСТИК</t>
  </si>
  <si>
    <t>ОГРАНИЧИТЕЛЬ УГЛА ОТКРЫВАНИЯ ДЛЯ SENSYS 8646I,110ГР/85ГР,ПЛАСТИК</t>
  </si>
  <si>
    <t>ОГРАНИЧИТЕЛЬ УГЛА ОТКРЫВАНИЯ УГЛОВЫХ ПЕТЕЛЬ ДЛЯ SENSYS 8639I, 95ГР/85ГР, ПЛАСТИК</t>
  </si>
  <si>
    <t>ОГРАНИЧИТЕЛЬ УГЛА ОТКРЫВАНИЯ ДЛЯ SENSYS 8638I, 95ГР/85ГР, ПЛАСТИК</t>
  </si>
  <si>
    <t>ОГРАНИЧИТЕЛЬ УГЛА ОТКРЫВАНИЯ ДЛЯ SENSYS 8657I, 105ГР/120ГР, ПЛАСТИК</t>
  </si>
  <si>
    <t>ОГРАНИЧИТЕЛЬ УГЛА ОТКРЫВАНИЯ ДЛЯ SENSYS 8657I, 90ГР/135ГР, ПЛАСТИК</t>
  </si>
  <si>
    <t>ОГРАНИЧИТЕЛЬ УГЛА ОТКРЫВАНИЯ ДЛЯ SENSYS 8631I, 95ГР/85ГР</t>
  </si>
  <si>
    <t>МОНТАЖНОЕ ПРИСПОСОБЛЕНИЕ ДЛЯ ОГРАНИЧИТЕЛЯ УГЛА ОТКРЫВАНИЯ SENSYS 8645I/8639IW, ПЛАСТИК</t>
  </si>
  <si>
    <t>ВИНТ С ПОТАЙНОЙ ГОЛОВКОЙ, D3, 5Х16, НИКЕЛИРОВАННЫЙ</t>
  </si>
  <si>
    <t>ВИНТ С ПОТАЙНОЙ ГОЛОВКОЙ, D6, 3Х14, ОЦИНКОВАННЫЙ</t>
  </si>
  <si>
    <t>ШУРУП С ПОТАЙНОЙ ГОЛОВКОЙ ДЛЯ АЛЮМИНИЕВЫХ РАМОК, D3, 5Х9,5, НИКЕЛИРОВАННЫЙ</t>
  </si>
  <si>
    <t>СПЕЦИАЛЬНЫЙ ВИНТ С ПОТАЙНОЙ ГОЛОВКОЙ, D4*11</t>
  </si>
  <si>
    <t>СПЕЦИАЛЬНЫЙ ВИНТ С ПОТАЙНОЙ ГОЛОВКОЙ ДЛЯ ЧАШКИ ДЛЯ ТВЕРДЫХ МАТЕРИАЛОВ,D5Х8</t>
  </si>
  <si>
    <t>АМОРТИЗАТОР, ПОД ПРИКЛЕИВАНИЕ, D8, H1,7, ПЛАСТИК, ПРОЗРАЧНЫЙ</t>
  </si>
  <si>
    <t>АМОРТИЗАТОР, ПОД ЗАПРЕССОВКУ, D8/D5, H1,5, ПЛАСТИК, ПРОЗРАЧНЫЙ</t>
  </si>
  <si>
    <t>КРЕПЕЖНЫЙ ВИНТ 3, 5х13 ММ</t>
  </si>
  <si>
    <t>ВИНТ СО СФЕРИЧЕСКОЙ ГОЛОВКОЙ ДЛЯ МОНТАЖНОЙ ПЛАНКИ, D6, 3Х10,5, ОЦИНКОВАННЫЙ</t>
  </si>
  <si>
    <t>ПЕТЛЯ SENSYS 8645I,УГОЛ 110ГР,ЧАШКА TH52D35,НАКЛАДНАЯ, B12,5,ЧЕРНЫЙ ОБСИДИАН</t>
  </si>
  <si>
    <t>ПЕТЛЯ SENSYS 8645I,УГОЛ 110ГР,ЧАШКА TH52D35,СРЕДНЯЯ СТЕНКА, B3,ЧЕРНЫЙ ОБСИДИАН</t>
  </si>
  <si>
    <t>ПЕТЛЯ SENSYS 8645I,УГОЛ 110ГР,ЧАШКА TH52D35,ВКЛАДНАЯ, B-4,ЧЕРНЫЙ ОБСИДИАН</t>
  </si>
  <si>
    <t>ПЕТЛЯ SENSYS 8675,УГОЛ 110ГР,ЧАШКА TH52D35,НАКЛАДНАЯ, B12,5,ЧЕРНЫЙ ОБСИДИАН</t>
  </si>
  <si>
    <t>ПЕТЛЯ SENSYS 8675,УГОЛ 110ГР,ЧАШКА TH52D35,ВКЛАДНАЯ, B-4,ЧЕРНЫЙ ОБСИДИАН</t>
  </si>
  <si>
    <t>ПЕТЛЯ SENSYS 8631I,УГОЛ 95ГР,ЧАШКА TH52D35,НАКЛАДНАЯ, B12,5,ЧЕРНЫЙ ОБСИДИАН</t>
  </si>
  <si>
    <t>ПЕТЛЯ SENSYS 8661,УГОЛ 95ГР,ЧАШКА TH52D35,НАКЛАДНАЯ, B12,5,ЧЕРНЫЙ ОБСИДИАН</t>
  </si>
  <si>
    <t>ПЕТЛЯ SENSYS 8646I,УГОЛ 110ГР,ЧАШКА TH52D35,НАКЛАДНАЯ, B12,5,ЧЕРНЫЙ ОБСИДИАН</t>
  </si>
  <si>
    <t>ПЕТЛЯ SENSYS 8676,УГОЛ 110ГР,ЧАШКА TH52D35,НАКЛАДНАЯ, B12,5,ЧЕРНЫЙ ОБСИДИАН</t>
  </si>
  <si>
    <t>ПЕТЛЯ SENSYS 8657I,УГОЛ 165ГР,ЧАШКА TH52D35,НАКЛАДНАЯ, B12,5,ЧЕРНЫЙ ОБСИДИАН</t>
  </si>
  <si>
    <t>ПЕТЛЯ SENSYS 8657I,УГОЛ 165ГР,ЧАШКА TH52D35,СРЕДНЯЯ СТЕНКА, B3,ЧЕРНЫЙ ОБСИДИАН</t>
  </si>
  <si>
    <t>ПЕТЛЯ SENSYS 8639I,W30,УГОЛ 95ГР,ЧАШКА TH52D35,НАКЛАДНАЯ, B2,ЧЕРНЫЙ ОБСИДИАН</t>
  </si>
  <si>
    <t>ПЕТЛЯ SENSYS 8639I,W45,УГОЛ 95ГР,ЧАШКА TH52D35,НАКЛАДНАЯ, B9,ЧЕРНЫЙ ОБСИДИАН</t>
  </si>
  <si>
    <t>ПЕТЛЯ SENSYS 8639I,W45,УГОЛ 95ГР,ЧАШКА TH52D35,НАКЛАДНАЯ, B-2,ЧЕРНЫЙ ОБСИДИАН</t>
  </si>
  <si>
    <t>ПЕТЛЯ SENSYS 8639I,W90,УГОЛ 95ГР,ЧАШКА TH52D35,ВКЛАДНАЯ, B4,ЧЕРНЫЙ ОБСИДИАН</t>
  </si>
  <si>
    <t>ПЕТЛЯ SENSYS 8638I,УГОЛ 95ГР,ЧАШКА TA32,НАКЛАДНАЯ, B12,5,ЧЕРНЫЙ ОБСИДИАН</t>
  </si>
  <si>
    <t>ПЕТЛЯ INTERMAT 9930,УГОЛ 50ГР/65ГР,ЧАШКА TH52D35,НАКЛАДНАЯ, B24,ЧЕРНЫЙ ОБСИДИАН</t>
  </si>
  <si>
    <t>МОНТАЖНАЯ ПЛАНКА SYSTEM 8099 ДЛЯ SENSYS,L37,D0,ЕВРОВИНТЫ,ЧЕРНЫЙ ОБСИДИАН</t>
  </si>
  <si>
    <t>МОНТАЖНАЯ ПЛАНКА SYSTEM 8099 ДЛЯ SENSYS,L37,D1,5,ЕВРОВИНТЫ,ЧЕРНЫЙ ОБСИДИАН</t>
  </si>
  <si>
    <t>МОНТАЖНАЯ ПЛАНКА SYSTEM 8099 ДЛЯ SENSYS,L37,D3,ЕВРОВИНТЫ,ЧЕРНЫЙ ОБСИДИАН</t>
  </si>
  <si>
    <t>МОНТАЖНАЯ ПЛАНКА SYSTEM 8099 ДЛЯ SENSYS,L37,D5,ЕВРОВИНТЫ,ЧЕРНЫЙ ОБСИДИАН</t>
  </si>
  <si>
    <t>МОНТАЖНАЯ ПЛАНКА SYSTEM 8099 ДЛЯ SENSYS,L37,D0,ЕВРОВИНТЫ,ЭКСЦ.,ЧЕРНЫЙ ОБСИДИАН</t>
  </si>
  <si>
    <t>МОНТАЖНАЯ ПЛАНКА SYSTEM 8099 ДЛЯ SENSYS,L37,D1,5,ЕВРОВИНТЫ,ЭКСЦ.,ЧЕРНЫЙ ОБСИДИАН</t>
  </si>
  <si>
    <t>МОНТАЖНАЯ ПЛАНКА SYSTEM 8099 ДЛЯ SENSYS,L37,D3,ЕВРОВИНТЫ,ЭКСЦ.,ЧЕРНЫЙ ОБСИДИАН</t>
  </si>
  <si>
    <t>МОНТАЖНАЯ ПЛАНКА SYSTEM 8099 ДЛЯ SENSYS,L37,D5,ЕВРОВИНТЫ,ЭКСЦ.,ЧЕРНЫЙ ОБСИДИАН</t>
  </si>
  <si>
    <t>МОНТАЖНАЯ ПЛАНКА ЛИНЕЙНАЯ SYSTEM 8099,L20,D1,5,ПРИКРУЧ.,ЭКСЦ.,ЧЕРНЫЙ ОБСИДИАН</t>
  </si>
  <si>
    <t>МОНТАЖНАЯ ПЛАНКА ЛИНЕЙНАЯ SYSTEM 8099,L20,D3,ПРИКРУЧ.,ЭКСЦ.,ЧЕРНЫЙ ОБСИДИАН</t>
  </si>
  <si>
    <t>ЗАГЛУШКА НА КОНСОЛЬ ПЕТЛИ SENSYS,С ЛОГОТИПОМ HETTICH,СТАЛЬ,ЧЕРНЫЙ ОБСИДИАН</t>
  </si>
  <si>
    <t>ЗАГЛУШКА ЧАШКИ ПЕТЛИ SENSYS,ЧЕРНЫЙ ОБСИДИАН</t>
  </si>
  <si>
    <t>АДАПТЕР МЕХАНИЗМА PUSH TO OPEN DESIGN,ПРИКРУЧ.,ЦИНКОВОЕ ЛИТЬЕ,ЧЕРНЫЙ ОБСИДИАН</t>
  </si>
  <si>
    <t>КОМПЛЕКТ КЛЕЕВОГО АДАПТЕРА ДЛЯ SENSYS</t>
  </si>
  <si>
    <t>ПЕТЛЯ INTERMAT 9943, УГОЛ 110ГР, ЧАШКА TH42D35, НАКЛАДНАЯ НАВЕСКА(B12,5)</t>
  </si>
  <si>
    <t>ПЕТЛЯ INTERMAT 9943, УГОЛ 110ГР, ЧАШКА TH42D35, НА СРЕДНЮЮ СТЕНКУ(B3)</t>
  </si>
  <si>
    <t>ПЕТЛЯ INTERMAT 9943, УГОЛ 110ГР, ЧАШКА TH42D35, ВКЛАДНАЯ НАВЕСКА(B-3,5)</t>
  </si>
  <si>
    <t>ПЕТЛЯ INTERMAT 9943, УГОЛ 110ГР, ЧАШКА TH43D35, НАКЛАДНАЯ НАВЕСКА(B12,5)</t>
  </si>
  <si>
    <t>ПЕТЛЯ INTERMAT 9973, УГОЛ 110ГР, ЧАШКА TH42D35, НАКЛАДНАЯ НАВЕСКА(B12,5)</t>
  </si>
  <si>
    <t>ПЕТЛЯ INTERMAT 9973, УГОЛ 110ГР, ЧАШКА TH42D35, НА СРЕДНЮЮ СТЕНКУ(B3)</t>
  </si>
  <si>
    <t>ПЕТЛЯ INTERMAT 9973, УГОЛ 110ГР, ЧАШКА TH42D35, ВКЛАДНАЯ НАВЕСКА(B-3,5)</t>
  </si>
  <si>
    <t>ПЕТЛЯ INTERMAT 9936, УГОЛ 95ГР, ЧАШКА TH42D35, НАКЛАДНАЯ НАВЕСКА(B12,5)</t>
  </si>
  <si>
    <t>ПЕТЛЯ INTERMAT 9936, УГОЛ 95ГР, ЧАШКА TH42D35, НА СРЕДНЮЮ СТЕНКУ(B3)</t>
  </si>
  <si>
    <t>ПЕТЛЯ INTERMAT 9936, УГОЛ 95ГР, ЧАШКА TH42D35, ВКЛАДНАЯ НАВЕСКА(B-3,5)</t>
  </si>
  <si>
    <t>ПЕТЛЯ INTERMAT 9966, УГОЛ 95ГР, ЧАШКА TH42D35, НАКЛАДНАЯ НАВЕСКА(B12,5)</t>
  </si>
  <si>
    <t>ПЕТЛЯ INTERMAT 9935 ДЛЯ ПРОФИЛЬНЫХ ДВЕРЕЙ, УГОЛ 95ГР, ЧАШКА TH22D40, НАКЛАДНАЯ НАВЕСКА(B18)</t>
  </si>
  <si>
    <t>ПЕТЛЯ INTERMAT 9935 ДЛЯ ПРОФИЛЬНЫХ ДВЕРЕЙ, УГОЛ 95ГР, ЧАШКА TH22D40, НА СРЕДНЮЮ СТЕНКУ(B8)</t>
  </si>
  <si>
    <t>ПЕТЛЯ INTERMAT 9935 ДЛЯ ПРОФИЛЬНЫХ ДВЕРЕЙ, УГОЛ 95ГР, ЧАШКА TH22D40, ВКЛАДНАЯ НАВЕСКА(B-3)</t>
  </si>
  <si>
    <t>ПЕТЛЯ INTERMAT 9944, УГОЛ 125ГР, ЧАШКА TH42D35, НАКЛАДНАЯ НАВЕСКА(B12,5)</t>
  </si>
  <si>
    <t>ПЕТЛЯ INTERMAT 9944, УГОЛ 125ГР, ЧАШКА TH43D35, НАКЛАДНАЯ НАВЕСКА(B12,5)</t>
  </si>
  <si>
    <t>ПЕТЛЯ SENSYS 8657, УГОЛ 165ГР, ЧАШКА TH42D35, НАКЛАДНАЯ НАВЕСКА(B12,5)</t>
  </si>
  <si>
    <t>ПЕТЛЯ INTERMAT 9936,УГОЛ КОРПУСА W20,УГОЛ 95ГР,ЧАШКА TH42D35,НАКЛАДНАЯ, B7</t>
  </si>
  <si>
    <t>ПЕТЛЯ INTERMAT 9936,УГОЛ КОРПУСА W30,УГОЛ 95ГР,ЧАШКА TH42D35,НАКЛАДНАЯ, B7</t>
  </si>
  <si>
    <t>ПЕТЛЯ INTERMAT 9936,УГОЛ КОРПУСА W30,УГОЛ 95ГР,ЧАШКА TH42D35,ВКЛАДНАЯ, B-10</t>
  </si>
  <si>
    <t>ПЕТЛЯ INTERMAT 9936,УГОЛ КОРПУСА W45,УГОЛ 95ГР,ЧАШКА TH42D35,НАКЛАДНАЯ, B6</t>
  </si>
  <si>
    <t>ПЕТЛЯ INTERMAT 9936,УГОЛ КОРПУСА W45,УГОЛ 95ГР,ЧАШКА TH42D35,ВКЛАДНАЯ, B-17</t>
  </si>
  <si>
    <t>ПЕТЛЯ INTERMAT 9936,УГОЛ КОРПУСА W45,УГОЛ 95ГР,ЧАШКА TH43D35,НАКЛАДНАЯ, B6</t>
  </si>
  <si>
    <t>ПЕТЛЯ INTERMAT 9966, УГОЛ КОРПУСА W45, УГОЛ 95ГР, ЧАШКА TH42D35, НАКЛАДНАЯ НАВЕСКА(B0)</t>
  </si>
  <si>
    <t>ПЕТЛЯ INTERMAT 9966, УГОЛ КОРПУСА W45, УГОЛ 95ГР, ЧАШКА TH42D35, НАКЛАДНАЯ НАВЕСКА(B6)</t>
  </si>
  <si>
    <t>ПЕТЛЯ INTERMAT 9936,УГОЛ КОРПУСА W90,УГОЛ 95ГР,ЧАШКА TH42D35,НАКЛАДНАЯ, B22</t>
  </si>
  <si>
    <t>ПЕТЛЯ INTERMAT 9936,УГОЛ КОРПУСА W90,УГОЛ 95ГР,ЧАШКА TH42D35,ВКЛАДНАЯ, B5</t>
  </si>
  <si>
    <t>ПЕТЛЯ INTERMAT 9936,УГОЛ КОРПУСА W90,УГОЛ 95ГР,ЧАШКА TH43D35,ВКЛАДНАЯ, B5</t>
  </si>
  <si>
    <t>ПЕТЛЯ INTERMAT 9966,УГОЛ КОРПУСА W90,УГОЛ 95ГР,ЧАШКА TH42D35,НАКЛАДНАЯ, B22</t>
  </si>
  <si>
    <t>ПЕТЛЯ INTERMAT 9966, УГОЛ КОРПУСА W90, УГОЛ 95ГР, ЧАШКА TH42D35, ВКЛАДНАЯ НАВЕСКА(B5)</t>
  </si>
  <si>
    <t>ПЕТЛЯ INTERMAT 9944,УГОЛ КОРПУСА W-30,УГОЛ 125ГР,ЧАШКА TH42D35,НАКЛАДНАЯ, B12</t>
  </si>
  <si>
    <t>ПЕТЛЯ INTERMAT 9944,УГОЛ КОРПУСА W-45,УГОЛ 125ГР,ЧАШКА TH42D35,НАКЛАДНАЯ, B10</t>
  </si>
  <si>
    <t>ПЕТЛЯ INTERMAT 9924,УГОЛ 95ГР,ЧАШКА TH42D26,НАКЛАДНАЯ, B11</t>
  </si>
  <si>
    <t>ПЕТЛЯ INTERMAT 9904 ДЛЯ СТЕКЛ. ДВЕРЕЙ,УГОЛ 95ГР,ЧАШКА TU12D26,НАКЛАДНАЯ, B11</t>
  </si>
  <si>
    <t>ПЕТЛЯ INTERMAT 9904 ДЛЯ СТЕКЛ. ДВЕРЕЙ,УГОЛ 95ГР,ЧАШКА TU12D26,ВКЛАДНАЯ, B-4</t>
  </si>
  <si>
    <t>ДЕКОРАТИВНАЯ ЗАГЛУШКА ЧАШКИ ПЕТЛИ ТИП А, ПЛАСТИК, ЦВЕТ МАТОВЫЙ НИКЕЛЬ</t>
  </si>
  <si>
    <t>ДЕКОРАТИВНАЯ ЗАГЛУШКА ЧАШКИ ПЕТЛИ ТИП А, ПЛАСТИК, ЦВЕТ ЧЕРНЫЙ</t>
  </si>
  <si>
    <t>ПЕТЛЯ INTERMAT 9936 ДЛЯ АЛЮМИНИЕВЫХ РАМ, УГОЛ 95ГР, ЧАШКА TA22, НАКЛАДНАЯ НАВЕСКА(B13,5)</t>
  </si>
  <si>
    <t>ПЕТЛЯ INTERMAT 9936 ДЛЯ АЛЮМИНИЕВЫХ РАМ, УГОЛ 95ГР, ЧАШКА TA22, ВКЛАДНАЯ НАВЕСКА(B-2,5)</t>
  </si>
  <si>
    <t>МОНТАЖНАЯ ПЛАНКА ДЛЯ INTERMAT/ECOMAT, ДИСТАНЦИЯ 0 ММ, БЕЗ ВИНТОВ</t>
  </si>
  <si>
    <t>МОНТАЖНАЯ ПЛАНКА ДЛЯ INTERMAT/ECOMAT, ДИСТАНЦИЯ 1,5 ММ, БЕЗ ВИНТОВ</t>
  </si>
  <si>
    <t>МОНТАЖНАЯ ПЛАНКА ДЛЯ INTERMAT/ECOMAT, ДИСТАНЦИЯ 3 ММ, БЕЗ ВИНТОВ</t>
  </si>
  <si>
    <t>МОНТАЖНАЯ ПЛАНКА ДЛЯ INTERMAT/ECOMAT, ДИСТАНЦИЯ 5 ММ, БЕЗ ВИНТОВ</t>
  </si>
  <si>
    <t>МОНТАЖНАЯ ПЛАНКА ДЛЯ INTERMAT/ECOMAT, ДИСТАНЦИЯ 8 ММ, БЕЗ ВИНТОВ</t>
  </si>
  <si>
    <t xml:space="preserve">МОНТАЖНАЯ ПЛАНКА ДЛЯ INTERMAT/ECOMAT HETTICH-DIREKT, ДЛЯ СРЕДНИХ СТЕНОК ОТ 15 ММ, ДИСТАНЦИЯ 1,5 ММ, </t>
  </si>
  <si>
    <t>МОНТАЖНАЯ ПЛАНКА ДЛЯ INTERMAT/ECOMAT, ДИСТАНЦИЯ 0 ММ, C ВИНТАМИ</t>
  </si>
  <si>
    <t>МОНТАЖНАЯ ПЛАНКА ДЛЯ INTERMAT/ECOMAT, ДИСТАНЦИЯ 1,5 ММ, C ВИНТАМИ</t>
  </si>
  <si>
    <t>МОНТАЖНАЯ ПЛАНКА ДЛЯ INTERMAT/ECOMAT, ДИСТАНЦИЯ 3,0 ММ, С ЕВРОВИНТАМИ</t>
  </si>
  <si>
    <t>МОНТАЖНАЯ ПЛАНКА ДЛЯ INTERMAT/ECOMAT, ДИСТАНЦИЯ 5 ММ, C ВИНТАМИ</t>
  </si>
  <si>
    <t>МОНТАЖНАЯ ПЛАНКА ДЛЯ INTERMAT/ECOMAT, ДИСТАНЦИЯ 8 ММ, C ВИНТАМИ</t>
  </si>
  <si>
    <t>ЛИНЕЙНАЯ МОНТАЖНАЯ ПЛАНКА ДЛЯ INTERMAT, ДИСТАНЦИЯ 3 ММ, С МУФТАМИ ПОД ЗАПРЕССОВКУ</t>
  </si>
  <si>
    <t>ЗАГЛУШКА НА КОНСОЛЬ ПЕТЛИ INTERMAT, С ЛОГОТИПОМ HETTICH, СТАЛЬ</t>
  </si>
  <si>
    <t>ОГРАНИЧИТЕЛЬ УГЛА ОТКРЫВАНИЯ ДЛЯ ПЕТЕЛЬ INTERMAT 9943, 110ГР/85ГР, ПЛАСТИК</t>
  </si>
  <si>
    <t>ОГРАНИЧИТЕЛЬ УГЛА ОТКРЫВАНИЯ ДЛЯ INTERMAT 9936/9936W,95ГР/85ГР</t>
  </si>
  <si>
    <t>ВИНТ СО СФЕРИЧЕСКОЙ ГОЛОВКОЙ Д ЛЯ ПЕТЛИ ДЛЯ СТЕКЛЯННЫХ ДВЕРЕЙ ,5,5-6,5 ММ,НИКЕЛИРОВАННЫЙ</t>
  </si>
  <si>
    <t>ДЕМПФЕР SILENT SYSTEM ДЛЯ INTERMAT 9943/9944, МОНТАЖ В ЧАШКУ ПЕТЛИ, НАКЛАДНАЯ НАВЕСКА, ЦИНК.</t>
  </si>
  <si>
    <t>ДЕМПФЕР SILENT SYSTEM ДЛЯ INTERMAT, ДЛЯ ЗАЩЕЛКИВАНИЯ, НАКЛАДНАЯ НАВЕСКА, ЦИНКОВОЕ ЛИТЬЕ</t>
  </si>
  <si>
    <t>ДЕМПФЕР SILENT SYSTEM ДЛЯ INTERMAT, ПОД ПРИКРУЧИВАНИЕ, ЦИНКОВОЕ ЛИТЬЕ</t>
  </si>
  <si>
    <t>ДЕМПФЕР SILENT SYSTEM ДЛЯ INTERMAT, ПОД ПРИКРУЧИВАНИЕ, ВКЛАДНАЯ НАВЕСКА, ЦИНКОВОЕ ЛИТЬЕ</t>
  </si>
  <si>
    <t>УНИВЕРСАЛЬНЫЙ ДЕМПФЕР SILENT SYSTEM ДЛЯ ПЕТЕЛЬ,ПОД ЗАПРЕССОВКУ,ПЛАСТИК</t>
  </si>
  <si>
    <t>УНИВЕРСАЛЬНЫЙ ДЕМПФЕР SILENT SYSTEM ДЛЯ ПЕТЕЛЬ, ПОД ПРИКРУЧИВАНИЕ, ПЛАСТИК</t>
  </si>
  <si>
    <t>УНИВЕРСАЛЬНЫЙ ДЕМПФЕР SILENT SYSTEM ДЛЯ ПЕТЕЛЬ, ПОД ПРИКРУЧИВАНИЕ, ВКЛАДНАЯ НАВЕСКА, ПЛАСТИК</t>
  </si>
  <si>
    <t>МЕХАНИЗМ PUSH TO OPEN SILENT ДЛЯ ПЕТЕЛЬ,АНТРАЦИТ</t>
  </si>
  <si>
    <t>МЕХАНИЗМ PUSH TO OPEN SILENT ДЛЯ ПЕТЕЛЬ,БЕЛЫЙ</t>
  </si>
  <si>
    <t>МЕХАНИЗМ PUSH TO OPEN SILENT ДЛЯ ПЕТЕЛЬ,СЕРЫЙ</t>
  </si>
  <si>
    <t>МЕХАНИЗМ PUSH TO OPEN PIN ДЛЯ ПЕТЕЛЬ, ПОД ПРИКРУЧИВАНИЕ, ДЛИННЫЙ ХОД, ЦВЕТ АНТРАЦИТ</t>
  </si>
  <si>
    <t>МЕХАНИЗМ PUSH TO OPEN PIN ДЛЯ ПЕТЕЛЬ, ПОД ПРИКРУЧИВАНИЕ, ДЛИННЫЙ ХОД, ЦВЕТ СВЕТЛО-СЕРЫЙ</t>
  </si>
  <si>
    <t>МЕХАНИЗМ PUSH TO OPEN PIN ДЛЯ ПЕТЕЛЬ, ПОД ПРИКРУЧИВАНИЕ, ДЛИННЫЙ ХОД, ЦВЕТ БЕЛЫЙ</t>
  </si>
  <si>
    <t>МЕХАНИЗМ PUSH TO OPEN PIN ДЛЯ ПЕТЕЛЬ, ПОД ЗАПРЕССОВКУ, ДЛИННЫЙ ХОД, ЦВЕТ СВЕТЛО СЕРЫЙ</t>
  </si>
  <si>
    <t>МЕХАНИЗМ PUSH TO OPEN MAGNET ДЛЯ ПЕТЕЛЬ, ПОД ПРИКРУЧИВАНИЕ, КОРОТКИЙ ХОД, ЦВЕТ АНТРАЦИТ</t>
  </si>
  <si>
    <t>МЕХАНИЗМ PUSH TO OPEN MAGNET ДЛЯ ПЕТЕЛЬ, ПОД ПРИКРУЧИВАНИЕ, КОРОТКИЙ ХОД, ЦВЕТ СВЕТЛО-СЕРЫЙ</t>
  </si>
  <si>
    <t>МЕХАНИЗМ PUSH TO OPEN MAGNET ДЛЯ ПЕТЕЛЬ, ПОД ПРИКРУЧИВАНИЕ, КОРОТКИЙ ХОД, ЦВЕТ БЕЛЫЙ</t>
  </si>
  <si>
    <t>МЕХАНИЗМ PUSH TO OPEN MAGNET ДЛЯ ПЕТЕЛЬ, ПОД ПРИКРУЧИВАНИЕ, ДЛИННЫЙ ХОД, ЦВЕТ АНТРАЦИТ</t>
  </si>
  <si>
    <t>МЕХАНИЗМ PUSH TO OPEN MAGNET ДЛЯ ПЕТЕЛЬ, ПОД ПРИКРУЧИВАНИЕ, ДЛИННЫЙ ХОД, ЦВЕТ СВЕТЛО-СЕРЫЙ</t>
  </si>
  <si>
    <t>МЕХАНИЗМ PUSH TO OPEN MAGNET ДЛЯ ПЕТЕЛЬ, ПОД ПРИКРУЧИВАНИЕ, ДЛИННЫЙ ХОД, ЦВЕТ БЕЛЫЙ</t>
  </si>
  <si>
    <t>МЕХАНИЗМ PUSH TO OPEN MAGNET ДЛЯ ПЕТЕЛЬ, ПОД ЗАПРЕССОВКУ, КОРОТКИЙ ХОД, ЦВЕТ СВЕТЛО-СЕРЫЙ</t>
  </si>
  <si>
    <t>МЕХАНИЗМ PUSH TO OPEN MAGNET ДЛЯ ПЕТЕЛЬ, ПОД ЗАПРЕССОВКУ, КОРОТКИЙ ХОД, ЦВЕТ БЕЛЫЙ</t>
  </si>
  <si>
    <t>МЕХАНИЗМ PUSH TO OPEN MAGNET ДЛЯ ПЕТЕЛЬ, ПОД ЗАПРЕССОВКУ, ДЛИННЫЙ ХОД, ЦВЕТ СВЕТЛО-СЕРЫЙ</t>
  </si>
  <si>
    <t>АДАПТЕР МЕХАНИЗМА PUSH TO OPEN DESIGN, ПОД ПРИКРУЧИВАНИЕ, ЦИНКОВОЕ ЛИТЬЕ, НИКЕЛИРОВАННЫЙ</t>
  </si>
  <si>
    <t>ОТВЕТНАЯ ПЛАНКА МЕХАНИЗМА PUSH TO OPEN, ПОД ПРИКЛЕИВАНИЕ, СТАЛЬ, НИКЕЛИРОВАННАЯ</t>
  </si>
  <si>
    <t>ОТВЕТНАЯ ПЛАНКА МЕХАНИЗМА PUSH TO OPEN, ПОД ПРИКРУЧИВАНИЕ, СТАЛЬ, НИКЕЛИРОВАННАЯ</t>
  </si>
  <si>
    <t>ОТВЕТНАЯ ПЛАНКА МЕХАНИЗМА PUSH TO OPEN, ПОД ЗАПРЕССОВКУ, СТАЛЬ, НИКЕЛИРОВАННАЯ</t>
  </si>
  <si>
    <t>ЭЛЕКТРОМЕХАНИЧЕСКАЯ СИСТЕМА ОТКРЫВАНИЯ EASYS 200 ДЛЯ ХОЛОДИЛЬНИКОВ</t>
  </si>
  <si>
    <t>ПЕТЛЯ SLIDEON 2333, УГОЛ 95ГР, ЧАШКА TH42D35, НАКЛАДНАЯ НАВЕСКА(B14,5)</t>
  </si>
  <si>
    <t>ПЕТЛЯ SLIDEON 2333, УГОЛ 95ГР, ЧАШКА TH42D35, НА СРЕДНЮЮ СТЕНКУ(B5)</t>
  </si>
  <si>
    <t>ПЕТЛЯ SLIDEON 2333, УГОЛ 95ГР, ЧАШКА TH42D35, ВКЛАДНАЯ НАВЕСКА(B-1,5)</t>
  </si>
  <si>
    <t>МОНТАЖНАЯ ПЛАНКА SYSTEM 2006 ДЛЯ ПЕТЕЛЬ SLIDEON, L37, D1,5, ПОД ПРИКРУЧИВАНИЕ</t>
  </si>
  <si>
    <t>МОНТАЖНАЯ ПЛАНКА SYSTEM 2006 ДЛЯ ПЕТЕЛЬ SLIDEON, L37, D3, ПОД ПРИКРУЧИВАНИЕ</t>
  </si>
  <si>
    <t>МОНТАЖНАЯ ПЛАНКА SYSTEM 2006 ДЛЯ ПЕТЕЛЬ SLIDEON, L37, D5, ПОД ПРИКРУЧИВАНИЕ</t>
  </si>
  <si>
    <t>МОНТАЖНАЯ ПЛАНКА SYSTEM 2006 HETTICH DIRECT ДЛЯ ПЕТЕЛЬ SLIDEON, L37, D3, ВИНТЫ</t>
  </si>
  <si>
    <t>МОНТАЖНАЯ ПЛАНКА SYSTEM 2006 ДЛЯ ПЕТЕЛЬ SLIDEON, L37, D1,5, ЕВРОВИНТЫ</t>
  </si>
  <si>
    <t>МОНТАЖНАЯ ПЛАНКА SYSTEM 2006 ДЛЯ ПЕТЕЛЬ SLIDEON, L37, D3, ЕВРОВИНТЫ</t>
  </si>
  <si>
    <t>МОНТАЖНАЯ ПЛАНКА SYSTEM 2006 ДЛЯ ПЕТЕЛЬ SLIDEON, L37, D5, ЕВРОВИНТЫ</t>
  </si>
  <si>
    <t>ПАРАЛЛЕЛЬНЫЙ АДАПТЕР МОНТАЖНЫХ ПЛАНОК SYSTEM 2006, D3, ПЛАСТИК, ЦВЕТ СЕРЫЙ</t>
  </si>
  <si>
    <t>ПАРАЛЛЕЛЬНЫЙ АДАПТЕР МОНТАЖНЫХ ПЛАНОК SYSTEM 2006, D5, ПЛАСТИК, ЦВЕТ СЕРЫЙ</t>
  </si>
  <si>
    <t>ПАРАЛЛЕЛЬНЫЙ АДАПТЕР МОНТАЖНЫХ ПЛАНОК SYSTEM 2006, D10, ПЛАСТИК, ЦВЕТ СЕРЫЙ</t>
  </si>
  <si>
    <t>УГЛОВОЙ АДАПТЕР МОНТАЖНЫХ ПЛАНОК SYSTEM 2006, УГОЛ 5ГР, ПЛАСТИК, ЦВЕТ СЕРЫЙ</t>
  </si>
  <si>
    <t>УГЛОВОЙ АДАПТЕР МОНТАЖНЫХ ПЛАНОК SYSTEM 2006, УГОЛ 10ГР, ПЛАСТИК, ЦВЕТ СЕРЫЙ</t>
  </si>
  <si>
    <t>ЗАГЛУШКА НА КОНСОЛЬ ПЕТЛИ SLIDEON 2333, БЕЗ ЛОГОТИПА, ПЛАСТИК</t>
  </si>
  <si>
    <t>КОМПЛЕКТ ПЕТЛИ PERFEKT 5737,УГОЛ КОРПУСА W90,УГОЛ 95ГР,ЧАШКА TH42D35</t>
  </si>
  <si>
    <t>КОМПЛЕКТ ПЕТЛИ PERFEKT 5204 ДЛЯ СТЕКЛ. ДВЕРЕЙ,УГОЛ КОРПУСА W90,УГОЛ 95ГР,ЧАШКА TU12D26</t>
  </si>
  <si>
    <t>ПЕТЛЯ KAMAT ДЛЯ КОРПУСОВ ВСТРАИВАЕМЫХ ХОЛОДИЛЬНИКОВ,УГОЛ 115 ГР</t>
  </si>
  <si>
    <t>ЗАГЛУШКА KAMAT,ПЛАСТИК,СЕРЫЙ</t>
  </si>
  <si>
    <t>ПЕТЛЯ ДЛЯ ОТКИДНЫХ ЭЛЕМЕНТОВ MARKANT 11, ЦИНКОВОЕ ЛИТЬЕ</t>
  </si>
  <si>
    <t>ПОДЪЕМНЫЙ МЕХАНИЗМ LIFT JUNIOR УГОЛ ОТКРЫВАНИЯ 75°, ЛЕВЫЙ, ЦВЕТ СЕРЫЙ</t>
  </si>
  <si>
    <t>ПОДЪЕМНЫЙ МЕХАНИЗМ LIFT JUNIOR УГОЛ ОТКРЫВАНИЯ 75°, ПРАВЫЙ, ЦВЕТ СЕРЫЙ</t>
  </si>
  <si>
    <t>КРОНШТЕЙН НИЖНИЙ KLASSIK D/290, H290-340, ЛЕВЫЙ</t>
  </si>
  <si>
    <t>КРОНШТЕЙН НИЖНИЙ KLASSIK D/290, H290-340, ПРАВЫЙ</t>
  </si>
  <si>
    <t>КРОНШТЕЙН НИЖНИЙ KH, L250, ПРАВЫЙ</t>
  </si>
  <si>
    <t>КОМПЛЕКТ ФУРНИТУРЫ INLINE XL, ШИРИНА ДВЕРИ 750-819 ММ</t>
  </si>
  <si>
    <t>КОМПЛЕКТ ФУРНИТУРЫ INLINE XL, ШИРИНА ДВЕРИ 820-909 ММ</t>
  </si>
  <si>
    <t>КОМПЛЕКТ ФУРНИТУРЫ INLINE XL, ШИРИНА ДВЕРИ 910-1044 ММ</t>
  </si>
  <si>
    <t>КОМПЛЕКТ ФУРНИТУРЫ INLINE XL, ШИРИНА ДВЕРИ 1045-1199 ММ</t>
  </si>
  <si>
    <t>КОМПЛЕКТ ФУРНИТУРЫ INLINE XL, ШИРИНА ДВЕРИ 1200-1299 ММ</t>
  </si>
  <si>
    <t>КОМПЛЕКТ ФУРНИТУРЫ INLINE XL, ШИРИНА ДВЕРИ 1300-1499 ММ</t>
  </si>
  <si>
    <t>КОМПЛЕКТ ФУРНИТУРЫ INLINE XL, ШИРИНА ДВЕРИ 1500-1599 ММ</t>
  </si>
  <si>
    <t>КОМПЛЕКТ ФУРНИТУРЫ INLINE XL, ШИРИНА ДВЕРИ 1600-1799 ММ</t>
  </si>
  <si>
    <t>КОМПЛЕКТ БЫСТРОГО МОНТАЖА INLINE XL, ШИРИНА ДВЕРИ 750-2000 ММ</t>
  </si>
  <si>
    <t>КОМПЛЕКТ ФУРНИТУРЫ TOPLINE XL ДЛЯ ПЕРЕДНЕЙ ДВЕРИ, EB30</t>
  </si>
  <si>
    <t>КОМПЛЕКТ ФУРНИТУРЫ TOPLINE XL ДЛЯ ПЕРЕДНЕЙ ДВЕРИ, EB33</t>
  </si>
  <si>
    <t>КОМПЛЕКТ ФУРНИТУРЫ TOPLINE XL ДЛЯ ПЕРЕДНЕЙ ДВЕРИ, EB39</t>
  </si>
  <si>
    <t>КОМПЛЕКТ ФУРНИТУРЫ TOPLINE XL ДЛЯ ПЕРЕДНЕЙ ДВЕРИ, EB44</t>
  </si>
  <si>
    <t>КОМПЛЕКТ ФУРНИТУРЫ TOPLINE XL ДЛЯ ПЕРЕДНЕЙ ДВЕРИ, EB51</t>
  </si>
  <si>
    <t>КОМПЛЕКТ ФУРНИТУРЫ TOPLINE XL ДЛЯ ПЕРЕДНЕЙ ДВЕРИ, EB61</t>
  </si>
  <si>
    <t>КОМПЛЕКТ ФУРНИТУРЫ TOPLINE XL ДЛЯ ЗАДНЕЙ ДВЕРИ, L</t>
  </si>
  <si>
    <t>КОМПЛЕКТ ФУРНИТУРЫ TOPLINE XL ДЛЯ ЗАДНЕЙ ДВЕРИ, R</t>
  </si>
  <si>
    <t>КОМПЛЕКТ ДЕМПФЕРА SILENT SYSTEM TOPLINE XL ДЛЯ 1-ДВЕРНОГО ШКАФА</t>
  </si>
  <si>
    <t>КОМПЛЕКТ ДЕМПФЕРОВ SILENT SYSTEM TOPLINE XL ДЛЯ 2-ДВЕРНОГО ШКАФА</t>
  </si>
  <si>
    <t>КОМПЛЕКТ ДЕМПФЕРОВ SILENT SYSTEM TOPLINE XL ДЛЯ 3-ДВЕРНОГО ШКАФА, ХОДОВОЙ ПРОФИЛЬ ТИП 2</t>
  </si>
  <si>
    <t>КОМПЛЕКТ ДЕМПФЕРОВ SILENT SYSTEM TOPLINE XL ДЛЯ 3-ДВЕРНОГО ШКАФА, ХОДОВОЙ ПРОФИЛЬ ТИП 3</t>
  </si>
  <si>
    <t>КОМПЛЕКТ ПРОФИЛЕЙ TOPLINE XL ТИП 2, L4000, ПЕРФОРАЦИЯ, АЛЮМ.</t>
  </si>
  <si>
    <t>КОМПЛЕКТ ПРОФИЛЕЙ TOPLINE XL ТИП 3, L4000, ПЕРФОРАЦИЯ, АЛЮМ.</t>
  </si>
  <si>
    <t>СВЕРЛИЛЬНЫЙ КОНДУКТОР TOPLINE XL</t>
  </si>
  <si>
    <t>КОМПЛЕКТ ФУРНИТУРЫ TOPLINE L/STB 11 ПЕРЕДНЕЙ ДВЕРИ, EB28</t>
  </si>
  <si>
    <t>КОМПЛЕКТ ФУРНИТУРЫ TOPLINE L/STB 11 ПЕРЕДНЕЙ ДВЕРИ, EB31</t>
  </si>
  <si>
    <t>КОМПЛЕКТ ФУРНИТУРЫ TOPLINE L/STB 11 ПЕРЕДНЕЙ ДВЕРИ, EB34</t>
  </si>
  <si>
    <t>КОМПЛЕКТ ФУРНИТУРЫ TOPLINE L/STB 11 ПЕРЕДНЕЙ ДВЕРИ, EB37</t>
  </si>
  <si>
    <t>КОМПЛЕКТ ФУРНИТУРЫ TOPLINE L/STB 11 ПЕРЕДНЕЙ ДВЕРИ, EB52</t>
  </si>
  <si>
    <t>КОМПЛЕКТ ФУРНИТУРЫ TOPLINE L/STB 11 ЗАДНЕЙ ДВЕРИ, ПЕРЕД ВЕРХ.ПАНЕЛЬЮ, ОГРАНИЧ. ХОДА, L</t>
  </si>
  <si>
    <t>КОМПЛЕКТ ФУРНИТУРЫ TOPLINE L/STB 11 ЗАДНЕЙ ДВЕРИ, ПЕРЕД ВЕРХ.ПАНЕЛЬЮ, ОГРАНИЧ. ХОДА, R</t>
  </si>
  <si>
    <t>КОМПЛЕКТ ФУРНИТУРЫ TOPLINE L/STB 11 ЗАДНЕЙ ДВЕРИ, ПЕРЕД ВЕРХ.ПАНЕЛЬЮ, БЕЗ ОГРАНИЧ. ХОДА</t>
  </si>
  <si>
    <t>КОМПЛЕКТ ФУРНИТУРЫ TOPLINE L/STB 11 ЗАДНЕЙ ДВЕРИ, НАД ВЕРХ.ПАНЕЛЬЮ, БЕЗ ОГРАНИЧ. ХОДА</t>
  </si>
  <si>
    <t>КОМПЛЕКТ УПОРОВ TOPLINE L/STB 11 2 ДВЕРИ, ПЕРЕД ВЕРХ.ПАНЕЛЬЮ, ОГРАНИЧ. ХОДА</t>
  </si>
  <si>
    <t>КОМПЛЕКТ УПОРОВ TOPLINE L/STB 11 2 ДВЕРИ, ПЕРЕД ВЕРХ.ПАНЕЛЬЮ, БЕЗ ОГРАНИЧ. ХОДА</t>
  </si>
  <si>
    <t>КОМПЛЕКТ УПОРОВ TOPLINE L/STB 11 3 ДВЕРИ, ПЕРЕД ВЕРХ.ПАНЕЛЬЮ, ОГРАНИЧ. ХОДА</t>
  </si>
  <si>
    <t>КОМПЛЕКТ УПОРОВ TOPLINE L/STB 11 3 ДВЕРИ, ПЕРЕД ВЕРХ.ПАНЕЛЬЮ, БЕЗ ОГРАНИЧ. ХОДА</t>
  </si>
  <si>
    <t>КОМПЛЕКТ ДЕМПФЕРОВ SILENT SYSTEM TOPLINE L 2 ДВЕРИ, ПЕРЕД ВЕРХ.ПАН, ОГР.ХОДА, ЗАКРЫТ.</t>
  </si>
  <si>
    <t>КОМПЛЕКТ ДЕМПФЕРОВ SILENT SYSTEM TOPLINE L 2 ДВЕРИ, EB52, ПЕРЕД ВЕРХ.ПАН, ОГР.ХОДА, ЗАКРЫТ.</t>
  </si>
  <si>
    <t>КОМПЛЕКТ ДЕМПФЕРОВ SILENT SYSTEM TOPLINE L 2 ДВЕРИ, ПЕРЕД ВЕРХ.ПАН., БЕЗ ОГР. ХОДА, ЗАКРЫТ., L</t>
  </si>
  <si>
    <t>КОМПЛЕКТ ДЕМПФЕРОВ SILENT SYSTEM TOPLINE L 2 ДВЕРИ, ПЕРЕД ВЕРХ.ПАН., БЕЗ ОГР. ХОДА, ЗАКРЫТ., R</t>
  </si>
  <si>
    <t>КОМПЛЕКТ ДЕМПФЕРОВ SILENT SYSTEM TOPLINE L ЗАДНИХ ДВЕРЕЙ 3ДВ. ШКАФА, ПЕРЕД ВЕРХ.ПАН., ЗАКРЫТ.</t>
  </si>
  <si>
    <t>КОМПЛЕКТ ДЕМПФЕРА SILENT SYSTEM TOPLINE L СРЕДНЕЙ ДВЕРИ 3ДВ. ШКАФА, ПЕРЕД ВЕРХ.ПАН.</t>
  </si>
  <si>
    <t>КОМПЛЕКТ ДЕМПФЕРОВ SILENT SYSTEM TOPLINE L 2 ДВЕРИ, ПЕРЕД ВЕРХ.ПАН, ОГР.ХОДА, ОТКРЫТ.</t>
  </si>
  <si>
    <t>КОМПЛЕКТ ДЕМПФЕРОВ SILENT SYSTEM TLL 2 ДВЕРИ, ПЕРЕД ВЕРХ.ПАН., БЕЗ ОГР. ХОДА, ОТКРЫТ, L</t>
  </si>
  <si>
    <t>КОМПЛЕКТ ДЕМПФЕРОВ SILENT SYSTEM TOPLINE L 2 ДВЕРИ, ПЕРЕД ВЕРХ.ПАН., БЕЗ ОГР. ХОДА, ОТКРЫТ., R</t>
  </si>
  <si>
    <t>КОМПЛЕКТ ДЕМПФЕРОВ SILENT SYSTEM TOPLINE L 3 ДВЕРИ, ПЕРЕД ВЕРХ.ПАН., ОТКРЫТ.</t>
  </si>
  <si>
    <t>КОМПЛЕКТ ДЕМПФЕРОВ SILENT SYSTEM STB 11</t>
  </si>
  <si>
    <t>КОМПЛЕКТ ДЕМПФЕРОВ SILENT SYSTEM TOPLINE L 2 ДВЕРИ, НАД ВЕРХ.ПАН., ЗАКРЫТ.</t>
  </si>
  <si>
    <t>КОМПЛЕКТ ДЕМПФЕРОВ SILENT SYSTEM TOPLINE L 2 ДВЕРИ, НАД ВЕРХ.ПАН., ОТКРЫТ.</t>
  </si>
  <si>
    <t>КОМПЛЕКТ ДЕМПФЕРОВ SILENT SYSTEM TOPLINE L 3 ДВЕРИ, НАД ВЕРХ.ПАН., ЗАКРЫТ.</t>
  </si>
  <si>
    <t>КОМПЛЕКТ ДЕМПФЕРОВ SILENT SYSTEM TOPLINE L 3 ДВЕРИ, НАД ВЕРХ.ПАН., ОТКРЫТ.</t>
  </si>
  <si>
    <t>ХОДОВОЙ ПРОФИЛЬ TOPLINE L, L3000, ПЕРЕД ВЕРХ.ПАНЕЛЬЮ, ПЕРФОРАЦИЯ, АЛЮМ.</t>
  </si>
  <si>
    <t>ХОДОВОЙ ПРОФИЛЬ TOPLINE L, L3000, ПЕРЕД ВЕРХ.ПАНЕЛЬЮ, СТАЛЬ</t>
  </si>
  <si>
    <t>ХОДОВОЙ ПРОФИЛЬ TOPLINE L, L3000, НАД ВЕРХ.ПАНЕЛЬЮ, АЛЮМ.</t>
  </si>
  <si>
    <t>НИЖНИЙ НАПРАВЛЯЮЩИЙ ПРОФИЛЬ STB 11, L3000, АЛЮМ.</t>
  </si>
  <si>
    <t>СВЕРЛИЛЬНЫЙ КОНДУКТОР TOPLINE L</t>
  </si>
  <si>
    <t>РАЗМЕТОЧНЫЙ ШАБЛОН ДЛЯ ХОДОВОГО ПРОФИЛЯ TOPLINE L</t>
  </si>
  <si>
    <t>КОМПЛЕКТ ФУРНИТУРЫ TOPLINE M/STB 16.1 ДЛЯ 2-ДВЕРНОГО ШКАФА</t>
  </si>
  <si>
    <t>КОМПЛЕКТ ФУРНИТУРЫ TOPLINE M/STB 16.2 ДЛЯ 2-ДВЕРНОГО ШКАФА</t>
  </si>
  <si>
    <t>КОМПЛЕКТ ФУРНИТУРЫ TOPLINE M/STB 16.1 ДЛЯ 3-ДВЕРНОГО ШКАФА</t>
  </si>
  <si>
    <t>КОМПЛЕКТ ФУРНИТУРЫ TOPLINE M/STB 16.2 ДЛЯ 3-ДВЕРНОГО ШКАФА</t>
  </si>
  <si>
    <t>КОМПЛЕКТ ДЕМПФЕРОВ SILENT SYSTEM TOPLINE M ДЛЯ 2-ДВЕРНОГО ШКАФА</t>
  </si>
  <si>
    <t>КОМПЛЕКТ ДЕМПФЕРОВ SILENT SYSTEM TOPLINE M ДЛЯ 3-ДВЕРНОГО ШКАФА</t>
  </si>
  <si>
    <t>ХОДОВОЙ ПРОФИЛЬ TOPLINE M, L2100, ПЕРФОРАЦИЯ, СТАЛЬ</t>
  </si>
  <si>
    <t>ХОДОВОЙ ПРОФИЛЬ TOPLINE M, L2500, ПЕРФОРАЦИЯ, СТАЛЬ</t>
  </si>
  <si>
    <t>НИЖНИЙ НАПРАВЛЯЮЩИЙ ПРОФИЛЬ STB 16.1, L2100, ПЕРФОРАЦИЯ, ПЛАСТИК</t>
  </si>
  <si>
    <t>НИЖНИЙ НАПРАВЛЯЮЩИЙ ПРОФИЛЬ STB 16.1, L2500, ПЕРФОРАЦИЯ, ПЛАСТИК</t>
  </si>
  <si>
    <t>НИЖНИЙ НАПРАВЛЯЮЩИЙ ПРОФИЛЬ STB 16.1, L2500, ПЛАСТИК</t>
  </si>
  <si>
    <t>КОМПЛЕКТ ФУРНИТУРЫ SYSLINE S SILENT SYSTEM, НА ЗАКРЫВАНИЕ И ОТКРЫВАНИЕ</t>
  </si>
  <si>
    <t>КОМПЛЕКТ ФУРНИТУРЫ SYSLINE S SILENT SYSTEM, НА ЗАКРЫВАНИЕ</t>
  </si>
  <si>
    <t>ХОДОВОЙ ПРОФИЛЬ SYSLINE S, L2000, ПОД ПРИКРУЧИВАНИЕ</t>
  </si>
  <si>
    <t>ХОДОВОЙ ПРОФИЛЬ SYSLINE S, L2000, ПОД ПРИКЛЕИВАНИЕ</t>
  </si>
  <si>
    <t>ВЕРХНИЙ ХОДОВОЙ ЭЛЕМЕНТ TOPLINE 27</t>
  </si>
  <si>
    <t>ВЕРХНИЙ ХОДОВОЙ ЭЛЕМЕНТ-ТАНДЕМ TOPLINE 27</t>
  </si>
  <si>
    <t>КОНЦЕВОЙ УПОР TOPLINE 27, ПРАВЫЙ, ПОД ПРИКРУЧИВАНИЕ</t>
  </si>
  <si>
    <t>КОНЦЕВОЙ УПОР TOPLINE 27, ЛЕВЫЙ, ПОД ПРИКРУЧИВАНИЕ</t>
  </si>
  <si>
    <t>СРЕДНИЙ СТОПОР TOPLINE 27 ДЛЯ ПЕРЕДНЕЙ ДВЕРИ</t>
  </si>
  <si>
    <t>МЕЖДВЕРНОЙ УПОР TOPLINE 27 С АМОРТИЗАТОРОМ</t>
  </si>
  <si>
    <t>ФИКСИРУЮЩИЙ ВИНТ М4Х14 ММ, ДЛЯ СИСТЕМЫ TOPLINE 27</t>
  </si>
  <si>
    <t>ВИНТ, М5Х11</t>
  </si>
  <si>
    <t>МУФТА, Ø10Х11, ПЛАСТИК, БЕЛАЯ</t>
  </si>
  <si>
    <t>НИЖНИЙ НАПРАВЛЯЮЩИЙ ЭЛЕМЕНТ STB 13 ДЛЯ ПЕРЕДНЕЙ ДВЕРИ</t>
  </si>
  <si>
    <t>НИЖНИЙ НАПРАВЛЯЮЩИЙ ЭЛЕМЕНТ STB 13 ДЛЯ ЗАДНЕЙ ДВЕРИ</t>
  </si>
  <si>
    <t>НИЖНИЙ НАПРАВЛЯЮЩИЙ ЭЛЕМЕНТ STB 35, ПОД ЗАПРЕСCОВКУ, ПЛАСТИК, КОРИЧНЕВЫЙ</t>
  </si>
  <si>
    <t>ХОДОВОЙ ПРОФИЛЬ TOPLINE 27, L2000, СТАЛЬ</t>
  </si>
  <si>
    <t>ХОДОВОЙ ПРОФИЛЬ TOPLINE 27, L2500, СТАЛЬ</t>
  </si>
  <si>
    <t>ХОДОВОЙ ПРОФИЛЬ TOPLINE 27, L3000, СТАЛЬ</t>
  </si>
  <si>
    <t>НИЖНИЙ НАПРАВЛЯЮЩИЙ ПРОФИЛЬ STB 13, L2000, ПЛАСТИК, ЧЕРНЫЙ</t>
  </si>
  <si>
    <t>НИЖНИЙ НАПРАВЛЯЮЩИЙ ПРОФИЛЬ STB 13, L2500, ПЛАСТИК, ЧЕРНЫЙ</t>
  </si>
  <si>
    <t>НИЖНИЙ НАПРАВЛЯЮЩИЙ ПРОФИЛЬ STB 13, L3000, ПЛАСТИК, ЧЕРНЫЙ</t>
  </si>
  <si>
    <t>НИЖНИЙ НАПРАВЛЯЮЩИЙ ПРОФИЛЬ STB 35, L2000, ПЛАСТИК, КОРИЧНЕВЫЙ</t>
  </si>
  <si>
    <t>НИЖНИЙ НАПРАВЛЯЮЩИЙ ПРОФИЛЬ STB 35, L2500, ПЛАСТИК, КОРИЧНЕВЫЙ</t>
  </si>
  <si>
    <t>НИЖНИЙ НАПРАВЛЯЮЩИЙ ПРОФИЛЬ STB 35, L3000, ПЛАСТИК, КОРИЧНЕВЫЙ</t>
  </si>
  <si>
    <t>КОМПЛЕКТ ФУРНИТУРЫ SLIDELINE M SILENT SYSTEM, 10 КГ</t>
  </si>
  <si>
    <t>КОМПЛЕКТ ФУРНИТУРЫ SLIDELINE M SILENT SYSTEM, 30 КГ</t>
  </si>
  <si>
    <t>МОНТАЖНЫЙ КОМПЛЕКТ SLIDELINE M SILENT SYSTEM ДЛЯ СТЕКЛЯННЫХ ДВЕРЕЙ, ПОД ПРИКЛЕИВАНИЕ</t>
  </si>
  <si>
    <t>МОНТАЖНЫЙ КОМПЛЕКТ SLIDELINE SILENT SYSTEM ДЛЯ СТЕКЛЯННЫХ ДВЕРЕЙ, ПОД ПРИКРУЧИВАНИЕ</t>
  </si>
  <si>
    <t>МОНТАЖНЫЙ КОМПЛЕКТ SLIDELINE SILENT SYSTEM ДЛЯ 19 ММ АЛЮМИНИЕВОЙ РАМЫ, СЕРЕБРИСТЫЙ</t>
  </si>
  <si>
    <t>КОМПЛЕКТ ПРОФИЛЯ SLIDELINE M, L2500, H16, СЕРЕБРИСТЫЙ</t>
  </si>
  <si>
    <t>КОМПЛЕКТ ПРОФИЛЯ SLIDELINE M, L2500, H18, СЕРЕБРИСТЫЙ</t>
  </si>
  <si>
    <t>КОМПЛЕКТ ПРОФИЛЯ SLIDELINE M, L2500, H25, СЕРЕБРИСТЫЙ</t>
  </si>
  <si>
    <t>ДЕКОРАТИВНЫЙ ПРОФИЛЬ ГИБКИЙ SLIDELINE M, L2500, H16, ПОД ПРИКЛЕИВАНИЕ, СЕРЕБРИСТЫЙ</t>
  </si>
  <si>
    <t>ДЕКОРАТИВНЫЙ ПРОФИЛЬ ГИБКИЙ SLIDELINE M, L2500, H18, ПОД ПРИКЛЕИВАНИЕ, СЕРЕБРИСТЫЙ</t>
  </si>
  <si>
    <t>ДЕКОРАТИВНЫЙ ПРОФИЛЬ ГИБКИЙ SLIDELINE M, L2500, H25, ПОД ПРИКЛЕИВАНИЕ, СЕРЕБРИСТЫЙ</t>
  </si>
  <si>
    <t>ДИСТАНЦИОННЫЙ ПРОФИЛЬ ГИБКИЙ SLIDELINE M, H16, ПОД ПРИКЛЕИВАНИЕ, СЕРЫЙ</t>
  </si>
  <si>
    <t>ДИСТАНЦИОННЫЙ ПРОФИЛЬ ГИБКИЙ SLIDELINE M, H22, ПОД ПРИКЛЕИВАНИЕ, СЕРЫЙ</t>
  </si>
  <si>
    <t>ДВОЙНОЙ КОМПЛЕКТ ПРОФИЛЕЙ SLIDELINE M ВКЛАДНОЙ,L2500,СЕРЕБРИСТЫЙ</t>
  </si>
  <si>
    <t>ДВОЙНОЙ КОМПЛЕКТ ПРОФИЛЕЙ SLIDELINE M ВКЛАДНОЙ,L2500,ПОД ЗАПРЕССОВКУ,СЕРЕБРИСТЫЙ</t>
  </si>
  <si>
    <t>РЕГУЛИРУЕМЫЙ УПОР,ДЛЯ ВЕРХНИХ ШКАФОВ,ПЛАСТИК,ЧЕРНЫЙ</t>
  </si>
  <si>
    <t>НИЖНИЙ ХОДОВОЙ ЭЛЕМЕНТ SLIDELINE 55 PLUS ДЛЯ ВКЛАДНОЙ ДВЕРИ</t>
  </si>
  <si>
    <t>ВЕРХНИЙ НАПРАВЛЯЮЩИЙ ЭЛЕМЕНТ SLIDELINE 55 PLUS ДЛЯ ВКЛАДНОЙ ДВЕРИ</t>
  </si>
  <si>
    <t>КОНЦЕВОЙ УПОР SLIDELINE 55 PLUS</t>
  </si>
  <si>
    <t>МЕЖДВЕРНОЙ УПОР SLIDELINE 55 PLUS, ПОД ПРИКРУЧИВАНИЕ</t>
  </si>
  <si>
    <t>ДЕМПФЕР SILENT SYSTEM SLIDELINE 55 PLUS ДЛЯ ВКЛАДНЫХ ДВЕРЕЙ, ЛЕВЫЙ</t>
  </si>
  <si>
    <t>ДЕМПФЕР SILENT SYSTEM SLIDELINE 55 PLUS ДЛЯ ВКЛАДНЫХ ДВЕРЕЙ, ПРАВЫЙ</t>
  </si>
  <si>
    <t>АКТИВАТОР ДЕМПФЕРА SILENT SYSTEM SLIDELINE 55 PLUS</t>
  </si>
  <si>
    <t>МОНТАЖНОЕ ПРИСПОСОБЛЕНИЕ ДЛЯ АКТИВАТОРА ДЕМПФЕРА SILENT SYSTEM SLIDELINE 55 PLUS</t>
  </si>
  <si>
    <t>ХОДОВОЙ/НАПРАВЛЯЮЩИЙ ПРОФИЛЬ SLIDELINE 55/55 PLUS, L2000, ПЛАСТИК, КОРИЧНЕВЫЙ</t>
  </si>
  <si>
    <t>ХОДОВОЙ/НАПРАВЛЯЮЩИЙ ПРОФИЛЬ SLIDELINE 55/55 PLUS, L2500, ПЛАСТИК, КОРИЧНЕВЫЙ</t>
  </si>
  <si>
    <t>НИЖНИЙ ХОДОВОЙ ЭЛЕМЕНТ SLIDELINE 56</t>
  </si>
  <si>
    <t>ВЕРХНИЙ НАПРАВЛЯЮЩИЙ ЭЛЕМЕНТ SLIDELINE 56</t>
  </si>
  <si>
    <t>КОНЦЕВОЙ УПОР SLIDELINE 56</t>
  </si>
  <si>
    <t>МЕЖДВЕРНОЙ УПОР SLIDELINE 56, ПОД ПРИКРУЧИВАНИЕ</t>
  </si>
  <si>
    <t>ХОДОВОЙ/НАПРАВЛЯЮЩИЙ ПРОФИЛЬ SLIDELINE 56, L3000, ПОД ЗАПРЕСCОВКУ, АЛЮМ.</t>
  </si>
  <si>
    <t>КОМПЛЕКТ ФУРНИТУРЫ WINGLINE L 25 КГ,САМОЗАКРЫВАНИЕ,L</t>
  </si>
  <si>
    <t>КОМПЛЕКТ ФУРНИТУРЫ WINGLINE L 25 КГ,САМОЗАКРЫВАНИЕ,R</t>
  </si>
  <si>
    <t>КОМПЛЕКТ ФУРНИТУРЫ WINGLINE L 25 КГ,БЕЗ САМОЗАКРЫВАНИЯ,L</t>
  </si>
  <si>
    <t>КОМПЛЕКТ ФУРНИТУРЫ WINGLINE L 25 КГ,БЕЗ САМОЗАКРЫВАНИЯ,R</t>
  </si>
  <si>
    <t>КОМПЛЕКТ ФУРНИТУРЫ WINGLINE L 12 КГ,САМОЗАКРЫВАНИЕ,L</t>
  </si>
  <si>
    <t>КОМПЛЕКТ ФУРНИТУРЫ WINGLINE L 12 КГ,САМОЗАКРЫВАНИЕ,R</t>
  </si>
  <si>
    <t>КОМПЛЕКТ ФУРНИТУРЫ WINGLINE L 12 КГ,БЕЗ САМОЗАКРЫВАНИЯ,L</t>
  </si>
  <si>
    <t>КОМПЛЕКТ ФУРНИТУРЫ WINGLINE L 12 КГ,БЕЗ САМОЗАКРЫВАНИЯ,R</t>
  </si>
  <si>
    <t>КОМПЛЕКТ ФУРНИТУРЫ WINGLINE L 12 КГ,САМОЗАКРЫВАНИЕ,БЕЗ НИЖНЕГО НАПР. ЭЛЕМЕНТА,L</t>
  </si>
  <si>
    <t>КОМПЛЕКТ ФУРНИТУРЫ WINGLINE L 12 КГ,САМОЗАКРЫВАНИЕ,БЕЗ НИЖНЕГО НАПР. ЭЛЕМЕНТА,R</t>
  </si>
  <si>
    <t>КОМПЛЕКТ ФУРНИТУРЫ WINGLINE L 12 КГ,БЕЗ САМОЗАКРЫВАНИЯ,БЕЗ НИЖНЕГО НАПР. ЭЛЕМЕНТА,L</t>
  </si>
  <si>
    <t>КОМПЛЕКТ ФУРНИТУРЫ WINGLINE L 12 КГ,БЕЗ САМОЗАКРЫВАНИЯ,БЕЗ НИЖНЕГО НАПР. ЭЛЕМЕНТА,R</t>
  </si>
  <si>
    <t>МЕХАНИЗМ PULL TO MOVE SILENT ДЛЯ WINGLINE L,ИСПОЛНЕНИЕ LIGHT,L</t>
  </si>
  <si>
    <t>МЕХАНИЗМ PULL TO MOVE SILENT ДЛЯ WINGLINE L,ИСПОЛНЕНИЕ MEDIUM,L</t>
  </si>
  <si>
    <t>МЕХАНИЗМ PULL TO MOVE SILENT ДЛЯ WINGLINE L,ИСПОЛНЕНИЕ HEAVY,L</t>
  </si>
  <si>
    <t>МЕХАНИЗМ PULL TO MOVE SILENT ДЛЯ WINGLINE L,ИСПОЛНЕНИЕ LIGHT,R</t>
  </si>
  <si>
    <t>МЕХАНИЗМ PULL TO MOVE SILENT ДЛЯ WINGLINE L,ИСПОЛНЕНИЕ MEDIUM,R</t>
  </si>
  <si>
    <t>МЕХАНИЗМ PULL TO MOVE SILENT ДЛЯ WINGLINE L,ИСПОЛНЕНИЕ HEAVY,R</t>
  </si>
  <si>
    <t>МЕХАНИЗМ PUSH TO MOVE ДЛЯ WINGLINE L,ИСПОЛНЕНИЕ LIGHT,L</t>
  </si>
  <si>
    <t>МЕХАНИЗМ PUSH TO MOVE ДЛЯ WINGLINE L,ИСПОЛНЕНИЕ MEDIUM,L</t>
  </si>
  <si>
    <t>МЕХАНИЗМ PUSH TO MOVE ДЛЯ WINGLINE L,ИСПОЛНЕНИЕ HEAVY,L</t>
  </si>
  <si>
    <t>МЕХАНИЗМ PUSH TO MOVE ДЛЯ WINGLINE L,ИСПОЛНЕНИЕ LIGHT,R</t>
  </si>
  <si>
    <t>МЕХАНИЗМ PUSH TO MOVE ДЛЯ WINGLINE L,ИСПОЛНЕНИЕ MEDIUM,R</t>
  </si>
  <si>
    <t>МЕХАНИЗМ PUSH TO MOVE ДЛЯ WINGLINE L,ИСПОЛНЕНИЕ HEAVY,R</t>
  </si>
  <si>
    <t>МЕХАНИЧЕСКИЙ ФИКСАТОР ДЛЯ PUSH TO MOVE ДЛЯ WINGLINE L,ПОД ПРИКРУЧИВАНИЕ,СЕРЫЙ</t>
  </si>
  <si>
    <t>МАГНИТНЫЙ ФИКСАТОР ДЛЯ PUSH TO MOVE ДЛЯ WINGLINE L,ПОД ЗАПРЕСОВКУ,СЕРЫЙ</t>
  </si>
  <si>
    <t>КОМПЛЕКТ ПРОФИЛЕЙ WINGLINE L,L1200,С ПЕРФОРАЦИЕЙ,АЛЮМИНИЙ,АНОДИРОВАННЫЙ</t>
  </si>
  <si>
    <t>КОМПЛЕКТ ПРОФИЛЕЙ WINGLINE L,L2400,С ПЕРФОРАЦИЕЙ,АЛЮМИНИЙ,АНОДИРОВАННЫЙ</t>
  </si>
  <si>
    <t>ХОДОВОЙ ПРОФИЛЬ WINGLINE 770/780/L,L1200,С ПЕРФОРАЦИЕЙ,АЛЮМИНИЙ,АНОДИРОВАННЫЙ</t>
  </si>
  <si>
    <t>ХОДОВОЙ ПРОФИЛЬ WINGLINE 770/780/L,L2400,С ПЕРФОРАЦИЕЙ,АЛЮМИНИЙ,АНОДИРОВАННЫЙ</t>
  </si>
  <si>
    <t>СРЕДНЯЯ ПЕТЛЯ WINGLINE L ДЛЯ СКЛАДНОЙ ДВЕРИ</t>
  </si>
  <si>
    <t>ОТВЕТНАЯ ЧАСТЬ СРЕДНЕЙ ПЕТЛИ WINGLINE L ДЛЯ СКЛАДНОЙ ДВЕРИ</t>
  </si>
  <si>
    <t>КОМПЛЕКТ ФУРНИТУРЫ WINGLINE 170</t>
  </si>
  <si>
    <t>СРЕДНЯЯ ПЕТЛЯ 626 ДЛЯ СКЛАДНОЙ ДВЕРИ, СТАЛЬ, НИКЕЛИРОВАННАЯ</t>
  </si>
  <si>
    <t>КОМПЛЕКТ ФУРНИТУРЫ WING 77 ДЛЯ 1 ДВУХСТВОРЧАТОЙ ДВЕРИ</t>
  </si>
  <si>
    <t>НИЖНИЙ НАПРАВЛЯЮЩИЙ ПРОФИЛЬ WING 77, L3200, ПЕРФОРАЦИЯ, АЛЮМ.</t>
  </si>
  <si>
    <t>ХОДОВОЙ ПРОФИЛЬ WING 77, L3200, ПЕРФОРАЦИЯ, АЛЮМ.</t>
  </si>
  <si>
    <t>ХОДОВОЙ ПРОФИЛЬ WING 77, L3000, АЛЮМ.</t>
  </si>
  <si>
    <t>РУЧКА-ПРОФИЛЬ, ТОЛЩИНА ДВЕРИ 15-16 ММ, L2500, СТАЛЬ, СЕРЕБРИСТЫЙ</t>
  </si>
  <si>
    <t>РУЧКА-ПРОФИЛЬ,ТОЛЩИНА ДВЕРИ 18-19 ММ,L2500,С ПЕРФОРАЦИЕЙ,СТАЛЬ,СЕРЕБРИСТАЯ</t>
  </si>
  <si>
    <t>U-ОБРАЗНЫЙ КОНЦЕВОЙ ПРОФИЛЬ, ТОЛЩИНА ДВЕРИ 15-16 ММ, L2500, СТАЛЬ, СЕРЕБРИСТЫЙ</t>
  </si>
  <si>
    <t>U-ОБРАЗНЫЙ КОНЦЕВОЙ ПРОФИЛЬ,ДВЕРЬ 18-19 ММ,L2500,С ПЕРФОРАЦИЕЙ,СТАЛЬ,СЕРЕБРИСТЫЙ</t>
  </si>
  <si>
    <t>ПРОФИЛЬ КОНЦЕВОЙ, L2500, H17, СТАЛЬ, СЕРЕБРИСТЫЙ</t>
  </si>
  <si>
    <t>ПРОФИЛЬ КОНЦЕВОЙ, L2500, H46, ПЕРФОРАЦИЯ, СТАЛЬ, СЕРЕБРИСТЫЙ</t>
  </si>
  <si>
    <t>ЩЕТОЧНОЕ УПЛОТНЕНИЕ, 6, 9/8 ММ, L2500, СЕРОЕ</t>
  </si>
  <si>
    <t>ЩЕТОЧНОЕ УПЛОТНЕНИЕ, П/М</t>
  </si>
  <si>
    <t>СОЕДИНИТЕЛЬНАЯ ПЛАНКА, СТАЛЬ, ОЦИНКОВАННАЯ</t>
  </si>
  <si>
    <t>КОМПЛЕКТ СТЯЖЕК-ВЫПРЯМИТЕЛЕЙ ТИП 1,АЛЮМИНИЙ</t>
  </si>
  <si>
    <t>СТЯЖКА-ВЫПРЯМИТЕЛЬ, АЛЮМИНИЙ</t>
  </si>
  <si>
    <t>СТЯЖКА-ВЫПРЯМИТЕЛЬ</t>
  </si>
  <si>
    <t>ЩЕТОЧНАЯ ПЛАНКА, L2500, ПЛАСТИК, КОРИЧНЕВАЯ</t>
  </si>
  <si>
    <t>АДАПТЕР РУЧКИ ДЛЯ РАЗДВВИЖНЫХ/ СКЛАДНЫХ ДВЕРЕЙ, ХРОМ, МАТОВЫЙ</t>
  </si>
  <si>
    <t>ХОДОВОЙ ПРОФИЛЬ TOPLINE L, L2500, ПЕРЕД ВЕРХ.ПАНЕЛЬЮ, ПЕРФОРАЦИЯ, АЛЮМ.</t>
  </si>
  <si>
    <t>СТЯЖКА ЭКСЦЕНТРИКОВАЯ RASTEX 15, ДЛЯ ПОЛОК 12 ММ, БЕЗ БУРТИКА, ЦИНКОВОЕ ЛИТЬЕ</t>
  </si>
  <si>
    <t>СТЯЖКА ЭКСЦЕНТРИКОВАЯ RASTEX 15, ДЛЯ ПОЛОК 15 ММ, БЕЗ БУРТИКА, ЦИНКОВОЕ ЛИТЬЕ</t>
  </si>
  <si>
    <t>СТЯЖКА ЭКСЦЕНТРИКОВАЯ RASTEX 15, ДЛЯ ПОЛОК 18 ММ, БЕЗ БУРТИКА, ЦИНКОВОЕ ЛИТЬЕ</t>
  </si>
  <si>
    <t>СТЯЖКА ЭКСЦЕНТРИКОВАЯ RASTEX 15, ДЛЯ ПОЛОК 22 ММ, БЕЗ БУРТИКА, ЦИНКОВОЕ ЛИТЬЕ, НИКЕЛИРОВАННАЯ</t>
  </si>
  <si>
    <t>ЗАГЛУШКА ДЛЯ RASTEX 15, ПЛАСТИК, ЦВЕТ БЕЛЫЙ</t>
  </si>
  <si>
    <t>ЗАГЛУШКА ДЛЯ RASTEX 15, ПЛАСТИК, ЦВЕТ КОРИЧНЕВЫЙ</t>
  </si>
  <si>
    <t>ЗАГЛУШКА ДЛЯ RASTEX 15,ПЛАСТИК,ЧЕРНАЯ</t>
  </si>
  <si>
    <t>ЗАГЛУШКА ДЛЯ RASTEX 15,ПЛАСТИК,БЕЖЕВАЯ</t>
  </si>
  <si>
    <t>ДЮБЕЛЬ БЫСТРОГО МОНТАЖА RAPID S DU 324 ДЛЯ RASTEX, L20, D8</t>
  </si>
  <si>
    <t>ДЮБЕЛЬ БЫСТРОГО МОНТАЖА RAPID S DU 325 ДЛЯ RASTEX, L30, D8</t>
  </si>
  <si>
    <t>ДЮБЕЛЬ БЫСТРОГО МОНТАЖА RAPID S DU 333 ДЛЯ RASTEX, L30, D10</t>
  </si>
  <si>
    <t>ДЮБЕЛЬ ВВИНЧИВАЕМЫЙ TWISTER DU 319 T ДЛЯ RASTEX, L20</t>
  </si>
  <si>
    <t>ДЮБЕЛЬ ВВИНЧИВАЕМЫЙ TWISTER DU 232 T ДЛЯ RASTEX, L30</t>
  </si>
  <si>
    <t>ДЮБЕЛЬ ВВИНЧИВАЕМЫЙ TWISTER DU 644 T ДЛЯ RASTEX</t>
  </si>
  <si>
    <t>ДЮБЕЛЬ ДВОЙНОЙ DU 868 ДЛЯ RASTEX, СТАЛЬ</t>
  </si>
  <si>
    <t>СТЯЖКА ЭКСЦЕНТРИКОВАЯ VB 35M, ДЛЯ ПОЛОК 16 ММ, ЦИНКОВОЕ ЛИТЬЕ, НИКЕЛИРОВАННАЯ</t>
  </si>
  <si>
    <t>СТЯЖКА ЭКСЦЕНТРИКОВАЯ VB 35M, ДЛЯ ПОЛОК 16 ММ, ПЛАСТИК, ЦВЕТ БЕЛЫЙ</t>
  </si>
  <si>
    <t>СТЯЖКА ЭКСЦЕНТРИКОВАЯ VB 35M, ДЛЯ ПОЛОК 16 ММ, ПЛАСТИК, ЦВЕТ ПОД ОРЕХ</t>
  </si>
  <si>
    <t>СТЯЖКА ЭКСЦЕНТРИКОВАЯ VB 35M, ДЛЯ ПОЛОК 16 ММ, ПЛАСТИК, ЦВЕТ КОРИЧНЕВЫЙ</t>
  </si>
  <si>
    <t>СТЯЖКА ЭКСЦЕНТРИКОВАЯ VB 35M, ДЛЯ ПОЛОК 16 ММ, ПЛАСТИК, ЦВЕТ ПОД БУК</t>
  </si>
  <si>
    <t>СТЯЖКА ЭКСЦЕНТРИКОВАЯ VB 35, ДЛЯ ПОЛОК 16 ММ, ЦИНКОВОЕ ЛИТЬЕ, НИКЕЛИРОВАННАЯ</t>
  </si>
  <si>
    <t>СТЯЖКА ЭКСЦЕНТРИКОВАЯ VB 36M, ДЛЯ ПОЛОК 16 ММ, ЦИНКОВОЕ ЛИТЬЕ, НИКЕЛИРОВАННАЯ</t>
  </si>
  <si>
    <t>ДЮБЕЛЬ ВВИНЧИВАЕМЫЙ DU 321 ДЛЯ VB, D5</t>
  </si>
  <si>
    <t>ДЮБЕЛЬ ВВИНЧИВАЕМЫЙ DU 322 ДЛЯ VB, D5</t>
  </si>
  <si>
    <t>ДЮБЕЛЬ ВВИНЧИВАЕМЫЙ DU 648 ДЛЯ VB, М6</t>
  </si>
  <si>
    <t>ДЮБЕЛЬ ДВОЙНОЙ DU 712 ДЛЯ VB, ДЛЯ ПАНЕЛЕЙ 16 ММ</t>
  </si>
  <si>
    <t>ПОЛКОДЕРЖАТЕЛЬ VB 135, ДЛЯ ПОЛОК 16 ММ, ПЛАСТИК, ЦВЕТ СЕРЫЙ</t>
  </si>
  <si>
    <t>ПОЛКОДЕРЖАТЕЛЬ VB 135, ДЛЯ ПОЛОК 16 ММ, ПЛАСТИК, ЦВЕТ КОРИЧНЕВЫЙ</t>
  </si>
  <si>
    <t>СТЯЖКА ТРАПЕЦЕВИДНАЯ TZ 4 STD</t>
  </si>
  <si>
    <t>СТЯЖКА ДЛЯ СТОЛЕШНИЦ AVB 5, L100</t>
  </si>
  <si>
    <t>ШУРУП 6, 3Х11 ММ, ДЛЯ RV3 И RV1</t>
  </si>
  <si>
    <t>СОЕДИНИТЕЛЬ ЗАДНЕЙ СТЕНКИ RV 7D,ЦИНКОВОЕ ЛИТЬЕ,НИКЕЛИРОВАННАЯ</t>
  </si>
  <si>
    <t>СОЕДИНИТЕЛЬНЫЙ ВИНТ VHS 32, ДЛЯ ПАНЕЛЕЙ 28-36 ММ</t>
  </si>
  <si>
    <t>СОЕДИНИТЕЛЬНЫЙ ВИНТ VHS 32, ДЛЯ ПАНЕЛЕЙ 36-44 ММ</t>
  </si>
  <si>
    <t>МУФТА №49, М6, D8X11, ПЛАСТИК, ЦВЕТ БЕЛЫЙ</t>
  </si>
  <si>
    <t>РАСПОРНАЯ МУФТА, М6, D10X11, ПЛАСТИК, ЦВЕТ БЕЛЫЙ</t>
  </si>
  <si>
    <t>МУФТА №33, М6Х11 ММ, ДЛЯ ОТВЕРСТИЙ ДИАМЕТРОМ 10 ММ, ПЛАСТМАССА, БЕЛАЯ</t>
  </si>
  <si>
    <t>КОНЦЕВОЙ ВИНТ, М4Х14, НИКЕЛИРОВАННЫЙ</t>
  </si>
  <si>
    <t>РЕЗЬБОВАЯ МУФТА, М4, СТАЛЬ, ОЦИНКОВАННАЯ</t>
  </si>
  <si>
    <t>ПОЛКОДЕРЖАТЕЛЬ SEKURA 1.1, СО ШТИФТОМ, М6Х25, ЦИНКОВОЕ ЛИТЬЕ, НИКЕЛИРОВАННЫЙ</t>
  </si>
  <si>
    <t>ПОЛКОДЕРЖАТЕЛЬ SEKURA 7, СО ШТИФТОМ, М6Х25, ЦИНКОВОЕ ЛИТЬЕ, НИКЕЛИРОВАННЫЙ</t>
  </si>
  <si>
    <t>ПОЛКОДЕРЖАТЕЛЬ DUPLO, D5, ХРОМИРОВАННЫЙ</t>
  </si>
  <si>
    <t>ПОЛКОДЕРЖАТЕЛЬ SEKURA 8, ДЛЯ СТЕКЛЯННЫХ ПОЛОК, М6Х25, ЦИНКОВОЕ ЛИТЬЕ, НИКЕЛИРОВАННЫЙ</t>
  </si>
  <si>
    <t>ПОЛКОДЕРЖАТЕЛЬ, ДЛЯ СТЕКЛЯННЫХ ПОЛОК, D5, ХРОМИРОВАННЫЙ</t>
  </si>
  <si>
    <t>ПОДВЕС ШКАФА SAH 215, ЛЕВЫЙ</t>
  </si>
  <si>
    <t>ПОДВЕС ШКАФА SAH 215, ПРАВЫЙ</t>
  </si>
  <si>
    <t>ПОДВЕС ШКАФА SAH 216, ЛЕВЫЙ</t>
  </si>
  <si>
    <t>ПОДВЕС ШКАФА SAH 216, ПРАВЫЙ</t>
  </si>
  <si>
    <t>ЗАГЛУШКА ДЛЯ SAH 215/216, D12, ПЛАСТИК, ЦВЕТ БЕЛЫЙ</t>
  </si>
  <si>
    <t>ЗАГЛУШКА ДЛЯ SAH 215/216, D15, ПЛАСТИК, ЦВЕТ БЕЛЫЙ</t>
  </si>
  <si>
    <t>ПОДВЕС ШКАФА SAH 130, ЛЕВЫЙ</t>
  </si>
  <si>
    <t>ПОДВЕС ШКАФА SAH 130, ПРАВЫЙ</t>
  </si>
  <si>
    <t>ЗАГЛУШКА ДЛЯ SAH 130, ЛЕВАЯ, ПЛАСТИК, ЦВЕТ ПОД БУК</t>
  </si>
  <si>
    <t>ЗАГЛУШКА ДЛЯ SAH 130, ПРАВАЯ, ПЛАСТИК, ЦВЕТ ПОД БУК</t>
  </si>
  <si>
    <t>ЗАГЛУШКА ДЛЯ SAH 130, ЛЕВАЯ, ПЛАСТИК, ЦВЕТ СЕРЕБРИСТЫЙ</t>
  </si>
  <si>
    <t>ЗАГЛУШКА ДЛЯ SAH 130, ПРАВАЯ, ПЛАСТИК, ЦВЕТ СЕРЕБРИСТЫЙ</t>
  </si>
  <si>
    <t>ЗАГЛУШКА ДЛЯ SAH 130, ЛЕВАЯ, ПЛАСТИК, ЦВЕТ КОРИЧНЕВЫЙ</t>
  </si>
  <si>
    <t>ЗАГЛУШКА ДЛЯ SAH 130, ПРАВАЯ, ПЛАСТИК, ЦВЕТ КОРИЧНЕВЫЙ</t>
  </si>
  <si>
    <t>ЗАГЛУШКА ДЛЯ SAH 130, ЛЕВАЯ, ПЛАСТИК, ЦВЕТ БЕЛЫЙ</t>
  </si>
  <si>
    <t>ЗАГЛУШКА ДЛЯ SAH 130, ПРАВАЯ, ПЛАСТИК, ЦВЕТ БЕЛЫЙ</t>
  </si>
  <si>
    <t>ПОДВЕС ШКАФА SAH 302</t>
  </si>
  <si>
    <t>ПОДВЕСНОЙ КРЮК ДЛЯ SAH, D6Х50</t>
  </si>
  <si>
    <t>ПОДВЕС ШКАФА SAH 305, ЦИНКОВОЕ ЛИТЬЕ</t>
  </si>
  <si>
    <t>ПОДВЕСНАЯ ШИНА ТИП А, L150, СТАЛЬ, ОЦИНКОВАННАЯ</t>
  </si>
  <si>
    <t>ПОДВЕСНАЯ ШИНА ТИП В, L3000, СТАЛЬ, ОЦИНКОВАННАЯ</t>
  </si>
  <si>
    <t>ПОДВЕСНОЙ КРЮК, D6Х60</t>
  </si>
  <si>
    <t>ШУРУП-НАВЕС 5, 5Х50 ММ</t>
  </si>
  <si>
    <t>ДЮБЕЛЬ Д/КРЮЧКА-НАВЕСА, 8Х40 ММ</t>
  </si>
  <si>
    <t>ШТАНГА ДЛЯ ВЕШАЛОК 30Х15Х0, 7 ММ, ДЛИНА 2000 ММ, НИКЕЛИРОВАННАЯ, МАТОВАЯ</t>
  </si>
  <si>
    <t>ШТАНГА ДЛЯ ВЕШАЛОК 30Х15Х0, 7 ММ, ДЛИНА 3000 ММ, НИКЕЛИРОВАННАЯ, МАТОВАЯ</t>
  </si>
  <si>
    <t>ШТАНГА Д/ВЕШАЛКИ 30Х15ММ, ДЛИНА 3000 ММ, ПОКРЫТИЕ СЕРЫЙ ТИТАН</t>
  </si>
  <si>
    <t>SL 322 DD OVAL, ШТАНГОДЕРЖАТЕЛЬ, ЦИНК, НИКЕЛИРОВАННЫЙ</t>
  </si>
  <si>
    <t>SL 323 DD OVAL, ШТАНГОДЕРЖАТЕЛЬ, ЦИНК, НИКЕЛИРОВАННЫЙ</t>
  </si>
  <si>
    <t>SL 786 DD, ШТАНГОДЕРЖАТЕЛЬ, ЦИНК, НИКЕЛИРОВАННЫЙ</t>
  </si>
  <si>
    <t>SL 781 М, ШТАНГОДЕРЖАТЕЛЬ СРЕДНИЙ, ЦИНК, НИКЕЛИРОВАННЫЙ</t>
  </si>
  <si>
    <t>СТАНОК BLUEMAX MINI ТИП 3,1,1KW/400V/50HZ/3 ФАЗЫ,ПНЕВМО ХОД</t>
  </si>
  <si>
    <t>СТАНОК ДЛЯ СВЕРЛЕНИЯ И ЗАПРЕССОВКИ BLUEMAX MINI ТИП 2/6 С КОМПЛЕКТОМ SENSYS, 0, 75KW/230V/50HZ</t>
  </si>
  <si>
    <t>МАЯТНИКОВЫЙ УПОР ДЛЯ УДЛИНИТЕЛЬНОЙ ЛИНЕЙКИ BLUEMAX MINI</t>
  </si>
  <si>
    <t>ЗАПРЕССОВОЧНАЯ МАТРИЦА BLUEMAX MINI ДЛЯ ЧАШКИ TH53/TH43</t>
  </si>
  <si>
    <t>СВЕРЛО ДЛЯ BLUEMAX, D5, ЛЕВОЕ ВРАЩЕНИЕ</t>
  </si>
  <si>
    <t>СВЕРЛО ДЛЯ BLUEMAX, D35, ПРАВОЕ ВРАЩЕНИЕ</t>
  </si>
  <si>
    <t>МОНТАЖНОЕ ПРИСПОСОБЛЕНИЯ INNOFIT START ДЛЯ INNOTECH/INNOTECH ATIRA</t>
  </si>
  <si>
    <t>ШИНА СВЕРЛИЛЬНОГО КОНДУКТОРА ACCURA, L1000, АЛЮМИНИЙ</t>
  </si>
  <si>
    <t>СВЕРЛИЛЬНЫЙ КОНДУКТОР ACCURA ДЛЯ ПЕТЕЛЬ</t>
  </si>
  <si>
    <t>КЕРН</t>
  </si>
  <si>
    <t>СВЕРЛИЛЬНЫЙ КОНДУКТОР ACCURA ДЛЯ НАПРАВЛЯЮЩИХ</t>
  </si>
  <si>
    <t>УПОР ДЛЯ СОБРАННОГО КОРПУСА ACCURA</t>
  </si>
  <si>
    <t>УПОР ДЛЯ ОТДЕЛЬНЫХ ДЕТАЛЕЙ ACCURA</t>
  </si>
  <si>
    <t>ШИНА СВЕРЛИЛЬНОГО КОНДУКТОРА EXAKTA, L1000, АЛЮМИНИЙ</t>
  </si>
  <si>
    <t>СВЕРЛИЛЬНО РАЗМЕТОЧНЫЙ КОНДУКТОР EXAKTA, D5</t>
  </si>
  <si>
    <t>УПОР СВЕРЛИЛЬНОГО КОНДУКТОРА EXAKTA</t>
  </si>
  <si>
    <t>РАЗМЕТОЧНЫЙ ШАБЛОН MULTIBLUE</t>
  </si>
  <si>
    <t>УГЛОВОЙ УПОР PRACTICA</t>
  </si>
  <si>
    <t>СВЕРЛИЛЬНЫЙ КОНДУКТОР PRACTICA ДЛЯ INNOTECH/INNOTECH ATIRA</t>
  </si>
  <si>
    <t>СВЕРЛИЛЬНЫЙ КОНДУКТОР PRACTICA 200 ДЛЯ ARCITECH/INNOTECH/INNOTECH ATIRA</t>
  </si>
  <si>
    <t>РАЗМЕТОЧНЫЙ ШАБЛОН BLUEJIG IT ДЛЯ INNOTECH/INNOTECH ATIRA</t>
  </si>
  <si>
    <t>РАЗМЕТОЧНЫЙ ШАБЛОН BLUEJIG HINGE ДЛЯ ПЕТЕЛЬ</t>
  </si>
  <si>
    <t>СВЕРЛИЛЬНЫЙ КОНДУКТОР ДЛЯ УСТАНОВКИ PUSH TO OPEN ДЛЯ ПЕТЕЛЬ</t>
  </si>
  <si>
    <t>СВЕРЛИЛЬНЫЙ КОНДУКТОР BLUEJIG DOWEL ДЛЯ ДЮБЕЛЕЙ ДЛЯ СТЯЖКИ RASTEX 15</t>
  </si>
  <si>
    <t>РАЗМЕТОЧНЫЙ ШАБЛОН BLUEJIG HANDLE ДЛЯ РУЧЕК</t>
  </si>
  <si>
    <t>СВЕРЛИЛЬНЫЙ КОНДУКТОР BLUEJIG QUADRO EB20 START ДЛЯ НАПРАВЛЯЮЩИХ QUADRO</t>
  </si>
  <si>
    <t>СВЕРЛИЛЬНЫЙ КОНДУКТОР BLUEJIG QUADRO EB20/QUADRO 4D ДЛЯ НАПРАВЛЯЮЩИХ QUADRO</t>
  </si>
  <si>
    <t>ГИЛЬЗОВОЕ СВЕРЛО, D5</t>
  </si>
  <si>
    <t>ГИЛЬЗОВОЕ СВЕРЛО, D10</t>
  </si>
  <si>
    <t>СМЕННОЕ ГИЛЬЗОВОЕ СВЕРЛО, D5</t>
  </si>
  <si>
    <t>BMM T 2/6, РУЧНОЙ СТАНОК СВЕР.-ПРИСАДОЧНЫЙ, 6-Х ШПИНД., 230 В, 50 ГЦ</t>
  </si>
  <si>
    <t>СВЕРЛИЛЬНЫЙ КОНДУКТОР КОМБИ 1000 ММ</t>
  </si>
  <si>
    <t>УПОРНАЯ ЛИНЕЙКА, 1500 ММ, СО СКАЛОЙ</t>
  </si>
  <si>
    <t>СОЕДИНИТЕЛЬНЫЙ ЭЛЕМЕНТ</t>
  </si>
  <si>
    <t>ШПУНТ</t>
  </si>
  <si>
    <t>ШУРУП DIN 912/8,8 M8X10 ММБ VZ</t>
  </si>
  <si>
    <t>PRODECOR, РУЧКА VIGILIA, МЕЖОСЕВОЕ РАССТОЯНИЕ 32 ММ, ПОД ХРОМ ГЛЯНЦЕВЫЙ</t>
  </si>
  <si>
    <t>PRODECOR, РУЧКА VIGILIA, МЕЖОСЕВОЕ РАССТОЯНИЕ 32 ММ, ПОД НЕРЖАВЕЮЩУЮ СТАЛЬ</t>
  </si>
  <si>
    <t>PRODECOR, РУЧКА VERONIA, МЕЖОСЕВОЕ РАССТОЯНИЕ 128 ММ, ПОД НЕРЖАВЕЮЩУЮ СТАЛЬ</t>
  </si>
  <si>
    <t>PRODECOR, РУЧКА AOSTA, МЕЖОСЕВОЕ РАССТОЯНИЕ 192 ММ, ПОД НЕРЖАВЕЮЩУЮ СТАЛЬ</t>
  </si>
  <si>
    <t>PRODECOR, РУЧКА AOSTA, МЕЖОСЕВОЕ РАССТОЯНИЕ 320 ММ, ПОД НЕРЖАВЕЮЩУЮ СТАЛЬ</t>
  </si>
  <si>
    <t>PRODECOR, РУЧКА VICTORIA, МЕЖОСЕВОЕ РАССТОЯНИЕ 192 ММ, ПОД НЕРЖАВЕЮЩУЮ СТАЛЬ</t>
  </si>
  <si>
    <t>PRODECOR, РУЧКА CELISTA, МЕЖОСЕВОЕ РАССТОЯНИЕ 128 ММ, ПОД НЕРЖАВЕЮЩУЮ СТАЛЬ</t>
  </si>
  <si>
    <t>PRODECOR, РУЧКА TOFINO, МЕЖОСЕВОЕ РАССТОЯНИЕ 128 ММ, ПОД ХРОМ ГЛЯНЦЕВЫЙ</t>
  </si>
  <si>
    <t>PRODECOR, РУЧКА CAROLINA, МЕЖОСЕВОЕ РАССТОЯНИЕ 160ММ, ДЛИНА 180ММ, ПОД ХРОМ ГЛЯНЦЕВЫЙ</t>
  </si>
  <si>
    <t>PRODECOR, РУЧКА CAROLINA, МЕЖОСЕВОЕ РАССТОЯНИЕ 160ММ, ДЛИНА 180ММ, ПОД НЕРЖАВЕЮЩУЮ СТАЛЬ</t>
  </si>
  <si>
    <t>PRODECOR, РУЧКА TOUCH-IN, ПРЯМОУГОЛЬНАЯ, ПОД НЕРЖАВЕЮЩУЮ СТАЛЬ</t>
  </si>
  <si>
    <t>PRODECOR, РУЧКА TOUCH-IN, КРУГЛАЯ, ПОД ХРОМ ГЛЯНЦЕВЫЙ</t>
  </si>
  <si>
    <t>PRODECOR, РУЧКА TOLFO, МЕЖОСЕВОЕ РАССТОЯНИЕ 32 ММ, ПОД НЕРЖАВЕЮЩУЮ СТАЛЬ</t>
  </si>
  <si>
    <t>PRODECOR, РУЧКА TOLFO, МЕЖОСЕВОЕ РАССТОЯНИЕ 32 ММ, ПОД ХРОМ ГЛЯНЦЕВЫЙ</t>
  </si>
  <si>
    <t>PRODECOR, РУЧКА VERONIA, МЕЖОСЕВОЕ РАССТОЯНИЕ 160 ММ, ПОД НЕРЖАВЕЮЩУЮ СТАЛЬ</t>
  </si>
  <si>
    <t>PRODECOR, РУЧКА VERONIA, МЕЖОСЕВОЕ РАССТОЯНИЕ 160 ММ, ПОД ХРОМ ГЛЯНЦЕВЫЙ</t>
  </si>
  <si>
    <t>PRODECOR, РУЧКА RIALTO, МЕЖОСЕВОЕ РАССТОЯНИЕ 160 ММ, ПОД НЕРЖАВЕЮЩУЮ СТАЛЬ</t>
  </si>
  <si>
    <t>PRODECOR, РУЧКА INTRA, МЕЖОСЕВОЕ РАССТОЯНИЕ 192 ММ, ПОД НЕРЖАВЕЮЩУЮ СТАЛЬ/ХРОМ</t>
  </si>
  <si>
    <t>PRODECOR, РУЧКА INTRA, МЕЖОСЕВОЕ РАССТОЯНИЕ 192 ММ, ПОД МАТОВЫЙ/ГЛЯНЦЕВЫЙ ХРОМ</t>
  </si>
  <si>
    <t>PRODECOR, РУЧКА IMOLA, МЕЖОСЕВОЕ РАССТОЯНИЕ 192 ММ, ПОД ГЛЯНЦЕВЫЙ ХРОМ</t>
  </si>
  <si>
    <t>PRODECOR, РУЧКА IMOLA, МЕЖОСЕВОЕ РАССТОЯНИЕ 192 ММ, ПОД НЕРЖАВЕЮЩУЮ СТАЛЬ</t>
  </si>
  <si>
    <t>PRODECOR, РУЧКА IMOLA МЕЖОСЕВОЕ РАССТОЯНИЕ 192 ММ, ПОД МАТОВЫЙ ХРОМ</t>
  </si>
  <si>
    <t>PRODECOR, РУЧКА ZENGA, МЕЖОСЕВОЕ РАССТОЯНИЕ 192 ММ, ЛЕВАЯ, ПОД НЕРЖАВЕЮЩУЮ СТАЛЬ</t>
  </si>
  <si>
    <t>PRODECOR, РУЧКА ZENGA, МЕЖОСЕВОЕ РАССТОЯНИЕ 192 ММ, ПРАВАЯ, ПОД НЕРЖАВЕЮЩУЮ СТАЛЬ</t>
  </si>
  <si>
    <t>PRODECOR, РУЧКА LAMEZIA, ДЛИНА 295 ММ, ПОД ХРОМ ГЛЯНЦЕВЫЙ</t>
  </si>
  <si>
    <t>PRODECOR, РУЧКА LAMEZIA, ДЛИНА 595 ММ, ПОД ХРОМ ГЛЯНЦЕВЫЙ</t>
  </si>
  <si>
    <t>PRODECOR, РУЧКА LAMEZIA, ДЛИНА 795 ММ, ПОД ХРОМ ГЛЯНЦЕВЫЙ</t>
  </si>
  <si>
    <t>PRODECOR, РУЧКА LAMEZIA, ДЛИНА 895 ММ, ПОД ХРОМ ГЛЯНЦЕВЫЙ</t>
  </si>
  <si>
    <t>PRODECOR, РУЧКА NUBIA, МЕЖОСЕВОЕ РАССТОЯНИЕ 192 ММ, ПОД НЕРЖАВЕЮЩУЮ СТАЛЬ</t>
  </si>
  <si>
    <t>PRODECOR, РУЧКА BRACARA, МЕЖОСЕВОЕ РАССТОЯНИЕ 128 ММ, ПОД ОЛОВО</t>
  </si>
  <si>
    <t>PRODECOR, РУЧКА LURO, МЕЖОСЕВОЕ РАССТОЯНИЕ 128 ММ, ПОД ОЛОВО</t>
  </si>
  <si>
    <t>PRODECOR, РУЧКА TARRACO, 49X30 ММ, ПОД ОЛОВО</t>
  </si>
  <si>
    <t>PRODECOR, РУЧКА ARIMINI, 34X34 ММ, ЧЕРНАЯ, ПОД ХРОМ ГЛЯНЦЕВЫЙ</t>
  </si>
  <si>
    <t>PRODECOR, РУЧКА SUASA, МЕЖОСЕВОЕ РАССТОЯНИЕ 160 ММ, ПОД НЕРЖАВЕЮЩУЮ СТАЛЬ</t>
  </si>
  <si>
    <t>PRODECOR, РУЧКА SUASA, МЕЖОСЕВОЕ РАССТОЯНИЕ 160 ММ, ПОД ХРОМ ГЛЯНЦЕВЫЙ</t>
  </si>
  <si>
    <t>PRODECOR, РУЧКА FELINA, МЕЖОСЕВОЕ РАССТОЯНИЕ 160 ММ, ПОД НЕРЖАВЕЮЩУЮ СТАЛЬ</t>
  </si>
  <si>
    <t>PRODECOR, РУЧКА MATERA, МЕЖОСЕВОЕ РАССТОЯНИЕ 32 ММ, ПОД ХРОМ ГЛЯНЦЕВЫЙ</t>
  </si>
  <si>
    <t>PRODECOR, РУЧКА SOLDA, МЕЖОСЕВОЕ РАССТОЯНИЕ 160 ММ, ПОД ХРОМ ГЛЯНЦЕВЫЙ</t>
  </si>
  <si>
    <t>PRODECOR, РУЧКА ITALA, МЕЖОСЕВОЕ РАССТОЯНИЕ 192 ММ, ЧЕРНАЯ</t>
  </si>
  <si>
    <t>PRODECOR, РУЧКА OVADA, МЕЖОСЕВОЕ РАССТОЯНИЕ 160 И 192 ММ, ПОД ХРОМ МАТОВЫЙ</t>
  </si>
  <si>
    <t>PRODECOR, РУЧКА CLIVIA, МЕЖОСЕВОЕ РАССТОЯНИЕ 732 ММ, АЛЮМИНИЙ АНОДИРОВАННЫЙ</t>
  </si>
  <si>
    <t>PRODECOR, РУЧКА CLIVIA, МЕЖОСЕВОЕ РАССТОЯНИЕ 232 ММ, АЛЮМИНИЙ АНОДИРОВАННЫЙ</t>
  </si>
  <si>
    <t>PRODECOR, РУЧКА CLIVIA, МЕЖОСЕВОЕ РАССТОЯНИЕ 332 ММ, АЛЮМИНИЙ АНОДИРОВАННЫЙ</t>
  </si>
  <si>
    <t>PRODECOR, РУЧКА CLIVIA, МЕЖОСЕВОЕ РАССТОЯНИЕ 382 ММ, АЛЮМИНИЙ АНОДИРОВАННЫЙ</t>
  </si>
  <si>
    <t>PRODECOR, РУЧКА CLIVIA, МЕЖОСЕВОЕ РАССТОЯНИЕ 432 ММ, АЛЮМИНИЙ АНОДИРОВАННЫЙ</t>
  </si>
  <si>
    <t>PRODECOR, РУЧКА CLIVIA, МЕЖОСЕВОЕ РАССТОЯНИЕ 532 ММ, АЛЮМИНИЙ АНОДИРОВАННЫЙ</t>
  </si>
  <si>
    <t>КОМПЛЕКТ КОРОБА ARCITECH С РЕЛИНГАМИ, H186/94, NL270, СЕРЕБРИСТЫЙ</t>
  </si>
  <si>
    <t>КОМПЛЕКТ КОРОБА ARCITECH С РЕЛИНГАМИ, H186/94, NL300, СЕРЕБРИСТЫЙ</t>
  </si>
  <si>
    <t>КОМПЛЕКТ КОРОБА ARCITECH С РЕЛИНГАМИ, H186/94, NL350, СЕРЕБРИСТЫЙ</t>
  </si>
  <si>
    <t>КОМПЛЕКТ КОРОБА ARCITECH С РЕЛИНГАМИ, H186/94, NL400, СЕРЕБРИСТЫЙ</t>
  </si>
  <si>
    <t>КОМПЛЕКТ КОРОБА ARCITECH С РЕЛИНГАМИ, H186/94, NL450, СЕРЕБРИСТЫЙ</t>
  </si>
  <si>
    <t>КОМПЛЕКТ КОРОБА ARCITECH С РЕЛИНГАМИ, H186/94, NL500, СЕРЕБРИСТЫЙ</t>
  </si>
  <si>
    <t>КОМПЛЕКТ БОКОВИН ЯЩИКА ARCITECH, H94, NL270, СЕРЕБРИСТЫЙ</t>
  </si>
  <si>
    <t>КОМПЛЕКТ БОКОВИН ЯЩИКА ARCITECH, H94, NL300, СЕРЕБРИСТЫЙ</t>
  </si>
  <si>
    <t>КОМПЛЕКТ БОКОВИН ЯЩИКА ARCITECH, H94, NL350, СЕРЕБРИСТЫЙ</t>
  </si>
  <si>
    <t>КОМПЛЕКТ БОКОВИН ЯЩИКА ARCITECH, H94, NL400, СЕРЕБРИСТЫЙ</t>
  </si>
  <si>
    <t>КОМПЛЕКТ БОКОВИН ЯЩИКА ARCITECH, H94, NL450, СЕРЕБРИСТЫЙ</t>
  </si>
  <si>
    <t>КОМПЛЕКТ БОКОВИН ЯЩИКА ARCITECH, H94, NL500, СЕРЕБРИСТЫЙ</t>
  </si>
  <si>
    <t>КОМПЛЕКТ СОЕДИНИТЕЛЕЙ ЗАДНЕЙ СТЕНКИ ARCITECH, H186, СЕРЕБРИСТЫЙ</t>
  </si>
  <si>
    <t>КОМПЛЕКТ ПРОДОЛЬНЫХ РЕЛИНГОВ КОРОБА С СОЕД. ПЕРЕД. ПАНЕЛИ ARCITECH, NL270, СЕРЕБРИСТЫЙ</t>
  </si>
  <si>
    <t>КОМПЛЕКТ ПРОДОЛЬНЫХ РЕЛИНГОВ КОРОБА С СОЕД. ПЕРЕД. ПАНЕЛИ ARCITECH, NL300, СЕРЕБРИСТЫЙ</t>
  </si>
  <si>
    <t>КОМПЛЕКТ ПРОДОЛЬНЫХ РЕЛИНГОВ КОРОБА С СОЕД. ПЕРЕД. ПАНЕЛИ ARCITECH, NL350, СЕРЕБРИСТЫЙ</t>
  </si>
  <si>
    <t>КОМПЛЕКТ ПРОДОЛЬНЫХ РЕЛИНГОВ КОРОБА С СОЕД. ПЕРЕД. ПАНЕЛИ ARCITECH, NL400, СЕРЕБРИСТЫЙ</t>
  </si>
  <si>
    <t>КОМПЛЕКТ ПРОДОЛЬНЫХ РЕЛИНГОВ КОРОБА С СОЕД. ПЕРЕД. ПАНЕЛИ ARCITECH, NL450, СЕРЕБРИСТЫЙ</t>
  </si>
  <si>
    <t>КОМПЛЕКТ ПРОДОЛЬНЫХ РЕЛИНГОВ КОРОБА С СОЕД. ПЕРЕД. ПАНЕЛИ ARCITECH, NL500, СЕРЕБРИСТЫЙ</t>
  </si>
  <si>
    <t>КОМПЛЕКТ ЯЩИКА ARCITECH, H78, NL500, СЕРЕБРИСТЫЙ</t>
  </si>
  <si>
    <t>КОМПЛЕКТ БОКОВИН ЯЩИКА ARCITECH, H78, NL500, СЕРЕБРИСТЫЙ</t>
  </si>
  <si>
    <t>КОМПЛЕКТ СОЕДИНИТЕЛЕЙ ЗАДНЕЙ СТЕНКИ ARCITECH, H78, СЕРЕБРИСТЫЙ</t>
  </si>
  <si>
    <t>КОМПЛЕКТ ЯЩИКА ARCITECH, H94, NL270, СЕРЕБРИСТЫЙ</t>
  </si>
  <si>
    <t>КОМПЛЕКТ ЯЩИКА ARCITECH, H94, NL300, СЕРЕБРИСТЫЙ</t>
  </si>
  <si>
    <t>КОМПЛЕКТ ЯЩИКА ARCITECH, H94, NL350, СЕРЕБРИСТЫЙ</t>
  </si>
  <si>
    <t>КОМПЛЕКТ ЯЩИКА ARCITECH, H94, NL400, СЕРЕБРИСТЫЙ</t>
  </si>
  <si>
    <t>КОМПЛЕКТ ЯЩИКА ARCITECH, H94, NL450, СЕРЕБРИСТЫЙ</t>
  </si>
  <si>
    <t>КОМПЛЕКТ ЯЩИКА ARCITECH, H94, NL500, СЕРЕБРИСТЫЙ</t>
  </si>
  <si>
    <t>КОМПЛЕКТ СОЕДИНИТЕЛЕЙ ЗАДНЕЙ СТЕНКИ ARCITECH, H94, СЕРЕБРИСТЫЙ</t>
  </si>
  <si>
    <t>КОМПЛЕКТ ЯЩИКА ARCITECH, H126, NL270, СЕРЕБРИСТЫЙ</t>
  </si>
  <si>
    <t>КОМПЛЕКТ ЯЩИКА ARCITECH, H126, NL300, СЕРЕБРИСТЫЙ</t>
  </si>
  <si>
    <t>КОМПЛЕКТ ЯЩИКА ARCITECH, H126, NL350, СЕРЕБРИСТЫЙ</t>
  </si>
  <si>
    <t>КОМПЛЕКТ ЯЩИКА ARCITECH, H126, NL400, СЕРЕБРИСТЫЙ</t>
  </si>
  <si>
    <t>КОМПЛЕКТ ЯЩИКА ARCITECH, H126, NL450, СЕРЕБРИСТЫЙ</t>
  </si>
  <si>
    <t>КОМПЛЕКТ ЯЩИКА ARCITECH, H126, NL500, СЕРЕБРИСТЫЙ</t>
  </si>
  <si>
    <t>КОМПЛЕКТ БОКОВИН ЯЩИКА ARCITECH, H126, NL270, СЕРЕБРИСТЫЙ</t>
  </si>
  <si>
    <t>КОМПЛЕКТ БОКОВИН ЯЩИКА ARCITECH, H126, NL300, СЕРЕБРИСТЫЙ</t>
  </si>
  <si>
    <t>КОМПЛЕКТ БОКОВИН ЯЩИКА ARCITECH, H126, NL350, СЕРЕБРИСТЫЙ</t>
  </si>
  <si>
    <t>КОМПЛЕКТ БОКОВИН ЯЩИКА ARCITECH, H126, NL400, СЕРЕБРИСТЫЙ</t>
  </si>
  <si>
    <t>КОМПЛЕКТ БОКОВИН ЯЩИКА ARCITECH, H126, NL450, СЕРЕБРИСТЫЙ</t>
  </si>
  <si>
    <t>КОМПЛЕКТ БОКОВИН ЯЩИКА ARCITECH, H126, NL500, СЕРЕБРИСТЫЙ</t>
  </si>
  <si>
    <t>КОМПЛЕКТ СОЕДИНИТЕЛЕЙ ЗАДНЕЙ СТЕНКИ ARCITECH, H126, СЕРЕБРИСТЫЙ</t>
  </si>
  <si>
    <t>КОМПЛЕКТ КОРОБА ARCITECH С TOPSIDE, H186/94, NL400, СЕРЕБРИСТЫЙ</t>
  </si>
  <si>
    <t>КОМПЛЕКТ КОРОБА ARCITECH С TOPSIDE, H186/94, NL450, СЕРЕБРИСТЫЙ</t>
  </si>
  <si>
    <t>КОМПЛЕКТ КОРОБА ARCITECH С TOPSIDE, H186/94, NL500, СЕРЕБРИСТЫЙ</t>
  </si>
  <si>
    <t>КОМПЛЕКТ КОРОБА ARCITECH С DESIGNSIDE, H186/94, NL270, СЕРЕБРИСТЫЙ</t>
  </si>
  <si>
    <t>КОМПЛЕКТ КОРОБА ARCITECH С DESIGNSIDE, H186/94, NL300, СЕРЕБРИСТЫЙ</t>
  </si>
  <si>
    <t>КОМПЛЕКТ КОРОБА ARCITECH С DESIGNSIDE, H186/94, NL350, СЕРЕБРИСТЫЙ</t>
  </si>
  <si>
    <t>КОМПЛЕКТ КОРОБА ARCITECH С DESIGNSIDE, H186/94, NL400, СЕРЕБРИСТЫЙ</t>
  </si>
  <si>
    <t>КОМПЛЕКТ КОРОБА ARCITECH С DESIGNSIDE, H186/94, NL450, СЕРЕБРИСТЫЙ</t>
  </si>
  <si>
    <t>КОМПЛЕКТ КОРОБА ARCITECH С DESIGNSIDE, H186/94, NL500, СЕРЕБРИСТЫЙ</t>
  </si>
  <si>
    <t>КОМПЛЕКТ НАДСТАВОК НА БОКОВИНУ TOPSIDE ДЛЯ ARCITECH, H92, NL400, СТАЛЬ, СЕРЕБРИСТЫЙ</t>
  </si>
  <si>
    <t>КОМПЛЕКТ НАДСТАВОК НА БОКОВИНУ TOPSIDE ДЛЯ ARCITECH, H92, NL450, СТАЛЬ, СЕРЕБРИСТЫЙ</t>
  </si>
  <si>
    <t>КОМПЛЕКТ НАДСТАВОК НА БОКОВИНУ TOPSIDE ДЛЯ ARCITECH, H92, NL500, СТАЛЬ, СЕРЕБРИСТЫЙ</t>
  </si>
  <si>
    <t>КОМПЛЕКТ НАДСТАВОК НА БОКОВИНУ DESIGNSIDE ДЛЯ ARCITECH, H92, NL270, СТЕКЛО, ПРОЗРАЧНОЕ</t>
  </si>
  <si>
    <t>КОМПЛЕКТ НАДСТАВОК НА БОКОВИНУ DESIGNSIDE ДЛЯ ARCITECH, H92, NL300, СТЕКЛО, ПРОЗРАЧНОЕ</t>
  </si>
  <si>
    <t>КОМПЛЕКТ НАДСТАВОК НА БОКОВИНУ DESIGNSIDE ДЛЯ ARCITECH, H92, NL350, СТЕКЛО, ПРОЗРАЧНОЕ</t>
  </si>
  <si>
    <t>КОМПЛЕКТ НАДСТАВОК НА БОКОВИНУ DESIGNSIDE ДЛЯ ARCITECH, H92, NL400, СТЕКЛО, ПРОЗРАЧНОЕ</t>
  </si>
  <si>
    <t>КОМПЛЕКТ НАДСТАВОК НА БОКОВИНУ DESIGNSIDE ДЛЯ ARCITECH, H92, NL450, СТЕКЛО, ПРОЗРАЧНОЕ</t>
  </si>
  <si>
    <t>КОМПЛЕКТ НАДСТАВОК НА БОКОВИНУ DESIGNSIDE ДЛЯ ARCITECH, H92, NL500, СТЕКЛО, ПРОЗРАЧНОЕ</t>
  </si>
  <si>
    <t>КОМПЛЕКТ АДАПТЕРОВ DESIGNSIDE ARCITECH, H92, СЕРЕБРИСТЫЙ</t>
  </si>
  <si>
    <t>КОМПЛЕКТ СОЕДИНИТЕЛЕЙ DESIGNSIDE ДЛЯ ARCITECH</t>
  </si>
  <si>
    <t>КОМПЛЕКТ КОРОБА ARCITECH С РЕЛИНГАМИ, H186/126, NL270, СЕРЕБРИСТЫЙ</t>
  </si>
  <si>
    <t>КОМПЛЕКТ КОРОБА ARCITECH С РЕЛИНГАМИ, H186/126, NL300, СЕРЕБРИСТЫЙ</t>
  </si>
  <si>
    <t>КОМПЛЕКТ КОРОБА ARCITECH С РЕЛИНГАМИ, H186/126, NL350, СЕРЕБРИСТЫЙ</t>
  </si>
  <si>
    <t>КОМПЛЕКТ КОРОБА ARCITECH С РЕЛИНГАМИ, H186/126, NL400, СЕРЕБРИСТЫЙ</t>
  </si>
  <si>
    <t>КОМПЛЕКТ КОРОБА ARCITECH С РЕЛИНГАМИ, H186/126, NL450, СЕРЕБРИСТЫЙ</t>
  </si>
  <si>
    <t>КОМПЛЕКТ КОРОБА ARCITECH С РЕЛИНГАМИ, H186/126, NL500, СЕРЕБРИСТЫЙ</t>
  </si>
  <si>
    <t>КОМПЛЕКТ КОРОБА ARCITECH С РЕЛИНГАМИ, H218/94, NL270, СЕРЕБРИСТЫЙ</t>
  </si>
  <si>
    <t>КОМПЛЕКТ КОРОБА ARCITECH С РЕЛИНГАМИ, H218/94, NL300, СЕРЕБРИСТЫЙ</t>
  </si>
  <si>
    <t>КОМПЛЕКТ КОРОБА ARCITECH С РЕЛИНГАМИ, H218/94, NL350, СЕРЕБРИСТЫЙ</t>
  </si>
  <si>
    <t>КОМПЛЕКТ КОРОБА ARCITECH С РЕЛИНГАМИ, H218/94, NL400, СЕРЕБРИСТЫЙ</t>
  </si>
  <si>
    <t>КОМПЛЕКТ КОРОБА ARCITECH С РЕЛИНГАМИ, H218/94, NL450, СЕРЕБРИСТЫЙ</t>
  </si>
  <si>
    <t>КОМПЛЕКТ КОРОБА ARCITECH С РЕЛИНГАМИ, H218/94, NL500, СЕРЕБРИСТЫЙ</t>
  </si>
  <si>
    <t>КОМПЛЕКТ КОРОБА ARCITECH С TOPSIDE, H218/94, NL400, СЕРЕБРИСТЫЙ</t>
  </si>
  <si>
    <t>КОМПЛЕКТ КОРОБА ARCITECH С TOPSIDE, H218/94, NL450, СЕРЕБРИСТЫЙ</t>
  </si>
  <si>
    <t>КОМПЛЕКТ КОРОБА ARCITECH С TOPSIDE, H218/94, NL500, СЕРЕБРИСТЫЙ</t>
  </si>
  <si>
    <t>КОМПЛЕКТ КОРОБА ARCITECH С DESIGNSIDE, H218/94, NL270, СЕРЕБРИСТЫЙ</t>
  </si>
  <si>
    <t>КОМПЛЕКТ КОРОБА ARCITECH С DESIGNSIDE, H218/94, NL300, СЕРЕБРИСТЫЙ</t>
  </si>
  <si>
    <t>КОМПЛЕКТ КОРОБА ARCITECH С DESIGNSIDE, H218/94, NL350, СЕРЕБРИСТЫЙ</t>
  </si>
  <si>
    <t>КОМПЛЕКТ КОРОБА ARCITECH С DESIGNSIDE, H218/94, NL400, СЕРЕБРИСТЫЙ</t>
  </si>
  <si>
    <t>КОМПЛЕКТ КОРОБА ARCITECH С DESIGNSIDE, H218/94, NL450, СЕРЕБРИСТЫЙ</t>
  </si>
  <si>
    <t>КОМПЛЕКТ КОРОБА ARCITECH С DESIGNSIDE, H218/94, NL500, СЕРЕБРИСТЫЙ</t>
  </si>
  <si>
    <t>КОМПЛЕКТ СОЕДИНИТЕЛЕЙ ЗАДНЕЙ СТЕНКИ ARCITECH, H218, СЕРЕБРИСТЫЙ</t>
  </si>
  <si>
    <t>КОМПЛЕКТ НАДСТАВОК НА БОКОВИНУ TOPSIDE ДЛЯ ARCITECH, H124, NL400, СТАЛЬ, СЕРЕБРИСТЫЙ</t>
  </si>
  <si>
    <t>КОМПЛЕКТ НАДСТАВОК НА БОКОВИНУ TOPSIDE ДЛЯ ARCITECH, H124, NL450, СТАЛЬ, СЕРЕБРИСТЫЙ</t>
  </si>
  <si>
    <t>КОМПЛЕКТ НАДСТАВОК НА БОКОВИНУ TOPSIDE ДЛЯ ARCITECH, H124, NL500, СТАЛЬ, СЕРЕБРИСТЫЙ</t>
  </si>
  <si>
    <t>КОМПЛЕКТ НАДСТАВОК НА БОКОВИНУ DESIGNSIDE ДЛЯ ARCITECH, H124, NL270, СТЕКЛО, ПРОЗРАЧНОЕ</t>
  </si>
  <si>
    <t>КОМПЛЕКТ НАДСТАВОК НА БОКОВИНУ DESIGNSIDE ДЛЯ ARCITECH, H124, NL300, СТЕКЛО, ПРОЗРАЧНОЕ</t>
  </si>
  <si>
    <t>КОМПЛЕКТ НАДСТАВОК НА БОКОВИНУ DESIGNSIDE ДЛЯ ARCITECH, H124, NL350, СТЕКЛО, ПРОЗРАЧНОЕ</t>
  </si>
  <si>
    <t>КОМПЛЕКТ НАДСТАВОК НА БОКОВИНУ DESIGNSIDE ДЛЯ ARCITECH, H124, NL400, СТЕКЛО, ПРОЗРАЧНОЕ</t>
  </si>
  <si>
    <t>КОМПЛЕКТ НАДСТАВОК НА БОКОВИНУ DESIGNSIDE ДЛЯ ARCITECH, H124, NL450, СТЕКЛО, ПРОЗРАЧНОЕ</t>
  </si>
  <si>
    <t>КОМПЛЕКТ НАДСТАВОК НА БОКОВИНУ DESIGNSIDE ДЛЯ ARCITECH, H124, NL500, СТЕКЛО, ПРОЗРАЧНОЕ</t>
  </si>
  <si>
    <t>КОМПЛЕКТ АДАПТЕРОВ DESIGNSIDE ARCITECH, H124, СЕРЕБРИСТЫЙ</t>
  </si>
  <si>
    <t>КОМПЛЕКТ КОРОБА ARCITECH С РЕЛИНГАМИ, H218/126, NL270, СЕРЕБРИСТЫЙ</t>
  </si>
  <si>
    <t>КОМПЛЕКТ КОРОБА ARCITECH С РЕЛИНГАМИ, H218/126, NL300, СЕРЕБРИСТЫЙ</t>
  </si>
  <si>
    <t>КОМПЛЕКТ КОРОБА ARCITECH С РЕЛИНГАМИ, H218/126, NL350, СЕРЕБРИСТЫЙ</t>
  </si>
  <si>
    <t>КОМПЛЕКТ КОРОБА ARCITECH С РЕЛИНГАМИ, H218/126, NL400, СЕРЕБРИСТЫЙ</t>
  </si>
  <si>
    <t>КОМПЛЕКТ КОРОБА ARCITECH С РЕЛИНГАМИ, H218/126, NL450, СЕРЕБРИСТЫЙ</t>
  </si>
  <si>
    <t>КОМПЛЕКТ КОРОБА ARCITECH С РЕЛИНГАМИ, H218/126, NL500, СЕРЕБРИСТЫЙ</t>
  </si>
  <si>
    <t>КОМПЛЕКТ КОРОБА ARCITECH С TOPSIDE, H218/126, NL400, СЕРЕБРИСТЫЙ</t>
  </si>
  <si>
    <t>КОМПЛЕКТ КОРОБА ARCITECH С TOPSIDE, H218/126, NL450, СЕРЕБРИСТЫЙ</t>
  </si>
  <si>
    <t>КОМПЛЕКТ КОРОБА ARCITECH С TOPSIDE, H218/126, NL500, СЕРЕБРИСТЫЙ</t>
  </si>
  <si>
    <t>КОМПЛЕКТ КОРОБА ARCITECH С DESIGNSIDE, H218/126, NL270, СЕРЕБРИСТЫЙ</t>
  </si>
  <si>
    <t>КОМПЛЕКТ КОРОБА ARCITECH С DESIGNSIDE, H218/126, NL300, СЕРЕБРИСТЫЙ</t>
  </si>
  <si>
    <t>КОМПЛЕКТ КОРОБА ARCITECH С DESIGNSIDE, H218/126, NL350, СЕРЕБРИСТЫЙ</t>
  </si>
  <si>
    <t>КОМПЛЕКТ КОРОБА ARCITECH С DESIGNSIDE, H218/126, NL400, СЕРЕБРИСТЫЙ</t>
  </si>
  <si>
    <t>КОМПЛЕКТ КОРОБА ARCITECH С DESIGNSIDE, H218/126, NL450, СЕРЕБРИСТЫЙ</t>
  </si>
  <si>
    <t>КОМПЛЕКТ КОРОБА ARCITECH С DESIGNSIDE, H218/126, NL500, СЕРЕБРИСТЫЙ</t>
  </si>
  <si>
    <t>КОМПЛЕКТ КОРОБА ARCITECH С РЕЛИНГАМИ, H250/94, NL270, СЕРЕБРИСТЫЙ</t>
  </si>
  <si>
    <t>КОМПЛЕКТ КОРОБА ARCITECH С РЕЛИНГАМИ, H250/94, NL300, СЕРЕБРИСТЫЙ</t>
  </si>
  <si>
    <t>КОМПЛЕКТ КОРОБА ARCITECH С РЕЛИНГАМИ, H250/94, NL350, СЕРЕБРИСТЫЙ</t>
  </si>
  <si>
    <t>КОМПЛЕКТ КОРОБА ARCITECH С РЕЛИНГАМИ, H250/94, NL400, СЕРЕБРИСТЫЙ</t>
  </si>
  <si>
    <t>КОМПЛЕКТ КОРОБА ARCITECH С РЕЛИНГАМИ, H250/94, NL450, СЕРЕБРИСТЫЙ</t>
  </si>
  <si>
    <t>КОМПЛЕКТ КОРОБА ARCITECH С РЕЛИНГАМИ, H250/94, NL500, СЕРЕБРИСТЫЙ</t>
  </si>
  <si>
    <t>КОМПЛЕКТ СОЕДИНИТЕЛЕЙ ЗАДНЕЙ СТЕНКИ ARCITECH, H250, СЕРЕБРИСТЫЙ</t>
  </si>
  <si>
    <t>КОМПЛЕКТ КОРОБА ARCITECH С РЕЛИНГАМИ, H250/126, NL270, СЕРЕБРИСТЫЙ</t>
  </si>
  <si>
    <t>КОМПЛЕКТ КОРОБА ARCITECH С РЕЛИНГАМИ, H250/126, NL300, СЕРЕБРИСТЫЙ</t>
  </si>
  <si>
    <t>КОМПЛЕКТ КОРОБА ARCITECH С РЕЛИНГАМИ, H250/126, NL350, СЕРЕБРИСТЫЙ</t>
  </si>
  <si>
    <t>КОМПЛЕКТ КОРОБА ARCITECH С РЕЛИНГАМИ, H250/126, NL400, СЕРЕБРИСТЫЙ</t>
  </si>
  <si>
    <t>КОМПЛЕКТ КОРОБА ARCITECH С РЕЛИНГАМИ, H250/126, NL450, СЕРЕБРИСТЫЙ</t>
  </si>
  <si>
    <t>КОМПЛЕКТ КОРОБА ARCITECH С РЕЛИНГАМИ, H250/126, NL500, СЕРЕБРИСТЫЙ</t>
  </si>
  <si>
    <t>КОМПЛЕКТ КОРОБА ARCITECH С TOPSIDE, H250/126, NL400, СЕРЕБРИСТЫЙ</t>
  </si>
  <si>
    <t>КОМПЛЕКТ КОРОБА ARCITECH С TOPSIDE, H250/126, NL450, СЕРЕБРИСТЫЙ</t>
  </si>
  <si>
    <t>КОМПЛЕКТ КОРОБА ARCITECH С TOPSIDE, H250/126, NL500, СЕРЕБРИСТЫЙ</t>
  </si>
  <si>
    <t>КОМПЛЕКТ КОРОБА ARCITECH С DESIGNSIDE, H250/126, NL270, СЕРЕБРИСТЫЙ</t>
  </si>
  <si>
    <t>КОМПЛЕКТ КОРОБА ARCITECH С DESIGNSIDE, H250/126, NL300, СЕРЕБРИСТЫЙ</t>
  </si>
  <si>
    <t>КОМПЛЕКТ КОРОБА ARCITECH С DESIGNSIDE, H250/126, NL350, СЕРЕБРИСТЫЙ</t>
  </si>
  <si>
    <t>КОМПЛЕКТ КОРОБА ARCITECH С DESIGNSIDE, H250/126, NL400, СЕРЕБРИСТЫЙ</t>
  </si>
  <si>
    <t>КОМПЛЕКТ КОРОБА ARCITECH С DESIGNSIDE, H250/126, NL450, СЕРЕБРИСТЫЙ</t>
  </si>
  <si>
    <t>КОМПЛЕКТ КОРОБА ARCITECH С DESIGNSIDE, H250/126, NL500, СЕРЕБРИСТЫЙ</t>
  </si>
  <si>
    <t>КОМПЛЕКТ КОРОБА ARCITECH С РЕЛИНГАМИ, H282/94, NL270, СЕРЕБРИСТЫЙ</t>
  </si>
  <si>
    <t>КОМПЛЕКТ КОРОБА ARCITECH С РЕЛИНГАМИ, H282/94, NL300, СЕРЕБРИСТЫЙ</t>
  </si>
  <si>
    <t>КОМПЛЕКТ КОРОБА ARCITECH С РЕЛИНГАМИ, H282/94, NL350, СЕРЕБРИСТЫЙ</t>
  </si>
  <si>
    <t>КОМПЛЕКТ КОРОБА ARCITECH С РЕЛИНГАМИ, H282/94, NL400, СЕРЕБРИСТЫЙ</t>
  </si>
  <si>
    <t>КОМПЛЕКТ КОРОБА ARCITECH С РЕЛИНГАМИ, H282/94, NL450, СЕРЕБРИСТЫЙ</t>
  </si>
  <si>
    <t>КОМПЛЕКТ КОРОБА ARCITECH С РЕЛИНГАМИ, H282/94, NL500, СЕРЕБРИСТЫЙ</t>
  </si>
  <si>
    <t>КОМПЛЕКТ СОЕДИНИТЕЛЕЙ ЗАДНЕЙ СТЕНКИ ARCITECH, H282, СЕРЕБРИСТЫЙ</t>
  </si>
  <si>
    <t>КОМПЛЕКТ КОРОБА ARCITECH С РЕЛИНГАМИ, H282/126, NL270, СЕРЕБРИСТЫЙ</t>
  </si>
  <si>
    <t>КОМПЛЕКТ КОРОБА ARCITECH С РЕЛИНГАМИ, H282/126, NL300, СЕРЕБРИСТЫЙ</t>
  </si>
  <si>
    <t>КОМПЛЕКТ КОРОБА ARCITECH С РЕЛИНГАМИ, H282/126, NL350, СЕРЕБРИСТЫЙ</t>
  </si>
  <si>
    <t>КОМПЛЕКТ КОРОБА ARCITECH С РЕЛИНГАМИ, H282/126, NL400, СЕРЕБРИСТЫЙ</t>
  </si>
  <si>
    <t>КОМПЛЕКТ КОРОБА ARCITECH С РЕЛИНГАМИ, H282/126, NL450, СЕРЕБРИСТЫЙ</t>
  </si>
  <si>
    <t>КОМПЛЕКТ КОРОБА ARCITECH С РЕЛИНГАМИ, H282/126, NL500, СЕРЕБРИСТЫЙ</t>
  </si>
  <si>
    <t>КОМПЛЕКТ ЯЩИКА ARCITECH, H78, NL500, БЕЛЫЙ</t>
  </si>
  <si>
    <t>КОМПЛЕКТ БОКОВИН ЯЩИКА ARCITECH, H78, NL500, БЕЛЫЙ</t>
  </si>
  <si>
    <t>КОМПЛЕКТ СОЕДИНИТЕЛЕЙ ЗАДНЕЙ СТЕНКИ ARCITECH, H78, БЕЛЫЙ</t>
  </si>
  <si>
    <t>КОМПЛЕКТ ЯЩИКА ARCITECH, H94, NL270, БЕЛЫЙ</t>
  </si>
  <si>
    <t>КОМПЛЕКТ ЯЩИКА ARCITECH, H94, NL300, БЕЛЫЙ</t>
  </si>
  <si>
    <t>КОМПЛЕКТ ЯЩИКА ARCITECH, H94, NL350, БЕЛЫЙ</t>
  </si>
  <si>
    <t>КОМПЛЕКТ ЯЩИКА ARCITECH, H94, NL400, БЕЛЫЙ</t>
  </si>
  <si>
    <t>КОМПЛЕКТ ЯЩИКА ARCITECH, H94, NL450, БЕЛЫЙ</t>
  </si>
  <si>
    <t>КОМПЛЕКТ ЯЩИКА ARCITECH, H94, NL500, БЕЛЫЙ</t>
  </si>
  <si>
    <t>КОМПЛЕКТ БОКОВИН ЯЩИКА ARCITECH, H94, NL270, БЕЛЫЙ</t>
  </si>
  <si>
    <t>КОМПЛЕКТ БОКОВИН ЯЩИКА ARCITECH, H94, NL300, БЕЛЫЙ</t>
  </si>
  <si>
    <t>КОМПЛЕКТ БОКОВИН ЯЩИКА ARCITECH, H94, NL350, БЕЛЫЙ</t>
  </si>
  <si>
    <t>КОМПЛЕКТ БОКОВИН ЯЩИКА ARCITECH, H94, NL400, БЕЛЫЙ</t>
  </si>
  <si>
    <t>КОМПЛЕКТ БОКОВИН ЯЩИКА ARCITECH, H94, NL450, БЕЛЫЙ</t>
  </si>
  <si>
    <t>КОМПЛЕКТ БОКОВИН ЯЩИКА ARCITECH, H94, NL500, БЕЛЫЙ</t>
  </si>
  <si>
    <t>КОМПЛЕКТ СОЕДИНИТЕЛЕЙ ЗАДНЕЙ СТЕНКИ ARCITECH, H94, БЕЛЫЕ</t>
  </si>
  <si>
    <t>КОМПЛЕКТ ЯЩИКА ARCITECH, H126, NL270, БЕЛЫЙ</t>
  </si>
  <si>
    <t>КОМПЛЕКТ ЯЩИКА ARCITECH, H126, NL300, БЕЛЫЙ</t>
  </si>
  <si>
    <t>КОМПЛЕКТ ЯЩИКА ARCITECH, H126, NL350, БЕЛЫЙ</t>
  </si>
  <si>
    <t>КОМПЛЕКТ ЯЩИКА ARCITECH, H126, NL400, БЕЛЫЙ</t>
  </si>
  <si>
    <t>КОМПЛЕКТ ЯЩИКА ARCITECH, H126, NL450, БЕЛЫЙ</t>
  </si>
  <si>
    <t>КОМПЛЕКТ ЯЩИКА ARCITECH, H126, NL500, БЕЛЫЙ</t>
  </si>
  <si>
    <t>КОМПЛЕКТ БОКОВИН ЯЩИКА ARCITECH, H126, NL270, БЕЛЫЙ</t>
  </si>
  <si>
    <t>КОМПЛЕКТ БОКОВИН ЯЩИКА ARCITECH, H126, NL300, БЕЛЫЙ</t>
  </si>
  <si>
    <t>КОМПЛЕКТ БОКОВИН ЯЩИКА ARCITECH, H126, NL350, БЕЛЫЙ</t>
  </si>
  <si>
    <t>КОМПЛЕКТ БОКОВИН ЯЩИКА ARCITECH, H126, NL400, БЕЛЫЙ</t>
  </si>
  <si>
    <t>КОМПЛЕКТ БОКОВИН ЯЩИКА ARCITECH, H126, NL450, БЕЛЫЙ</t>
  </si>
  <si>
    <t>КОМПЛЕКТ БОКОВИН ЯЩИКА ARCITECH, H126, NL500, БЕЛЫЙ</t>
  </si>
  <si>
    <t>КОМПЛЕКТ СОЕДИНИТЕЛЕЙ ЗАДНЕЙ СТЕНКИ ARCITECH, H126, БЕЛЫЕ</t>
  </si>
  <si>
    <t>КОМПЛЕКТ КОРОБА ARCITECH С РЕЛИНГАМИ, H186/94, NL270, БЕЛЫЙ</t>
  </si>
  <si>
    <t>КОМПЛЕКТ КОРОБА ARCITECH С РЕЛИНГАМИ, H186/94, NL300, БЕЛЫЙ</t>
  </si>
  <si>
    <t>КОМПЛЕКТ КОРОБА ARCITECH С РЕЛИНГАМИ, H186/94, NL350, БЕЛЫЙ</t>
  </si>
  <si>
    <t>КОМПЛЕКТ КОРОБА ARCITECH С РЕЛИНГАМИ, H186/94, NL400, БЕЛЫЙ</t>
  </si>
  <si>
    <t>КОМПЛЕКТ КОРОБА ARCITECH С РЕЛИНГАМИ, H186/94, NL450, БЕЛЫЙ</t>
  </si>
  <si>
    <t>КОМПЛЕКТ КОРОБА ARCITECH С РЕЛИНГАМИ, H186/94, NL500, БЕЛЫЙ</t>
  </si>
  <si>
    <t>КОМПЛЕКТ КОРОБА ARCITECH С TOPSIDE, H186/94, NL400, БЕЛЫЙ</t>
  </si>
  <si>
    <t>КОМПЛЕКТ КОРОБА ARCITECH С TOPSIDE, H186/94, NL450, БЕЛЫЙ</t>
  </si>
  <si>
    <t>КОМПЛЕКТ КОРОБА ARCITECH С TOPSIDE, H186/94, NL500, БЕЛЫЙ</t>
  </si>
  <si>
    <t>КОМПЛЕКТ КОРОБА ARCITECH С DESIGNSIDE, H186/94, NL270, БЕЛЫЙ</t>
  </si>
  <si>
    <t>КОМПЛЕКТ КОРОБА ARCITECH С DESIGNSIDE, H186/94, NL300, БЕЛЫЙ</t>
  </si>
  <si>
    <t>КОМПЛЕКТ КОРОБА ARCITECH С DESIGNSIDE, H186/94, NL350, БЕЛЫЙ</t>
  </si>
  <si>
    <t>КОМПЛЕКТ КОРОБА ARCITECH С DESIGNSIDE, H186/94, NL400, БЕЛЫЙ</t>
  </si>
  <si>
    <t>КОМПЛЕКТ КОРОБА ARCITECH С DESIGNSIDE, H186/94, NL450, БЕЛЫЙ</t>
  </si>
  <si>
    <t>КОМПЛЕКТ КОРОБА ARCITECH С DESIGNSIDE, H186/94, NL500, БЕЛЫЙ</t>
  </si>
  <si>
    <t>КОМПЛЕКТ ПРОДОЛЬНЫХ РЕЛИНГОВ КОРОБА С СОЕД. ПЕРЕД. ПАНЕЛИ ARCITECH, NL270, БЕЛЫЕ</t>
  </si>
  <si>
    <t>КОМПЛЕКТ ПРОДОЛЬНЫХ РЕЛИНГОВ КОРОБА С СОЕД. ПЕРЕД. ПАНЕЛИ ARCITECH, NL300, БЕЛЫЕ</t>
  </si>
  <si>
    <t>КОМПЛЕКТ ПРОДОЛЬНЫХ РЕЛИНГОВ КОРОБА С СОЕД. ПЕРЕД. ПАНЕЛИ ARCITECH, NL350, БЕЛЫЕ</t>
  </si>
  <si>
    <t>КОМПЛЕКТ ПРОДОЛЬНЫХ РЕЛИНГОВ КОРОБА С СОЕД. ПЕРЕД. ПАНЕЛИ ARCITECH, NL400, БЕЛЫЕ</t>
  </si>
  <si>
    <t>КОМПЛЕКТ ПРОДОЛЬНЫХ РЕЛИНГОВ КОРОБА С СОЕД. ПЕРЕД. ПАНЕЛИ ARCITECH, NL450, БЕЛЫЕ</t>
  </si>
  <si>
    <t>КОМПЛЕКТ ПРОДОЛЬНЫХ РЕЛИНГОВ КОРОБА С СОЕД. ПЕРЕД. ПАНЕЛИ ARCITECH, NL500, БЕЛЫЕ</t>
  </si>
  <si>
    <t>КОМПЛЕКТ СОЕДИНИТЕЛЕЙ ЗАДНЕЙ СТЕНКИ ARCITECH, H186, БЕЛЫЕ</t>
  </si>
  <si>
    <t>КОМПЛЕКТ НАДСТАВОК НА БОКОВИНУ TOPSIDE ДЛЯ ARCITECH, H92, NL400, СТАЛЬ, БЕЛЫЕ</t>
  </si>
  <si>
    <t>КОМПЛЕКТ НАДСТАВОК НА БОКОВИНУ TOPSIDE ДЛЯ ARCITECH, H92, NL450, СТАЛЬ, БЕЛЫЕ</t>
  </si>
  <si>
    <t>КОМПЛЕКТ НАДСТАВОК НА БОКОВИНУ TOPSIDE ДЛЯ ARCITECH, H92, NL500, СТАЛЬ, БЕЛЫЕ</t>
  </si>
  <si>
    <t>КОМПЛЕКТ АДАПТЕРОВ DESIGNSIDE ARCITECH, H92, БЕЛЫЕ</t>
  </si>
  <si>
    <t>КОМПЛЕКТ КОРОБА ARCITECH С РЕЛИНГАМИ, H186/126, NL270, БЕЛЫЙ</t>
  </si>
  <si>
    <t>КОМПЛЕКТ КОРОБА ARCITECH С РЕЛИНГАМИ, H186/126, NL300, БЕЛЫЙ</t>
  </si>
  <si>
    <t>КОМПЛЕКТ КОРОБА ARCITECH С РЕЛИНГАМИ, H186/126, NL350, БЕЛЫЙ</t>
  </si>
  <si>
    <t>КОМПЛЕКТ КОРОБА ARCITECH С РЕЛИНГАМИ, H186/126, NL400, БЕЛЫЙ</t>
  </si>
  <si>
    <t>КОМПЛЕКТ КОРОБА ARCITECH С РЕЛИНГАМИ, H186/126, NL450, БЕЛЫЙ</t>
  </si>
  <si>
    <t>КОМПЛЕКТ КОРОБА ARCITECH С РЕЛИНГАМИ, H186/126, NL500, БЕЛЫЙ</t>
  </si>
  <si>
    <t>КОМПЛЕКТ КОРОБА ARCITECH С РЕЛИНГАМИ, H218/94, NL270, БЕЛЫЙ</t>
  </si>
  <si>
    <t>КОМПЛЕКТ КОРОБА ARCITECH С РЕЛИНГАМИ, H218/94, NL300, БЕЛЫЙ</t>
  </si>
  <si>
    <t>КОМПЛЕКТ КОРОБА ARCITECH С РЕЛИНГАМИ, H218/94, NL350, БЕЛЫЙ</t>
  </si>
  <si>
    <t>КОМПЛЕКТ КОРОБА ARCITECH С РЕЛИНГАМИ, H218/94, NL400, БЕЛЫЙ</t>
  </si>
  <si>
    <t>КОМПЛЕКТ КОРОБА ARCITECH С РЕЛИНГАМИ, H218/94, NL450, БЕЛЫЙ</t>
  </si>
  <si>
    <t>КОМПЛЕКТ КОРОБА ARCITECH С РЕЛИНГАМИ, H218/94, NL500, БЕЛЫЙ</t>
  </si>
  <si>
    <t>КОМПЛЕКТ КОРОБА ARCITECH С TOPSIDE, H218/94, NL400, БЕЛЫЙ</t>
  </si>
  <si>
    <t>КОМПЛЕКТ КОРОБА ARCITECH С TOPSIDE, H218/94, NL450, БЕЛЫЙ</t>
  </si>
  <si>
    <t>КОМПЛЕКТ КОРОБА ARCITECH С TOPSIDE, H218/94, NL500, БЕЛЫЙ</t>
  </si>
  <si>
    <t>КОМПЛЕКТ КОРОБА ARCITECH С DESIGNSIDE, H218/94, NL270, БЕЛЫЙ</t>
  </si>
  <si>
    <t>КОМПЛЕКТ КОРОБА ARCITECH С DESIGNSIDE, H218/94, NL300, БЕЛЫЙ</t>
  </si>
  <si>
    <t>КОМПЛЕКТ КОРОБА ARCITECH С DESIGNSIDE, H218/94, NL350, БЕЛЫЙ</t>
  </si>
  <si>
    <t>КОМПЛЕКТ КОРОБА ARCITECH С DESIGNSIDE, H218/94, NL400, БЕЛЫЙ</t>
  </si>
  <si>
    <t>КОМПЛЕКТ КОРОБА ARCITECH С DESIGNSIDE, H218/94, NL450, БЕЛЫЙ</t>
  </si>
  <si>
    <t>КОМПЛЕКТ КОРОБА ARCITECH С DESIGNSIDE, H218/94, NL500, БЕЛЫЙ</t>
  </si>
  <si>
    <t>КОМПЛЕКТ СОЕДИНИТЕЛЕЙ ЗАДНЕЙ СТЕНКИ ARCITECH, H218, БЕЛЫЕ</t>
  </si>
  <si>
    <t>КОМПЛЕКТ НАДСТАВОК НА БОКОВИНУ TOPSIDE ДЛЯ ARCITECH, H124, NL400, СТАЛЬ, БЕЛЫЕ</t>
  </si>
  <si>
    <t>КОМПЛЕКТ НАДСТАВОК НА БОКОВИНУ TOPSIDE ДЛЯ ARCITECH, H124, NL450, СТАЛЬ, БЕЛЫЕ</t>
  </si>
  <si>
    <t>КОМПЛЕКТ НАДСТАВОК НА БОКОВИНУ TOPSIDE ДЛЯ ARCITECH, H124, NL500, СТАЛЬ, БЕЛЫЕ</t>
  </si>
  <si>
    <t>КОМПЛЕКТ АДАПТЕРОВ DESIGNSIDE ARCITECH, H124, БЕЛЫЕ</t>
  </si>
  <si>
    <t>КОМПЛЕКТ КОРОБА ARCITECH С РЕЛИНГАМИ, H218/126, NL270, БЕЛЫЙ</t>
  </si>
  <si>
    <t>КОМПЛЕКТ КОРОБА ARCITECH С РЕЛИНГАМИ, H218/126, NL300, БЕЛЫЙ</t>
  </si>
  <si>
    <t>КОМПЛЕКТ КОРОБА ARCITECH С РЕЛИНГАМИ, H218/126, NL350, БЕЛЫЙ</t>
  </si>
  <si>
    <t>КОМПЛЕКТ КОРОБА ARCITECH С РЕЛИНГАМИ, H218/126, NL400, БЕЛЫЙ</t>
  </si>
  <si>
    <t>КОМПЛЕКТ КОРОБА ARCITECH С РЕЛИНГАМИ, H218/126, NL450, БЕЛЫЙ</t>
  </si>
  <si>
    <t>КОМПЛЕКТ КОРОБА ARCITECH С РЕЛИНГАМИ, H218/126, NL500, БЕЛЫЙ</t>
  </si>
  <si>
    <t>КОМПЛЕКТ КОРОБА ARCITECH С DESIGNSIDE, H218/126, NL270, БЕЛЫЙ</t>
  </si>
  <si>
    <t>КОМПЛЕКТ КОРОБА ARCITECH С DESIGNSIDE, H218/126, NL300, БЕЛЫЙ</t>
  </si>
  <si>
    <t>КОМПЛЕКТ КОРОБА ARCITECH С DESIGNSIDE, H218/126, NL350, БЕЛЫЙ</t>
  </si>
  <si>
    <t>КОМПЛЕКТ КОРОБА ARCITECH С DESIGNSIDE, H218/126, NL400, БЕЛЫЙ</t>
  </si>
  <si>
    <t>КОМПЛЕКТ КОРОБА ARCITECH С DESIGNSIDE, H218/126, NL450, БЕЛЫЙ</t>
  </si>
  <si>
    <t>КОМПЛЕКТ КОРОБА ARCITECH С DESIGNSIDE, H218/126, NL500, БЕЛЫЙ</t>
  </si>
  <si>
    <t>КОМПЛЕКТ КОРОБА ARCITECH С TOPSIDE, H218/126, NL400, БЕЛЫЙ</t>
  </si>
  <si>
    <t>КОМПЛЕКТ КОРОБА ARCITECH С TOPSIDE, H218/126, NL450, БЕЛЫЙ</t>
  </si>
  <si>
    <t>КОМПЛЕКТ КОРОБА ARCITECH С TOPSIDE, H218/126, NL500, БЕЛЫЙ</t>
  </si>
  <si>
    <t>КОМПЛЕКТ КОРОБА ARCITECH С РЕЛИНГАМИ, H250/94, NL270, БЕЛЫЙ</t>
  </si>
  <si>
    <t>КОМПЛЕКТ КОРОБА ARCITECH С РЕЛИНГАМИ, H250/94, NL300, БЕЛЫЙ</t>
  </si>
  <si>
    <t>КОМПЛЕКТ КОРОБА ARCITECH С РЕЛИНГАМИ, H250/94, NL350, БЕЛЫЙ</t>
  </si>
  <si>
    <t>КОМПЛЕКТ КОРОБА ARCITECH С РЕЛИНГАМИ, H250/94, NL400, БЕЛЫЙ</t>
  </si>
  <si>
    <t>КОМПЛЕКТ КОРОБА ARCITECH С РЕЛИНГАМИ, H250/94, NL450, БЕЛЫЙ</t>
  </si>
  <si>
    <t>КОМПЛЕКТ КОРОБА ARCITECH С РЕЛИНГАМИ, H250/94, NL500, БЕЛЫЙ</t>
  </si>
  <si>
    <t>КОМПЛЕКТ КОРОБА ARCITECH С РЕЛИНГАМИ, H250/126, NL270, БЕЛЫЙ</t>
  </si>
  <si>
    <t>КОМПЛЕКТ КОРОБА ARCITECH С РЕЛИНГАМИ, H250/126, NL300, БЕЛЫЙ</t>
  </si>
  <si>
    <t>КОМПЛЕКТ КОРОБА ARCITECH С РЕЛИНГАМИ, H250/126, NL350, БЕЛЫЙ</t>
  </si>
  <si>
    <t>КОМПЛЕКТ КОРОБА ARCITECH С РЕЛИНГАМИ, H250/126, NL400, БЕЛЫЙ</t>
  </si>
  <si>
    <t>КОМПЛЕКТ КОРОБА ARCITECH С РЕЛИНГАМИ, H250/126, NL450, БЕЛЫЙ</t>
  </si>
  <si>
    <t>КОМПЛЕКТ КОРОБА ARCITECH С РЕЛИНГАМИ, H250/126, NL500, БЕЛЫЙ</t>
  </si>
  <si>
    <t>КОМПЛЕКТ КОРОБА ARCITECH С TOPSIDE, H250/126, NL400, БЕЛЫЙ</t>
  </si>
  <si>
    <t>КОМПЛЕКТ КОРОБА ARCITECH С TOPSIDE, H250/126, NL450, БЕЛЫЙ</t>
  </si>
  <si>
    <t>КОМПЛЕКТ КОРОБА ARCITECH С TOPSIDE, H250/126, NL500, БЕЛЫЙ</t>
  </si>
  <si>
    <t>КОМПЛЕКТ КОРОБА ARCITECH С DESIGNSIDE, H250/126, NL270, БЕЛЫЙ</t>
  </si>
  <si>
    <t>КОМПЛЕКТ КОРОБА ARCITECH С DESIGNSIDE, H250/126, NL300, БЕЛЫЙ</t>
  </si>
  <si>
    <t>КОМПЛЕКТ КОРОБА ARCITECH С DESIGNSIDE, H250/126, NL350, БЕЛЫЙ</t>
  </si>
  <si>
    <t>КОМПЛЕКТ КОРОБА ARCITECH С DESIGNSIDE, H250/126, NL400, БЕЛЫЙ</t>
  </si>
  <si>
    <t>КОМПЛЕКТ КОРОБА ARCITECH С DESIGNSIDE, H250/126, NL450, БЕЛЫЙ</t>
  </si>
  <si>
    <t>КОМПЛЕКТ КОРОБА ARCITECH С DESIGNSIDE, H250/126, NL500, БЕЛЫЙ</t>
  </si>
  <si>
    <t>КОМПЛЕКТ СОЕДИНИТЕЛЕЙ ЗАДНЕЙ СТЕНКИ ARCITECH, H250, БЕЛЫЕ</t>
  </si>
  <si>
    <t>КОМПЛЕКТ КОРОБА ARCITECH С РЕЛИНГАМИ, H282/94, NL270, БЕЛЫЙ</t>
  </si>
  <si>
    <t>КОМПЛЕКТ КОРОБА ARCITECH С РЕЛИНГАМИ, H282/94, NL300, БЕЛЫЙ</t>
  </si>
  <si>
    <t>КОМПЛЕКТ КОРОБА ARCITECH С РЕЛИНГАМИ, H282/94, NL350, БЕЛЫЙ</t>
  </si>
  <si>
    <t>КОМПЛЕКТ КОРОБА ARCITECH С РЕЛИНГАМИ, H282/94, NL400, БЕЛЫЙ</t>
  </si>
  <si>
    <t>КОМПЛЕКТ КОРОБА ARCITECH С РЕЛИНГАМИ, H282/94, NL450, БЕЛЫЙ</t>
  </si>
  <si>
    <t>КОМПЛЕКТ КОРОБА ARCITECH С РЕЛИНГАМИ, H282/94, NL500, БЕЛЫЙ</t>
  </si>
  <si>
    <t>КОМПЛЕКТ СОЕДИНИТЕЛЕЙ ЗАДНЕЙ СТЕНКИ ARCITECH, H282, БЕЛЫЕ</t>
  </si>
  <si>
    <t>КОМПЛЕКТ КОРОБА ARCITECH С РЕЛИНГАМИ, H282/126, NL270, БЕЛЫЙ</t>
  </si>
  <si>
    <t>КОМПЛЕКТ КОРОБА ARCITECH С РЕЛИНГАМИ, H282/126, NL300, БЕЛЫЙ</t>
  </si>
  <si>
    <t>КОМПЛЕКТ КОРОБА ARCITECH С РЕЛИНГАМИ, H282/126, NL350, БЕЛЫЙ</t>
  </si>
  <si>
    <t>КОМПЛЕКТ КОРОБА ARCITECH С РЕЛИНГАМИ, H282/126, NL400, БЕЛЫЙ</t>
  </si>
  <si>
    <t>КОМПЛЕКТ КОРОБА ARCITECH С РЕЛИНГАМИ, H282/126, NL450, БЕЛЫЙ</t>
  </si>
  <si>
    <t>КОМПЛЕКТ КОРОБА ARCITECH С РЕЛИНГАМИ, H282/126, NL500, БЕЛЫЙ</t>
  </si>
  <si>
    <t>СОЕДИНИТЕЛЬ ПЕРЕДНЕЙ ПАНЕЛИ ARCITECH, C РАСПОРНОЙ МУФТОЙ</t>
  </si>
  <si>
    <t>СОЕДИНИТЕЛЬ ПЕРЕДНЕЙ ПАНЕЛИ ARCITECH, ПОД ПРИКРУЧИВАНИЕ</t>
  </si>
  <si>
    <t>ЗАДНЯЯ СТЕНКА ЯЩИКА ARCITECH, H94, L1140, АЛЮМИНИЙ, СЕРЕБРИСТАЯ</t>
  </si>
  <si>
    <t>ЗАДНЯЯ СТЕНКА ЯЩИКА ARCITECH, H94, L2000, АЛЮМИНИЙ, СЕРЕБРИСТАЯ</t>
  </si>
  <si>
    <t>ЗАДНЯЯ СТЕНКА ЯЩИКА ARCITECH, H126, L1140, АЛЮМИНИЙ, СЕРЕБРИСТАЯ</t>
  </si>
  <si>
    <t>ЗАДНЯЯ СТЕНКА ЯЩИКА ARCITECH, H126,L2000,АЛЮМИНИЙ, СЕРЕБРИСТАЯ</t>
  </si>
  <si>
    <t>ЗАДНЯЯ СТЕНКА ЯЩИКА ARCITECH, H186, L1140, АЛЮМИНИЙ, СЕРЕБРИСТАЯ</t>
  </si>
  <si>
    <t>ЗАДНЯЯ СТЕНКА ЯЩИКА ARCITECH, H186, L2000, АЛЮМИНИЙ, СЕРЕБРИСТАЯ</t>
  </si>
  <si>
    <t>ЗАДНЯЯ СТЕНКА ЯЩИКА ARCITECH, H218, L1140, АЛЮМИНИЙ, СЕРЕБРИСТАЯ</t>
  </si>
  <si>
    <t>ЗАДНЯЯ СТЕНКА ЯЩИКА ARCITECH, H218, L2000, АЛЮМИНИЙ, СЕРЕБРИСТАЯ</t>
  </si>
  <si>
    <t>ЗАГЛУШКА НА БОКОВИНУ ARCITECH, С ЛОГОТИПОМ HETTICH, АНТРАЦИТ</t>
  </si>
  <si>
    <t>ЗАГЛУШКА НА БОКОВИНУ ARCITECH, С ЛОГОТИПОМ HETTICH, ПОД АЛЮМИНИЙ</t>
  </si>
  <si>
    <t>ЗАГЛУШКА НА БОКОВИНУ ARCITECH, С ЛОГОТИПОМ HETTICH, ПОД ХРОМ</t>
  </si>
  <si>
    <t>СОЕДИНИТЕЛЬ ПЕРЕДНЕЙ ПАНЕЛИ ДЛЯ ПРОДОЛЬНОГО РЕЛИНГА ARCITECH, ПОД ЗАПРЕССОВКУ</t>
  </si>
  <si>
    <t>СОЕДИНИТЕЛЬ ПЕРЕДНЕЙ ПАНЕЛИ ДЛЯ ПРОДОЛЬНОГО РЕЛИНГА ARCITECH, ПОД ПРИКРУЧИВАНИЕ</t>
  </si>
  <si>
    <t>ДИЗАЙН-ПРОФИЛЬ ARCITECH, NL500,ПОД ХРОМ</t>
  </si>
  <si>
    <t>ДИЗАЙН-ПРОФИЛЬ ARCITECH, NL500,ПОД АЛЮМИНИЙ</t>
  </si>
  <si>
    <t>ДИЗАЙН-ПРОФИЛЬ ARCITECH, NL500,ПОД НЕРЖАВЕЮЩУЮ СТАЛЬ</t>
  </si>
  <si>
    <t>ДИЗАЙН-ПРОФИЛЬ ARCITECH, NL500,ПОД ДУБ</t>
  </si>
  <si>
    <t>ДИЗАЙН-ПРОФИЛЬ ARCITECH, NL500,ПОД ОРЕХ</t>
  </si>
  <si>
    <t>КОМПЛЕКТ СОЕДИНИТЕЛЕЙ ПЕРЕДНЕЙ ПАНЕЛИ ВНУТР. ЯЩИКА ARCITECH, H94, СЕРЕБРИСТЫЙ</t>
  </si>
  <si>
    <t>КОМПЛЕКТ СОЕДИНИТЕЛЕЙ ПЕРЕДНЕЙ ПАНЕЛИ ВНУТР. ЯЩИКА ARCITECH, H126, СЕРЕБРИСТЫЙ</t>
  </si>
  <si>
    <t>КОМПЛЕКТ СОЕДИНИТЕЛЕЙ ПЕРЕДНЕЙ ПАНЕЛИ ВНУТР. КОРОБА ARCITECH, H186, СЕРЕБРИСТЫЙ</t>
  </si>
  <si>
    <t>КОМПЛЕКТ СОЕДИНИТЕЛЕЙ ПЕРЕДНЕЙ ПАНЕЛИ ВНУТР. КОРОБА ARCITECH, H218, СЕРЕБРИСТЫЙ</t>
  </si>
  <si>
    <t>ПЕРЕДНЯЯ ПАНЕЛЬ ВНУТРЕННЕГО ЯЩИКА ARCITECH, L2000, АЛЮМИНИЙ, СЕРЕБРИСТАЯ</t>
  </si>
  <si>
    <t>РЕЛИНГ ПЕРЕДНЕЙ ПАНЕЛИ ARCITECH, L2000, АЛЮМИНИЙ, СЕРЕБРИСТЫЙ</t>
  </si>
  <si>
    <t>ПРОФИЛЬ ДЛЯ ПЕРЕДНЕЙ ПАНЕЛИ ВНУТРЕННЕГО ЯЩИКА ARCITECH, L1140, АЛЮМИНИЙ</t>
  </si>
  <si>
    <t>ПРОФИЛЬ ДЛЯ ПЕРЕДНЕЙ ПАНЕЛИ ВНУТРЕННЕГО ЯЩИКА ARCITECH, L2000, АЛЮМИНИЙ</t>
  </si>
  <si>
    <t>ФИКСАТОР ВНУТРЕННЕГО ЯЩИКА ARCITECH,СЕРЫЙ</t>
  </si>
  <si>
    <t>ЗАДНЯЯ СТЕНКА ЯЩИКА ARCITECH, H94, L1140, АЛЮМИНИЙ, БЕЛАЯ</t>
  </si>
  <si>
    <t>ЗАДНЯЯ СТЕНКА ЯЩИКА ARCITECH, H94, L2000, АЛЮМИНИЙ, БЕЛАЯ</t>
  </si>
  <si>
    <t>ЗАДНЯЯ СТЕНКА ЯЩИКА ARCITECH, H126,L2000,АЛЮМИНИЙ,БЕЛАЯ</t>
  </si>
  <si>
    <t>ЗАДНЯЯ СТЕНКА КОРОБА ARCITECH, H186, L1140, АЛЮМИНИЙ, БЕЛАЯ</t>
  </si>
  <si>
    <t>ЗАДНЯЯ СТЕНКА ЯЩИКА ARCITECH, H186, L2000, АЛЮМИНИЙ, БЕЛАЯ</t>
  </si>
  <si>
    <t>ЗАДНЯЯ СТЕНКА ЯЩИКА ARCITECH, H218, L1140, АЛЮМИНИЙ, БЕЛАЯ</t>
  </si>
  <si>
    <t>ЗАДНЯЯ СТЕНКА ЯЩИКА ARCITECH, H218, L2000, АЛЮМИНИЙ, БЕЛАЯ</t>
  </si>
  <si>
    <t>ЗАГЛУШКА НА БОКОВИНУ ARCITECH, С ЛОГОТИПОМ HETTICH, БЕЛАЯ</t>
  </si>
  <si>
    <t>КОМПЛЕКТ СОЕДИНИТЕЛЕЙ ПЕРЕДНЕЙ ПАНЕЛИ ВНУТР. ЯЩИКА ARCITECH, H94, БЕЛЫЕ</t>
  </si>
  <si>
    <t>КОМПЛЕКТ СОЕДИНИТЕЛЕЙ ПЕРЕДНЕЙ ПАНЕЛИ ВНУТР. ЯЩИКА ARCITECH, H126, БЕЛЫЕ</t>
  </si>
  <si>
    <t>КОМПЛЕКТ СОЕДИНИТЕЛЕЙ ПЕРЕДНЕЙ ПАНЕЛИ ВНУТР. КОРОБА ARCITECH, H186, БЕЛЫЕ</t>
  </si>
  <si>
    <t>КОМПЛЕКТ СОЕДИНИТЕЛЕЙ ПЕРЕДНЕЙ ПАНЕЛИ ВНУТР. КОРОБА ARCITECH, H218, БЕЛЫЕ</t>
  </si>
  <si>
    <t>ПЕРЕДНЯЯ ПАНЕЛЬ ВНУТРЕННЕГО ЯЩИКА ARCITECH, L2000, АЛЮМИНИЙ, БЕЛАЯ</t>
  </si>
  <si>
    <t>ПОПЕРЕЧНЫЙ РЕЛИНГ ARCITECH, L2000, БЕЛЫЙ</t>
  </si>
  <si>
    <t>ЗАГЛУШКА НА БОКОВИНУ ARCITECH, С ЛОГОТИПОМ HETTICH, ПОД НЕРЖ. СТАЛЬ</t>
  </si>
  <si>
    <t>ФИКСАТОР ВНУТРЕННЕГО ЯЩИКА ARCITECH,АНТРАЦИТ</t>
  </si>
  <si>
    <t xml:space="preserve">СТАБИЛИЗАТОР ПЕРЕДНЕЙ ПАНЕЛИ </t>
  </si>
  <si>
    <t>ВНУТРЕННЯЯ ОРГАНИЗАЦИЯ ORGATRAY 400, NL450, KB400, СТАЛЬ, СЕРЕБРИСТАЯ</t>
  </si>
  <si>
    <t>ВНУТРЕННЯЯ ОРГАНИЗАЦИЯ ORGATRAY 400, NL450, KB450, СТАЛЬ, СЕРЕБРИСТАЯ</t>
  </si>
  <si>
    <t>ВНУТРЕННЯЯ ОРГАНИЗАЦИЯ ORGATRAY 400, NL450, KB500, СТАЛЬ, СЕРЕБРИСТАЯ</t>
  </si>
  <si>
    <t>ВНУТРЕННЯЯ ОРГАНИЗАЦИЯ ORGATRAY 400, NL450, KB600, СТАЛЬ, СЕРЕБРИСТАЯ</t>
  </si>
  <si>
    <t>ВНУТРЕННЯЯ ОРГАНИЗАЦИЯ ORGATRAY 400, NL500, KB400, СТАЛЬ, СЕРЕБРИСТАЯ</t>
  </si>
  <si>
    <t>ВНУТРЕННЯЯ ОРГАНИЗАЦИЯ ORGATRAY 400, NL500, KB450, СТАЛЬ, СЕРЕБРИСТАЯ</t>
  </si>
  <si>
    <t>ВНУТРЕННЯЯ ОРГАНИЗАЦИЯ ORGATRAY 400, NL500, KB500, СТАЛЬ, СЕРЕБРИСТАЯ</t>
  </si>
  <si>
    <t>ВНУТРЕННЯЯ ОРГАНИЗАЦИЯ ORGATRAY 400, NL500, KB600, СТАЛЬ, СЕРЕБРИСТАЯ</t>
  </si>
  <si>
    <t>ВНУТРЕННЯЯ ОРГАНИЗАЦИЯ ORGATRAY 400, NL500, KB800, СТАЛЬ, СЕРЕБРИСТАЯ</t>
  </si>
  <si>
    <t>ВНУТРЕННЯЯ ОРГАНИЗАЦИЯ ORGATRAY 440, T370-440, B175-200, ПЛАСТИК, СЕРАЯ</t>
  </si>
  <si>
    <t>ВНУТРЕННЯЯ ОРГАНИЗАЦИЯ ORGATRAY 440, T370-440, B201-250, ПЛАСТИК, СЕРАЯ</t>
  </si>
  <si>
    <t>ВНУТРЕННЯЯ ОРГАНИЗАЦИЯ ORGATRAY 440, T370-440, B251-300, ПЛАСТИК, СЕРАЯ</t>
  </si>
  <si>
    <t>ВНУТРЕННЯЯ ОРГАНИЗАЦИЯ ORGATRAY 440, T370-440, B301-350, ПЛАСТИК, СЕРАЯ</t>
  </si>
  <si>
    <t>ВНУТРЕННЯЯ ОРГАНИЗАЦИЯ ORGATRAY 440, T370-440, B351-400, ПЛАСТИК, СЕРАЯ</t>
  </si>
  <si>
    <t>ВНУТРЕННЯЯ ОРГАНИЗАЦИЯ ORGATRAY 440, T370-440, B401-450, ПЛАСТИК, СЕРАЯ</t>
  </si>
  <si>
    <t>ВНУТРЕННЯЯ ОРГАНИЗАЦИЯ ORGATRAY 440, T370-440, B451-500, ПЛАСТИК, СЕРАЯ</t>
  </si>
  <si>
    <t>ВНУТРЕННЯЯ ОРГАНИЗАЦИЯ ORGATRAY 440, T370-440, B501-600, ПЛАСТИК, СЕРАЯ</t>
  </si>
  <si>
    <t>ВНУТРЕННЯЯ ОРГАНИЗАЦИЯ ORGATRAY 440, T370-440, B701-800, ПЛАСТИК, СЕРАЯ</t>
  </si>
  <si>
    <t>ВНУТРЕННЯЯ ОРГАНИЗАЦИЯ ORGATRAY 440, T370-440, B801-900, ПЛАСТИК, СЕРАЯ</t>
  </si>
  <si>
    <t>ВНУТРЕННЯЯ ОРГАНИЗАЦИЯ ORGATRAY 440, T370-440, B901-1000, ПЛАСТИК, СЕРАЯ</t>
  </si>
  <si>
    <t>ВНУТРЕННЯЯ ОРГАНИЗАЦИЯ ORGATRAY 440, T441-520, B175-200, ПЛАСТИК, СЕРАЯ</t>
  </si>
  <si>
    <t>ВНУТРЕННЯЯ ОРГАНИЗАЦИЯ ORGATRAY 440, T441-520, B201-250, ПЛАСТИК, СЕРАЯ</t>
  </si>
  <si>
    <t>ВНУТРЕННЯЯ ОРГАНИЗАЦИЯ ORGATRAY 440, T441-520, B251-300, ПЛАСТИК, СЕРАЯ</t>
  </si>
  <si>
    <t>ВНУТРЕННЯЯ ОРГАНИЗАЦИЯ ORGATRAY 440, T441-520, B301-350, ПЛАСТИК, СЕРАЯ</t>
  </si>
  <si>
    <t>ВНУТРЕННЯЯ ОРГАНИЗАЦИЯ ORGATRAY 440, T441-520, B351-400, ПЛАСТИК, СЕРАЯ</t>
  </si>
  <si>
    <t>ВНУТРЕННЯЯ ОРГАНИЗАЦИЯ ORGATRAY 440, T441-520, B401-450, ПЛАСТИК, СЕРАЯ</t>
  </si>
  <si>
    <t>ВНУТРЕННЯЯ ОРГАНИЗАЦИЯ ORGATRAY 440, T441-520, B451-500, ПЛАСТИК, СЕРАЯ</t>
  </si>
  <si>
    <t>ВНУТРЕННЯЯ ОРГАНИЗАЦИЯ ORGATRAY 440, T441-520, B501-600, ПЛАСТИК, СЕРАЯ</t>
  </si>
  <si>
    <t>ВНУТРЕННЯЯ ОРГАНИЗАЦИЯ ORGATRAY 440, T441-520, B701-800, ПЛАСТИК, СЕРАЯ</t>
  </si>
  <si>
    <t>ВНУТРЕННЯЯ ОРГАНИЗАЦИЯ ORGATRAY 440, T441-520, B801-900, ПЛАСТИК, СЕРАЯ</t>
  </si>
  <si>
    <t>ВНУТРЕННЯЯ ОРГАНИЗАЦИЯ ORGATRAY 440, T441-520, B901-1000, ПЛАСТИК, СЕРАЯ</t>
  </si>
  <si>
    <t>ВНУТРЕННЯЯ ОРГАНИЗАЦИЯ ORGATRAY 570 ДЛЯ ARCITECH, NL450, KB500, ПЛАСТИК, СЕРЕБРИСТАЯ</t>
  </si>
  <si>
    <t>ВНУТРЕННЯЯ ОРГАНИЗАЦИЯ ORGATRAY 570 ДЛЯ ARCITECH, NL450, KB600, ПЛАСТИК, СЕРЕБРИСТАЯ</t>
  </si>
  <si>
    <t>ВНУТРЕННЯЯ ОРГАНИЗАЦИЯ ORGATRAY 570 ДЛЯ ARCITECH, NL500, KB300, ПЛАСТИК, СЕРЕБРИСТАЯ</t>
  </si>
  <si>
    <t>ВНУТРЕННЯЯ ОРГАНИЗАЦИЯ ORGATRAY 570 ДЛЯ ARCITECH, NL500, KB350, ПЛАСТИК, СЕРЕБРИСТАЯ</t>
  </si>
  <si>
    <t>ВНУТРЕННЯЯ ОРГАНИЗАЦИЯ ORGATRAY 570 ДЛЯ ARCITECH, NL500, KB400, ПЛАСТИК, СЕРЕБРИСТАЯ</t>
  </si>
  <si>
    <t>ВНУТРЕННЯЯ ОРГАНИЗАЦИЯ ORGATRAY 570 ДЛЯ ARCITECH, NL500, KB450, ПЛАСТИК, СЕРЕБРИСТАЯ</t>
  </si>
  <si>
    <t>ВНУТРЕННЯЯ ОРГАНИЗАЦИЯ ORGATRAY 570 ДЛЯ ARCITECH, NL500, KB500, ПЛАСТИК, СЕРЕБРИСТАЯ</t>
  </si>
  <si>
    <t>ВНУТРЕННЯЯ ОРГАНИЗАЦИЯ ORGATRAY 570 ДЛЯ ARCITECH, NL500, KB600, ПЛАСТИК, СЕРЕБРИСТАЯ</t>
  </si>
  <si>
    <t>ВНУТРЕННЯЯ ОРГАНИЗАЦИЯ ORGATRAY 570 ДЛЯ ARCITECH, NL500, KB800, ПЛАСТИК, СЕРЕБРИСТАЯ</t>
  </si>
  <si>
    <t>ВНУТРЕННЯЯ ОРГАНИЗАЦИЯ ORGATRAY 570 ДЛЯ ARCITECH, NL500, KB900, ПЛАСТИК, СЕРЕБРИСТАЯ</t>
  </si>
  <si>
    <t>ВНУТРЕННЯЯ ОРГАНИЗАЦИЯ ORGATRAY 600, NL450, KB300, СТАЛЬ, СЕРЕБРИСТАЯ</t>
  </si>
  <si>
    <t>ВНУТРЕННЯЯ ОРГАНИЗАЦИЯ ORGATRAY 600, NL450, KB400, СТАЛЬ, СЕРЕБРИСТАЯ</t>
  </si>
  <si>
    <t>ВНУТРЕННЯЯ ОРГАНИЗАЦИЯ ORGATRAY 600, NL450, KB450, СТАЛЬ, СЕРЕБРИСТАЯ</t>
  </si>
  <si>
    <t>ВНУТРЕННЯЯ ОРГАНИЗАЦИЯ ORGATRAY 600, NL450, KB500-1200, СТАЛЬ, СЕРЕБРИСТАЯ</t>
  </si>
  <si>
    <t>ВНУТРЕННЯЯ ОРГАНИЗАЦИЯ ORGATRAY 600, NL450, KB600, СТАЛЬ, СЕРЕБРИСТАЯ</t>
  </si>
  <si>
    <t>ВНУТРЕННЯЯ ОРГАНИЗАЦИЯ ORGATRAY 600, NL450, KB900, СТАЛЬ, СЕРЕБРИСТАЯ</t>
  </si>
  <si>
    <t>ВНУТРЕННЯЯ ОРГАНИЗАЦИЯ ORGATRAY 600, NL500, KB300, СТАЛЬ, СЕРЕБРИСТАЯ</t>
  </si>
  <si>
    <t>ВНУТРЕННЯЯ ОРГАНИЗАЦИЯ ORGATRAY 600, NL500, KB400, СТАЛЬ, СЕРЕБРИСТАЯ</t>
  </si>
  <si>
    <t>ВНУТРЕННЯЯ ОРГАНИЗАЦИЯ ORGATRAY 600, NL500, KB450, СТАЛЬ, СЕРЕБРИСТАЯ</t>
  </si>
  <si>
    <t>ВНУТРЕННЯЯ ОРГАНИЗАЦИЯ ORGATRAY 600, NL500, KB500-1200, СТАЛЬ, СЕРЕБРИСТАЯ</t>
  </si>
  <si>
    <t>ВНУТРЕННЯЯ ОРГАНИЗАЦИЯ ORGATRAY 600, NL500, KB600, СТАЛЬ, СЕРЕБРИСТАЯ</t>
  </si>
  <si>
    <t>ПРОФИЛЬ ORGASTRIPE, L1100, ПЛАСТИК, СЕРЫЙ</t>
  </si>
  <si>
    <t>ФИКСАТОР ORGACLIP, ПЛАСТИК, СЕРЫЙ</t>
  </si>
  <si>
    <t>ПОПЕРЕЧНЫЙ РЕЛИНГ ORGASTORE 400 ДЛЯ ARCITECH, KB300, СЕРЕБРИСТЫЙ</t>
  </si>
  <si>
    <t>ПОПЕРЕЧНЫЙ РЕЛИНГ ORGASTORE 400 ДЛЯ ARCITECH, KB350, СЕРЕБРИСТЫЙ</t>
  </si>
  <si>
    <t>ПОПЕРЕЧНЫЙ РЕЛИНГ ORGASTORE 400 ДЛЯ ARCITECH, KB400, СЕРЕБРИСТЫЙ</t>
  </si>
  <si>
    <t>ПОПЕРЕЧНЫЙ РЕЛИНГ ORGASTORE 400 ДЛЯ ARCITECH, KB450, СЕРЕБРИСТЫЙ</t>
  </si>
  <si>
    <t>ПОПЕРЕЧНЫЙ РЕЛИНГ ORGASTORE 400 ДЛЯ ARCITECH, KB500, СЕРЕБРИСТЫЙ</t>
  </si>
  <si>
    <t>ПОПЕРЕЧНЫЙ РЕЛИНГ ORGASTORE 400 ДЛЯ ARCITECH, KB550, СЕРЕБРИСТЫЙ</t>
  </si>
  <si>
    <t>ПОПЕРЕЧНЫЙ РЕЛИНГ ORGASTORE 400 ДЛЯ ARCITECH, KB600, СЕРЕБРИСТЫЙ</t>
  </si>
  <si>
    <t>ПОПЕРЕЧНЫЙ РЕЛИНГ ORGASTORE 400 ДЛЯ ARCITECH, KB800, СЕРЕБРИСТЫЙ</t>
  </si>
  <si>
    <t>ПОПЕРЕЧНЫЙ РЕЛИНГ ORGASTORE 400 ДЛЯ ARCITECH, KB900, СЕРЕБРИСТЫЙ</t>
  </si>
  <si>
    <t>ПОПЕРЕЧНЫЙ РЕЛИНГ ORGASTORE 400 ДЛЯ ARCITECH, KB1000, СЕРЕБРИСТЫЙ</t>
  </si>
  <si>
    <t>ПОПЕРЕЧНЫЙ РЕЛИНГ ORGASTORE 400 ДЛЯ ARCITECH, KB1200, СЕРЕБРИСТЫЙ</t>
  </si>
  <si>
    <t>ПРОДОЛЬНЫЙ РАЗДЕЛИТЕЛЬ ORGASTORE 400 ДЛЯ ARCITECH, АНТРАЦИТ</t>
  </si>
  <si>
    <t>ВНУТРЕННЯЯ ОРГАНИЗАЦИЯ ORGAFLAG ДЛЯ ARCITECH, NL450, KB600, СЕРАЯ/АНТРАЦИТ</t>
  </si>
  <si>
    <t>ВНУТРЕННЯЯ ОРГАНИЗАЦИЯ ORGAFLAG ДЛЯ ARCITECH, NL450, KB900, СЕРАЯ/АНТРАЦИТ</t>
  </si>
  <si>
    <t>ВНУТРЕННЯЯ ОРГАНИЗАЦИЯ ORGAFLAG ДЛЯ ARCITECH, NL500, KB600, СЕРАЯ/АНТРАЦИТ</t>
  </si>
  <si>
    <t>ВНУТРЕННЯЯ ОРГАНИЗАЦИЯ ORGAFLAG ДЛЯ ARCITECH, NL500, KB900, СЕРАЯ/АНТРАЦИТ</t>
  </si>
  <si>
    <t>ВНУТРЕННЯЯ ОРГАНИЗАЦИЯ ORGASTORE 810 ДЛЯ ARCITECH, KB600, СЕРЕБРИСТАЯ</t>
  </si>
  <si>
    <t>ВНУТРЕННЯЯ ОРГАНИЗАЦИЯ ORGASTORE 810 ДЛЯ ARCITECH, KB800, СЕРЕБРИСТАЯ</t>
  </si>
  <si>
    <t>ВНУТРЕННЯЯ ОРГАНИЗАЦИЯ ORGASTORE 810 ДЛЯ ARCITECH, KB900, СЕРЕБРИСТАЯ</t>
  </si>
  <si>
    <t>ВНУТРЕННЯЯ ОРГАНИЗАЦИЯ ORGASTORE 810 ДЛЯ ARCITECH, KB1000, СЕРЕБРИСТАЯ</t>
  </si>
  <si>
    <t>ПРОТИВОСКОЛЬЗЯЩИЙ КОВРИК ДЛЯ ARCITECH, 1076X623 ММ, АНТРАЦИТ</t>
  </si>
  <si>
    <t>ПРОТИВОСКОЛЬЗЯЩИЙ КОВРИК ДЛЯ ARCITECH, NL450, L5000, АНТРАЦИТ</t>
  </si>
  <si>
    <t>ПРОТИВОСКОЛЬЗЯЩИЙ КОВРИК ДЛЯ ARCITECH, NL500, L5000, АНТРАЦИТ</t>
  </si>
  <si>
    <t>СТЫКОВОЧНЫЙ ПРОФИЛЬ ARCITECH ДЛЯ ORGATRAY, NL500, ПОД ХРОМ</t>
  </si>
  <si>
    <t>ВНУТРЕННЯЯ ОРГАНИЗАЦИЯ ORGATRAY 510, NL350+, KB550+, ПЛАСТИК, СЕРАЯ</t>
  </si>
  <si>
    <t>РАМА BANIO, ПЛАСТИК, СЕРАЯ</t>
  </si>
  <si>
    <t>КОМПЛЕКТ КОНТЕЙНЕРОВ BANIO, ПЛАСТИК, ПРОЗРАЧНЫЙ/БЕЛЫЙ</t>
  </si>
  <si>
    <t>КОМПЛЕКТ КОНТЕЙНЕРОВ BANIO, ПЛАСТИК, ПРОЗРАЧНЫЙ/СЕРЫЙ</t>
  </si>
  <si>
    <t>U-ОБРАЗНАЯ СТЕНКА ДЛЯ ЯЩИКА ПОД МОЙКУ, СТАЛЬ, СЕРАЯ</t>
  </si>
  <si>
    <t>ВНУТРЕННЯЯ ОРГАНИЗАЦИЯ ORGATRAY 400, NL500, KB600, СТАЛЬ, БЕЛАЯ</t>
  </si>
  <si>
    <t>ВНУТРЕННЯЯ ОРГАНИЗАЦИЯ ORGATRAY 400, NL500, KB800, СТАЛЬ, БЕЛАЯ</t>
  </si>
  <si>
    <t>ВНУТРЕННЯЯ ОРГАНИЗАЦИЯ ORGATRAY 440, T370-440, B175-200, ПЛАСТИК, БЕЛАЯ</t>
  </si>
  <si>
    <t>ВНУТРЕННЯЯ ОРГАНИЗАЦИЯ ORGATRAY 440, T370-440, B201-250, ПЛАСТИК, БЕЛАЯ</t>
  </si>
  <si>
    <t>ВНУТРЕННЯЯ ОРГАНИЗАЦИЯ ORGATRAY 440, T370-440, B251-300, ПЛАСТИК, БЕЛАЯ</t>
  </si>
  <si>
    <t>ВНУТРЕННЯЯ ОРГАНИЗАЦИЯ ORGATRAY 440, T370-440, B301-350, ПЛАСТИК, БЕЛАЯ</t>
  </si>
  <si>
    <t>ВНУТРЕННЯЯ ОРГАНИЗАЦИЯ ORGATRAY 440, T370-440, B351-400, ПЛАСТИК, БЕЛАЯ</t>
  </si>
  <si>
    <t>ВНУТРЕННЯЯ ОРГАНИЗАЦИЯ ORGATRAY 440, T370-440, B401-450, ПЛАСТИК, БЕЛАЯ</t>
  </si>
  <si>
    <t>ВНУТРЕННЯЯ ОРГАНИЗАЦИЯ ORGATRAY 440, T370-440, B451-500, ПЛАСТИК, БЕЛАЯ</t>
  </si>
  <si>
    <t>ВНУТРЕННЯЯ ОРГАНИЗАЦИЯ ORGATRAY 440, T370-440, B501-600, ПЛАСТИК, БЕЛАЯ</t>
  </si>
  <si>
    <t>ВНУТРЕННЯЯ ОРГАНИЗАЦИЯ ORGATRAY 440, T370-440, B701-800, ПЛАСТИК, БЕЛАЯ</t>
  </si>
  <si>
    <t>ВНУТРЕННЯЯ ОРГАНИЗАЦИЯ ORGATRAY 440, T370-440, B801-900, ПЛАСТИК, БЕЛАЯ</t>
  </si>
  <si>
    <t>ВНУТРЕННЯЯ ОРГАНИЗАЦИЯ ORGATRAY 440, T370-440, B901-1000, ПЛАСТИК, БЕЛАЯ</t>
  </si>
  <si>
    <t>ВНУТРЕННЯЯ ОРГАНИЗАЦИЯ ORGATRAY 440, T441-520, B175-200, ПЛАСТИК, БЕЛАЯ</t>
  </si>
  <si>
    <t>ВНУТРЕННЯЯ ОРГАНИЗАЦИЯ ORGATRAY 440, T441-520, B201-250, ПЛАСТИК, БЕЛАЯ</t>
  </si>
  <si>
    <t>ВНУТРЕННЯЯ ОРГАНИЗАЦИЯ ORGATRAY 440, T441-520, B251-300, ПЛАСТИК, БЕЛАЯ</t>
  </si>
  <si>
    <t>ВНУТРЕННЯЯ ОРГАНИЗАЦИЯ ORGATRAY 440, T441-520, B301-350, ПЛАСТИК, БЕЛАЯ</t>
  </si>
  <si>
    <t>ВНУТРЕННЯЯ ОРГАНИЗАЦИЯ ORGATRAY 440, T441-520, B351-400, ПЛАСТИК, БЕЛАЯ</t>
  </si>
  <si>
    <t>ВНУТРЕННЯЯ ОРГАНИЗАЦИЯ ORGATRAY 440, T441-520, B401-450, ПЛАСТИК, БЕЛАЯ</t>
  </si>
  <si>
    <t>ВНУТРЕННЯЯ ОРГАНИЗАЦИЯ ORGATRAY 440, T441-520, B451-500, ПЛАСТИК, БЕЛАЯ</t>
  </si>
  <si>
    <t>ВНУТРЕННЯЯ ОРГАНИЗАЦИЯ ORGATRAY 440, T441-520, B501-600, ПЛАСТИК, БЕЛАЯ</t>
  </si>
  <si>
    <t>ВНУТРЕННЯЯ ОРГАНИЗАЦИЯ ORGATRAY 440, T441-520, B701-800, ПЛАСТИК, БЕЛАЯ</t>
  </si>
  <si>
    <t>ВНУТРЕННЯЯ ОРГАНИЗАЦИЯ ORGATRAY 440, T441-520, B801-900, ПЛАСТИК, БЕЛАЯ</t>
  </si>
  <si>
    <t>ВНУТРЕННЯЯ ОРГАНИЗАЦИЯ ORGATRAY 440, T441-520, B901-1000, ПЛАСТИК, БЕЛАЯ</t>
  </si>
  <si>
    <t>ВНУТРЕННЯЯ ОРГАНИЗАЦИЯ ORGATRAY 570 ДЛЯ ARCITECH, NL450, KB500, ПЛАСТИК, БЕЛАЯ</t>
  </si>
  <si>
    <t>ВНУТРЕННЯЯ ОРГАНИЗАЦИЯ ORGATRAY 570 ДЛЯ ARCITECH, NL450, KB600, ПЛАСТИК, БЕЛАЯ</t>
  </si>
  <si>
    <t>ВНУТРЕННЯЯ ОРГАНИЗАЦИЯ ORGATRAY 570 ДЛЯ ARCITECH, NL500, KB300, ПЛАСТИК, БЕЛАЯ</t>
  </si>
  <si>
    <t>ВНУТРЕННЯЯ ОРГАНИЗАЦИЯ ORGATRAY 570 ДЛЯ ARCITECH, NL500, KB350, ПЛАСТИК, БЕЛАЯ</t>
  </si>
  <si>
    <t>ВНУТРЕННЯЯ ОРГАНИЗАЦИЯ ORGATRAY 570 ДЛЯ ARCITECH, NL500, KB400, ПЛАСТИК, БЕЛАЯ</t>
  </si>
  <si>
    <t>ВНУТРЕННЯЯ ОРГАНИЗАЦИЯ ORGATRAY 570 ДЛЯ ARCITECH, NL500, KB450, ПЛАСТИК, БЕЛАЯ</t>
  </si>
  <si>
    <t>ВНУТРЕННЯЯ ОРГАНИЗАЦИЯ ORGATRAY 570 ДЛЯ ARCITECH, NL500, KB500, ПЛАСТИК, БЕЛАЯ</t>
  </si>
  <si>
    <t>ВНУТРЕННЯЯ ОРГАНИЗАЦИЯ ORGATRAY 570 ДЛЯ ARCITECH, NL500, KB600, ПЛАСТИК, БЕЛАЯ</t>
  </si>
  <si>
    <t>ВНУТРЕННЯЯ ОРГАНИЗАЦИЯ ORGATRAY 570 ДЛЯ ARCITECH, NL500, KB800, ПЛАСТИК, БЕЛАЯ</t>
  </si>
  <si>
    <t>ВНУТРЕННЯЯ ОРГАНИЗАЦИЯ ORGATRAY 570 ДЛЯ ARCITECH, NL500, KB900, ПЛАСТИК, БЕЛАЯ</t>
  </si>
  <si>
    <t>ВНУТРЕННЯЯ ОРГАНИЗАЦИЯ ORGATRAY 600, NL450, KB300, СТАЛЬ, БЕЛАЯ</t>
  </si>
  <si>
    <t>ВНУТРЕННЯЯ ОРГАНИЗАЦИЯ ORGATRAY 600, NL450, KB400, СТАЛЬ, БЕЛАЯ</t>
  </si>
  <si>
    <t>ВНУТРЕННЯЯ ОРГАНИЗАЦИЯ ORGATRAY 600, NL450, KB450, СТАЛЬ, БЕЛАЯ</t>
  </si>
  <si>
    <t>ВНУТРЕННЯЯ ОРГАНИЗАЦИЯ ORGATRAY 600, NL450, KB500-1200, СТАЛЬ, БЕЛАЯ</t>
  </si>
  <si>
    <t>ВНУТРЕННЯЯ ОРГАНИЗАЦИЯ ORGATRAY 600, NL500, KB300, СТАЛЬ, БЕЛАЯ</t>
  </si>
  <si>
    <t>ВНУТРЕННЯЯ ОРГАНИЗАЦИЯ ORGATRAY 600, NL500, KB400, СТАЛЬ, БЕЛАЯ</t>
  </si>
  <si>
    <t>ВНУТРЕННЯЯ ОРГАНИЗАЦИЯ ORGATRAY 600, NL500, KB450, СТАЛЬ, БЕЛАЯ</t>
  </si>
  <si>
    <t>ВНУТРЕННЯЯ ОРГАНИЗАЦИЯ ORGATRAY 600, NL500, KB500-1200, СТАЛЬ, БЕЛАЯ</t>
  </si>
  <si>
    <t>ВНУТРЕННЯЯ ОРГАНИЗАЦИЯ ORGATRAY 600, NL500, KB600, СТАЛЬ, БЕЛАЯ</t>
  </si>
  <si>
    <t>ФИКСАТОР ORGACLIP, ПЛАСТИК, БЕЛЫЙ</t>
  </si>
  <si>
    <t>ПРОФИЛЬ ORGASTRIPE, L1100, ПЛАСТИК, БЕЛЫЙ</t>
  </si>
  <si>
    <t>ПОПЕРЕЧНЫЙ РЕЛИНГ ORGASTORE 400 ДЛЯ ARCITECH, KB300, БЕЛЫЙ</t>
  </si>
  <si>
    <t>ПОПЕРЕЧНЫЙ РЕЛИНГ ORGASTORE 400 ДЛЯ ARCITECH, KB350, БЕЛЫЙ</t>
  </si>
  <si>
    <t>ПОПЕРЕЧНЫЙ РЕЛИНГ ORGASTORE 400 ДЛЯ ARCITECH, KB400, БЕЛЫЙ</t>
  </si>
  <si>
    <t>ПОПЕРЕЧНЫЙ РЕЛИНГ ORGASTORE 400 ДЛЯ ARCITECH, KB450, БЕЛЫЙ</t>
  </si>
  <si>
    <t>ПОПЕРЕЧНЫЙ РЕЛИНГ ORGASTORE 400 ДЛЯ ARCITECH, KB500, БЕЛЫЙ</t>
  </si>
  <si>
    <t>ПОПЕРЕЧНЫЙ РЕЛИНГ ORGASTORE 400 ДЛЯ ARCITECH, KB550, БЕЛЫЙ</t>
  </si>
  <si>
    <t>ПОПЕРЕЧНЫЙ РЕЛИНГ ORGASTORE 400 ДЛЯ ARCITECH, KB600, БЕЛЫЙ</t>
  </si>
  <si>
    <t>ПОПЕРЕЧНЫЙ РЕЛИНГ ORGASTORE 400 ДЛЯ ARCITECH, KB800, БЕЛЫЙ</t>
  </si>
  <si>
    <t>ПОПЕРЕЧНЫЙ РЕЛИНГ ORGASTORE 400 ДЛЯ ARCITECH, KB900, БЕЛЫЙ</t>
  </si>
  <si>
    <t>ПОПЕРЕЧНЫЙ РЕЛИНГ ORGASTORE 400 ДЛЯ ARCITECH, KB1000, БЕЛЫЙ</t>
  </si>
  <si>
    <t>ПОПЕРЕЧНЫЙ РЕЛИНГ ORGASTORE 400 ДЛЯ ARCITECH, KB1200, БЕЛЫЙ</t>
  </si>
  <si>
    <t>ПРОДОЛЬНЫЙ РАЗДЕЛИТЕЛЬ ORGASTORE 400 ДЛЯ ARCITECH, БЕЛЫЙ</t>
  </si>
  <si>
    <t>ВНУТРЕННЯЯ ОРГАНИЗАЦИЯ ORGAFLAG ДЛЯ ARCITECH, NL450, KB600, БЕЛАЯ</t>
  </si>
  <si>
    <t>ВНУТРЕННЯЯ ОРГАНИЗАЦИЯ ORGAFLAG ДЛЯ ARCITECH, NL450, KB900, БЕЛАЯ</t>
  </si>
  <si>
    <t>ВНУТРЕННЯЯ ОРГАНИЗАЦИЯ ORGAFLAG ДЛЯ ARCITECH, NL500, KB600, БЕЛАЯ</t>
  </si>
  <si>
    <t>ВНУТРЕННЯЯ ОРГАНИЗАЦИЯ ORGAFLAG ДЛЯ ARCITECH, NL500, KB900, БЕЛАЯ</t>
  </si>
  <si>
    <t>ВНУТРЕННЯЯ ОРГАНИЗАЦИЯ ORGASTORE 810 ДЛЯ ARCITECH, KB600, БЕЛАЯ</t>
  </si>
  <si>
    <t>ВНУТРЕННЯЯ ОРГАНИЗАЦИЯ ORGASTORE 810 ДЛЯ ARCITECH, KB800, БЕЛАЯ</t>
  </si>
  <si>
    <t>ВНУТРЕННЯЯ ОРГАНИЗАЦИЯ ORGASTORE 810 ДЛЯ ARCITECH, KB900, БЕЛАЯ</t>
  </si>
  <si>
    <t>ВНУТРЕННЯЯ ОРГАНИЗАЦИЯ ORGASTORE 810 ДЛЯ ARCITECH, KB1000, БЕЛАЯ</t>
  </si>
  <si>
    <t>ПРОТИВОСКОЛЬЗЯЩИЙ КОВРИК ДЛЯ ARCITECH, 1076X623 ММ, БЕЛЫЙ</t>
  </si>
  <si>
    <t>ПРОТИВОСКОЛЬЗЯЩИЙ КОВРИК ДЛЯ ARCITECH, NL450, L5000, БЕЛЫЙ</t>
  </si>
  <si>
    <t>ПРОТИВОСКОЛЬЗЯЩИЙ КОВРИК ДЛЯ ARCITECH, NL500, L5000, БЕЛЫЙ</t>
  </si>
  <si>
    <t>ВНУТРЕННЯЯ ОРГАНИЗАЦИЯ ORGATRAY 510 INNOTECH ATIRA, NL350+, KB550+, ПЛАСТИК, БЕЛАЯ</t>
  </si>
  <si>
    <t>РАМА BANIO, ПЛАСТИК, БЕЛАЯ</t>
  </si>
  <si>
    <t>U-ОБРАЗНАЯ СТЕНКА ДЛЯ ЯЩИКА ПОД МОЙКУ, СТАЛЬ, БЕЛАЯ</t>
  </si>
  <si>
    <t>ВНУТРЕННЯЯ ОРГАНИЗАЦИЯ ORGATRAY 440, T370-440, B175-200, ПЛАСТИК, АНТРАЦИТ</t>
  </si>
  <si>
    <t>ВНУТРЕННЯЯ ОРГАНИЗАЦИЯ ORGATRAY 440, T370-440, B201-250, ПЛАСТИК, АНТРАЦИТ</t>
  </si>
  <si>
    <t>ВНУТРЕННЯЯ ОРГАНИЗАЦИЯ ORGATRAY 440, T370-440, B251-300, ПЛАСТИК, АНТРАЦИТ</t>
  </si>
  <si>
    <t>ВНУТРЕННЯЯ ОРГАНИЗАЦИЯ ORGATRAY 440, T370-440, B301-350, ПЛАСТИК, АНТРАЦИТ</t>
  </si>
  <si>
    <t>ВНУТРЕННЯЯ ОРГАНИЗАЦИЯ ORGATRAY 440, T370-440, B351-400, ПЛАСТИК, АНТРАЦИТ</t>
  </si>
  <si>
    <t>ВНУТРЕННЯЯ ОРГАНИЗАЦИЯ ORGATRAY 440, T370-440, B401-450, ПЛАСТИК, АНТРАЦИТ</t>
  </si>
  <si>
    <t>ВНУТРЕННЯЯ ОРГАНИЗАЦИЯ ORGATRAY 440, T370-440, B451-500, ПЛАСТИК, АНТРАЦИТ</t>
  </si>
  <si>
    <t>ВНУТРЕННЯЯ ОРГАНИЗАЦИЯ ORGATRAY 440, T370-440, B501-600, ПЛАСТИК, АНТРАЦИТ</t>
  </si>
  <si>
    <t>ВНУТРЕННЯЯ ОРГАНИЗАЦИЯ ORGATRAY 440, T370-440, B701-800, ПЛАСТИК, АНТРАЦИТ</t>
  </si>
  <si>
    <t>ВНУТРЕННЯЯ ОРГАНИЗАЦИЯ ORGATRAY 440, T370-440, B801-900, ПЛАСТИК, АНТРАЦИТ</t>
  </si>
  <si>
    <t>ВНУТРЕННЯЯ ОРГАНИЗАЦИЯ ORGATRAY 440, T370-440, B901-1000, ПЛАСТИК, АНТРАЦИТ</t>
  </si>
  <si>
    <t>ВНУТРЕННЯЯ ОРГАНИЗАЦИЯ ORGATRAY 440, T441-520, B175-200, ПЛАСТИК, АНТРАЦИТ</t>
  </si>
  <si>
    <t>ВНУТРЕННЯЯ ОРГАНИЗАЦИЯ ORGATRAY 440, T441-520, B201-250, ПЛАСТИК, АНТРАЦИТ</t>
  </si>
  <si>
    <t>ВНУТРЕННЯЯ ОРГАНИЗАЦИЯ ORGATRAY 440, T441-520, B251-300, ПЛАСТИК, АНТРАЦИТ</t>
  </si>
  <si>
    <t>ВНУТРЕННЯЯ ОРГАНИЗАЦИЯ ORGATRAY 440, T441-520, B301-350, ПЛАСТИК, АНТРАЦИТ</t>
  </si>
  <si>
    <t>ВНУТРЕННЯЯ ОРГАНИЗАЦИЯ ORGATRAY 440, T441-520, B351-400, ПЛАСТИК, АНТРАЦИТ</t>
  </si>
  <si>
    <t>ВНУТРЕННЯЯ ОРГАНИЗАЦИЯ ORGATRAY 440, T441-520, B401-450, ПЛАСТИК, АНТРАЦИТ</t>
  </si>
  <si>
    <t>ВНУТРЕННЯЯ ОРГАНИЗАЦИЯ ORGATRAY 440, T441-520, B451-500, ПЛАСТИК, АНТРАЦИТ</t>
  </si>
  <si>
    <t>ВНУТРЕННЯЯ ОРГАНИЗАЦИЯ ORGATRAY 440, T441-520, B501-600, ПЛАСТИК, АНТРАЦИТ</t>
  </si>
  <si>
    <t>ВНУТРЕННЯЯ ОРГАНИЗАЦИЯ ORGATRAY 440, T441-520, B701-800, ПЛАСТИК, АНТРАЦИТ</t>
  </si>
  <si>
    <t>ВНУТРЕННЯЯ ОРГАНИЗАЦИЯ ORGATRAY 440, T441-520, B801-900, ПЛАСТИК, АНТРАЦИТ</t>
  </si>
  <si>
    <t>ВНУТРЕННЯЯ ОРГАНИЗАЦИЯ ORGATRAY 440, T441-520, B901-1000, ПЛАСТИК, АНТРАЦИТ</t>
  </si>
  <si>
    <t>ВНУТРЕННЯЯ ОРГАНИЗАЦИЯ ORGATRAY 570 ДЛЯ ARCITECH, NL500, KB300, ПЛАСТИК, АНТРАЦИТ</t>
  </si>
  <si>
    <t>ВНУТРЕННЯЯ ОРГАНИЗАЦИЯ ORGATRAY 570 ДЛЯ ARCITECH, NL500, KB350, ПЛАСТИК, АНТРАЦИТ</t>
  </si>
  <si>
    <t>ВНУТРЕННЯЯ ОРГАНИЗАЦИЯ ORGATRAY 570 ДЛЯ ARCITECH, NL500, KB400, ПЛАСТИК, АНТРАЦИТ</t>
  </si>
  <si>
    <t>ВНУТРЕННЯЯ ОРГАНИЗАЦИЯ ORGATRAY 570 ДЛЯ ARCITECH, NL500, KB450, ПЛАСТИК, АНТРАЦИТ</t>
  </si>
  <si>
    <t>ВНУТРЕННЯЯ ОРГАНИЗАЦИЯ ORGATRAY 570 ДЛЯ ARCITECH, NL500, KB500, ПЛАСТИК, АНТРАЦИТ</t>
  </si>
  <si>
    <t>ВНУТРЕННЯЯ ОРГАНИЗАЦИЯ ORGATRAY 570 ДЛЯ ARCITECH, NL500, KB600, ПЛАСТИК, АНТРАЦИТ</t>
  </si>
  <si>
    <t>ВНУТРЕННЯЯ ОРГАНИЗАЦИЯ ORGATRAY 570 ДЛЯ ARCITECH, NL500, KB800, ПЛАСТИК, АНТРАЦИТ</t>
  </si>
  <si>
    <t>ВНУТРЕННЯЯ ОРГАНИЗАЦИЯ ORGATRAY 570 ДЛЯ ARCITECH, NL500, KB900, ПЛАСТИК, АНТРАЦИТ</t>
  </si>
  <si>
    <t>ВНУТРЕННЯЯ ОРГАНИЗАЦИЯ ORGATRAY 570 ДЛЯ ARCITECH, NL500, KB1000, ПЛАСТИК, АНТРАЦИТ</t>
  </si>
  <si>
    <t>ПРОФИЛЬ ORGASTRIPE, L1100, ПЛАСТИК, АНТРАЦИТ</t>
  </si>
  <si>
    <t>ФИКСАТОР ORGACLIP, ПЛАСТИК, АНТРАЦИТ</t>
  </si>
  <si>
    <t>ВНУТРЕННЯЯ ОРГАНИЗАЦИЯ ORGATRAY 510 INNOTECH ATIRA, NL350+, KB550+, ПЛАСТИК, АНТРАЦИТ</t>
  </si>
  <si>
    <t>РАМА BANIO, ПЛАСТИК, ТЕМНО СЕРАЯ</t>
  </si>
  <si>
    <t>U-ОБРАЗНАЯ СТЕНКА ДЛЯ ЯЩИКА ПОД МОЙКУ, СТАЛЬ, АНТРАЦИТ</t>
  </si>
  <si>
    <t>ВНУТРЕННЯЯ ОРГАНИЗАЦИЯ ORGATRAY 400, NL450, KB400, СТАЛЬ, НЕРЖАВЕЮЩАЯ СТАЛЬ</t>
  </si>
  <si>
    <t>ВНУТРЕННЯЯ ОРГАНИЗАЦИЯ ORGATRAY 400, NL500, KB1200, СТАЛЬ, НЕРЖАВЕЮЩАЯ СТАЛЬ</t>
  </si>
  <si>
    <t>КОМПЛЕКТ НАПРАВЛЯЮЩИХ ACTRO SILENT SYSTEM ДЛЯ ARCITECH, 40КГ, NL270, KD16/EB15</t>
  </si>
  <si>
    <t>КОМПЛЕКТ НАПРАВЛЯЮЩИХ ACTRO SILENT SYSTEM ДЛЯ ARCITECH, 40КГ, NL300, KD16/EB15</t>
  </si>
  <si>
    <t>КОМПЛЕКТ НАПРАВЛЯЮЩИХ ACTRO SILENT SYSTEM ДЛЯ ARCITECH, 40КГ, NL450, KD16/EB15</t>
  </si>
  <si>
    <t>КОМПЛЕКТ НАПРАВЛЯЮЩИХ ACTRO SILENT SYSTEM ДЛЯ ARCITECH, 40КГ, NL550, KD16/EB15</t>
  </si>
  <si>
    <t>КОМПЛЕКТ НАПРАВЛЯЮЩИХ ACTRO SILENT SYSTEM ДЛЯ ARCITECH, 60КГ, NL500, KD16/EB15</t>
  </si>
  <si>
    <t>КОМПЛЕКТ НАПРАВЛЯЮЩИХ ACTRO SILENT SYSTEM ДЛЯ ARCITECH, 40КГ, NL270, KD18/EB13</t>
  </si>
  <si>
    <t>КОМПЛЕКТ НАПРАВЛЯЮЩИХ ACTRO SILENT SYSTEM ДЛЯ ARCITECH, 40КГ, NL450, KD18/EB13</t>
  </si>
  <si>
    <t>КОМПЛЕКТ НАПРАВЛЯЮЩИХ ACTRO SILENT SYSTEM ДЛЯ ARCITECH, 40КГ, NL500, KD18/EB13</t>
  </si>
  <si>
    <t>КОМПЛЕКТ НАПРАВЛЯЮЩИХ ACTRO SILENT SYSTEM ДЛЯ ARCITECH, 60КГ, NL450, KD18/EB13</t>
  </si>
  <si>
    <t>КОМПЛЕКТ НАПРАВЛЯЮЩИХ ACTRO SILENT SYSTEM ДЛЯ ARCITECH, 60КГ, NL500, KD18/EB13</t>
  </si>
  <si>
    <t>КОМПЛЕКТ МЕХАНИЗМА PUSH TO OPEN SILENT 10 ДЛЯ ARCITECH</t>
  </si>
  <si>
    <t>КОМПЛЕКТ МЕХАНИЗМА PUSH TO OPEN SILENT 20 ДЛЯ ARCITECH</t>
  </si>
  <si>
    <t>КОМПЛЕКТ МЕХАНИЗМА PUSH TO OPEN SILENT 40 ДЛЯ ARCITECH</t>
  </si>
  <si>
    <t>КОМПЛЕКТ НАПРАВЛЯЮЩИХ ACTRO SILENT SYSTEM ДЛЯ ARCITECH, 10КГ,NL270,KD16/EB15</t>
  </si>
  <si>
    <t>КОМПЛЕКТ НАПРАВЛЯЮЩИХ ACTRO SILENT SYSTEM ДЛЯ ARCITECH, 10КГ,NL300,KD16/EB15</t>
  </si>
  <si>
    <t>КОМПЛЕКТ НАПРАВЛЯЮЩИХ ACTRO SILENT SYSTEM ДЛЯ ARCITECH, 10КГ,NL350,KD16/EB15</t>
  </si>
  <si>
    <t>КОМПЛЕКТ НАПРАВЛЯЮЩИХ ACTRO SILENT SYSTEM ДЛЯ ARCITECH, 40КГ,NL270,KD16/EB15</t>
  </si>
  <si>
    <t>КОМПЛЕКТ НАПРАВЛЯЮЩИХ ACTRO SILENT SYSTEM ДЛЯ ARCITECH, 40КГ,NL300,KD16/EB15</t>
  </si>
  <si>
    <t>КОМПЛЕКТ НАПРАВЛЯЮЩИХ ACTRO SILENT SYSTEM ДЛЯ ARCITECH, 40КГ,NL350,KD16/EB15</t>
  </si>
  <si>
    <t>КОМПЛЕКТ НАПРАВЛЯЮЩИХ ACTRO SILENT SYSTEM ДЛЯ ARCITECH, 40КГ,NL400,KD16/EB15</t>
  </si>
  <si>
    <t>КОМПЛЕКТ НАПРАВЛЯЮЩИХ ACTRO SILENT SYSTEM ДЛЯ ARCITECH, 40КГ,NL450,KD16/EB15</t>
  </si>
  <si>
    <t>КОМПЛЕКТ НАПРАВЛЯЮЩИХ ACTRO SILENT SYSTEM ДЛЯ ARCITECH, 40КГ,NL500,KD16/EB15</t>
  </si>
  <si>
    <t>КОМПЛЕКТ НАПРАВЛЯЮЩИХ ACTRO SILENT SYSTEM ДЛЯ ARCITECH, 40КГ,NL550,KD16/EB15</t>
  </si>
  <si>
    <t>КОМПЛЕКТ НАПРАВЛЯЮЩИХ ACTRO SILENT SYSTEM ДЛЯ ARCITECH, 60КГ,NL450,KD16/EB15</t>
  </si>
  <si>
    <t>КОМПЛЕКТ НАПРАВЛЯЮЩИХ ACTRO SILENT SYSTEM ДЛЯ ARCITECH, 60КГ,NL500,KD16/EB15</t>
  </si>
  <si>
    <t>КОМПЛЕКТ НАПРАВЛЯЮЩИХ ACTRO SILENT SYSTEM ДЛЯ ARCITECH, 10 КГ,NL270,KD18/EB13</t>
  </si>
  <si>
    <t>КОМПЛЕКТ НАПРАВЛЯЮЩИХ ACTRO SILENT SYSTEM ДЛЯ ARCITECH, 10 КГ,NL300,KD18/EB13</t>
  </si>
  <si>
    <t>КОМПЛЕКТ НАПРАВЛЯЮЩИХ ACTRO SILENT SYSTEM ДЛЯ ARCITECH, 10 КГ,NL350,KD18/EB13</t>
  </si>
  <si>
    <t>КОМПЛЕКТ НАПРАВЛЯЮЩИХ ACTRO SILENT SYSTEM ДЛЯ ARCITECH, 40КГ,NL270,KD18/EB13</t>
  </si>
  <si>
    <t>КОМПЛЕКТ НАПРАВЛЯЮЩИХ ACTRO SILENT SYSTEM ДЛЯ ARCITECH, 40КГ,NL300,KD18/EB13</t>
  </si>
  <si>
    <t>КОМПЛЕКТ НАПРАВЛЯЮЩИХ ACTRO SILENT SYSTEM ДЛЯ ARCITECH, 40КГ,NL350,KD18/EB13</t>
  </si>
  <si>
    <t>КОМПЛЕКТ НАПРАВЛЯЮЩИХ ACTRO SILENT SYSTEM ДЛЯ ARCITECH, 40КГ,NL400,KD18/EB13</t>
  </si>
  <si>
    <t>КОМПЛЕКТ НАПРАВЛЯЮЩИХ ACTRO SILENT SYSTEM ДЛЯ ARCITECH, 40КГ,NL450,KD18/EB13</t>
  </si>
  <si>
    <t>КОМПЛЕКТ НАПРАВЛЯЮЩИХ ACTRO SILENT SYSTEM ДЛЯ ARCITECH, 40КГ,NL500,KD18/EB13</t>
  </si>
  <si>
    <t>КОМПЛЕКТ НАПРАВЛЯЮЩИХ ACTRO SILENT SYSTEM ДЛЯ ARCITECH, 60КГ,NL450,KD18/EB13</t>
  </si>
  <si>
    <t>КОМПЛЕКТ НАПРАВЛЯЮЩИХ ACTRO SILENT SYSTEM ДЛЯ ARCITECH, 60КГ,NL500,KD18/EB13</t>
  </si>
  <si>
    <t>КОМПЛЕКТ НАПРАВЛЯЮЩИХ ACTRO С PUSH TO OPEN ДЛЯ ARCITECH, 60КГ, NL500, KD16/EB15</t>
  </si>
  <si>
    <t>КОМПЛЕКТ НАПРАВЛЯЮЩИХ ACTRO ДЛЯ PUSH TO OPEN ДЛЯ ARCITECH, 60КГ, NL500, KD16/EB15</t>
  </si>
  <si>
    <t>МЕХАНИЗМ PUSH TO OPEN SILENT SYSTEM ДЛЯ ACTRO</t>
  </si>
  <si>
    <t>МЕХАНИЗМ PUSH TO OPEN  ДЛЯ ACTRO</t>
  </si>
  <si>
    <t>ПРОФИЛЬ ДЛЯ СИНХРОНИЗАЦИИ МЕХАНИЗМА PUSH TO OPEN ACTRO, L1140, АЛЮМИНИЙ</t>
  </si>
  <si>
    <t>САМОРЕЗ СО СФЕРИЧЕСКОЙ ГОЛОВКОЙ, Ø3,5Х6, ГАЛЬВАНИЗИРОВАННЫЙ</t>
  </si>
  <si>
    <t>КОМПЛЕКТ ЯЩИКА INNOTECH ATIRA ПОЛН. ВЫДВ. С SILENT SYSTEM, H54, NL470, СЕРЫЙ</t>
  </si>
  <si>
    <t>КОМПЛЕКТ ЯЩИКА INNOTECH ATIRA ПОЛНОГО ВЫДВ. SILENT SYSTEM, H70, NL260, СЕРЫЙ</t>
  </si>
  <si>
    <t>КОМПЛЕКТ ЯЩИКА INNOTECH ATIRA ПОЛНОГО ВЫДВ. SILENT SYSTEM, H70, NL300, СЕРЫЙ</t>
  </si>
  <si>
    <t>КОМПЛЕКТ ЯЩИКА INNOTECH ATIRA ПОЛНОГО ВЫДВ. SILENT SYSTEM, H70, NL350, СЕРЫЙ</t>
  </si>
  <si>
    <t>КОМПЛЕКТ ЯЩИКА INNOTECH ATIRA ПОЛНОГО ВЫДВ. SILENT SYSTEM, H70, NL420, СЕРЫЙ</t>
  </si>
  <si>
    <t>КОМПЛЕКТ ЯЩИКА INNOTECH ATIRA ПОЛНОГО ВЫДВ. SILENT SYSTEM, H70, NL470, СЕРЫЙ</t>
  </si>
  <si>
    <t>КОМПЛЕКТ ЯЩИКА INNOTECH ATIRA ПОЛНОГО ВЫДВ. SILENT SYSTEM, H70, NL520, СЕРЫЙ</t>
  </si>
  <si>
    <t>КОМПЛЕКТ ЯЩИКА INNOTECH ATIRA ЧАСТИЧ. ВЫДВ. С SILENT SYSTEM, H70, NL260, СЕРЫЙ</t>
  </si>
  <si>
    <t>КОМПЛЕКТ ЯЩИКА INNOTECH ATIRA ЧАСТИЧ. ВЫДВ. С SILENT SYSTEM, H70, NL350, СЕРЫЙ</t>
  </si>
  <si>
    <t>КОМПЛЕКТ ЯЩИКА INNOTECH ATIRA ЧАСТИЧНОГО ВЫДВ. SILENT SYSTEM, H70, NL420, СЕРЫЙ</t>
  </si>
  <si>
    <t>КОМПЛЕКТ ЯЩИКА INNOTECH ATIRA ЧАСТИЧНОГО ВЫДВ. SILENT SYSTEM, H70, NL470, СЕРЫЙ</t>
  </si>
  <si>
    <t>КОМПЛЕКТ ЯЩИКА INNOTECH ATIRA ЧАСТИЧ. ВЫДВ. С SILENT SYSTEM, H70, NL520, СЕРЫЙ</t>
  </si>
  <si>
    <t>КОМПЛЕКТ ЯЩИКА INNOTECH ATIRA ПОЛН. ВЫДВ. С PUSH TO OPEN, H70, NL260, СЕРЫЙ</t>
  </si>
  <si>
    <t>КОМПЛЕКТ ЯЩИКА INNOTECH ATIRA ПОЛН. ВЫДВ. С PUSH TO OPEN, H70, NL300, СЕРЫЙ</t>
  </si>
  <si>
    <t>КОМПЛЕКТ ЯЩИКА INNOTECH ATIRA ПОЛН. ВЫДВ. С PUSH TO OPEN, H70, NL350, СЕРЫЙ</t>
  </si>
  <si>
    <t>КОМПЛЕКТ ЯЩИКА INNOTECH ATIRA ПОЛН. ВЫДВ. С PUSH TO OPEN, H70, NL420, СЕРЫЙ</t>
  </si>
  <si>
    <t>КОМПЛЕКТ ЯЩИКА INNOTECH ATIRA ПОЛН. ВЫДВ. С PUSH TO OPEN, H70, NL470, СЕРЫЙ</t>
  </si>
  <si>
    <t>КОМПЛЕКТ ЯЩИКА INNOTECH ATIRA ПОЛН. ВЫДВ. С PUSH TO OPEN, H70, NL520, СЕРЫЙ</t>
  </si>
  <si>
    <t>КОМПЛЕКТ ЯЩИКА INNOTECH ATIRA ПОЛНОГО ВЫДВ. ДЛЯ PUSH TO OPEN SILENT,10КГ,H70,NL260,СЕРЫЙ</t>
  </si>
  <si>
    <t>КОМПЛЕКТ ЯЩИКА INNOTECH ATIRA ПОЛНОГО ВЫДВ. ДЛЯ PUSH TO OPEN SILENT,10КГ,H70,NL300,СЕРЫЙ</t>
  </si>
  <si>
    <t>КОМПЛЕКТ ЯЩИКА INNOTECH ATIRA ПОЛНОГО ВЫДВ. ДЛЯ PUSH TO OPEN SILENT,10КГ,H70,NL350,СЕРЫЙ</t>
  </si>
  <si>
    <t>КОМПЛЕКТ ЯЩИКА INNOTECH ATIRA ПОЛНОГО ВЫДВ. ДЛЯ PUSH TO OPEN SILENT,30КГ,H70,NL260,СЕРЫЙ</t>
  </si>
  <si>
    <t>КОМПЛЕКТ ЯЩИКА INNOTECH ATIRA ПОЛНОГО ВЫДВ. ДЛЯ PUSH TO OPEN SILENT,30КГ,H70,NL300,СЕРЫЙ</t>
  </si>
  <si>
    <t>КОМПЛЕКТ ЯЩИКА INNOTECH ATIRA ПОЛНОГО ВЫДВ. ДЛЯ PUSH TO OPEN SILENT,30КГ,H70,NL350,СЕРЫЙ</t>
  </si>
  <si>
    <t>КОМПЛЕКТ ЯЩИКА INNOTECH ATIRA ПОЛНОГО ВЫДВ. ДЛЯ PUSH TO OPEN SILENT,30КГ,H70,NL420,СЕРЫЙ</t>
  </si>
  <si>
    <t>КОМПЛЕКТ ЯЩИКА INNOTECH ATIRA ПОЛНОГО ВЫДВ. ДЛЯ PUSH TO OPEN SILENT,30КГ,H70,NL470,СЕРЫЙ</t>
  </si>
  <si>
    <t>КОМПЛЕКТ ЯЩИКА INNOTECH ATIRA ПОЛНОГО ВЫДВ. ДЛЯ PUSH TO OPEN SILENT,30КГ,H70,NL520,СЕРЫЙ</t>
  </si>
  <si>
    <t>КОМПЛЕКТ КОРОБА INNOTECH ATIRA ПОЛН. ВЫДВ. С SILENT SYSTEM, H144, NL260, РЕЛИНГИ, СЕРЫЙ</t>
  </si>
  <si>
    <t>КОМПЛЕКТ КОРОБА INNOTECH ATIRA ПОЛН. ВЫДВ. С SILENT SYSTEM, H144, NL300, РЕЛИНГИ, СЕРЫЙ</t>
  </si>
  <si>
    <t>КОМПЛЕКТ КОРОБА INNOTECH ATIRA ПОЛН. ВЫДВ. С SILENT SYSTEM, H144, NL350, РЕЛИНГИ, СЕРЫЙ</t>
  </si>
  <si>
    <t>КОМПЛЕКТ КОРОБА INNOTECH ATIRA ПОЛН. ВЫДВ. С SILENT SYSTEM, H144, NL420, РЕЛИНГИ, СЕРЫЙ</t>
  </si>
  <si>
    <t>КОМПЛЕКТ КОРОБА INNOTECH ATIRA ПОЛН. ВЫДВ. С SILENT SYSTEM, H144, NL470, РЕЛИНГИ, СЕРЫЙ</t>
  </si>
  <si>
    <t>КОМПЛЕКТ КОРОБА INNOTECH ATIRA ПОЛН. ВЫДВ. С SILENT SYSTEM, H144, NL520, РЕЛИНГИ, СЕРЫЙ</t>
  </si>
  <si>
    <t>КОМПЛЕКТ КОРОБА INNOTECH ATIRA ЧАСТИЧ. ВЫДВ. С SILENT SYSTEM, H144, NL260, РЕЛИНГИ, СЕРЫЙ</t>
  </si>
  <si>
    <t>КОМПЛЕКТ КОРОБА INNOTECH ATIRA ЧАСТИЧ. ВЫДВ. С SILENT SYSTEM, H144, NL350, РЕЛИНГИ, СЕРЫЙ</t>
  </si>
  <si>
    <t>КОМПЛЕКТ КОРОБА INNOTECH ATIRA ЧАСТИЧ. ВЫДВ. С SILENT SYSTEM, H144, NL420, РЕЛИНГИ, СЕРЫЙ</t>
  </si>
  <si>
    <t>КОМПЛЕКТ КОРОБА INNOTECH ATIRA ЧАСТИЧ. ВЫДВ. С SILENT SYSTEM, H144, NL470, РЕЛИНГИ, СЕРЫЙ</t>
  </si>
  <si>
    <t>КОМПЛЕКТ КОРОБА INNOTECH ATIRA ЧАСТИЧ. ВЫДВ. С SILENT SYSTEM, H144, NL520, РЕЛИНГИ, СЕРЫЙ</t>
  </si>
  <si>
    <t>КОМПЛЕКТ КОРОБА INNOTECH ATIRA ПОЛН. ВЫДВ. С PUSH TO OPEN, H144, NL260, РЕЛИНГИ, СЕРЫЙ</t>
  </si>
  <si>
    <t>КОМПЛЕКТ КОРОБА INNOTECH ATIRA ПОЛН. ВЫДВ. С PUSH TO OPEN, H144, NL300, РЕЛИНГИ, СЕРЫЙ</t>
  </si>
  <si>
    <t>КОМПЛЕКТ КОРОБА INNOTECH ATIRA ПОЛН. ВЫДВ. С PUSH TO OPEN, H144, NL350, РЕЛИНГИ, СЕРЫЙ</t>
  </si>
  <si>
    <t>КОМПЛЕКТ КОРОБА INNOTECH ATIRA ПОЛН. ВЫДВ. С PUSH TO OPEN, H144, NL420, РЕЛИНГИ, СЕРЫЙ</t>
  </si>
  <si>
    <t>КОМПЛЕКТ КОРОБА INNOTECH ATIRA ПОЛН. ВЫДВ. С PUSH TO OPEN, H144, NL470, РЕЛИНГИ, СЕРЫЙ</t>
  </si>
  <si>
    <t>КОМПЛЕКТ КОРОБА INNOTECH ATIRA ПОЛН. ВЫДВ. С PUSH TO OPEN, H144, NL520, РЕЛИНГИ, СЕРЫЙ</t>
  </si>
  <si>
    <t>КОМПЛЕКТ ЯЩИКА INNOTECH ATIRA ПОЛНОГО ВЫДВ. ДЛЯ PUSH TO OPEN SILENT,30КГ,H144,NL260,СЕРЫЙ</t>
  </si>
  <si>
    <t>КОМПЛЕКТ ЯЩИКА INNOTECH ATIRA ПОЛНОГО ВЫДВ. ДЛЯ PUSH TO OPEN SILENT,30КГ,H144,NL300,СЕРЫЙ</t>
  </si>
  <si>
    <t>КОМПЛЕКТ ЯЩИКА INNOTECH ATIRA ПОЛНОГО ВЫДВ. ДЛЯ PUSH TO OPEN SILENT,30КГ,H144,NL350,СЕРЫЙ</t>
  </si>
  <si>
    <t>КОМПЛЕКТ ЯЩИКА INNOTECH ATIRA ПОЛНОГО ВЫДВ. ДЛЯ PUSH TO OPEN SILENT,30КГ,H144,NL420,СЕРЫЙ</t>
  </si>
  <si>
    <t>КОМПЛЕКТ ЯЩИКА INNOTECH ATIRA ПОЛНОГО ВЫДВ. ДЛЯ PUSH TO OPEN SILENT,30КГ,H144,NL470,СЕРЫЙ</t>
  </si>
  <si>
    <t>КОМПЛЕКТ ЯЩИКА INNOTECH ATIRA ПОЛНОГО ВЫДВ. ДЛЯ PUSH TO OPEN SILENT,30КГ,H144,NL520,СЕРЫЙ</t>
  </si>
  <si>
    <t>КОМПЛЕКТ КОРОБА INNOTECH ATIRA ПОЛН. ВЫДВ. С SILENT SYSTEM, H176, NL260, РЕЛИНГИ, СЕРЫЙ</t>
  </si>
  <si>
    <t>КОМПЛЕКТ КОРОБА INNOTECH ATIRA ПОЛН. ВЫДВ. С SILENT SYSTEM, H176, NL300, РЕЛИНГИ, СЕРЫЙ</t>
  </si>
  <si>
    <t>КОМПЛЕКТ КОРОБА INNOTECH ATIRA ПОЛН. ВЫДВ. С SILENT SYSTEM, H176, NL350, РЕЛИНГИ, СЕРЫЙ</t>
  </si>
  <si>
    <t>КОМПЛЕКТ КОРОБА INNOTECH ATIRA ПОЛН. ВЫДВ. С SILENT SYSTEM, H176, NL420, РЕЛИНГИ, СЕРЫЙ</t>
  </si>
  <si>
    <t>КОМПЛЕКТ КОРОБА INNOTECH ATIRA ПОЛН. ВЫДВ. С SILENT SYSTEM, H176, NL470, РЕЛИНГИ, СЕРЫЙ</t>
  </si>
  <si>
    <t>КОМПЛЕКТ КОРОБА INNOTECH ATIRA ПОЛН. ВЫДВ. С SILENT SYSTEM, H176, NL520, РЕЛИНГИ, СЕРЫЙ</t>
  </si>
  <si>
    <t>КОМПЛЕКТ КОРОБА INNOTECH ATIRA ЧАСТИЧ. ВЫДВ. С SILENT SYSTEM, H176, NL260, РЕЛИНГИ, СЕРЫЙ</t>
  </si>
  <si>
    <t>КОМПЛЕКТ КОРОБА INNOTECH ATIRA ЧАСТИЧ. ВЫДВ. С SILENT SYSTEM, H176, NL350, РЕЛИНГИ, СЕРЫЙ</t>
  </si>
  <si>
    <t>КОМПЛЕКТ КОРОБА INNOTECH ATIRA ЧАСТИЧ. ВЫДВ. С SILENT SYSTEM, H176, NL420, РЕЛИНГИ, СЕРЫЙ</t>
  </si>
  <si>
    <t>КОМПЛЕКТ КОРОБА INNOTECH ATIRA ЧАСТИЧ. ВЫДВ. С SILENT SYSTEM, H176, NL470, РЕЛИНГИ, СЕРЫЙ</t>
  </si>
  <si>
    <t>КОМПЛЕКТ КОРОБА INNOTECH ATIRA ЧАСТИЧ. ВЫДВ. С SILENT SYSTEM, H176, NL520, РЕЛИНГИ, СЕРЫЙ</t>
  </si>
  <si>
    <t>КОМПЛЕКТ КОРОБА INNOTECH ATIRA ПОЛН. ВЫДВ. С PUSH TO OPEN, H176, NL260, РЕЛИНГИ, СЕРЫЙ</t>
  </si>
  <si>
    <t>КОМПЛЕКТ КОРОБА INNOTECH ATIRA ПОЛН. ВЫДВ. С PUSH TO OPEN, H176, NL300, РЕЛИНГИ, СЕРЫЙ</t>
  </si>
  <si>
    <t>КОМПЛЕКТ КОРОБА INNOTECH ATIRA ПОЛН. ВЫДВ. С PUSH TO OPEN, H176, NL350, РЕЛИНГИ, СЕРЫЙ</t>
  </si>
  <si>
    <t>КОМПЛЕКТ КОРОБА INNOTECH ATIRA ПОЛН. ВЫДВ. С PUSH TO OPEN, H176, NL420, РЕЛИНГИ, СЕРЫЙ</t>
  </si>
  <si>
    <t>КОМПЛЕКТ КОРОБА INNOTECH ATIRA ПОЛН. ВЫДВ. С PUSH TO OPEN, H176, NL470, РЕЛИНГИ, СЕРЫЙ</t>
  </si>
  <si>
    <t>КОМПЛЕКТ КОРОБА INNOTECH ATIRA ПОЛН. ВЫДВ. С PUSH TO OPEN, H176, NL520, РЕЛИНГИ, СЕРЫЙ</t>
  </si>
  <si>
    <t>КОМПЛЕКТ ЯЩИКА INNOTECH ATIRA ПОЛНОГО ВЫДВ. ДЛЯ PUSH TO OPEN SILENT,30КГ,H176,NL260,СЕРЫЙ</t>
  </si>
  <si>
    <t>КОМПЛЕКТ ЯЩИКА INNOTECH ATIRA ПОЛНОГО ВЫДВ. ДЛЯ PUSH TO OPEN SILENT,30КГ,H176,NL300,СЕРЫЙ</t>
  </si>
  <si>
    <t>КОМПЛЕКТ ЯЩИКА INNOTECH ATIRA ПОЛНОГО ВЫДВ. ДЛЯ PUSH TO OPEN SILENT,30КГ,H176,NL350,СЕРЫЙ</t>
  </si>
  <si>
    <t>КОМПЛЕКТ ЯЩИКА INNOTECH ATIRA ПОЛНОГО ВЫДВ. ДЛЯ PUSH TO OPEN SILENT,30КГ,H176,NL420,СЕРЫЙ</t>
  </si>
  <si>
    <t>КОМПЛЕКТ ЯЩИКА INNOTECH ATIRA ПОЛНОГО ВЫДВ. ДЛЯ PUSH TO OPEN SILENT,30КГ,H176,NL470,СЕРЫЙ</t>
  </si>
  <si>
    <t>КОМПЛЕКТ ЯЩИКА INNOTECH ATIRA ПОЛНОГО ВЫДВ. ДЛЯ PUSH TO OPEN SILENT,30КГ,H176,NL520,СЕРЫЙ</t>
  </si>
  <si>
    <t>КОМПЛЕКТ ЯЩИКА INNOTECH ATIRA ПОЛН. ВЫДВ. С SILENT SYSTEM, H54, NL470, БЕЛЫЙ</t>
  </si>
  <si>
    <t>КОМПЛЕКТ ЯЩИКА INNOTECH ATIRA ПОЛНОГО ВЫДВ. SILENT SYSTEM, H70, NL260, БЕЛЫЙ</t>
  </si>
  <si>
    <t>КОМПЛЕКТ ЯЩИКА INNOTECH ATIRA ПОЛНОГО ВЫДВ. SILENT SYSTEM, H70, NL300, БЕЛЫЙ</t>
  </si>
  <si>
    <t>КОМПЛЕКТ ЯЩИКА INNOTECH ATIRA ПОЛНОГО ВЫДВ. SILENT SYSTEM, H70, NL350, БЕЛЫЙ</t>
  </si>
  <si>
    <t>КОМПЛЕКТ ЯЩИКА INNOTECH ATIRA ПОЛНОГО ВЫДВ. SILENT SYSTEM, H70, NL420, БЕЛЫЙ</t>
  </si>
  <si>
    <t>КОМПЛЕКТ ЯЩИКА INNOTECH ATIRA ПОЛНОГО ВЫДВ. SILENT SYSTEM, H70, NL470, БЕЛЫЙ</t>
  </si>
  <si>
    <t>КОМПЛЕКТ ЯЩИКА INNOTECH ATIRA ПОЛНОГО ВЫДВ. SILENT SYSTEM, H70, NL520, БЕЛЫЙ</t>
  </si>
  <si>
    <t>КОМПЛЕКТ ЯЩИКА INNOTECH ATIRA ЧАСТИЧ. ВЫДВ. С SILENT SYSTEM, H70, NL260, БЕЛЫЙ</t>
  </si>
  <si>
    <t>КОМПЛЕКТ ЯЩИКА INNOTECH ATIRA ЧАСТИЧ. ВЫДВ. С SILENT SYSTEM, H70, NL350, БЕЛЫЙ</t>
  </si>
  <si>
    <t>КОМПЛЕКТ ЯЩИКА INNOTECH ATIRA ЧАСТИЧНОГО ВЫДВ. SILENT SYSTEM, H70, NL420, БЕЛЫЙ</t>
  </si>
  <si>
    <t>КОМПЛЕКТ ЯЩИКА INNOTECH ATIRA ЧАСТИЧНОГО ВЫДВ. SILENT SYSTEM, H70, NL470, БЕЛЫЙ</t>
  </si>
  <si>
    <t>КОМПЛЕКТ ЯЩИКА INNOTECH ATIRA ЧАСТИЧ. ВЫДВ. С SILENT SYSTEM, H70, NL520, БЕЛЫЙ</t>
  </si>
  <si>
    <t>КОМПЛЕКТ КОРОБА INNOTECH ATIRA ПОЛН. ВЫДВ. С SILENT SYSTEM, H144, NL260, РЕЛИНГИ, БЕЛЫЙ</t>
  </si>
  <si>
    <t>КОМПЛЕКТ КОРОБА INNOTECH ATIRA ПОЛН. ВЫДВ. С SILENT SYSTEM, H144, NL300, РЕЛИНГИ, БЕЛЫЙ</t>
  </si>
  <si>
    <t>КОМПЛЕКТ КОРОБА INNOTECH ATIRA ПОЛН. ВЫДВ. С SILENT SYSTEM, H144, NL350, РЕЛИНГИ, БЕЛЫЙ</t>
  </si>
  <si>
    <t>КОМПЛЕКТ КОРОБА INNOTECH ATIRA ПОЛН. ВЫДВ. С SILENT SYSTEM, H144, NL420, РЕЛИНГИ, БЕЛЫЙ</t>
  </si>
  <si>
    <t>КОМПЛЕКТ КОРОБА INNOTECH ATIRA ПОЛН. ВЫДВ. С SILENT SYSTEM, H144, NL470, РЕЛИНГИ, БЕЛЫЙ</t>
  </si>
  <si>
    <t>КОМПЛЕКТ КОРОБА INNOTECH ATIRA ПОЛН. ВЫДВ. С SILENT SYSTEM, H144, NL520, РЕЛИНГИ, БЕЛЫЙ</t>
  </si>
  <si>
    <t>КОМПЛЕКТ КОРОБА INNOTECH ATIRA ЧАСТИЧ. ВЫДВ. С SILENT SYSTEM, H144, NL260, РЕЛИНГИ, БЕЛЫЙ</t>
  </si>
  <si>
    <t>КОМПЛЕКТ КОРОБА INNOTECH ATIRA ЧАСТИЧ. ВЫДВ. С SILENT SYSTEM, H144, NL350, РЕЛИНГИ, БЕЛЫЙ</t>
  </si>
  <si>
    <t>КОМПЛЕКТ КОРОБА INNOTECH ATIRA ЧАСТИЧ. ВЫДВ. С SILENT SYSTEM, H144, NL420, РЕЛИНГИ, БЕЛЫЙ</t>
  </si>
  <si>
    <t>КОМПЛЕКТ КОРОБА INNOTECH ATIRA ЧАСТИЧ. ВЫДВ. С SILENT SYSTEM, H144, NL470, РЕЛИНГИ, БЕЛЫЙ</t>
  </si>
  <si>
    <t>КОМПЛЕКТ КОРОБА INNOTECH ATIRA ЧАСТИЧ. ВЫДВ. С SILENT SYSTEM, H144, NL520, РЕЛИНГИ, БЕЛЫЙ</t>
  </si>
  <si>
    <t>КОМПЛЕКТ КОРОБА INNOTECH ATIRA ПОЛН. ВЫДВ. С SILENT SYSTEM, H176, NL260, РЕЛИНГИ, БЕЛЫЙ</t>
  </si>
  <si>
    <t>КОМПЛЕКТ КОРОБА INNOTECH ATIRA ПОЛН. ВЫДВ. С SILENT SYSTEM, H176, NL300, РЕЛИНГИ, БЕЛЫЙ</t>
  </si>
  <si>
    <t>КОМПЛЕКТ КОРОБА INNOTECH ATIRA ПОЛН. ВЫДВ. С SILENT SYSTEM, H176, NL350, РЕЛИНГИ, БЕЛЫЙ</t>
  </si>
  <si>
    <t>КОМПЛЕКТ КОРОБА INNOTECH ATIRA ПОЛН. ВЫДВ. С SILENT SYSTEM, H176, NL420, РЕЛИНГИ, БЕЛЫЙ</t>
  </si>
  <si>
    <t>КОМПЛЕКТ КОРОБА INNOTECH ATIRA ПОЛН. ВЫДВ. С SILENT SYSTEM, H176, NL470, РЕЛИНГИ, БЕЛЫЙ</t>
  </si>
  <si>
    <t>КОМПЛЕКТ КОРОБА INNOTECH ATIRA ПОЛН. ВЫДВ. С SILENT SYSTEM, H176, NL520, РЕЛИНГИ, БЕЛЫЙ</t>
  </si>
  <si>
    <t>КОМПЛЕКТ КОРОБА INNOTECH ATIRA ЧАСТИЧ. ВЫДВ. С SILENT SYSTEM, H176, NL260, РЕЛИНГИ, БЕЛЫЙ</t>
  </si>
  <si>
    <t>КОМПЛЕКТ КОРОБА INNOTECH ATIRA ЧАСТИЧ. ВЫДВ. С SILENT SYSTEM, H176, NL350, РЕЛИНГИ, БЕЛЫЙ</t>
  </si>
  <si>
    <t>КОМПЛЕКТ КОРОБА INNOTECH ATIRA ЧАСТИЧ. ВЫДВ. С SILENT SYSTEM, H176, NL420, РЕЛИНГИ, БЕЛЫЙ</t>
  </si>
  <si>
    <t>КОМПЛЕКТ КОРОБА INNOTECH ATIRA ЧАСТИЧ. ВЫДВ. С SILENT SYSTEM, H176, NL470, РЕЛИНГИ, БЕЛЫЙ</t>
  </si>
  <si>
    <t>КОМПЛЕКТ КОРОБА INNOTECH ATIRA ЧАСТИЧ. ВЫДВ. С SILENT SYSTEM, H176, NL520, РЕЛИНГИ, БЕЛЫЙ</t>
  </si>
  <si>
    <t>КОМПЛЕКТ ЯЩИКА INNOTECH ATIRA ПОЛН. ВЫДВ. С PUSH TO OPEN, H70, NL420, БЕЛЫЙ</t>
  </si>
  <si>
    <t>КОМПЛЕКТ ЯЩИКА INNOTECH ATIRA ПОЛН. ВЫДВ. С PUSH TO OPEN, H70, NL470, БЕЛЫЙ</t>
  </si>
  <si>
    <t>КОМПЛЕКТ КОРОБА INNOTECH ATIRA ПОЛН. ВЫДВ. С PUSH TO OPEN, H144, NL420, РЕЛИНГИ, БЕЛЫЙ</t>
  </si>
  <si>
    <t>КОМПЛЕКТ КОРОБА INNOTECH ATIRA ПОЛН. ВЫДВ. С PUSH TO OPEN, H144, NL470, РЕЛИНГИ, БЕЛЫЙ</t>
  </si>
  <si>
    <t>КОМПЛЕКТ КОРОБА INNOTECH ATIRA ПОЛН. ВЫДВ. С PUSH TO OPEN, H176, NL420, РЕЛИНГИ, БЕЛЫЙ</t>
  </si>
  <si>
    <t>КОМПЛЕКТ КОРОБА INNOTECH ATIRA ПОЛН. ВЫДВ. С PUSH TO OPEN, H176, NL470, РЕЛИНГИ, БЕЛЫЙ</t>
  </si>
  <si>
    <t>КОМПЛЕКТ ЯЩИКА INNOTECH ATIRA ПОЛНОГО ВЫДВ. ДЛЯ PUSH TO OPEN SILENT,10КГ,H70,NL260,БЕЛЫЙ</t>
  </si>
  <si>
    <t>КОМПЛЕКТ ЯЩИКА INNOTECH ATIRA ПОЛНОГО ВЫДВ. ДЛЯ PUSH TO OPEN SILENT,10КГ,H70,NL300,БЕЛЫЙ</t>
  </si>
  <si>
    <t>КОМПЛЕКТ ЯЩИКА INNOTECH ATIRA ПОЛНОГО ВЫДВ. ДЛЯ PUSH TO OPEN SILENT,10КГ,H70,NL350,БЕЛЫЙ</t>
  </si>
  <si>
    <t>КОМПЛЕКТ ЯЩИКА INNOTECH ATIRA ПОЛНОГО ВЫДВ. ДЛЯ PUSH TO OPEN SILENT,30КГ,H70,NL260,БЕЛЫЙ</t>
  </si>
  <si>
    <t>КОМПЛЕКТ ЯЩИКА INNOTECH ATIRA ПОЛНОГО ВЫДВ. ДЛЯ PUSH TO OPEN SILENT,30КГ,H70,NL300,БЕЛЫЙ</t>
  </si>
  <si>
    <t>КОМПЛЕКТ ЯЩИКА INNOTECH ATIRA ПОЛНОГО ВЫДВ. ДЛЯ PUSH TO OPEN SILENT,30КГ,H70,NL350,БЕЛЫЙ</t>
  </si>
  <si>
    <t>КОМПЛЕКТ ЯЩИКА INNOTECH ATIRA ПОЛНОГО ВЫДВ. ДЛЯ PUSH TO OPEN SILENT,30КГ,H70,NL420,БЕЛЫЙ</t>
  </si>
  <si>
    <t>КОМПЛЕКТ ЯЩИКА INNOTECH ATIRA ПОЛНОГО ВЫДВ. ДЛЯ PUSH TO OPEN SILENT,30КГ,H70,NL470,БЕЛЫЙ</t>
  </si>
  <si>
    <t>КОМПЛЕКТ ЯЩИКА INNOTECH ATIRA ПОЛНОГО ВЫДВ. ДЛЯ PUSH TO OPEN SILENT,30КГ,H70,NL520,БЕЛЫЙ</t>
  </si>
  <si>
    <t>КОМПЛЕКТ ЯЩИКА INNOTECH ATIRA ПОЛНОГО ВЫДВ. ДЛЯ PUSH TO OPEN SILENT,30КГ,H144,NL260,БЕЛЫЙ</t>
  </si>
  <si>
    <t>КОМПЛЕКТ ЯЩИКА INNOTECH ATIRA ПОЛНОГО ВЫДВ. ДЛЯ PUSH TO OPEN SILENT,30КГ,H144,NL300,БЕЛЫЙ</t>
  </si>
  <si>
    <t>КОМПЛЕКТ ЯЩИКА INNOTECH ATIRA ПОЛНОГО ВЫДВ. ДЛЯ PUSH TO OPEN SILENT,30КГ,H144,NL350,БЕЛЫЙ</t>
  </si>
  <si>
    <t>КОМПЛЕКТ ЯЩИКА INNOTECH ATIRA ПОЛНОГО ВЫДВ. ДЛЯ PUSH TO OPEN SILENT,30КГ,H144,NL420,БЕЛЫЙ</t>
  </si>
  <si>
    <t>КОМПЛЕКТ ЯЩИКА INNOTECH ATIRA ПОЛНОГО ВЫДВ. ДЛЯ PUSH TO OPEN SILENT,30КГ,H144,NL470,БЕЛЫЙ</t>
  </si>
  <si>
    <t>КОМПЛЕКТ ЯЩИКА INNOTECH ATIRA ПОЛНОГО ВЫДВ. ДЛЯ PUSH TO OPEN SILENT,30КГ,H144,NL520,БЕЛЫЙ</t>
  </si>
  <si>
    <t>КОМПЛЕКТ ЯЩИКА INNOTECH ATIRA ПОЛНОГО ВЫДВ. ДЛЯ PUSH TO OPEN SILENT,30КГ,H176,NL260,БЕЛЫЙ</t>
  </si>
  <si>
    <t>КОМПЛЕКТ ЯЩИКА INNOTECH ATIRA ПОЛНОГО ВЫДВ. ДЛЯ PUSH TO OPEN SILENT,30КГ,H176,NL300,БЕЛЫЙ</t>
  </si>
  <si>
    <t>КОМПЛЕКТ ЯЩИКА INNOTECH ATIRA ПОЛНОГО ВЫДВ. ДЛЯ PUSH TO OPEN SILENT,30КГ,H176,NL350,БЕЛЫЙ</t>
  </si>
  <si>
    <t>КОМПЛЕКТ ЯЩИКА INNOTECH ATIRA ПОЛНОГО ВЫДВ. ДЛЯ PUSH TO OPEN SILENT,30КГ,H176,NL420,БЕЛЫЙ</t>
  </si>
  <si>
    <t>КОМПЛЕКТ ЯЩИКА INNOTECH ATIRA ПОЛНОГО ВЫДВ. ДЛЯ PUSH TO OPEN SILENT,30КГ,H176,NL470,БЕЛЫЙ</t>
  </si>
  <si>
    <t>КОМПЛЕКТ ЯЩИКА INNOTECH ATIRA ПОЛНОГО ВЫДВ. ДЛЯ PUSH TO OPEN SILENT,30КГ,H176,NL520,БЕЛЫЙ</t>
  </si>
  <si>
    <t>КОМПЛЕКТ ЯЩИКА INNOTECH ATIRA ПОЛН. ВЫДВ. С SILENT SYSTEM, H54, NL470, АНТРАЦИТ</t>
  </si>
  <si>
    <t>КОМПЛЕКТ ЯЩИКА INNOTECH ATIRA ПОЛНОГО ВЫДВ. SILENT SYSTEM, H70, NL260, АНТРАЦИТ</t>
  </si>
  <si>
    <t>КОМПЛЕКТ ЯЩИКА INNOTECH ATIRA ПОЛНОГО ВЫДВ. SILENT SYSTEM, H70, NL300, АНТРАЦИТ</t>
  </si>
  <si>
    <t>КОМПЛЕКТ ЯЩИКА INNOTECH ATIRA ПОЛНОГО ВЫДВ. SILENT SYSTEM, H70, NL350, АНТРАЦИТ</t>
  </si>
  <si>
    <t>КОМПЛЕКТ ЯЩИКА INNOTECH ATIRA ПОЛНОГО ВЫДВ. SILENT SYSTEM, H70, NL420, АНТРАЦИТ</t>
  </si>
  <si>
    <t>КОМПЛЕКТ ЯЩИКА INNOTECH ATIRA ПОЛНОГО ВЫДВ. SILENT SYSTEM, H70, NL470, АНТРАЦИТ</t>
  </si>
  <si>
    <t>КОМПЛЕКТ ЯЩИКА INNOTECH ATIRA ПОЛНОГО ВЫДВ. SILENT SYSTEM, H70, NL520, АНТРАЦИТ</t>
  </si>
  <si>
    <t>КОМПЛЕКТ ЯЩИКА INNOTECH ATIRA ЧАСТИЧ. ВЫДВ. С SILENT SYSTEM, H70, NL260, АНТРАЦИТ</t>
  </si>
  <si>
    <t>КОМПЛЕКТ ЯЩИКА INNOTECH ATIRA ЧАСТИЧ. ВЫДВ. С SILENT SYSTEM, H70, NL350, АНТРАЦИТ</t>
  </si>
  <si>
    <t>КОМПЛЕКТ ЯЩИКА INNOTECH ATIRA ЧАСТИЧНОГО ВЫДВ. SILENT SYSTEM, H70, NL420, АНТРАЦИТ</t>
  </si>
  <si>
    <t>КОМПЛЕКТ ЯЩИКА INNOTECH ATIRA ЧАСТИЧНОГО ВЫДВ. SILENT SYSTEM, H70, NL470, АНТРАЦИТ</t>
  </si>
  <si>
    <t>КОМПЛЕКТ ЯЩИКА INNOTECH ATIRA ЧАСТИЧ. ВЫДВ. С SILENT SYSTEM, H70, NL520, АНТРАЦИТ</t>
  </si>
  <si>
    <t>КОМПЛЕКТ ЯЩИКА INNOTECH ATIRA ПОЛН. ВЫДВ. С PUSH TO OPEN, H70, NL420, АНТРАЦИТ</t>
  </si>
  <si>
    <t>КОМПЛЕКТ ЯЩИКА INNOTECH ATIRA ПОЛН. ВЫДВ. С PUSH TO OPEN, H70, NL470, АНТРАЦИТ</t>
  </si>
  <si>
    <t>КОМПЛЕКТ КОРОБА INNOTECH ATIRA ПОЛН. ВЫДВ. С SILENT SYSTEM, H144, NL260, РЕЛИНГИ, АНТРАЦИТ</t>
  </si>
  <si>
    <t>КОМПЛЕКТ КОРОБА INNOTECH ATIRA ПОЛН. ВЫДВ. С SILENT SYSTEM, H144, NL300, РЕЛИНГИ, АНТРАЦИТ</t>
  </si>
  <si>
    <t>КОМПЛЕКТ КОРОБА INNOTECH ATIRA ПОЛН. ВЫДВ. С SILENT SYSTEM, H144, NL350, РЕЛИНГИ, АНТРАЦИТ</t>
  </si>
  <si>
    <t>КОМПЛЕКТ КОРОБА INNOTECH ATIRA ПОЛН. ВЫДВ. С SILENT SYSTEM, H144, NL420, РЕЛИНГИ, АНТРАЦИТ</t>
  </si>
  <si>
    <t>КОМПЛЕКТ КОРОБА INNOTECH ATIRA ПОЛН. ВЫДВ. С SILENT SYSTEM, H144, NL470, РЕЛИНГИ, АНТРАЦИТ</t>
  </si>
  <si>
    <t>КОМПЛЕКТ КОРОБА INNOTECH ATIRA ПОЛН. ВЫДВ. С SILENT SYSTEM, H144, NL520, РЕЛИНГИ, АНТРАЦИТ</t>
  </si>
  <si>
    <t>КОМПЛЕКТ КОРОБА INNOTECH ATIRA ЧАСТИЧ. ВЫДВ. С SILENT SYSTEM, H144, NL260, РЕЛИНГИ, АНТРАЦИТ</t>
  </si>
  <si>
    <t>КОМПЛЕКТ КОРОБА INNOTECH ATIRA ЧАСТИЧ. ВЫДВ. С SILENT SYSTEM, H144, NL350, РЕЛИНГИ, АНТРАЦИТ</t>
  </si>
  <si>
    <t>КОМПЛЕКТ КОРОБА INNOTECH ATIRA ЧАСТИЧ. ВЫДВ. С SILENT SYSTEM, H144, NL420, РЕЛИНГИ, АНТРАЦИТ</t>
  </si>
  <si>
    <t>КОМПЛЕКТ КОРОБА INNOTECH ATIRA ЧАСТИЧ. ВЫДВ. С SILENT SYSTEM, H144, NL470, РЕЛИНГИ, АНТРАЦИТ</t>
  </si>
  <si>
    <t>КОМПЛЕКТ КОРОБА INNOTECH ATIRA ЧАСТИЧ. ВЫДВ. С SILENT SYSTEM, H144, NL520, РЕЛИНГИ, АНТРАЦИТ</t>
  </si>
  <si>
    <t>КОМПЛЕКТ КОРОБА INNOTECH ATIRA ПОЛН. ВЫДВ. С PUSH TO OPEN, H144, NL420, РЕЛИНГИ, АНТРАЦИТ</t>
  </si>
  <si>
    <t>КОМПЛЕКТ КОРОБА INNOTECH ATIRA ПОЛН. ВЫДВ. С PUSH TO OPEN, H144, NL470, РЕЛИНГИ, АНТРАЦИТ</t>
  </si>
  <si>
    <t>КОМПЛЕКТ КОРОБА INNOTECH ATIRA ПОЛН. ВЫДВ. С SILENT SYSTEM, H176, NL260, РЕЛИНГИ, АНТРАЦИТ</t>
  </si>
  <si>
    <t>КОМПЛЕКТ КОРОБА INNOTECH ATIRA ПОЛН. ВЫДВ. С SILENT SYSTEM, H176, NL300, РЕЛИНГИ, АНТРАЦИТ</t>
  </si>
  <si>
    <t>КОМПЛЕКТ КОРОБА INNOTECH ATIRA ПОЛН. ВЫДВ. С SILENT SYSTEM, H176, NL350, РЕЛИНГИ, АНТРАЦИТ</t>
  </si>
  <si>
    <t>КОМПЛЕКТ КОРОБА INNOTECH ATIRA ПОЛН. ВЫДВ. С SILENT SYSTEM, H176, NL420, РЕЛИНГИ, АНТРАЦИТ</t>
  </si>
  <si>
    <t>КОМПЛЕКТ КОРОБА INNOTECH ATIRA ПОЛН. ВЫДВ. С SILENT SYSTEM, H176, NL470, РЕЛИНГИ, АНТРАЦИТ</t>
  </si>
  <si>
    <t>КОМПЛЕКТ КОРОБА INNOTECH ATIRA ПОЛН. ВЫДВ. С SILENT SYSTEM, H176, NL520, РЕЛИНГИ, АНТРАЦИТ</t>
  </si>
  <si>
    <t>КОМПЛЕКТ КОРОБА INNOTECH ATIRA ЧАСТИЧ. ВЫДВ. С SILENT SYSTEM, H176, NL260, РЕЛИНГИ, АНТРАЦИТ</t>
  </si>
  <si>
    <t>КОМПЛЕКТ КОРОБА INNOTECH ATIRA ЧАСТИЧ. ВЫДВ. С SILENT SYSTEM, H176, NL350, РЕЛИНГИ, АНТРАЦИТ</t>
  </si>
  <si>
    <t>КОМПЛЕКТ КОРОБА INNOTECH ATIRA ЧАСТИЧ. ВЫДВ. С SILENT SYSTEM, H176, NL420, РЕЛИНГИ, АНТРАЦИТ</t>
  </si>
  <si>
    <t>КОМПЛЕКТ КОРОБА INNOTECH ATIRA ЧАСТИЧ. ВЫДВ. С SILENT SYSTEM, H176, NL470, РЕЛИНГИ, АНТРАЦИТ</t>
  </si>
  <si>
    <t>КОМПЛЕКТ КОРОБА INNOTECH ATIRA ЧАСТИЧ. ВЫДВ. С SILENT SYSTEM, H176, NL520, РЕЛИНГИ, АНТРАЦИТ</t>
  </si>
  <si>
    <t>КОМПЛЕКТ КОРОБА INNOTECH ATIRA ПОЛН. ВЫДВ. С PUSH TO OPEN, H176, NL420, РЕЛИНГИ, АНТРАЦИТ</t>
  </si>
  <si>
    <t>КОМПЛЕКТ КОРОБА INNOTECH ATIRA ПОЛН. ВЫДВ. С PUSH TO OPEN, H176, NL470, РЕЛИНГИ, АНТРАЦИТ</t>
  </si>
  <si>
    <t>БОКОВИНА ЯЩИКА INNOTECH/INNOTECH ATIRA, H54, NL470, СЕРАЯ, ЛЕВАЯ</t>
  </si>
  <si>
    <t>БОКОВИНА ЯЩИКА INNOTECH/INNOTECH ATIRA, H54, NL470, СЕРАЯ, ПРАВАЯ</t>
  </si>
  <si>
    <t>БОКОВИНА ЯЩИКА INNOTECH ATIRA, H70, NL260, СЕРАЯ, ЛЕВАЯ</t>
  </si>
  <si>
    <t>БОКОВИНА ЯЩИКА INNOTECH ATIRA, H70, NL260, СЕРАЯ, ПРАВАЯ</t>
  </si>
  <si>
    <t>БОКОВИНА ЯЩИКА INNOTECH ATIRA, H70, NL300, СЕРАЯ, ЛЕВАЯ</t>
  </si>
  <si>
    <t>БОКОВИНА ЯЩИКА INNOTECH ATIRA, H70, NL300, СЕРАЯ, ПРАВАЯ</t>
  </si>
  <si>
    <t>БОКОВИНА ЯЩИКА INNOTECH ATIRA, H70, NL350, СЕРАЯ, ЛЕВАЯ</t>
  </si>
  <si>
    <t>БОКОВИНА ЯЩИКА INNOTECH ATIRA, H70, NL350, СЕРАЯ, ПРАВАЯ</t>
  </si>
  <si>
    <t>БОКОВИНА ЯЩИКА INNOTECH ATIRA, H70, NL420, СЕРАЯ, ЛЕВАЯ</t>
  </si>
  <si>
    <t>БОКОВИНА ЯЩИКА INNOTECH ATIRA, H70, NL420, СЕРАЯ, ПРАВАЯ</t>
  </si>
  <si>
    <t>БОКОВИНА ЯЩИКА INNOTECH ATIRA, H70, NL470, СЕРАЯ, ЛЕВАЯ</t>
  </si>
  <si>
    <t>БОКОВИНА ЯЩИКА INNOTECH ATIRA, H70, NL470, СЕРАЯ, ПРАВАЯ</t>
  </si>
  <si>
    <t>БОКОВИНА ЯЩИКА INNOTECH ATIRA, H70, NL520, СЕРАЯ, ЛЕВАЯ</t>
  </si>
  <si>
    <t>БОКОВИНА ЯЩИКА INNOTECH ATIRA, H70, NL520, СЕРАЯ, ПРАВАЯ</t>
  </si>
  <si>
    <t>СОЕДИНИТЕЛЬ ПЕРЕДНЕЙ ПАНЕЛИ INNOTECH/INNOTECH ATIRA</t>
  </si>
  <si>
    <t>СОЕДИНИТЕЛЬ ПЕРЕДНЕЙ ПАНЕЛИ INNOTECH/INNOTECH ATIRA, С РАСПОРНОЙ МУФТОЙ</t>
  </si>
  <si>
    <t>ЗАГЛУШКА НА БОКОВИНУ INNOTECH ATIRA, С ЛОГОТИПОМ HETTICH, СЕРАЯ</t>
  </si>
  <si>
    <t>ЗАГЛУШКА НА БОКОВИНУ INNOTECH ATIRA, С ЛОГОТИПОМ HETTICH, СЕРАЯ/ПОД ХРОМ</t>
  </si>
  <si>
    <t>СОЕДИНИТЕЛЬ ЗАДНЕЙ СТЕНКИ INNOTECH/INNOTECH ATIRA, H54, СЕРЫЙ, ЛЕВЫЙ</t>
  </si>
  <si>
    <t>СОЕДИНИТЕЛЬ ЗАДНЕЙ СТЕНКИ INNOTECH/INNOTECH ATIRA, H54, СЕРЫЙ, ПРАВЫЙ</t>
  </si>
  <si>
    <t>СОЕДИНИТЕЛЬ ЗАДНЕЙ СТЕНКИ INNOTECH/INNOTECH ATIRA, H70, СЕРЫЙ, ЛЕВЫЙ</t>
  </si>
  <si>
    <t>СОЕДИНИТЕЛЬ ЗАДНЕЙ СТЕНКИ INNOTECH/INNOTECH ATIRA, H70, СЕРЫЙ, ПРАВЫЙ</t>
  </si>
  <si>
    <t>СОЕДИНИТЕЛЬ ЗАДНЕЙ СТЕНКИ INNOTECH/INNOTECH ATIRA, H144, СЕРЫЙ, ЛЕВЫЙ</t>
  </si>
  <si>
    <t>СОЕДИНИТЕЛЬ ЗАДНЕЙ СТЕНКИ INNOTECH/INNOTECH ATIRA, H144, СЕРЫЙ, ПРАВЫЙ</t>
  </si>
  <si>
    <t>СОЕДИНИТЕЛЬ ЗАДНЕЙ СТЕНКИ INNOTECH/INNOTECH ATIRA, H176, СЕРЫЙ, ЛЕВЫЙ</t>
  </si>
  <si>
    <t>СОЕДИНИТЕЛЬ ЗАДНЕЙ СТЕНКИ INNOTECH/INNOTECH ATIRA, H176, СЕРЫЙ, ПРАВЫЙ</t>
  </si>
  <si>
    <t>ЗАДНЯЯ СТЕНКА ЯЩИКА INNOTECH/INNOTECH ATIRA, H54, KB600, СТАЛЬ, СЕРАЯ</t>
  </si>
  <si>
    <t>ЗАДНЯЯ СТЕНКА ЯЩИКА INNOTECH/INNOTECH ATIRA, H70, KB300, СТАЛЬ, СЕРАЯ</t>
  </si>
  <si>
    <t>ЗАДНЯЯ СТЕНКА ЯЩИКА INNOTECH/INNOTECH ATIRA, H70, KB400, СТАЛЬ, СЕРАЯ</t>
  </si>
  <si>
    <t>ЗАДНЯЯ СТЕНКА ЯЩИКА INNOTECH/INNOTECH ATIRA, H70, KB450, СТАЛЬ, СЕРАЯ</t>
  </si>
  <si>
    <t>ЗАДНЯЯ СТЕНКА ЯЩИКА INNOTECH/INNOTECH ATIRA, H70, KB500, СТАЛЬ, СЕРАЯ</t>
  </si>
  <si>
    <t>ЗАДНЯЯ СТЕНКА ЯЩИКА INNOTECH/INNOTECH ATIRA, H70, KB600, СТАЛЬ, СЕРАЯ</t>
  </si>
  <si>
    <t>ЗАДНЯЯ СТЕНКА ЯЩИКА INNOTECH/INNOTECH ATIRA, H70, KB800, СТАЛЬ, СЕРАЯ</t>
  </si>
  <si>
    <t>ЗАДНЯЯ СТЕНКА ЯЩИКА INNOTECH/INNOTECH ATIRA, H70, KB900, СТАЛЬ, СЕРАЯ</t>
  </si>
  <si>
    <t>ЗАДНЯЯ СТЕНКА ЯЩИКА INNOTECH/INNOTECH ATIRA, H70, KB1200, СТАЛЬ, СЕРАЯ</t>
  </si>
  <si>
    <t>ЗАДНЯЯ СТЕНКА КОРОБА INNOTECH/INNOTECH ATIRA, H144, KB300, СТАЛЬ, СЕРАЯ</t>
  </si>
  <si>
    <t>ЗАДНЯЯ СТЕНКА КОРОБА INNOTECH/INNOTECH ATIRA, H144, KB400, СТАЛЬ, СЕРАЯ</t>
  </si>
  <si>
    <t>ЗАДНЯЯ СТЕНКА КОРОБА INNOTECH/INNOTECH ATIRA, H144, KB450, СТАЛЬ, СЕРАЯ</t>
  </si>
  <si>
    <t>ЗАДНЯЯ СТЕНКА КОРОБА INNOTECH/INNOTECH ATIRA, H144, KB500, СТАЛЬ, СЕРАЯ</t>
  </si>
  <si>
    <t>ЗАДНЯЯ СТЕНКА КОРОБА INNOTECH/INNOTECH ATIRA, H144, KB600, СТАЛЬ, СЕРАЯ</t>
  </si>
  <si>
    <t>ЗАДНЯЯ СТЕНКА КОРОБА INNOTECH/INNOTECH ATIRA, H144, KB800, СТАЛЬ, СЕРАЯ</t>
  </si>
  <si>
    <t>ЗАДНЯЯ СТЕНКА КОРОБА INNOTECH/INNOTECH ATIRA, H144, KB900, СТАЛЬ, СЕРАЯ</t>
  </si>
  <si>
    <t>ЗАДНЯЯ СТЕНКА КОРОБА INNOTECH/INNOTECH ATIRA, H144, KB1200, СТАЛЬ, СЕРАЯ</t>
  </si>
  <si>
    <t>СОЕДИНИТЕЛЬ ПЕРЕДНЕЙ ПАНЕЛИ ДЛЯ ПРОДОЛЬНОГО РЕЛИНГА INNOTECH/INNOTECH ATIRA</t>
  </si>
  <si>
    <t>СОЕДИНИТЕЛЬ ПЕРЕДНЕЙ ПАНЕЛИ ДЛЯ ПРОДОЛЬНОГО РЕЛИНГА INNOTECH/INNOTECH ATIRA, РАСПОРН. МУФТА</t>
  </si>
  <si>
    <t>ПРОДОЛЬНЫЙ РЕЛИНГ КОРОБА INNOTECH ATIRA, NL260, СЕРЫЙ, ЛЕВЫЙ</t>
  </si>
  <si>
    <t>ПРОДОЛЬНЫЙ РЕЛИНГ КОРОБА INNOTECH ATIRA, NL260, СЕРЫЙ, ПРАВЫЙ</t>
  </si>
  <si>
    <t>ПРОДОЛЬНЫЙ РЕЛИНГ КОРОБА INNOTECH ATIRA, NL300, СЕРЫЙ, ЛЕВЫЙ</t>
  </si>
  <si>
    <t>ПРОДОЛЬНЫЙ РЕЛИНГ КОРОБА INNOTECH ATIRA, NL300, СЕРЫЙ, ПРАВЫЙ</t>
  </si>
  <si>
    <t>ПРОДОЛЬНЫЙ РЕЛИНГ КОРОБА INNOTECH ATIRA, NL350, СЕРЫЙ, ЛЕВЫЙ</t>
  </si>
  <si>
    <t>ПРОДОЛЬНЫЙ РЕЛИНГ КОРОБА INNOTECH ATIRA, NL350, СЕРЫЙ, ПРАВЫЙ</t>
  </si>
  <si>
    <t>ПРОДОЛЬНЫЙ РЕЛИНГ КОРОБА INNOTECH ATIRA, NL420, СЕРЫЙ, ЛЕВЫЙ</t>
  </si>
  <si>
    <t>ПРОДОЛЬНЫЙ РЕЛИНГ КОРОБА INNOTECH ATIRA, NL420, СЕРЫЙ, ПРАВЫЙ</t>
  </si>
  <si>
    <t>ПРОДОЛЬНЫЙ РЕЛИНГ КОРОБА INNOTECH ATIRA, NL470, СЕРЫЙ, ЛЕВЫЙ</t>
  </si>
  <si>
    <t>ПРОДОЛЬНЫЙ РЕЛИНГ КОРОБА INNOTECH ATIRA, NL470, СЕРЫЙ, ПРАВЫЙ</t>
  </si>
  <si>
    <t>ПРОДОЛЬНЫЙ РЕЛИНГ КОРОБА INNOTECH ATIRA, NL520, СЕРЫЙ, ЛЕВЫЙ</t>
  </si>
  <si>
    <t>ПРОДОЛЬНЫЙ РЕЛИНГ КОРОБА INNOTECH ATIRA, NL520, СЕРЫЙ, ПРАВЫЙ</t>
  </si>
  <si>
    <t>ПРОДОЛЬНЫЙ РЕЛИНГ КОРОБА ВТОРОГО УРОВНЯ INNOTECH ATIRA, NL350, СЕРЫЙ, ЛЕВЫЙ</t>
  </si>
  <si>
    <t>ПРОДОЛЬНЫЙ РЕЛИНГ КОРОБА ВТОРОГО УРОВНЯ INNOTECH ATIRA, NL350, СЕРЫЙ, ПРАВЫЙ</t>
  </si>
  <si>
    <t>ПРОДОЛЬНЫЙ РЕЛИНГ КОРОБА ВТОРОГО УРОВНЯ INNOTECH ATIRA, NL420, СЕРЫЙ, ЛЕВЫЙ</t>
  </si>
  <si>
    <t>ПРОДОЛЬНЫЙ РЕЛИНГ КОРОБА ВТОРОГО УРОВНЯ INNOTECH ATIRA, NL420, СЕРЫЙ, ПРАВЫЙ</t>
  </si>
  <si>
    <t>ПРОДОЛЬНЫЙ РЕЛИНГ КОРОБА ВТОРОГО УРОВНЯ INNOTECH ATIRA, NL470, СЕРЫЙ, ЛЕВЫЙ</t>
  </si>
  <si>
    <t>ПРОДОЛЬНЫЙ РЕЛИНГ КОРОБА ВТОРОГО УРОВНЯ INNOTECH ATIRA, NL470, СЕРЫЙ, ПРАВЫЙ</t>
  </si>
  <si>
    <t>ПРОДОЛЬНЫЙ РЕЛИНГ КОРОБА ВТОРОГО УРОВНЯ INNOTECH ATIRA, NL520, СЕРЫЙ, ЛЕВЫЙ</t>
  </si>
  <si>
    <t>ПРОДОЛЬНЫЙ РЕЛИНГ КОРОБА ВТОРОГО УРОВНЯ INNOTECH ATIRA, NL520, СЕРЫЙ, ПРАВЫЙ</t>
  </si>
  <si>
    <t>АДАПТЕР ПРОДОЛЬНОГО РЕЛИНГА КОРОБА INNOTECH ATIRA, СЕРЫЙ</t>
  </si>
  <si>
    <t>КОМПЛЕКТ АДАПТЕРОВ TOPSIDE INNOTECH ATIRA, H144, СЕРЫЕ</t>
  </si>
  <si>
    <t>КОМПЛЕКТ АДАПТЕРОВ TOPSIDE INNOTECH ATIRA, H176, СЕРЫЕ</t>
  </si>
  <si>
    <t>КОМПЛЕКТ НАДСТАВОК НА БОКОВИНУ TOPSIDE INNOTECH ATIRA, H144, NL260, СТАЛЬ, СЕРЫЙ</t>
  </si>
  <si>
    <t>КОМПЛЕКТ НАДСТАВОК НА БОКОВИНУ TOPSIDE INNOTECH ATIRA, H144, NL300, СТАЛЬ, СЕРЫЙ</t>
  </si>
  <si>
    <t>КОМПЛЕКТ НАДСТАВОК НА БОКОВИНУ TOPSIDE INNOTECH ATIRA, H144, NL350, СТАЛЬ, СЕРЫЙ</t>
  </si>
  <si>
    <t>КОМПЛЕКТ НАДСТАВОК НА БОКОВИНУ TOPSIDE INNOTECH ATIRA, H144, NL420, СТАЛЬ, СЕРЫЙ</t>
  </si>
  <si>
    <t>КОМПЛЕКТ НАДСТАВОК НА БОКОВИНУ TOPSIDE INNOTECH ATIRA, H144, NL470, СТАЛЬ, СЕРЫЙ</t>
  </si>
  <si>
    <t>КОМПЛЕКТ НАДСТАВОК НА БОКОВИНУ TOPSIDE INNOTECH ATIRA, H144, NL520, СТАЛЬ, СЕРЫЙ</t>
  </si>
  <si>
    <t>КОМПЛЕКТ НАДСТАВОК НА БОКОВИНУ TOPSIDE INNOTECH ATIRA, H176, NL260, СТАЛЬ, СЕРЫЙ</t>
  </si>
  <si>
    <t>КОМПЛЕКТ НАДСТАВОК НА БОКОВИНУ TOPSIDE INNOTECH ATIRA, H176, NL300, СТАЛЬ, СЕРЫЙ</t>
  </si>
  <si>
    <t>КОМПЛЕКТ НАДСТАВОК НА БОКОВИНУ TOPSIDE INNOTECH ATIRA, H176, NL350, СТАЛЬ, СЕРЫЙ</t>
  </si>
  <si>
    <t>КОМПЛЕКТ НАДСТАВОК НА БОКОВИНУ TOPSIDE INNOTECH ATIRA, H176, NL420, СТАЛЬ, СЕРЫЙ</t>
  </si>
  <si>
    <t>КОМПЛЕКТ НАДСТАВОК НА БОКОВИНУ TOPSIDE INNOTECH ATIRA, H176, NL470, СТАЛЬ, СЕРЫЙ</t>
  </si>
  <si>
    <t>КОМПЛЕКТ НАДСТАВОК НА БОКОВИНУ TOPSIDE INNOTECH ATIRA, H176, NL520, СТАЛЬ, СЕРЫЙ</t>
  </si>
  <si>
    <t>КОМПЛЕКТ НАДСТАВОК НА БОКОВИНУ DESIGNSIDE INNOTECH ATIRA, H144, NL350, СТЕКЛО, СЕРЫЙ</t>
  </si>
  <si>
    <t>КОМПЛЕКТ НАДСТАВОК НА БОКОВИНУ DESIGNSIDE INNOTECH ATIRA, H144, NL420, СТЕКЛО, СЕРЫЙ</t>
  </si>
  <si>
    <t>КОМПЛЕКТ НАДСТАВОК НА БОКОВИНУ DESIGNSIDE INNOTECH ATIRA, H144, NL470, СТЕКЛО, СЕРЫЙ</t>
  </si>
  <si>
    <t>КОМПЛЕКТ НАДСТАВОК НА БОКОВИНУ DESIGNSIDE INNOTECH ATIRA, H144, NL520, СТЕКЛО, СЕРЫЙ</t>
  </si>
  <si>
    <t>КОМПЛЕКТ НАДСТАВОК НА БОКОВИНУ DESIGNSIDE INNOTECH ATIRA, H176, NL420, СТЕКЛО, СЕРЫЙ</t>
  </si>
  <si>
    <t>КОМПЛЕКТ НАДСТАВОК НА БОКОВИНУ DESIGNSIDE INNOTECH ATIRA, H176, NL470, СТЕКЛО, СЕРЫЙ</t>
  </si>
  <si>
    <t>КОМПЛЕКТ НАДСТАВОК НА БОКОВИНУ DESIGNSIDE INNOTECH ATIRA, H176, NL520, СТЕКЛО, СЕРЫЙ</t>
  </si>
  <si>
    <t>КОМПЛЕКТ АДАПТЕРОВ DESIGNSIDE INNOTECH ATIRA, H144, СЕРЫЙ</t>
  </si>
  <si>
    <t>КОМПЛЕКТ АДАПТЕРОВ DESIGNSIDE INNOTECH ATIRA, H176, СЕРЫЙ</t>
  </si>
  <si>
    <t>СОЕДИНИТЕЛЬ ПЕРЕДНЕЙ ПАНЕЛИ DESIGNSIDE ДЛЯ INNOTECH</t>
  </si>
  <si>
    <t>ДИЗАЙН-ПРОФИЛЬ INNOTECH ATIRA, NL470,ПОД ХРОМ</t>
  </si>
  <si>
    <t>ДИЗАЙН-ПРОФИЛЬ INNOTECH ATIRA, NL470,ПОД АЛЮМИНИЙ</t>
  </si>
  <si>
    <t>ДИЗАЙН-ПРОФИЛЬ INNOTECH ATIRA, NL470,ПОД НЕРЖАВЕЮЩУЮ СТАЛЬ</t>
  </si>
  <si>
    <t>ДИЗАЙН-ПРОФИЛЬ INNOTECH ATIRA, NL470,ПОД ДУБ</t>
  </si>
  <si>
    <t>ДИЗАЙН-ПРОФИЛЬ INNOTECH ATIRA, NL470,ПОД ОРЕХ</t>
  </si>
  <si>
    <t>ПЕРЕДНЯЯ ПАНЕЛЬ ВНУТРЕННЕГО ЯЩИКА 100 INNOTECH ATIRA, H70, KB450, СЕРАЯ</t>
  </si>
  <si>
    <t>ПЕРЕДНЯЯ ПАНЕЛЬ ВНУТРЕННЕГО ЯЩИКА 100 INNOTECH ATIRA, H70, KB600, СЕРАЯ</t>
  </si>
  <si>
    <t>ПЕРЕДНЯЯ ПАНЕЛЬ ВНУТРЕННЕГО ЯЩИКА 100 INNOTECH ATIRA, H70, KB900, СЕРАЯ</t>
  </si>
  <si>
    <t>ПЕРЕДНЯЯ ПАНЕЛЬ ВНУТРЕННЕГО ЯЩИКА 100 INNOTECH ATIRA, L2000, АЛЮМИНИЙ, СЕРАЯ</t>
  </si>
  <si>
    <t>КОМПЛЕКТ СОЕДИНИТЕЛЕЙ ПЕРЕДНЕЙ ПАНЕЛИ ВНУТР. ЯЩИКА 100 INNOTECH ATIRA, H70, СЕРЫЙ</t>
  </si>
  <si>
    <t>КОМПЛЕКТ СОЕДИНИТЕЛЕЙ ПЕРЕДНЕЙ ПАНЕЛИ ВНУТР. КОРОБА 100 INNOTECH ATIRA, H144, СЕРЫЙ</t>
  </si>
  <si>
    <t>ФИКСАТОР ВНУТРЕННЕГО ЯЩИКА INNOTECH ATIRA,СЕРЫЙ</t>
  </si>
  <si>
    <t>ПОПЕРЕЧНЫЙ РЕЛИНГ INNOTECH ATIRA, L2000, СЕРЫЙ</t>
  </si>
  <si>
    <t>КОМПЛЕКТ ПРОДОЛЬНЫХ РЕЛИНГОВ ВНУТРЕННЕГО КОРОБА 100 INNOTECH ATIRA, NL420, СЕРЫЙ</t>
  </si>
  <si>
    <t>КОМПЛЕКТ ПРОДОЛЬНЫХ РЕЛИНГОВ ВНУТРЕННЕГО КОРОБА 100 INNOTECH ATIRA, NL470, СЕРЫЙ</t>
  </si>
  <si>
    <t>КОМПЛЕКТ ПРОДОЛЬНЫХ РЕЛИНГОВ ВНУТРЕННЕГО КОРОБА 100 INNOTECH ATIRA, NL520, СЕРЫЙ</t>
  </si>
  <si>
    <t>КОМПЛЕКТ НАДСТАВОК НА БОК. ВНУТР. КОРОБА TOPSIDE INNOTECH ATIRA, H144, NL470, СТАЛЬ, СЕРЫЙ</t>
  </si>
  <si>
    <t>КОМПЛЕКТ СОЕДИНИТЕЛЕЙ ПЕРЕДНЕЙ ПАНЕЛИ ВНУТР. ЯЩИКА 200 INNOTECH ATIRA, H70, СЕРЫЙ</t>
  </si>
  <si>
    <t>КОМПЛЕКТ СОЕДИНИТЕЛЕЙ ПЕРЕДНЕЙ ПАНЕЛИ ВНУТР. КОРОБА 200 INNOTECH ATIRA, H144, СЕРЫЙ</t>
  </si>
  <si>
    <t>ПЕРЕДНЯЯ ПАНЕЛЬ ВНУТРЕННЕГО ЯЩИКА 200 ДЛЯ INNOTECH ATIRA, H70, KB600, СТЕКЛО, МАТОВОЕ</t>
  </si>
  <si>
    <t>ПЕРЕДНЯЯ ПАНЕЛЬ ВНУТРЕННЕГО КОРОБА 200 ДЛЯ INNOTECH ATIRA, H144, KB600, СТЕКЛО МАТОВОЕ</t>
  </si>
  <si>
    <t>ВЫДВИЖНОЙ КОРОБ XXL ДЛЯ INNOTECH ATIRA, KB600</t>
  </si>
  <si>
    <t>ВЫДВИЖНОЙ КОРОБ XXL ДЛЯ INNOTECH ATIRA, KB900</t>
  </si>
  <si>
    <t>КОРОБ XXL ПОД ДУХОВКУ ДЛЯ INNOTECH ATIRA, H100</t>
  </si>
  <si>
    <t>КОРОБ XXL ПОД ДУХОВКУ ДЛЯ INNOTECH ATIRA, H150</t>
  </si>
  <si>
    <t>БОКОВИНА ЯЩИКА INNOTECH ATIRA, H54, NL470, БЕЛАЯ, ЛЕВАЯ</t>
  </si>
  <si>
    <t>БОКОВИНА ЯЩИКА INNOTECH ATIRA, H54, NL470, БЕЛАЯ, ПРАВАЯ</t>
  </si>
  <si>
    <t>БОКОВИНА ЯЩИКА INNOTECH ATIRA, H70, NL260, БЕЛАЯ, ЛЕВАЯ</t>
  </si>
  <si>
    <t>БОКОВИНА ЯЩИКА INNOTECH ATIRA, H70, NL260, БЕЛАЯ, ПРАВАЯ</t>
  </si>
  <si>
    <t>БОКОВИНА ЯЩИКА INNOTECH ATIRA, H70, NL300, БЕЛАЯ, ЛЕВАЯ</t>
  </si>
  <si>
    <t>БОКОВИНА ЯЩИКА INNOTECH ATIRA, H70, NL300, БЕЛАЯ, ПРАВАЯ</t>
  </si>
  <si>
    <t>БОКОВИНА ЯЩИКА INNOTECH ATIRA, H70, NL350, БЕЛАЯ, ЛЕВАЯ</t>
  </si>
  <si>
    <t>БОКОВИНА ЯЩИКА INNOTECH ATIRA, H70, NL350, БЕЛАЯ, ПРАВАЯ</t>
  </si>
  <si>
    <t>БОКОВИНА ЯЩИКА INNOTECH ATIRA, H70, NL420, БЕЛАЯ, ЛЕВАЯ</t>
  </si>
  <si>
    <t>БОКОВИНА ЯЩИКА INNOTECH ATIRA, H70, NL420, БЕЛАЯ, ПРАВАЯ</t>
  </si>
  <si>
    <t>БОКОВИНА ЯЩИКА INNOTECH ATIRA, H70, NL470, БЕЛАЯ, ЛЕВАЯ</t>
  </si>
  <si>
    <t>БОКОВИНА ЯЩИКА INNOTECH ATIRA, H70, NL470, БЕЛАЯ, ПРАВАЯ</t>
  </si>
  <si>
    <t>БОКОВИНА ЯЩИКА INNOTECH ATIRA, H70, NL520, БЕЛАЯ, ЛЕВАЯ</t>
  </si>
  <si>
    <t>БОКОВИНА ЯЩИКА INNOTECH ATIRA, H70, NL520, БЕЛАЯ, ПРАВАЯ</t>
  </si>
  <si>
    <t>ЗАГЛУШКА НА БОКОВИНУ INNOTECH ATIRA, С ЛОГОТИПОМ HETTICH, БЕЛАЯ</t>
  </si>
  <si>
    <t>ЗАГЛУШКА НА БОКОВИНУ INNOTECH ATIRA, С ЛОГОТИПОМ HETTICH, БЕЛАЯ/ПОД ХРОМ</t>
  </si>
  <si>
    <t>СОЕДИНИТЕЛЬ ЗАДНЕЙ СТЕНКИ INNOTECH ATIRA, H54, БЕЛЫЙ, ЛЕВЫЙ</t>
  </si>
  <si>
    <t>СОЕДИНИТЕЛЬ ЗАДНЕЙ СТЕНКИ INNOTECH ATIRA, H54, БЕЛЫЙ, ПРАВЫЙ</t>
  </si>
  <si>
    <t>СОЕДИНИТЕЛЬ ЗАДНЕЙ СТЕНКИ INNOTECH ATIRA, H70, БЕЛЫЙ, ЛЕВЫЙ</t>
  </si>
  <si>
    <t>СОЕДИНИТЕЛЬ ЗАДНЕЙ СТЕНКИ INNOTECH ATIRA, H70, БЕЛЫЙ, ПРАВЫЙ</t>
  </si>
  <si>
    <t>СОЕДИНИТЕЛЬ ЗАДНЕЙ СТЕНКИ INNOTECH ATIRA, H144, БЕЛЫЙ, ЛЕВЫЙ</t>
  </si>
  <si>
    <t>СОЕДИНИТЕЛЬ ЗАДНЕЙ СТЕНКИ INNOTECH ATIRA, H144, БЕЛЫЙ, ПРАВЫЙ</t>
  </si>
  <si>
    <t>СОЕДИНИТЕЛЬ ЗАДНЕЙ СТЕНКИ INNOTECH ATIRA, H176, БЕЛЫЙ, ЛЕВЫЙ</t>
  </si>
  <si>
    <t>СОЕДИНИТЕЛЬ ЗАДНЕЙ СТЕНКИ INNOTECH ATIRA, H176, БЕЛЫЙ, ПРАВЫЙ</t>
  </si>
  <si>
    <t>ЗАДНЯЯ СТЕНКА ЯЩИКА INNOTECH ATIRA, H54, KB600, СТАЛЬ, БЕЛАЯ</t>
  </si>
  <si>
    <t>ЗАДНЯЯ СТЕНКА ЯЩИКА INNOTECH ATIRA, H70, KB300, СТАЛЬ, БЕЛАЯ</t>
  </si>
  <si>
    <t>ЗАДНЯЯ СТЕНКА ЯЩИКА INNOTECH ATIRA, H70, KB400, СТАЛЬ, БЕЛАЯ</t>
  </si>
  <si>
    <t>ЗАДНЯЯ СТЕНКА ЯЩИКА INNOTECH ATIRA, H70, KB450, СТАЛЬ, БЕЛАЯ</t>
  </si>
  <si>
    <t>ЗАДНЯЯ СТЕНКА ЯЩИКА INNOTECH ATIRA, H70, KB500, СТАЛЬ, БЕЛАЯ</t>
  </si>
  <si>
    <t>ЗАДНЯЯ СТЕНКА ЯЩИКА INNOTECH ATIRA, H70, KB600, СТАЛЬ, БЕЛАЯ</t>
  </si>
  <si>
    <t>ЗАДНЯЯ СТЕНКА ЯЩИКА INNOTECH ATIRA, H70, KB800, СТАЛЬ, БЕЛАЯ</t>
  </si>
  <si>
    <t>ЗАДНЯЯ СТЕНКА ЯЩИКА INNOTECH ATIRA, H70, KB900, СТАЛЬ, БЕЛАЯ</t>
  </si>
  <si>
    <t>ЗАДНЯЯ СТЕНКА КОРОБА INNOTECH ATIRA, H144, KB300, СТАЛЬ, БЕЛАЯ</t>
  </si>
  <si>
    <t>ЗАДНЯЯ СТЕНКА КОРОБА INNOTECH ATIRA, H144, KB400, СТАЛЬ, БЕЛАЯ</t>
  </si>
  <si>
    <t>ЗАДНЯЯ СТЕНКА КОРОБА INNOTECH ATIRA, H144, KB450, СТАЛЬ, БЕЛАЯ</t>
  </si>
  <si>
    <t>ЗАДНЯЯ СТЕНКА КОРОБА INNOTECH ATIRA, H144, KB500, СТАЛЬ, БЕЛАЯ</t>
  </si>
  <si>
    <t>ЗАДНЯЯ СТЕНКА КОРОБА INNOTECH ATIRA, H144, KB600, СТАЛЬ, БЕЛАЯ</t>
  </si>
  <si>
    <t>ЗАДНЯЯ СТЕНКА КОРОБА INNOTECH ATIRA, H144, KB800, СТАЛЬ, БЕЛАЯ</t>
  </si>
  <si>
    <t>ЗАДНЯЯ СТЕНКА КОРОБА INNOTECH ATIRA, H144, KB900, СТАЛЬ, БЕЛАЯ</t>
  </si>
  <si>
    <t>ПРОДОЛЬНЫЙ РЕЛИНГ КОРОБА INNOTECH ATIRA, NL260, БЕЛЫЙ, ЛЕВЫЙ</t>
  </si>
  <si>
    <t>ПРОДОЛЬНЫЙ РЕЛИНГ КОРОБА INNOTECH ATIRA, NL260, БЕЛЫЙ, ПРАВЫЙ</t>
  </si>
  <si>
    <t>ПРОДОЛЬНЫЙ РЕЛИНГ КОРОБА INNOTECH ATIRA, NL300, БЕЛЫЙ, ЛЕВЫЙ</t>
  </si>
  <si>
    <t>ПРОДОЛЬНЫЙ РЕЛИНГ КОРОБА INNOTECH ATIRA, NL300, БЕЛЫЙ, ПРАВЫЙ</t>
  </si>
  <si>
    <t>ПРОДОЛЬНЫЙ РЕЛИНГ КОРОБА INNOTECH ATIRA, NL350, БЕЛЫЙ, ЛЕВЫЙ</t>
  </si>
  <si>
    <t>ПРОДОЛЬНЫЙ РЕЛИНГ КОРОБА INNOTECH ATIRA, NL350, БЕЛЫЙ, ПРАВЫЙ</t>
  </si>
  <si>
    <t>ПРОДОЛЬНЫЙ РЕЛИНГ КОРОБА INNOTECH ATIRA, NL420, БЕЛЫЙ, ЛЕВЫЙ</t>
  </si>
  <si>
    <t>ПРОДОЛЬНЫЙ РЕЛИНГ КОРОБА INNOTECH ATIRA, NL420, БЕЛЫЙ, ПРАВЫЙ</t>
  </si>
  <si>
    <t>ПРОДОЛЬНЫЙ РЕЛИНГ КОРОБА INNOTECH ATIRA, NL470, БЕЛЫЙ, ЛЕВЫЙ</t>
  </si>
  <si>
    <t>ПРОДОЛЬНЫЙ РЕЛИНГ КОРОБА INNOTECH ATIRA, NL470, БЕЛЫЙ, ПРАВЫЙ</t>
  </si>
  <si>
    <t>ПРОДОЛЬНЫЙ РЕЛИНГ КОРОБА INNOTECH ATIRA, NL520, БЕЛЫЙ, ЛЕВЫЙ</t>
  </si>
  <si>
    <t>ПРОДОЛЬНЫЙ РЕЛИНГ КОРОБА INNOTECH ATIRA, NL520, БЕЛЫЙ, ПРАВЫЙ</t>
  </si>
  <si>
    <t>ПРОДОЛЬНЫЙ РЕЛИНГ КОРОБА ВТОРОГО УРОВНЯ INNOTECH ATIRA, NL350, БЕЛЫЙ, ЛЕВЫЙ</t>
  </si>
  <si>
    <t>ПРОДОЛЬНЫЙ РЕЛИНГ КОРОБА ВТОРОГО УРОВНЯ INNOTECH ATIRA, NL350, БЕЛЫЙ, ПРАВЫЙ</t>
  </si>
  <si>
    <t>ПРОДОЛЬНЫЙ РЕЛИНГ КОРОБА ВТОРОГО УРОВНЯ INNOTECH ATIRA, NL420, БЕЛЫЙ, ЛЕВЫЙ</t>
  </si>
  <si>
    <t>ПРОДОЛЬНЫЙ РЕЛИНГ КОРОБА ВТОРОГО УРОВНЯ INNOTECH ATIRA, NL420, БЕЛЫЙ, ПРАВЫЙ</t>
  </si>
  <si>
    <t>ПРОДОЛЬНЫЙ РЕЛИНГ КОРОБА ВТОРОГО УРОВНЯ INNOTECH ATIRA, NL470, БЕЛЫЙ, ЛЕВЫЙ</t>
  </si>
  <si>
    <t>ПРОДОЛЬНЫЙ РЕЛИНГ КОРОБА ВТОРОГО УРОВНЯ INNOTECH ATIRA, NL470, БЕЛЫЙ, ПРАВЫЙ</t>
  </si>
  <si>
    <t>ПРОДОЛЬНЫЙ РЕЛИНГ КОРОБА ВТОРОГО УРОВНЯ INNOTECH ATIRA, NL520, БЕЛЫЙ, ЛЕВЫЙ</t>
  </si>
  <si>
    <t>ПРОДОЛЬНЫЙ РЕЛИНГ КОРОБА ВТОРОГО УРОВНЯ INNOTECH ATIRA, NL520, БЕЛЫЙ, ПРАВЫЙ</t>
  </si>
  <si>
    <t>АДАПТЕР ПРОДОЛЬНОГО РЕЛИНГА КОРОБА INNOTECH ATIRA, БЕЛЫЙ</t>
  </si>
  <si>
    <t>КОМПЛЕКТ АДАПТЕРОВ TOPSIDE INNOTECH ATIRA, H144, БЕЛЫЙ</t>
  </si>
  <si>
    <t>КОМПЛЕКТ АДАПТЕРОВ TOPSIDE INNOTECH ATIRA, H176, БЕЛЫЙ</t>
  </si>
  <si>
    <t>КОМПЛЕКТ НАДСТАВОК НА БОКОВИНУ TOPSIDE INNOTECH ATIRA, H144, NL260, СТАЛЬ, БЕЛЫЙ</t>
  </si>
  <si>
    <t>КОМПЛЕКТ НАДСТАВОК НА БОКОВИНУ TOPSIDE INNOTECH ATIRA, H144, NL300, СТАЛЬ, БЕЛЫЙ</t>
  </si>
  <si>
    <t>КОМПЛЕКТ НАДСТАВОК НА БОКОВИНУ TOPSIDE INNOTECH ATIRA, H144, NL350, СТАЛЬ, БЕЛЫЙ</t>
  </si>
  <si>
    <t>КОМПЛЕКТ НАДСТАВОК НА БОКОВИНУ TOPSIDE INNOTECH ATIRA, H144, NL420, СТАЛЬ, БЕЛЫЙ</t>
  </si>
  <si>
    <t>КОМПЛЕКТ НАДСТАВОК НА БОКОВИНУ TOPSIDE INNOTECH ATIRA, H144, NL470, СТАЛЬ, БЕЛЫЙ</t>
  </si>
  <si>
    <t>КОМПЛЕКТ НАДСТАВОК НА БОКОВИНУ TOPSIDE INNOTECH ATIRA, H144, NL520, СТАЛЬ, БЕЛЫЙ</t>
  </si>
  <si>
    <t>КОМПЛЕКТ НАДСТАВОК НА БОКОВИНУ TOPSIDE INNOTECH ATIRA, H176, NL260, СТАЛЬ, БЕЛЫЙ</t>
  </si>
  <si>
    <t>КОМПЛЕКТ НАДСТАВОК НА БОКОВИНУ TOPSIDE INNOTECH ATIRA, H176, NL300, СТАЛЬ, БЕЛЫЙ</t>
  </si>
  <si>
    <t>КОМПЛЕКТ НАДСТАВОК НА БОКОВИНУ TOPSIDE INNOTECH ATIRA, H176, NL350, СТАЛЬ, БЕЛЫЙ</t>
  </si>
  <si>
    <t>КОМПЛЕКТ НАДСТАВОК НА БОКОВИНУ TOPSIDE INNOTECH ATIRA, H176, NL420, СТАЛЬ, БЕЛЫЙ</t>
  </si>
  <si>
    <t>КОМПЛЕКТ НАДСТАВОК НА БОКОВИНУ TOPSIDE INNOTECH ATIRA, H176, NL470, СТАЛЬ, БЕЛЫЙ</t>
  </si>
  <si>
    <t>КОМПЛЕКТ НАДСТАВОК НА БОКОВИНУ TOPSIDE INNOTECH ATIRA, H176, NL520, СТАЛЬ, БЕЛЫЙ</t>
  </si>
  <si>
    <t>КОМПЛЕКТ НАДСТАВОК НА БОКОВИНУ DESIGNSIDE INNOTECH ATIRA, H144, NL420, СТЕКЛО, БЕЛЫЙ</t>
  </si>
  <si>
    <t>КОМПЛЕКТ НАДСТАВОК НА БОКОВИНУ DESIGNSIDE INNOTECH ATIRA, H144, NL470, СТЕКЛО, БЕЛЫЙ</t>
  </si>
  <si>
    <t>КОМПЛЕКТ НАДСТАВОК НА БОКОВИНУ DESIGNSIDE INNOTECH ATIRA, H144, NL520, СТЕКЛО, БЕЛЫЙ</t>
  </si>
  <si>
    <t>КОМПЛЕКТ НАДСТАВОК НА БОКОВИНУ DESIGNSIDE INNOTECH ATIRA, H176, NL420, СТЕКЛО, БЕЛЫЙ</t>
  </si>
  <si>
    <t>КОМПЛЕКТ НАДСТАВОК НА БОКОВИНУ DESIGNSIDE INNOTECH ATIRA, H176, NL470, СТЕКЛО, БЕЛЫЙ</t>
  </si>
  <si>
    <t>КОМПЛЕКТ НАДСТАВОК НА БОКОВИНУ DESIGNSIDE INNOTECH ATIRA, H176, NL520, СТЕКЛО, БЕЛЫЙ</t>
  </si>
  <si>
    <t>КОМПЛЕКТ АДАПТЕРОВ DESIGNSIDE INNOTECH ATIRA, H144, БЕЛЫЙ</t>
  </si>
  <si>
    <t>КОМПЛЕКТ АДАПТЕРОВ DESIGNSIDE INNOTECH ATIRA, H176, БЕЛЫЙ</t>
  </si>
  <si>
    <t>ПЕРЕДНЯЯ ПАНЕЛЬ ВНУТРЕННЕГО ЯЩИКА 100 INNOTECH ATIRA, H70, KB450, БЕЛАЯ</t>
  </si>
  <si>
    <t>ПЕРЕДНЯЯ ПАНЕЛЬ ВНУТРЕННЕГО ЯЩИКА 100 INNOTECH ATIRA, H70, KB600, БЕЛАЯ</t>
  </si>
  <si>
    <t>ПЕРЕДНЯЯ ПАНЕЛЬ ВНУТРЕННЕГО ЯЩИКА 100 INNOTECH ATIRA, H70, KB900, БЕЛАЯ</t>
  </si>
  <si>
    <t>ПЕРЕДНЯЯ ПАНЕЛЬ ВНУТРЕННЕГО ЯЩИКА 100 INNOTECH ATIRA, L2000, АЛЮМИНИЙ, БЕЛАЯ</t>
  </si>
  <si>
    <t>КОМПЛЕКТ СОЕДИНИТЕЛЕЙ ПЕРЕДНЕЙ ПАНЕЛИ ВНУТР. ЯЩИКА 100 INNOTECH ATIRA, H70, БЕЛЫЙ</t>
  </si>
  <si>
    <t>КОМПЛЕКТ СОЕДИНИТЕЛЕЙ ПЕРЕДНЕЙ ПАНЕЛИ ВНУТР. КОРОБА 100 INNOTECH ATIRA, H144, БЕЛЫЙ</t>
  </si>
  <si>
    <t>ПОПЕРЕЧНЫЙ РЕЛИНГ INNOTECH ATIRA, L2000, БЕЛЫЙ</t>
  </si>
  <si>
    <t>КОМПЛЕКТ ПРОДОЛЬНЫХ РЕЛИНГОВ ВНУТРЕННЕГО КОРОБА 100 INNOTECH ATIRA, NL420, БЕЛЫЙ</t>
  </si>
  <si>
    <t>КОМПЛЕКТ ПРОДОЛЬНЫХ РЕЛИНГОВ ВНУТРЕННЕГО КОРОБА 100 INNOTECH ATIRA, NL470, БЕЛЫЙ</t>
  </si>
  <si>
    <t>КОМПЛЕКТ ПРОДОЛЬНЫХ РЕЛИНГОВ ВНУТРЕННЕГО КОРОБА 100 INNOTECH ATIRA, NL520, БЕЛЫЙ</t>
  </si>
  <si>
    <t>КОМПЛЕКТ НАДСТАВОК НА БОК. ВНУТР. КОРОБА TOPSIDE INNOTECH ATIRA, H144, NL470, СТАЛЬ, БЕЛЫЙ</t>
  </si>
  <si>
    <t>КОМПЛЕКТ СОЕДИНИТЕЛЕЙ ПЕРЕДНЕЙ ПАНЕЛИ ВНУТР. ЯЩИКА 200 INNOTECH ATIRA, H70, БЕЛЫЕ</t>
  </si>
  <si>
    <t>КОМПЛЕКТ СОЕДИНИТЕЛЕЙ ПЕРЕДНЕЙ ПАНЕЛИ ВНУТР. КОРОБА 200 INNOTECH ATIRA, H144, БЕЛЫЙ</t>
  </si>
  <si>
    <t>БОКОВИНА ЯЩИКА INNOTECH ATIRA, H54, NL470, АНТРАЦИТ, ЛЕВАЯ</t>
  </si>
  <si>
    <t>БОКОВИНА ЯЩИКА INNOTECH ATIRA, H54, NL470, АНТРАЦИТ, ПРАВАЯ</t>
  </si>
  <si>
    <t>БОКОВИНА ЯЩИКА INNOTECH ATIRA, H70, NL260, АНТРАЦИТ, ЛЕВАЯ</t>
  </si>
  <si>
    <t>БОКОВИНА ЯЩИКА INNOTECH ATIRA, H70, NL260, АНТРАЦИТ, ПРАВАЯ</t>
  </si>
  <si>
    <t>БОКОВИНА ЯЩИКА INNOTECH ATIRA, H70, NL300, АНТРАЦИТ, ЛЕВАЯ</t>
  </si>
  <si>
    <t>БОКОВИНА ЯЩИКА INNOTECH ATIRA, H70, NL300, АНТРАЦИТ, ПРАВАЯ</t>
  </si>
  <si>
    <t>БОКОВИНА ЯЩИКА INNOTECH ATIRA, H70, NL350, АНТРАЦИТ, ЛЕВАЯ</t>
  </si>
  <si>
    <t>БОКОВИНА ЯЩИКА INNOTECH ATIRA, H70, NL350, АНТРАЦИТ, ПРАВАЯ</t>
  </si>
  <si>
    <t>БОКОВИНА ЯЩИКА INNOTECH ATIRA, H70, NL420, АНТРАЦИТ, ЛЕВАЯ</t>
  </si>
  <si>
    <t>БОКОВИНА ЯЩИКА INNOTECH ATIRA, H70, NL420, АНТРАЦИТ, ПРАВАЯ</t>
  </si>
  <si>
    <t>БОКОВИНА ЯЩИКА INNOTECH ATIRA, H70, NL470, АНТРАЦИТ, ЛЕВАЯ</t>
  </si>
  <si>
    <t>БОКОВИНА ЯЩИКА INNOTECH ATIRA, H70, NL470, АНТРАЦИТ, ПРАВАЯ</t>
  </si>
  <si>
    <t>БОКОВИНА ЯЩИКА INNOTECH ATIRA, H70, NL520, АНТРАЦИТ, ЛЕВАЯ</t>
  </si>
  <si>
    <t>БОКОВИНА ЯЩИКА INNOTECH ATIRA, H70, NL520, АНТРАЦИТ, ПРАВАЯ</t>
  </si>
  <si>
    <t>ЗАГЛУШКА НА БОКОВИНУ INNOTECH ATIRA, С ЛОГОТИПОМ HETTICH, ТЕМНО СЕРЫЙ</t>
  </si>
  <si>
    <t>ЗАГЛУШКА НА БОКОВИНУ INNOTECH ATIRA, С ЛОГОТИПОМ HETTICH, ПОД НЕРЖ. СТАЛЬ</t>
  </si>
  <si>
    <t>СОЕДИНИТЕЛЬ ЗАДНЕЙ СТЕНКИ INNOTECH ATIRA, H54, АНТРАЦИТ, ЛЕВЫЙ</t>
  </si>
  <si>
    <t>СОЕДИНИТЕЛЬ ЗАДНЕЙ СТЕНКИ INNOTECH ATIRA, H54, АНТРАЦИТ, ПРАВЫЙ</t>
  </si>
  <si>
    <t>СОЕДИНИТЕЛЬ ЗАДНЕЙ СТЕНКИ INNOTECH ATIRA, H70, АНТРАЦИТ, ЛЕВЫЙ</t>
  </si>
  <si>
    <t>СОЕДИНИТЕЛЬ ЗАДНЕЙ СТЕНКИ INNOTECH ATIRA, H70, АНТРАЦИТ, ПРАВЫЙ</t>
  </si>
  <si>
    <t>СОЕДИНИТЕЛЬ ЗАДНЕЙ СТЕНКИ INNOTECH ATIRA, H144, АНТРАЦИТ, ЛЕВЫЙ</t>
  </si>
  <si>
    <t>СОЕДИНИТЕЛЬ ЗАДНЕЙ СТЕНКИ INNOTECH ATIRA, H144, АНТРАЦИТ, ПРАВЫЙ</t>
  </si>
  <si>
    <t>СОЕДИНИТЕЛЬ ЗАДНЕЙ СТЕНКИ INNOTECH ATIRA, H176, АНТРАЦИТ, ЛЕВЫЙ</t>
  </si>
  <si>
    <t>СОЕДИНИТЕЛЬ ЗАДНЕЙ СТЕНКИ INNOTECH ATIRA, H176, АНТРАЦИТ, ПРАВЫЙ</t>
  </si>
  <si>
    <t>ЗАДНЯЯ СТЕНКА ЯЩИКА INNOTECH ATIRA, H70, KB300, СТАЛЬ, АНТРАЦИТ</t>
  </si>
  <si>
    <t>ЗАДНЯЯ СТЕНКА ЯЩИКА INNOTECH ATIRA, H70, KB400, СТАЛЬ, АНТРАЦИТ</t>
  </si>
  <si>
    <t>ЗАДНЯЯ СТЕНКА ЯЩИКА INNOTECH ATIRA, H70, KB450, СТАЛЬ, АНТРАЦИТ</t>
  </si>
  <si>
    <t>ЗАДНЯЯ СТЕНКА ЯЩИКА INNOTECH ATIRA, H70, KB500, СТАЛЬ, АНТРАЦИТ</t>
  </si>
  <si>
    <t>ЗАДНЯЯ СТЕНКА ЯЩИКА INNOTECH ATIRA, H70, KB600, СТАЛЬ, АНТРАЦИТ</t>
  </si>
  <si>
    <t>ЗАДНЯЯ СТЕНКА ЯЩИКА INNOTECH ATIRA, H70, KB800, СТАЛЬ, АНТРАЦИТ</t>
  </si>
  <si>
    <t>ЗАДНЯЯ СТЕНКА ЯЩИКА INNOTECH ATIRA, H70, KB900, СТАЛЬ, АНТРАЦИТ</t>
  </si>
  <si>
    <t>ЗАДНЯЯ СТЕНКА КОРОБА INNOTECH ATIRA, H144, KB300, СТАЛЬ, АНТРАЦИТ</t>
  </si>
  <si>
    <t>ЗАДНЯЯ СТЕНКА КОРОБА INNOTECH ATIRA, H144, KB400, СТАЛЬ, АНТРАЦИТ</t>
  </si>
  <si>
    <t>ЗАДНЯЯ СТЕНКА КОРОБА INNOTECH ATIRA, H144, KB450, СТАЛЬ, АНТРАЦИТ</t>
  </si>
  <si>
    <t>ЗАДНЯЯ СТЕНКА КОРОБА INNOTECH ATIRA, H144, KB500, СТАЛЬ, АНТРАЦИТ</t>
  </si>
  <si>
    <t>ЗАДНЯЯ СТЕНКА КОРОБА INNOTECH ATIRA, H144, KB600, СТАЛЬ, АНТРАЦИТ</t>
  </si>
  <si>
    <t>ЗАДНЯЯ СТЕНКА КОРОБА INNOTECH ATIRA, H144, KB800, СТАЛЬ, АНТРАЦИТ</t>
  </si>
  <si>
    <t>ЗАДНЯЯ СТЕНКА КОРОБА INNOTECH ATIRA, H144, KB900, СТАЛЬ, АНТРАЦИТ</t>
  </si>
  <si>
    <t>ПРОДОЛЬНЫЙ РЕЛИНГ КОРОБА INNOTECH ATIRA, NL260, АНТРАЦИТ, ЛЕВЫЙ</t>
  </si>
  <si>
    <t>ПРОДОЛЬНЫЙ РЕЛИНГ КОРОБА INNOTECH ATIRA, NL260, АНТРАЦИТ, ПРАВЫЙ</t>
  </si>
  <si>
    <t>ПРОДОЛЬНЫЙ РЕЛИНГ КОРОБА INNOTECH ATIRA, NL300, АНТРАЦИТ, ЛЕВЫЙ</t>
  </si>
  <si>
    <t>ПРОДОЛЬНЫЙ РЕЛИНГ КОРОБА INNOTECH ATIRA, NL300, АНТРАЦИТ, ПРАВЫЙ</t>
  </si>
  <si>
    <t>ПРОДОЛЬНЫЙ РЕЛИНГ КОРОБА INNOTECH ATIRA, NL350, АНТРАЦИТ, ЛЕВЫЙ</t>
  </si>
  <si>
    <t>ПРОДОЛЬНЫЙ РЕЛИНГ КОРОБА INNOTECH ATIRA, NL350, АНТРАЦИТ, ПРАВЫЙ</t>
  </si>
  <si>
    <t>ПРОДОЛЬНЫЙ РЕЛИНГ КОРОБА INNOTECH ATIRA, NL420, АНТРАЦИТ, ЛЕВЫЙ</t>
  </si>
  <si>
    <t>ПРОДОЛЬНЫЙ РЕЛИНГ КОРОБА INNOTECH ATIRA, NL420, АНТРАЦИТ, ПРАВЫЙ</t>
  </si>
  <si>
    <t>ПРОДОЛЬНЫЙ РЕЛИНГ КОРОБА INNOTECH ATIRA, NL470, АНТРАЦИТ, ЛЕВЫЙ</t>
  </si>
  <si>
    <t>ПРОДОЛЬНЫЙ РЕЛИНГ КОРОБА INNOTECH ATIRA, NL470, АНТРАЦИТ, ПРАВЫЙ</t>
  </si>
  <si>
    <t>ПРОДОЛЬНЫЙ РЕЛИНГ КОРОБА INNOTECH ATIRA, NL520, АНТРАЦИТ, ЛЕВЫЙ</t>
  </si>
  <si>
    <t>ПРОДОЛЬНЫЙ РЕЛИНГ КОРОБА INNOTECH ATIRA, NL520, АНТРАЦИТ, ПРАВЫЙ</t>
  </si>
  <si>
    <t>ПРОДОЛЬНЫЙ РЕЛИНГ КОРОБА ВТОРОГО УРОВНЯ INNOTECH ATIRA, NL350, АНТРАЦИТ, ЛЕВЫЙ</t>
  </si>
  <si>
    <t>ПРОДОЛЬНЫЙ РЕЛИНГ КОРОБА ВТОРОГО УРОВНЯ INNOTECH ATIRA, NL350, АНТРАЦИТ, ПРАВЫЙ</t>
  </si>
  <si>
    <t>ПРОДОЛЬНЫЙ РЕЛИНГ КОРОБА ВТОРОГО УРОВНЯ INNOTECH ATIRA, NL420, АНТРАЦИТ, ЛЕВЫЙ</t>
  </si>
  <si>
    <t>ПРОДОЛЬНЫЙ РЕЛИНГ КОРОБА ВТОРОГО УРОВНЯ INNOTECH ATIRA, NL420, АНТРАЦИТ, ПРАВЫЙ</t>
  </si>
  <si>
    <t>ПРОДОЛЬНЫЙ РЕЛИНГ КОРОБА ВТОРОГО УРОВНЯ INNOTECH ATIRA, NL470, АНТРАЦИТ, ЛЕВЫЙ</t>
  </si>
  <si>
    <t>ПРОДОЛЬНЫЙ РЕЛИНГ КОРОБА ВТОРОГО УРОВНЯ INNOTECH ATIRA, NL470, АНТРАЦИТ, ПРАВЫЙ</t>
  </si>
  <si>
    <t>ПРОДОЛЬНЫЙ РЕЛИНГ КОРОБА ВТОРОГО УРОВНЯ INNOTECH ATIRA, NL520, АНТРАЦИТ, ЛЕВЫЙ</t>
  </si>
  <si>
    <t>ПРОДОЛЬНЫЙ РЕЛИНГ КОРОБА ВТОРОГО УРОВНЯ INNOTECH ATIRA, NL520, АНТРАЦИТ, ПРАВЫЙ</t>
  </si>
  <si>
    <t>АДАПТЕР ПРОДОЛЬНОГО РЕЛИНГА КОРОБА INNOTECH ATIRA, АНТРАЦИТ</t>
  </si>
  <si>
    <t>КОМПЛЕКТ АДАПТЕРОВ TOPSIDE INNOTECH ATIRA, H144, ТЕМНО СЕРЫЙ</t>
  </si>
  <si>
    <t>КОМПЛЕКТ АДАПТЕРОВ TOPSIDE INNOTECH ATIRA, H176, ТЕМНО СЕРЫЙ</t>
  </si>
  <si>
    <t>КОМПЛЕКТ НАДСТАВОК НА БОКОВИНУ TOPSIDE INNOTECH ATIRA, H144, NL260, СТАЛЬ, АНТРАЦИТ</t>
  </si>
  <si>
    <t>КОМПЛЕКТ НАДСТАВОК НА БОКОВИНУ TOPSIDE INNOTECH ATIRA, H144, NL300, СТАЛЬ, АНТРАЦИТ</t>
  </si>
  <si>
    <t>КОМПЛЕКТ НАДСТАВОК НА БОКОВИНУ TOPSIDE INNOTECH ATIRA, H144, NL350, СТАЛЬ, АНТРАЦИТ</t>
  </si>
  <si>
    <t>КОМПЛЕКТ НАДСТАВОК НА БОКОВИНУ TOPSIDE INNOTECH ATIRA, H144, NL420, СТАЛЬ, АНТРАЦИТ</t>
  </si>
  <si>
    <t>КОМПЛЕКТ НАДСТАВОК НА БОКОВИНУ TOPSIDE INNOTECH ATIRA, H144, NL470, СТАЛЬ, АНТРАЦИТ</t>
  </si>
  <si>
    <t>КОМПЛЕКТ НАДСТАВОК НА БОКОВИНУ TOPSIDE INNOTECH ATIRA, H144, NL520, СТАЛЬ, АНТРАЦИТ</t>
  </si>
  <si>
    <t>КОМПЛЕКТ НАДСТАВОК НА БОКОВИНУ TOPSIDE INNOTECH ATIRA, H176, NL260, СТАЛЬ, АНТРАЦИТ</t>
  </si>
  <si>
    <t>КОМПЛЕКТ НАДСТАВОК НА БОКОВИНУ TOPSIDE INNOTECH ATIRA, H176, NL300, СТАЛЬ, АНТРАЦИТ</t>
  </si>
  <si>
    <t>КОМПЛЕКТ НАДСТАВОК НА БОКОВИНУ TOPSIDE INNOTECH ATIRA, H176, NL350, СТАЛЬ, АНТРАЦИТ</t>
  </si>
  <si>
    <t>КОМПЛЕКТ НАДСТАВОК НА БОКОВИНУ TOPSIDE INNOTECH ATIRA, H176, NL420, СТАЛЬ, АНТРАЦИТ</t>
  </si>
  <si>
    <t>КОМПЛЕКТ НАДСТАВОК НА БОКОВИНУ TOPSIDE INNOTECH ATIRA, H176, NL470, СТАЛЬ, АНТРАЦИТ</t>
  </si>
  <si>
    <t>КОМПЛЕКТ НАДСТАВОК НА БОКОВИНУ TOPSIDE INNOTECH ATIRA, H176, NL520, СТАЛЬ, АНТРАЦИТ</t>
  </si>
  <si>
    <t>КОМПЛЕКТ НАДСТАВОК НА БОКОВИНУ DESIGNSIDE INNOTECH ATIRA, H144, NL420, СТЕКЛО, АНТРАЦИТ</t>
  </si>
  <si>
    <t>КОМПЛЕКТ НАДСТАВОК НА БОКОВИНУ DESIGNSIDE INNOTECH ATIRA, H144, NL470, СТЕКЛО, АНТРАЦИТ</t>
  </si>
  <si>
    <t>КОМПЛЕКТ НАДСТАВОК НА БОКОВИНУ DESIGNSIDE INNOTECH ATIRA, H144, NL520, СТЕКЛО, АНТРАЦИТ</t>
  </si>
  <si>
    <t>КОМПЛЕКТ НАДСТАВОК НА БОКОВИНУ DESIGNSIDE INNOTECH ATIRA, H176, NL420, СТЕКЛО, АНТРАЦИТ</t>
  </si>
  <si>
    <t>КОМПЛЕКТ НАДСТАВОК НА БОКОВИНУ DESIGNSIDE INNOTECH ATIRA, H176, NL470, СТЕКЛО, АНТРАЦИТ</t>
  </si>
  <si>
    <t>КОМПЛЕКТ НАДСТАВОК НА БОКОВИНУ DESIGNSIDE INNOTECH ATIRA, H176, NL520, СТЕКЛО, АНТРАЦИТ</t>
  </si>
  <si>
    <t>КОМПЛЕКТ АДАПТЕРОВ DESIGNSIDE INNOTECH ATIRA, H144, ТЕМНО СЕРЫЙ</t>
  </si>
  <si>
    <t>КОМПЛЕКТ АДАПТЕРОВ DESIGNSIDE INNOTECH ATIRA, H176, ТЕМНО СЕРЫЙ</t>
  </si>
  <si>
    <t>ПЕРЕДНЯЯ ПАНЕЛЬ ВНУТРЕННЕГО ЯЩИКА 100 INNOTECH ATIRA, H70, KB450, АНТРАЦИТ</t>
  </si>
  <si>
    <t>ПЕРЕДНЯЯ ПАНЕЛЬ ВНУТРЕННЕГО ЯЩИКА 100 INNOTECH ATIRA, H70, KB600, АНТРАЦИТ</t>
  </si>
  <si>
    <t>ПЕРЕДНЯЯ ПАНЕЛЬ ВНУТРЕННЕГО ЯЩИКА 100 INNOTECH ATIRA, H70, KB900, АНТРАЦИТ</t>
  </si>
  <si>
    <t>ПЕРЕДНЯЯ ПАНЕЛЬ ВНУТРЕННЕГО ЯЩИКА 100 INNOTECH ATIRA, L2000, АЛЮМИНИЙ, АНТРАЦИТ</t>
  </si>
  <si>
    <t>КОМПЛЕКТ СОЕДИНИТЕЛЕЙ ПЕРЕДНЕЙ ПАНЕЛИ ВНУТР. ЯЩИКА 100 INNOTECH ATIRA, H70, АНТРАЦИТ</t>
  </si>
  <si>
    <t>КОМПЛЕКТ СОЕДИНИТЕЛЕЙ ПЕРЕДНЕЙ ПАНЕЛИ ВНУТР. КОРОБА 100 INNOTECH ATIRA, H144, АНТРАЦИТ</t>
  </si>
  <si>
    <t>ФИКСАТОР ВНУТРЕННЕГО ЯЩИКА INNOTECH ATIRA,АНТРАЦИТ</t>
  </si>
  <si>
    <t>ПОПЕРЕЧНЫЙ РЕЛИНГ INNOTECH ATIRA, L2000, АНТРАЦИТ</t>
  </si>
  <si>
    <t>КОМПЛЕКТ ПРОДОЛЬНЫХ РЕЛИНГОВ ВНУТРЕННЕГО КОРОБА 100 INNOTECH ATIRA, NL420, АНТРАЦИТ</t>
  </si>
  <si>
    <t>КОМПЛЕКТ ПРОДОЛЬНЫХ РЕЛИНГОВ ВНУТРЕННЕГО КОРОБА 100 INNOTECH ATIRA, NL470, АНТРАЦИТ</t>
  </si>
  <si>
    <t>КОМПЛЕКТ ПРОДОЛЬНЫХ РЕЛИНГОВ ВНУТРЕННЕГО КОРОБА 100 INNOTECH ATIRA, NL520, АНТРАЦИТ</t>
  </si>
  <si>
    <t>КОМПЛЕКТ НАДСТАВОК НА БОК. ВНУТР. КОРОБА TOPSIDE INNOTECH ATIRA, H144, NL470, СТАЛЬ, АНТРАЦИТ</t>
  </si>
  <si>
    <t>КОМПЛЕКТ СОЕДИНИТЕЛЕЙ ПЕРЕДНЕЙ ПАНЕЛИ ВНУТР. ЯЩИКА 200 INNOTECH ATIRA, H70, АНТРАЦИТ</t>
  </si>
  <si>
    <t>КОМПЛЕКТ СОЕДИНИТЕЛЕЙ ПЕРЕДНЕЙ ПАНЕЛИ ВНУТР. КОРОБА 200 INNOTECH ATIRA, H144, АНТРАЦИТ</t>
  </si>
  <si>
    <t>ВНУТРЕННЯЯ ОРГАНИЗАЦИЯ ORGATRAY 590 ДЛЯ INNOTECH ATIRA, NL420, KB500, СЕРАЯ</t>
  </si>
  <si>
    <t>ВНУТРЕННЯЯ ОРГАНИЗАЦИЯ ORGATRAY 590 ДЛЯ INNOTECH ATIRA, NL420, KB600, СЕРАЯ</t>
  </si>
  <si>
    <t>ВНУТРЕННЯЯ ОРГАНИЗАЦИЯ ORGATRAY 590 ДЛЯ INNOTECH ATIRA, NL470, KB300, СЕРАЯ</t>
  </si>
  <si>
    <t>ВНУТРЕННЯЯ ОРГАНИЗАЦИЯ ORGATRAY 590 ДЛЯ INNOTECH ATIRA, NL470, KB400, СЕРАЯ</t>
  </si>
  <si>
    <t>ВНУТРЕННЯЯ ОРГАНИЗАЦИЯ ORGATRAY 590 ДЛЯ INNOTECH ATIRA, NL470, KB450, СЕРАЯ</t>
  </si>
  <si>
    <t>ВНУТРЕННЯЯ ОРГАНИЗАЦИЯ ORGATRAY 590 ДЛЯ INNOTECH ATIRA, NL470, KB500, СЕРАЯ</t>
  </si>
  <si>
    <t>ВНУТРЕННЯЯ ОРГАНИЗАЦИЯ ORGATRAY 590 ДЛЯ INNOTECH ATIRA, NL470, KB600, СЕРАЯ</t>
  </si>
  <si>
    <t>ВНУТРЕННЯЯ ОРГАНИЗАЦИЯ ORGATRAY 590 ДЛЯ INNOTECH ATIRA, NL470, KB800, СЕРАЯ</t>
  </si>
  <si>
    <t>ВНУТРЕННЯЯ ОРГАНИЗАЦИЯ ORGATRAY 590 ДЛЯ INNOTECH ATIRA, NL470, KB900, СЕРАЯ</t>
  </si>
  <si>
    <t>ВНУТРЕННЯЯ ОРГАНИЗАЦИЯ ORGATRAY 590 ДЛЯ INNOTECH ATIRA, NL470, KB1000, СЕРАЯ</t>
  </si>
  <si>
    <t>РАЗДЕЛИТЕЛЬ ORGATRAY 590 ДЛЯ INNOTECH ATIRA, L68, ПЛАСТИК, СЕРЫЙ</t>
  </si>
  <si>
    <t>РАЗДЕЛИТЕЛЬ ORGATRAY 590 ДЛЯ INNOTECH ATIRA, L128, ПЛАСТИК, СЕРЫЙ</t>
  </si>
  <si>
    <t>ВНУТРЕННЯЯ ОРГАНИЗАЦИЯ ORGATRAY 610 ДЛЯ INNOTECH ATIRA, NL470, KB450+, СЕРЫЙ</t>
  </si>
  <si>
    <t>ЛОТОК ДЛЯ ПРИНАДЛЕЖНОСТЕЙ ORGATRAY 240 ДЛЯ INNOTECH ATIRA, NL470, ДУБ</t>
  </si>
  <si>
    <t>ПОПЕРЕЧНЫЙ РЕЛИНГ ORGASTORE 410 ДЛЯ INNOTECH ATIRA, KB450, СЕРЫЙ</t>
  </si>
  <si>
    <t>ПОПЕРЕЧНЫЙ РЕЛИНГ ORGASTORE 410 ДЛЯ INNOTECH ATIRA, KB600, СЕРЫЙ</t>
  </si>
  <si>
    <t>ПОПЕРЕЧНЫЙ РЕЛИНГ ORGASTORE 410 ДЛЯ INNOTECH ATIRA, KB800, СЕРЫЙ</t>
  </si>
  <si>
    <t>ПОПЕРЕЧНЫЙ РЕЛИНГ ORGASTORE 410 ДЛЯ INNOTECH ATIRA, KB900, СЕРЫЙ</t>
  </si>
  <si>
    <t>РАЗДЕЛИТЕЛЬ ПОПЕРЕЧНОГО РЕЛИНГА ORGASTORE 410 ДЛЯ INNOTECH ATIRA, СЕРЫЙ</t>
  </si>
  <si>
    <t>ВНУТРЕННЯЯ ОРГАНИЗАЦИЯ ORGAFLAG ДЛЯ INNOTECH ATIRA, NL470, KB600, СЕРАЯ/АНТРАЦИТ</t>
  </si>
  <si>
    <t>ВНУТРЕННЯЯ ОРГАНИЗАЦИЯ ORGAFLAG ДЛЯ INNOTECH ATIRA, NL470, KB900, СЕРАЯ/АНТРАЦИТ</t>
  </si>
  <si>
    <t>ВНУТРЕННЯЯ ОРГАНИЗАЦИЯ ORGASTORE 820 ДЛЯ INNOTECH ATIRA, KB600, СЕРАЯ</t>
  </si>
  <si>
    <t>ВНУТРЕННЯЯ ОРГАНИЗАЦИЯ ORGASTORE 820 ДЛЯ INNOTECH ATIRA, KB800, СЕРАЯ</t>
  </si>
  <si>
    <t>ВНУТРЕННЯЯ ОРГАНИЗАЦИЯ ORGASTORE 820 ДЛЯ INNOTECH ATIRA, KB900, СЕРАЯ</t>
  </si>
  <si>
    <t>ПРОТИВОСКОЛЬЗЯЩИЙ КОВРИК ДЛЯ INNOTECH ATIRA, NL470, L5000, СЕРЫЙ</t>
  </si>
  <si>
    <t>ПРОТИВОСКОЛЬЗЯЩИЙ КОВРИК ДЛЯ INNOTECH ATIRA, NL520, L5000, СЕРЫЙ</t>
  </si>
  <si>
    <t>СТЫКОВОЧНЫЙ ПРОФИЛЬ INNOTECH ДЛЯ ORGATRAY, NL470, ПОД ХРОМ</t>
  </si>
  <si>
    <t>ВНУТРЕННЯЯ ОРГАНИЗАЦИЯ ORGATRAY 590 ДЛЯ INNOTECH ATIRA, NL420, KB500, БЕЛАЯ</t>
  </si>
  <si>
    <t>ВНУТРЕННЯЯ ОРГАНИЗАЦИЯ ORGATRAY 590 ДЛЯ INNOTECH ATIRA, NL420, KB600, БЕЛАЯ</t>
  </si>
  <si>
    <t>ВНУТРЕННЯЯ ОРГАНИЗАЦИЯ ORGATRAY 590 ДЛЯ INNOTECH ATIRA, NL470, KB300, БЕЛАЯ</t>
  </si>
  <si>
    <t>ВНУТРЕННЯЯ ОРГАНИЗАЦИЯ ORGATRAY 590 ДЛЯ INNOTECH ATIRA, NL470, KB400, БЕЛАЯ</t>
  </si>
  <si>
    <t>ВНУТРЕННЯЯ ОРГАНИЗАЦИЯ ORGATRAY 590 ДЛЯ INNOTECH ATIRA, NL470, KB450, БЕЛАЯ</t>
  </si>
  <si>
    <t>ВНУТРЕННЯЯ ОРГАНИЗАЦИЯ ORGATRAY 590 ДЛЯ INNOTECH ATIRA, NL470, KB500, БЕЛАЯ</t>
  </si>
  <si>
    <t>ВНУТРЕННЯЯ ОРГАНИЗАЦИЯ ORGATRAY 590 ДЛЯ INNOTECH ATIRA, NL470, KB600, БЕЛАЯ</t>
  </si>
  <si>
    <t>ВНУТРЕННЯЯ ОРГАНИЗАЦИЯ ORGATRAY 590 ДЛЯ INNOTECH ATIRA, NL470, KB800, БЕЛАЯ</t>
  </si>
  <si>
    <t>ВНУТРЕННЯЯ ОРГАНИЗАЦИЯ ORGATRAY 590 ДЛЯ INNOTECH ATIRA, NL470, KB900, БЕЛАЯ</t>
  </si>
  <si>
    <t>ВНУТРЕННЯЯ ОРГАНИЗАЦИЯ ORGATRAY 610 ДЛЯ INNOTECH ATIRA, NL470, KB450+, БЕЛАЯ</t>
  </si>
  <si>
    <t>ПОПЕРЕЧНЫЙ РЕЛИНГ ORGASTORE 410 ДЛЯ INNOTECH ATIRA, KB450, БЕЛЫЙ</t>
  </si>
  <si>
    <t>ПОПЕРЕЧНЫЙ РЕЛИНГ ORGASTORE 410 ДЛЯ INNOTECH ATIRA, KB600, БЕЛЫЙ</t>
  </si>
  <si>
    <t>ПОПЕРЕЧНЫЙ РЕЛИНГ ORGASTORE 410 ДЛЯ INNOTECH ATIRA, KB800, БЕЛЫЙ</t>
  </si>
  <si>
    <t>ПОПЕРЕЧНЫЙ РЕЛИНГ ORGASTORE 410 ДЛЯ INNOTECH ATIRA, KB900, БЕЛЫЙ</t>
  </si>
  <si>
    <t>РАЗДЕЛИТЕЛЬ ПОПЕРЕЧНОГО РЕЛИНГА ORGASTORE 410 ДЛЯ INNOTECH ATIRA, БЕЛЫЙ</t>
  </si>
  <si>
    <t>ВНУТРЕННЯЯ ОРГАНИЗАЦИЯ ORGAFLAG ДЛЯ INNOTECH ATIRA, NL470, KB600, БЕЛАЯ</t>
  </si>
  <si>
    <t>ВНУТРЕННЯЯ ОРГАНИЗАЦИЯ ORGAFLAG ДЛЯ INNOTECH ATIRA, NL470, KB900, БЕЛАЯ</t>
  </si>
  <si>
    <t>ВНУТРЕННЯЯ ОРГАНИЗАЦИЯ ORGASTORE 820 ДЛЯ INNOTECH ATIRA, KB600, БЕЛАЯ</t>
  </si>
  <si>
    <t>ВНУТРЕННЯЯ ОРГАНИЗАЦИЯ ORGASTORE 820 ДЛЯ INNOTECH ATIRA, KB800, БЕЛАЯ</t>
  </si>
  <si>
    <t>ВНУТРЕННЯЯ ОРГАНИЗАЦИЯ ORGASTORE 820 ДЛЯ INNOTECH ATIRA, KB900, БЕЛАЯ</t>
  </si>
  <si>
    <t>ПРОТИВОСКОЛЬЗЯЩИЙ КОВРИК ДЛЯ INNOTECH ATIRA, NL470, L5000, БЕЛЫЙ</t>
  </si>
  <si>
    <t>ПРОТИВОСКОЛЬЗЯЩИЙ КОВРИК ДЛЯ INNOTECH ATIRA, NL520, L5000, БЕЛЫЙ</t>
  </si>
  <si>
    <t>ВНУТРЕННЯЯ ОРГАНИЗАЦИЯ ORGATRAY 590 ДЛЯ INNOTECH ATIRA, NL420, KB500, АНТРАЦИТ</t>
  </si>
  <si>
    <t>ВНУТРЕННЯЯ ОРГАНИЗАЦИЯ ORGATRAY 590 ДЛЯ INNOTECH ATIRA, NL420, KB600, АНТРАЦИТ</t>
  </si>
  <si>
    <t>ВНУТРЕННЯЯ ОРГАНИЗАЦИЯ ORGATRAY 590 ДЛЯ INNOTECH ATIRA, NL470, KB300, АНТРАЦИТ</t>
  </si>
  <si>
    <t>ВНУТРЕННЯЯ ОРГАНИЗАЦИЯ ORGATRAY 590 ДЛЯ INNOTECH ATIRA, NL470, KB400, АНТРАЦИТ</t>
  </si>
  <si>
    <t>ВНУТРЕННЯЯ ОРГАНИЗАЦИЯ ORGATRAY 590 ДЛЯ INNOTECH ATIRA, NL470, KB450, АНТРАЦИТ</t>
  </si>
  <si>
    <t>ВНУТРЕННЯЯ ОРГАНИЗАЦИЯ ORGATRAY 590 ДЛЯ INNOTECH ATIRA, NL470, KB500, АНТРАЦИТ</t>
  </si>
  <si>
    <t>ВНУТРЕННЯЯ ОРГАНИЗАЦИЯ ORGATRAY 590 ДЛЯ INNOTECH ATIRA, NL470, KB600, АНТРАЦИТ</t>
  </si>
  <si>
    <t>ВНУТРЕННЯЯ ОРГАНИЗАЦИЯ ORGATRAY 590 ДЛЯ INNOTECH ATIRA, NL470, KB800, АНТРАЦИТ</t>
  </si>
  <si>
    <t>ВНУТРЕННЯЯ ОРГАНИЗАЦИЯ ORGATRAY 590 ДЛЯ INNOTECH ATIRA, NL470, KB900, АНТРАЦИТ</t>
  </si>
  <si>
    <t>ВНУТРЕННЯЯ ОРГАНИЗАЦИЯ ORGATRAY 610 ДЛЯ INNOTECH/INNOTECH ATIRA, NL470, KB450+, АНТРАЦИТ</t>
  </si>
  <si>
    <t>ПОПЕРЕЧНЫЙ РЕЛИНГ ORGASTORE 410 ДЛЯ INNOTECH ATIRA, KB450, АНТРАЦИТ</t>
  </si>
  <si>
    <t>ПОПЕРЕЧНЫЙ РЕЛИНГ ORGASTORE 410 ДЛЯ INNOTECH ATIRA, KB600, АНТРАЦИТ</t>
  </si>
  <si>
    <t>ПОПЕРЕЧНЫЙ РЕЛИНГ ORGASTORE 410 ДЛЯ INNOTECH ATIRA, KB800, АНТРАЦИТ</t>
  </si>
  <si>
    <t>ПОПЕРЕЧНЫЙ РЕЛИНГ ORGASTORE 410 ДЛЯ INNOTECH ATIRA, KB900, АНТРАЦИТ</t>
  </si>
  <si>
    <t>РАЗДЕЛИТЕЛЬ ПОПЕРЕЧНОГО РЕЛИНГА ORGASTORE 410 ДЛЯ INNOTECH ATIRA, АНТРАЦИТ</t>
  </si>
  <si>
    <t>ВНУТРЕННЯЯ ОРГАНИЗАЦИЯ ORGASTORE 820 ДЛЯ INNOTECH ATIRA, KB600, АНТРАЦИТ</t>
  </si>
  <si>
    <t>ВНУТРЕННЯЯ ОРГАНИЗАЦИЯ ORGASTORE 820 ДЛЯ INNOTECH ATIRA, KB800, АНТРАЦИТ</t>
  </si>
  <si>
    <t>ВНУТРЕННЯЯ ОРГАНИЗАЦИЯ ORGASTORE 820 ДЛЯ INNOTECH ATIRA, KB900, АНТРАЦИТ</t>
  </si>
  <si>
    <t>ПРОТИВОСКОЛЬЗЯЩИЙ КОВРИК ДЛЯ INNOTECH ATIRA, NL420, L5000, АНТРАЦИТ</t>
  </si>
  <si>
    <t>ПРОТИВОСКОЛЬЗЯЩИЙ КОВРИК ДЛЯ INNOTECH ATIRA, NL470, L5000, АНТРАЦИТ</t>
  </si>
  <si>
    <t>НАПРАВЛЯЮЩАЯ QUADRO 20 SFD ДЛЯ INNOTECH ATIRA, 20 КГ, NL260, EB12.5, ЛЕВАЯ</t>
  </si>
  <si>
    <t>НАПРАВЛЯЮЩАЯ QUADRO 20 SFD ДЛЯ INNOTECH ATIRA, 20 КГ, NL260, EB12.5, ПРАВАЯ</t>
  </si>
  <si>
    <t>НАПРАВЛЯЮЩАЯ QUADRO 25 SFD ДЛЯ INNOTECH ATIRA, 25 КГ, NL350, EB12.5, ЛЕВАЯ</t>
  </si>
  <si>
    <t>НАПРАВЛЯЮЩАЯ QUADRO 25 SFD ДЛЯ INNOTECH ATIRA, 25 КГ, NL350, EB12.5, ПРАВАЯ</t>
  </si>
  <si>
    <t>НАПРАВЛЯЮЩАЯ QUADRO 25 SFD ДЛЯ INNOTECH ATIRA, 25 КГ, NL420, EB12.5, ЛЕВАЯ</t>
  </si>
  <si>
    <t>НАПРАВЛЯЮЩАЯ QUADRO 25 SFD ДЛЯ INNOTECH ATIRA, 25 КГ, NL420, EB12.5, ПРАВАЯ</t>
  </si>
  <si>
    <t>НАПРАВЛЯЮЩАЯ QUADRO 25 SFD ДЛЯ INNOTECH ATIRA, 25 КГ, NL470, EB12.5, ЛЕВАЯ</t>
  </si>
  <si>
    <t>НАПРАВЛЯЮЩАЯ QUADRO 25 SFD ДЛЯ INNOTECH ATIRA, 25 КГ, NL470, EB12.5, ПРАВАЯ</t>
  </si>
  <si>
    <t>НАПРАВЛЯЮЩАЯ QUADRO 25 SFD ДЛЯ INNOTECH ATIRA, 25 КГ, NL520, EB12.5, ЛЕВАЯ</t>
  </si>
  <si>
    <t>НАПРАВЛЯЮЩАЯ QUADRO 25 SFD ДЛЯ INNOTECH ATIRA, 25 КГ, NL520, EB12.5, ПРАВАЯ</t>
  </si>
  <si>
    <t>НАПРАВЛЯЮЩАЯ QUADRO 20 SFD ДЛЯ INNOTECH ATIRA, 20 КГ, NL260, EB10.5, ЛЕВАЯ</t>
  </si>
  <si>
    <t>НАПРАВЛЯЮЩАЯ QUADRO 20 SFD ДЛЯ INNOTECH ATIRA, 20 КГ, NL260, EB10.5, ПРАВАЯ</t>
  </si>
  <si>
    <t>НАПРАВЛЯЮЩАЯ QUADRO 25 SFD ДЛЯ INNOTECH ATIRA, 25 КГ, NL350, EB10.5, ЛЕВАЯ</t>
  </si>
  <si>
    <t>НАПРАВЛЯЮЩАЯ QUADRO 25 SFD ДЛЯ INNOTECH ATIRA, 25 КГ, NL350, EB10.5, ПРАВАЯ</t>
  </si>
  <si>
    <t>НАПРАВЛЯЮЩАЯ QUADRO 25 SFD ДЛЯ INNOTECH ATIRA, 25 КГ, NL420, EB10.5, ЛЕВАЯ</t>
  </si>
  <si>
    <t>НАПРАВЛЯЮЩАЯ QUADRO 25 SFD ДЛЯ INNOTECH ATIRA, 25 КГ, NL420, EB10.5, ПРАВАЯ</t>
  </si>
  <si>
    <t>НАПРАВЛЯЮЩАЯ QUADRO 25 SFD ДЛЯ INNOTECH ATIRA, 25 КГ, NL470, EB10.5, ЛЕВАЯ</t>
  </si>
  <si>
    <t>НАПРАВЛЯЮЩАЯ QUADRO 25 SFD ДЛЯ INNOTECH ATIRA, 25 КГ, NL470, EB10.5, ПРАВАЯ</t>
  </si>
  <si>
    <t>НАПРАВЛЯЮЩАЯ QUADRO V6 20 SFD ДЛЯ INNOTECH ATIRA, 20 КГ, NL260, EB12.5, ЛЕВАЯ</t>
  </si>
  <si>
    <t>НАПРАВЛЯЮЩАЯ QUADRO V6 20 SFD ДЛЯ INNOTECH ATIRA, 20 КГ, NL260, EB12.5, ПРАВАЯ</t>
  </si>
  <si>
    <t>НАПРАВЛЯЮЩАЯ QUADRO V6 25 SFD ДЛЯ INNOTECH ATIRA, 25 КГ, NL300, EB12.5, ЛЕВАЯ</t>
  </si>
  <si>
    <t>НАПРАВЛЯЮЩАЯ QUADRO V6 25 SFD ДЛЯ INNOTECH ATIRA, 25 КГ, NL300, EB12.5, ПРАВАЯ</t>
  </si>
  <si>
    <t>НАПРАВЛЯЮЩАЯ QUADRO V6 30 SFD ДЛЯ INNOTECH ATIRA, 30 КГ, NL350, EB12.5, ЛЕВАЯ</t>
  </si>
  <si>
    <t>НАПРАВЛЯЮЩАЯ QUADRO V6 30 SFD ДЛЯ INNOTECH ATIRA, 30 КГ, NL350, EB12.5, ПРАВАЯ</t>
  </si>
  <si>
    <t>НАПРАВЛЯЮЩАЯ QUADRO V6 30 SFD ДЛЯ INNOTECH ATIRA, 30 КГ, NL420, EB12.5, ЛЕВАЯ</t>
  </si>
  <si>
    <t>НАПРАВЛЯЮЩАЯ QUADRO V6 30 SFD ДЛЯ INNOTECH ATIRA, 30 КГ, NL420, EB12.5, ПРАВАЯ</t>
  </si>
  <si>
    <t>НАПРАВЛЯЮЩАЯ QUADRO V6 30 SFD ДЛЯ INNOTECH ATIRA, 30 КГ, NL470, EB12.5, ЛЕВАЯ</t>
  </si>
  <si>
    <t>НАПРАВЛЯЮЩАЯ QUADRO V6 30 SFD ДЛЯ INNOTECH ATIRA, 30 КГ, NL470, EB12.5, ПРАВАЯ</t>
  </si>
  <si>
    <t>НАПРАВЛЯЮЩАЯ QUADRO V6 30 SFD ДЛЯ INNOTECH ATIRA, 30 КГ, NL520, EB12.5, ЛЕВАЯ</t>
  </si>
  <si>
    <t>НАПРАВЛЯЮЩАЯ QUADRO V6 30 SFD ДЛЯ INNOTECH ATIRA, 30 КГ, NL520, EB12.5, ПРАВАЯ</t>
  </si>
  <si>
    <t>НАПРАВЛЯЮЩАЯ QUADRO V6 20 SFD ДЛЯ INNOTECH ATIRA, 20 КГ, NL260, EB10.5, ЛЕВАЯ</t>
  </si>
  <si>
    <t>НАПРАВЛЯЮЩАЯ QUADRO V6 20 SFD ДЛЯ INNOTECH ATIRA, 20 КГ, NL260, EB10.5, ПРАВАЯ</t>
  </si>
  <si>
    <t>НАПРАВЛЯЮЩАЯ QUADRO V6 25 SFD ДЛЯ INNOTECH ATIRA, 25 КГ, NL300, EB10.5, ЛЕВАЯ</t>
  </si>
  <si>
    <t>НАПРАВЛЯЮЩАЯ QUADRO V6 25 SFD ДЛЯ INNOTECH ATIRA, 25 КГ, NL300, EB10.5, ПРАВАЯ</t>
  </si>
  <si>
    <t>НАПРАВЛЯЮЩАЯ QUADRO V6 30 SFD ДЛЯ INNOTECH ATIRA, 30 КГ, NL350, EB10.5, ЛЕВАЯ</t>
  </si>
  <si>
    <t>НАПРАВЛЯЮЩАЯ QUADRO V6 30 SFD ДЛЯ INNOTECH ATIRA, 30 КГ, NL350, EB10.5, ПРАВАЯ</t>
  </si>
  <si>
    <t>НАПРАВЛЯЮЩАЯ QUADRO V6 30 SFD ДЛЯ INNOTECH ATIRA, 30 КГ, NL420, EB10.5, ЛЕВАЯ</t>
  </si>
  <si>
    <t>НАПРАВЛЯЮЩАЯ QUADRO V6 30 SFD ДЛЯ INNOTECH ATIRA, 30 КГ, NL420, EB10.5, ПРАВАЯ</t>
  </si>
  <si>
    <t>НАПРАВЛЯЮЩАЯ QUADRO V6 30 SFD ДЛЯ INNOTECH ATIRA, 30 КГ, NL470, EB10.5, ЛЕВАЯ</t>
  </si>
  <si>
    <t>НАПРАВЛЯЮЩАЯ QUADRO V6 30 SFD ДЛЯ INNOTECH ATIRA, 30 КГ, NL470, EB10.5, ПРАВАЯ</t>
  </si>
  <si>
    <t>НАПРАВЛЯЮЩАЯ QUADRO V6 30 SFD ДЛЯ INNOTECH ATIRA, 30 КГ, NL520, EB10.5, ЛЕВАЯ</t>
  </si>
  <si>
    <t>НАПРАВЛЯЮЩАЯ QUADRO V6 30 SFD ДЛЯ INNOTECH ATIRA, 30 КГ, NL520, EB10.5, ПРАВАЯ</t>
  </si>
  <si>
    <t>НАПРАВЛЯЮЩАЯ QUADRO V6 22 SFP ДЛЯ INNOTECH ATIRA, 22 КГ, NL260, EB12.5, ЛЕВАЯ</t>
  </si>
  <si>
    <t>НАПРАВЛЯЮЩАЯ QUADRO V6 22 SFP ДЛЯ INNOTECH ATIRA, 22 КГ, NL260, EB12.5, ПРАВАЯ</t>
  </si>
  <si>
    <t>НАПРАВЛЯЮЩАЯ QUADRO V6 25 SFP ДЛЯ INNOTECH ATIRA, 25 КГ, NL300, EB12.5, ЛЕВАЯ</t>
  </si>
  <si>
    <t>НАПРАВЛЯЮЩАЯ QUADRO V6 25 SFP ДЛЯ INNOTECH ATIRA, 25 КГ, NL300, EB12.5, ПРАВАЯ</t>
  </si>
  <si>
    <t>НАПРАВЛЯЮЩАЯ QUADRO V6 25 SFP ДЛЯ INNOTECH ATIRA, 30 КГ, NL350, EB12.5, ЛЕВАЯ</t>
  </si>
  <si>
    <t>НАПРАВЛЯЮЩАЯ QUADRO V6 25 SFP ДЛЯ INNOTECH ATIRA, 30 КГ, NL350, EB12.5, ПРАВАЯ</t>
  </si>
  <si>
    <t>НАПРАВЛЯЮЩАЯ QUADRO V6 30 SFP ДЛЯ INNOTECH ATIRA, 30 КГ, NL420, EB12.5, ЛЕВАЯ</t>
  </si>
  <si>
    <t>НАПРАВЛЯЮЩАЯ QUADRO V6 30 SFP ДЛЯ INNOTECH ATIRA, 30 КГ, NL420, EB12.5, ПРАВАЯ</t>
  </si>
  <si>
    <t>НАПРАВЛЯЮЩАЯ QUADRO V6 30 SFP ДЛЯ INNOTECH ATIRA, 30 КГ, NL470, EB12.5, ЛЕВАЯ</t>
  </si>
  <si>
    <t>НАПРАВЛЯЮЩАЯ QUADRO V6 30 SFP ДЛЯ INNOTECH ATIRA, 30 КГ, NL470, EB12.5, ПРАВАЯ</t>
  </si>
  <si>
    <t>НАПРАВЛЯЮЩАЯ QUADRO V6 30 SFP ДЛЯ INNOTECH ATIRA, 30 КГ, NL520, EB12.5, ЛЕВАЯ</t>
  </si>
  <si>
    <t>НАПРАВЛЯЮЩАЯ QUADRO V6 30 SFP ДЛЯ INNOTECH ATIRA, 30 КГ, NL520, EB12.5, ПРАВАЯ</t>
  </si>
  <si>
    <t>НАПРАВЛЯЮЩАЯ QUADRO V6 30 SFP ДЛЯ INNOTECH ATIRA, 30 КГ, NL470, EB10.5, ЛЕВАЯ</t>
  </si>
  <si>
    <t>НАПРАВЛЯЮЩАЯ QUADRO V6 30 SFP ДЛЯ INNOTECH ATIRA, 30 КГ, NL470, EB10.5, ПРАВАЯ</t>
  </si>
  <si>
    <t>НАПРАВЛЯЮЩАЯ QUADRO V6 10 SFDP ДЛЯ INNOTECH ATIRA,10 КГ, NL260,EB12,5,ЛЕВАЯ</t>
  </si>
  <si>
    <t>НАПРАВЛЯЮЩАЯ QUADRO V6 10 SFDP ДЛЯ INNOTECH ATIRA,10 КГ, NL260,EB12,5,ПРАВАЯ</t>
  </si>
  <si>
    <t>НАПРАВЛЯЮЩАЯ QUADRO V6 10 SFDP ДЛЯ INNOTECH ATIRA,10 КГ, NL300,EB12,5,ЛЕВАЯ</t>
  </si>
  <si>
    <t>НАПРАВЛЯЮЩАЯ QUADRO V6 10 SFDP ДЛЯ INNOTECH ATIRA,10 КГ, NL300,EB12,5,ПРАВАЯ</t>
  </si>
  <si>
    <t>НАПРАВЛЯЮЩАЯ QUADRO V6 10 SFDP ДЛЯ INNOTECH ATIRA,10 КГ, NL350,EB12,5,ЛЕВАЯ</t>
  </si>
  <si>
    <t>НАПРАВЛЯЮЩАЯ QUADRO V6 10 SFDP ДЛЯ INNOTECH ATIRA,10 КГ, NL350,EB12,5,ПРАВАЯ</t>
  </si>
  <si>
    <t>НАПРАВЛЯЮЩАЯ QUADRO V6 20 SFDP ДЛЯ INNOTECH ATIRA,20 КГ, NL260,EB12,5,ЛЕВАЯ</t>
  </si>
  <si>
    <t>НАПРАВЛЯЮЩАЯ QUADRO V6 20 SFDP ДЛЯ INNOTECH ATIRA,20 КГ, NL260,EB12,5,ПРАВАЯ</t>
  </si>
  <si>
    <t>НАПРАВЛЯЮЩАЯ QUADRO V6 25 SFDP ДЛЯ INNOTECH ATIRA,25 КГ, NL300,EB12,5,ЛЕВАЯ</t>
  </si>
  <si>
    <t>НАПРАВЛЯЮЩАЯ QUADRO V6 25 SFDP ДЛЯ INNOTECH ATIRA,25 КГ, NL300,EB12,5,ПРАВАЯ</t>
  </si>
  <si>
    <t>НАПРАВЛЯЮЩАЯ QUADRO V6 30 SFDP ДЛЯ INNOTECH ATIRA,30 КГ, NL350,EB12,5,ЛЕВАЯ</t>
  </si>
  <si>
    <t>НАПРАВЛЯЮЩАЯ QUADRO V6 30 SFDP ДЛЯ INNOTECH ATIRA,30 КГ, NL350,EB12,5,ПРАВАЯ</t>
  </si>
  <si>
    <t>НАПРАВЛЯЮЩАЯ QUADRO V6 30 SFDP ДЛЯ INNOTECH ATIRA,30 КГ, NL420,EB12,5,ЛЕВАЯ</t>
  </si>
  <si>
    <t>НАПРАВЛЯЮЩАЯ QUADRO V6 30 SFDP ДЛЯ INNOTECH ATIRA,30 КГ, NL420,EB12,5,ПРАВАЯ</t>
  </si>
  <si>
    <t>НАПРАВЛЯЮЩАЯ QUADRO V6 30 SFDP ДЛЯ INNOTECH ATIRA,30 КГ, NL470,EB12,5,ЛЕВАЯ</t>
  </si>
  <si>
    <t>НАПРАВЛЯЮЩАЯ QUADRO V6 30 SFDP ДЛЯ INNOTECH ATIRA,30 КГ, NL470,EB12,5,ПРАВАЯ</t>
  </si>
  <si>
    <t>НАПРАВЛЯЮЩАЯ QUADRO V6 30 SFDP ДЛЯ INNOTECH ATIRA,30 КГ, NL520,EB12,5,ЛЕВАЯ</t>
  </si>
  <si>
    <t>НАПРАВЛЯЮЩАЯ QUADRO V6 30 SFDP ДЛЯ INNOTECH ATIRA,30 КГ, NL520,EB12,5,ПРАВАЯ</t>
  </si>
  <si>
    <t>КОМПЛЕКТ НАПРАВЛЯЮЩИХ QUADRO V6 10 SFDP ДЛЯ INNOTECH ATIRA, 10 КГ,NL260,EB10,5</t>
  </si>
  <si>
    <t>КОМПЛЕКТ НАПРАВЛЯЮЩИХ QUADRO V6 10 SFDP ДЛЯ INNOTECH ATIRA, 10 КГ,NL300,EB10,5</t>
  </si>
  <si>
    <t>КОМПЛЕКТ НАПРАВЛЯЮЩИХ QUADRO V6 10 SFDP ДЛЯ INNOTECH ATIRA, 10 КГ,NL350,EB10,5</t>
  </si>
  <si>
    <t>КОМПЛЕКТ НАПРАВЛЯЮЩИХ QUADRO V6 20 SFDP ДЛЯ INNOTECH ATIRA, 20 КГ,NL260,EB10,5</t>
  </si>
  <si>
    <t>КОМПЛЕКТ НАПРАВЛЯЮЩИХ QUADRO V6 25 SFDP ДЛЯ INNOTECH ATIRA, 25 КГ,NL300,EB10,5</t>
  </si>
  <si>
    <t>КОМПЛЕКТ НАПРАВЛЯЮЩИХ QUADRO V6 30 SFDP ДЛЯ INNOTECH ATIRA, 30 КГ,NL350,EB10,5</t>
  </si>
  <si>
    <t>КОМПЛЕКТ НАПРАВЛЯЮЩИХ QUADRO V6 30 SFDP ДЛЯ INNOTECH ATIRA, 30 КГ,NL420,EB10,5</t>
  </si>
  <si>
    <t>КОМПЛЕКТ НАПРАВЛЯЮЩИХ QUADRO V6 30 SFDP ДЛЯ INNOTECH ATIRA, 30 КГ,NL470,EB10,5</t>
  </si>
  <si>
    <t>КОМПЛЕКТ НАПРАВЛЯЮЩИХ QUADRO V6 30 SFDP ДЛЯ INNOTECH ATIRA, 30 КГ,NL520,EB10,5</t>
  </si>
  <si>
    <t>КОМПЛЕКТ НАПРАВЛЯЮЩИХ QUADRO V6 50 SFDP ДЛЯ INNOTECH ATIRA, 50 КГ,NL470,EB12,5</t>
  </si>
  <si>
    <t>КОМПЛЕКТ НАПРАВЛЯЮЩИХ QUADRO V6+ 50 SFD ДЛЯ INNOTECH ATIRA, NL470, EB12.5</t>
  </si>
  <si>
    <t xml:space="preserve">КОМПЛЕКТ МЕХАНИЗМА PUSH TO OPEN SILENT 10 ДЛЯ INNOTECH ATIRA </t>
  </si>
  <si>
    <t>КОМПЛЕКТ МЕХАНИЗМА PUSH TO OPEN SILENT 20 ДЛЯ INNOTECH ATIRA</t>
  </si>
  <si>
    <t>КОМПЛЕКТ МЕХАНИЗМА PUSH TO OPEN SILENT 30 ДЛЯ INNOTECH ATIRA</t>
  </si>
  <si>
    <t>КОМПЛЕКТ МЕХАНИЗМА PUSH TO OPEN SILENT 50 ДЛЯ INNOTECH ATIRA</t>
  </si>
  <si>
    <t>КРЕПЕЖНЫЙ ВИНТ, 6,3Х10,5 ММ</t>
  </si>
  <si>
    <t>ШУРУП УНИВЕРСАЛЬНЫЙ 4Х16-Z, ПОКРЫТИЕ БЕЛЫЙ ЦИНК, ПОТАЙНАЯ ГОЛОВКА, КРЕСТ, ШЛИЦ ТИПА Z</t>
  </si>
  <si>
    <t>ШТАНГА ДЛЯ СИНХРОНИЗАЦИИ МЕХАНИЗМА PUSH TO OPEN QUADRO,L2000,АЛЮМИНИЙ</t>
  </si>
  <si>
    <t>АДАПТЕР PUSH TO OPEN SYNCHRO ДЛЯ QUADRO V6 EB12,5/10,5, ТИП В</t>
  </si>
  <si>
    <t>АДАПТЕР PUSH TO OPEN SYNCHRO ДЛЯ QUADRO V6 EB20, V6+ EB12,5/10,5/20, ТИП A</t>
  </si>
  <si>
    <t>АДАПТЕР PUSH TO OPEN SYNCHRO 2-СТОРОННИЙ ДЛЯ QUADRO V6 EB20,V6+ EB12,5/10,5/20, ТИП A</t>
  </si>
  <si>
    <t>АДАПТЕР PUSH TO OPEN SYNCHRO 2-СТОРОННИЙ ДЛЯ QUADRO V6 EB12,5/10,5</t>
  </si>
  <si>
    <t>СОЕДИНИТЕЛЬ ШТАНГИ PUSH TO OPEN SYNCHRO</t>
  </si>
  <si>
    <t>РАМА СИСТЕМЫ СБОРА МУСОРА ARCITECH PULL, NL500, KB450</t>
  </si>
  <si>
    <t>РАМА СИСТЕМЫ СБОРА МУСОРА ARCITECH PULL, NL500, KB900</t>
  </si>
  <si>
    <t>РАМА СИСТЕМЫ СБОРА МУСОРА INNOTECH PULL, NL470, KB450</t>
  </si>
  <si>
    <t>РАМА СИСТЕМЫ СБОРА МУСОРА INNOTECH PULL, NL470, KB600</t>
  </si>
  <si>
    <t>КОНТЕЙНЕР ARCITECH/INNOTECH PULL, 8 ЛИТРОВ, ПЛАСТИК, СЕРЫЙ</t>
  </si>
  <si>
    <t>КОНТЕЙНЕР ARCITECH/INNOTECH PULL, 11 ЛИТРОВ, ПЛАСТИК, СЕРЫЙ</t>
  </si>
  <si>
    <t>КОНТЕЙНЕР ARCITECH/INNOTECH PULL, 17 ЛИТРОВ, ПЛАСТИК, СЕРЫЙ</t>
  </si>
  <si>
    <t>КРЫШКА КОНТЕЙНЕРА ARCITECH/INNOTECH PULL, 7/8 ЛИТРОВ, ПЛАСТИК, ЗЕЛЕНАЯ</t>
  </si>
  <si>
    <t>КРЫШКА КОНТЕЙНЕРА ARCITECH/INNOTECH PULL, 11 ЛИТРОВ, ПЛАСТИК, СЕРАЯ</t>
  </si>
  <si>
    <t>КРЫШКА КОНТЕЙНЕРА ARCITECH/INNOTECH PULL, 15/17/29 ЛИТРОВ, ПЛАСТИК, СЕРАЯ</t>
  </si>
  <si>
    <t>НОЖНАЯ ПЕДАЛЬ ARCITECH/INNOTECH PULL</t>
  </si>
  <si>
    <t>СИСТЕМА СБОРА МУСОРА INSERTFLEX 450 ДЛЯ INNOTECH ATIRA/ARCITECH, KB450</t>
  </si>
  <si>
    <t>СИСТЕМА СБОРА МУСОРА INSERTFLEX 600 ДЛЯ INNOTECH ATIRA/ARCITECH, KB600</t>
  </si>
  <si>
    <t>СИСТЕМА СБОРА МУСОРА INSERTFLEX 900 ДЛЯ INNOTECH ATIRA/ARCITECH, KB900</t>
  </si>
  <si>
    <t>СИСТЕМА СБОРА МУСОРА BIN.IT SMART 450/500 ДЛЯ INNOTECH ATIRA/ARCITECH, KB450/500</t>
  </si>
  <si>
    <t>СИСТЕМА СБОРА МУСОРА BIN.IT SMART 600 ДЛЯ INNOTECH ATIRA/ARCITECH, KB600</t>
  </si>
  <si>
    <t>ВЫДВИЖНАЯ КОРЗИНА CARGO IQ PLUS 150, СЕРЕБРИСТАЯ</t>
  </si>
  <si>
    <t>ВСТАВКА ДЛЯ CARGO IQ PLUS 150</t>
  </si>
  <si>
    <t>ВЫДВИЖНАЯ КОРЗИНА С ПОЛОТЕНЦЕДЕРЖАТЕЛЕМ CARGO IQ PLUS 150, СЕРЕБРИСТАЯ</t>
  </si>
  <si>
    <t>ВЫДВИЖНАЯ КОРЗИНА CARGO IQ PLUS 200, СЕРЕБРИСТАЯ</t>
  </si>
  <si>
    <t>ВЫДВИЖНАЯ КОРЗИНА CARGO IQ PLUS 300, СЕРЕБРИСТАЯ</t>
  </si>
  <si>
    <t>ВСТАВКА ДЛЯ CARGO IQ PLUS 200</t>
  </si>
  <si>
    <t>ВСТАВКА ДЛЯ CARGO IQ PLUS 300</t>
  </si>
  <si>
    <t>ВСТАВКА ДЛЯ CARGO IQ PLUS</t>
  </si>
  <si>
    <t>ВЫДВИЖНАЯ КОРЗИНА CARGO IQ PLUS, СЕРЕБРИСТАЯ</t>
  </si>
  <si>
    <t>ВЫДВИЖНАЯ КОРЗИНА CARGO IQ PLUS, ХРОМИРОВАННАЯ</t>
  </si>
  <si>
    <t>КОМПЛЕКТ EASYS ДЛЯ 1 ЯЩИКА</t>
  </si>
  <si>
    <t>КОМПЛЕКТ МОНТАЖНЫХ ПРОФИЛЕЙ EASYS, ДЛИНА 750 М</t>
  </si>
  <si>
    <t>КОМПЛЕКТ ДЕРЖАТЕЛЕЙ ПРОФИЛЯ EASYS</t>
  </si>
  <si>
    <t>БЛОК ЭЛЕКТРОПРИВОДА EASYS</t>
  </si>
  <si>
    <t>РАСПРЕДЕЛИТЕЛЬНЫЙ БЛОК ДЛЯ EASYS</t>
  </si>
  <si>
    <t>СЕТЕВОЙ КАБЕЛЬ EASYS, ДЛИНА 1800 ММ</t>
  </si>
  <si>
    <t>БЛОК ПИТАНИЯ EASYS</t>
  </si>
  <si>
    <t>ДЕРЖАТЕЛЬ БЛОКА ПИТАНИЯ ДЛЯ EASYS</t>
  </si>
  <si>
    <t>УГОЛ ДЛЯ ЗАДНЕЙ СТЕНКИ INNOTECH ДЛЯ СИСТЕМЫ EASYS, 12 ММ</t>
  </si>
  <si>
    <t>АМОРТИЗАТОР НА ПЕРЕДНЮЮ ПАНЕЛЬ ЯЩИКА ДЛЯ EASYS</t>
  </si>
  <si>
    <t>ЛОТОК ДЛЯ КАНЦЕЛЯРСКИХ ТОВАРОВ SMARTRAY, H40, ПЛАСТИК, ПОД АЛЮМИНИЙ</t>
  </si>
  <si>
    <t>ЛОТОК ДЛЯ КАНЦЕЛЯРСКИХ ТОВАРОВ SMARTRAY, H40, ПЛАСТИК, БЕЛЫЙ</t>
  </si>
  <si>
    <t>ЛОТОК ДЛЯ КАНЦЕЛЯРСКИХ ТОВАРОВ SMARTRAY, H40, ПЛАСТИК, ЧЕРНЫЙ</t>
  </si>
  <si>
    <t>ЛОТОК ДЛЯ КАНЦЕЛЯРСКИХ ТОВАРОВ SMARTRAY, H60, ПЛАСТИК, ПОД АЛЮМИНИЙ</t>
  </si>
  <si>
    <t>ЛОТОК ДЛЯ КАНЦЕЛЯРСКИХ ТОВАРОВ SMARTRAY, H60, ПЛАСТИК, БЕЛЫЙ</t>
  </si>
  <si>
    <t>ЛОТОК ДЛЯ КАНЦЕЛЯРСКИХ ТОВАРОВ SMARTRAY, H60, ПЛАСТИК, ЧЕРНЫЙ</t>
  </si>
  <si>
    <t>КОМПЛЕКТ НАПРАВЛЯЮЩИХ QUADRO 12 SILENT SYSTEM ДЛЯ ЛОТКА SMARTTRAY, 6КГ, МОНТАЖ ПОД ПАНЕЛЬ</t>
  </si>
  <si>
    <t>КОМПЛЕКТ НАПРАВЛЯЮЩИХ QUADRO 12 PUSH TO OPEN ДЛЯ ЛОТКА SMARTTRAY, 6КГ, МОНТАЖ ПОД ПАНЕЛЬ</t>
  </si>
  <si>
    <t>КОМПЛЕКТ ЯЩИКА MULTITECH, H54, NL450, БЕЛЫЙ</t>
  </si>
  <si>
    <t>КОМПЛЕКТ ЯЩИКА MULTITECH, H54, NL450, СЕРЫЙ</t>
  </si>
  <si>
    <t>КОМПЛЕКТ ЯЩИКА MULTITECH, H54, NL500, БЕЛЫЙ</t>
  </si>
  <si>
    <t>КОМПЛЕКТ ЯЩИКА MULTITECH, H54, NL500, СЕРЫЙ</t>
  </si>
  <si>
    <t>СОЕДИНИТЕЛЬ ПЕРЕДНЕЙ ПАНЕЛИ MULTITECH, H54, ЛЕВЫЙ</t>
  </si>
  <si>
    <t>СОЕДИНИТЕЛЬ ПЕРЕДНЕЙ ПАНЕЛИ MULTITECH, H54, ПРАВЫЙ</t>
  </si>
  <si>
    <t>КОМПЛЕКТ ЯЩИКА MULTITECH, H86, NL350, БЕЛЫЙ</t>
  </si>
  <si>
    <t>КОМПЛЕКТ ЯЩИКА MULTITECH, H86, NL350, СЕРЫЙ</t>
  </si>
  <si>
    <t>КОМПЛЕКТ ЯЩИКА MULTITECH, H86, NL400, БЕЛЫЙ</t>
  </si>
  <si>
    <t>КОМПЛЕКТ ЯЩИКА MULTITECH, H86, NL400, СЕРЫЙ</t>
  </si>
  <si>
    <t>КОМПЛЕКТ ЯЩИКА MULTITECH, H86, NL450, БЕЛЫЙ</t>
  </si>
  <si>
    <t>КОМПЛЕКТ ЯЩИКА MULTITECH, H86, NL450, СЕРЫЙ</t>
  </si>
  <si>
    <t>КОМПЛЕКТ ЯЩИКА MULTITECH, H86, NL500, БЕЛЫЙ</t>
  </si>
  <si>
    <t>КОМПЛЕКТ ЯЩИКА MULTITECH, H86, NL500, СЕРЫЙ</t>
  </si>
  <si>
    <t>СОЕДИНИТЕЛЬ ПЕРЕДНЕЙ ПАНЕЛИ MULTITECH</t>
  </si>
  <si>
    <t>ЗАГЛУШКА НА БОКОВИНУ MULTITECH, С ЛОГОТИПОМ HETTICH, БЕЛАЯ</t>
  </si>
  <si>
    <t>ЗАГЛУШКА НА БОКОВИНУ MULTITECH, С ЛОГОТИПОМ HETTICH, СЕРАЯ</t>
  </si>
  <si>
    <t>КОМПЛЕКТ ЯЩИКА MULTITECH, H150, NL350, БЕЛЫЙ</t>
  </si>
  <si>
    <t>КОМПЛЕКТ ЯЩИКА MULTITECH, H150, NL400, БЕЛЫЙ</t>
  </si>
  <si>
    <t>КОМПЛЕКТ ЯЩИКА MULTITECH, H150, NL450, БЕЛЫЙ</t>
  </si>
  <si>
    <t>КОМПЛЕКТ ЯЩИКА MULTITECH, H150, NL450, СЕРЫЙ</t>
  </si>
  <si>
    <t>КОМПЛЕКТ ЯЩИКА MULTITECH, H150, NL500, БЕЛЫЙ</t>
  </si>
  <si>
    <t>КОМПЛЕКТ ЯЩИКА MULTITECH, H150, NL500, СЕРЫЙ</t>
  </si>
  <si>
    <t>КОМПЛЕКТ ПРОДОЛЬНЫХ РЕЛИНГОВ КОРОБА MULTITECH, NL350, БЕЛЫЙ</t>
  </si>
  <si>
    <t>КОМПЛЕКТ ПРОДОЛЬНЫХ РЕЛИНГОВ КОРОБА MULTITECH, NL350, СЕРЫЕ</t>
  </si>
  <si>
    <t>КОМПЛЕКТ ПРОДОЛЬНЫХ РЕЛИНГОВ КОРОБА MULTITECH, NL400, БЕЛЫЙ</t>
  </si>
  <si>
    <t>КОМПЛЕКТ ПРОДОЛЬНЫХ РЕЛИНГОВ КОРОБА MULTITECH, NL400, СЕРЫЕ</t>
  </si>
  <si>
    <t>КОМПЛЕКТ ПРОДОЛЬНЫХ РЕЛИНГОВ КОРОБА MULTITECH, NL450, БЕЛЫЙ</t>
  </si>
  <si>
    <t>КОМПЛЕКТ ПРОДОЛЬНЫХ РЕЛИНГОВ КОРОБА MULTITECH, NL450, СЕРЫЕ</t>
  </si>
  <si>
    <t>КОМПЛЕКТ ПРОДОЛЬНЫХ РЕЛИНГОВ КОРОБА MULTITECH, NL500, БЕЛЫЙ</t>
  </si>
  <si>
    <t>КОМПЛЕКТ ПРОДОЛЬНЫХ РЕЛИНГОВ КОРОБА MULTITECH, NL500, СЕРЫЕ</t>
  </si>
  <si>
    <t>ДЕМПФЕР SILENT SYSTEM MULTITECH</t>
  </si>
  <si>
    <t>АКТИВАТОР ДЕМПФЕРА SILENT SYSTEM MULTITECH</t>
  </si>
  <si>
    <t>ВНУТРЕННЯЯ ОРГАНИЗАЦИЯ ORGATRAY 650 ДЛЯ MULTITECH, KB600, БЕЛАЯ</t>
  </si>
  <si>
    <t>ВНУТРЕННЯЯ ОРГАНИЗАЦИЯ ORGATRAY 650 ДЛЯ MULTITECH, KB500, БЕЛАЯ</t>
  </si>
  <si>
    <t>ВНУТРЕННЯЯ ОРГАНИЗАЦИЯ ORGATRAY 650 ДЛЯ MULTITECH, KB450, БЕЛАЯ</t>
  </si>
  <si>
    <t>ВНУТРЕННЯЯ ОРГАНИЗАЦИЯ ORGATRAY 650 ДЛЯ MULTITECH, KB400, БЕЛАЯ</t>
  </si>
  <si>
    <t>ДЕТАЛЬ КРЕПЛЕНИЯ ПЕРЕДНЯЯ ДЛЯ QUADRO НАСАДНОГО МОНТАЖА ДЛЯ ДЕРЕВЯННЫХ ЯЩИКОВ</t>
  </si>
  <si>
    <t>ДЕТАЛЬ КРЕПЛЕНИЯ ЗАДНЯЯ ДЛЯ QUADRO НАСАДНОГО МОНТАЖА ДЛЯ ДЕРЕВЯННЫХ ЯЩИКОВ</t>
  </si>
  <si>
    <t>ПРЕДОХРАНИЕЛЬ ОТ ДЕМОНТАЖА ДЛЯ QUADRO НАСАДНОГО МОНТАЖА ДЛЯ ДЕРЕВЯННЫХ ЯЩИКОВ, ЛЕВЫЙ</t>
  </si>
  <si>
    <t>ПРЕДОХРАНИЕЛЬ ОТ ДЕМОНТАЖА ДЛЯ QUADRO НАСАДНОГО МОНТАЖА ДЛЯ ДЕРЕВЯННЫХ ЯЩИКОВ, ПРАВЫЙ</t>
  </si>
  <si>
    <t>НАПРАВЛЯЮЩАЯ QUADRO 20 HG, 20 КГ, NL250, ЧАСТИЧНОГО ВЫДВИЖЕНИЯ, EB20, ЛЕВАЯ</t>
  </si>
  <si>
    <t>НАПРАВЛЯЮЩАЯ QUADRO 20 HG, 20 КГ, NL250, ЧАСТИЧНОГО ВЫДВИЖЕНИЯ, EB20, ПРАВАЯ</t>
  </si>
  <si>
    <t>НАПРАВЛЯЮЩАЯ QUADRO 20 HG, 20 КГ, NL300, ЧАСТИЧНОГО ВЫДВИЖЕНИЯ, EB20, ЛЕВАЯ</t>
  </si>
  <si>
    <t>НАПРАВЛЯЮЩАЯ QUADRO 20 HG, 20 КГ, NL300, ЧАСТИЧНОГО ВЫДВИЖЕНИЯ, EB20, ПРАВАЯ</t>
  </si>
  <si>
    <t>НАПРАВЛЯЮЩАЯ QUADRO 22 HG, 22 КГ, NL350, ЧАСТИЧНОГО ВЫДВИЖЕНИЯ, EB20, ЛЕВАЯ</t>
  </si>
  <si>
    <t>НАПРАВЛЯЮЩАЯ QUADRO 22 HG, 22 КГ, NL350, ЧАСТИЧНОГО ВЫДВИЖЕНИЯ, EB20, ПРАВАЯ</t>
  </si>
  <si>
    <t>НАПРАВЛЯЮЩАЯ QUADRO 25 HG, 25 КГ, NL400, ЧАСТИЧНОГО ВЫДВИЖЕНИЯ, EB20, ЛЕВАЯ</t>
  </si>
  <si>
    <t>НАПРАВЛЯЮЩАЯ QUADRO 25 HG, 25 КГ, NL400, ЧАСТИЧНОГО ВЫДВИЖЕНИЯ, EB20, ПРАВАЯ</t>
  </si>
  <si>
    <t>НАПРАВЛЯЮЩАЯ QUADRO 25 HG, 25 КГ, NL450, ЧАСТИЧНОГО ВЫДВИЖЕНИЯ, EB20, ЛЕВАЯ</t>
  </si>
  <si>
    <t>НАПРАВЛЯЮЩАЯ QUADRO 25 HG, 25 КГ, NL450, ЧАСТИЧНОГО ВЫДВИЖЕНИЯ, EB20, ПРАВАЯ</t>
  </si>
  <si>
    <t>НАПРАВЛЯЮЩАЯ QUADRO 25 HG, 25 КГ, NL500, ЧАСТИЧНОГО ВЫДВИЖЕНИЯ, EB20, ЛЕВАЯ</t>
  </si>
  <si>
    <t>НАПРАВЛЯЮЩАЯ QUADRO 25 HG, 25 КГ, NL500, ЧАСТИЧНОГО ВЫДВИЖЕНИЯ, EB20, ПРАВАЯ</t>
  </si>
  <si>
    <t>НАПРАВЛЯЮЩАЯ QUADRO 25 HG, 25 КГ, NL550, ЧАСТИЧНОГО ВЫДВИЖЕНИЯ, EB20, ЛЕВАЯ</t>
  </si>
  <si>
    <t>НАПРАВЛЯЮЩАЯ QUADRO 25 HG, 25 КГ, NL550, ЧАСТИЧНОГО ВЫДВИЖЕНИЯ, EB20, ПРАВАЯ</t>
  </si>
  <si>
    <t>НАПРАВЛЯЮЩАЯ QUADRO 20 HD, 20 КГ, NL250, ЧАСТИЧНОГО ВЫДВИЖЕНИЯ, EB20, ЛЕВАЯ</t>
  </si>
  <si>
    <t>НАПРАВЛЯЮЩАЯ QUADRO 20 HD, 20 КГ, NL250, ЧАСТИЧНОГО ВЫДВИЖЕНИЯ, EB20, ПРАВАЯ</t>
  </si>
  <si>
    <t>НАПРАВЛЯЮЩАЯ QUADRO 20 HD, 20 КГ, NL300, ЧАСТИЧНОГО ВЫДВИЖЕНИЯ, EB20, ЛЕВАЯ</t>
  </si>
  <si>
    <t>НАПРАВЛЯЮЩАЯ QUADRO 20 HD, 20 КГ, NL300, ЧАСТИЧНОГО ВЫДВИЖЕНИЯ, EB20, ПРАВАЯ</t>
  </si>
  <si>
    <t>НАПРАВЛЯЮЩАЯ QUADRO 22 HD, 22 КГ, NL350, ЧАСТИЧНОГО ВЫДВИЖЕНИЯ, EB20, ЛЕВАЯ</t>
  </si>
  <si>
    <t>НАПРАВЛЯЮЩАЯ QUADRO 22 HD, 22 КГ, NL350, ЧАСТИЧНОГО ВЫДВИЖЕНИЯ, EB20, ПРАВАЯ</t>
  </si>
  <si>
    <t>НАПРАВЛЯЮЩАЯ QUADRO 25 HD, 25 КГ, NL400, ЧАСТИЧНОГО ВЫДВИЖЕНИЯ, EB20, ЛЕВАЯ</t>
  </si>
  <si>
    <t>НАПРАВЛЯЮЩАЯ QUADRO 25 HD, 25 КГ, NL400, ЧАСТИЧНОГО ВЫДВИЖЕНИЯ, EB20, ПРАВАЯ</t>
  </si>
  <si>
    <t>НАПРАВЛЯЮЩАЯ QUADRO 25 HD, 25 КГ, NL450, ЧАСТИЧНОГО ВЫДВИЖЕНИЯ, EB20, ЛЕВАЯ</t>
  </si>
  <si>
    <t>НАПРАВЛЯЮЩАЯ QUADRO 25 HD, 25 КГ, NL450, ЧАСТИЧНОГО ВЫДВИЖЕНИЯ, EB20, ПРАВАЯ</t>
  </si>
  <si>
    <t>НАПРАВЛЯЮЩАЯ QUADRO 25 HD, 25 КГ, NL500, ЧАСТИЧНОГО ВЫДВИЖЕНИЯ, EB20, ЛЕВАЯ</t>
  </si>
  <si>
    <t>НАПРАВЛЯЮЩАЯ QUADRO 25 HD, 25 КГ, NL500, ЧАСТИЧНОГО ВЫДВИЖЕНИЯ, EB20, ПРАВАЯ</t>
  </si>
  <si>
    <t>НАПРАВЛЯЮЩАЯ QUADRO 25 HD, 25 КГ, NL550, ЧАСТИЧНОГО ВЫДВИЖЕНИЯ, EB20, ЛЕВАЯ</t>
  </si>
  <si>
    <t>НАПРАВЛЯЮЩАЯ QUADRO 25 HD, 25 КГ, NL550, ЧАСТИЧНОГО ВЫДВИЖЕНИЯ, EB20, ПРАВАЯ</t>
  </si>
  <si>
    <t>QUADRO 20 HP/300 PUSH TO OPEN НАПРАВЛЯЮЩАЯ ЧАСТИЧНОГО ВЫДВИЖЕНИЯ, EB 20, ЛЕВАЯ</t>
  </si>
  <si>
    <t>QUADRO 20 HP/300 PUSH TO OPEN НАПРАВЛЯЮЩАЯ ЧАСТИЧНОГО ВЫДВИЖЕНИЯ, EB 20, ПРАВАЯ</t>
  </si>
  <si>
    <t>QUADRO 20 HP/350 PUSH TO OPEN НАПРАВЛЯЮЩАЯ ЧАСТИЧНОГО ВЫДВИЖЕНИЯ, EB 20, ЛЕВАЯ</t>
  </si>
  <si>
    <t>QUADRO 20 HP/350 PUSH TO OPEN НАПРАВЛЯЮЩАЯ ЧАСТИЧНОГО ВЫДВИЖЕНИЯ, EB 20, ПРАВАЯ</t>
  </si>
  <si>
    <t>QUADRO 20 HP/400 PUSH TO OPEN НАПРАВЛЯЮЩАЯ ЧАСТИЧНОГО ВЫДВИЖЕНИЯ, EB 20, ЛЕВАЯ</t>
  </si>
  <si>
    <t>QUADRO 20 HP/400 PUSH TO OPEN НАПРАВЛЯЮЩАЯ ЧАСТИЧНОГО ВЫДВИЖЕНИЯ, EB 20, ПРАВАЯ</t>
  </si>
  <si>
    <t>QUADRO 20 HP/450 PUSH TO OPEN НАПРАВЛЯЮЩАЯ ЧАСТИЧНОГО ВЫДВИЖЕНИЯ, EB 20, ЛЕВАЯ</t>
  </si>
  <si>
    <t>QUADRO 20 HP/450 PUSH TO OPEN НАПРАВЛЯЮЩАЯ ЧАСТИЧНОГО ВЫДВИЖЕНИЯ, EB 20, ПРАВАЯ</t>
  </si>
  <si>
    <t>QUADRO 20 HP/500 PUSH TO OPEN НАПРАВЛЯЮЩАЯ ЧАСТИЧНОГО ВЫДВИЖЕНИЯ, EB 20, ЛЕВАЯ</t>
  </si>
  <si>
    <t>QUADRO 20 HP/500 PUSH TO OPEN НАПРАВЛЯЮЩАЯ ЧАСТИЧНОГО ВЫДВИЖЕНИЯ, EB 20, ПРАВАЯ</t>
  </si>
  <si>
    <t>НАПРАВЛЯЮЩАЯ QUADRO 20 HP, 20 КГ, NL300, ЧАСТИЧНОГО ВЫДВИЖЕНИЯ, EB20, ЛЕВАЯ</t>
  </si>
  <si>
    <t>НАПРАВЛЯЮЩАЯ QUADRO 20 HP, 20 КГ, NL300, ЧАСТИЧНОГО ВЫДВИЖЕНИЯ, EB20, ПРАВАЯ</t>
  </si>
  <si>
    <t>НАПРАВЛЯЮЩАЯ QUADRO 22 HP, 22 КГ, NL350, ЧАСТИЧНОГО ВЫДВИЖЕНИЯ, EB20, ЛЕВАЯ</t>
  </si>
  <si>
    <t>НАПРАВЛЯЮЩАЯ QUADRO 22 HP, 22 КГ, NL350, ЧАСТИЧНОГО ВЫДВИЖЕНИЯ, EB20, ПРАВАЯ</t>
  </si>
  <si>
    <t>НАПРАВЛЯЮЩАЯ QUADRO 25 HP, 25 КГ, NL400, ЧАСТИЧНОГО ВЫДВИЖЕНИЯ, EB20, ЛЕВАЯ</t>
  </si>
  <si>
    <t>НАПРАВЛЯЮЩАЯ QUADRO 25 HP, 25 КГ, NL400, ЧАСТИЧНОГО ВЫДВИЖЕНИЯ, EB20, ПРАВАЯ</t>
  </si>
  <si>
    <t>НАПРАВЛЯЮЩАЯ QUADRO 25 HP, 25 КГ, NL450, ЧАСТИЧНОГО ВЫДВИЖЕНИЯ, EB20, ЛЕВАЯ</t>
  </si>
  <si>
    <t>НАПРАВЛЯЮЩАЯ QUADRO 25 HP, 25 КГ, NL450, ЧАСТИЧНОГО ВЫДВИЖЕНИЯ, EB20, ПРАВАЯ</t>
  </si>
  <si>
    <t>НАПРАВЛЯЮЩАЯ QUADRO 25 HP, 25 КГ, NL500, ЧАСТИЧНОГО ВЫДВИЖЕНИЯ, EB20, ЛЕВАЯ</t>
  </si>
  <si>
    <t>НАПРАВЛЯЮЩАЯ QUADRO 25 HP, 25 КГ, NL500, ЧАСТИЧНОГО ВЫДВИЖЕНИЯ, EB20, ПРАВАЯ</t>
  </si>
  <si>
    <t>ФИКСАТОР ДЛЯ QUADRO НАДВИЖНОГО МОНТАЖА ДЛЯ ДЕРЕВЯННЫХ ЯЩИКОВ, ЛЕВЫЙ</t>
  </si>
  <si>
    <t>ФИКСАТОР ДЛЯ QUADRO НАДВИЖНОГО МОНТАЖА ДЛЯ ДЕРЕВЯННЫХ ЯЩИКОВ, ПРАВЫЙ</t>
  </si>
  <si>
    <t>КОМПЛЕКТ ФИКСАТОРОВ ДЛЯ QUADRO НАДВИЖНОГО МОНТАЖА ДЛЯ ДЕРЕВЯННЫХ ЯЩИКОВ С ДНИЩЕМ ЗАПОДЛИЦО</t>
  </si>
  <si>
    <t>НАПРАВЛЯЮЩАЯ QUADRO 20 SFG, 20 КГ, NL250, ЧАСТИЧНОГО ВЫДВИЖЕНИЯ, EB20, ЛЕВАЯ</t>
  </si>
  <si>
    <t>НАПРАВЛЯЮЩАЯ QUADRO 20 SFG, 20 КГ, NL250, ЧАСТИЧНОГО ВЫДВИЖЕНИЯ, EB20, ПРАВАЯ</t>
  </si>
  <si>
    <t>НАПРАВЛЯЮЩАЯ QUADRO 22 SFG, 22 КГ, NL300, ЧАСТИЧНОГО ВЫДВИЖЕНИЯ, EB20, ЛЕВАЯ</t>
  </si>
  <si>
    <t>НАПРАВЛЯЮЩАЯ QUADRO 22 SFG, 22 КГ, NL300, ЧАСТИЧНОГО ВЫДВИЖЕНИЯ, EB20, ПРАВАЯ</t>
  </si>
  <si>
    <t>НАПРАВЛЯЮЩАЯ QUADRO 22 SFG, 22 КГ, NL350, ЧАСТИЧНОГО ВЫДВИЖЕНИЯ, EB20, ЛЕВАЯ</t>
  </si>
  <si>
    <t>НАПРАВЛЯЮЩАЯ QUADRO 22 SFG, 22 КГ, NL350, ЧАСТИЧНОГО ВЫДВИЖЕНИЯ, EB20, ПРАВАЯ</t>
  </si>
  <si>
    <t>НАПРАВЛЯЮЩАЯ QUADRO 25 SFG, 25 КГ, NL400, ЧАСТИЧНОГО ВЫДВИЖЕНИЯ, EB20, ЛЕВАЯ</t>
  </si>
  <si>
    <t>НАПРАВЛЯЮЩАЯ QUADRO 25 SFG, 25 КГ, NL400, ЧАСТИЧНОГО ВЫДВИЖЕНИЯ, EB20, ПРАВАЯ</t>
  </si>
  <si>
    <t>НАПРАВЛЯЮЩАЯ QUADRO 25 SFG, 25 КГ, NL450, ЧАСТИЧНОГО ВЫДВИЖЕНИЯ, EB20, ЛЕВАЯ</t>
  </si>
  <si>
    <t>НАПРАВЛЯЮЩАЯ QUADRO 25 SFG, 25 КГ, NL450, ЧАСТИЧНОГО ВЫДВИЖЕНИЯ, EB20, ПРАВАЯ</t>
  </si>
  <si>
    <t>НАПРАВЛЯЮЩАЯ QUADRO 25 SFG, 25 КГ, NL500, ЧАСТИЧНОГО ВЫДВИЖЕНИЯ, EB20, ЛЕВАЯ</t>
  </si>
  <si>
    <t>НАПРАВЛЯЮЩАЯ QUADRO 25 SFG, 25 КГ, NL500, ЧАСТИЧНОГО ВЫДВИЖЕНИЯ, EB20, ПРАВАЯ</t>
  </si>
  <si>
    <t>НАПРАВЛЯЮЩАЯ QUADRO 25 SFG, 25 КГ, NL550, ЧАСТИЧНОГО ВЫДВИЖЕНИЯ, EB20, ЛЕВАЯ</t>
  </si>
  <si>
    <t>НАПРАВЛЯЮЩАЯ QUADRO 25 SFG, 25 КГ, NL550, ЧАСТИЧНОГО ВЫДВИЖЕНИЯ, EB20, ПРАВАЯ</t>
  </si>
  <si>
    <t>НАПРАВЛЯЮЩАЯ QUADRO 20 SFD, 20 КГ, NL250, ЧАСТИЧНОГО ВЫДВИЖЕНИЯ, EB20, ЛЕВАЯ</t>
  </si>
  <si>
    <t>НАПРАВЛЯЮЩАЯ QUADRO 20 SFD, 20 КГ, NL250, ЧАСТИЧНОГО ВЫДВИЖЕНИЯ, EB20, ПРАВАЯ</t>
  </si>
  <si>
    <t>НАПРАВЛЯЮЩАЯ QUADRO 20 SFD, 20 КГ, NL300, ЧАСТИЧНОГО ВЫДВИЖЕНИЯ, EB20, ЛЕВАЯ</t>
  </si>
  <si>
    <t>НАПРАВЛЯЮЩАЯ QUADRO 20 SFD, 20 КГ, NL300, ЧАСТИЧНОГО ВЫДВИЖЕНИЯ, EB20, ПРАВАЯ</t>
  </si>
  <si>
    <t>НАПРАВЛЯЮЩАЯ QUADRO 22 SFD, 22 КГ, NL350, ЧАСТИЧНОГО ВЫДВИЖЕНИЯ, EB20, ЛЕВАЯ</t>
  </si>
  <si>
    <t>НАПРАВЛЯЮЩАЯ QUADRO 22 SFD, 22 КГ, NL350, ЧАСТИЧНОГО ВЫДВИЖЕНИЯ, EB20, ПРАВАЯ</t>
  </si>
  <si>
    <t>НАПРАВЛЯЮЩАЯ QUADRO 25 SFD, 25 КГ, NL400, ЧАСТИЧНОГО ВЫДВИЖЕНИЯ, EB20, ЛЕВАЯ</t>
  </si>
  <si>
    <t>НАПРАВЛЯЮЩАЯ QUADRO 25 SFD, 25 КГ, NL400, ЧАСТИЧНОГО ВЫДВИЖЕНИЯ, EB20, ПРАВАЯ</t>
  </si>
  <si>
    <t>НАПРАВЛЯЮЩАЯ QUADRO 25 SFD, 25 КГ, NL450, ЧАСТИЧНОГО ВЫДВИЖЕНИЯ, EB20, ЛЕВАЯ</t>
  </si>
  <si>
    <t>НАПРАВЛЯЮЩАЯ QUADRO 25 SFD, 25 КГ, NL450, ЧАСТИЧНОГО ВЫДВИЖЕНИЯ, EB20, ПРАВАЯ</t>
  </si>
  <si>
    <t>НАПРАВЛЯЮЩАЯ QUADRO 25 SFD, 25 КГ, NL500, ЧАСТИЧНОГО ВЫДВИЖЕНИЯ, EB20, ЛЕВАЯ</t>
  </si>
  <si>
    <t>НАПРАВЛЯЮЩАЯ QUADRO 25 SFD, 25 КГ, NL500, ЧАСТИЧНОГО ВЫДВИЖЕНИЯ, EB20, ПРАВАЯ</t>
  </si>
  <si>
    <t>НАПРАВЛЯЮЩАЯ QUADRO 25 SFD, 25 КГ, NL550, ЧАСТИЧНОГО ВЫДВИЖЕНИЯ, EB20, ЛЕВАЯ</t>
  </si>
  <si>
    <t>НАПРАВЛЯЮЩАЯ QUADRO 25 SFD, 25 КГ, NL550, ЧАСТИЧНОГО ВЫДВИЖЕНИЯ, EB20, ПРАВАЯ</t>
  </si>
  <si>
    <t>НАПРАВЛЯЮЩАЯ QUADRO 22 SFP,22 КГ,NL350,ЧАСТИЧНОГО ВЫДВИЖЕНИЯ,EB20,ЛЕВАЯ</t>
  </si>
  <si>
    <t>НАПРАВЛЯЮЩАЯ QUADRO 22 SFP,22 КГ,NL350,ЧАСТИЧНОГО ВЫДВИЖЕНИЯ,EB20,ПРАВАЯ</t>
  </si>
  <si>
    <t>НАПРАВЛЯЮЩАЯ QUADRO 20 SFP,20 КГ,NL250,ЧАСТИЧНОГО ВЫДВИЖЕНИЯ,EB20,ЛЕВАЯ</t>
  </si>
  <si>
    <t>НАПРАВЛЯЮЩАЯ QUADRO 20 SFP,20 КГ,NL250,ЧАСТИЧНОГО ВЫДВИЖЕНИЯ,EB20,ПРАВАЯ</t>
  </si>
  <si>
    <t>НАПРАВЛЯЮЩАЯ QUADRO 20 SFP,20 КГ,NL300,ЧАСТИЧНОГО ВЫДВИЖЕНИЯ,EB20,ЛЕВАЯ</t>
  </si>
  <si>
    <t>НАПРАВЛЯЮЩАЯ QUADRO 20 SFP,20 КГ,NL300,ЧАСТИЧНОГО ВЫДВИЖЕНИЯ,EB20,ПРАВАЯ</t>
  </si>
  <si>
    <t>НАПРАВЛЯЮЩАЯ QUADRO 25 SFP,25 КГ,NL400,ЧАСТИЧНОГО ВЫДВИЖЕНИЯ,EB20,ЛЕВАЯ</t>
  </si>
  <si>
    <t>НАПРАВЛЯЮЩАЯ QUADRO 25 SFP,25 КГ,NL400,ЧАСТИЧНОГО ВЫДВИЖЕНИЯ,EB20,ПРАВАЯ</t>
  </si>
  <si>
    <t>НАПРАВЛЯЮЩАЯ QUADRO 25 SFP,25 КГ,NL450,ЧАСТИЧНОГО ВЫДВИЖЕНИЯ,EB20,ЛЕВАЯ</t>
  </si>
  <si>
    <t>НАПРАВЛЯЮЩАЯ QUADRO 25 SFP,25 КГ,NL450,ЧАСТИЧНОГО ВЫДВИЖЕНИЯ,EB20,ПРАВАЯ</t>
  </si>
  <si>
    <t>НАПРАВЛЯЮЩАЯ QUADRO 25 SFP,25 КГ,NL500,ЧАСТИЧНОГО ВЫДВИЖЕНИЯ,EB20,ЛЕВАЯ</t>
  </si>
  <si>
    <t>НАПРАВЛЯЮЩАЯ QUADRO 25 SFP,25 КГ,NL500,ЧАСТИЧНОГО ВЫДВИЖЕНИЯ,EB20,ПРАВАЯ</t>
  </si>
  <si>
    <t>НАПРАВЛЯЮЩАЯ QUADRO 25 SFP,25 КГ,NL550,ЧАСТИЧНОГО ВЫДВИЖЕНИЯ,EB20,ЛЕВАЯ</t>
  </si>
  <si>
    <t>НАПРАВЛЯЮЩАЯ QUADRO 25 SFP,25 КГ,NL550,ЧАСТИЧНОГО ВЫДВИЖЕНИЯ,EB20,ПРАВАЯ</t>
  </si>
  <si>
    <t>НАПРАВЛЯЮЩАЯ QUADRO 20 SFP, 20 КГ, NL250, ЧАСТИЧНОГО ВЫДВИЖЕНИЯ, EB20, ЛЕВАЯ</t>
  </si>
  <si>
    <t>НАПРАВЛЯЮЩАЯ QUADRO 20 SFP, 20 КГ, NL250, ЧАСТИЧНОГО ВЫДВИЖЕНИЯ, EB20, ПРАВАЯ</t>
  </si>
  <si>
    <t>НАПРАВЛЯЮЩАЯ QUADRO 20 SFP, 20 КГ, NL300, ЧАСТИЧНОГО ВЫДВИЖЕНИЯ, EB20, ЛЕВАЯ</t>
  </si>
  <si>
    <t>НАПРАВЛЯЮЩАЯ QUADRO 20 SFP, 20 КГ, NL300, ЧАСТИЧНОГО ВЫДВИЖЕНИЯ, EB20, ПРАВАЯ</t>
  </si>
  <si>
    <t>НАПРАВЛЯЮЩАЯ QUADRO 22 SFP, 22 КГ, NL350, ЧАСТИЧНОГО ВЫДВИЖЕНИЯ, EB20, ЛЕВАЯ</t>
  </si>
  <si>
    <t>НАПРАВЛЯЮЩАЯ QUADRO 22 SFP, 22 КГ, NL350, ЧАСТИЧНОГО ВЫДВИЖЕНИЯ, EB20, ПРАВАЯ</t>
  </si>
  <si>
    <t>НАПРАВЛЯЮЩАЯ QUADRO 25 SFP, 25 КГ, NL400, ЧАСТИЧНОГО ВЫДВИЖЕНИЯ, EB20, ЛЕВАЯ</t>
  </si>
  <si>
    <t>НАПРАВЛЯЮЩАЯ QUADRO 25 SFP, 25 КГ, NL400, ЧАСТИЧНОГО ВЫДВИЖЕНИЯ, EB20, ПРАВАЯ</t>
  </si>
  <si>
    <t>НАПРАВЛЯЮЩАЯ QUADRO 25 SFP, 25 КГ, NL450, ЧАСТИЧНОГО ВЫДВИЖЕНИЯ, EB20, ЛЕВАЯ</t>
  </si>
  <si>
    <t>НАПРАВЛЯЮЩАЯ QUADRO 25 SFP, 25 КГ, NL450, ЧАСТИЧНОГО ВЫДВИЖЕНИЯ, EB20, ПРАВАЯ</t>
  </si>
  <si>
    <t>НАПРАВЛЯЮЩАЯ QUADRO 25 SFP, 25 КГ, NL500, ЧАСТИЧНОГО ВЫДВИЖЕНИЯ, EB20, ЛЕВАЯ</t>
  </si>
  <si>
    <t>НАПРАВЛЯЮЩАЯ QUADRO 25 SFP, 25 КГ, NL500, ЧАСТИЧНОГО ВЫДВИЖЕНИЯ, EB20, ПРАВАЯ</t>
  </si>
  <si>
    <t>НАПРАВЛЯЮЩАЯ QUADRO V6 15 SFD, 15 КГ, NL250, ПОЛНОГО ВЫДВИЖЕНИЯ, EB20, ЛЕВАЯ</t>
  </si>
  <si>
    <t>НАПРАВЛЯЮЩАЯ QUADRO V6 15 SFD, 15 КГ, NL250, ПОЛНОГО ВЫДВИЖЕНИЯ, EB20, ПРАВАЯ</t>
  </si>
  <si>
    <t>НАПРАВЛЯЮЩАЯ QUADRO V6 25 SFD, 25 КГ, NL300, ПОЛНОГО ВЫДВИЖЕНИЯ, EB20, ЛЕВАЯ</t>
  </si>
  <si>
    <t>НАПРАВЛЯЮЩАЯ QUADRO V6 25 SFD, 25 КГ, NL300, ПОЛНОГО ВЫДВИЖЕНИЯ, EB20, ПРАВАЯ</t>
  </si>
  <si>
    <t>НАПРАВЛЯЮЩАЯ QUADRO V6 25 SFD, 25 КГ, NL350, ПОЛНОГО ВЫДВИЖЕНИЯ, EB20, ЛЕВАЯ</t>
  </si>
  <si>
    <t>НАПРАВЛЯЮЩАЯ QUADRO V6 25 SFD, 25 КГ, NL350, ПОЛНОГО ВЫДВИЖЕНИЯ, EB20, ПРАВАЯ</t>
  </si>
  <si>
    <t>НАПРАВЛЯЮЩАЯ QUADRO V6 30 SFD, 30 КГ, NL400, ПОЛНОГО ВЫДВИЖЕНИЯ, EB20, ЛЕВАЯ</t>
  </si>
  <si>
    <t>НАПРАВЛЯЮЩАЯ QUADRO V6 30 SFD, 30 КГ, NL400, ПОЛНОГО ВЫДВИЖЕНИЯ, EB20, ПРАВАЯ</t>
  </si>
  <si>
    <t>НАПРАВЛЯЮЩАЯ QUADRO V6 30 SFD, 30 КГ, NL450, ПОЛНОГО ВЫДВИЖЕНИЯ, EB20, ЛЕВАЯ</t>
  </si>
  <si>
    <t>НАПРАВЛЯЮЩАЯ QUADRO V6 30 SFD, 30 КГ, NL450, ПОЛНОГО ВЫДВИЖЕНИЯ, EB20, ПРАВАЯ</t>
  </si>
  <si>
    <t>НАПРАВЛЯЮЩАЯ QUADRO V6 30 SFD, 30 КГ, NL500, ПОЛНОГО ВЫДВИЖЕНИЯ, EB20, ЛЕВАЯ</t>
  </si>
  <si>
    <t>НАПРАВЛЯЮЩАЯ QUADRO V6 30 SFD, 30 КГ, NL500, ПОЛНОГО ВЫДВИЖЕНИЯ, EB20, ПРАВАЯ</t>
  </si>
  <si>
    <t>НАПРАВЛЯЮЩАЯ QUADRO V6 30 SFD, 30 КГ, NL550, ПОЛНОГО ВЫДВИЖЕНИЯ, EB20, ЛЕВАЯ</t>
  </si>
  <si>
    <t>НАПРАВЛЯЮЩАЯ QUADRO V6 30 SFD, 30 КГ, NL550, ПОЛНОГО ВЫДВИЖЕНИЯ, EB20, ПРАВАЯ</t>
  </si>
  <si>
    <t>НАПРАВЛЯЮЩАЯ QUADRO V6 15 SFP, 15 КГ, NL250, ПОЛНОГО ВЫДВИЖЕНИЯ, EB20, ЛЕВАЯ</t>
  </si>
  <si>
    <t>НАПРАВЛЯЮЩАЯ QUADRO V6 15 SFP, 15 КГ, NL250, ПОЛНОГО ВЫДВИЖЕНИЯ, EB20, ПРАВАЯ</t>
  </si>
  <si>
    <t>НАПРАВЛЯЮЩАЯ QUADRO V6 25 SFP, 25 КГ, NL300, ПОЛНОГО ВЫДВИЖЕНИЯ, EB20, ЛЕВАЯ</t>
  </si>
  <si>
    <t>НАПРАВЛЯЮЩАЯ QUADRO V6 25 SFP, 25 КГ, NL300, ПОЛНОГО ВЫДВИЖЕНИЯ, EB20, ПРАВАЯ</t>
  </si>
  <si>
    <t>НАПРАВЛЯЮЩАЯ QUADRO V6 25 SFP, 25 КГ, NL350, ПОЛНОГО ВЫДВИЖЕНИЯ, EB20, ЛЕВАЯ</t>
  </si>
  <si>
    <t>НАПРАВЛЯЮЩАЯ QUADRO V6 25 SFP, 25 КГ, NL350, ПОЛНОГО ВЫДВИЖЕНИЯ, EB20, ПРАВАЯ</t>
  </si>
  <si>
    <t>НАПРАВЛЯЮЩАЯ QUADRO V6 30 SFP, 30 КГ, NL400, ПОЛНОГО ВЫДВИЖЕНИЯ, EB20, ЛЕВАЯ</t>
  </si>
  <si>
    <t>НАПРАВЛЯЮЩАЯ QUADRO V6 30 SFP, 30 КГ, NL400, ПОЛНОГО ВЫДВИЖЕНИЯ, EB20, ПРАВАЯ</t>
  </si>
  <si>
    <t>НАПРАВЛЯЮЩАЯ QUADRO V6 30 SFP, 30 КГ, NL450, ПОЛНОГО ВЫДВИЖЕНИЯ, EB20, ЛЕВАЯ</t>
  </si>
  <si>
    <t>НАПРАВЛЯЮЩАЯ QUADRO V6 30 SFP, 30 КГ, NL450, ПОЛНОГО ВЫДВИЖЕНИЯ, EB20, ПРАВАЯ</t>
  </si>
  <si>
    <t>НАПРАВЛЯЮЩАЯ QUADRO V6 30 SFP, 30 КГ, NL500, ПОЛНОГО ВЫДВИЖЕНИЯ, EB20, ЛЕВАЯ</t>
  </si>
  <si>
    <t>НАПРАВЛЯЮЩАЯ QUADRO V6 30 SFP, 30 КГ, NL500, ПОЛНОГО ВЫДВИЖЕНИЯ, EB20, ПРАВАЯ</t>
  </si>
  <si>
    <t>НАПРАВЛЯЮЩАЯ QUADRO V6 30 SFP, 30 КГ, NL550, ПОЛНОГО ВЫДВИЖЕНИЯ, EB20, ЛЕВАЯ</t>
  </si>
  <si>
    <t>НАПРАВЛЯЮЩАЯ QUADRO V6 30 SFP, 30 КГ, NL550, ПОЛНОГО ВЫДВИЖЕНИЯ, EB20, ПРАВАЯ</t>
  </si>
  <si>
    <t>КОМПЛЕКТ НАПРАВЛЯЮЩИХ QUADRO 4D V6 30 SFD, 30 КГ, NL400, ПОЛНОГО ВЫДВИЖЕНИЯ, EB20</t>
  </si>
  <si>
    <t>КОМПЛЕКТ НАПРАВЛЯЮЩИХ QUADRO 4D V6 30 SFD, 30 КГ, NL550, ПОЛНОГО ВЫДВИЖЕНИЯ, EB20</t>
  </si>
  <si>
    <t>КОМПЛЕКТ НАПРАВЛЯЮЩИХ QUADRO 4D V6 15 SFP, 15 КГ, NL250, ПОЛНОГО ВЫДВИЖЕНИЯ, EB20</t>
  </si>
  <si>
    <t>КОМПЛЕКТ НАПРАВЛЯЮЩИХ QUADRO 4D V6 25 SFP, 25 КГ, NL300, ПОЛНОГО ВЫДВИЖЕНИЯ, EB20</t>
  </si>
  <si>
    <t>КОМПЛЕКТ НАПРАВЛЯЮЩИХ QUADRO 4D V6 30 SFP, 30 КГ, NL400, ПОЛНОГО ВЫДВИЖЕНИЯ, EB20</t>
  </si>
  <si>
    <t>КОМПЛЕКТ НАПРАВЛЯЮЩИХ QUADRO 4D V6 30 SFP, 30 КГ, NL550, ПОЛНОГО ВЫДВИЖЕНИЯ, EB20</t>
  </si>
  <si>
    <t>КОМПЛЕКТ НАПРАВЛЯЮЩИХ QUADRO 4D V6 10 SFDP, 10 КГ, NL250, ПОЛНОГО ВЫДВИЖЕНИЯ, EB20</t>
  </si>
  <si>
    <t>КОМПЛЕКТ НАПРАВЛЯЮЩИХ QUADRO 4D V6 10 SFDP, 10 КГ, NL300, ПОЛНОГО ВЫДВИЖЕНИЯ, EB20</t>
  </si>
  <si>
    <t>КОМПЛЕКТ НАПРАВЛЯЮЩИХ QUADRO 4D V6 10 SFDP, 10 КГ, NL350, ПОЛНОГО ВЫДВИЖЕНИЯ, EB20</t>
  </si>
  <si>
    <t>КОМПЛЕКТ НАПРАВЛЯЮЩИХ QUADRO 4D V6 15 SFDP, 15 КГ, NL250, ПОЛНОГО ВЫДВИЖЕНИЯ, EB20</t>
  </si>
  <si>
    <t>КОМПЛЕКТ НАПРАВЛЯЮЩИХ QUADRO 4D V6 25 SFDP, 25 КГ, NL300, ПОЛНОГО ВЫДВИЖЕНИЯ, EB20</t>
  </si>
  <si>
    <t>КОМПЛЕКТ НАПРАВЛЯЮЩИХ QUADRO 4D V6 25 SFDP, 25 КГ, NL350, ПОЛНОГО ВЫДВИЖЕНИЯ, EB20</t>
  </si>
  <si>
    <t>КОМПЛЕКТ НАПРАВЛЯЮЩИХ QUADRO 4D V6 30 SFDP, 30 КГ, NL400, ПОЛНОГО ВЫДВИЖЕНИЯ, EB20</t>
  </si>
  <si>
    <t>КОМПЛЕКТ НАПРАВЛЯЮЩИХ QUADRO 4D V6 30 SFDP, 30 КГ, NL450, ПОЛНОГО ВЫДВИЖЕНИЯ, EB20</t>
  </si>
  <si>
    <t>КОМПЛЕКТ НАПРАВЛЯЮЩИХ QUADRO 4D V6 30 SFDP, 30 КГ, NL500, ПОЛНОГО ВЫДВИЖЕНИЯ, EB20</t>
  </si>
  <si>
    <t>КОМПЛЕКТ НАПРАВЛЯЮЩИХ QUADRO 4D V6 30 SFDP, 30 КГ, NL550, ПОЛНОГО ВЫДВИЖЕНИЯ, EB20</t>
  </si>
  <si>
    <t>КОМПЛЕКТ НАПРАВЛЯЮЩИХ QUADRO 4D V6 25 SFP, 25 КГ, NL350, ПОЛНОГО ВЫДВИЖЕНИЯ, EB20</t>
  </si>
  <si>
    <t>КОМПЛЕКТ НАПРАВЛЯЮЩИХ QUADRO 4D V6 30 SFP, 30 КГ, NL450, ПОЛНОГО ВЫДВИЖЕНИЯ, EB20</t>
  </si>
  <si>
    <t>КОМПЛЕКТ НАПРАВЛЯЮЩИХ QUADRO 4D V6 30 SFP, 30 КГ, NL500, ПОЛНОГО ВЫДВИЖЕНИЯ, EB20</t>
  </si>
  <si>
    <t>КОМПЛЕКТ ФИКСАТОРОВ И МЕХАНИЗМА РЕГУЛИРОВКИ НАКЛОНА ДЛЯ QUADRO 4D V6</t>
  </si>
  <si>
    <t>КОМПЛЕКТ НАПРАВЛЯЮЩИХ QUADRO 25 ДЛЯ ПИСЬМЕННЫХ СТОЛОВ, 25 КГ, ЧАСТИЧНОГО ВЫДВИЖЕНИЯ</t>
  </si>
  <si>
    <t>КОМПЛЕКТ СТОПОРА ДЛЯ ФИКСАЦИИ ДЕРЕВЯННЫХ ЯЩИКОВ С QUADRO В ОТКРЫТОМ ПОЛОЖЕНИИ, БЕЛЫЙ</t>
  </si>
  <si>
    <t>КОМПЛЕКТ СТОПОРА ДЛЯ ФИКСАЦИИ ДЕРЕВЯННЫХ ЯЩИКОВ С QUADRO В ОТКРЫТОМ ПОЛОЖЕНИИ, СЕРЫЙ</t>
  </si>
  <si>
    <t>КОМПЛЕКТ СТОПОРА ДЛЯ ФИКСАЦИИ ДЕРЕВЯННЫХ ЯЩИКОВ С QUADRO В ОТКРЫТОМ ПОЛОЖЕНИИ, АНТРАЦИТ</t>
  </si>
  <si>
    <t>КОМПЛЕКТ МЕХАНИЗМ PUSH TO OPEN SILENT 10 ДЛЯ QUADRO 4D V6</t>
  </si>
  <si>
    <t>КОМПЛЕКТ МЕХАНИЗМ PUSH TO OPEN SILENT 20 ДЛЯ QUADRO 4D V6</t>
  </si>
  <si>
    <t>КОМПЛЕКТ МЕХАНИЗМ PUSH TO OPEN SILENT 30 ДЛЯ QUADRO 4D V6</t>
  </si>
  <si>
    <t>УГЛОВОЙ АДАПТЕР ДЛЯ МОНТАЖНОЙ ПЛАНКИ, 15А</t>
  </si>
  <si>
    <t>Розничная цена в У.Е за 100 шт товара с НДС</t>
  </si>
  <si>
    <t>Цена за 1 шт в рублях с НДС</t>
  </si>
  <si>
    <t>Цена за 1 шт с учетом коэффицента в руб с НДС</t>
  </si>
  <si>
    <t>Скидка</t>
  </si>
  <si>
    <t>Стандартные петли:</t>
  </si>
  <si>
    <t>Монтажная планка:</t>
  </si>
  <si>
    <t>под саморез</t>
  </si>
  <si>
    <t>Артикул</t>
  </si>
  <si>
    <t>Наименование</t>
  </si>
  <si>
    <t>Цена с НДС</t>
  </si>
  <si>
    <t>Накладная</t>
  </si>
  <si>
    <t>Вкладная</t>
  </si>
  <si>
    <t>ПЕТЛЯ SENSYS 8645I, УГОЛ 110ГР, ЧАШКА TH52D35, НАКЛАДНАЯ НАВЕСКА(B12,5)</t>
  </si>
  <si>
    <t>с евровинтами</t>
  </si>
  <si>
    <t>Заглушки</t>
  </si>
  <si>
    <t>Кол-во</t>
  </si>
  <si>
    <t>Для фальшпанели:</t>
  </si>
  <si>
    <t>Фальшпанель вкладная</t>
  </si>
  <si>
    <t>стандартные петли</t>
  </si>
  <si>
    <t>монтажки</t>
  </si>
  <si>
    <t>для сенсис</t>
  </si>
  <si>
    <t>для толстых фасадов</t>
  </si>
  <si>
    <t>Для тонких фасадов:</t>
  </si>
  <si>
    <t>для тонких фасадов</t>
  </si>
  <si>
    <t>165 градусов</t>
  </si>
  <si>
    <t>для алюминиевых рам</t>
  </si>
  <si>
    <t>Для алюминиевых рам</t>
  </si>
  <si>
    <t>Накладная угол 30'</t>
  </si>
  <si>
    <t>Вкладная угол 30'</t>
  </si>
  <si>
    <t>Накладная угол 45'</t>
  </si>
  <si>
    <t>Вкладная угол 45'</t>
  </si>
  <si>
    <t>Угловые</t>
  </si>
  <si>
    <t>стандарт без функции самозакрывания</t>
  </si>
  <si>
    <t>для толстых фасадов без функции самозакрывания</t>
  </si>
  <si>
    <t>для тонких фасадов без функции самозакрывания</t>
  </si>
  <si>
    <t>*</t>
  </si>
  <si>
    <t>монтажки black</t>
  </si>
  <si>
    <t>стандартные петли black</t>
  </si>
  <si>
    <t>Для толстых фасадов</t>
  </si>
  <si>
    <t>для толстых фасадов black</t>
  </si>
  <si>
    <t>Накладная угол 45' наложение 9мм</t>
  </si>
  <si>
    <t>Накладная угол 45' наложение -2мм</t>
  </si>
  <si>
    <t>165 градусов black</t>
  </si>
  <si>
    <t>Угловые black</t>
  </si>
  <si>
    <t>для тонких фасадов black</t>
  </si>
  <si>
    <t>линейная монтажная планка под саморез</t>
  </si>
  <si>
    <t>Курс €</t>
  </si>
  <si>
    <t>Коэффициент</t>
  </si>
  <si>
    <t>Угловые без функции самозакрывания black</t>
  </si>
  <si>
    <t>для тонких фасадов black без функции самозакрывания</t>
  </si>
  <si>
    <t>165 градусов black без функции самозакрывания</t>
  </si>
  <si>
    <t>Петли Sensys со встроенным демпфером быстрого монтажа</t>
  </si>
  <si>
    <t>Петли Sensys черный обсидиан со встроенным демпфером быстрого монтажа</t>
  </si>
  <si>
    <t>Петли Sensys черный обсидиан быстрого монтажа без функции самозакрывания</t>
  </si>
  <si>
    <t>Петли Sensys быстрого монтажа без функции самозакрывания</t>
  </si>
  <si>
    <t>Sensys</t>
  </si>
  <si>
    <t>Intermat</t>
  </si>
  <si>
    <t>для толстых фасадов до 32 мм</t>
  </si>
  <si>
    <t>для толстых фасадов до 43 мм</t>
  </si>
  <si>
    <t>125 градусов</t>
  </si>
  <si>
    <t>Накладная угол 20'</t>
  </si>
  <si>
    <t>Вкладная угол 20'</t>
  </si>
  <si>
    <t>Отрицательный угол</t>
  </si>
  <si>
    <t>Накладная угол -30'</t>
  </si>
  <si>
    <t>Накладная угол -45'</t>
  </si>
  <si>
    <t>Петли Intermat быстрого монтажа без функции самозакрывания</t>
  </si>
  <si>
    <t>стандартные петли без функции самозакрывания</t>
  </si>
  <si>
    <t>для толстых фасадов до 32 мм без функции самозакрывания</t>
  </si>
  <si>
    <t>Угловые без функции самозакрывания</t>
  </si>
  <si>
    <t>Принадлежности к петлям Sensys</t>
  </si>
  <si>
    <t>Короткий ход</t>
  </si>
  <si>
    <t>Длинный ход</t>
  </si>
  <si>
    <t>Антрацит</t>
  </si>
  <si>
    <t>Светло-серый</t>
  </si>
  <si>
    <t>Белый</t>
  </si>
  <si>
    <t>Выбор механизма Push to Open</t>
  </si>
  <si>
    <t>Принадлежности к петлям Intermat</t>
  </si>
  <si>
    <t>Демпфер Silent System для петли Intermat</t>
  </si>
  <si>
    <t>Накладная навеска</t>
  </si>
  <si>
    <t>Вкладная навеска</t>
  </si>
  <si>
    <t>Демпфер Intermat на корпус</t>
  </si>
  <si>
    <t>Демпфер Intermat на плече</t>
  </si>
  <si>
    <t>Петли SlideOn надвижного монтажа</t>
  </si>
  <si>
    <t>SlideOn</t>
  </si>
  <si>
    <t>Демпфер Silent System для петли SlideOn</t>
  </si>
  <si>
    <t>Специальные петли Kamat и Markant 11</t>
  </si>
  <si>
    <t>Цвета</t>
  </si>
  <si>
    <t>Выбор цвета:</t>
  </si>
  <si>
    <t>Выбор длины:</t>
  </si>
  <si>
    <t>Серебристый</t>
  </si>
  <si>
    <t>270 мм</t>
  </si>
  <si>
    <t>300 мм</t>
  </si>
  <si>
    <t>350 мм</t>
  </si>
  <si>
    <t>400 мм</t>
  </si>
  <si>
    <t>450 мм</t>
  </si>
  <si>
    <t>500 мм</t>
  </si>
  <si>
    <t>550 мм</t>
  </si>
  <si>
    <t>650 мм</t>
  </si>
  <si>
    <t>Высота задней стенки 94 мм</t>
  </si>
  <si>
    <t>ArciTech</t>
  </si>
  <si>
    <t>Высота 94мм</t>
  </si>
  <si>
    <t>Высота 126мм</t>
  </si>
  <si>
    <t>Высота задней стенки 126 мм</t>
  </si>
  <si>
    <t>40 кг</t>
  </si>
  <si>
    <t>10 кг</t>
  </si>
  <si>
    <t>60 кг</t>
  </si>
  <si>
    <t>80 кг</t>
  </si>
  <si>
    <t>Нагруз.способность:</t>
  </si>
  <si>
    <t>неподходящая нагрузка</t>
  </si>
  <si>
    <t>Выбор надставки:</t>
  </si>
  <si>
    <t>с продольным релингом</t>
  </si>
  <si>
    <t>с надставкой TopSide</t>
  </si>
  <si>
    <t>-</t>
  </si>
  <si>
    <t>с надставкой DesingSide</t>
  </si>
  <si>
    <t>Высота задней стенки 186 мм, борт 94мм</t>
  </si>
  <si>
    <t>Задняя стенка 186мм,боковина 94мм</t>
  </si>
  <si>
    <t>Задняя стенка 186мм,боковина 126мм</t>
  </si>
  <si>
    <t>Высота задней стенки 186 мм, борт 126мм</t>
  </si>
  <si>
    <t>Задняя стенка 218мм,боковина 94мм</t>
  </si>
  <si>
    <t>Высота задней стенки 218 мм, борт 94 мм</t>
  </si>
  <si>
    <t>Задняя стенка 218мм,боковина 126мм</t>
  </si>
  <si>
    <t>Высота задней стенки 218 мм, борт 126 мм</t>
  </si>
  <si>
    <t>Задняя стенка 250мм,боковина 126мм</t>
  </si>
  <si>
    <t>Задняя стенка 250мм,боковина 94мм</t>
  </si>
  <si>
    <t>Высота задней стенки 250 мм, борт 94 мм</t>
  </si>
  <si>
    <t>Высота задней стенки 250 мм, борт 126 мм</t>
  </si>
  <si>
    <t>Высота задней стенки 282 мм, борт 94 мм</t>
  </si>
  <si>
    <t>Задняя стенка 282мм,боковина 94мм</t>
  </si>
  <si>
    <t>Высота задней стенки 282 мм, борт 126мм</t>
  </si>
  <si>
    <t>Задняя стенка 282мм,боковина 126мм</t>
  </si>
  <si>
    <t>Компоненты для внутреннего ящика</t>
  </si>
  <si>
    <t>Задняя стенка алюминий 94 мм</t>
  </si>
  <si>
    <t>Передняя панель 94мм</t>
  </si>
  <si>
    <t>Фиксатор для передней панели</t>
  </si>
  <si>
    <t>Компоненты ящика</t>
  </si>
  <si>
    <t>Система выдвижных ящиков ArciTech с высотой боковин 94 мм (полные комплекты)</t>
  </si>
  <si>
    <t>Система выдвижных ящиков ArciTech с высотой боковин 126 мм (полные комплекты)</t>
  </si>
  <si>
    <t>Боковины 94 мм</t>
  </si>
  <si>
    <t>Боковигы 126 мм</t>
  </si>
  <si>
    <t>Боковины 126 мм</t>
  </si>
  <si>
    <t>Выбор боковин:</t>
  </si>
  <si>
    <t>126 мм</t>
  </si>
  <si>
    <t>94 мм</t>
  </si>
  <si>
    <t>Соеденитель задней стенки</t>
  </si>
  <si>
    <t>186 мм</t>
  </si>
  <si>
    <t>218 мм</t>
  </si>
  <si>
    <t>250 мм</t>
  </si>
  <si>
    <t>282 мм</t>
  </si>
  <si>
    <t>Поверхность:</t>
  </si>
  <si>
    <t>Под хром</t>
  </si>
  <si>
    <t>Под нержавеющую сталь</t>
  </si>
  <si>
    <t>Декоротивный профиль</t>
  </si>
  <si>
    <t>600 мм</t>
  </si>
  <si>
    <t>Под алюминий</t>
  </si>
  <si>
    <t>Под дуб</t>
  </si>
  <si>
    <t>Под орех</t>
  </si>
  <si>
    <t>Выбор высоты:</t>
  </si>
  <si>
    <t>релинги</t>
  </si>
  <si>
    <t>Боковина 94 мм задняя стенка 186 мм</t>
  </si>
  <si>
    <t>TopSide</t>
  </si>
  <si>
    <t>Боковина 94мм задняя стенка 218 мм</t>
  </si>
  <si>
    <t>Боковина 126 мм задняя стенка 218 мм</t>
  </si>
  <si>
    <t>Боковина 126 мм задняя стенка 250 мм</t>
  </si>
  <si>
    <t>DesingSide</t>
  </si>
  <si>
    <t>Боковина 94 мм задняя стенка 218 мм</t>
  </si>
  <si>
    <t>DesingSide адаптеры</t>
  </si>
  <si>
    <t>антрацит</t>
  </si>
  <si>
    <t>серебристый</t>
  </si>
  <si>
    <t>белый</t>
  </si>
  <si>
    <t>Выбор дополнительного релинга</t>
  </si>
  <si>
    <t>Push to Open Silent или Ящик от нажатия с доводчиком</t>
  </si>
  <si>
    <t>10-40 кг</t>
  </si>
  <si>
    <t>8-20 кг</t>
  </si>
  <si>
    <t>Общая нагрузка</t>
  </si>
  <si>
    <t>до 10 кг</t>
  </si>
  <si>
    <t>20-80 кг</t>
  </si>
  <si>
    <t>Организации внутреннего пространства в ящиках ArciTech</t>
  </si>
  <si>
    <t>OrgaTray 440</t>
  </si>
  <si>
    <t>OrgaTray 440 требует подрезки в размер</t>
  </si>
  <si>
    <t>Выбор глубины:</t>
  </si>
  <si>
    <t>Выбор ширины:</t>
  </si>
  <si>
    <t>370-440 мм</t>
  </si>
  <si>
    <t>351-400 мм</t>
  </si>
  <si>
    <t>441-520 мм</t>
  </si>
  <si>
    <t>251-300 мм</t>
  </si>
  <si>
    <t>301-350 мм</t>
  </si>
  <si>
    <t>401-450 мм</t>
  </si>
  <si>
    <t>451-500 мм</t>
  </si>
  <si>
    <t>701-800 мм</t>
  </si>
  <si>
    <t>801-900 мм</t>
  </si>
  <si>
    <t>1091-1150 мм</t>
  </si>
  <si>
    <t>175-200 мм</t>
  </si>
  <si>
    <t>OrgaTray 570 для стандартных ширин корпуса с переставными перегородками</t>
  </si>
  <si>
    <t>OrgaTray 570</t>
  </si>
  <si>
    <t>800 мм</t>
  </si>
  <si>
    <t>900 мм</t>
  </si>
  <si>
    <t>1000 мм</t>
  </si>
  <si>
    <t>OrgaTray 600</t>
  </si>
  <si>
    <t>OrgaStore 400</t>
  </si>
  <si>
    <t>OrgaStore 400 для стандартных ширин корпуса</t>
  </si>
  <si>
    <t>1200 мм</t>
  </si>
  <si>
    <t>OrgaFlag</t>
  </si>
  <si>
    <t>OrgaStore 810 для стандартных ширин корпуса</t>
  </si>
  <si>
    <t>OrgaStore 810</t>
  </si>
  <si>
    <t>InnoTech Atira</t>
  </si>
  <si>
    <t>Высота 54мм</t>
  </si>
  <si>
    <t>470 мм</t>
  </si>
  <si>
    <t>Выбор направляющих:</t>
  </si>
  <si>
    <t>Полное выдвижение с демпфером</t>
  </si>
  <si>
    <t>Частичное выдвижение с демпфером</t>
  </si>
  <si>
    <t>Высота 70 мм</t>
  </si>
  <si>
    <t>260 мм</t>
  </si>
  <si>
    <t>420 мм</t>
  </si>
  <si>
    <t>520 мм</t>
  </si>
  <si>
    <t>Push to Open полного выдвижения</t>
  </si>
  <si>
    <t>Высота 144 мм</t>
  </si>
  <si>
    <t>Высота 176 мм</t>
  </si>
  <si>
    <t>Push to Open Silent или Ящик от нажатия с доводчиком (полные комплекты) полное выдвижение</t>
  </si>
  <si>
    <t>Высота 70 мм P2O Silent</t>
  </si>
  <si>
    <t>до 30 кг</t>
  </si>
  <si>
    <t>полных комплекто нет</t>
  </si>
  <si>
    <t>полных комплектов нет</t>
  </si>
  <si>
    <t>Высота 144 мм P2O Silent</t>
  </si>
  <si>
    <t>Высота 176 мм P2O Silent</t>
  </si>
  <si>
    <t>Передняя панель для стандартной ширины</t>
  </si>
  <si>
    <t>Передняя панель</t>
  </si>
  <si>
    <t>Соеденители Передняя панель</t>
  </si>
  <si>
    <t>70 мм</t>
  </si>
  <si>
    <t>144 мм</t>
  </si>
  <si>
    <t>Высота задней стенки 186 мм</t>
  </si>
  <si>
    <t>Высота задней стенки 218 мм</t>
  </si>
  <si>
    <t>Релинг передней панели</t>
  </si>
  <si>
    <t>Боковины левые</t>
  </si>
  <si>
    <t>Боковины правые</t>
  </si>
  <si>
    <t>Задняя стенка для ящика 70 мм</t>
  </si>
  <si>
    <t>Задняя стенка для ящика 144 мм</t>
  </si>
  <si>
    <t>Соеденитель задней стенки левый</t>
  </si>
  <si>
    <t>Соеденитель задней стенки правый</t>
  </si>
  <si>
    <t>176 мм</t>
  </si>
  <si>
    <t>Декоративный профиль</t>
  </si>
  <si>
    <t>620мм</t>
  </si>
  <si>
    <t>релинги левые</t>
  </si>
  <si>
    <t>релинги правые</t>
  </si>
  <si>
    <t>Для ящика 144 мм</t>
  </si>
  <si>
    <t>Для ящика 176 мм</t>
  </si>
  <si>
    <t>Дополнительные надставки для ящиков и коробов</t>
  </si>
  <si>
    <t>TopSide адаптеры</t>
  </si>
  <si>
    <t>10-30 кг</t>
  </si>
  <si>
    <t>20-50 кг</t>
  </si>
  <si>
    <t>Организации внутреннего пространства в ящиках InnoTech Atira</t>
  </si>
  <si>
    <t>201-250 мм</t>
  </si>
  <si>
    <t>501-600 мм</t>
  </si>
  <si>
    <t>901-1000 мм</t>
  </si>
  <si>
    <t>OrgaTray 590 для стандартных ширин корпуса с переставными перегородками</t>
  </si>
  <si>
    <t>OrgaTray 590</t>
  </si>
  <si>
    <t>OrgaTray 610</t>
  </si>
  <si>
    <t>OrgaStore 410 для стандартных ширин корпуса</t>
  </si>
  <si>
    <t>OrgaStore 410</t>
  </si>
  <si>
    <t>OrgaStore 820 для стандартных ширин корпуса</t>
  </si>
  <si>
    <t>OrgaStore 820</t>
  </si>
  <si>
    <t>Коврики 470 мм</t>
  </si>
  <si>
    <t>Коврики 520 мм</t>
  </si>
  <si>
    <t>Quadro надвижного монтажа (с замками)</t>
  </si>
  <si>
    <t>Выбор выдвижения:</t>
  </si>
  <si>
    <t>Полное выдвижение</t>
  </si>
  <si>
    <t>Push to Open/От нажатия</t>
  </si>
  <si>
    <t>Stop Control</t>
  </si>
  <si>
    <t>Частичное выдвижение</t>
  </si>
  <si>
    <t>Надвижные направляшки левые</t>
  </si>
  <si>
    <t>Надвижные направляшки правые</t>
  </si>
  <si>
    <t>Silent System/С доводчиком</t>
  </si>
  <si>
    <t>Silent System левые</t>
  </si>
  <si>
    <t>Push to Open от нажатия левые</t>
  </si>
  <si>
    <t>Push to Open от нажатия правые</t>
  </si>
  <si>
    <t>Quadro насадного монтажа</t>
  </si>
  <si>
    <t>Quadro надвижные</t>
  </si>
  <si>
    <t>Quadro насадные</t>
  </si>
  <si>
    <t>Насадные направляшки левые</t>
  </si>
  <si>
    <t>Насадные направляшки правые</t>
  </si>
  <si>
    <t>Silent System правые</t>
  </si>
  <si>
    <t>Stop Control/Без Доводчика</t>
  </si>
  <si>
    <t>Quadro c регулировкой 4D</t>
  </si>
  <si>
    <t>Quadro 4D</t>
  </si>
  <si>
    <t>Выбор нагрузки:</t>
  </si>
  <si>
    <t>Система раздвижных дверей InLine XL</t>
  </si>
  <si>
    <t>Комплекты фурнитуры для 2-х дверного шкафа</t>
  </si>
  <si>
    <t>750-819 мм</t>
  </si>
  <si>
    <t>820-909 мм</t>
  </si>
  <si>
    <t>910-1044 мм</t>
  </si>
  <si>
    <t>1045-1199 мм</t>
  </si>
  <si>
    <t>1200-1299 мм</t>
  </si>
  <si>
    <t>1300-1499 мм</t>
  </si>
  <si>
    <t>1500-1599 мм</t>
  </si>
  <si>
    <t>1600-1799 мм</t>
  </si>
  <si>
    <t>1800-1899 мм</t>
  </si>
  <si>
    <t>1900-2000 мм</t>
  </si>
  <si>
    <t>до 2000 мм</t>
  </si>
  <si>
    <t>до 2200 мм</t>
  </si>
  <si>
    <t>до 2400 мм</t>
  </si>
  <si>
    <t>до 2600 мм</t>
  </si>
  <si>
    <t>Максимальная высота двери</t>
  </si>
  <si>
    <t>Дополнительная фурнитура для InLine XL</t>
  </si>
  <si>
    <t>Выбор толщины двери:</t>
  </si>
  <si>
    <t>Выбор стороны:</t>
  </si>
  <si>
    <t>Толщина двери до 19 мм</t>
  </si>
  <si>
    <t>Передняя дверь слева</t>
  </si>
  <si>
    <t>TL XL</t>
  </si>
  <si>
    <t>Передняя дверь</t>
  </si>
  <si>
    <t>Толщина двери до 22 мм</t>
  </si>
  <si>
    <t>Толщина двери до 28 мм</t>
  </si>
  <si>
    <t>Толщина двери до 33 мм</t>
  </si>
  <si>
    <t>Толщина двери до 40 мм</t>
  </si>
  <si>
    <t>Толщина двери до 50 мм</t>
  </si>
  <si>
    <t>Задняя дверь</t>
  </si>
  <si>
    <t>Передняя дверь справа</t>
  </si>
  <si>
    <t>Комплекты фурнитуры для 3-х дверного шкафа</t>
  </si>
  <si>
    <t>Дополнительная фурнитура для TopLine XL</t>
  </si>
  <si>
    <t>Ручки для TopLine XL</t>
  </si>
  <si>
    <t>Для 2-х дверного шкафа</t>
  </si>
  <si>
    <t>Выбор кол-во дверей:</t>
  </si>
  <si>
    <t>Выбор толщины:</t>
  </si>
  <si>
    <t>Для толщины дверей 16мм</t>
  </si>
  <si>
    <t>Ручки</t>
  </si>
  <si>
    <t>Для толщины дверей 19мм</t>
  </si>
  <si>
    <t>У образка</t>
  </si>
  <si>
    <t>кол-во ручек</t>
  </si>
  <si>
    <t>Для 3-х дверного шкафа</t>
  </si>
  <si>
    <t>Для 4-х дверного шкафа</t>
  </si>
  <si>
    <t>у образки кол-во</t>
  </si>
  <si>
    <t>Выбор ручек для дверей</t>
  </si>
  <si>
    <t>Толщина двери до 16 мм</t>
  </si>
  <si>
    <t>Толщина двери до 25 мм</t>
  </si>
  <si>
    <t>Комплекты фурнитуры для 2-х дверного шкафа с ограничением хода</t>
  </si>
  <si>
    <t>Комплекты фурнитуры для 3-х дверного шкафа с ограничением хода</t>
  </si>
  <si>
    <t>Комплекты фурнитуры для 2-х дверного шкафа без ограничения хода</t>
  </si>
  <si>
    <t>TL L с ограничением хода</t>
  </si>
  <si>
    <t>TL L без ограничения хода</t>
  </si>
  <si>
    <t>Комплекты фурнитуры для 3-х дверного шкафа без ограничения хода</t>
  </si>
  <si>
    <t>Ручки для TopLine L</t>
  </si>
  <si>
    <t>Демпфер или доводчик для TopLine L</t>
  </si>
  <si>
    <t>Доводчик с ограничением хода на закрывание</t>
  </si>
  <si>
    <t>Комплекты демпферов на закрывание для 2-х шкафа с ограничением хода</t>
  </si>
  <si>
    <t>Комплекты демпферов на закрывание для 3-х шкафа с ограничением хода</t>
  </si>
  <si>
    <t xml:space="preserve"> </t>
  </si>
  <si>
    <t>Комплекты демпферов на открывание для 2-х шкафа с ограничением хода</t>
  </si>
  <si>
    <t>Комплекты демпферов на открывание для 3-х шкафа с ограничением хода</t>
  </si>
  <si>
    <t>Комплекты демпферов на закрывание для 2-х шкафа без ограничения хода</t>
  </si>
  <si>
    <t>Комплекты демпферов на открывание для 2-х шкафа без ограничения хода</t>
  </si>
  <si>
    <t>Доводчик без ограничения хода закрывание</t>
  </si>
  <si>
    <t>Доводчик без ограничения хода открывание</t>
  </si>
  <si>
    <t>Комплекты демпферов на закрывание для 3-х шкафа без ограничения хода</t>
  </si>
  <si>
    <t>Комплекты демпферов на открывание для 3-х шкафа без ограничения хода</t>
  </si>
  <si>
    <t>Выбор ручек для шкафа</t>
  </si>
  <si>
    <t>Выбор доводчиков (по желанию)</t>
  </si>
  <si>
    <t>Выбор доводчика (по желанию)</t>
  </si>
  <si>
    <t>Выбор ширины профиля:</t>
  </si>
  <si>
    <t>Профиль шириной 2100 мм</t>
  </si>
  <si>
    <t>Профиль шириной 2500 мм</t>
  </si>
  <si>
    <t>TL M верхний профиль</t>
  </si>
  <si>
    <t>TL M нижний профиль</t>
  </si>
  <si>
    <t>Ручки для TopLine M</t>
  </si>
  <si>
    <t>Демпфер или доводчик для TopLine M</t>
  </si>
  <si>
    <t>Комплекты демпферов на закрывание для системы раздвижных дверей TopLine M</t>
  </si>
  <si>
    <t>Выбор кол-ва дверей:</t>
  </si>
  <si>
    <t>Комплект демпферов для 2-х дверного шкафа</t>
  </si>
  <si>
    <t>TL M доводчики</t>
  </si>
  <si>
    <t>Комплект демпферов для 3-х дверного шкафа</t>
  </si>
  <si>
    <t>Выбор демпферов/доводчиков (по желанию)</t>
  </si>
  <si>
    <t>Ходовой профиль</t>
  </si>
  <si>
    <t>Выбор профиля:</t>
  </si>
  <si>
    <t>SL S верхний профиль</t>
  </si>
  <si>
    <t>Комплект фурнитуры</t>
  </si>
  <si>
    <t>Выбор фурнитуры:</t>
  </si>
  <si>
    <t>Комплект фурнитуры с доводчиками на закрывание и открывание</t>
  </si>
  <si>
    <t>Комплект фурнитуры с доводчиком на закрывание</t>
  </si>
  <si>
    <t>SL S фурнитуры</t>
  </si>
  <si>
    <t>Система раздвижных дверей SysLine S с верхним ходовым элементом</t>
  </si>
  <si>
    <t>Выбор высоты профиля:</t>
  </si>
  <si>
    <t>Высота профиля 16 мм</t>
  </si>
  <si>
    <t>Высота профиля 18 мм</t>
  </si>
  <si>
    <t>Выбор веса двери:</t>
  </si>
  <si>
    <t>Вес двери до 10 кг</t>
  </si>
  <si>
    <t>Вес двери до 30 кг</t>
  </si>
  <si>
    <t>SL M профиль накладные двери</t>
  </si>
  <si>
    <t>SL M декор профиль накладные двери</t>
  </si>
  <si>
    <t>SL M фурнитура накладные двери</t>
  </si>
  <si>
    <t>SL M фурнитура вкладные двери</t>
  </si>
  <si>
    <t>Комплект профилей под прикручивание</t>
  </si>
  <si>
    <t>Комплект профилей под запресовку</t>
  </si>
  <si>
    <t>Комплекты фурнитуры для вкладных дверей</t>
  </si>
  <si>
    <t>Выбор длины профиля:</t>
  </si>
  <si>
    <t>Профиль длиной 2000 мм</t>
  </si>
  <si>
    <t>SL 55 Плюс</t>
  </si>
  <si>
    <t>Профиль длиной 2500 мм</t>
  </si>
  <si>
    <t>Выбор стороны навески:</t>
  </si>
  <si>
    <t>Выбор профилей:</t>
  </si>
  <si>
    <t>Левая сторона</t>
  </si>
  <si>
    <t>Выбор веса створки:</t>
  </si>
  <si>
    <t>Вес одной створки до 12 кг</t>
  </si>
  <si>
    <t>Комплект профилей (верх+низ) 1200 мм</t>
  </si>
  <si>
    <t>Выбор количества петель:</t>
  </si>
  <si>
    <t>0 комплектов петель</t>
  </si>
  <si>
    <t>WL L база на одну дверь</t>
  </si>
  <si>
    <t>Ходовой профиль (только верх) 1200 мм</t>
  </si>
  <si>
    <t>Правая сторона</t>
  </si>
  <si>
    <t>WL L фурнитура с комплеком профилей</t>
  </si>
  <si>
    <t>Вес одной створки до 25 кг</t>
  </si>
  <si>
    <t>WL L фурнитура только верхний профиль</t>
  </si>
  <si>
    <t>петля для WL L</t>
  </si>
  <si>
    <t>1 комплект петли</t>
  </si>
  <si>
    <t>3 комплекта петель</t>
  </si>
  <si>
    <t>2 комплекта петель</t>
  </si>
  <si>
    <t>4 комплекта петель</t>
  </si>
  <si>
    <t>5 комплектов петель</t>
  </si>
  <si>
    <t>Комплекты фурнитуры WingLine L (Basic)</t>
  </si>
  <si>
    <t>WL L база на две двери</t>
  </si>
  <si>
    <t>Комплект профилей (верх+низ) 2400 мм</t>
  </si>
  <si>
    <t>Ходовой профиль (только верх) 2400 мм</t>
  </si>
  <si>
    <t>WL фурнитура для двух дверей правая</t>
  </si>
  <si>
    <t>WL фурнитура для двух дверей левая</t>
  </si>
  <si>
    <t>Комплекты фурнитуры WingLine L с функцией Push to Move (От нажатия)</t>
  </si>
  <si>
    <t>WL L фурнитура с комплеком профилей для ПУША</t>
  </si>
  <si>
    <t>WL L фурнитура только верхний профиль для ПУША</t>
  </si>
  <si>
    <t>Light</t>
  </si>
  <si>
    <t>Medium</t>
  </si>
  <si>
    <t>Heavy</t>
  </si>
  <si>
    <t>Выбор усилия:</t>
  </si>
  <si>
    <t>WL фурнитура для двух дверей левая ПУШ</t>
  </si>
  <si>
    <t>WL фурнитура для двух дверей правая ПУШ</t>
  </si>
  <si>
    <t>Правая</t>
  </si>
  <si>
    <t>Левая</t>
  </si>
  <si>
    <t>6 комплектов петель</t>
  </si>
  <si>
    <t>8 комплектов петель</t>
  </si>
  <si>
    <t>10 комплектов петель</t>
  </si>
  <si>
    <t>WL L фурнитура с комплеком профилей Пулл</t>
  </si>
  <si>
    <t>WL L фурнитура с комплеком профилей ПУЛЛ</t>
  </si>
  <si>
    <t>Дополнительные компоненты для системы WingLine L</t>
  </si>
  <si>
    <t>Выбор угла:</t>
  </si>
  <si>
    <t>Механизмы открывания для фасадов без ручек для петель c доводчиком (Push to open Silent)</t>
  </si>
  <si>
    <t>Механизмы открывания для петель без доводчика  Push to Open</t>
  </si>
  <si>
    <t>Для толстых фасадов:</t>
  </si>
  <si>
    <t>На среднюю стенку</t>
  </si>
  <si>
    <t>Навеска на среднюю стенку</t>
  </si>
  <si>
    <t>Для толстых фасадов до 32 мм</t>
  </si>
  <si>
    <t>Для толстых фасадов до 43 мм</t>
  </si>
  <si>
    <t>Каталог</t>
  </si>
  <si>
    <t>Каталог W30</t>
  </si>
  <si>
    <t>Каталог W45</t>
  </si>
  <si>
    <t>Каталог W20</t>
  </si>
  <si>
    <t>Каталог W-30</t>
  </si>
  <si>
    <t>Каталог W-45</t>
  </si>
  <si>
    <t>Каталог (антрацит)</t>
  </si>
  <si>
    <t>Каталог (белый)</t>
  </si>
  <si>
    <t>Каталог(серый)</t>
  </si>
  <si>
    <t>Каталог (серый)</t>
  </si>
  <si>
    <t>Каталог(белый)</t>
  </si>
  <si>
    <t>Каталог(антрацит)</t>
  </si>
  <si>
    <t>Каталог(серебристый)</t>
  </si>
  <si>
    <t>Коврики 450 мм</t>
  </si>
  <si>
    <t>Коврики 500 мм</t>
  </si>
  <si>
    <t>Дополнительная фурнитура для TopLine L</t>
  </si>
  <si>
    <t>Дополнительная фурнитура для TopLine M</t>
  </si>
  <si>
    <t>Максимальная ширина двери</t>
  </si>
  <si>
    <t>Комплекты фурнитуры для накладной навески</t>
  </si>
  <si>
    <t>Комплекты фурнитуры для вкладной навески</t>
  </si>
  <si>
    <t>Расчет усилия</t>
  </si>
  <si>
    <t>Система раздвижных дверей SlideLine M</t>
  </si>
  <si>
    <t>Система раздвижных дверей SlideLine 55 Plus</t>
  </si>
  <si>
    <t>Система раздвижных дверей SlideLine 56</t>
  </si>
  <si>
    <t>Петли Intermat быстрого монтажа с функцией самозакрывания</t>
  </si>
  <si>
    <t>Электромеханическая система открывания Easys 200 (для холодильников и посудомоечных машин)</t>
  </si>
  <si>
    <t>Помощь</t>
  </si>
  <si>
    <t>Шаблон для проверки цены  на артикулы</t>
  </si>
  <si>
    <t>кол-во,шт</t>
  </si>
  <si>
    <t>Цена, руб с НДС</t>
  </si>
  <si>
    <t>Колво в упаковке</t>
  </si>
  <si>
    <t>В зеленое поле можно ввести любой артикул каталога 2020г., наименование и цена подтянутся атоматически</t>
  </si>
  <si>
    <t>Видео по продукту</t>
  </si>
  <si>
    <t xml:space="preserve">            Видео по продукту</t>
  </si>
  <si>
    <t>Для панелей толщиной 12 мм</t>
  </si>
  <si>
    <t>Для панелей толщиной 15-16 мм</t>
  </si>
  <si>
    <t>Для панелей толщиной 22 мм</t>
  </si>
  <si>
    <t>Для панелей толщиной 18-19 мм</t>
  </si>
  <si>
    <t>Стяжка</t>
  </si>
  <si>
    <t>Коричневый</t>
  </si>
  <si>
    <t>Черный</t>
  </si>
  <si>
    <t>Бежевый</t>
  </si>
  <si>
    <t>Выбор:</t>
  </si>
  <si>
    <t>Соединительная фурнитура</t>
  </si>
  <si>
    <t>Соединительная фурнитура для корпусов</t>
  </si>
  <si>
    <t>Rapid S DU 324 дина 20 мм</t>
  </si>
  <si>
    <t>Rapid S DU 325 длина 30 мм</t>
  </si>
  <si>
    <t>Rapid S DU 333 длина 30 мм</t>
  </si>
  <si>
    <t>Twister DU 319 T</t>
  </si>
  <si>
    <t>Twister DU 232 T</t>
  </si>
  <si>
    <t>Twister DU 644 T</t>
  </si>
  <si>
    <t>Двойной дюбель DU 868</t>
  </si>
  <si>
    <t>Никелированная</t>
  </si>
  <si>
    <t>Вбешка</t>
  </si>
  <si>
    <t>Орех</t>
  </si>
  <si>
    <t>Бук</t>
  </si>
  <si>
    <t>Выбрать Rapid или Twister</t>
  </si>
  <si>
    <t>Дюбели быстрого монтажа для стяжки Ratex</t>
  </si>
  <si>
    <t>Ввинчиваемые дюбели для стяжки Ratex</t>
  </si>
  <si>
    <t>Ввинчиваемый дюбель для стяжки VB</t>
  </si>
  <si>
    <t>Ввинчиваемый дюбель DU 321</t>
  </si>
  <si>
    <t>Ввинчиваемый дюбель DU 322</t>
  </si>
  <si>
    <t>Ввинчиваемый дюбель DU 648</t>
  </si>
  <si>
    <t>Двойной дюбель DU 712</t>
  </si>
  <si>
    <t>Выбор дюбеля</t>
  </si>
  <si>
    <t>Вбешка полкодерж</t>
  </si>
  <si>
    <t>Подвесы шкафа и подвесные шины</t>
  </si>
  <si>
    <t>SAH 215</t>
  </si>
  <si>
    <t>SAH 216</t>
  </si>
  <si>
    <t>SAH 130</t>
  </si>
  <si>
    <t>заглушка к сах 130</t>
  </si>
  <si>
    <t>левый</t>
  </si>
  <si>
    <t>правый</t>
  </si>
  <si>
    <t>SAH 302 под запрессовку</t>
  </si>
  <si>
    <t>SAH 305 под запрессовку</t>
  </si>
  <si>
    <t>Подвесной крюк 6х50 мм</t>
  </si>
  <si>
    <t>Подвесной крюк 6х60 мм</t>
  </si>
  <si>
    <t>Подвесная шина тип А</t>
  </si>
  <si>
    <t>Подвесная шина тип В</t>
  </si>
  <si>
    <t>Производственная техника</t>
  </si>
  <si>
    <t>Станок BlueMax Mini тип 2/6</t>
  </si>
  <si>
    <t>InnoFit 100</t>
  </si>
  <si>
    <t>Разметочный шаблон MultiBlue</t>
  </si>
  <si>
    <t>Push to Open Silent или Ящик от нажатия с доводчиком для Quadro 4D</t>
  </si>
  <si>
    <t>Ходовой профиль под прикручивание(Состоит из 2-х дорожек)</t>
  </si>
  <si>
    <t>Ходовой профиль под приклеивание(Состоит из одной дорожки)</t>
  </si>
  <si>
    <t>Высота профиля 25 мм</t>
  </si>
  <si>
    <t>Выбор активатора:</t>
  </si>
  <si>
    <t>Механический фиксатор</t>
  </si>
  <si>
    <t>Магнитный фиксатор</t>
  </si>
  <si>
    <t>ЛДСП</t>
  </si>
  <si>
    <t>Рекомендуемый комплект</t>
  </si>
  <si>
    <t>Рекомендуемый тип механизма*</t>
  </si>
  <si>
    <t>МДФ</t>
  </si>
  <si>
    <t>Зеркало</t>
  </si>
  <si>
    <t>* требуется пробная навеска</t>
  </si>
  <si>
    <t>Материал фасада</t>
  </si>
  <si>
    <t>доп.зеркало</t>
  </si>
  <si>
    <t>Общая масса двери</t>
  </si>
  <si>
    <t>Расчет веса</t>
  </si>
  <si>
    <t>Высота, мм</t>
  </si>
  <si>
    <t>Ширина, мм</t>
  </si>
  <si>
    <t>Толщина, мм</t>
  </si>
  <si>
    <t>Масса материала, кг</t>
  </si>
  <si>
    <t>Выберите материал, введите габаритные размеры и толщину створки</t>
  </si>
  <si>
    <t>Комплекты фурнитуры WingLine L с функцией Pull to Move Silent (плавное открывание)</t>
  </si>
  <si>
    <t>Расчет механизма</t>
  </si>
  <si>
    <t>1,5 мм</t>
  </si>
  <si>
    <t>0,0 мм</t>
  </si>
  <si>
    <t>3,0 мм</t>
  </si>
  <si>
    <t>5,0 мм</t>
  </si>
  <si>
    <t>Блек с евровинтами</t>
  </si>
  <si>
    <t>Блек с евровинтами Хеттих директ</t>
  </si>
  <si>
    <t>Блек с эксцентриком</t>
  </si>
  <si>
    <t>Блек с эксцентриком Хеттих Директ</t>
  </si>
  <si>
    <t>Линейная монтажка</t>
  </si>
  <si>
    <t>8,0 мм</t>
  </si>
  <si>
    <t>с евровинтами Хеттих директ</t>
  </si>
  <si>
    <t>Линейная монтажка под саморез</t>
  </si>
  <si>
    <t>0,5 мм</t>
  </si>
  <si>
    <t>евровинты и эксцентрик</t>
  </si>
  <si>
    <t>евровинты и эксцентрик Директ</t>
  </si>
  <si>
    <t>линейная под саморез с эксц</t>
  </si>
  <si>
    <t>линейная евровинты с эксц</t>
  </si>
  <si>
    <t>Заказная
позиция</t>
  </si>
  <si>
    <t>КОМЛЕКТ МУФТЫ С ВИНТОМ, ДЛЯ ЧАШКИ ПЕТЛИ</t>
  </si>
  <si>
    <t>Внутреннее оборудование для шкафа</t>
  </si>
  <si>
    <t>Выбор ширины корпуса</t>
  </si>
  <si>
    <t>Ширина корпуса другая от 200 мм до 1200 мм</t>
  </si>
  <si>
    <t>Высота 100</t>
  </si>
  <si>
    <t>Высота 200</t>
  </si>
  <si>
    <t>Ширина корпуса 450 мм</t>
  </si>
  <si>
    <t>Ширина корпуса 600 мм</t>
  </si>
  <si>
    <t>Ширина корпуса 900 мм</t>
  </si>
  <si>
    <t>Соеденитель</t>
  </si>
  <si>
    <t xml:space="preserve">                                                                                 Петли Sensys</t>
  </si>
  <si>
    <t xml:space="preserve">                                                       Петли Sensys в цвете черный обсидиан</t>
  </si>
  <si>
    <t xml:space="preserve">                                                                                        Петли Intermat</t>
  </si>
  <si>
    <t xml:space="preserve">                                                               Система выдвижных ящиков ArciTech</t>
  </si>
  <si>
    <t xml:space="preserve">                                                          Система выдвижных ящиков InnoTech Atira</t>
  </si>
  <si>
    <t xml:space="preserve">                              Направляющие скрытого монтажа для деревянных ящиков</t>
  </si>
  <si>
    <t>CLIVIA</t>
  </si>
  <si>
    <t>МЕЖОСЕВОЕ РАССТОЯНИЕ 232 ММ</t>
  </si>
  <si>
    <t>МЕЖОСЕВОЕ РАССТОЯНИЕ 332 ММ</t>
  </si>
  <si>
    <t>МЕЖОСЕВОЕ РАССТОЯНИЕ 382 ММ</t>
  </si>
  <si>
    <t>МЕЖОСЕВОЕ РАССТОЯНИЕ 432 ММ</t>
  </si>
  <si>
    <t>МЕЖОСЕВОЕ РАССТОЯНИЕ 532 ММ</t>
  </si>
  <si>
    <t>МЕЖОСЕВОЕ РАССТОЯНИЕ 732 ММ</t>
  </si>
  <si>
    <t>LAMEZIA</t>
  </si>
  <si>
    <t>ДЛИНА 295 ММ</t>
  </si>
  <si>
    <t>ДЛИНА 595 ММ</t>
  </si>
  <si>
    <t>ДЛИНА 795 ММ</t>
  </si>
  <si>
    <t>ДЛИНА 895 ММ</t>
  </si>
  <si>
    <t>VERONIA</t>
  </si>
  <si>
    <t>Комплект дополнительного демпфирования для нижней направляющей STB 11</t>
  </si>
  <si>
    <t>Дополнительный демпфер для STB 11 (по желанию)</t>
  </si>
  <si>
    <t>Скидка от розничной цены</t>
  </si>
  <si>
    <t xml:space="preserve">                                                           Система складных дверей WingLine L</t>
  </si>
  <si>
    <t>Для угловых шкафов</t>
  </si>
  <si>
    <t>Высота 144 боковина левая</t>
  </si>
  <si>
    <t>Высота 144 боковина правая</t>
  </si>
  <si>
    <t>Высота 144 релинг</t>
  </si>
  <si>
    <t>Высота 144 боковина соеденитель правый</t>
  </si>
  <si>
    <t>Высота 144 боковина соеденитель левый</t>
  </si>
  <si>
    <t>Направляшки  левые</t>
  </si>
  <si>
    <t>Push to Open полное выдвижение</t>
  </si>
  <si>
    <t>Направляшки  правые</t>
  </si>
  <si>
    <t>Группа Петли</t>
  </si>
  <si>
    <t>Выбор петли:</t>
  </si>
  <si>
    <t>Выбор тип петли:</t>
  </si>
  <si>
    <t>Выбор навески:</t>
  </si>
  <si>
    <t>Выбор монтажной планки:</t>
  </si>
  <si>
    <t>Петля с доводчиком</t>
  </si>
  <si>
    <t>Петля без доводчика</t>
  </si>
  <si>
    <t>Петля для Push to Open</t>
  </si>
  <si>
    <t>Выберите функционал петли</t>
  </si>
  <si>
    <t>Выберите петлю</t>
  </si>
  <si>
    <t>Sensys быстрый монтаж</t>
  </si>
  <si>
    <t>Intermat быстрый монтаж</t>
  </si>
  <si>
    <t>SlideOn надвижной монтаж</t>
  </si>
  <si>
    <t>Выберите тип петли</t>
  </si>
  <si>
    <t>Стандартные петли</t>
  </si>
  <si>
    <t>Угловые петли</t>
  </si>
  <si>
    <t>Петли для толстых фасадов</t>
  </si>
  <si>
    <t>Петли для тонких фасадов</t>
  </si>
  <si>
    <t>Петли для алюминиевых рам</t>
  </si>
  <si>
    <t>Угол</t>
  </si>
  <si>
    <t>Угол 20 гр</t>
  </si>
  <si>
    <t>Угол 30 гр</t>
  </si>
  <si>
    <t>Угол 45 гр</t>
  </si>
  <si>
    <t>Угол - 30 гр</t>
  </si>
  <si>
    <t>Угол - 45 гр</t>
  </si>
  <si>
    <t>Петли с углом открывания 165 гр</t>
  </si>
  <si>
    <t>Sensys черный обсидиан быстрый монтаж</t>
  </si>
  <si>
    <t>Выбор функционала:</t>
  </si>
  <si>
    <t>Для фальшпанели угол 90 гр.</t>
  </si>
  <si>
    <t>Петли с углом открывания 125 гр</t>
  </si>
  <si>
    <t>Навеска на среднею стенку (смежная)</t>
  </si>
  <si>
    <t>Средняя петля для складных дверей</t>
  </si>
  <si>
    <t>Выберите монтажную планку</t>
  </si>
  <si>
    <t>Выберите угол (если нужно)</t>
  </si>
  <si>
    <t>Выберите навеску на корпус</t>
  </si>
  <si>
    <t>Крестообразная под прикручивание</t>
  </si>
  <si>
    <t>Крестообразная с евровинтами</t>
  </si>
  <si>
    <t>Линейная монтажная планка</t>
  </si>
  <si>
    <t>Цена</t>
  </si>
  <si>
    <t>Итого:</t>
  </si>
  <si>
    <t>Петля</t>
  </si>
  <si>
    <t>Функционал</t>
  </si>
  <si>
    <t>Тип</t>
  </si>
  <si>
    <t>Навеска</t>
  </si>
  <si>
    <t>Укажите количество петель:</t>
  </si>
  <si>
    <t>Монтажка</t>
  </si>
  <si>
    <t>Группа ящики</t>
  </si>
  <si>
    <t>Группа Ящики</t>
  </si>
  <si>
    <t>Выбор ящика с высотой:</t>
  </si>
  <si>
    <t>Выберите ящик</t>
  </si>
  <si>
    <t>Atira 54 мм</t>
  </si>
  <si>
    <t>Atira 70 мм</t>
  </si>
  <si>
    <t>Atira 144 мм</t>
  </si>
  <si>
    <t>Atira 176 мм</t>
  </si>
  <si>
    <t>Atira 70 мм внутренний ящик</t>
  </si>
  <si>
    <t>Atira 144 мм внутренний ящик</t>
  </si>
  <si>
    <t>Выбор ширины корпуса:</t>
  </si>
  <si>
    <t>Выберите цвет</t>
  </si>
  <si>
    <t>Выберите длину</t>
  </si>
  <si>
    <t>Выберите направляющие</t>
  </si>
  <si>
    <t>Push to Open Silent полного выдвижения</t>
  </si>
  <si>
    <t>Ширина корпуса от 200 мм до 1200 мм</t>
  </si>
  <si>
    <t>Выберите ширину корпуса (если нужно)</t>
  </si>
  <si>
    <t>Ящик</t>
  </si>
  <si>
    <t>Цвет</t>
  </si>
  <si>
    <t>Длина</t>
  </si>
  <si>
    <t>Направляющие</t>
  </si>
  <si>
    <t>Ящик(7)</t>
  </si>
  <si>
    <t>Цвет(4)</t>
  </si>
  <si>
    <t>Ширина(5)</t>
  </si>
  <si>
    <t>артикул</t>
  </si>
  <si>
    <t>релинг</t>
  </si>
  <si>
    <t>соеденители</t>
  </si>
  <si>
    <t>панель</t>
  </si>
  <si>
    <t>заглушки</t>
  </si>
  <si>
    <t>длина(7)</t>
  </si>
  <si>
    <t>цвет(4)</t>
  </si>
  <si>
    <t>ящик(7)</t>
  </si>
  <si>
    <t>Направляшки(5)</t>
  </si>
  <si>
    <t>Группа направляющие</t>
  </si>
  <si>
    <t>Выбор монтажа:</t>
  </si>
  <si>
    <t>Укажите количество комплектов:</t>
  </si>
  <si>
    <t>Выберите монтаж</t>
  </si>
  <si>
    <t>Надвижной монтаж</t>
  </si>
  <si>
    <t>Насадной монтаж</t>
  </si>
  <si>
    <t>Надвижной монтаж и регулировка 4D</t>
  </si>
  <si>
    <t>Выберите выдвижение</t>
  </si>
  <si>
    <t>Stop Control/Без доводчика</t>
  </si>
  <si>
    <t>монтаж(4)</t>
  </si>
  <si>
    <t>выдвижение(3)</t>
  </si>
  <si>
    <t>направляющие(5)</t>
  </si>
  <si>
    <t>Длина(8)</t>
  </si>
  <si>
    <t>монтаж</t>
  </si>
  <si>
    <t>Группа раздвижные двери</t>
  </si>
  <si>
    <t>Выбор системы:</t>
  </si>
  <si>
    <t>Выбор системы</t>
  </si>
  <si>
    <t>Выбор дверей</t>
  </si>
  <si>
    <t>Позиционирование дверей</t>
  </si>
  <si>
    <t>Выбор демпфера</t>
  </si>
  <si>
    <t>Выбор ручек</t>
  </si>
  <si>
    <t>Выбор толщины дверей</t>
  </si>
  <si>
    <t>Выберите систему</t>
  </si>
  <si>
    <t>TopLine XL</t>
  </si>
  <si>
    <t>TopLine L</t>
  </si>
  <si>
    <t>TopLine M</t>
  </si>
  <si>
    <t>Две двери</t>
  </si>
  <si>
    <t>Три двери</t>
  </si>
  <si>
    <t>Выберите позиционирование двери</t>
  </si>
  <si>
    <t>Трех дверный шкаф,передняя по центру</t>
  </si>
  <si>
    <t>Выберите толщину двери</t>
  </si>
  <si>
    <t>до 19 мм</t>
  </si>
  <si>
    <t>до 40 мм</t>
  </si>
  <si>
    <t>до 50 мм</t>
  </si>
  <si>
    <t>Выберите демпфер</t>
  </si>
  <si>
    <t>Демпфер на закрывание</t>
  </si>
  <si>
    <t>Демпфер на закрывание и открывание</t>
  </si>
  <si>
    <t>Без демпфера</t>
  </si>
  <si>
    <t>Выберите ручки или стяжку-выпрямитель</t>
  </si>
  <si>
    <t>Комплект ручек</t>
  </si>
  <si>
    <t>Комплект стяжек-выпрямителей</t>
  </si>
  <si>
    <t>Без ручек и стяжек</t>
  </si>
  <si>
    <t>Количество дверей</t>
  </si>
  <si>
    <t>Выберите количество дверей</t>
  </si>
  <si>
    <t>система(4)</t>
  </si>
  <si>
    <t>до 16 мм</t>
  </si>
  <si>
    <t>до 22 мм</t>
  </si>
  <si>
    <t>до 28 мм</t>
  </si>
  <si>
    <t>до 25 мм</t>
  </si>
  <si>
    <t>до 33 мм</t>
  </si>
  <si>
    <t>толщина(9)</t>
  </si>
  <si>
    <t>двери(3)</t>
  </si>
  <si>
    <t>поза(4)</t>
  </si>
  <si>
    <t>доводчик(4)</t>
  </si>
  <si>
    <t>кол-во стяжек</t>
  </si>
  <si>
    <t>ручка</t>
  </si>
  <si>
    <t>у образка</t>
  </si>
  <si>
    <t>стяжка</t>
  </si>
  <si>
    <t>Группа складные двери</t>
  </si>
  <si>
    <t>Выбор стороны (на 1 дверь)</t>
  </si>
  <si>
    <t>Выбор профиля</t>
  </si>
  <si>
    <t>Выбор веса створки</t>
  </si>
  <si>
    <t>Выбор усилия мех-ма</t>
  </si>
  <si>
    <t>Выбор кол-ва петель</t>
  </si>
  <si>
    <t>WingLine L</t>
  </si>
  <si>
    <t>WingLine L с функцией Push to Move</t>
  </si>
  <si>
    <t>WingLine L с функцией Pull to Move</t>
  </si>
  <si>
    <t>Одна складная дверь (2 створки)</t>
  </si>
  <si>
    <t>Две складных двери (4 створки)</t>
  </si>
  <si>
    <t>Выбор стороны (для одной двери)</t>
  </si>
  <si>
    <t>Выберите профиль</t>
  </si>
  <si>
    <t>Верхний+нижний профиль</t>
  </si>
  <si>
    <t>Только верхний профиль</t>
  </si>
  <si>
    <t>Выбор ширины шкафа</t>
  </si>
  <si>
    <t>Выберите ширину шкафа</t>
  </si>
  <si>
    <t>Ширина шкафа до 1200 мм</t>
  </si>
  <si>
    <t>Ширина шкафа до 2400 мм</t>
  </si>
  <si>
    <t>Выберите вес одной створки</t>
  </si>
  <si>
    <t>Вес створки до 12 кг</t>
  </si>
  <si>
    <t>Вес створки до 25 кг</t>
  </si>
  <si>
    <t>Выберите усилие механизма (для Push или Pull)</t>
  </si>
  <si>
    <t>Выберите кол-во петель</t>
  </si>
  <si>
    <t>профиль(3)</t>
  </si>
  <si>
    <t>ширина(3)</t>
  </si>
  <si>
    <t>сторона(3)</t>
  </si>
  <si>
    <t>вес(3)</t>
  </si>
  <si>
    <t>мех(4)</t>
  </si>
  <si>
    <t>кол-во</t>
  </si>
  <si>
    <t>петли(8)</t>
  </si>
  <si>
    <t>Группа петли</t>
  </si>
  <si>
    <t>Боковина корпуса и дверь из стекла</t>
  </si>
  <si>
    <t>Каталог вкладная</t>
  </si>
  <si>
    <t>Каталог накладная</t>
  </si>
  <si>
    <t>Выбор угла (если нужно):</t>
  </si>
  <si>
    <t>Выберите ширину корпуса</t>
  </si>
  <si>
    <t>Выберите другую ширину</t>
  </si>
  <si>
    <t>Выберите другую длину</t>
  </si>
  <si>
    <t>Выберите другие направляющие</t>
  </si>
  <si>
    <t>Выберите функционал</t>
  </si>
  <si>
    <t>Выберите навеску</t>
  </si>
  <si>
    <t>Выбрал не верный угол</t>
  </si>
  <si>
    <t>Выберите монтажку</t>
  </si>
  <si>
    <t>цена за 1 шт в руб.</t>
  </si>
  <si>
    <t>цена за 1 шт в руб с учетом коэффициента.</t>
  </si>
  <si>
    <t xml:space="preserve">                                                                                           Smart (Быстрый подбор)</t>
  </si>
  <si>
    <t>нет петли</t>
  </si>
  <si>
    <t>Выберите другой функционал</t>
  </si>
  <si>
    <t>Спеццена, цена в У.Е. за 100 шт без ндс</t>
  </si>
  <si>
    <t xml:space="preserve">                                                           Система складных дверей WingLine 230</t>
  </si>
  <si>
    <t>Комплекты фурнитуры WingLine 230</t>
  </si>
  <si>
    <t>Выбор цвета профиля:</t>
  </si>
  <si>
    <t>Одна дверь слева</t>
  </si>
  <si>
    <t>Одна дверь справа</t>
  </si>
  <si>
    <t>Дополнительные компоненты для системы WingLine 230</t>
  </si>
  <si>
    <t>Станок BlueMax Mini тип 3</t>
  </si>
  <si>
    <t>Сверла</t>
  </si>
  <si>
    <t>Сверло против часовой стрелки D=5</t>
  </si>
  <si>
    <t>Сверло по часовой стрелки D=35</t>
  </si>
  <si>
    <t>Монтажные приспособления для ящиков</t>
  </si>
  <si>
    <t>Разметочные шаблоны</t>
  </si>
  <si>
    <t>Система раздвижных дверей TopLine XL 2019</t>
  </si>
  <si>
    <t>TL XL 2019</t>
  </si>
  <si>
    <t>Ролики 2-х дверка</t>
  </si>
  <si>
    <t>Доводчик 2-х дверка</t>
  </si>
  <si>
    <t>Ролики 3-х дверка</t>
  </si>
  <si>
    <t>Длина профиля 2300 мм</t>
  </si>
  <si>
    <t>Длина профиля 4000 мм</t>
  </si>
  <si>
    <t>Толщина двери 18-30 мм / вес до 60 кг</t>
  </si>
  <si>
    <t>Толщина двери 32-40 мм / вес до 100 кг</t>
  </si>
  <si>
    <t>Толщина двери 22-30 мм / вес до 80 кг</t>
  </si>
  <si>
    <t>Толщина двери 18-30 мм / вес до 60 кг;Толщина двери 22-30 мм / вес до 80 кг;Толщина двери 32-40 мм / вес до 100 кг;Толщина двери 40-50 мм / вес до 100 кг</t>
  </si>
  <si>
    <t>Толщина двери 40-50 мм / вес до 100 кг</t>
  </si>
  <si>
    <t>Доводчик 3-х дверка</t>
  </si>
  <si>
    <t>КОМПЛЕКТ SILENT SYSTEM TOPLINE XL ДЛЯ 2 ДВЕРЕЙ,30-80 КГ</t>
  </si>
  <si>
    <t>КОМПЛЕКТ SILENT SYSTEM TOPLINE XL ДЛЯ 2 ДВЕРЕЙ,60-100 КГ</t>
  </si>
  <si>
    <t>КОМПЛЕКТ SILENT SYSTEM TOPLINE XL ДЛЯ 3 ДВЕРЕЙ,30-80 КГ,С ЦЕНТРАЛЬНЫМ ДЕМПФЕРОМ</t>
  </si>
  <si>
    <t>КОМПЛЕКТ SILENT SYSTEM TOPLINE XL ДЛЯ 3 ДВЕРЕЙ,60-100 КГ,С ЦЕНТРАЛЬНЫМ ДЕМПФЕРОМ</t>
  </si>
  <si>
    <t>Ручки и стяжки-выпрямители для TopLine XL</t>
  </si>
  <si>
    <t>Система раздвижных дверей TopLine L 2020</t>
  </si>
  <si>
    <t>TL L 2020</t>
  </si>
  <si>
    <t>Выбор толщины двери</t>
  </si>
  <si>
    <t>Толщина двери 10-16 мм</t>
  </si>
  <si>
    <t>Толщина двери 18-30 мм</t>
  </si>
  <si>
    <t>Комплекты демпферов на открывание для 2-х шкафа</t>
  </si>
  <si>
    <t>Комплекты демпферов на открывание для 3-х шкафа</t>
  </si>
  <si>
    <t>КОМПЛЕКТ SILENT SYSTEM TOPLINE L НА СОУДАРЕНИЕ,3 ДВЕРИ</t>
  </si>
  <si>
    <t>КОМПЛЕКТ КРЕПЕЖА ДЛЯ ТОНКИХ ДВЕРЕЙ ТОЛЩИНОЙ 10-12ММ TOPLINE L</t>
  </si>
  <si>
    <t>КОМПЛЕКТ СТЯЖЕК-ВЫПРЯМИТЕЛЕЙ ДЛЯ ДВЕРЕЙ ТОЛЩИНОЙ 10-12ММ,АЛЮМИНИЙ</t>
  </si>
  <si>
    <t>ДЕКОРАТИВНЫЙ ПРОФИЛЬ TOPLINE L ДЛЯ ПЕРЕДНЕЙ ДВЕРИ,L1500,ПЛАСТИК,ЦВЕТ СЕРЫЙ</t>
  </si>
  <si>
    <t>ДИСТАНЦИОННЫЙ РОЛИК EB29,МОНТАЖ НА БОКОВУЮ ПАНЕЛЬ</t>
  </si>
  <si>
    <t>ДИСТАНЦИОННЫЙ РОЛИК EB36,МОНТАЖ НА ЗАДНЮЮ ДВЕРЬ</t>
  </si>
  <si>
    <t>КОМПЛЕКТ ФУРНИТУРЫ TOPLINE L ДЛЯ 3 ДВЕРЕЙ,ТОЛЩИНА ДВЕРИ 10-16 ММ,50КГ</t>
  </si>
  <si>
    <t>КОМПЛЕКТ ФУРНИТУРЫ TOPLINE L ДЛЯ 3 ДВЕРЕЙ,ТОЛЩИНА ДВЕРИ 18-30 ММ,50КГ</t>
  </si>
  <si>
    <t>КОМПЛЕКТ КРЕПЕЖА ДЛЯ ПРОФИЛЕЙ ПОД ПРИКРУЧИВАНИЕ,ТОЛЩИНА ПАНЕЛИ 16-19 ММ</t>
  </si>
  <si>
    <t>КОМПЛЕКТ КРЕПЕЖА ДЛЯ ПРОФИЛЕЙ ПОД ПРИКРУЧИВАНИЕ,ТОЛЩИНА ПАНЕЛИ 20-22 ММ</t>
  </si>
  <si>
    <t>КОМПЛЕКТ КРЕПЕЖА ДЛЯ ПРОФИЛЕЙ ПОД ПРИКРУЧИВАНИЕ,ТОЛЩИНА ПАНЕЛИ 22-25 ММ</t>
  </si>
  <si>
    <t>Высота ящика 77 мм</t>
  </si>
  <si>
    <t>Высота ящика 101 мм</t>
  </si>
  <si>
    <t>Высота ящика 139 мм</t>
  </si>
  <si>
    <t>Высота ящика 187 мм</t>
  </si>
  <si>
    <t>Высота ящика 251 мм</t>
  </si>
  <si>
    <t>AvanTech</t>
  </si>
  <si>
    <t>Высота 77 мм</t>
  </si>
  <si>
    <t>левая</t>
  </si>
  <si>
    <t>правая</t>
  </si>
  <si>
    <t>Высота 101 мм</t>
  </si>
  <si>
    <t>Высота 139 мм</t>
  </si>
  <si>
    <t>Высота 187 мм</t>
  </si>
  <si>
    <t>Высота 251 мм</t>
  </si>
  <si>
    <t>Внутренний ящик высотой 187 мм</t>
  </si>
  <si>
    <t>Передняя панель Н101</t>
  </si>
  <si>
    <t>Передняя панель Н139</t>
  </si>
  <si>
    <t>Actro 40 кг</t>
  </si>
  <si>
    <t>КОМПЛЕКТ ЯЩИКА AVANTECH YOU, H77,NL400,СЕРЕБРИСТЫЙ</t>
  </si>
  <si>
    <t>КОМПЛЕКТ ЯЩИКА AVANTECH YOU, H77,NL450,СЕРЕБРИСТЫЙ</t>
  </si>
  <si>
    <t>КОМПЛЕКТ ЯЩИКА AVANTECH YOU, H77,NL500,СЕРЕБРИСТЫЙ</t>
  </si>
  <si>
    <t>КОМПЛЕКТ ЯЩИКА AVANTECH YOU, H77,NL550,СЕРЕБРИСТЫЙ</t>
  </si>
  <si>
    <t>КОМПЛЕКТ ЯЩИКА AVANTECH YOU, H77,NL400,БЕЛЫЙ</t>
  </si>
  <si>
    <t>КОМПЛЕКТ ЯЩИКА AVANTECH YOU, H77,NL450,БЕЛЫЙ</t>
  </si>
  <si>
    <t>КОМПЛЕКТ ЯЩИКА AVANTECH YOU, H77,NL500,БЕЛЫЙ</t>
  </si>
  <si>
    <t>КОМПЛЕКТ ЯЩИКА AVANTECH YOU, H77,NL550,БЕЛЫЙ</t>
  </si>
  <si>
    <t>КОМПЛЕКТ ЯЩИКА AVANTECH YOU, H77,NL400,АНТРАЦИТ</t>
  </si>
  <si>
    <t>КОМПЛЕКТ ЯЩИКА AVANTECH YOU, H77,NL450,АНТРАЦИТ</t>
  </si>
  <si>
    <t>КОМПЛЕКТ ЯЩИКА AVANTECH YOU, H77,NL500,АНТРАЦИТ</t>
  </si>
  <si>
    <t>КОМПЛЕКТ ЯЩИКА AVANTECH YOU, H77,NL550,АНТРАЦИТ</t>
  </si>
  <si>
    <t>КОМПЛЕКТ ЯЩИКА AVANTECH YOU, H101,NL270,СЕРЕБРИСТЫЙ</t>
  </si>
  <si>
    <t>КОМПЛЕКТ ЯЩИКА AVANTECH YOU, H101,NL300,СЕРЕБРИСТЫЙ</t>
  </si>
  <si>
    <t>КОМПЛЕКТ ЯЩИКА AVANTECH YOU, H101,NL350,СЕРЕБРИСТЫЙ</t>
  </si>
  <si>
    <t>КОМПЛЕКТ ЯЩИКА AVANTECH YOU, H101,NL400,СЕРЕБРИСТЫЙ</t>
  </si>
  <si>
    <t>КОМПЛЕКТ ЯЩИКА AVANTECH YOU, H101,NL450,СЕРЕБРИСТЫЙ</t>
  </si>
  <si>
    <t>КОМПЛЕКТ ЯЩИКА AVANTECH YOU, H101,NL500,СЕРЕБРИСТЫЙ</t>
  </si>
  <si>
    <t>КОМПЛЕКТ ЯЩИКА AVANTECH YOU, H101,NL550,СЕРЕБРИСТЫЙ</t>
  </si>
  <si>
    <t>КОМПЛЕКТ ЯЩИКА AVANTECH YOU, H101,NL600,СЕРЕБРИСТЫЙ</t>
  </si>
  <si>
    <t>КОМПЛЕКТ ЯЩИКА AVANTECH YOU, H101,NL650,СЕРЕБРИСТЫЙ</t>
  </si>
  <si>
    <t>КОМПЛЕКТ ЯЩИКА AVANTECH YOU, H101,NL270,БЕЛЫЙ</t>
  </si>
  <si>
    <t>КОМПЛЕКТ ЯЩИКА AVANTECH YOU, H101,NL300,БЕЛЫЙ</t>
  </si>
  <si>
    <t>КОМПЛЕКТ ЯЩИКА AVANTECH YOU, H101,NL350,БЕЛЫЙ</t>
  </si>
  <si>
    <t>КОМПЛЕКТ ЯЩИКА AVANTECH YOU, H101,NL400,БЕЛЫЙ</t>
  </si>
  <si>
    <t>КОМПЛЕКТ ЯЩИКА AVANTECH YOU, H101,NL450,БЕЛЫЙ</t>
  </si>
  <si>
    <t>КОМПЛЕКТ ЯЩИКА AVANTECH YOU, H101,NL500,БЕЛЫЙ</t>
  </si>
  <si>
    <t>КОМПЛЕКТ ЯЩИКА AVANTECH YOU, H101,NL550,БЕЛЫЙ</t>
  </si>
  <si>
    <t>КОМПЛЕКТ ЯЩИКА AVANTECH YOU, H101,NL600,БЕЛЫЙ</t>
  </si>
  <si>
    <t>КОМПЛЕКТ ЯЩИКА AVANTECH YOU, H101,NL650,БЕЛЫЙ</t>
  </si>
  <si>
    <t>КОМПЛЕКТ ЯЩИКА AVANTECH YOU, H101,NL270,АНТРАЦИТ</t>
  </si>
  <si>
    <t>КОМПЛЕКТ ЯЩИКА AVANTECH YOU, H101,NL300,АНТРАЦИТ</t>
  </si>
  <si>
    <t>КОМПЛЕКТ ЯЩИКА AVANTECH YOU, H101,NL350,АНТРАЦИТ</t>
  </si>
  <si>
    <t>КОМПЛЕКТ ЯЩИКА AVANTECH YOU, H101,NL400,АНТРАЦИТ</t>
  </si>
  <si>
    <t>КОМПЛЕКТ ЯЩИКА AVANTECH YOU, H101,NL450,АНТРАЦИТ</t>
  </si>
  <si>
    <t>КОМПЛЕКТ ЯЩИКА AVANTECH YOU, H101,NL500,АНТРАЦИТ</t>
  </si>
  <si>
    <t>КОМПЛЕКТ ЯЩИКА AVANTECH YOU, H101,NL550,АНТРАЦИТ</t>
  </si>
  <si>
    <t>КОМПЛЕКТ ЯЩИКА AVANTECH YOU, H101,NL600,АНТРАЦИТ</t>
  </si>
  <si>
    <t>КОМПЛЕКТ ЯЩИКА AVANTECH YOU, H101,NL650,АНТРАЦИТ</t>
  </si>
  <si>
    <t>КОМПЛЕКТ ЯЩИКА AVANTECH YOU, H139,NL300,СЕРЕБРИСТЫЙ</t>
  </si>
  <si>
    <t>КОМПЛЕКТ ЯЩИКА AVANTECH YOU, H139,NL350,СЕРЕБРИСТЫЙ</t>
  </si>
  <si>
    <t>КОМПЛЕКТ ЯЩИКА AVANTECH YOU, H139,NL400,СЕРЕБРИСТЫЙ</t>
  </si>
  <si>
    <t>КОМПЛЕКТ ЯЩИКА AVANTECH YOU, H139,NL450,СЕРЕБРИСТЫЙ</t>
  </si>
  <si>
    <t>КОМПЛЕКТ ЯЩИКА AVANTECH YOU, H139,NL500,СЕРЕБРИСТЫЙ</t>
  </si>
  <si>
    <t>КОМПЛЕКТ ЯЩИКА AVANTECH YOU, H139,NL550,СЕРЕБРИСТЫЙ</t>
  </si>
  <si>
    <t>КОМПЛЕКТ ЯЩИКА AVANTECH YOU, H139,NL600,СЕРЕБРИСТЫЙ</t>
  </si>
  <si>
    <t>КОМПЛЕКТ ЯЩИКА AVANTECH YOU, H139,NL300,БЕЛЫЙ</t>
  </si>
  <si>
    <t>КОМПЛЕКТ ЯЩИКА AVANTECH YOU, H139,NL350,БЕЛЫЙ</t>
  </si>
  <si>
    <t>КОМПЛЕКТ ЯЩИКА AVANTECH YOU, H139,NL400,БЕЛЫЙ</t>
  </si>
  <si>
    <t>КОМПЛЕКТ ЯЩИКА AVANTECH YOU, H139,NL450,БЕЛЫЙ</t>
  </si>
  <si>
    <t>КОМПЛЕКТ ЯЩИКА AVANTECH YOU, H139,NL500,БЕЛЫЙ</t>
  </si>
  <si>
    <t>КОМПЛЕКТ ЯЩИКА AVANTECH YOU, H139,NL550,БЕЛЫЙ</t>
  </si>
  <si>
    <t>КОМПЛЕКТ ЯЩИКА AVANTECH YOU, H139,NL600,БЕЛЫЙ</t>
  </si>
  <si>
    <t>КОМПЛЕКТ ЯЩИКА AVANTECH YOU, H139,NL300,АНТРАЦИТ</t>
  </si>
  <si>
    <t>КОМПЛЕКТ ЯЩИКА AVANTECH YOU, H139,NL350,АНТРАЦИТ</t>
  </si>
  <si>
    <t>КОМПЛЕКТ ЯЩИКА AVANTECH YOU, H139,NL400,АНТРАЦИТ</t>
  </si>
  <si>
    <t>КОМПЛЕКТ ЯЩИКА AVANTECH YOU, H139,NL450,АНТРАЦИТ</t>
  </si>
  <si>
    <t>КОМПЛЕКТ ЯЩИКА AVANTECH YOU, H139,NL500,АНТРАЦИТ</t>
  </si>
  <si>
    <t>КОМПЛЕКТ ЯЩИКА AVANTECH YOU, H139,NL550,АНТРАЦИТ</t>
  </si>
  <si>
    <t>КОМПЛЕКТ ЯЩИКА AVANTECH YOU, H139,NL600,АНТРАЦИТ</t>
  </si>
  <si>
    <t>КОМПЛЕКТ КОРОБА AVANTECH YOU, H187,NL270,СЕРЕБРИСТЫЙ</t>
  </si>
  <si>
    <t>КОМПЛЕКТ КОРОБА AVANTECH YOU, H187,NL300,СЕРЕБРИСТЫЙ</t>
  </si>
  <si>
    <t>КОМПЛЕКТ КОРОБА AVANTECH YOU, H187,NL350,СЕРЕБРИСТЫЙ</t>
  </si>
  <si>
    <t>КОМПЛЕКТ КОРОБА AVANTECH YOU, H187,NL400,СЕРЕБРИСТЫЙ</t>
  </si>
  <si>
    <t>КОМПЛЕКТ КОРОБА AVANTECH YOU, H187,NL450,СЕРЕБРИСТЫЙ</t>
  </si>
  <si>
    <t>КОМПЛЕКТ КОРОБА AVANTECH YOU, H187,NL500,СЕРЕБРИСТЫЙ</t>
  </si>
  <si>
    <t>КОМПЛЕКТ КОРОБА AVANTECH YOU, H187,NL550,СЕРЕБРИСТЫЙ</t>
  </si>
  <si>
    <t>КОМПЛЕКТ КОРОБА AVANTECH YOU, H187,NL600,СЕРЕБРИСТЫЙ</t>
  </si>
  <si>
    <t>КОМПЛЕКТ КОРОБА AVANTECH YOU, H187,NL650,СЕРЕБРИСТЫЙ</t>
  </si>
  <si>
    <t>КОМПЛЕКТ КОРОБА AVANTECH YOU, H187,NL270,БЕЛЫЙ</t>
  </si>
  <si>
    <t>КОМПЛЕКТ КОРОБА AVANTECH YOU, H187,NL300,БЕЛЫЙ</t>
  </si>
  <si>
    <t>КОМПЛЕКТ КОРОБА AVANTECH YOU, H187,NL350,БЕЛЫЙ</t>
  </si>
  <si>
    <t>КОМПЛЕКТ КОРОБА AVANTECH YOU, H187,NL400,БЕЛЫЙ</t>
  </si>
  <si>
    <t>КОМПЛЕКТ КОРОБА AVANTECH YOU, H187,NL450,БЕЛЫЙ</t>
  </si>
  <si>
    <t>КОМПЛЕКТ КОРОБА AVANTECH YOU, H187,NL500,БЕЛЫЙ</t>
  </si>
  <si>
    <t>КОМПЛЕКТ КОРОБА AVANTECH YOU, H187,NL550,БЕЛЫЙ</t>
  </si>
  <si>
    <t>КОМПЛЕКТ КОРОБА AVANTECH YOU, H187,NL600,БЕЛЫЙ</t>
  </si>
  <si>
    <t>КОМПЛЕКТ КОРОБА AVANTECH YOU, H187,NL650,БЕЛЫЙ</t>
  </si>
  <si>
    <t>КОМПЛЕКТ КОРОБА AVANTECH YOU, H187,NL270,АНТРАЦИТ</t>
  </si>
  <si>
    <t>КОМПЛЕКТ КОРОБА AVANTECH YOU, H187,NL300,АНТРАЦИТ</t>
  </si>
  <si>
    <t>КОМПЛЕКТ КОРОБА AVANTECH YOU, H187,NL350,АНТРАЦИТ</t>
  </si>
  <si>
    <t>КОМПЛЕКТ КОРОБА AVANTECH YOU, H187,NL400,АНТРАЦИТ</t>
  </si>
  <si>
    <t>КОМПЛЕКТ КОРОБА AVANTECH YOU, H187,NL450,АНТРАЦИТ</t>
  </si>
  <si>
    <t>КОМПЛЕКТ КОРОБА AVANTECH YOU, H187,NL500,АНТРАЦИТ</t>
  </si>
  <si>
    <t>КОМПЛЕКТ КОРОБА AVANTECH YOU, H187,NL550,АНТРАЦИТ</t>
  </si>
  <si>
    <t>КОМПЛЕКТ КОРОБА AVANTECH YOU, H187,NL600,АНТРАЦИТ</t>
  </si>
  <si>
    <t>КОМПЛЕКТ КОРОБА AVANTECH YOU, H187,NL650,АНТРАЦИТ</t>
  </si>
  <si>
    <t>КОМПЛЕКТ КОРОБА AVANTECH YOU, H251,NL350,СЕРЕБРИСТЫЙ</t>
  </si>
  <si>
    <t>КОМПЛЕКТ КОРОБА AVANTECH YOU, H251,NL400,СЕРЕБРИСТЫЙ</t>
  </si>
  <si>
    <t>КОМПЛЕКТ КОРОБА AVANTECH YOU, H251,NL450,СЕРЕБРИСТЫЙ</t>
  </si>
  <si>
    <t>КОМПЛЕКТ КОРОБА AVANTECH YOU, H251,NL500,СЕРЕБРИСТЫЙ</t>
  </si>
  <si>
    <t>КОМПЛЕКТ КОРОБА AVANTECH YOU, H251,NL550,СЕРЕБРИСТЫЙ</t>
  </si>
  <si>
    <t>КОМПЛЕКТ КОРОБА AVANTECH YOU, H251,NL600,СЕРЕБРИСТЫЙ</t>
  </si>
  <si>
    <t>КОМПЛЕКТ КОРОБА AVANTECH YOU, H251,NL650,СЕРЕБРИСТЫЙ</t>
  </si>
  <si>
    <t>КОМПЛЕКТ КОРОБА AVANTECH YOU, H251,NL350,БЕЛЫЙ</t>
  </si>
  <si>
    <t>КОМПЛЕКТ КОРОБА AVANTECH YOU, H251,NL400,БЕЛЫЙ</t>
  </si>
  <si>
    <t>КОМПЛЕКТ КОРОБА AVANTECH YOU, H251,NL450,БЕЛЫЙ</t>
  </si>
  <si>
    <t>КОМПЛЕКТ КОРОБА AVANTECH YOU, H251,NL500,БЕЛЫЙ</t>
  </si>
  <si>
    <t>КОМПЛЕКТ КОРОБА AVANTECH YOU, H251,NL550,БЕЛЫЙ</t>
  </si>
  <si>
    <t>КОМПЛЕКТ КОРОБА AVANTECH YOU, H251,NL600,БЕЛЫЙ</t>
  </si>
  <si>
    <t>КОМПЛЕКТ КОРОБА AVANTECH YOU, H251,NL650,БЕЛЫЙ</t>
  </si>
  <si>
    <t>КОМПЛЕКТ КОРОБА AVANTECH YOU, H251,NL350,АНТРАЦИТ</t>
  </si>
  <si>
    <t>КОМПЛЕКТ КОРОБА AVANTECH YOU, H251,NL400,АНТРАЦИТ</t>
  </si>
  <si>
    <t>КОМПЛЕКТ КОРОБА AVANTECH YOU, H251,NL450,АНТРАЦИТ</t>
  </si>
  <si>
    <t>КОМПЛЕКТ КОРОБА AVANTECH YOU, H251,NL500,АНТРАЦИТ</t>
  </si>
  <si>
    <t>КОМПЛЕКТ КОРОБА AVANTECH YOU, H251,NL550,АНТРАЦИТ</t>
  </si>
  <si>
    <t>КОМПЛЕКТ КОРОБА AVANTECH YOU, H251,NL600,АНТРАЦИТ</t>
  </si>
  <si>
    <t>КОМПЛЕКТ КОРОБА AVANTECH YOU, H251,NL650,АНТРАЦИТ</t>
  </si>
  <si>
    <t>КОМПЛЕКТ КОРОБА AVANTECH YOU INLAY, H187,NL350,СЕРЕБРИСТЫЙ</t>
  </si>
  <si>
    <t>КОМПЛЕКТ КОРОБА AVANTECH YOU INLAY, H187,NL400,СЕРЕБРИСТЫЙ</t>
  </si>
  <si>
    <t>КОМПЛЕКТ КОРОБА AVANTECH YOU INLAY, H187,NL450,СЕРЕБРИСТЫЙ</t>
  </si>
  <si>
    <t>КОМПЛЕКТ КОРОБА AVANTECH YOU INLAY, H187,NL500,СЕРЕБРИСТЫЙ</t>
  </si>
  <si>
    <t>КОМПЛЕКТ КОРОБА AVANTECH YOU INLAY, H187,NL550,СЕРЕБРИСТЫЙ</t>
  </si>
  <si>
    <t>КОМПЛЕКТ КОРОБА AVANTECH YOU INLAY, H187,NL600,СЕРЕБРИСТЫЙ</t>
  </si>
  <si>
    <t>КОМПЛЕКТ КОРОБА AVANTECH YOU INLAY, H187,NL650,СЕРЕБРИСТЫЙ</t>
  </si>
  <si>
    <t>КОМПЛЕКТ КОРОБА AVANTECH YOU INLAY, H187,NL350,БЕЛЫЙ</t>
  </si>
  <si>
    <t>КОМПЛЕКТ КОРОБА AVANTECH YOU INLAY, H187,NL400,БЕЛЫЙ</t>
  </si>
  <si>
    <t>КОМПЛЕКТ КОРОБА AVANTECH YOU INLAY, H187,NL450,БЕЛЫЙ</t>
  </si>
  <si>
    <t>КОМПЛЕКТ КОРОБА AVANTECH YOU INLAY, H187,NL500,БЕЛЫЙ</t>
  </si>
  <si>
    <t>КОМПЛЕКТ КОРОБА AVANTECH YOU INLAY, H187,NL550,БЕЛЫЙ</t>
  </si>
  <si>
    <t>КОМПЛЕКТ КОРОБА AVANTECH YOU INLAY, H187,NL600,БЕЛЫЙ</t>
  </si>
  <si>
    <t>КОМПЛЕКТ КОРОБА AVANTECH YOU INLAY, H187,NL650,БЕЛЫЙ</t>
  </si>
  <si>
    <t>КОМПЛЕКТ КОРОБА AVANTECH YOU INLAY, H187,NL350,АНТРАЦИТ</t>
  </si>
  <si>
    <t>КОМПЛЕКТ КОРОБА AVANTECH YOU INLAY, H187,NL400,АНТРАЦИТ</t>
  </si>
  <si>
    <t>КОМПЛЕКТ КОРОБА AVANTECH YOU INLAY, H187,NL450,АНТРАЦИТ</t>
  </si>
  <si>
    <t>КОМПЛЕКТ КОРОБА AVANTECH YOU INLAY, H187,NL500,АНТРАЦИТ</t>
  </si>
  <si>
    <t>КОМПЛЕКТ КОРОБА AVANTECH YOU INLAY, H187,NL550,АНТРАЦИТ</t>
  </si>
  <si>
    <t>КОМПЛЕКТ КОРОБА AVANTECH YOU INLAY, H187,NL600,АНТРАЦИТ</t>
  </si>
  <si>
    <t>КОМПЛЕКТ КОРОБА AVANTECH YOU INLAY, H187,NL650,АНТРАЦИТ</t>
  </si>
  <si>
    <t>БОКОВИНА ЯЩИКА AVANTECH YOU, H77,NL400,СЕРЕБРИСТАЯ,ЛЕВАЯ</t>
  </si>
  <si>
    <t>БОКОВИНА ЯЩИКА AVANTECH YOU, H77,NL400,СЕРЕБРИСТАЯ,ПРАВАЯ</t>
  </si>
  <si>
    <t>БОКОВИНА ЯЩИКА AVANTECH YOU, H77,NL450,СЕРЕБРИСТАЯ,ЛЕВАЯ</t>
  </si>
  <si>
    <t>БОКОВИНА ЯЩИКА AVANTECH YOU, H77,NL450,СЕРЕБРИСТАЯ,ПРАВАЯ</t>
  </si>
  <si>
    <t>БОКОВИНА ЯЩИКА AVANTECH YOU, H77,NL500,СЕРЕБРИСТАЯ,ЛЕВАЯ</t>
  </si>
  <si>
    <t>БОКОВИНА ЯЩИКА AVANTECH YOU, H77,NL500,СЕРЕБРИСТАЯ,ПРАВАЯ</t>
  </si>
  <si>
    <t>БОКОВИНА ЯЩИКА AVANTECH YOU, H77,NL550,СЕРЕБРИСТАЯ,ЛЕВАЯ</t>
  </si>
  <si>
    <t>БОКОВИНА ЯЩИКА AVANTECH YOU, H77,NL550,СЕРЕБРИСТАЯ,ПРАВАЯ</t>
  </si>
  <si>
    <t>БОКОВИНА ЯЩИКА AVANTECH YOU, H77,NL400,БЕЛАЯ,ЛЕВАЯ</t>
  </si>
  <si>
    <t>БОКОВИНА ЯЩИКА AVANTECH YOU, H77,NL400,БЕЛАЯ,ПРАВАЯ</t>
  </si>
  <si>
    <t>БОКОВИНА ЯЩИКА AVANTECH YOU, H77,NL450,БЕЛАЯ,ЛЕВАЯ</t>
  </si>
  <si>
    <t>БОКОВИНА ЯЩИКА AVANTECH YOU, H77,NL450,БЕЛАЯ,ПРАВАЯ</t>
  </si>
  <si>
    <t>БОКОВИНА ЯЩИКА AVANTECH YOU, H77,NL500,БЕЛАЯ,ЛЕВАЯ</t>
  </si>
  <si>
    <t>БОКОВИНА ЯЩИКА AVANTECH YOU, H77,NL500,БЕЛАЯ,ПРАВАЯ</t>
  </si>
  <si>
    <t>БОКОВИНА ЯЩИКА AVANTECH YOU, H77,NL550,БЕЛАЯ,ЛЕВАЯ</t>
  </si>
  <si>
    <t>БОКОВИНА ЯЩИКА AVANTECH YOU, H77,NL550,БЕЛАЯ,ПРАВАЯ</t>
  </si>
  <si>
    <t>БОКОВИНА ЯЩИКА AVANTECH YOU, H77,NL400,АНТРАЦИТ,ЛЕВАЯ</t>
  </si>
  <si>
    <t>БОКОВИНА ЯЩИКА AVANTECH YOU, H77,NL400,АНТРАЦИТ,ПРАВАЯ</t>
  </si>
  <si>
    <t>БОКОВИНА ЯЩИКА AVANTECH YOU, H77,NL450,АНТРАЦИТ,ЛЕВАЯ</t>
  </si>
  <si>
    <t>БОКОВИНА ЯЩИКА AVANTECH YOU, H77,NL450,АНТРАЦИТ,ПРАВАЯ</t>
  </si>
  <si>
    <t>БОКОВИНА ЯЩИКА AVANTECH YOU, H77,NL500,АНТРАЦИТ,ЛЕВАЯ</t>
  </si>
  <si>
    <t>БОКОВИНА ЯЩИКА AVANTECH YOU, H77,NL500,АНТРАЦИТ,ПРАВАЯ</t>
  </si>
  <si>
    <t>БОКОВИНА ЯЩИКА AVANTECH YOU, H77,NL550,АНТРАЦИТ,ЛЕВАЯ</t>
  </si>
  <si>
    <t>БОКОВИНА ЯЩИКА AVANTECH YOU, H77,NL550,АНТРАЦИТ,ПРАВАЯ</t>
  </si>
  <si>
    <t>СОЕДИНИТЕЛЬ ПЕРЕДНЕЙ ПАНЕЛИ AVANTECH YOU,H77,ПОД ПРИКРУЧИВАНИЕ</t>
  </si>
  <si>
    <t>СОЕДИНИТЕЛЬ ПЕРЕДНЕЙ ПАНЕЛИ AVANTECH YOU,H77,ПОД ЗАПРЕССОВКУ</t>
  </si>
  <si>
    <t>СТАБИЛИЗАТОР ЗАДНЕЙ СТЕНКИ AVANTECH YOU,ПЛАСТИК</t>
  </si>
  <si>
    <t>УНИВ. УГОЛОК, 31Х31 ММ, СТ. (СТАБИЛИЗАТОР ЗАДНЕЙ СТЕНКИ AVANTECH YOU,H77,ПЛАСТИК)</t>
  </si>
  <si>
    <t>БОКОВИНА ЯЩИКА AVANTECH YOU, H101,NL270,СЕРЕБРИСТАЯ,ЛЕВАЯ</t>
  </si>
  <si>
    <t>БОКОВИНА ЯЩИКА AVANTECH YOU, H101,NL270,СЕРЕБРИСТАЯ,ПРАВАЯ</t>
  </si>
  <si>
    <t>БОКОВИНА ЯЩИКА AVANTECH YOU, H101,NL300,СЕРЕБРИСТАЯ,ЛЕВАЯ</t>
  </si>
  <si>
    <t>БОКОВИНА ЯЩИКА AVANTECH YOU, H101,NL300,СЕРЕБРИСТАЯ,ПРАВАЯ</t>
  </si>
  <si>
    <t>БОКОВИНА ЯЩИКА AVANTECH YOU, H101,NL350,СЕРЕБРИСТАЯ,ЛЕВАЯ</t>
  </si>
  <si>
    <t>БОКОВИНА ЯЩИКА AVANTECH YOU, H101,NL350,СЕРЕБРИСТАЯ,ПРАВАЯ</t>
  </si>
  <si>
    <t>БОКОВИНА ЯЩИКА AVANTECH YOU, H101,NL400,СЕРЕБРИСТАЯ,ЛЕВАЯ</t>
  </si>
  <si>
    <t>БОКОВИНА ЯЩИКА AVANTECH YOU, H101,NL400,СЕРЕБРИСТАЯ,ПРАВАЯ</t>
  </si>
  <si>
    <t>БОКОВИНА ЯЩИКА AVANTECH YOU, H101,NL450,СЕРЕБРИСТАЯ,ЛЕВАЯ</t>
  </si>
  <si>
    <t>БОКОВИНА ЯЩИКА AVANTECH YOU, H101,NL450,СЕРЕБРИСТАЯ,ПРАВАЯ</t>
  </si>
  <si>
    <t>БОКОВИНА ЯЩИКА AVANTECH YOU, H101,NL500,СЕРЕБРИСТАЯ,ЛЕВАЯ</t>
  </si>
  <si>
    <t>БОКОВИНА ЯЩИКА AVANTECH YOU, H101,NL500,СЕРЕБРИСТАЯ,ПРАВАЯ</t>
  </si>
  <si>
    <t>БОКОВИНА ЯЩИКА AVANTECH YOU, H101,NL550,СЕРЕБРИСТАЯ,ЛЕВАЯ</t>
  </si>
  <si>
    <t>БОКОВИНА ЯЩИКА AVANTECH YOU, H101,NL550,СЕРЕБРИСТАЯ,ПРАВАЯ</t>
  </si>
  <si>
    <t>БОКОВИНА ЯЩИКА AVANTECH YOU, H101,NL600,СЕРЕБРИСТАЯ,ЛЕВАЯ</t>
  </si>
  <si>
    <t>БОКОВИНА ЯЩИКА AVANTECH YOU, H101,NL600,СЕРЕБРИСТАЯ,ПРАВАЯ</t>
  </si>
  <si>
    <t>БОКОВИНА ЯЩИКА AVANTECH YOU, H101,NL650,СЕРЕБРИСТАЯ,ЛЕВАЯ</t>
  </si>
  <si>
    <t>БОКОВИНА ЯЩИКА AVANTECH YOU, H101,NL650,СЕРЕБРИСТАЯ,ПРАВАЯ</t>
  </si>
  <si>
    <t>БОКОВИНА ЯЩИКА AVANTECH YOU, H101,NL270,БЕЛАЯ,ЛЕВАЯ</t>
  </si>
  <si>
    <t>БОКОВИНА ЯЩИКА AVANTECH YOU, H101,NL270,БЕЛАЯ,ПРАВАЯ</t>
  </si>
  <si>
    <t>БОКОВИНА ЯЩИКА AVANTECH YOU, H101,NL300,БЕЛАЯ,ЛЕВАЯ</t>
  </si>
  <si>
    <t>БОКОВИНА ЯЩИКА AVANTECH YOU, H101,NL300,БЕЛАЯ,ПРАВАЯ</t>
  </si>
  <si>
    <t>БОКОВИНА ЯЩИКА AVANTECH YOU, H101,NL350,БЕЛАЯ,ЛЕВАЯ</t>
  </si>
  <si>
    <t>БОКОВИНА ЯЩИКА AVANTECH YOU, H101,NL350,БЕЛАЯ,ПРАВАЯ</t>
  </si>
  <si>
    <t>БОКОВИНА ЯЩИКА AVANTECH YOU, H101,NL400,БЕЛАЯ,ЛЕВАЯ</t>
  </si>
  <si>
    <t>БОКОВИНА ЯЩИКА AVANTECH YOU, H101,NL400,БЕЛАЯ,ПРАВАЯ</t>
  </si>
  <si>
    <t>БОКОВИНА ЯЩИКА AVANTECH YOU, H101,NL450,БЕЛАЯ,ЛЕВАЯ</t>
  </si>
  <si>
    <t>БОКОВИНА ЯЩИКА AVANTECH YOU, H101,NL450,БЕЛАЯ,ПРАВАЯ</t>
  </si>
  <si>
    <t>БОКОВИНА ЯЩИКА AVANTECH YOU, H101,NL500,БЕЛАЯ,ЛЕВАЯ</t>
  </si>
  <si>
    <t>БОКОВИНА ЯЩИКА AVANTECH YOU, H101,NL500,БЕЛАЯ,ПРАВАЯ</t>
  </si>
  <si>
    <t>БОКОВИНА ЯЩИКА AVANTECH YOU, H101,NL550,БЕЛАЯ,ЛЕВАЯ</t>
  </si>
  <si>
    <t>БОКОВИНА ЯЩИКА AVANTECH YOU, H101,NL550,БЕЛАЯ,ПРАВАЯ</t>
  </si>
  <si>
    <t>БОКОВИНА ЯЩИКА AVANTECH YOU, H101,NL600,БЕЛАЯ,ЛЕВАЯ</t>
  </si>
  <si>
    <t>БОКОВИНА ЯЩИКА AVANTECH YOU, H101,NL600,БЕЛАЯ,ПРАВАЯ</t>
  </si>
  <si>
    <t>БОКОВИНА ЯЩИКА AVANTECH YOU, H101,NL650,БЕЛАЯ,ЛЕВАЯ</t>
  </si>
  <si>
    <t>БОКОВИНА ЯЩИКА AVANTECH YOU, H101,NL650,БЕЛАЯ,ПРАВАЯ</t>
  </si>
  <si>
    <t>БОКОВИНА ЯЩИКА AVANTECH YOU, H101,NL270,АНТРАЦИТ,ЛЕВАЯ</t>
  </si>
  <si>
    <t>БОКОВИНА ЯЩИКА AVANTECH YOU, H101,NL270,АНТРАЦИТ,ПРАВАЯ</t>
  </si>
  <si>
    <t>БОКОВИНА ЯЩИКА AVANTECH YOU, H101,NL300,АНТРАЦИТ,ЛЕВАЯ</t>
  </si>
  <si>
    <t>БОКОВИНА ЯЩИКА AVANTECH YOU, H101,NL300,АНТРАЦИТ,ПРАВАЯ</t>
  </si>
  <si>
    <t>БОКОВИНА ЯЩИКА AVANTECH YOU, H101,NL350,АНТРАЦИТ,ЛЕВАЯ</t>
  </si>
  <si>
    <t>БОКОВИНА ЯЩИКА AVANTECH YOU, H101,NL350,АНТРАЦИТ,ПРАВАЯ</t>
  </si>
  <si>
    <t>БОКОВИНА ЯЩИКА AVANTECH YOU, H101,NL400,АНТРАЦИТ,ЛЕВАЯ</t>
  </si>
  <si>
    <t>БОКОВИНА ЯЩИКА AVANTECH YOU, H101,NL400,АНТРАЦИТ,ПРАВАЯ</t>
  </si>
  <si>
    <t>БОКОВИНА ЯЩИКА AVANTECH YOU, H101,NL450,АНТРАЦИТ,ЛЕВАЯ</t>
  </si>
  <si>
    <t>БОКОВИНА ЯЩИКА AVANTECH YOU, H101,NL450,АНТРАЦИТ,ПРАВАЯ</t>
  </si>
  <si>
    <t>БОКОВИНА ЯЩИКА AVANTECH YOU, H101,NL500,АНТРАЦИТ,ЛЕВАЯ</t>
  </si>
  <si>
    <t>БОКОВИНА ЯЩИКА AVANTECH YOU, H101,NL500,АНТРАЦИТ,ПРАВАЯ</t>
  </si>
  <si>
    <t>БОКОВИНА ЯЩИКА AVANTECH YOU, H101,NL550,АНТРАЦИТ,ЛЕВАЯ</t>
  </si>
  <si>
    <t>БОКОВИНА ЯЩИКА AVANTECH YOU, H101,NL550,АНТРАЦИТ,ПРАВАЯ</t>
  </si>
  <si>
    <t>БОКОВИНА ЯЩИКА AVANTECH YOU, H101,NL600,АНТРАЦИТ,ЛЕВАЯ</t>
  </si>
  <si>
    <t>БОКОВИНА ЯЩИКА AVANTECH YOU, H101,NL600,АНТРАЦИТ,ПРАВАЯ</t>
  </si>
  <si>
    <t>БОКОВИНА ЯЩИКА AVANTECH YOU, H101,NL650,АНТРАЦИТ,ЛЕВАЯ</t>
  </si>
  <si>
    <t>БОКОВИНА ЯЩИКА AVANTECH YOU, H101,NL650,АНТРАЦИТ,ПРАВАЯ</t>
  </si>
  <si>
    <t>СОЕДИНИТЕЛЬ ПЕРЕДНЕЙ ПАНЕЛИ AVANTECH YOU,H101,ПОД ПРИКРУЧИВАНИЕ</t>
  </si>
  <si>
    <t>СОЕДИНИТЕЛЬ ПЕРЕДНЕЙ ПАНЕЛИ AVANTECH YOU,H101,ПОД ЗАПРЕССОВКУ</t>
  </si>
  <si>
    <t>ДИЗАЙН-ПРОФИЛЬ AVANTECH YOU, NL270,СЕРЕБРИСТЫЙ</t>
  </si>
  <si>
    <t>ДИЗАЙН-ПРОФИЛЬ AVANTECH YOU, NL300,СЕРЕБРИСТЫЙ</t>
  </si>
  <si>
    <t>ДИЗАЙН-ПРОФИЛЬ AVANTECH YOU, NL350,СЕРЕБРИСТЫЙ</t>
  </si>
  <si>
    <t>ДИЗАЙН-ПРОФИЛЬ AVANTECH YOU, NL400,СЕРЕБРИСТЫЙ</t>
  </si>
  <si>
    <t>ДИЗАЙН-ПРОФИЛЬ AVANTECH YOU, NL450,СЕРЕБРИСТЫЙ</t>
  </si>
  <si>
    <t>ДИЗАЙН-ПРОФИЛЬ AVANTECH YOU, NL500,СЕРЕБРИСТЫЙ</t>
  </si>
  <si>
    <t>ДИЗАЙН-ПРОФИЛЬ AVANTECH YOU, NL550,СЕРЕБРИСТЫЙ</t>
  </si>
  <si>
    <t>ДИЗАЙН-ПРОФИЛЬ AVANTECH YOU, NL600,СЕРЕБРИСТЫЙ</t>
  </si>
  <si>
    <t>ДИЗАЙН-ПРОФИЛЬ AVANTECH YOU, NL650,СЕРЕБРИСТЫЙ</t>
  </si>
  <si>
    <t>ДИЗАЙН-ПРОФИЛЬ AVANTECH YOU, NL270,БЕЛЫЙ</t>
  </si>
  <si>
    <t>ДИЗАЙН-ПРОФИЛЬ AVANTECH YOU, NL300,БЕЛЫЙ</t>
  </si>
  <si>
    <t>ДИЗАЙН-ПРОФИЛЬ AVANTECH YOU, NL350,БЕЛЫЙ</t>
  </si>
  <si>
    <t>ДИЗАЙН-ПРОФИЛЬ AVANTECH YOU, NL400,БЕЛЫЙ</t>
  </si>
  <si>
    <t>ДИЗАЙН-ПРОФИЛЬ AVANTECH YOU, NL450,БЕЛЫЙ</t>
  </si>
  <si>
    <t>ДИЗАЙН-ПРОФИЛЬ AVANTECH YOU, NL500,БЕЛЫЙ</t>
  </si>
  <si>
    <t>ДИЗАЙН-ПРОФИЛЬ AVANTECH YOU, NL550,БЕЛЫЙ</t>
  </si>
  <si>
    <t>ДИЗАЙН-ПРОФИЛЬ AVANTECH YOU, NL600,БЕЛЫЙ</t>
  </si>
  <si>
    <t>ДИЗАЙН-ПРОФИЛЬ AVANTECH YOU, NL650,БЕЛЫЙ</t>
  </si>
  <si>
    <t>ДИЗАЙН-ПРОФИЛЬ AVANTECH YOU, NL270,АНТРАЦИТ</t>
  </si>
  <si>
    <t>ДИЗАЙН-ПРОФИЛЬ AVANTECH YOU, NL300,АНТРАЦИТ</t>
  </si>
  <si>
    <t>ДИЗАЙН-ПРОФИЛЬ AVANTECH YOU, NL350,АНТРАЦИТ</t>
  </si>
  <si>
    <t>ДИЗАЙН-ПРОФИЛЬ AVANTECH YOU, NL400,АНТРАЦИТ</t>
  </si>
  <si>
    <t>ДИЗАЙН-ПРОФИЛЬ AVANTECH YOU, NL450,АНТРАЦИТ</t>
  </si>
  <si>
    <t>ДИЗАЙН-ПРОФИЛЬ AVANTECH YOU, NL500,АНТРАЦИТ</t>
  </si>
  <si>
    <t>ДИЗАЙН-ПРОФИЛЬ AVANTECH YOU, NL550,АНТРАЦИТ</t>
  </si>
  <si>
    <t>ДИЗАЙН-ПРОФИЛЬ AVANTECH YOU, NL600,АНТРАЦИТ</t>
  </si>
  <si>
    <t>ДИЗАЙН-ПРОФИЛЬ AVANTECH YOU, NL650,АНТРАЦИТ</t>
  </si>
  <si>
    <t>ДИЗАЙН-ПРОФИЛЬ AVANTECH YOU, NL270,ПОД АЛЮМИНИЙ</t>
  </si>
  <si>
    <t>ДИЗАЙН-ПРОФИЛЬ AVANTECH YOU, NL300,ПОД АЛЮМИНИЙ</t>
  </si>
  <si>
    <t>ДИЗАЙН-ПРОФИЛЬ AVANTECH YOU, NL350,ПОД АЛЮМИНИЙ</t>
  </si>
  <si>
    <t>ДИЗАЙН-ПРОФИЛЬ AVANTECH YOU, NL400,ПОД АЛЮМИНИЙ</t>
  </si>
  <si>
    <t>ДИЗАЙН-ПРОФИЛЬ AVANTECH YOU, NL450,ПОД АЛЮМИНИЙ</t>
  </si>
  <si>
    <t>ДИЗАЙН-ПРОФИЛЬ AVANTECH YOU, NL500,ПОД АЛЮМИНИЙ</t>
  </si>
  <si>
    <t>ДИЗАЙН-ПРОФИЛЬ AVANTECH YOU, NL550,ПОД АЛЮМИНИЙ</t>
  </si>
  <si>
    <t>ДИЗАЙН-ПРОФИЛЬ AVANTECH YOU, NL600,ПОД АЛЮМИНИЙ</t>
  </si>
  <si>
    <t>ДИЗАЙН-ПРОФИЛЬ AVANTECH YOU, NL650,ПОД АЛЮМИНИЙ</t>
  </si>
  <si>
    <t>ДИЗАЙН-ПРОФИЛЬ AVANTECH YOU, NL270,ПОД НЕРЖАВЕЮЩУЮ СТАЛЬ</t>
  </si>
  <si>
    <t>ДИЗАЙН-ПРОФИЛЬ AVANTECH YOU, NL300,ПОД НЕРЖАВЕЮЩУЮ СТАЛЬ</t>
  </si>
  <si>
    <t>ДИЗАЙН-ПРОФИЛЬ AVANTECH YOU, NL350,ПОД НЕРЖАВЕЮЩУЮ СТАЛЬ</t>
  </si>
  <si>
    <t>ДИЗАЙН-ПРОФИЛЬ AVANTECH YOU, NL400,ПОД НЕРЖАВЕЮЩУЮ СТАЛЬ</t>
  </si>
  <si>
    <t>ДИЗАЙН-ПРОФИЛЬ AVANTECH YOU, NL450,ПОД НЕРЖАВЕЮЩУЮ СТАЛЬ</t>
  </si>
  <si>
    <t>ДИЗАЙН-ПРОФИЛЬ AVANTECH YOU, NL500,ПОД НЕРЖАВЕЮЩУЮ СТАЛЬ</t>
  </si>
  <si>
    <t>ДИЗАЙН-ПРОФИЛЬ AVANTECH YOU, NL550,ПОД НЕРЖАВЕЮЩУЮ СТАЛЬ</t>
  </si>
  <si>
    <t>ДИЗАЙН-ПРОФИЛЬ AVANTECH YOU, NL600,ПОД НЕРЖАВЕЮЩУЮ СТАЛЬ</t>
  </si>
  <si>
    <t>ДИЗАЙН-ПРОФИЛЬ AVANTECH YOU, NL650,ПОД НЕРЖАВЕЮЩУЮ СТАЛЬ</t>
  </si>
  <si>
    <t>ДИЗАЙН-ПРОФИЛЬ AVANTECH YOU, NL270,ПОД ХРОМ</t>
  </si>
  <si>
    <t>ДИЗАЙН-ПРОФИЛЬ AVANTECH YOU, NL300,ПОД ХРОМ</t>
  </si>
  <si>
    <t>ДИЗАЙН-ПРОФИЛЬ AVANTECH YOU, NL350,ПОД ХРОМ</t>
  </si>
  <si>
    <t>ДИЗАЙН-ПРОФИЛЬ AVANTECH YOU, NL400,ПОД ХРОМ</t>
  </si>
  <si>
    <t>ДИЗАЙН-ПРОФИЛЬ AVANTECH YOU, NL450,ПОД ХРОМ</t>
  </si>
  <si>
    <t>ДИЗАЙН-ПРОФИЛЬ AVANTECH YOU, NL500,ПОД ХРОМ</t>
  </si>
  <si>
    <t>ДИЗАЙН-ПРОФИЛЬ AVANTECH YOU, NL550,ПОД ХРОМ</t>
  </si>
  <si>
    <t>ДИЗАЙН-ПРОФИЛЬ AVANTECH YOU, NL600,ПОД ХРОМ</t>
  </si>
  <si>
    <t>ДИЗАЙН-ПРОФИЛЬ AVANTECH YOU, NL650,ПОД ХРОМ</t>
  </si>
  <si>
    <t>ДИЗАЙН-ПРОФИЛЬ AVANTECH YOU, NL270,ПОД ДУБ</t>
  </si>
  <si>
    <t>ДИЗАЙН-ПРОФИЛЬ AVANTECH YOU, NL300,ПОД ДУБ</t>
  </si>
  <si>
    <t>ДИЗАЙН-ПРОФИЛЬ AVANTECH YOU, NL350,ПОД ДУБ</t>
  </si>
  <si>
    <t>ДИЗАЙН-ПРОФИЛЬ AVANTECH YOU, NL400,ПОД ДУБ</t>
  </si>
  <si>
    <t>ДИЗАЙН-ПРОФИЛЬ AVANTECH YOU, NL450,ПОД ДУБ</t>
  </si>
  <si>
    <t>ДИЗАЙН-ПРОФИЛЬ AVANTECH YOU, NL500,ПОД ДУБ</t>
  </si>
  <si>
    <t>ДИЗАЙН-ПРОФИЛЬ AVANTECH YOU, NL550,ПОД ДУБ</t>
  </si>
  <si>
    <t>ДИЗАЙН-ПРОФИЛЬ AVANTECH YOU, NL600,ПОД ДУБ</t>
  </si>
  <si>
    <t>ДИЗАЙН-ПРОФИЛЬ AVANTECH YOU, NL650,ПОД ДУБ</t>
  </si>
  <si>
    <t>ДИЗАЙН-ПРОФИЛЬ AVANTECH YOU, NL270,ПОД ОРЕХ</t>
  </si>
  <si>
    <t>ДИЗАЙН-ПРОФИЛЬ AVANTECH YOU, NL300,ПОД ОРЕХ</t>
  </si>
  <si>
    <t>ДИЗАЙН-ПРОФИЛЬ AVANTECH YOU, NL350,ПОД ОРЕХ</t>
  </si>
  <si>
    <t>ДИЗАЙН-ПРОФИЛЬ AVANTECH YOU, NL400,ПОД ОРЕХ</t>
  </si>
  <si>
    <t>ДИЗАЙН-ПРОФИЛЬ AVANTECH YOU, NL450,ПОД ОРЕХ</t>
  </si>
  <si>
    <t>ДИЗАЙН-ПРОФИЛЬ AVANTECH YOU, NL500,ПОД ОРЕХ</t>
  </si>
  <si>
    <t>ДИЗАЙН-ПРОФИЛЬ AVANTECH YOU, NL550,ПОД ОРЕХ</t>
  </si>
  <si>
    <t>ДИЗАЙН-ПРОФИЛЬ AVANTECH YOU, NL600,ПОД ОРЕХ</t>
  </si>
  <si>
    <t>ДИЗАЙН-ПРОФИЛЬ AVANTECH YOU, NL650,ПОД ОРЕХ</t>
  </si>
  <si>
    <t>БОКОВИНА ЯЩИКА AVANTECH YOU, H139,NL300,СЕРЕБРИСТАЯ,ЛЕВАЯ</t>
  </si>
  <si>
    <t>БОКОВИНА ЯЩИКА AVANTECH YOU, H139,NL300,СЕРЕБРИСТАЯ,ПРАВАЯ</t>
  </si>
  <si>
    <t>БОКОВИНА ЯЩИКА AVANTECH YOU, H139,NL350,СЕРЕБРИСТАЯ,ЛЕВАЯ</t>
  </si>
  <si>
    <t>БОКОВИНА ЯЩИКА AVANTECH YOU, H139,NL350,СЕРЕБРИСТАЯ,ПРАВАЯ</t>
  </si>
  <si>
    <t>БОКОВИНА ЯЩИКА AVANTECH YOU, H139,NL400,СЕРЕБРИСТАЯ,ЛЕВАЯ</t>
  </si>
  <si>
    <t>БОКОВИНА ЯЩИКА AVANTECH YOU, H139,NL400,СЕРЕБРИСТАЯ,ПРАВАЯ</t>
  </si>
  <si>
    <t>БОКОВИНА ЯЩИКА AVANTECH YOU, H139,NL450,СЕРЕБРИСТАЯ,ЛЕВАЯ</t>
  </si>
  <si>
    <t>БОКОВИНА ЯЩИКА AVANTECH YOU, H139,NL450,СЕРЕБРИСТАЯ,ПРАВАЯ</t>
  </si>
  <si>
    <t>БОКОВИНА ЯЩИКА AVANTECH YOU, H139,NL500,СЕРЕБРИСТАЯ,ЛЕВАЯ</t>
  </si>
  <si>
    <t>БОКОВИНА ЯЩИКА AVANTECH YOU, H139,NL500,СЕРЕБРИСТАЯ,ПРАВАЯ</t>
  </si>
  <si>
    <t>БОКОВИНА ЯЩИКА AVANTECH YOU, H139,NL550,СЕРЕБРИСТАЯ,ЛЕВАЯ</t>
  </si>
  <si>
    <t>БОКОВИНА ЯЩИКА AVANTECH YOU, H139,NL550,СЕРЕБРИСТАЯ,ПРАВАЯ</t>
  </si>
  <si>
    <t>БОКОВИНА ЯЩИКА AVANTECH YOU, H139,NL600,СЕРЕБРИСТАЯ,ЛЕВАЯ</t>
  </si>
  <si>
    <t>БОКОВИНА ЯЩИКА AVANTECH YOU, H139,NL600,СЕРЕБРИСТАЯ,ПРАВАЯ</t>
  </si>
  <si>
    <t>БОКОВИНА ЯЩИКА AVANTECH YOU, H139,NL300,БЕЛАЯ,ЛЕВАЯ</t>
  </si>
  <si>
    <t>БОКОВИНА ЯЩИКА AVANTECH YOU, H139,NL300,БЕЛАЯ,ПРАВАЯ</t>
  </si>
  <si>
    <t>БОКОВИНА ЯЩИКА AVANTECH YOU, H139,NL350,БЕЛАЯ,ЛЕВАЯ</t>
  </si>
  <si>
    <t>БОКОВИНА ЯЩИКА AVANTECH YOU, H139,NL350,БЕЛАЯ,ПРАВАЯ</t>
  </si>
  <si>
    <t>БОКОВИНА ЯЩИКА AVANTECH YOU, H139,NL400,БЕЛАЯ,ЛЕВАЯ</t>
  </si>
  <si>
    <t>БОКОВИНА ЯЩИКА AVANTECH YOU, H139,NL400,БЕЛАЯ,ПРАВАЯ</t>
  </si>
  <si>
    <t>БОКОВИНА ЯЩИКА AVANTECH YOU, H139,NL450,БЕЛАЯ,ЛЕВАЯ</t>
  </si>
  <si>
    <t>БОКОВИНА ЯЩИКА AVANTECH YOU, H139,NL450,БЕЛАЯ,ПРАВАЯ</t>
  </si>
  <si>
    <t>БОКОВИНА ЯЩИКА AVANTECH YOU, H139,NL500,БЕЛАЯ,ЛЕВАЯ</t>
  </si>
  <si>
    <t>БОКОВИНА ЯЩИКА AVANTECH YOU, H139,NL500,БЕЛАЯ,ПРАВАЯ</t>
  </si>
  <si>
    <t>БОКОВИНА ЯЩИКА AVANTECH YOU, H139,NL550,БЕЛАЯ,ЛЕВАЯ</t>
  </si>
  <si>
    <t>БОКОВИНА ЯЩИКА AVANTECH YOU, H139,NL550,БЕЛАЯ,ПРАВАЯ</t>
  </si>
  <si>
    <t>БОКОВИНА ЯЩИКА AVANTECH YOU, H139,NL600,БЕЛАЯ,ЛЕВАЯ</t>
  </si>
  <si>
    <t>БОКОВИНА ЯЩИКА AVANTECH YOU, H139,NL600,БЕЛАЯ,ПРАВАЯ</t>
  </si>
  <si>
    <t>БОКОВИНА ЯЩИКА AVANTECH YOU, H139,NL300,АНТРАЦИТ,ЛЕВАЯ</t>
  </si>
  <si>
    <t>БОКОВИНА ЯЩИКА AVANTECH YOU, H139,NL300,АНТРАЦИТ,ПРАВАЯ</t>
  </si>
  <si>
    <t>БОКОВИНА ЯЩИКА AVANTECH YOU, H139,NL350,АНТРАЦИТ,ЛЕВАЯ</t>
  </si>
  <si>
    <t>БОКОВИНА ЯЩИКА AVANTECH YOU, H139,NL350,АНТРАЦИТ,ПРАВАЯ</t>
  </si>
  <si>
    <t>БОКОВИНА ЯЩИКА AVANTECH YOU, H139,NL400,АНТРАЦИТ,ЛЕВАЯ</t>
  </si>
  <si>
    <t>БОКОВИНА ЯЩИКА AVANTECH YOU, H139,NL400,АНТРАЦИТ,ПРАВАЯ</t>
  </si>
  <si>
    <t>БОКОВИНА ЯЩИКА AVANTECH YOU, H139,NL450,АНТРАЦИТ,ЛЕВАЯ</t>
  </si>
  <si>
    <t>БОКОВИНА ЯЩИКА AVANTECH YOU, H139,NL450,АНТРАЦИТ,ПРАВАЯ</t>
  </si>
  <si>
    <t>БОКОВИНА ЯЩИКА AVANTECH YOU, H139,NL500,АНТРАЦИТ,ЛЕВАЯ</t>
  </si>
  <si>
    <t>БОКОВИНА ЯЩИКА AVANTECH YOU, H139,NL500,АНТРАЦИТ,ПРАВАЯ</t>
  </si>
  <si>
    <t>БОКОВИНА ЯЩИКА AVANTECH YOU, H139,NL550,АНТРАЦИТ,ЛЕВАЯ</t>
  </si>
  <si>
    <t>БОКОВИНА ЯЩИКА AVANTECH YOU, H139,NL550,АНТРАЦИТ,ПРАВАЯ</t>
  </si>
  <si>
    <t>БОКОВИНА ЯЩИКА AVANTECH YOU, H139,NL600,АНТРАЦИТ,ЛЕВАЯ</t>
  </si>
  <si>
    <t>БОКОВИНА ЯЩИКА AVANTECH YOU, H139,NL600,АНТРАЦИТ,ПРАВАЯ</t>
  </si>
  <si>
    <t>СОЕДИНИТЕЛЬ ПЕРЕДНЕЙ ПАНЕЛИ AVANTECH YOU,H139,ПОД ПРИКРУЧИВАНИЕ</t>
  </si>
  <si>
    <t>СОЕДИНИТЕЛЬ ПЕРЕДНЕЙ ПАНЕЛИ AVANTECH YOU,H139,ПОД ЗАПРЕССОВКУ</t>
  </si>
  <si>
    <t>БОКОВИНА ЯЩИКА AVANTECH YOU, H187,NL270,СЕРЕБРИСТАЯ,ЛЕВАЯ</t>
  </si>
  <si>
    <t>БОКОВИНА ЯЩИКА AVANTECH YOU, H187,NL270,СЕРЕБРИСТАЯ,ПРАВАЯ</t>
  </si>
  <si>
    <t>БОКОВИНА ЯЩИКА AVANTECH YOU, H187,NL300,СЕРЕБРИСТАЯ,ЛЕВАЯ</t>
  </si>
  <si>
    <t>БОКОВИНА ЯЩИКА AVANTECH YOU, H187,NL300,СЕРЕБРИСТАЯ,ПРАВАЯ</t>
  </si>
  <si>
    <t>БОКОВИНА ЯЩИКА AVANTECH YOU, H187,NL350,СЕРЕБРИСТАЯ,ЛЕВАЯ</t>
  </si>
  <si>
    <t>БОКОВИНА ЯЩИКА AVANTECH YOU, H187,NL350,СЕРЕБРИСТАЯ,ПРАВАЯ</t>
  </si>
  <si>
    <t>БОКОВИНА ЯЩИКА AVANTECH YOU, H187,NL400,СЕРЕБРИСТАЯ,ЛЕВАЯ</t>
  </si>
  <si>
    <t>БОКОВИНА ЯЩИКА AVANTECH YOU, H187,NL400,СЕРЕБРИСТАЯ,ПРАВАЯ</t>
  </si>
  <si>
    <t>БОКОВИНА ЯЩИКА AVANTECH YOU, H187,NL450,СЕРЕБРИСТАЯ,ЛЕВАЯ</t>
  </si>
  <si>
    <t>БОКОВИНА ЯЩИКА AVANTECH YOU, H187,NL450,СЕРЕБРИСТАЯ,ПРАВАЯ</t>
  </si>
  <si>
    <t>БОКОВИНА ЯЩИКА AVANTECH YOU, H187,NL500,СЕРЕБРИСТАЯ,ЛЕВАЯ</t>
  </si>
  <si>
    <t>БОКОВИНА ЯЩИКА AVANTECH YOU, H187,NL500,СЕРЕБРИСТАЯ,ПРАВАЯ</t>
  </si>
  <si>
    <t>БОКОВИНА ЯЩИКА AVANTECH YOU, H187,NL550,СЕРЕБРИСТАЯ,ЛЕВАЯ</t>
  </si>
  <si>
    <t>БОКОВИНА ЯЩИКА AVANTECH YOU, H187,NL550,СЕРЕБРИСТАЯ,ПРАВАЯ</t>
  </si>
  <si>
    <t>БОКОВИНА ЯЩИКА AVANTECH YOU, H187,NL600,СЕРЕБРИСТАЯ,ЛЕВАЯ</t>
  </si>
  <si>
    <t>БОКОВИНА ЯЩИКА AVANTECH YOU, H187,NL600,СЕРЕБРИСТАЯ,ПРАВАЯ</t>
  </si>
  <si>
    <t>БОКОВИНА ЯЩИКА AVANTECH YOU, H187,NL650,СЕРЕБРИСТАЯ,ЛЕВАЯ</t>
  </si>
  <si>
    <t>БОКОВИНА ЯЩИКА AVANTECH YOU, H187,NL650,СЕРЕБРИСТАЯ,ПРАВАЯ</t>
  </si>
  <si>
    <t>БОКОВИНА ЯЩИКА AVANTECH YOU, H187,NL270,БЕЛАЯ,ЛЕВАЯ</t>
  </si>
  <si>
    <t>БОКОВИНА ЯЩИКА AVANTECH YOU, H187,NL270,БЕЛАЯ,ПРАВАЯ</t>
  </si>
  <si>
    <t>БОКОВИНА ЯЩИКА AVANTECH YOU, H187,NL300,БЕЛАЯ,ЛЕВАЯ</t>
  </si>
  <si>
    <t>БОКОВИНА ЯЩИКА AVANTECH YOU, H187,NL300,БЕЛАЯ,ПРАВАЯ</t>
  </si>
  <si>
    <t>БОКОВИНА ЯЩИКА AVANTECH YOU, H187,NL350,БЕЛАЯ,ЛЕВАЯ</t>
  </si>
  <si>
    <t>БОКОВИНА ЯЩИКА AVANTECH YOU, H187,NL350,БЕЛАЯ,ПРАВАЯ</t>
  </si>
  <si>
    <t>БОКОВИНА ЯЩИКА AVANTECH YOU, H187,NL400,БЕЛАЯ,ЛЕВАЯ</t>
  </si>
  <si>
    <t>БОКОВИНА ЯЩИКА AVANTECH YOU, H187,NL400,БЕЛАЯ,ПРАВАЯ</t>
  </si>
  <si>
    <t>БОКОВИНА ЯЩИКА AVANTECH YOU, H187,NL450,БЕЛАЯ,ЛЕВАЯ</t>
  </si>
  <si>
    <t>БОКОВИНА ЯЩИКА AVANTECH YOU, H187,NL450,БЕЛАЯ,ПРАВАЯ</t>
  </si>
  <si>
    <t>БОКОВИНА ЯЩИКА AVANTECH YOU, H187,NL500,БЕЛАЯ,ЛЕВАЯ</t>
  </si>
  <si>
    <t>БОКОВИНА ЯЩИКА AVANTECH YOU, H187,NL500,БЕЛАЯ,ПРАВАЯ</t>
  </si>
  <si>
    <t>БОКОВИНА ЯЩИКА AVANTECH YOU, H187,NL550,БЕЛАЯ,ЛЕВАЯ</t>
  </si>
  <si>
    <t>БОКОВИНА ЯЩИКА AVANTECH YOU, H187,NL550,БЕЛАЯ,ПРАВАЯ</t>
  </si>
  <si>
    <t>БОКОВИНА ЯЩИКА AVANTECH YOU, H187,NL600,БЕЛАЯ,ЛЕВАЯ</t>
  </si>
  <si>
    <t>БОКОВИНА ЯЩИКА AVANTECH YOU, H187,NL600,БЕЛАЯ,ПРАВАЯ</t>
  </si>
  <si>
    <t>БОКОВИНА ЯЩИКА AVANTECH YOU, H187,NL650,БЕЛАЯ,ЛЕВАЯ</t>
  </si>
  <si>
    <t>БОКОВИНА ЯЩИКА AVANTECH YOU, H187,NL650,БЕЛАЯ,ПРАВАЯ</t>
  </si>
  <si>
    <t>БОКОВИНА ЯЩИКА AVANTECH YOU, H187,NL270,АНТРАЦИТ,ЛЕВАЯ</t>
  </si>
  <si>
    <t>БОКОВИНА ЯЩИКА AVANTECH YOU, H187,NL270,АНТРАЦИТ,ПРАВАЯ</t>
  </si>
  <si>
    <t>БОКОВИНА ЯЩИКА AVANTECH YOU, H187,NL300,АНТРАЦИТ,ЛЕВАЯ</t>
  </si>
  <si>
    <t>БОКОВИНА ЯЩИКА AVANTECH YOU, H187,NL300,АНТРАЦИТ,ПРАВАЯ</t>
  </si>
  <si>
    <t>БОКОВИНА ЯЩИКА AVANTECH YOU, H187,NL350,АНТРАЦИТ,ЛЕВАЯ</t>
  </si>
  <si>
    <t>БОКОВИНА ЯЩИКА AVANTECH YOU, H187,NL350,АНТРАЦИТ,ПРАВАЯ</t>
  </si>
  <si>
    <t>БОКОВИНА ЯЩИКА AVANTECH YOU, H187,NL400,АНТРАЦИТ,ЛЕВАЯ</t>
  </si>
  <si>
    <t>БОКОВИНА ЯЩИКА AVANTECH YOU, H187,NL400,АНТРАЦИТ,ПРАВАЯ</t>
  </si>
  <si>
    <t>БОКОВИНА ЯЩИКА AVANTECH YOU, H187,NL450,АНТРАЦИТ,ЛЕВАЯ</t>
  </si>
  <si>
    <t>БОКОВИНА ЯЩИКА AVANTECH YOU, H187,NL450,АНТРАЦИТ,ПРАВАЯ</t>
  </si>
  <si>
    <t>БОКОВИНА ЯЩИКА AVANTECH YOU, H187,NL500,АНТРАЦИТ,ЛЕВАЯ</t>
  </si>
  <si>
    <t>БОКОВИНА ЯЩИКА AVANTECH YOU, H187,NL500,АНТРАЦИТ,ПРАВАЯ</t>
  </si>
  <si>
    <t>БОКОВИНА ЯЩИКА AVANTECH YOU, H187,NL550,АНТРАЦИТ,ЛЕВАЯ</t>
  </si>
  <si>
    <t>БОКОВИНА ЯЩИКА AVANTECH YOU, H187,NL550,АНТРАЦИТ,ПРАВАЯ</t>
  </si>
  <si>
    <t>БОКОВИНА ЯЩИКА AVANTECH YOU, H187,NL600,АНТРАЦИТ,ЛЕВАЯ</t>
  </si>
  <si>
    <t>БОКОВИНА ЯЩИКА AVANTECH YOU, H187,NL600,АНТРАЦИТ,ПРАВАЯ</t>
  </si>
  <si>
    <t>БОКОВИНА ЯЩИКА AVANTECH YOU, H187,NL650,АНТРАЦИТ,ЛЕВАЯ</t>
  </si>
  <si>
    <t>БОКОВИНА ЯЩИКА AVANTECH YOU, H187,NL650,АНТРАЦИТ,ПРАВАЯ</t>
  </si>
  <si>
    <t>СОЕДИНИТЕЛЬ ПЕРЕДНЕЙ ПАНЕЛИ AVANTECH YOU,H187/251,ПОД ПРИКРУЧИВАНИЕ</t>
  </si>
  <si>
    <t>СОЕДИНИТЕЛЬ ПЕРЕДНЕЙ ПАНЕЛИ AVANTECH YOU,H187/251,ПОД ЗАПРЕССОВКУ</t>
  </si>
  <si>
    <t>БОКОВИНА ЯЩИКА AVANTECH YOU, H251,NL350,СЕРЕБРИСТАЯ,ЛЕВАЯ</t>
  </si>
  <si>
    <t>БОКОВИНА ЯЩИКА AVANTECH YOU, H251,NL350,СЕРЕБРИСТАЯ,ПРАВАЯ</t>
  </si>
  <si>
    <t>БОКОВИНА ЯЩИКА AVANTECH YOU, H251,NL400,СЕРЕБРИСТАЯ,ЛЕВАЯ</t>
  </si>
  <si>
    <t>БОКОВИНА ЯЩИКА AVANTECH YOU, H251,NL400,СЕРЕБРИСТАЯ,ПРАВАЯ</t>
  </si>
  <si>
    <t>БОКОВИНА ЯЩИКА AVANTECH YOU, H251,NL450,СЕРЕБРИСТАЯ,ЛЕВАЯ</t>
  </si>
  <si>
    <t>БОКОВИНА ЯЩИКА AVANTECH YOU, H251,NL450,СЕРЕБРИСТАЯ,ПРАВАЯ</t>
  </si>
  <si>
    <t>БОКОВИНА ЯЩИКА AVANTECH YOU, H251,NL500,СЕРЕБРИСТАЯ,ЛЕВАЯ</t>
  </si>
  <si>
    <t>БОКОВИНА ЯЩИКА AVANTECH YOU, H251,NL500,СЕРЕБРИСТАЯ,ПРАВАЯ</t>
  </si>
  <si>
    <t>БОКОВИНА ЯЩИКА AVANTECH YOU, H251,NL550,СЕРЕБРИСТАЯ,ЛЕВАЯ</t>
  </si>
  <si>
    <t>БОКОВИНА ЯЩИКА AVANTECH YOU, H251,NL550,СЕРЕБРИСТАЯ,ПРАВАЯ</t>
  </si>
  <si>
    <t>БОКОВИНА ЯЩИКА AVANTECH YOU, H251,NL600,СЕРЕБРИСТАЯ,ЛЕВАЯ</t>
  </si>
  <si>
    <t>БОКОВИНА ЯЩИКА AVANTECH YOU, H251,NL600,СЕРЕБРИСТАЯ,ПРАВАЯ</t>
  </si>
  <si>
    <t>БОКОВИНА ЯЩИКА AVANTECH YOU, H251,NL650,СЕРЕБРИСТАЯ,ЛЕВАЯ</t>
  </si>
  <si>
    <t>БОКОВИНА ЯЩИКА AVANTECH YOU, H251,NL650,СЕРЕБРИСТАЯ,ПРАВАЯ</t>
  </si>
  <si>
    <t>БОКОВИНА ЯЩИКА AVANTECH YOU, H251,NL350,БЕЛАЯ,ЛЕВАЯ</t>
  </si>
  <si>
    <t>БОКОВИНА ЯЩИКА AVANTECH YOU, H251,NL350,БЕЛАЯ,ПРАВАЯ</t>
  </si>
  <si>
    <t>БОКОВИНА ЯЩИКА AVANTECH YOU, H251,NL400,БЕЛАЯ,ЛЕВАЯ</t>
  </si>
  <si>
    <t>БОКОВИНА ЯЩИКА AVANTECH YOU, H251,NL400,БЕЛАЯ,ПРАВАЯ</t>
  </si>
  <si>
    <t>БОКОВИНА ЯЩИКА AVANTECH YOU, H251,NL450,БЕЛАЯ,ЛЕВАЯ</t>
  </si>
  <si>
    <t>БОКОВИНА ЯЩИКА AVANTECH YOU, H251,NL450,БЕЛАЯ,ПРАВАЯ</t>
  </si>
  <si>
    <t>БОКОВИНА ЯЩИКА AVANTECH YOU, H251,NL500,БЕЛАЯ,ЛЕВАЯ</t>
  </si>
  <si>
    <t>БОКОВИНА ЯЩИКА AVANTECH YOU, H251,NL500,БЕЛАЯ,ПРАВАЯ</t>
  </si>
  <si>
    <t>БОКОВИНА ЯЩИКА AVANTECH YOU, H251,NL550,БЕЛАЯ,ЛЕВАЯ</t>
  </si>
  <si>
    <t>БОКОВИНА ЯЩИКА AVANTECH YOU, H251,NL550,БЕЛАЯ,ПРАВАЯ</t>
  </si>
  <si>
    <t>БОКОВИНА ЯЩИКА AVANTECH YOU, H251,NL600,БЕЛАЯ,ЛЕВАЯ</t>
  </si>
  <si>
    <t>БОКОВИНА ЯЩИКА AVANTECH YOU, H251,NL600,БЕЛАЯ,ПРАВАЯ</t>
  </si>
  <si>
    <t>БОКОВИНА ЯЩИКА AVANTECH YOU, H251,NL650,БЕЛАЯ,ЛЕВАЯ</t>
  </si>
  <si>
    <t>БОКОВИНА ЯЩИКА AVANTECH YOU, H251,NL650,БЕЛАЯ,ПРАВАЯ</t>
  </si>
  <si>
    <t>БОКОВИНА ЯЩИКА AVANTECH YOU, H251,NL350,АНТРАЦИТ,ЛЕВАЯ</t>
  </si>
  <si>
    <t>БОКОВИНА ЯЩИКА AVANTECH YOU, H251,NL350,АНТРАЦИТ,ПРАВАЯ</t>
  </si>
  <si>
    <t>БОКОВИНА ЯЩИКА AVANTECH YOU, H251,NL400,АНТРАЦИТ,ЛЕВАЯ</t>
  </si>
  <si>
    <t>БОКОВИНА ЯЩИКА AVANTECH YOU, H251,NL400,АНТРАЦИТ,ПРАВАЯ</t>
  </si>
  <si>
    <t>БОКОВИНА ЯЩИКА AVANTECH YOU, H251,NL450,АНТРАЦИТ,ЛЕВАЯ</t>
  </si>
  <si>
    <t>БОКОВИНА ЯЩИКА AVANTECH YOU, H251,NL450,АНТРАЦИТ,ПРАВАЯ</t>
  </si>
  <si>
    <t>БОКОВИНА ЯЩИКА AVANTECH YOU, H251,NL500,АНТРАЦИТ,ЛЕВАЯ</t>
  </si>
  <si>
    <t>БОКОВИНА ЯЩИКА AVANTECH YOU, H251,NL500,АНТРАЦИТ,ПРАВАЯ</t>
  </si>
  <si>
    <t>БОКОВИНА ЯЩИКА AVANTECH YOU, H251,NL550,АНТРАЦИТ,ЛЕВАЯ</t>
  </si>
  <si>
    <t>БОКОВИНА ЯЩИКА AVANTECH YOU, H251,NL550,АНТРАЦИТ,ПРАВАЯ</t>
  </si>
  <si>
    <t>БОКОВИНА ЯЩИКА AVANTECH YOU, H251,NL600,АНТРАЦИТ,ЛЕВАЯ</t>
  </si>
  <si>
    <t>БОКОВИНА ЯЩИКА AVANTECH YOU, H251,NL600,АНТРАЦИТ,ПРАВАЯ</t>
  </si>
  <si>
    <t>БОКОВИНА ЯЩИКА AVANTECH YOU, H251,NL650,АНТРАЦИТ,ЛЕВАЯ</t>
  </si>
  <si>
    <t>БОКОВИНА ЯЩИКА AVANTECH YOU, H251,NL650,АНТРАЦИТ,ПРАВАЯ</t>
  </si>
  <si>
    <t>СОЕДИНИТЕЛЬ ПЕРЕДНЕЙ ПАНЕЛИ AVANTECH YOU,СТАБИЛИЗАТОР, H251,ПОД ПРИКРУЧИВАНИЕ</t>
  </si>
  <si>
    <t>СОЕДИНИТЕЛЬ ПЕРЕДНЕЙ ПАНЕЛИ AVANTECH YOU,СТАБИЛИЗАТОР, H251,ПОД ЗАПРЕССОВКУ</t>
  </si>
  <si>
    <t>БОКОВИНА ЯЩИКА AVANTECH YOU INLAY,H187,NL350,СЕРЕБРИСТАЯ, ЛЕВАЯ</t>
  </si>
  <si>
    <t>БОКОВИНА ЯЩИКА AVANTECH YOU INLAY,H187,NL350,СЕРЕБРИСТАЯ, ПРАВАЯ</t>
  </si>
  <si>
    <t>БОКОВИНА ЯЩИКА AVANTECH YOU INLAY,H187,NL400,СЕРЕБРИСТАЯ, ЛЕВАЯ</t>
  </si>
  <si>
    <t>БОКОВИНА ЯЩИКА AVANTECH YOU INLAY,H187,NL400,СЕРЕБРИСТАЯ, ПРАВАЯ</t>
  </si>
  <si>
    <t>БОКОВИНА ЯЩИКА AVANTECH YOU INLAY,H187,NL450,СЕРЕБРИСТАЯ, ЛЕВАЯ</t>
  </si>
  <si>
    <t>БОКОВИНА ЯЩИКА AVANTECH YOU INLAY,H187,NL450,СЕРЕБРИСТАЯ, ПРАВАЯ</t>
  </si>
  <si>
    <t>БОКОВИНА ЯЩИКА AVANTECH YOU INLAY,H187,NL500,СЕРЕБРИСТАЯ, ЛЕВАЯ</t>
  </si>
  <si>
    <t>БОКОВИНА ЯЩИКА AVANTECH YOU INLAY,H187,NL500,СЕРЕБРИСТАЯ, ПРАВАЯ</t>
  </si>
  <si>
    <t>БОКОВИНА ЯЩИКА AVANTECH YOU INLAY,H187,NL550,СЕРЕБРИСТАЯ, ЛЕВАЯ</t>
  </si>
  <si>
    <t>БОКОВИНА ЯЩИКА AVANTECH YOU INLAY,H187,NL550,СЕРЕБРИСТАЯ, ПРАВАЯ</t>
  </si>
  <si>
    <t>БОКОВИНА ЯЩИКА AVANTECH YOU INLAY,H187,NL600,СЕРЕБРИСТАЯ, ЛЕВАЯ</t>
  </si>
  <si>
    <t>БОКОВИНА ЯЩИКА AVANTECH YOU INLAY,H187,NL600,СЕРЕБРИСТАЯ, ПРАВАЯ</t>
  </si>
  <si>
    <t>БОКОВИНА ЯЩИКА AVANTECH YOU INLAY,H187,NL650,СЕРЕБРИСТАЯ, ЛЕВАЯ</t>
  </si>
  <si>
    <t>БОКОВИНА ЯЩИКА AVANTECH YOU INLAY,H187,NL650,СЕРЕБРИСТАЯ, ПРАВАЯ</t>
  </si>
  <si>
    <t>БОКОВИНА ЯЩИКА AVANTECH YOU INLAY,H187,NL350,БЕЛАЯ,ЛЕВАЯ</t>
  </si>
  <si>
    <t>БОКОВИНА ЯЩИКА AVANTECH YOU INLAY,H187,NL350,БЕЛАЯ,ПРАВАЯ</t>
  </si>
  <si>
    <t>БОКОВИНА ЯЩИКА AVANTECH YOU INLAY,H187,NL400,БЕЛАЯ,ЛЕВАЯ</t>
  </si>
  <si>
    <t>БОКОВИНА ЯЩИКА AVANTECH YOU INLAY,H187,NL400,БЕЛАЯ,ПРАВАЯ</t>
  </si>
  <si>
    <t>БОКОВИНА ЯЩИКА AVANTECH YOU INLAY,H187,NL450,БЕЛАЯ,ЛЕВАЯ</t>
  </si>
  <si>
    <t>БОКОВИНА ЯЩИКА AVANTECH YOU INLAY,H187,NL450,БЕЛАЯ,ПРАВАЯ</t>
  </si>
  <si>
    <t>БОКОВИНА ЯЩИКА AVANTECH YOU INLAY,H187,NL500,БЕЛАЯ,ЛЕВАЯ</t>
  </si>
  <si>
    <t>БОКОВИНА ЯЩИКА AVANTECH YOU INLAY,H187,NL500,БЕЛАЯ,ПРАВАЯ</t>
  </si>
  <si>
    <t>БОКОВИНА ЯЩИКА AVANTECH YOU INLAY,H187,NL550,БЕЛАЯ,ЛЕВАЯ</t>
  </si>
  <si>
    <t>БОКОВИНА ЯЩИКА AVANTECH YOU INLAY,H187,NL550,БЕЛАЯ,ПРАВАЯ</t>
  </si>
  <si>
    <t>БОКОВИНА ЯЩИКА AVANTECH YOU INLAY,H187,NL600,БЕЛАЯ,ЛЕВАЯ</t>
  </si>
  <si>
    <t>БОКОВИНА ЯЩИКА AVANTECH YOU INLAY,H187,NL600,БЕЛАЯ,ПРАВАЯ</t>
  </si>
  <si>
    <t>БОКОВИНА ЯЩИКА AVANTECH YOU INLAY,H187,NL650,БЕЛАЯ,ЛЕВАЯ</t>
  </si>
  <si>
    <t>БОКОВИНА ЯЩИКА AVANTECH YOU INLAY,H187,NL650,БЕЛАЯ,ПРАВАЯ</t>
  </si>
  <si>
    <t>БОКОВИНА ЯЩИКА AVANTECH YOU INLAY,H187,NL350,АНТРАЦИТ, ЛЕВАЯ</t>
  </si>
  <si>
    <t>БОКОВИНА ЯЩИКА AVANTECH YOU INLAY,H187,NL350,АНТРАЦИТ, ПРАВАЯ</t>
  </si>
  <si>
    <t>БОКОВИНА ЯЩИКА AVANTECH YOU INLAY,H187,NL400,АНТРАЦИТ, ЛЕВАЯ</t>
  </si>
  <si>
    <t>БОКОВИНА ЯЩИКА AVANTECH YOU INLAY,H187,NL400,АНТРАЦИТ, ПРАВАЯ</t>
  </si>
  <si>
    <t>БОКОВИНА ЯЩИКА AVANTECH YOU INLAY,H187,NL450,АНТРАЦИТ, ЛЕВАЯ</t>
  </si>
  <si>
    <t>БОКОВИНА ЯЩИКА AVANTECH YOU INLAY,H187,NL450,АНТРАЦИТ, ПРАВАЯ</t>
  </si>
  <si>
    <t>БОКОВИНА ЯЩИКА AVANTECH YOU INLAY,H187,NL500,АНТРАЦИТ, ЛЕВАЯ</t>
  </si>
  <si>
    <t>БОКОВИНА ЯЩИКА AVANTECH YOU INLAY,H187,NL500,АНТРАЦИТ, ПРАВАЯ</t>
  </si>
  <si>
    <t>БОКОВИНА ЯЩИКА AVANTECH YOU INLAY,H187,NL550,АНТРАЦИТ, ЛЕВАЯ</t>
  </si>
  <si>
    <t>БОКОВИНА ЯЩИКА AVANTECH YOU INLAY,H187,NL550,АНТРАЦИТ, ПРАВАЯ</t>
  </si>
  <si>
    <t>БОКОВИНА ЯЩИКА AVANTECH YOU INLAY,H187,NL600,АНТРАЦИТ, ЛЕВАЯ</t>
  </si>
  <si>
    <t>БОКОВИНА ЯЩИКА AVANTECH YOU INLAY,H187,NL600,АНТРАЦИТ, ПРАВАЯ</t>
  </si>
  <si>
    <t>БОКОВИНА ЯЩИКА AVANTECH YOU INLAY,H187,NL650,АНТРАЦИТ, ЛЕВАЯ</t>
  </si>
  <si>
    <t>БОКОВИНА ЯЩИКА AVANTECH YOU INLAY,H187,NL650,АНТРАЦИТ, ПРАВАЯ</t>
  </si>
  <si>
    <t>СОЕДИНИТЕЛЬ ПЕРЕДНЕЙ ПАНЕЛИ AVANTECH YOU INLAY,H187,ПОД ПРИКРУЧИВАНИЕ</t>
  </si>
  <si>
    <t>СОЕДИНИТЕЛЬ ПЕРЕДНЕЙ ПАНЕЛИ AVANTECH YOU INLAY,H187,ПОД ЗАПРЕССОВКУ</t>
  </si>
  <si>
    <t>СТАБИЛИЗАТОР ПЕРЕДНЕЙ ПАНЕЛИ</t>
  </si>
  <si>
    <t>АДАПТЕР ДЛЯ БОКОВИНЫ ЯЩИКА AVANTECH YOU INLAY ДЛЯ ВСТАВКИ 8 ММ</t>
  </si>
  <si>
    <t>ЗАДНЯЯ СТЕНКА ЯЩИКА AVANTECH YOU,H77,KD16,KB600,СТАЛЬ, СЕРЕБРИСТАЯ</t>
  </si>
  <si>
    <t>ЗАДНЯЯ СТЕНКА ЯЩИКА AVANTECH YOU,H77,KD16,KB600,СТАЛЬ, БЕЛАЯ</t>
  </si>
  <si>
    <t>ЗАДНЯЯ СТЕНКА ЯЩИКА AVANTECH YOU,H77,KD16,KB600,СТАЛЬ, АНТРАЦИТ</t>
  </si>
  <si>
    <t>ЗАДНЯЯ СТЕНКА ЯЩИКА AVANTECH YOU,H77,KD18,KB600,СТАЛЬ, СЕРЕБРИСТАЯ</t>
  </si>
  <si>
    <t>ЗАДНЯЯ СТЕНКА ЯЩИКА AVANTECH YOU,H77,KD18,KB600,СТАЛЬ, БЕЛАЯ</t>
  </si>
  <si>
    <t>ЗАДНЯЯ СТЕНКА ЯЩИКА AVANTECH YOU,H77,KD18,KB600,СТАЛЬ, АНТРАЦИТ</t>
  </si>
  <si>
    <t>ЗАДНЯЯ СТЕНКА ЯЩИКА AVANTECH YOU,H101,KD16,KB300,СТАЛЬ, СЕРЕБРИСТАЯ</t>
  </si>
  <si>
    <t>ЗАДНЯЯ СТЕНКА ЯЩИКА AVANTECH YOU,H101,KD16,KB400,СТАЛЬ, СЕРЕБРИСТАЯ</t>
  </si>
  <si>
    <t>ЗАДНЯЯ СТЕНКА ЯЩИКА AVANTECH YOU,H101,KD16,KB450,СТАЛЬ, СЕРЕБРИСТАЯ</t>
  </si>
  <si>
    <t>ЗАДНЯЯ СТЕНКА ЯЩИКА AVANTECH YOU,H101,KD16,KB500,СТАЛЬ, СЕРЕБРИСТАЯ</t>
  </si>
  <si>
    <t>ЗАДНЯЯ СТЕНКА ЯЩИКА AVANTECH YOU,H101,KD16,KB600,СТАЛЬ, СЕРЕБРИСТАЯ</t>
  </si>
  <si>
    <t>ЗАДНЯЯ СТЕНКА ЯЩИКА AVANTECH YOU,H101,KD16,KB800,СТАЛЬ, СЕРЕБРИСТАЯ</t>
  </si>
  <si>
    <t>ЗАДНЯЯ СТЕНКА ЯЩИКА AVANTECH YOU,H101,KD16,KB900,СТАЛЬ, СЕРЕБРИСТАЯ</t>
  </si>
  <si>
    <t>ЗАДНЯЯ СТЕНКА ЯЩИКА AVANTECH YOU,H101,KD16,KB1000,СТАЛЬ, СЕРЕБРИСТАЯ</t>
  </si>
  <si>
    <t>ЗАДНЯЯ СТЕНКА ЯЩИКА AVANTECH YOU,H101,KD16,KB1200,СТАЛЬ, СЕРЕБРИСТАЯ</t>
  </si>
  <si>
    <t>ЗАДНЯЯ СТЕНКА ЯЩИКА AVANTECH YOU,H101,KD16,KB300,СТАЛЬ, БЕЛАЯ</t>
  </si>
  <si>
    <t>ЗАДНЯЯ СТЕНКА ЯЩИКА AVANTECH YOU,H101,KD16,KB400,СТАЛЬ, БЕЛАЯ</t>
  </si>
  <si>
    <t>ЗАДНЯЯ СТЕНКА ЯЩИКА AVANTECH YOU,H101,KD16,KB450,СТАЛЬ, БЕЛАЯ</t>
  </si>
  <si>
    <t>ЗАДНЯЯ СТЕНКА ЯЩИКА AVANTECH YOU,H101,KD16,KB500,СТАЛЬ, БЕЛАЯ</t>
  </si>
  <si>
    <t>ЗАДНЯЯ СТЕНКА ЯЩИКА AVANTECH YOU,H101,KD16,KB600,СТАЛЬ, БЕЛАЯ</t>
  </si>
  <si>
    <t>ЗАДНЯЯ СТЕНКА ЯЩИКА AVANTECH YOU,H101,KD16,KB800,СТАЛЬ, БЕЛАЯ</t>
  </si>
  <si>
    <t>ЗАДНЯЯ СТЕНКА ЯЩИКА AVANTECH YOU,H101,KD16,KB900,СТАЛЬ, БЕЛАЯ</t>
  </si>
  <si>
    <t>ЗАДНЯЯ СТЕНКА ЯЩИКА AVANTECH YOU,H101,KD16,KB1000,СТАЛЬ, БЕЛАЯ</t>
  </si>
  <si>
    <t>ЗАДНЯЯ СТЕНКА ЯЩИКА AVANTECH YOU,H101,KD16,KB1200,СТАЛЬ, БЕЛАЯ</t>
  </si>
  <si>
    <t>ЗАДНЯЯ СТЕНКА ЯЩИКА AVANTECH YOU,H101,KD16,KB300,СТАЛЬ, АНТРАЦИТ</t>
  </si>
  <si>
    <t>ЗАДНЯЯ СТЕНКА ЯЩИКА AVANTECH YOU,H101,KD16,KB400,СТАЛЬ, АНТРАЦИТ</t>
  </si>
  <si>
    <t>ЗАДНЯЯ СТЕНКА ЯЩИКА AVANTECH YOU,H101,KD16,KB450,СТАЛЬ, АНТРАЦИТ</t>
  </si>
  <si>
    <t>ЗАДНЯЯ СТЕНКА ЯЩИКА AVANTECH YOU,H101,KD16,KB500,СТАЛЬ, АНТРАЦИТ</t>
  </si>
  <si>
    <t>ЗАДНЯЯ СТЕНКА ЯЩИКА AVANTECH YOU,H101,KD16,KB600,СТАЛЬ, АНТРАЦИТ</t>
  </si>
  <si>
    <t>ЗАДНЯЯ СТЕНКА ЯЩИКА AVANTECH YOU,H101,KD16,KB800,СТАЛЬ, АНТРАЦИТ</t>
  </si>
  <si>
    <t>ЗАДНЯЯ СТЕНКА ЯЩИКА AVANTECH YOU,H101,KD16,KB900,СТАЛЬ, АНТРАЦИТ</t>
  </si>
  <si>
    <t>ЗАДНЯЯ СТЕНКА ЯЩИКА AVANTECH YOU,H101,KD16,KB1000,СТАЛЬ, АНТРАЦИТ</t>
  </si>
  <si>
    <t>ЗАДНЯЯ СТЕНКА ЯЩИКА AVANTECH YOU,H101,KD16,KB1200,СТАЛЬ, АНТРАЦИТ</t>
  </si>
  <si>
    <t>ЗАДНЯЯ СТЕНКА ЯЩИКА AVANTECH YOU,H101,KD18,KB300,СТАЛЬ, СЕРЕБРИСТАЯ</t>
  </si>
  <si>
    <t>ЗАДНЯЯ СТЕНКА ЯЩИКА AVANTECH YOU,H101,KD18,KB400,СТАЛЬ, СЕРЕБРИСТАЯ</t>
  </si>
  <si>
    <t>ЗАДНЯЯ СТЕНКА ЯЩИКА AVANTECH YOU,H101,KD18,KB450,СТАЛЬ, СЕРЕБРИСТАЯ</t>
  </si>
  <si>
    <t>ЗАДНЯЯ СТЕНКА ЯЩИКА AVANTECH YOU,H101,KD18,KB500,СТАЛЬ, СЕРЕБРИСТАЯ</t>
  </si>
  <si>
    <t>ЗАДНЯЯ СТЕНКА ЯЩИКА AVANTECH YOU,H101,KD18,KB600,СТАЛЬ, СЕРЕБРИСТАЯ</t>
  </si>
  <si>
    <t>ЗАДНЯЯ СТЕНКА ЯЩИКА AVANTECH YOU,H101,KD18,KB800,СТАЛЬ, СЕРЕБРИСТАЯ</t>
  </si>
  <si>
    <t>ЗАДНЯЯ СТЕНКА ЯЩИКА AVANTECH YOU,H101,KD18,KB900,СТАЛЬ, СЕРЕБРИСТАЯ</t>
  </si>
  <si>
    <t>ЗАДНЯЯ СТЕНКА ЯЩИКА AVANTECH YOU,H101,KD18,KB1000,СТАЛЬ, СЕРЕБРИСТАЯ</t>
  </si>
  <si>
    <t>ЗАДНЯЯ СТЕНКА ЯЩИКА AVANTECH YOU,H101,KD18,KB1200,СТАЛЬ, СЕРЕБРИСТАЯ</t>
  </si>
  <si>
    <t>ЗАДНЯЯ СТЕНКА ЯЩИКА AVANTECH YOU,H101,KD18,KB300,СТАЛЬ, БЕЛАЯ</t>
  </si>
  <si>
    <t>ЗАДНЯЯ СТЕНКА ЯЩИКА AVANTECH YOU,H101,KD18,KB400,СТАЛЬ, БЕЛАЯ</t>
  </si>
  <si>
    <t>ЗАДНЯЯ СТЕНКА ЯЩИКА AVANTECH YOU,H101,KD18,KB450,СТАЛЬ, БЕЛАЯ</t>
  </si>
  <si>
    <t>ЗАДНЯЯ СТЕНКА ЯЩИКА AVANTECH YOU,H101,KD18,KB500,СТАЛЬ, БЕЛАЯ</t>
  </si>
  <si>
    <t>ЗАДНЯЯ СТЕНКА ЯЩИКА AVANTECH YOU,H101,KD18,KB600,СТАЛЬ, БЕЛАЯ</t>
  </si>
  <si>
    <t>ЗАДНЯЯ СТЕНКА ЯЩИКА AVANTECH YOU,H101,KD18,KB800,СТАЛЬ, БЕЛАЯ</t>
  </si>
  <si>
    <t>ЗАДНЯЯ СТЕНКА ЯЩИКА AVANTECH YOU,H101,KD18,KB900,СТАЛЬ, БЕЛАЯ</t>
  </si>
  <si>
    <t>ЗАДНЯЯ СТЕНКА ЯЩИКА AVANTECH YOU,H101,KD18,KB1000,СТАЛЬ, БЕЛАЯ</t>
  </si>
  <si>
    <t>ЗАДНЯЯ СТЕНКА ЯЩИКА AVANTECH YOU,H101,KD18,KB1200,СТАЛЬ, БЕЛАЯ</t>
  </si>
  <si>
    <t>ЗАДНЯЯ СТЕНКА ЯЩИКА AVANTECH YOU,H101,KD18,KB300,СТАЛЬ, АНТРАЦИТ</t>
  </si>
  <si>
    <t>ЗАДНЯЯ СТЕНКА ЯЩИКА AVANTECH YOU,H101,KD18,KB400,СТАЛЬ, АНТРАЦИТ</t>
  </si>
  <si>
    <t>ЗАДНЯЯ СТЕНКА ЯЩИКА AVANTECH YOU,H101,KD18,KB450,СТАЛЬ, АНТРАЦИТ</t>
  </si>
  <si>
    <t>ЗАДНЯЯ СТЕНКА ЯЩИКА AVANTECH YOU,H101,KD18,KB500,СТАЛЬ, АНТРАЦИТ</t>
  </si>
  <si>
    <t>ЗАДНЯЯ СТЕНКА ЯЩИКА AVANTECH YOU,H101,KD18,KB600,СТАЛЬ, АНТРАЦИТ</t>
  </si>
  <si>
    <t>ЗАДНЯЯ СТЕНКА ЯЩИКА AVANTECH YOU,H101,KD18,KB800,СТАЛЬ, АНТРАЦИТ</t>
  </si>
  <si>
    <t>ЗАДНЯЯ СТЕНКА ЯЩИКА AVANTECH YOU,H101,KD18,KB900,СТАЛЬ, АНТРАЦИТ</t>
  </si>
  <si>
    <t>ЗАДНЯЯ СТЕНКА ЯЩИКА AVANTECH YOU,H101,KD18,KB1000,СТАЛЬ, АНТРАЦИТ</t>
  </si>
  <si>
    <t>ЗАДНЯЯ СТЕНКА ЯЩИКА AVANTECH YOU,H101,KD18,KB1200,СТАЛЬ, АНТРАЦИТ</t>
  </si>
  <si>
    <t>ЗАДНЯЯ СТЕНКА ЯЩИКА AVANTECH YOU,H139,KD16,KB300,СТАЛЬ, СЕРЕБРИСТАЯ</t>
  </si>
  <si>
    <t>ЗАДНЯЯ СТЕНКА ЯЩИКА AVANTECH YOU,H139,KD16,KB400,СТАЛЬ, СЕРЕБРИСТАЯ</t>
  </si>
  <si>
    <t>ЗАДНЯЯ СТЕНКА ЯЩИКА AVANTECH YOU,H139,KD16,KB450,СТАЛЬ, СЕРЕБРИСТАЯ</t>
  </si>
  <si>
    <t>ЗАДНЯЯ СТЕНКА ЯЩИКА AVANTECH YOU,H139,KD16,KB500,СТАЛЬ, СЕРЕБРИСТАЯ</t>
  </si>
  <si>
    <t>ЗАДНЯЯ СТЕНКА ЯЩИКА AVANTECH YOU,H139,KD16,KB600,СТАЛЬ, СЕРЕБРИСТАЯ</t>
  </si>
  <si>
    <t>ЗАДНЯЯ СТЕНКА ЯЩИКА AVANTECH YOU,H139,KD16,KB800,СТАЛЬ, СЕРЕБРИСТАЯ</t>
  </si>
  <si>
    <t>ЗАДНЯЯ СТЕНКА ЯЩИКА AVANTECH YOU,H139,KD16,KB900,СТАЛЬ, СЕРЕБРИСТАЯ</t>
  </si>
  <si>
    <t>ЗАДНЯЯ СТЕНКА ЯЩИКА AVANTECH YOU,H139,KD16,KB1000,СТАЛЬ, СЕРЕБРИСТАЯ</t>
  </si>
  <si>
    <t>ЗАДНЯЯ СТЕНКА ЯЩИКА AVANTECH YOU,H139,KD16,KB1200,СТАЛЬ, СЕРЕБРИСТАЯ</t>
  </si>
  <si>
    <t>ЗАДНЯЯ СТЕНКА ЯЩИКА AVANTECH YOU,H139,KD16,KB300,СТАЛЬ, БЕЛАЯ</t>
  </si>
  <si>
    <t>ЗАДНЯЯ СТЕНКА ЯЩИКА AVANTECH YOU,H139,KD16,KB400,СТАЛЬ, БЕЛАЯ</t>
  </si>
  <si>
    <t>ЗАДНЯЯ СТЕНКА ЯЩИКА AVANTECH YOU,H139,KD16,KB450,СТАЛЬ, БЕЛАЯ</t>
  </si>
  <si>
    <t>ЗАДНЯЯ СТЕНКА ЯЩИКА AVANTECH YOU,H139,KD16,KB500,СТАЛЬ, БЕЛАЯ</t>
  </si>
  <si>
    <t>ЗАДНЯЯ СТЕНКА ЯЩИКА AVANTECH YOU,H139,KD16,KB600,СТАЛЬ, БЕЛАЯ</t>
  </si>
  <si>
    <t>ЗАДНЯЯ СТЕНКА ЯЩИКА AVANTECH YOU,H139,KD16,KB800,СТАЛЬ, БЕЛАЯ</t>
  </si>
  <si>
    <t>ЗАДНЯЯ СТЕНКА ЯЩИКА AVANTECH YOU,H139,KD16,KB900,СТАЛЬ, БЕЛАЯ</t>
  </si>
  <si>
    <t>ЗАДНЯЯ СТЕНКА ЯЩИКА AVANTECH YOU,H139,KD16,KB1000,СТАЛЬ, БЕЛАЯ</t>
  </si>
  <si>
    <t>ЗАДНЯЯ СТЕНКА ЯЩИКА AVANTECH YOU,H139,KD16,KB1200,СТАЛЬ, БЕЛАЯ</t>
  </si>
  <si>
    <t>ЗАДНЯЯ СТЕНКА ЯЩИКА AVANTECH YOU,H139,KD16,KB300,СТАЛЬ, АНТРАЦИТ</t>
  </si>
  <si>
    <t>ЗАДНЯЯ СТЕНКА ЯЩИКА AVANTECH YOU,H139,KD16,KB400,СТАЛЬ, АНТРАЦИТ</t>
  </si>
  <si>
    <t>ЗАДНЯЯ СТЕНКА ЯЩИКА AVANTECH YOU,H139,KD16,KB450,СТАЛЬ, АНТРАЦИТ</t>
  </si>
  <si>
    <t>ЗАДНЯЯ СТЕНКА ЯЩИКА AVANTECH YOU,H139,KD16,KB500,СТАЛЬ, АНТРАЦИТ</t>
  </si>
  <si>
    <t>ЗАДНЯЯ СТЕНКА ЯЩИКА AVANTECH YOU,H139,KD16,KB600,СТАЛЬ, АНТРАЦИТ</t>
  </si>
  <si>
    <t>ЗАДНЯЯ СТЕНКА ЯЩИКА AVANTECH YOU,H139,KD16,KB800,СТАЛЬ, АНТРАЦИТ</t>
  </si>
  <si>
    <t>ЗАДНЯЯ СТЕНКА ЯЩИКА AVANTECH YOU,H139,KD16,KB900,СТАЛЬ, АНТРАЦИТ</t>
  </si>
  <si>
    <t>ЗАДНЯЯ СТЕНКА ЯЩИКА AVANTECH YOU,H139,KD16,KB1000,СТАЛЬ, АНТРАЦИТ</t>
  </si>
  <si>
    <t>ЗАДНЯЯ СТЕНКА ЯЩИКА AVANTECH YOU,H139,KD16,KB1200,СТАЛЬ, АНТРАЦИТ</t>
  </si>
  <si>
    <t>ЗАДНЯЯ СТЕНКА ЯЩИКА AVANTECH YOU,H139,KD18,KB300,СТАЛЬ, СЕРЕБРИСТАЯ</t>
  </si>
  <si>
    <t>ЗАДНЯЯ СТЕНКА ЯЩИКА AVANTECH YOU,H139,KD18,KB400,СТАЛЬ, СЕРЕБРИСТАЯ</t>
  </si>
  <si>
    <t>ЗАДНЯЯ СТЕНКА ЯЩИКА AVANTECH YOU,H139,KD18,KB450,СТАЛЬ, СЕРЕБРИСТАЯ</t>
  </si>
  <si>
    <t>ЗАДНЯЯ СТЕНКА ЯЩИКА AVANTECH YOU,H139,KD18,KB500,СТАЛЬ, СЕРЕБРИСТАЯ</t>
  </si>
  <si>
    <t>ЗАДНЯЯ СТЕНКА ЯЩИКА AVANTECH YOU,H139,KD18,KB600,СТАЛЬ, СЕРЕБРИСТАЯ</t>
  </si>
  <si>
    <t>ЗАДНЯЯ СТЕНКА ЯЩИКА AVANTECH YOU,H139,KD18,KB800,СТАЛЬ, СЕРЕБРИСТАЯ</t>
  </si>
  <si>
    <t>ЗАДНЯЯ СТЕНКА ЯЩИКА AVANTECH YOU,H139,KD18,KB900,СТАЛЬ, СЕРЕБРИСТАЯ</t>
  </si>
  <si>
    <t>ЗАДНЯЯ СТЕНКА ЯЩИКА AVANTECH YOU,H139,KD18,KB1000,СТАЛЬ, СЕРЕБРИСТАЯ</t>
  </si>
  <si>
    <t>ЗАДНЯЯ СТЕНКА ЯЩИКА AVANTECH YOU,H139,KD18,KB1200,СТАЛЬ, СЕРЕБРИСТАЯ</t>
  </si>
  <si>
    <t>ЗАДНЯЯ СТЕНКА ЯЩИКА AVANTECH YOU,H139,KD18,KB300,СТАЛЬ, БЕЛАЯ</t>
  </si>
  <si>
    <t>ЗАДНЯЯ СТЕНКА ЯЩИКА AVANTECH YOU,H139,KD18,KB400,СТАЛЬ, БЕЛАЯ</t>
  </si>
  <si>
    <t>ЗАДНЯЯ СТЕНКА ЯЩИКА AVANTECH YOU,H139,KD18,KB450,СТАЛЬ, БЕЛАЯ</t>
  </si>
  <si>
    <t>ЗАДНЯЯ СТЕНКА ЯЩИКА AVANTECH YOU,H139,KD18,KB500,СТАЛЬ, БЕЛАЯ</t>
  </si>
  <si>
    <t>ЗАДНЯЯ СТЕНКА ЯЩИКА AVANTECH YOU,H139,KD18,KB600,СТАЛЬ, БЕЛАЯ</t>
  </si>
  <si>
    <t>ЗАДНЯЯ СТЕНКА ЯЩИКА AVANTECH YOU,H139,KD18,KB800,СТАЛЬ, БЕЛАЯ</t>
  </si>
  <si>
    <t>ЗАДНЯЯ СТЕНКА ЯЩИКА AVANTECH YOU,H139,KD18,KB900,СТАЛЬ, БЕЛАЯ</t>
  </si>
  <si>
    <t>ЗАДНЯЯ СТЕНКА ЯЩИКА AVANTECH YOU,H139,KD18,KB1000,СТАЛЬ, БЕЛАЯ</t>
  </si>
  <si>
    <t>ЗАДНЯЯ СТЕНКА ЯЩИКА AVANTECH YOU,H139,KD18,KB1200,СТАЛЬ, БЕЛАЯ</t>
  </si>
  <si>
    <t>ЗАДНЯЯ СТЕНКА ЯЩИКА AVANTECH YOU,H139,KD18,KB300,СТАЛЬ, АНТРАЦИТ</t>
  </si>
  <si>
    <t>ЗАДНЯЯ СТЕНКА ЯЩИКА AVANTECH YOU,H139,KD18,KB400,СТАЛЬ, АНТРАЦИТ</t>
  </si>
  <si>
    <t>ЗАДНЯЯ СТЕНКА ЯЩИКА AVANTECH YOU,H139,KD18,KB450,СТАЛЬ, АНТРАЦИТ</t>
  </si>
  <si>
    <t>ЗАДНЯЯ СТЕНКА ЯЩИКА AVANTECH YOU,H139,KD18,KB500,СТАЛЬ, АНТРАЦИТ</t>
  </si>
  <si>
    <t>ЗАДНЯЯ СТЕНКА ЯЩИКА AVANTECH YOU,H139,KD18,KB600,СТАЛЬ, АНТРАЦИТ</t>
  </si>
  <si>
    <t>ЗАДНЯЯ СТЕНКА ЯЩИКА AVANTECH YOU,H139,KD18,KB800,СТАЛЬ, АНТРАЦИТ</t>
  </si>
  <si>
    <t>ЗАДНЯЯ СТЕНКА ЯЩИКА AVANTECH YOU,H139,KD18,KB900,СТАЛЬ, АНТРАЦИТ</t>
  </si>
  <si>
    <t>ЗАДНЯЯ СТЕНКА ЯЩИКА AVANTECH YOU,H139,KD18,KB1000,СТАЛЬ, АНТРАЦИТ</t>
  </si>
  <si>
    <t>ЗАДНЯЯ СТЕНКА ЯЩИКА AVANTECH YOU,H139,KD18,KB1200,СТАЛЬ, АНТРАЦИТ</t>
  </si>
  <si>
    <t>ЗАДНЯЯ СТЕНКА КОРОБА AVANTECH YOU,H187,KD16,KB300,СТАЛЬ, СЕРЕБРИСТАЯ</t>
  </si>
  <si>
    <t>ЗАДНЯЯ СТЕНКА КОРОБА AVANTECH YOU,H187,KD16,KB400,СТАЛЬ, СЕРЕБРИСТАЯ</t>
  </si>
  <si>
    <t>ЗАДНЯЯ СТЕНКА КОРОБА AVANTECH YOU,H187,KD16,KB450,СТАЛЬ, СЕРЕБРИСТАЯ</t>
  </si>
  <si>
    <t>ЗАДНЯЯ СТЕНКА КОРОБА AVANTECH YOU,H187,KD16,KB500,СТАЛЬ, СЕРЕБРИСТАЯ</t>
  </si>
  <si>
    <t>ЗАДНЯЯ СТЕНКА КОРОБА AVANTECH YOU,H187,KD16,KB600,СТАЛЬ, СЕРЕБРИСТАЯ</t>
  </si>
  <si>
    <t>ЗАДНЯЯ СТЕНКА КОРОБА AVANTECH YOU,H187,KD16,KB800,СТАЛЬ, СЕРЕБРИСТАЯ</t>
  </si>
  <si>
    <t>ЗАДНЯЯ СТЕНКА КОРОБА AVANTECH YOU,H187,KD16,KB900,СТАЛЬ, СЕРЕБРИСТАЯ</t>
  </si>
  <si>
    <t>ЗАДНЯЯ СТЕНКА КОРОБА AVANTECH YOU,H187,KD16,KB1000,СТАЛЬ, СЕРЕБРИСТАЯ</t>
  </si>
  <si>
    <t>ЗАДНЯЯ СТЕНКА КОРОБА AVANTECH YOU,H187,KD16,KB1200,СТАЛЬ, СЕРЕБРИСТАЯ</t>
  </si>
  <si>
    <t>ЗАДНЯЯ СТЕНКА КОРОБА AVANTECH YOU,H187,KD16,KB300,СТАЛЬ, БЕЛАЯ</t>
  </si>
  <si>
    <t>ЗАДНЯЯ СТЕНКА КОРОБА AVANTECH YOU,H187,KD16,KB400,СТАЛЬ, БЕЛАЯ</t>
  </si>
  <si>
    <t>ЗАДНЯЯ СТЕНКА КОРОБА AVANTECH YOU,H187,KD16,KB450,СТАЛЬ, БЕЛАЯ</t>
  </si>
  <si>
    <t>ЗАДНЯЯ СТЕНКА КОРОБА AVANTECH YOU,H187,KD16,KB500,СТАЛЬ, БЕЛАЯ</t>
  </si>
  <si>
    <t>ЗАДНЯЯ СТЕНКА КОРОБА AVANTECH YOU,H187,KD16,KB600,СТАЛЬ, БЕЛАЯ</t>
  </si>
  <si>
    <t>ЗАДНЯЯ СТЕНКА КОРОБА AVANTECH YOU,H187,KD16,KB800,СТАЛЬ, БЕЛАЯ</t>
  </si>
  <si>
    <t>ЗАДНЯЯ СТЕНКА КОРОБА AVANTECH YOU,H187,KD16,KB900,СТАЛЬ, БЕЛАЯ</t>
  </si>
  <si>
    <t>ЗАДНЯЯ СТЕНКА КОРОБА AVANTECH YOU,H187,KD16,KB1000,СТАЛЬ, БЕЛАЯ</t>
  </si>
  <si>
    <t>ЗАДНЯЯ СТЕНКА КОРОБА AVANTECH YOU,H187,KD16,KB1200,СТАЛЬ, БЕЛАЯ</t>
  </si>
  <si>
    <t>ЗАДНЯЯ СТЕНКА КОРОБА AVANTECH YOU,H187,KD16,KB300,СТАЛЬ, АНТРАЦИТ</t>
  </si>
  <si>
    <t>ЗАДНЯЯ СТЕНКА КОРОБА AVANTECH YOU,H187,KD16,KB400,СТАЛЬ, АНТРАЦИТ</t>
  </si>
  <si>
    <t>ЗАДНЯЯ СТЕНКА КОРОБА AVANTECH YOU,H187,KD16,KB450,СТАЛЬ, АНТРАЦИТ</t>
  </si>
  <si>
    <t>ЗАДНЯЯ СТЕНКА КОРОБА AVANTECH YOU,H187,KD16,KB500,СТАЛЬ, АНТРАЦИТ</t>
  </si>
  <si>
    <t>ЗАДНЯЯ СТЕНКА КОРОБА AVANTECH YOU,H187,KD16,KB600,СТАЛЬ, АНТРАЦИТ</t>
  </si>
  <si>
    <t>ЗАДНЯЯ СТЕНКА КОРОБА AVANTECH YOU,H187,KD16,KB800,СТАЛЬ, АНТРАЦИТ</t>
  </si>
  <si>
    <t>ЗАДНЯЯ СТЕНКА КОРОБА AVANTECH YOU,H187,KD16,KB900,СТАЛЬ, АНТРАЦИТ</t>
  </si>
  <si>
    <t>ЗАДНЯЯ СТЕНКА КОРОБА AVANTECH YOU,H187,KD16,KB1000,СТАЛЬ, АНТРАЦИТ</t>
  </si>
  <si>
    <t>ЗАДНЯЯ СТЕНКА КОРОБА AVANTECH YOU,H187,KD16,KB1200,СТАЛЬ, АНТРАЦИТ</t>
  </si>
  <si>
    <t>ЗАДНЯЯ СТЕНКА КОРОБА AVANTECH YOU,H187,KD18,KB300,СТАЛЬ, СЕРЕБРИСТАЯ</t>
  </si>
  <si>
    <t>ЗАДНЯЯ СТЕНКА КОРОБА AVANTECH YOU,H187,KD18,KB400,СТАЛЬ, СЕРЕБРИСТАЯ</t>
  </si>
  <si>
    <t>ЗАДНЯЯ СТЕНКА КОРОБА AVANTECH YOU,H187,KD18,KB450,СТАЛЬ, СЕРЕБРИСТАЯ</t>
  </si>
  <si>
    <t>ЗАДНЯЯ СТЕНКА КОРОБА AVANTECH YOU,H187,KD18,KB500,СТАЛЬ, СЕРЕБРИСТАЯ</t>
  </si>
  <si>
    <t>ЗАДНЯЯ СТЕНКА КОРОБА AVANTECH YOU,H187,KD18,KB600,СТАЛЬ, СЕРЕБРИСТАЯ</t>
  </si>
  <si>
    <t>ЗАДНЯЯ СТЕНКА КОРОБА AVANTECH YOU,H187,KD18,KB800,СТАЛЬ, СЕРЕБРИСТАЯ</t>
  </si>
  <si>
    <t>ЗАДНЯЯ СТЕНКА КОРОБА AVANTECH YOU,H187,KD18,KB900,СТАЛЬ, СЕРЕБРИСТАЯ</t>
  </si>
  <si>
    <t>ЗАДНЯЯ СТЕНКА КОРОБА AVANTECH YOU,H187,KD18,KB1000,СТАЛЬ, СЕРЕБРИСТАЯ</t>
  </si>
  <si>
    <t>ЗАДНЯЯ СТЕНКА КОРОБА AVANTECH YOU,H187,KD18,KB1200,СТАЛЬ, СЕРЕБРИСТАЯ</t>
  </si>
  <si>
    <t>ЗАДНЯЯ СТЕНКА КОРОБА AVANTECH YOU,H187,KD18,KB300,СТАЛЬ, БЕЛАЯ</t>
  </si>
  <si>
    <t>ЗАДНЯЯ СТЕНКА КОРОБА AVANTECH YOU,H187,KD18,KB400,СТАЛЬ, БЕЛАЯ</t>
  </si>
  <si>
    <t>ЗАДНЯЯ СТЕНКА КОРОБА AVANTECH YOU,H187,KD18,KB450,СТАЛЬ, БЕЛАЯ</t>
  </si>
  <si>
    <t>ЗАДНЯЯ СТЕНКА КОРОБА AVANTECH YOU,H187,KD18,KB500,СТАЛЬ, БЕЛАЯ</t>
  </si>
  <si>
    <t>ЗАДНЯЯ СТЕНКА КОРОБА AVANTECH YOU,H187,KD18,KB600,СТАЛЬ, БЕЛАЯ</t>
  </si>
  <si>
    <t>ЗАДНЯЯ СТЕНКА КОРОБА AVANTECH YOU,H187,KD18,KB800,СТАЛЬ, БЕЛАЯ</t>
  </si>
  <si>
    <t>ЗАДНЯЯ СТЕНКА КОРОБА AVANTECH YOU,H187,KD18,KB900,СТАЛЬ, БЕЛАЯ</t>
  </si>
  <si>
    <t>ЗАДНЯЯ СТЕНКА КОРОБА AVANTECH YOU,H187,KD18,KB1000,СТАЛЬ, БЕЛАЯ</t>
  </si>
  <si>
    <t>ЗАДНЯЯ СТЕНКА КОРОБА AVANTECH YOU,H187,KD18,KB1200,СТАЛЬ, БЕЛАЯ</t>
  </si>
  <si>
    <t>ЗАДНЯЯ СТЕНКА КОРОБА AVANTECH YOU,H187,KD18,KB300,СТАЛЬ, АНТРАЦИТ</t>
  </si>
  <si>
    <t>ЗАДНЯЯ СТЕНКА КОРОБА AVANTECH YOU,H187,KD18,KB400,СТАЛЬ, АНТРАЦИТ</t>
  </si>
  <si>
    <t>ЗАДНЯЯ СТЕНКА КОРОБА AVANTECH YOU,H187,KD18,KB450,СТАЛЬ, АНТРАЦИТ</t>
  </si>
  <si>
    <t>ЗАДНЯЯ СТЕНКА КОРОБА AVANTECH YOU,H187,KD18,KB500,СТАЛЬ, АНТРАЦИТ</t>
  </si>
  <si>
    <t>ЗАДНЯЯ СТЕНКА КОРОБА AVANTECH YOU,H187,KD18,KB600,СТАЛЬ, АНТРАЦИТ</t>
  </si>
  <si>
    <t>ЗАДНЯЯ СТЕНКА КОРОБА AVANTECH YOU,H187,KD18,KB800,СТАЛЬ, АНТРАЦИТ</t>
  </si>
  <si>
    <t>ЗАДНЯЯ СТЕНКА КОРОБА AVANTECH YOU,H187,KD18,KB900,СТАЛЬ, АНТРАЦИТ</t>
  </si>
  <si>
    <t>ЗАДНЯЯ СТЕНКА КОРОБА AVANTECH YOU,H187,KD18,KB1000,СТАЛЬ, АНТРАЦИТ</t>
  </si>
  <si>
    <t>ЗАДНЯЯ СТЕНКА КОРОБА AVANTECH YOU,H187,KD18,KB1200,СТАЛЬ, АНТРАЦИТ</t>
  </si>
  <si>
    <t>ЗАДНЯЯ СТЕНКА КОРОБА AVANTECH YOU,H251,KD16,KB300,СТАЛЬ, СЕРЕБРИСТАЯ</t>
  </si>
  <si>
    <t>ЗАДНЯЯ СТЕНКА КОРОБА AVANTECH YOU,H251,KD16,KB400,СТАЛЬ, СЕРЕБРИСТАЯ</t>
  </si>
  <si>
    <t>ЗАДНЯЯ СТЕНКА КОРОБА AVANTECH YOU,H251,KD16,KB450,СТАЛЬ, СЕРЕБРИСТАЯ</t>
  </si>
  <si>
    <t>ЗАДНЯЯ СТЕНКА КОРОБА AVANTECH YOU,H251,KD16,KB500,СТАЛЬ, СЕРЕБРИСТАЯ</t>
  </si>
  <si>
    <t>ЗАДНЯЯ СТЕНКА КОРОБА AVANTECH YOU,H251,KD16,KB600,СТАЛЬ, СЕРЕБРИСТАЯ</t>
  </si>
  <si>
    <t>ЗАДНЯЯ СТЕНКА КОРОБА AVANTECH YOU,H251,KD16,KB800,СТАЛЬ, СЕРЕБРИСТАЯ</t>
  </si>
  <si>
    <t>ЗАДНЯЯ СТЕНКА КОРОБА AVANTECH YOU,H251,KD16,KB900,СТАЛЬ, СЕРЕБРИСТАЯ</t>
  </si>
  <si>
    <t>ЗАДНЯЯ СТЕНКА КОРОБА AVANTECH YOU,H251,KD16,KB1000,СТАЛЬ, СЕРЕБРИСТАЯ</t>
  </si>
  <si>
    <t>ЗАДНЯЯ СТЕНКА КОРОБА AVANTECH YOU,H251,KD16,KB1200,СТАЛЬ, СЕРЕБРИСТАЯ</t>
  </si>
  <si>
    <t>ЗАДНЯЯ СТЕНКА КОРОБА AVANTECH YOU,H251,KD16,KB300,СТАЛЬ, БЕЛАЯ</t>
  </si>
  <si>
    <t>ЗАДНЯЯ СТЕНКА КОРОБА AVANTECH YOU,H251,KD16,KB400,СТАЛЬ, БЕЛАЯ</t>
  </si>
  <si>
    <t>ЗАДНЯЯ СТЕНКА КОРОБА AVANTECH YOU,H251,KD16,KB450,СТАЛЬ, БЕЛАЯ</t>
  </si>
  <si>
    <t>ЗАДНЯЯ СТЕНКА КОРОБА AVANTECH YOU,H251,KD16,KB500,СТАЛЬ, БЕЛАЯ</t>
  </si>
  <si>
    <t>ЗАДНЯЯ СТЕНКА КОРОБА AVANTECH YOU,H251,KD16,KB600,СТАЛЬ, БЕЛАЯ</t>
  </si>
  <si>
    <t>ЗАДНЯЯ СТЕНКА КОРОБА AVANTECH YOU,H251,KD16,KB800,СТАЛЬ, БЕЛАЯ</t>
  </si>
  <si>
    <t>ЗАДНЯЯ СТЕНКА КОРОБА AVANTECH YOU,H251,KD16,KB900,СТАЛЬ, БЕЛАЯ</t>
  </si>
  <si>
    <t>ЗАДНЯЯ СТЕНКА КОРОБА AVANTECH YOU,H251,KD16,KB1000,СТАЛЬ, БЕЛАЯ</t>
  </si>
  <si>
    <t>ЗАДНЯЯ СТЕНКА КОРОБА AVANTECH YOU,H251,KD16,KB1200,СТАЛЬ, БЕЛАЯ</t>
  </si>
  <si>
    <t>ЗАДНЯЯ СТЕНКА КОРОБА AVANTECH YOU,H251,KD16,KB300,СТАЛЬ, АНТРАЦИТ</t>
  </si>
  <si>
    <t>ЗАДНЯЯ СТЕНКА КОРОБА AVANTECH YOU,H251,KD16,KB400,СТАЛЬ, АНТРАЦИТ</t>
  </si>
  <si>
    <t>ЗАДНЯЯ СТЕНКА КОРОБА AVANTECH YOU,H251,KD16,KB450,СТАЛЬ, АНТРАЦИТ</t>
  </si>
  <si>
    <t>ЗАДНЯЯ СТЕНКА КОРОБА AVANTECH YOU,H251,KD16,KB500,СТАЛЬ, АНТРАЦИТ</t>
  </si>
  <si>
    <t>ЗАДНЯЯ СТЕНКА КОРОБА AVANTECH YOU,H251,KD16,KB600,СТАЛЬ, АНТРАЦИТ</t>
  </si>
  <si>
    <t>ЗАДНЯЯ СТЕНКА КОРОБА AVANTECH YOU,H251,KD16,KB800,СТАЛЬ, АНТРАЦИТ</t>
  </si>
  <si>
    <t>ЗАДНЯЯ СТЕНКА КОРОБА AVANTECH YOU,H251,KD16,KB900,СТАЛЬ, АНТРАЦИТ</t>
  </si>
  <si>
    <t>ЗАДНЯЯ СТЕНКА КОРОБА AVANTECH YOU,H251,KD16,KB1000,СТАЛЬ, АНТРАЦИТ</t>
  </si>
  <si>
    <t>ЗАДНЯЯ СТЕНКА КОРОБА AVANTECH YOU,H251,KD16,KB1200,СТАЛЬ, АНТРАЦИТ</t>
  </si>
  <si>
    <t>ЗАДНЯЯ СТЕНКА КОРОБА AVANTECH YOU,H251,KD18,KB300,СТАЛЬ, СЕРЕБРИСТАЯ</t>
  </si>
  <si>
    <t>ЗАДНЯЯ СТЕНКА КОРОБА AVANTECH YOU,H251,KD18,KB400,СТАЛЬ, СЕРЕБРИСТАЯ</t>
  </si>
  <si>
    <t>ЗАДНЯЯ СТЕНКА КОРОБА AVANTECH YOU,H251,KD18,KB450,СТАЛЬ, СЕРЕБРИСТАЯ</t>
  </si>
  <si>
    <t>ЗАДНЯЯ СТЕНКА КОРОБА AVANTECH YOU,H251,KD18,KB500,СТАЛЬ, СЕРЕБРИСТАЯ</t>
  </si>
  <si>
    <t>ЗАДНЯЯ СТЕНКА КОРОБА AVANTECH YOU,H251,KD18,KB600,СТАЛЬ, СЕРЕБРИСТАЯ</t>
  </si>
  <si>
    <t>ЗАДНЯЯ СТЕНКА КОРОБА AVANTECH YOU,H251,KD18,KB800,СТАЛЬ, СЕРЕБРИСТАЯ</t>
  </si>
  <si>
    <t>ЗАДНЯЯ СТЕНКА КОРОБА AVANTECH YOU,H251,KD18,KB900,СТАЛЬ, СЕРЕБРИСТАЯ</t>
  </si>
  <si>
    <t>ЗАДНЯЯ СТЕНКА КОРОБА AVANTECH YOU,H251,KD18,KB1000,СТАЛЬ, СЕРЕБРИСТАЯ</t>
  </si>
  <si>
    <t>ЗАДНЯЯ СТЕНКА КОРОБА AVANTECH YOU,H251,KD18,KB1200,СТАЛЬ, СЕРЕБРИСТАЯ</t>
  </si>
  <si>
    <t>ЗАДНЯЯ СТЕНКА КОРОБА AVANTECH YOU,H251,KD18,KB300,СТАЛЬ, БЕЛАЯ</t>
  </si>
  <si>
    <t>ЗАДНЯЯ СТЕНКА КОРОБА AVANTECH YOU,H251,KD18,KB400,СТАЛЬ, БЕЛАЯ</t>
  </si>
  <si>
    <t>ЗАДНЯЯ СТЕНКА КОРОБА AVANTECH YOU,H251,KD18,KB450,СТАЛЬ, БЕЛАЯ</t>
  </si>
  <si>
    <t>ЗАДНЯЯ СТЕНКА КОРОБА AVANTECH YOU,H251,KD18,KB500,СТАЛЬ, БЕЛАЯ</t>
  </si>
  <si>
    <t>ЗАДНЯЯ СТЕНКА КОРОБА AVANTECH YOU,H251,KD18,KB600,СТАЛЬ, БЕЛАЯ</t>
  </si>
  <si>
    <t>ЗАДНЯЯ СТЕНКА КОРОБА AVANTECH YOU,H251,KD18,KB800,СТАЛЬ, БЕЛАЯ</t>
  </si>
  <si>
    <t>ЗАДНЯЯ СТЕНКА КОРОБА AVANTECH YOU,H251,KD18,KB900,СТАЛЬ, БЕЛАЯ</t>
  </si>
  <si>
    <t>ЗАДНЯЯ СТЕНКА КОРОБА AVANTECH YOU,H251,KD18,KB1000,СТАЛЬ, БЕЛАЯ</t>
  </si>
  <si>
    <t>ЗАДНЯЯ СТЕНКА КОРОБА AVANTECH YOU,H251,KD18,KB1200,СТАЛЬ, БЕЛАЯ</t>
  </si>
  <si>
    <t>ЗАДНЯЯ СТЕНКА КОРОБА AVANTECH YOU,H251,KD18,KB300,СТАЛЬ, АНТРАЦИТ</t>
  </si>
  <si>
    <t>ЗАДНЯЯ СТЕНКА КОРОБА AVANTECH YOU,H251,KD18,KB400,СТАЛЬ, АНТРАЦИТ</t>
  </si>
  <si>
    <t>ЗАДНЯЯ СТЕНКА КОРОБА AVANTECH YOU,H251,KD18,KB450,СТАЛЬ, АНТРАЦИТ</t>
  </si>
  <si>
    <t>ЗАДНЯЯ СТЕНКА КОРОБА AVANTECH YOU,H251,KD18,KB500,СТАЛЬ, АНТРАЦИТ</t>
  </si>
  <si>
    <t>ЗАДНЯЯ СТЕНКА КОРОБА AVANTECH YOU,H251,KD18,KB600,СТАЛЬ, АНТРАЦИТ</t>
  </si>
  <si>
    <t>ЗАДНЯЯ СТЕНКА КОРОБА AVANTECH YOU,H251,KD18,KB800,СТАЛЬ, АНТРАЦИТ</t>
  </si>
  <si>
    <t>ЗАДНЯЯ СТЕНКА КОРОБА AVANTECH YOU,H251,KD18,KB900,СТАЛЬ, АНТРАЦИТ</t>
  </si>
  <si>
    <t>ЗАДНЯЯ СТЕНКА КОРОБА AVANTECH YOU,H251,KD18,KB1000,СТАЛЬ, АНТРАЦИТ</t>
  </si>
  <si>
    <t>ЗАДНЯЯ СТЕНКА КОРОБА AVANTECH YOU,H251,KD18,KB1200,СТАЛЬ, АНТРАЦИТ</t>
  </si>
  <si>
    <t>ЗАДНЯЯ СТЕНКА ЯЩИКА AVANTECH YOU,H101,L2000,АЛЮМИНИЙ, СЕРЕБРИСТАЯ</t>
  </si>
  <si>
    <t>ЗАДНЯЯ СТЕНКА ЯЩИКА AVANTECH YOU,H139,L2000,АЛЮМИНИЙ, СЕРЕБРИСТАЯ</t>
  </si>
  <si>
    <t>ЗАДНЯЯ СТЕНКА КОРОБА AVANTECH YOU,H187,L2000,АЛЮМИНИЙ, СЕРЕБРИСТАЯ</t>
  </si>
  <si>
    <t>ЗАДНЯЯ СТЕНКА КОРОБА AVANTECH YOU,H251,L2000,АЛЮМИНИЙ, СЕРЕБРИСТАЯ</t>
  </si>
  <si>
    <t>ЗАДНЯЯ СТЕНКА ЯЩИКА AVANTECH YOU,H101,L2000,АЛЮМИНИЙ, БЕЛАЯ</t>
  </si>
  <si>
    <t>ЗАДНЯЯ СТЕНКА ЯЩИКА AVANTECH YOU,H139,L2000,АЛЮМИНИЙ, БЕЛАЯ</t>
  </si>
  <si>
    <t>ЗАДНЯЯ СТЕНКА КОРОБА AVANTECH YOU,H187,L2000,АЛЮМИНИЙ, БЕЛАЯ</t>
  </si>
  <si>
    <t>ЗАДНЯЯ СТЕНКА КОРОБА AVANTECH YOU,H251,L2000,АЛЮМИНИЙ, БЕЛАЯ</t>
  </si>
  <si>
    <t>ЗАДНЯЯ СТЕНКА ЯЩИКА AVANTECH YOU,H101,L2000,АЛЮМИНИЙ, АНТРАЦИТ</t>
  </si>
  <si>
    <t>ЗАДНЯЯ СТЕНКА ЯЩИКА AVANTECH YOU,H139,L2000,АЛЮМИНИЙ, АНТРАЦИТ</t>
  </si>
  <si>
    <t>ЗАДНЯЯ СТЕНКА КОРОБА AVANTECH YOU,H187,L2000,АЛЮМИНИЙ, АНТРАЦИТ</t>
  </si>
  <si>
    <t>ЗАДНЯЯ СТЕНКА КОРОБА AVANTECH YOU,H251,L2000,АЛЮМИНИЙ, АНТРАЦИТ</t>
  </si>
  <si>
    <t>СОЕДИНИТЕЛЬ ЗАДНЕЙ СТЕНКИ AVANTECH YOU,H101,СЕРЕБРИСТЫЙ, ЛЕВЫЙ</t>
  </si>
  <si>
    <t>СОЕДИНИТЕЛЬ ЗАДНЕЙ СТЕНКИ AVANTECH YOU,H101,СЕРЕБРИСТЫЙ, ПРАВЫЙ</t>
  </si>
  <si>
    <t>СОЕДИНИТЕЛЬ ЗАДНЕЙ СТЕНКИ AVANTECH YOU,H139,СЕРЕБРИСТЫЙ, ЛЕВЫЙ</t>
  </si>
  <si>
    <t>СОЕДИНИТЕЛЬ ЗАДНЕЙ СТЕНКИ AVANTECH YOU,H139,СЕРЕБРИСТЫЙ, ПРАВЫЙ</t>
  </si>
  <si>
    <t>СОЕДИНИТЕЛЬ ЗАДНЕЙ СТЕНКИ AVANTECH YOU,H187,СЕРЕБРИСТЫЙ, ЛЕВЫЙ</t>
  </si>
  <si>
    <t>СОЕДИНИТЕЛЬ ЗАДНЕЙ СТЕНКИ AVANTECH YOU,H187,СЕРЕБРИСТЫЙ, ПРАВЫЙ</t>
  </si>
  <si>
    <t>СОЕДИНИТЕЛЬ ЗАДНЕЙ СТЕНКИ AVANTECH YOU,H251,СЕРЕБРИСТЫЙ, ЛЕВЫЙ</t>
  </si>
  <si>
    <t>СОЕДИНИТЕЛЬ ЗАДНЕЙ СТЕНКИ AVANTECH YOU,H251,СЕРЕБРИСТЫЙ, ПРАВЫЙ</t>
  </si>
  <si>
    <t>СОЕДИНИТЕЛЬ ЗАДНЕЙ СТЕНКИ AVANTECH YOU,H101,БЕЛЫЙ,ЛЕВЫЙ</t>
  </si>
  <si>
    <t>СОЕДИНИТЕЛЬ ЗАДНЕЙ СТЕНКИ AVANTECH YOU,H101,БЕЛЫЙ,ПРАВЫЙ</t>
  </si>
  <si>
    <t>СОЕДИНИТЕЛЬ ЗАДНЕЙ СТЕНКИ AVANTECH YOU,H139,БЕЛЫЙ,ЛЕВЫЙ</t>
  </si>
  <si>
    <t>СОЕДИНИТЕЛЬ ЗАДНЕЙ СТЕНКИ AVANTECH YOU,H139,БЕЛЫЙ,ПРАВЫЙ</t>
  </si>
  <si>
    <t>СОЕДИНИТЕЛЬ ЗАДНЕЙ СТЕНКИ AVANTECH YOU,H187,БЕЛЫЙ,ЛЕВЫЙ</t>
  </si>
  <si>
    <t>СОЕДИНИТЕЛЬ ЗАДНЕЙ СТЕНКИ AVANTECH YOU,H187,БЕЛЫЙ,ПРАВЫЙ</t>
  </si>
  <si>
    <t>СОЕДИНИТЕЛЬ ЗАДНЕЙ СТЕНКИ AVANTECH YOU,H251,БЕЛЫЙ,ЛЕВЫЙ</t>
  </si>
  <si>
    <t>СОЕДИНИТЕЛЬ ЗАДНЕЙ СТЕНКИ AVANTECH YOU,H251,БЕЛЫЙ,ПРАВЫЙ</t>
  </si>
  <si>
    <t>СОЕДИНИТЕЛЬ ЗАДНЕЙ СТЕНКИ AVANTECH YOU,H101,АНТРАЦИТ, ЛЕВЫЙ</t>
  </si>
  <si>
    <t>СОЕДИНИТЕЛЬ ЗАДНЕЙ СТЕНКИ AVANTECH YOU,H101,АНТРАЦИТ, ПРАВЫЙ</t>
  </si>
  <si>
    <t>СОЕДИНИТЕЛЬ ЗАДНЕЙ СТЕНКИ AVANTECH YOU,H139,АНТРАЦИТ, ЛЕВЫЙ</t>
  </si>
  <si>
    <t>СОЕДИНИТЕЛЬ ЗАДНЕЙ СТЕНКИ AVANTECH YOU,H139,АНТРАЦИТ, ПРАВЫЙ</t>
  </si>
  <si>
    <t>СОЕДИНИТЕЛЬ ЗАДНЕЙ СТЕНКИ AVANTECH YOU,H187,АНТРАЦИТ, ЛЕВЫЙ</t>
  </si>
  <si>
    <t>СОЕДИНИТЕЛЬ ЗАДНЕЙ СТЕНКИ AVANTECH YOU,H187,АНТРАЦИТ, ПРАВЫЙ</t>
  </si>
  <si>
    <t>СОЕДИНИТЕЛЬ ЗАДНЕЙ СТЕНКИ AVANTECH YOU,H251,АНТРАЦИТ, ЛЕВЫЙ</t>
  </si>
  <si>
    <t>СОЕДИНИТЕЛЬ ЗАДНЕЙ СТЕНКИ AVANTECH YOU,H251,АНТРАЦИТ, ПРАВЫЙ</t>
  </si>
  <si>
    <t>ПЕРЕДНЯЯ ПАНЕЛЬ ВНУТРЕННЕГО ЯЩИКА AVANTECH YOU,H101,L2000, АЛЮМИНИЙ,СЕРЕБРИСТАЯ</t>
  </si>
  <si>
    <t>ПЕРЕДНЯЯ ПАНЕЛЬ ВНУТРЕННЕГО ЯЩИКА AVANTECH YOU,H139,L2000, АЛЮМИНИЙ,СЕРЕБРИСТАЯ</t>
  </si>
  <si>
    <t>ПЕРЕДНЯЯ ПАНЕЛЬ ВНУТРЕННЕГО КОРОБА AVANTECH YOU,H187, L2000,АЛЮМИНИЙ,СЕРЕБРИСТАЯ</t>
  </si>
  <si>
    <t>ПЕРЕДНЯЯ ПАНЕЛЬ ВНУТРЕННЕГО ЯЩИКА AVANTECH YOU,H101,L2000, АЛЮМИНИЙ,БЕЛАЯ</t>
  </si>
  <si>
    <t>ПЕРЕДНЯЯ ПАНЕЛЬ ВНУТРЕННЕГО ЯЩИКА AVANTECH YOU,H139,L2000, АЛЮМИНИЙ,БЕЛАЯ</t>
  </si>
  <si>
    <t>ПЕРЕДНЯЯ ПАНЕЛЬ ВНУТРЕННЕГО КОРОБА AVANTECH YOU,H187, L2000,АЛЮМИНИЙ,БЕЛАЯ</t>
  </si>
  <si>
    <t>ПЕРЕДНЯЯ ПАНЕЛЬ ВНУТРЕННЕГО ЯЩИКА AVANTECH YOU,H101,L2000, АЛЮМИНИЙ,АНТРАЦИТ</t>
  </si>
  <si>
    <t>ПЕРЕДНЯЯ ПАНЕЛЬ ВНУТРЕННЕГО ЯЩИКА AVANTECH YOU,H139,L2000, АЛЮМИНИЙ,АНТРАЦИТ</t>
  </si>
  <si>
    <t>ПЕРЕДНЯЯ ПАНЕЛЬ ВНУТРЕННЕГО КОРОБА AVANTECH YOU,H187, L2000,АЛЮМИНИЙ,АНТРАЦИТ</t>
  </si>
  <si>
    <t>КОМПЛЕКТ СОЕДИНИТЕЛЕЙ ПЕРЕДНЕЙ ПАНЕЛИ ВНУТР. ЯЩИКА AVANTECH YOU,H101,СЕРЕБРИСТЫЙ</t>
  </si>
  <si>
    <t>КОМПЛЕКТ СОЕДИНИТЕЛЕЙ ПЕРЕДНЕЙ ПАНЕЛИ ВНУТР. ЯЩИКА AVANTECH YOU,H139,СЕРЕБРИСТЫЙ</t>
  </si>
  <si>
    <t>КОМПЛЕКТ СОЕДИНИТЕЛЕЙ ПЕРЕДНЕЙ ПАНЕЛИ ВНУТР. ЯЩИКА AVANTECH YOU,H187,СЕРЕБРИСТЫЙ</t>
  </si>
  <si>
    <t>КОМПЛЕКТ СОЕДИНИТЕЛЕЙ ПЕРЕДНЕЙ ПАНЕЛИ ВНУТР. ЯЩИКА AVANTECH YOU,H101,БЕЛЫЙ</t>
  </si>
  <si>
    <t>КОМПЛЕКТ СОЕДИНИТЕЛЕЙ ПЕРЕДНЕЙ ПАНЕЛИ ВНУТР. ЯЩИКА AVANTECH YOU,H139,БЕЛЫЙ</t>
  </si>
  <si>
    <t>КОМПЛЕКТ СОЕДИНИТЕЛЕЙ ПЕРЕДНЕЙ ПАНЕЛИ ВНУТР. ЯЩИКА AVANTECH YOU,H187,БЕЛЫЙ</t>
  </si>
  <si>
    <t>КОМПЛЕКТ СОЕДИНИТЕЛЕЙ ПЕРЕДНЕЙ ПАНЕЛИ ВНУТР. ЯЩИКА AVANTECH YOU,H101,АНТРАЦИТ</t>
  </si>
  <si>
    <t>КОМПЛЕКТ СОЕДИНИТЕЛЕЙ ПЕРЕДНЕЙ ПАНЕЛИ ВНУТР. ЯЩИКА AVANTECH YOU,H139,АНТРАЦИТ</t>
  </si>
  <si>
    <t>КОМПЛЕКТ СОЕДИНИТЕЛЕЙ ПЕРЕДНЕЙ ПАНЕЛИ ВНУТР. ЯЩИКА AVANTECH YOU,H187,АНТРАЦИТ</t>
  </si>
  <si>
    <t>КОМПЛЕКТ СОЕДИНИТЕЛЕЙ ПЕРЕДНЕЙ ПАНЕЛИ ВНУТР. ЯЩИКА AVANTECH YOU INLAY,H187,СЕРЕБРИСТЫЙ</t>
  </si>
  <si>
    <t>КОМПЛЕКТ СОЕДИНИТЕЛЕЙ ПЕРЕДНЕЙ ПАНЕЛИ ВНУТР. ЯЩИКА AVANTECH YOU INLAY,H187,БЕЛЫЙ</t>
  </si>
  <si>
    <t>КОМПЛЕКТ СОЕДИНИТЕЛЕЙ ПЕРЕДНЕЙ ПАНЕЛИ ВНУТР. ЯЩИКА AVANTECH YOU INLAY,H187,АНТРАЦИТ</t>
  </si>
  <si>
    <t>СТАБИЛИЗАТОР ПЕРЕДНЕЙ ПАНЕЛИ ВНУТРЕННЕГО ЯЩИКА AVANTECH YOU</t>
  </si>
  <si>
    <t>ФИКСАТОР ПЕРЕДНЕЙ ПАНЕЛИ ВНУТРЕННЕГО ЯЩИКА AVANTECH YOU,H101,СЕРЕБРИСТЫЙ</t>
  </si>
  <si>
    <t>ФИКСАТОР ПЕРЕДНЕЙ ПАНЕЛИ ВНУТРЕННЕГО ЯЩИКА AVANTECH YOU,H101,БЕЛЫЙ</t>
  </si>
  <si>
    <t>ФИКСАТОР ПЕРЕДНЕЙ ПАНЕЛИ ВНУТРЕННЕГО ЯЩИКА AVANTECH YOU,H101,АНТРАЦИТ</t>
  </si>
  <si>
    <t>ПЕРЕДНЯЯ ПАНЕЛЬ ВНУТРЕННЕГО ЯЩИКА AVANTECH YOU, H101,KD16,KB300,СЕРЕБРИСТАЯ</t>
  </si>
  <si>
    <t>ПЕРЕДНЯЯ ПАНЕЛЬ ВНУТРЕННЕГО ЯЩИКА AVANTECH YOU, H101,KD16,KB400,СЕРЕБРИСТАЯ</t>
  </si>
  <si>
    <t>ПЕРЕДНЯЯ ПАНЕЛЬ ВНУТРЕННЕГО ЯЩИКА AVANTECH YOU, H101,KD16,KB450,СЕРЕБРИСТАЯ</t>
  </si>
  <si>
    <t>ПЕРЕДНЯЯ ПАНЕЛЬ ВНУТРЕННЕГО ЯЩИКА AVANTECH YOU, H101,KD16,KB500,СЕРЕБРИСТАЯ</t>
  </si>
  <si>
    <t>ПЕРЕДНЯЯ ПАНЕЛЬ ВНУТРЕННЕГО ЯЩИКА AVANTECH YOU, H101,KD16,KB600,СЕРЕБРИСТАЯ</t>
  </si>
  <si>
    <t>ПЕРЕДНЯЯ ПАНЕЛЬ ВНУТРЕННЕГО ЯЩИКА AVANTECH YOU, H101,KD16,KB800,СЕРЕБРИСТАЯ</t>
  </si>
  <si>
    <t>ПЕРЕДНЯЯ ПАНЕЛЬ ВНУТРЕННЕГО ЯЩИКА AVANTECH YOU, H101,KD16,KB900,СЕРЕБРИСТАЯ</t>
  </si>
  <si>
    <t>ПЕРЕДНЯЯ ПАНЕЛЬ ВНУТРЕННЕГО ЯЩИКА AVANTECH YOU, H101,KD16,KB1000,СЕРЕБРИСТАЯ</t>
  </si>
  <si>
    <t>ПЕРЕДНЯЯ ПАНЕЛЬ ВНУТРЕННЕГО ЯЩИКА AVANTECH YOU, H101,KD16,KB1200,СЕРЕБРИСТАЯ</t>
  </si>
  <si>
    <t>ПЕРЕДНЯЯ ПАНЕЛЬ ВНУТРЕННЕГО ЯЩИКА AVANTECH YOU, H101,KD16,KB300,БЕЛАЯ</t>
  </si>
  <si>
    <t>ПЕРЕДНЯЯ ПАНЕЛЬ ВНУТРЕННЕГО ЯЩИКА AVANTECH YOU, H101,KD16,KB400,БЕЛАЯ</t>
  </si>
  <si>
    <t>ПЕРЕДНЯЯ ПАНЕЛЬ ВНУТРЕННЕГО ЯЩИКА AVANTECH YOU, H101,KD16,KB450,БЕЛАЯ</t>
  </si>
  <si>
    <t>ПЕРЕДНЯЯ ПАНЕЛЬ ВНУТРЕННЕГО ЯЩИКА AVANTECH YOU, H101,KD16,KB500,БЕЛАЯ</t>
  </si>
  <si>
    <t>ПЕРЕДНЯЯ ПАНЕЛЬ ВНУТРЕННЕГО ЯЩИКА AVANTECH YOU, H101,KD16,KB600,БЕЛАЯ</t>
  </si>
  <si>
    <t>ПЕРЕДНЯЯ ПАНЕЛЬ ВНУТРЕННЕГО ЯЩИКА AVANTECH YOU, H101,KD16,KB800,БЕЛАЯ</t>
  </si>
  <si>
    <t>ПЕРЕДНЯЯ ПАНЕЛЬ ВНУТРЕННЕГО ЯЩИКА AVANTECH YOU, H101,KD16,KB900,БЕЛАЯ</t>
  </si>
  <si>
    <t>ПЕРЕДНЯЯ ПАНЕЛЬ ВНУТРЕННЕГО ЯЩИКА AVANTECH YOU, H101,KD16,KB1000,БЕЛАЯ</t>
  </si>
  <si>
    <t>ПЕРЕДНЯЯ ПАНЕЛЬ ВНУТРЕННЕГО ЯЩИКА AVANTECH YOU, H101,KD16,KB1200,БЕЛАЯ</t>
  </si>
  <si>
    <t>ПЕРЕДНЯЯ ПАНЕЛЬ ВНУТРЕННЕГО ЯЩИКА AVANTECH YOU, H101,KD16,KB300,АНТРАЦИТ</t>
  </si>
  <si>
    <t>ПЕРЕДНЯЯ ПАНЕЛЬ ВНУТРЕННЕГО ЯЩИКА AVANTECH YOU, H101,KD16,KB400,АНТРАЦИТ</t>
  </si>
  <si>
    <t>ПЕРЕДНЯЯ ПАНЕЛЬ ВНУТРЕННЕГО ЯЩИКА AVANTECH YOU, H101,KD16,KB450,АНТРАЦИТ</t>
  </si>
  <si>
    <t>ПЕРЕДНЯЯ ПАНЕЛЬ ВНУТРЕННЕГО ЯЩИКА AVANTECH YOU, H101,KD16,KB500,АНТРАЦИТ</t>
  </si>
  <si>
    <t>ПЕРЕДНЯЯ ПАНЕЛЬ ВНУТРЕННЕГО ЯЩИКА AVANTECH YOU, H101,KD16,KB600,АНТРАЦИТ</t>
  </si>
  <si>
    <t>ПЕРЕДНЯЯ ПАНЕЛЬ ВНУТРЕННЕГО ЯЩИКА AVANTECH YOU, H101,KD16,KB800,АНТРАЦИТ</t>
  </si>
  <si>
    <t>ПЕРЕДНЯЯ ПАНЕЛЬ ВНУТРЕННЕГО ЯЩИКА AVANTECH YOU, H101,KD16,KB900,АНТРАЦИТ</t>
  </si>
  <si>
    <t>ПЕРЕДНЯЯ ПАНЕЛЬ ВНУТРЕННЕГО ЯЩИКА AVANTECH YOU, H101,KD16,KB1000,АНТРАЦИТ</t>
  </si>
  <si>
    <t>ПЕРЕДНЯЯ ПАНЕЛЬ ВНУТРЕННЕГО ЯЩИКА AVANTECH YOU, H101,KD16,KB1200,АНТРАЦИТ</t>
  </si>
  <si>
    <t>ПЕРЕДНЯЯ ПАНЕЛЬ ВНУТРЕННЕГО ЯЩИКА AVANTECH YOU, H101,KD18,KB300,СЕРЕБРИСТАЯ</t>
  </si>
  <si>
    <t>ПЕРЕДНЯЯ ПАНЕЛЬ ВНУТРЕННЕГО ЯЩИКА AVANTECH YOU, H101,KD18,KB400,СЕРЕБРИСТАЯ</t>
  </si>
  <si>
    <t>ПЕРЕДНЯЯ ПАНЕЛЬ ВНУТРЕННЕГО ЯЩИКА AVANTECH YOU, H101,KD18,KB450,СЕРЕБРИСТАЯ</t>
  </si>
  <si>
    <t>ПЕРЕДНЯЯ ПАНЕЛЬ ВНУТРЕННЕГО ЯЩИКА AVANTECH YOU, H101,KD18,KB500,СЕРЕБРИСТАЯ</t>
  </si>
  <si>
    <t>ПЕРЕДНЯЯ ПАНЕЛЬ ВНУТРЕННЕГО ЯЩИКА AVANTECH YOU, H101,KD18,KB600,СЕРЕБРИСТАЯ</t>
  </si>
  <si>
    <t>ПЕРЕДНЯЯ ПАНЕЛЬ ВНУТРЕННЕГО ЯЩИКА AVANTECH YOU, H101,KD18,KB800,СЕРЕБРИСТАЯ</t>
  </si>
  <si>
    <t>ПЕРЕДНЯЯ ПАНЕЛЬ ВНУТРЕННЕГО ЯЩИКА AVANTECH YOU, H101,KD18,KB900,СЕРЕБРИСТАЯ</t>
  </si>
  <si>
    <t>ПЕРЕДНЯЯ ПАНЕЛЬ ВНУТРЕННЕГО ЯЩИКА AVANTECH YOU, H101,KD18,KB1000,СЕРЕБРИСТАЯ</t>
  </si>
  <si>
    <t>ПЕРЕДНЯЯ ПАНЕЛЬ ВНУТРЕННЕГО ЯЩИКА AVANTECH YOU, H101,KD18,KB1200,СЕРЕБРИСТАЯ</t>
  </si>
  <si>
    <t>ПЕРЕДНЯЯ ПАНЕЛЬ ВНУТРЕННЕГО ЯЩИКА AVANTECH YOU, H101,KD18,KB300,БЕЛАЯ</t>
  </si>
  <si>
    <t>ПЕРЕДНЯЯ ПАНЕЛЬ ВНУТРЕННЕГО ЯЩИКА AVANTECH YOU, H101,KD18,KB400,БЕЛАЯ</t>
  </si>
  <si>
    <t>ПЕРЕДНЯЯ ПАНЕЛЬ ВНУТРЕННЕГО ЯЩИКА AVANTECH YOU, H101,KD18,KB450,БЕЛАЯ</t>
  </si>
  <si>
    <t>ПЕРЕДНЯЯ ПАНЕЛЬ ВНУТРЕННЕГО ЯЩИКА AVANTECH YOU, H101,KD18,KB500,БЕЛАЯ</t>
  </si>
  <si>
    <t>ПЕРЕДНЯЯ ПАНЕЛЬ ВНУТРЕННЕГО ЯЩИКА AVANTECH YOU, H101,KD18,KB600,БЕЛАЯ</t>
  </si>
  <si>
    <t>ПЕРЕДНЯЯ ПАНЕЛЬ ВНУТРЕННЕГО ЯЩИКА AVANTECH YOU, H101,KD18,KB800,БЕЛАЯ</t>
  </si>
  <si>
    <t>ПЕРЕДНЯЯ ПАНЕЛЬ ВНУТРЕННЕГО ЯЩИКА AVANTECH YOU, H101,KD18,KB900,БЕЛАЯ</t>
  </si>
  <si>
    <t>ПЕРЕДНЯЯ ПАНЕЛЬ ВНУТРЕННЕГО ЯЩИКА AVANTECH YOU, H101,KD18,KB1000,БЕЛАЯ</t>
  </si>
  <si>
    <t>ПЕРЕДНЯЯ ПАНЕЛЬ ВНУТРЕННЕГО ЯЩИКА AVANTECH YOU, H101,KD18,KB1200,БЕЛАЯ</t>
  </si>
  <si>
    <t>ПЕРЕДНЯЯ ПАНЕЛЬ ВНУТРЕННЕГО ЯЩИКА AVANTECH YOU, H101,KD18,KB300,АНТРАЦИТ</t>
  </si>
  <si>
    <t>ПЕРЕДНЯЯ ПАНЕЛЬ ВНУТРЕННЕГО ЯЩИКА AVANTECH YOU, H101,KD18,KB400,АНТРАЦИТ</t>
  </si>
  <si>
    <t>ПЕРЕДНЯЯ ПАНЕЛЬ ВНУТРЕННЕГО ЯЩИКА AVANTECH YOU, H101,KD18,KB450,АНТРАЦИТ</t>
  </si>
  <si>
    <t>ПЕРЕДНЯЯ ПАНЕЛЬ ВНУТРЕННЕГО ЯЩИКА AVANTECH YOU, H101,KD18,KB500,АНТРАЦИТ</t>
  </si>
  <si>
    <t>ПЕРЕДНЯЯ ПАНЕЛЬ ВНУТРЕННЕГО ЯЩИКА AVANTECH YOU, H101,KD18,KB600,АНТРАЦИТ</t>
  </si>
  <si>
    <t>ПЕРЕДНЯЯ ПАНЕЛЬ ВНУТРЕННЕГО ЯЩИКА AVANTECH YOU, H101,KD18,KB800,АНТРАЦИТ</t>
  </si>
  <si>
    <t>ПЕРЕДНЯЯ ПАНЕЛЬ ВНУТРЕННЕГО ЯЩИКА AVANTECH YOU, H101,KD18,KB900,АНТРАЦИТ</t>
  </si>
  <si>
    <t>ПЕРЕДНЯЯ ПАНЕЛЬ ВНУТРЕННЕГО ЯЩИКА AVANTECH YOU, H101,KD18,KB1000,АНТРАЦИТ</t>
  </si>
  <si>
    <t>ПЕРЕДНЯЯ ПАНЕЛЬ ВНУТРЕННЕГО ЯЩИКА AVANTECH YOU, H101,KD18,KB1200,АНТРАЦИТ</t>
  </si>
  <si>
    <t>ПЕРЕДНЯЯ ПАНЕЛЬ ВНУТРЕННЕГО ЯЩИКА AVANTECH YOU, H139,KD16,KB300,СЕРЕБРИСТАЯ</t>
  </si>
  <si>
    <t>ПЕРЕДНЯЯ ПАНЕЛЬ ВНУТРЕННЕГО ЯЩИКА AVANTECH YOU, H139,KD16,KB400,СЕРЕБРИСТАЯ</t>
  </si>
  <si>
    <t>ПЕРЕДНЯЯ ПАНЕЛЬ ВНУТРЕННЕГО ЯЩИКА AVANTECH YOU, H139,KD16,KB450,СЕРЕБРИСТАЯ</t>
  </si>
  <si>
    <t>ПЕРЕДНЯЯ ПАНЕЛЬ ВНУТРЕННЕГО ЯЩИКА AVANTECH YOU, H139,KD16,KB500,СЕРЕБРИСТАЯ</t>
  </si>
  <si>
    <t>ПЕРЕДНЯЯ ПАНЕЛЬ ВНУТРЕННЕГО ЯЩИКА AVANTECH YOU, H139,KD16,KB600,СЕРЕБРИСТАЯ</t>
  </si>
  <si>
    <t>ПЕРЕДНЯЯ ПАНЕЛЬ ВНУТРЕННЕГО ЯЩИКА AVANTECH YOU, H139,KD16,KB800,СЕРЕБРИСТАЯ</t>
  </si>
  <si>
    <t>ПЕРЕДНЯЯ ПАНЕЛЬ ВНУТРЕННЕГО ЯЩИКА AVANTECH YOU, H139,KD16,KB900,СЕРЕБРИСТАЯ</t>
  </si>
  <si>
    <t>ПЕРЕДНЯЯ ПАНЕЛЬ ВНУТРЕННЕГО ЯЩИКА AVANTECH YOU, H139,KD16,KB1000,СЕРЕБРИСТАЯ</t>
  </si>
  <si>
    <t>ПЕРЕДНЯЯ ПАНЕЛЬ ВНУТРЕННЕГО ЯЩИКА AVANTECH YOU, H139,KD16,KB1200,СЕРЕБРИСТАЯ</t>
  </si>
  <si>
    <t>ПЕРЕДНЯЯ ПАНЕЛЬ ВНУТРЕННЕГО ЯЩИКА AVANTECH YOU, H139,KD16,KB300,БЕЛАЯ</t>
  </si>
  <si>
    <t>ПЕРЕДНЯЯ ПАНЕЛЬ ВНУТРЕННЕГО ЯЩИКА AVANTECH YOU, H139,KD16,KB400,БЕЛАЯ</t>
  </si>
  <si>
    <t>ПЕРЕДНЯЯ ПАНЕЛЬ ВНУТРЕННЕГО ЯЩИКА AVANTECH YOU, H139,KD16,KB450,БЕЛАЯ</t>
  </si>
  <si>
    <t>ПЕРЕДНЯЯ ПАНЕЛЬ ВНУТРЕННЕГО ЯЩИКА AVANTECH YOU, H139,KD16,KB500,БЕЛАЯ</t>
  </si>
  <si>
    <t>ПЕРЕДНЯЯ ПАНЕЛЬ ВНУТРЕННЕГО ЯЩИКА AVANTECH YOU, H139,KD16,KB600,БЕЛАЯ</t>
  </si>
  <si>
    <t>ПЕРЕДНЯЯ ПАНЕЛЬ ВНУТРЕННЕГО ЯЩИКА AVANTECH YOU, H139,KD16,KB800,БЕЛАЯ</t>
  </si>
  <si>
    <t>ПЕРЕДНЯЯ ПАНЕЛЬ ВНУТРЕННЕГО ЯЩИКА AVANTECH YOU, H139,KD16,KB900,БЕЛАЯ</t>
  </si>
  <si>
    <t>ПЕРЕДНЯЯ ПАНЕЛЬ ВНУТРЕННЕГО ЯЩИКА AVANTECH YOU, H139,KD16,KB1000,БЕЛАЯ</t>
  </si>
  <si>
    <t>ПЕРЕДНЯЯ ПАНЕЛЬ ВНУТРЕННЕГО ЯЩИКА AVANTECH YOU, H139,KD16,KB1200,БЕЛАЯ</t>
  </si>
  <si>
    <t>ПЕРЕДНЯЯ ПАНЕЛЬ ВНУТРЕННЕГО ЯЩИКА AVANTECH YOU, H139,KD16,KB300,АНТРАЦИТ</t>
  </si>
  <si>
    <t>ПЕРЕДНЯЯ ПАНЕЛЬ ВНУТРЕННЕГО ЯЩИКА AVANTECH YOU, H139,KD16,KB400,АНТРАЦИТ</t>
  </si>
  <si>
    <t>ПЕРЕДНЯЯ ПАНЕЛЬ ВНУТРЕННЕГО ЯЩИКА AVANTECH YOU, H139,KD16,KB450,АНТРАЦИТ</t>
  </si>
  <si>
    <t>ПЕРЕДНЯЯ ПАНЕЛЬ ВНУТРЕННЕГО ЯЩИКА AVANTECH YOU, H139,KD16,KB500,АНТРАЦИТ</t>
  </si>
  <si>
    <t>ПЕРЕДНЯЯ ПАНЕЛЬ ВНУТРЕННЕГО ЯЩИКА AVANTECH YOU, H139,KD16,KB600,АНТРАЦИТ</t>
  </si>
  <si>
    <t>ПЕРЕДНЯЯ ПАНЕЛЬ ВНУТРЕННЕГО ЯЩИКА AVANTECH YOU, H139,KD16,KB800,АНТРАЦИТ</t>
  </si>
  <si>
    <t>ПЕРЕДНЯЯ ПАНЕЛЬ ВНУТРЕННЕГО ЯЩИКА AVANTECH YOU, H139,KD16,KB900,АНТРАЦИТ</t>
  </si>
  <si>
    <t>ПЕРЕДНЯЯ ПАНЕЛЬ ВНУТРЕННЕГО ЯЩИКА AVANTECH YOU, H139,KD16,KB1000,АНТРАЦИТ</t>
  </si>
  <si>
    <t>ПЕРЕДНЯЯ ПАНЕЛЬ ВНУТРЕННЕГО ЯЩИКА AVANTECH YOU, H139,KD16,KB1200,АНТРАЦИТ</t>
  </si>
  <si>
    <t>ПЕРЕДНЯЯ ПАНЕЛЬ ВНУТРЕННЕГО ЯЩИКА AVANTECH YOU, H139,KD18,KB300,СЕРЕБРИСТАЯ</t>
  </si>
  <si>
    <t>ПЕРЕДНЯЯ ПАНЕЛЬ ВНУТРЕННЕГО ЯЩИКА AVANTECH YOU, H139,KD18,KB400,СЕРЕБРИСТАЯ</t>
  </si>
  <si>
    <t>ПЕРЕДНЯЯ ПАНЕЛЬ ВНУТРЕННЕГО ЯЩИКА AVANTECH YOU, H139,KD18,KB450,СЕРЕБРИСТАЯ</t>
  </si>
  <si>
    <t>ПЕРЕДНЯЯ ПАНЕЛЬ ВНУТРЕННЕГО ЯЩИКА AVANTECH YOU, H139,KD18,KB500,СЕРЕБРИСТАЯ</t>
  </si>
  <si>
    <t>ПЕРЕДНЯЯ ПАНЕЛЬ ВНУТРЕННЕГО ЯЩИКА AVANTECH YOU, H139,KD18,KB600,СЕРЕБРИСТАЯ</t>
  </si>
  <si>
    <t>ПЕРЕДНЯЯ ПАНЕЛЬ ВНУТРЕННЕГО ЯЩИКА AVANTECH YOU, H139,KD18,KB800,СЕРЕБРИСТАЯ</t>
  </si>
  <si>
    <t>ПЕРЕДНЯЯ ПАНЕЛЬ ВНУТРЕННЕГО ЯЩИКА AVANTECH YOU, H139,KD18,KB900,СЕРЕБРИСТАЯ</t>
  </si>
  <si>
    <t>ПЕРЕДНЯЯ ПАНЕЛЬ ВНУТРЕННЕГО ЯЩИКА AVANTECH YOU, H139,KD18,KB1000,СЕРЕБРИСТАЯ</t>
  </si>
  <si>
    <t>ПЕРЕДНЯЯ ПАНЕЛЬ ВНУТРЕННЕГО ЯЩИКА AVANTECH YOU, H139,KD18,KB1200,СЕРЕБРИСТАЯ</t>
  </si>
  <si>
    <t>ПЕРЕДНЯЯ ПАНЕЛЬ ВНУТРЕННЕГО ЯЩИКА AVANTECH YOU, H139,KD18,KB300,БЕЛАЯ</t>
  </si>
  <si>
    <t>ПЕРЕДНЯЯ ПАНЕЛЬ ВНУТРЕННЕГО ЯЩИКА AVANTECH YOU, H139,KD18,KB400,БЕЛАЯ</t>
  </si>
  <si>
    <t>ПЕРЕДНЯЯ ПАНЕЛЬ ВНУТРЕННЕГО ЯЩИКА AVANTECH YOU, H139,KD18,KB450,БЕЛАЯ</t>
  </si>
  <si>
    <t>ПЕРЕДНЯЯ ПАНЕЛЬ ВНУТРЕННЕГО ЯЩИКА AVANTECH YOU, H139,KD18,KB500,БЕЛАЯ</t>
  </si>
  <si>
    <t>ПЕРЕДНЯЯ ПАНЕЛЬ ВНУТРЕННЕГО ЯЩИКА AVANTECH YOU, H139,KD18,KB600,БЕЛАЯ</t>
  </si>
  <si>
    <t>ПЕРЕДНЯЯ ПАНЕЛЬ ВНУТРЕННЕГО ЯЩИКА AVANTECH YOU, H139,KD18,KB800,БЕЛАЯ</t>
  </si>
  <si>
    <t>ПЕРЕДНЯЯ ПАНЕЛЬ ВНУТРЕННЕГО ЯЩИКА AVANTECH YOU, H139,KD18,KB900,БЕЛАЯ</t>
  </si>
  <si>
    <t>ПЕРЕДНЯЯ ПАНЕЛЬ ВНУТРЕННЕГО ЯЩИКА AVANTECH YOU, H139,KD18,KB1000,БЕЛАЯ</t>
  </si>
  <si>
    <t>ПЕРЕДНЯЯ ПАНЕЛЬ ВНУТРЕННЕГО ЯЩИКА AVANTECH YOU, H139,KD18,KB1200,БЕЛАЯ</t>
  </si>
  <si>
    <t>ПЕРЕДНЯЯ ПАНЕЛЬ ВНУТРЕННЕГО ЯЩИКА AVANTECH YOU, H139,KD18,KB300,АНТРАЦИТ</t>
  </si>
  <si>
    <t>ПЕРЕДНЯЯ ПАНЕЛЬ ВНУТРЕННЕГО ЯЩИКА AVANTECH YOU, H139,KD18,KB400,АНТРАЦИТ</t>
  </si>
  <si>
    <t>ПЕРЕДНЯЯ ПАНЕЛЬ ВНУТРЕННЕГО ЯЩИКА AVANTECH YOU, H139,KD18,KB450,АНТРАЦИТ</t>
  </si>
  <si>
    <t>ПЕРЕДНЯЯ ПАНЕЛЬ ВНУТРЕННЕГО ЯЩИКА AVANTECH YOU, H139,KD18,KB500,АНТРАЦИТ</t>
  </si>
  <si>
    <t>ПЕРЕДНЯЯ ПАНЕЛЬ ВНУТРЕННЕГО ЯЩИКА AVANTECH YOU, H139,KD18,KB600,АНТРАЦИТ</t>
  </si>
  <si>
    <t>ПЕРЕДНЯЯ ПАНЕЛЬ ВНУТРЕННЕГО ЯЩИКА AVANTECH YOU, H139,KD18,KB800,АНТРАЦИТ</t>
  </si>
  <si>
    <t>ПЕРЕДНЯЯ ПАНЕЛЬ ВНУТРЕННЕГО ЯЩИКА AVANTECH YOU, H139,KD18,KB900,АНТРАЦИТ</t>
  </si>
  <si>
    <t>ПЕРЕДНЯЯ ПАНЕЛЬ ВНУТРЕННЕГО ЯЩИКА AVANTECH YOU, H139,KD18,KB1000,АНТРАЦИТ</t>
  </si>
  <si>
    <t>ПЕРЕДНЯЯ ПАНЕЛЬ ВНУТРЕННЕГО ЯЩИКА AVANTECH YOU, H139,KD18,KB1200,АНТРАЦИТ</t>
  </si>
  <si>
    <t>ПЕРЕДНЯЯ ПАНЕЛЬ ВНУТРЕННЕГО КОРОБА AVANTECH YOU, H187,KD16,KB300,СЕРЕБРИСТАЯ</t>
  </si>
  <si>
    <t>ПЕРЕДНЯЯ ПАНЕЛЬ ВНУТРЕННЕГО КОРОБА AVANTECH YOU, H187,KD16,KB400,СЕРЕБРИСТАЯ</t>
  </si>
  <si>
    <t>ПЕРЕДНЯЯ ПАНЕЛЬ ВНУТРЕННЕГО КОРОБА AVANTECH YOU, H187,KD16,KB450,СЕРЕБРИСТАЯ</t>
  </si>
  <si>
    <t>ПЕРЕДНЯЯ ПАНЕЛЬ ВНУТРЕННЕГО КОРОБА AVANTECH YOU, H187,KD16,KB500,СЕРЕБРИСТАЯ</t>
  </si>
  <si>
    <t>ПЕРЕДНЯЯ ПАНЕЛЬ ВНУТРЕННЕГО КОРОБА AVANTECH YOU, H187,KD16,KB600,СЕРЕБРИСТАЯ</t>
  </si>
  <si>
    <t>ПЕРЕДНЯЯ ПАНЕЛЬ ВНУТРЕННЕГО КОРОБА AVANTECH YOU, H187,KD16,KB800,СЕРЕБРИСТАЯ</t>
  </si>
  <si>
    <t>ПЕРЕДНЯЯ ПАНЕЛЬ ВНУТРЕННЕГО КОРОБА AVANTECH YOU, H187,KD16,KB900,СЕРЕБРИСТАЯ</t>
  </si>
  <si>
    <t>ПЕРЕДНЯЯ ПАНЕЛЬ ВНУТРЕННЕГО КОРОБА AVANTECH YOU, H187,KD16,KB1000,СЕРЕБРИСТАЯ</t>
  </si>
  <si>
    <t>ПЕРЕДНЯЯ ПАНЕЛЬ ВНУТРЕННЕГО КОРОБА AVANTECH YOU, H187,KD16,KB1200,СЕРЕБРИСТАЯ</t>
  </si>
  <si>
    <t>ПЕРЕДНЯЯ ПАНЕЛЬ ВНУТРЕННЕГО КОРОБА AVANTECH YOU, H187,KD16,KB300,БЕЛАЯ</t>
  </si>
  <si>
    <t>ПЕРЕДНЯЯ ПАНЕЛЬ ВНУТРЕННЕГО КОРОБА AVANTECH YOU, H187,KD16,KB400,БЕЛАЯ</t>
  </si>
  <si>
    <t>ПЕРЕДНЯЯ ПАНЕЛЬ ВНУТРЕННЕГО КОРОБА AVANTECH YOU, H187,KD16,KB450,БЕЛАЯ</t>
  </si>
  <si>
    <t>ПЕРЕДНЯЯ ПАНЕЛЬ ВНУТРЕННЕГО КОРОБА AVANTECH YOU, H187,KD16,KB500,БЕЛАЯ</t>
  </si>
  <si>
    <t>ПЕРЕДНЯЯ ПАНЕЛЬ ВНУТРЕННЕГО КОРОБА AVANTECH YOU, H187,KD16,KB600,БЕЛАЯ</t>
  </si>
  <si>
    <t>ПЕРЕДНЯЯ ПАНЕЛЬ ВНУТРЕННЕГО КОРОБА AVANTECH YOU, H187,KD16,KB800,БЕЛАЯ</t>
  </si>
  <si>
    <t>ПЕРЕДНЯЯ ПАНЕЛЬ ВНУТРЕННЕГО КОРОБА AVANTECH YOU, H187,KD16,KB900,БЕЛАЯ</t>
  </si>
  <si>
    <t>ПЕРЕДНЯЯ ПАНЕЛЬ ВНУТРЕННЕГО КОРОБА AVANTECH YOU, H187,KD16,KB1000,БЕЛАЯ</t>
  </si>
  <si>
    <t>ПЕРЕДНЯЯ ПАНЕЛЬ ВНУТРЕННЕГО КОРОБА AVANTECH YOU, H187,KD16,KB1200,БЕЛАЯ</t>
  </si>
  <si>
    <t>ПЕРЕДНЯЯ ПАНЕЛЬ ВНУТРЕННЕГО КОРОБА AVANTECH YOU, H187,KD16,KB300,АНТРАЦИТ</t>
  </si>
  <si>
    <t>ПЕРЕДНЯЯ ПАНЕЛЬ ВНУТРЕННЕГО КОРОБА AVANTECH YOU, H187,KD16,KB400,АНТРАЦИТ</t>
  </si>
  <si>
    <t>ПЕРЕДНЯЯ ПАНЕЛЬ ВНУТРЕННЕГО КОРОБА AVANTECH YOU, H187,KD16,KB450,АНТРАЦИТ</t>
  </si>
  <si>
    <t>ПЕРЕДНЯЯ ПАНЕЛЬ ВНУТРЕННЕГО КОРОБА AVANTECH YOU, H187,KD16,KB500,АНТРАЦИТ</t>
  </si>
  <si>
    <t>ПЕРЕДНЯЯ ПАНЕЛЬ ВНУТРЕННЕГО КОРОБА AVANTECH YOU, H187,KD16,KB600,АНТРАЦИТ</t>
  </si>
  <si>
    <t>ПЕРЕДНЯЯ ПАНЕЛЬ ВНУТРЕННЕГО КОРОБА AVANTECH YOU, H187,KD16,KB800,АНТРАЦИТ</t>
  </si>
  <si>
    <t>ПЕРЕДНЯЯ ПАНЕЛЬ ВНУТРЕННЕГО КОРОБА AVANTECH YOU, H187,KD16,KB900,АНТРАЦИТ</t>
  </si>
  <si>
    <t>ПЕРЕДНЯЯ ПАНЕЛЬ ВНУТРЕННЕГО КОРОБА AVANTECH YOU, H187,KD16,KB1000,АНТРАЦИТ</t>
  </si>
  <si>
    <t>ПЕРЕДНЯЯ ПАНЕЛЬ ВНУТРЕННЕГО КОРОБА AVANTECH YOU, H187,KD16,KB1200,АНТРАЦИТ</t>
  </si>
  <si>
    <t>ПЕРЕДНЯЯ ПАНЕЛЬ ВНУТРЕННЕГО КОРОБА AVANTECH YOU, H187,KD18,KB300,СЕРЕБРИСТАЯ</t>
  </si>
  <si>
    <t>ПЕРЕДНЯЯ ПАНЕЛЬ ВНУТРЕННЕГО КОРОБА AVANTECH YOU, H187,KD18,KB400,СЕРЕБРИСТАЯ</t>
  </si>
  <si>
    <t>ПЕРЕДНЯЯ ПАНЕЛЬ ВНУТРЕННЕГО КОРОБА AVANTECH YOU, H187,KD18,KB450,СЕРЕБРИСТАЯ</t>
  </si>
  <si>
    <t>ПЕРЕДНЯЯ ПАНЕЛЬ ВНУТРЕННЕГО КОРОБА AVANTECH YOU, H187,KD18,KB500,СЕРЕБРИСТАЯ</t>
  </si>
  <si>
    <t>ПЕРЕДНЯЯ ПАНЕЛЬ ВНУТРЕННЕГО КОРОБА AVANTECH YOU, H187,KD18,KB600,СЕРЕБРИСТАЯ</t>
  </si>
  <si>
    <t>ПЕРЕДНЯЯ ПАНЕЛЬ ВНУТРЕННЕГО КОРОБА AVANTECH YOU, H187,KD18,KB800,СЕРЕБРИСТАЯ</t>
  </si>
  <si>
    <t>ПЕРЕДНЯЯ ПАНЕЛЬ ВНУТРЕННЕГО КОРОБА AVANTECH YOU, H187,KD18,KB900,СЕРЕБРИСТАЯ</t>
  </si>
  <si>
    <t>ПЕРЕДНЯЯ ПАНЕЛЬ ВНУТРЕННЕГО КОРОБА AVANTECH YOU, H187,KD18,KB1000,СЕРЕБРИСТАЯ</t>
  </si>
  <si>
    <t>ПЕРЕДНЯЯ ПАНЕЛЬ ВНУТРЕННЕГО КОРОБА AVANTECH YOU, H187,KD18,KB1200,СЕРЕБРИСТАЯ</t>
  </si>
  <si>
    <t>ПЕРЕДНЯЯ ПАНЕЛЬ ВНУТРЕННЕГО КОРОБА AVANTECH YOU, H187,KD18,KB300,БЕЛАЯ</t>
  </si>
  <si>
    <t>ПЕРЕДНЯЯ ПАНЕЛЬ ВНУТРЕННЕГО КОРОБА AVANTECH YOU, H187,KD18,KB400,БЕЛАЯ</t>
  </si>
  <si>
    <t>ПЕРЕДНЯЯ ПАНЕЛЬ ВНУТРЕННЕГО КОРОБА AVANTECH YOU, H187,KD18,KB450,БЕЛАЯ</t>
  </si>
  <si>
    <t>ПЕРЕДНЯЯ ПАНЕЛЬ ВНУТРЕННЕГО КОРОБА AVANTECH YOU, H187,KD18,KB500,БЕЛАЯ</t>
  </si>
  <si>
    <t>ПЕРЕДНЯЯ ПАНЕЛЬ ВНУТРЕННЕГО КОРОБА AVANTECH YOU, H187,KD18,KB600,БЕЛАЯ</t>
  </si>
  <si>
    <t>ПЕРЕДНЯЯ ПАНЕЛЬ ВНУТРЕННЕГО КОРОБА AVANTECH YOU, H187,KD18,KB800,БЕЛАЯ</t>
  </si>
  <si>
    <t>ПЕРЕДНЯЯ ПАНЕЛЬ ВНУТРЕННЕГО КОРОБА AVANTECH YOU, H187,KD18,KB900,БЕЛАЯ</t>
  </si>
  <si>
    <t>ПЕРЕДНЯЯ ПАНЕЛЬ ВНУТРЕННЕГО КОРОБА AVANTECH YOU, H187,KD18,KB1000,БЕЛАЯ</t>
  </si>
  <si>
    <t>ПЕРЕДНЯЯ ПАНЕЛЬ ВНУТРЕННЕГО КОРОБА AVANTECH YOU, H187,KD18,KB1200,БЕЛАЯ</t>
  </si>
  <si>
    <t>ПЕРЕДНЯЯ ПАНЕЛЬ ВНУТРЕННЕГО КОРОБА AVANTECH YOU, H187,KD18,KB300,АНТРАЦИТ</t>
  </si>
  <si>
    <t>ПЕРЕДНЯЯ ПАНЕЛЬ ВНУТРЕННЕГО КОРОБА AVANTECH YOU, H187,KD18,KB400,АНТРАЦИТ</t>
  </si>
  <si>
    <t>ПЕРЕДНЯЯ ПАНЕЛЬ ВНУТРЕННЕГО КОРОБА AVANTECH YOU, H187,KD18,KB450,АНТРАЦИТ</t>
  </si>
  <si>
    <t>ПЕРЕДНЯЯ ПАНЕЛЬ ВНУТРЕННЕГО КОРОБА AVANTECH YOU, H187,KD18,KB500,АНТРАЦИТ</t>
  </si>
  <si>
    <t>ПЕРЕДНЯЯ ПАНЕЛЬ ВНУТРЕННЕГО КОРОБА AVANTECH YOU, H187,KD18,KB600,АНТРАЦИТ</t>
  </si>
  <si>
    <t>ПЕРЕДНЯЯ ПАНЕЛЬ ВНУТРЕННЕГО КОРОБА AVANTECH YOU, H187,KD18,KB800,АНТРАЦИТ</t>
  </si>
  <si>
    <t>ПЕРЕДНЯЯ ПАНЕЛЬ ВНУТРЕННЕГО КОРОБА AVANTECH YOU, H187,KD18,KB900,АНТРАЦИТ</t>
  </si>
  <si>
    <t>ПЕРЕДНЯЯ ПАНЕЛЬ ВНУТРЕННЕГО КОРОБА AVANTECH YOU, H187,KD18,KB1000,АНТРАЦИТ</t>
  </si>
  <si>
    <t>ПЕРЕДНЯЯ ПАНЕЛЬ ВНУТРЕННЕГО КОРОБА AVANTECH YOU, H187,KD18,KB1200,АНТРАЦИТ</t>
  </si>
  <si>
    <t>ПЕРЕДНЯЯ ПАНЕЛЬ ВНУТРЕННЕГО КОРОБА AVANTECH YOU INLAY, H187,KD16,KB300,СЕРЕБРИСТАЯ</t>
  </si>
  <si>
    <t>ПЕРЕДНЯЯ ПАНЕЛЬ ВНУТРЕННЕГО КОРОБА AVANTECH YOU INLAY, H187,KD16,KB400,СЕРЕБРИСТАЯ</t>
  </si>
  <si>
    <t>ПЕРЕДНЯЯ ПАНЕЛЬ ВНУТРЕННЕГО КОРОБА AVANTECH YOU INLAY, H187,KD16,KB450,СЕРЕБРИСТАЯ</t>
  </si>
  <si>
    <t>ПЕРЕДНЯЯ ПАНЕЛЬ ВНУТРЕННЕГО КОРОБА AVANTECH YOU INLAY, H187,KD16,KB500,СЕРЕБРИСТАЯ</t>
  </si>
  <si>
    <t>ПЕРЕДНЯЯ ПАНЕЛЬ ВНУТРЕННЕГО КОРОБА AVANTECH YOU INLAY, H187,KD16,KB600,СЕРЕБРИСТАЯ</t>
  </si>
  <si>
    <t>ПЕРЕДНЯЯ ПАНЕЛЬ ВНУТРЕННЕГО КОРОБА AVANTECH YOU INLAY, H187,KD16,KB800,СЕРЕБРИСТАЯ</t>
  </si>
  <si>
    <t>ПЕРЕДНЯЯ ПАНЕЛЬ ВНУТРЕННЕГО КОРОБА AVANTECH YOU INLAY, H187,KD16,KB900,СЕРЕБРИСТАЯ</t>
  </si>
  <si>
    <t>ПЕРЕДНЯЯ ПАНЕЛЬ ВНУТРЕННЕГО КОРОБА AVANTECH YOU INLAY, H187,KD16,KB1000,СЕРЕБРИСТАЯ</t>
  </si>
  <si>
    <t>ПЕРЕДНЯЯ ПАНЕЛЬ ВНУТРЕННЕГО КОРОБА AVANTECH YOU INLAY, H187,KD16,KB1200,СЕРЕБРИСТАЯ</t>
  </si>
  <si>
    <t>ПЕРЕДНЯЯ ПАНЕЛЬ ВНУТРЕННЕГО КОРОБА AVANTECH YOU INLAY, H187,KD16,KB300,БЕЛАЯ</t>
  </si>
  <si>
    <t>ПЕРЕДНЯЯ ПАНЕЛЬ ВНУТРЕННЕГО КОРОБА AVANTECH YOU INLAY, H187,KD16,KB400,БЕЛАЯ</t>
  </si>
  <si>
    <t>ПЕРЕДНЯЯ ПАНЕЛЬ ВНУТРЕННЕГО КОРОБА AVANTECH YOU INLAY, H187,KD16,KB450,БЕЛАЯ</t>
  </si>
  <si>
    <t>ПЕРЕДНЯЯ ПАНЕЛЬ ВНУТРЕННЕГО КОРОБА AVANTECH YOU INLAY, H187,KD16,KB500,БЕЛАЯ</t>
  </si>
  <si>
    <t>ПЕРЕДНЯЯ ПАНЕЛЬ ВНУТРЕННЕГО КОРОБА AVANTECH YOU INLAY, H187,KD16,KB600,БЕЛАЯ</t>
  </si>
  <si>
    <t>ПЕРЕДНЯЯ ПАНЕЛЬ ВНУТРЕННЕГО КОРОБА AVANTECH YOU INLAY, H187,KD16,KB800,БЕЛАЯ</t>
  </si>
  <si>
    <t>ПЕРЕДНЯЯ ПАНЕЛЬ ВНУТРЕННЕГО КОРОБА AVANTECH YOU INLAY, H187,KD16,KB900,БЕЛАЯ</t>
  </si>
  <si>
    <t>ПЕРЕДНЯЯ ПАНЕЛЬ ВНУТРЕННЕГО КОРОБА AVANTECH YOU INLAY, H187,KD16,KB1000,БЕЛАЯ</t>
  </si>
  <si>
    <t>ПЕРЕДНЯЯ ПАНЕЛЬ ВНУТРЕННЕГО КОРОБА AVANTECH YOU INLAY, H187,KD16,KB1200,БЕЛАЯ</t>
  </si>
  <si>
    <t>ПЕРЕДНЯЯ ПАНЕЛЬ ВНУТРЕННЕГО КОРОБА AVANTECH YOU INLAY, H187,KD16,KB300,АНТРАЦИТ</t>
  </si>
  <si>
    <t>ПЕРЕДНЯЯ ПАНЕЛЬ ВНУТРЕННЕГО КОРОБА AVANTECH YOU INLAY, H187,KD16,KB400,АНТРАЦИТ</t>
  </si>
  <si>
    <t>ПЕРЕДНЯЯ ПАНЕЛЬ ВНУТРЕННЕГО КОРОБА AVANTECH YOU INLAY, H187,KD16,KB450,АНТРАЦИТ</t>
  </si>
  <si>
    <t>ПЕРЕДНЯЯ ПАНЕЛЬ ВНУТРЕННЕГО КОРОБА AVANTECH YOU INLAY, H187,KD16,KB500,АНТРАЦИТ</t>
  </si>
  <si>
    <t>ПЕРЕДНЯЯ ПАНЕЛЬ ВНУТРЕННЕГО КОРОБА AVANTECH YOU INLAY, H187,KD16,KB600,АНТРАЦИТ</t>
  </si>
  <si>
    <t>ПЕРЕДНЯЯ ПАНЕЛЬ ВНУТРЕННЕГО КОРОБА AVANTECH YOU INLAY, H187,KD16,KB800,АНТРАЦИТ</t>
  </si>
  <si>
    <t>ПЕРЕДНЯЯ ПАНЕЛЬ ВНУТРЕННЕГО КОРОБА AVANTECH YOU INLAY, H187,KD16,KB900,АНТРАЦИТ</t>
  </si>
  <si>
    <t>ПЕРЕДНЯЯ ПАНЕЛЬ ВНУТРЕННЕГО КОРОБА AVANTECH YOU INLAY, H187,KD16,KB1000,АНТРАЦИТ</t>
  </si>
  <si>
    <t>ПЕРЕДНЯЯ ПАНЕЛЬ ВНУТРЕННЕГО КОРОБА AVANTECH YOU INLAY, H187,KD16,KB1200,АНТРАЦИТ</t>
  </si>
  <si>
    <t>ПЕРЕДНЯЯ ПАНЕЛЬ ВНУТРЕННЕГО КОРОБА AVANTECH YOU INLAY, H187,KD18,KB300,СЕРЕБРИСТАЯ</t>
  </si>
  <si>
    <t>ПЕРЕДНЯЯ ПАНЕЛЬ ВНУТРЕННЕГО КОРОБА AVANTECH YOU INLAY, H187,KD18,KB400,СЕРЕБРИСТАЯ</t>
  </si>
  <si>
    <t>ПЕРЕДНЯЯ ПАНЕЛЬ ВНУТРЕННЕГО КОРОБА AVANTECH YOU INLAY, H187,KD18,KB450,СЕРЕБРИСТАЯ</t>
  </si>
  <si>
    <t>ПЕРЕДНЯЯ ПАНЕЛЬ ВНУТРЕННЕГО КОРОБА AVANTECH YOU INLAY, H187,KD18,KB500,СЕРЕБРИСТАЯ</t>
  </si>
  <si>
    <t>ПЕРЕДНЯЯ ПАНЕЛЬ ВНУТРЕННЕГО КОРОБА AVANTECH YOU INLAY, H187,KD18,KB600,СЕРЕБРИСТАЯ</t>
  </si>
  <si>
    <t>ПЕРЕДНЯЯ ПАНЕЛЬ ВНУТРЕННЕГО КОРОБА AVANTECH YOU INLAY, H187,KD18,KB800,СЕРЕБРИСТАЯ</t>
  </si>
  <si>
    <t>ПЕРЕДНЯЯ ПАНЕЛЬ ВНУТРЕННЕГО КОРОБА AVANTECH YOU INLAY, H187,KD18,KB900,СЕРЕБРИСТАЯ</t>
  </si>
  <si>
    <t>ПЕРЕДНЯЯ ПАНЕЛЬ ВНУТРЕННЕГО КОРОБА AVANTECH YOU INLAY, H187,KD18,KB1000,СЕРЕБРИСТАЯ</t>
  </si>
  <si>
    <t>ПЕРЕДНЯЯ ПАНЕЛЬ ВНУТРЕННЕГО КОРОБА AVANTECH YOU INLAY, H187,KD18,KB1200,СЕРЕБРИСТАЯ</t>
  </si>
  <si>
    <t>ПЕРЕДНЯЯ ПАНЕЛЬ ВНУТРЕННЕГО КОРОБА AVANTECH YOU INLAY, H187,KD18,KB300,БЕЛАЯ</t>
  </si>
  <si>
    <t>ПЕРЕДНЯЯ ПАНЕЛЬ ВНУТРЕННЕГО КОРОБА AVANTECH YOU INLAY, H187,KD18,KB400,БЕЛАЯ</t>
  </si>
  <si>
    <t>ПЕРЕДНЯЯ ПАНЕЛЬ ВНУТРЕННЕГО КОРОБА AVANTECH YOU INLAY, H187,KD18,KB450,БЕЛАЯ</t>
  </si>
  <si>
    <t>ПЕРЕДНЯЯ ПАНЕЛЬ ВНУТРЕННЕГО КОРОБА AVANTECH YOU INLAY, H187,KD18,KB500,БЕЛАЯ</t>
  </si>
  <si>
    <t>ПЕРЕДНЯЯ ПАНЕЛЬ ВНУТРЕННЕГО КОРОБА AVANTECH YOU INLAY, H187,KD18,KB600,БЕЛАЯ</t>
  </si>
  <si>
    <t>ПЕРЕДНЯЯ ПАНЕЛЬ ВНУТРЕННЕГО КОРОБА AVANTECH YOU INLAY, H187,KD18,KB800,БЕЛАЯ</t>
  </si>
  <si>
    <t>ПЕРЕДНЯЯ ПАНЕЛЬ ВНУТРЕННЕГО КОРОБА AVANTECH YOU INLAY, H187,KD18,KB900,БЕЛАЯ</t>
  </si>
  <si>
    <t>ПЕРЕДНЯЯ ПАНЕЛЬ ВНУТРЕННЕГО КОРОБА AVANTECH YOU INLAY, H187,KD18,KB1000,БЕЛАЯ</t>
  </si>
  <si>
    <t>ПЕРЕДНЯЯ ПАНЕЛЬ ВНУТРЕННЕГО КОРОБА AVANTECH YOU INLAY, H187,KD18,KB1200,БЕЛАЯ</t>
  </si>
  <si>
    <t>ПЕРЕДНЯЯ ПАНЕЛЬ ВНУТРЕННЕГО КОРОБА AVANTECH YOU INLAY, H187,KD18,KB300,АНТРАЦИТ</t>
  </si>
  <si>
    <t>ПЕРЕДНЯЯ ПАНЕЛЬ ВНУТРЕННЕГО КОРОБА AVANTECH YOU INLAY, H187,KD18,KB400,АНТРАЦИТ</t>
  </si>
  <si>
    <t>ПЕРЕДНЯЯ ПАНЕЛЬ ВНУТРЕННЕГО КОРОБА AVANTECH YOU INLAY, H187,KD18,KB450,АНТРАЦИТ</t>
  </si>
  <si>
    <t>ПЕРЕДНЯЯ ПАНЕЛЬ ВНУТРЕННЕГО КОРОБА AVANTECH YOU INLAY, H187,KD18,KB500,АНТРАЦИТ</t>
  </si>
  <si>
    <t>ПЕРЕДНЯЯ ПАНЕЛЬ ВНУТРЕННЕГО КОРОБА AVANTECH YOU INLAY, H187,KD18,KB600,АНТРАЦИТ</t>
  </si>
  <si>
    <t>ПЕРЕДНЯЯ ПАНЕЛЬ ВНУТРЕННЕГО КОРОБА AVANTECH YOU INLAY, H187,KD18,KB800,АНТРАЦИТ</t>
  </si>
  <si>
    <t>ПЕРЕДНЯЯ ПАНЕЛЬ ВНУТРЕННЕГО КОРОБА AVANTECH YOU INLAY, H187,KD18,KB900,АНТРАЦИТ</t>
  </si>
  <si>
    <t>ПЕРЕДНЯЯ ПАНЕЛЬ ВНУТРЕННЕГО КОРОБА AVANTECH YOU INLAY, H187,KD18,KB1000,АНТРАЦИТ</t>
  </si>
  <si>
    <t>ПЕРЕДНЯЯ ПАНЕЛЬ ВНУТРЕННЕГО КОРОБА AVANTECH YOU INLAY, H187,KD18,KB1200,АНТРАЦИТ</t>
  </si>
  <si>
    <t>ПРОФИЛЬ ДЛЯ ПЕРЕДНЕЙ ПАНЕЛИ ВНУТРЕННЕГО КОРОБА AVANTECH YOU,H187,L2000,СЕРЕБРИСТЫЙ</t>
  </si>
  <si>
    <t>ПРОФИЛЬ ДЛЯ ПЕРЕДНЕЙ ПАНЕЛИ ВНУТРЕННЕГО КОРОБА AVANTECH YOU,H187,L2000,БЕЛЫЙ</t>
  </si>
  <si>
    <t>ПРОФИЛЬ ДЛЯ ПЕРЕДНЕЙ ПАНЕЛИ ВНУТРЕННЕГО КОРОБА AVANTECH YOU,H187,L2000,АНТРАЦИТ</t>
  </si>
  <si>
    <t>КОМПЛЕКТ СОЕДИНИТЕЛЕЙ ПЕРЕДНЕЙ ПАНЕЛИ ВНУТР. КОРОБА AVANTECH YOU,H187,СЕРЕБРИСТЫЙ</t>
  </si>
  <si>
    <t>КОМПЛЕКТ СОЕДИНИТЕЛЕЙ ПЕРЕДНЕЙ ПАНЕЛИ ВНУТР. КОРОБА AVANTECH YOU,H187,БЕЛЫЙ</t>
  </si>
  <si>
    <t>КОМПЛЕКТ СОЕДИНИТЕЛЕЙ ПЕРЕДНЕЙ ПАНЕЛИ ВНУТР. КОРОБА AVANTECH YOU,H187,АНТРАЦИТ</t>
  </si>
  <si>
    <t>КОМПЛЕКТ СОЕДИНИТЕЛЕЙ ПЕРЕДНЕЙ ПАНЕЛИ ВНУТР. КОРОБА AVANTECH YOU INLAY,H187,СЕРЕБРИСТЫЙ</t>
  </si>
  <si>
    <t>КОМПЛЕКТ СОЕДИНИТЕЛЕЙ ПЕРЕДНЕЙ ПАНЕЛИ ВНУТР. КОРОБА AVANTECH YOU INLAY,H187,БЕЛЫЙ</t>
  </si>
  <si>
    <t>КОМПЛЕКТ СОЕДИНИТЕЛЕЙ ПЕРЕДНЕЙ ПАНЕЛИ ВНУТР. КОРОБА AVANTECH YOU INLAY,H187,АНТРАЦИТ</t>
  </si>
  <si>
    <t>АДАПТЕР ДЛЯ ПЕРЕДНЕЙ ПАНЕЛИ ВНУТРЕННЕГО КОРОБА AVANTECH YOU ТОЛЩИНОЙ 8 ММ</t>
  </si>
  <si>
    <t>НАКЛАДКА DESIGNCAPE ДЛЯ AVANTECH YOU,H101,L2000, ПОД АЛЮМИНИЙ</t>
  </si>
  <si>
    <t>НАКЛАДКА DESIGNCAPE ДЛЯ AVANTECH YOU,H187,L2000, ПОД АЛЮМИНИЙ</t>
  </si>
  <si>
    <t>НАКЛАДКА DESIGNCAPE ДЛЯ AVANTECH YOU,H101,L2000, ПОД НЕРЖАВЕЮЩУЮ СТАЛЬ</t>
  </si>
  <si>
    <t>НАКЛАДКА DESIGNCAPE ДЛЯ AVANTECH YOU,H187,L2000, ПОД НЕРЖАВЕЮЩУЮ СТАЛЬ</t>
  </si>
  <si>
    <t>ДИЗАЙН-ПРОФИЛЬ AVANTECH YOU, L2000</t>
  </si>
  <si>
    <t>ЗАГЛУШКА НА БОКОВИНУ AVANTECH YOU,С ЛОГОТИПОМ HETTICH, СЕРЕБРИСТАЯ</t>
  </si>
  <si>
    <t>ЗАГЛУШКА НА БОКОВИНУ AVANTECH YOU,С ЛОГОТИПОМ HETTICH,БЕЛАЯ</t>
  </si>
  <si>
    <t>ЗАГЛУШКА НА БОКОВИНУ AVANTECH YOU,С ЛОГОТИПОМ HETTICH, АНТРАЦИТ</t>
  </si>
  <si>
    <t>КОМПЛЕКТ СОЕДИНИТЕЛЕЙ ДЛЯ ТОНКОЙ ПЕРЕДНЕЙ ПАНЕЛИ ЯЩИКА AVANTECH YOU</t>
  </si>
  <si>
    <t>ВИНТ С ПОТАЙНОЙ ГОЛОВКОЙ ДЛЯ ЧАШКИ,D3,5Х16,НИКЕЛИРОВАННЫЙ</t>
  </si>
  <si>
    <t>КОМПЛЕКТ НАПРАВЛЯЮЩИХ ACTRO YOU SILENT SYSTEM,10КГ,NL270,EB21</t>
  </si>
  <si>
    <t>КОМПЛЕКТ НАПРАВЛЯЮЩИХ ACTRO YOU SILENT SYSTEM,10КГ,NL300,EB21</t>
  </si>
  <si>
    <t>КОМПЛЕКТ НАПРАВЛЯЮЩИХ ACTRO YOU SILENT SYSTEM,10КГ,NL350,EB21</t>
  </si>
  <si>
    <t>КОМПЛЕКТ НАПРАВЛЯЮЩИХ ACTRO YOU SILENT SYSTEM,40КГ,NL270,EB21</t>
  </si>
  <si>
    <t>КОМПЛЕКТ НАПРАВЛЯЮЩИХ ACTRO YOU SILENT SYSTEM,40КГ,NL300,EB21</t>
  </si>
  <si>
    <t>КОМПЛЕКТ НАПРАВЛЯЮЩИХ ACTRO YOU SILENT SYSTEM,40КГ,NL350,EB21</t>
  </si>
  <si>
    <t>КОМПЛЕКТ НАПРАВЛЯЮЩИХ ACTRO YOU SILENT SYSTEM,40КГ,NL400,EB21</t>
  </si>
  <si>
    <t>КОМПЛЕКТ НАПРАВЛЯЮЩИХ ACTRO YOU SILENT SYSTEM,40КГ,NL450,EB21</t>
  </si>
  <si>
    <t>КОМПЛЕКТ НАПРАВЛЯЮЩИХ ACTRO YOU SILENT SYSTEM,40КГ,NL500,EB21</t>
  </si>
  <si>
    <t>КОМПЛЕКТ НАПРАВЛЯЮЩИХ ACTRO YOU SILENT SYSTEM,40КГ,NL550,EB21</t>
  </si>
  <si>
    <t>КОМПЛЕКТ НАПРАВЛЯЮЩИХ ACTRO YOU SILENT SYSTEM,40КГ,NL600,EB21</t>
  </si>
  <si>
    <t>КОМПЛЕКТ НАПРАВЛЯЮЩИХ ACTRO YOU SILENT SYSTEM,70КГ,NL450,EB21</t>
  </si>
  <si>
    <t>КОМПЛЕКТ НАПРАВЛЯЮЩИХ ACTRO YOU SILENT SYSTEM,70КГ,NL500,EB21</t>
  </si>
  <si>
    <t>КОМПЛЕКТ НАПРАВЛЯЮЩИХ ACTRO YOU SILENT SYSTEM,70КГ,NL550,EB21</t>
  </si>
  <si>
    <t>КОМПЛЕКТ НАПРАВЛЯЮЩИХ ACTRO YOU SILENT SYSTEM,70КГ,NL600,EB21</t>
  </si>
  <si>
    <t>КОМПЛЕКТ НАПРАВЛЯЮЩИХ ACTRO YOU SILENT SYSTEM,70КГ,NL650,EB21</t>
  </si>
  <si>
    <t>НАПРАВЛЯЮЩАЯ ACTRO YOU SILENT SYSTEM,10КГ,NL270,EB21,ЛЕВАЯ</t>
  </si>
  <si>
    <t>НАПРАВЛЯЮЩАЯ ACTRO YOU SILENT SYSTEM,10КГ,NL270,EB21,ПРАВАЯ</t>
  </si>
  <si>
    <t>НАПРАВЛЯЮЩАЯ ACTRO YOU SILENT SYSTEM,10КГ,NL300,EB21,ЛЕВАЯ</t>
  </si>
  <si>
    <t>НАПРАВЛЯЮЩАЯ ACTRO YOU SILENT SYSTEM,10КГ,NL300,EB21,ПРАВАЯ</t>
  </si>
  <si>
    <t>НАПРАВЛЯЮЩАЯ ACTRO YOU SILENT SYSTEM,10КГ,NL350,EB21,ЛЕВАЯ</t>
  </si>
  <si>
    <t>НАПРАВЛЯЮЩАЯ ACTRO YOU SILENT SYSTEM,10КГ,NL350,EB21,ПРАВАЯ</t>
  </si>
  <si>
    <t>НАПРАВЛЯЮЩАЯ ACTRO YOU SILENT SYSTEM,40кг,NL270,EB21,ЛЕВАЯ</t>
  </si>
  <si>
    <t>НАПРАВЛЯЮЩАЯ ACTRO YOU SILENT SYSTEM,40кг,NL270,EB21,ПРАВАЯ</t>
  </si>
  <si>
    <t>НАПРАВЛЯЮЩАЯ ACTRO YOU SILENT SYSTEM,40кг,NL300,EB21,ЛЕВАЯ</t>
  </si>
  <si>
    <t>НАПРАВЛЯЮЩАЯ ACTRO YOU SILENT SYSTEM,40кг,NL300,EB21,ПРАВАЯ</t>
  </si>
  <si>
    <t>НАПРАВЛЯЮЩАЯ ACTRO YOU SILENT SYSTEM,40кг,NL350,EB21,ЛЕВАЯ</t>
  </si>
  <si>
    <t>НАПРАВЛЯЮЩАЯ ACTRO YOU SILENT SYSTEM,40кг,NL350,EB21,ПРАВАЯ</t>
  </si>
  <si>
    <t>НАПРАВЛЯЮЩАЯ ACTRO YOU SILENT SYSTEM,40кг,NL400,EB21,ЛЕВАЯ</t>
  </si>
  <si>
    <t>НАПРАВЛЯЮЩАЯ ACTRO YOU SILENT SYSTEM,40кг,NL400,EB21,ПРАВАЯ</t>
  </si>
  <si>
    <t>НАПРАВЛЯЮЩАЯ ACTRO YOU SILENT SYSTEM,40кг,NL450,EB21,ЛЕВАЯ</t>
  </si>
  <si>
    <t>НАПРАВЛЯЮЩАЯ ACTRO YOU SILENT SYSTEM,40кг,NL450,EB21,ПРАВАЯ</t>
  </si>
  <si>
    <t>НАПРАВЛЯЮЩАЯ ACTRO YOU SILENT SYSTEM,40КГ,NL500,EB21,ЛЕВАЯ</t>
  </si>
  <si>
    <t>НАПРАВЛЯЮЩАЯ ACTRO YOU SILENT SYSTEM,40КГ,NL500,EB21,ПРАВАЯ</t>
  </si>
  <si>
    <t>НАПРАВЛЯЮЩАЯ ACTRO YOU SILENT SYSTEM,40кг,NL550,EB21,ЛЕВАЯ</t>
  </si>
  <si>
    <t>НАПРАВЛЯЮЩАЯ ACTRO YOU SILENT SYSTEM,40кг,NL550,EB21,ПРАВАЯ</t>
  </si>
  <si>
    <t>НАПРАВЛЯЮЩАЯ ACTRO YOU SILENT SYSTEM,40КГ,NL600,EB21,ЛЕВАЯ</t>
  </si>
  <si>
    <t>НАПРАВЛЯЮЩАЯ ACTRO YOU SILENT SYSTEM,40КГ,NL600,EB21,ПРАВАЯ</t>
  </si>
  <si>
    <t>НАПРАВЛЯЮЩАЯ ACTRO YOU SILENT SYSTEM,70кг,NL450,EB21,ЛЕВАЯ</t>
  </si>
  <si>
    <t>НАПРАВЛЯЮЩАЯ ACTRO YOU SILENT SYSTEM,70кг,NL450,EB21,ПРАВАЯ</t>
  </si>
  <si>
    <t>НАПРАВЛЯЮЩАЯ ACTRO YOU SILENT SYSTEM,70кг,NL500,EB21,ЛЕВАЯ</t>
  </si>
  <si>
    <t>НАПРАВЛЯЮЩАЯ ACTRO YOU SILENT SYSTEM,70кг,NL500,EB21,ПРАВАЯ</t>
  </si>
  <si>
    <t>НАПРАВЛЯЮЩАЯ ACTRO YOU SILENT SYSTEM,70кг,NL550,EB21,ЛЕВАЯ</t>
  </si>
  <si>
    <t>НАПРАВЛЯЮЩАЯ ACTRO YOU SILENT SYSTEM,70кг,NL550,EB21,ПРАВАЯ</t>
  </si>
  <si>
    <t>НАПРАВЛЯЮЩАЯ ACTRO YOU SILENT SYSTEM,70кг,NL600,EB21,ЛЕВАЯ</t>
  </si>
  <si>
    <t>НАПРАВЛЯЮЩАЯ ACTRO YOU SILENT SYSTEM,70кг,NL600,EB21,ПРАВАЯ</t>
  </si>
  <si>
    <t>НАПРАВЛЯЮЩАЯ ACTRO YOU SILENT SYSTEM,70кг,NL650,EB21,ЛЕВАЯ</t>
  </si>
  <si>
    <t>НАПРАВЛЯЮЩАЯ ACTRO YOU SILENT SYSTEM,70кг,NL650,EB21,ПРАВАЯ</t>
  </si>
  <si>
    <t>ФИКСАТОР ACTRO YOU ДЛЯ ДЕРЕВЯННЫХ ЯЩИКОВ,ЛЕВЫЙ</t>
  </si>
  <si>
    <t>ФИКСАТОР ACTRO YOU ДЛЯ ДЕРЕВЯННЫХ ЯЩИКОВ,ПРАВЫЙ</t>
  </si>
  <si>
    <t>КОМПЛЕКТ МЕХАНИЗМА PUSH TO OPEN SILENT ДЛЯ ACTRO YOU, 10 КГ</t>
  </si>
  <si>
    <t>КОМПЛЕКТ МЕХАНИЗМА PUSH TO OPEN SILENT ДЛЯ ACTRO YOU, 20 КГ</t>
  </si>
  <si>
    <t>КОМПЛЕКТ МЕХАНИЗМА PUSH TO OPEN SILENT ДЛЯ ACTRO YOU, 40 КГ</t>
  </si>
  <si>
    <t>КОМПЛЕКТ МЕХАНИЗМА PUSH TO OPEN SILENT ДЛЯ ACTRO YOU, 70 КГ</t>
  </si>
  <si>
    <t>НАПРАВЛЯЮЩАЯ QUADRO YOU SILENT SYSTEM,S,NL270,EB21,ЛЕВАЯ</t>
  </si>
  <si>
    <t>НАПРАВЛЯЮЩАЯ QUADRO YOU SILENT SYSTEM,S,NL270,EB21,ПРАВАЯ</t>
  </si>
  <si>
    <t>НАПРАВЛЯЮЩАЯ QUADRO YOU SILENT SYSTEM,S,NL300,EB21,ЛЕВАЯ</t>
  </si>
  <si>
    <t>НАПРАВЛЯЮЩАЯ QUADRO YOU SILENT SYSTEM,S,NL300,EB21,ПРАВАЯ</t>
  </si>
  <si>
    <t>НАПРАВЛЯЮЩАЯ QUADRO YOU SILENT SYSTEM,S,NL350,EB21,ЛЕВАЯ</t>
  </si>
  <si>
    <t>НАПРАВЛЯЮЩАЯ QUADRO YOU SILENT SYSTEM,S,NL350,EB21,ПРАВАЯ</t>
  </si>
  <si>
    <t>НАПРАВЛЯЮЩАЯ QUADRO YOU SILENT SYSTEM,M,NL270,EB21,ЛЕВАЯ</t>
  </si>
  <si>
    <t>НАПРАВЛЯЮЩАЯ QUADRO YOU SILENT SYSTEM,M,NL270,EB21,ПРАВАЯ</t>
  </si>
  <si>
    <t>НАПРАВЛЯЮЩАЯ QUADRO YOU SILENT SYSTEM,M,NL300,EB21,ЛЕВАЯ</t>
  </si>
  <si>
    <t>НАПРАВЛЯЮЩАЯ QUADRO YOU SILENT SYSTEM,M,NL300,EB21,ПРАВАЯ</t>
  </si>
  <si>
    <t>НАПРАВЛЯЮЩАЯ QUADRO YOU SILENT SYSTEM,M,NL350,EB21,ЛЕВАЯ</t>
  </si>
  <si>
    <t>НАПРАВЛЯЮЩАЯ QUADRO YOU SILENT SYSTEM,M,NL350,EB21,ПРАВАЯ</t>
  </si>
  <si>
    <t>НАПРАВЛЯЮЩАЯ QUADRO YOU SILENT SYSTEM,M,NL400,EB21,ЛЕВАЯ</t>
  </si>
  <si>
    <t>НАПРАВЛЯЮЩАЯ QUADRO YOU SILENT SYSTEM,M,NL400,EB21,ПРАВАЯ</t>
  </si>
  <si>
    <t>НАПРАВЛЯЮЩАЯ QUADRO YOU SILENT SYSTEM,M,NL450,EB21,ЛЕВАЯ</t>
  </si>
  <si>
    <t>НАПРАВЛЯЮЩАЯ QUADRO YOU SILENT SYSTEM,M,NL450,EB21,ПРАВАЯ</t>
  </si>
  <si>
    <t>НАПРАВЛЯЮЩАЯ QUADRO YOU SILENT SYSTEM,M,NL500,EB21,ЛЕВАЯ</t>
  </si>
  <si>
    <t>НАПРАВЛЯЮЩАЯ QUADRO YOU SILENT SYSTEM,M,NL500,EB21,ПРАВАЯ</t>
  </si>
  <si>
    <t>НАПРАВЛЯЮЩАЯ QUADRO YOU SILENT SYSTEM,M,NL550,EB21,ЛЕВАЯ</t>
  </si>
  <si>
    <t>НАПРАВЛЯЮЩАЯ QUADRO YOU SILENT SYSTEM,M,NL550,EB21,ПРАВАЯ</t>
  </si>
  <si>
    <t>НАПРАВЛЯЮЩАЯ QUADRO YOU SILENT SYSTEM,M,NL600,EB21,ЛЕВАЯ</t>
  </si>
  <si>
    <t>НАПРАВЛЯЮЩАЯ QUADRO YOU SILENT SYSTEM,M,NL600,EB21,ПРАВАЯ</t>
  </si>
  <si>
    <t>ФИКСАТОР QUADRO YOU ДЛЯ ДЕРЕВЯННЫХ ЯЩИКОВ,ЛЕВЫЙ</t>
  </si>
  <si>
    <t>ФИКСАТОР QUADRO YOU ДЛЯ ДЕРЕВЯННЫХ ЯЩИКОВ,ПРАВЫЙ</t>
  </si>
  <si>
    <t>КОМПЛЕКТ МЕХАНИЗМА PUSH TO OPEN SILENT ДЛЯ QUADRO YOU, 10 КГ</t>
  </si>
  <si>
    <t>КОМПЛЕКТ МЕХАНИЗМА PUSH TO OPEN SILENT ДЛЯ QUADRO YOU, 20 КГ</t>
  </si>
  <si>
    <t>КОМПЛЕКТ МЕХАНИЗМА PUSH TO OPEN SILENT ДЛЯ QUADRO YOU, 30 КГ</t>
  </si>
  <si>
    <t>НАПРАВЛЯЮЩАЯ QUADRO YOU PUSH TO OPEN,M,NL270,EB21, ЛЕВАЯ</t>
  </si>
  <si>
    <t>НАПРАВЛЯЮЩАЯ QUADRO YOU PUSH TO OPEN,M,NL270,EB21, ПРАВАЯ</t>
  </si>
  <si>
    <t>НАПРАВЛЯЮЩАЯ QUADRO YOU PUSH TO OPEN,M,NL300,EB21, ЛЕВАЯ</t>
  </si>
  <si>
    <t>НАПРАВЛЯЮЩАЯ QUADRO YOU PUSH TO OPEN,M,NL300,EB21, ПРАВАЯ</t>
  </si>
  <si>
    <t>НАПРАВЛЯЮЩАЯ QUADRO YOU PUSH TO OPEN,M,NL350,EB21, ЛЕВАЯ</t>
  </si>
  <si>
    <t>НАПРАВЛЯЮЩАЯ QUADRO YOU PUSH TO OPEN,M,NL350,EB21, ПРАВАЯ</t>
  </si>
  <si>
    <t>НАПРАВЛЯЮЩАЯ QUADRO YOU PUSH TO OPEN,M,NL400,EB21, ЛЕВАЯ</t>
  </si>
  <si>
    <t>НАПРАВЛЯЮЩАЯ QUADRO YOU PUSH TO OPEN,M,NL400,EB21, ПРАВАЯ</t>
  </si>
  <si>
    <t>НАПРАВЛЯЮЩАЯ QUADRO YOU PUSH TO OPEN,M,NL450,EB21, ЛЕВАЯ</t>
  </si>
  <si>
    <t>НАПРАВЛЯЮЩАЯ QUADRO YOU PUSH TO OPEN,M,NL450,EB21, ПРАВАЯ</t>
  </si>
  <si>
    <t>НАПРАВЛЯЮЩАЯ QUADRO YOU PUSH TO OPEN,M,NL500,EB21, ЛЕВАЯ</t>
  </si>
  <si>
    <t>НАПРАВЛЯЮЩАЯ QUADRO YOU PUSH TO OPEN,M,NL500,EB21, ПРАВАЯ</t>
  </si>
  <si>
    <t>НАПРАВЛЯЮЩАЯ QUADRO YOU PUSH TO OPEN,M,NL550,EB21, ЛЕВАЯ</t>
  </si>
  <si>
    <t>НАПРАВЛЯЮЩАЯ QUADRO YOU PUSH TO OPEN,M,NL550,EB21, ПРАВАЯ</t>
  </si>
  <si>
    <t>НАПРАВЛЯЮЩАЯ QUADRO YOU PUSH TO OPEN,M,NL600,EB21, ЛЕВАЯ</t>
  </si>
  <si>
    <t>НАПРАВЛЯЮЩАЯ QUADRO YOU PUSH TO OPEN,M,NL600,EB21, ПРАВАЯ</t>
  </si>
  <si>
    <t>АДАПТЕР ДЛЯ МУЛЬТИСИНХРОНИЗАЦИИ ACTRO YOU</t>
  </si>
  <si>
    <t>ГИБКИЙ АДАПТЕР ДЛЯ СИНХРОНИЗАЦИИ ACTRO YOU</t>
  </si>
  <si>
    <t>КОМПЛЕКТ ДЛЯ СИНХРОНИЗАЦИИ PUSH TO OPEN SILENT ДЛЯ ACTRO YOU ПОД МОЙКУ</t>
  </si>
  <si>
    <t>ОРГАНИЗАЦИЯ ORGATRAY 440 ДЛЯ INNOTECH ATIRA,ARCITECH, T370-440,B175-200,СЕРАЯ</t>
  </si>
  <si>
    <t>ОРГАНИЗАЦИЯ ORGATRAY 440 ДЛЯ INNOTECH ATIRA,ARCITECH, T370-440,B201-250,СЕРАЯ</t>
  </si>
  <si>
    <t>ОРГАНИЗАЦИЯ ORGATRAY 440 ДЛЯ INNOTECH ATIRA,ARCITECH, T370-440,B251-300,СЕРАЯ</t>
  </si>
  <si>
    <t>ОРГАНИЗАЦИЯ ORGATRAY 440 ДЛЯ INNOTECH ATIRA,ARCITECH, T370-440,B301-350,СЕРАЯ</t>
  </si>
  <si>
    <t>ОРГАНИЗАЦИЯ ORGATRAY 440 ДЛЯ INNOTECH ATIRA,ARCITECH, T370-440,B351-400,СЕРАЯ</t>
  </si>
  <si>
    <t>ОРГАНИЗАЦИЯ ORGATRAY 440 ДЛЯ INNOTECH ATIRA,ARCITECH, T370-440,B401-450,СЕРАЯ</t>
  </si>
  <si>
    <t>ОРГАНИЗАЦИЯ ORGATRAY 440 ДЛЯ INNOTECH ATIRA,ARCITECH, T370-440,B451-500,СЕРАЯ</t>
  </si>
  <si>
    <t>ОРГАНИЗАЦИЯ ORGATRAY 440 ДЛЯ INNOTECH ATIRA,ARCITECH, T370-440,B501-600,СЕРАЯ</t>
  </si>
  <si>
    <t>ОРГАНИЗАЦИЯ ORGATRAY 440 ДЛЯ INNOTECH ATIRA,ARCITECH, T370-440,B701-800,СЕРАЯ</t>
  </si>
  <si>
    <t>ОРГАНИЗАЦИЯ ORGATRAY 440 ДЛЯ INNOTECH ATIRA,ARCITECH, T370-440,B801-900,СЕРАЯ</t>
  </si>
  <si>
    <t>ОРГАНИЗАЦИЯ ORGATRAY 440 ДЛЯ INNOTECH ATIRA,ARCITECH, T370-440,B1091-1150,СЕРАЯ</t>
  </si>
  <si>
    <t>ОРГАНИЗАЦИЯ ORGATRAY 440 ДЛЯ INNOTECH ATIRA,ARCITECH, T441-520,B175-200,СЕРАЯ</t>
  </si>
  <si>
    <t>ОРГАНИЗАЦИЯ ORGATRAY 440 ДЛЯ INNOTECH ATIRA,ARCITECH, T441-520,B201-250,СЕРАЯ</t>
  </si>
  <si>
    <t>ОРГАНИЗАЦИЯ ORGATRAY 440 ДЛЯ INNOTECH ATIRA,ARCITECH, T441-520,B251-300,СЕРАЯ</t>
  </si>
  <si>
    <t>ОРГАНИЗАЦИЯ ORGATRAY 440 ДЛЯ INNOTECH ATIRA,ARCITECH, T441-520,B301-350,СЕРАЯ</t>
  </si>
  <si>
    <t>ОРГАНИЗАЦИЯ ORGATRAY 440 ДЛЯ INNOTECH ATIRA,ARCITECH, T441-520,B351-400,СЕРАЯ</t>
  </si>
  <si>
    <t>ОРГАНИЗАЦИЯ ORGATRAY 440 ДЛЯ INNOTECH ATIRA,ARCITECH, T441-520,B401-450,СЕРАЯ</t>
  </si>
  <si>
    <t>ОРГАНИЗАЦИЯ ORGATRAY 440 ДЛЯ INNOTECH ATIRA,ARCITECH, T441-520,B451-500,СЕРАЯ</t>
  </si>
  <si>
    <t>ОРГАНИЗАЦИЯ ORGATRAY 440 ДЛЯ INNOTECH ATIRA,ARCITECH, T441-520,B501-600,СЕРАЯ</t>
  </si>
  <si>
    <t>ОРГАНИЗАЦИЯ ORGATRAY 440 ДЛЯ INNOTECH ATIRA,ARCITECH, T441-520,B701-800,СЕРАЯ</t>
  </si>
  <si>
    <t>ОРГАНИЗАЦИЯ ORGATRAY 440 ДЛЯ INNOTECH ATIRA,ARCITECH, T441-520,B801-900,СЕРАЯ</t>
  </si>
  <si>
    <t>ОРГАНИЗАЦИЯ ORGATRAY 440 ДЛЯ INNOTECH ATIRA,ARCITECH, T441-520,B901-1000,СЕРАЯ</t>
  </si>
  <si>
    <t>ОРГАНИЗАЦИЯ ORGATRAY 440 ДЛЯ INNOTECH ATIRA,ARCITECH, T441-520,B1091-1150,СЕРАЯ</t>
  </si>
  <si>
    <t>ОРГАНИЗАЦИЯ ORGATRAY 440 ДЛЯ INNOTECH ATIRA,ARCITECH, T370-440,B175-200,БЕЛАЯ</t>
  </si>
  <si>
    <t>ОРГАНИЗАЦИЯ ORGATRAY 440 ДЛЯ INNOTECH ATIRA,ARCITECH, T370-440,B201-250,БЕЛАЯ</t>
  </si>
  <si>
    <t>ОРГАНИЗАЦИЯ ORGATRAY 440 ДЛЯ INNOTECH ATIRA,ARCITECH, T370-440,B251-300,БЕЛАЯ</t>
  </si>
  <si>
    <t>ОРГАНИЗАЦИЯ ORGATRAY 440 ДЛЯ INNOTECH ATIRA,ARCITECH, T370-440,B301-350,БЕЛАЯ</t>
  </si>
  <si>
    <t>ОРГАНИЗАЦИЯ ORGATRAY 440 ДЛЯ INNOTECH ATIRA,ARCITECH, T370-440,B351-400,БЕЛАЯ</t>
  </si>
  <si>
    <t>ОРГАНИЗАЦИЯ ORGATRAY 440 ДЛЯ INNOTECH ATIRA,ARCITECH, T370-440,B401-450,БЕЛАЯ</t>
  </si>
  <si>
    <t>ОРГАНИЗАЦИЯ ORGATRAY 440 ДЛЯ INNOTECH ATIRA,ARCITECH, T370-440,B451-500,БЕЛАЯ</t>
  </si>
  <si>
    <t>ОРГАНИЗАЦИЯ ORGATRAY 440 ДЛЯ INNOTECH ATIRA,ARCITECH, T370-440,B501-600,БЕЛАЯ</t>
  </si>
  <si>
    <t>ОРГАНИЗАЦИЯ ORGATRAY 440 ДЛЯ INNOTECH ATIRA,ARCITECH, T370-440,B701-800,БЕЛАЯ</t>
  </si>
  <si>
    <t>ОРГАНИЗАЦИЯ ORGATRAY 440 ДЛЯ INNOTECH ATIRA,ARCITECH, T370-440,B801-900,БЕЛАЯ</t>
  </si>
  <si>
    <t>ОРГАНИЗАЦИЯ ORGATRAY 440 ДЛЯ INNOTECH ATIRA,ARCITECH, T370-440,B1091-1150,БЕЛАЯ</t>
  </si>
  <si>
    <t>ОРГАНИЗАЦИЯ ORGATRAY 440 ДЛЯ INNOTECH ATIRA,ARCITECH, T441-520,B175-200,БЕЛАЯ</t>
  </si>
  <si>
    <t>ОРГАНИЗАЦИЯ ORGATRAY 440 ДЛЯ INNOTECH ATIRA,ARCITECH, T441-520,B201-250,БЕЛАЯ</t>
  </si>
  <si>
    <t>ОРГАНИЗАЦИЯ ORGATRAY 440 ДЛЯ INNOTECH ATIRA,ARCITECH, T441-520,B251-300,БЕЛАЯ</t>
  </si>
  <si>
    <t>ОРГАНИЗАЦИЯ ORGATRAY 440 ДЛЯ INNOTECH ATIRA,ARCITECH, T441-520,B301-350,БЕЛАЯ</t>
  </si>
  <si>
    <t>ОРГАНИЗАЦИЯ ORGATRAY 440 ДЛЯ INNOTECH ATIRA,ARCITECH, T441-520,B351-400,БЕЛАЯ</t>
  </si>
  <si>
    <t>ОРГАНИЗАЦИЯ ORGATRAY 440 ДЛЯ INNOTECH ATIRA,ARCITECH, T441-520,B401-450,БЕЛАЯ</t>
  </si>
  <si>
    <t>ОРГАНИЗАЦИЯ ORGATRAY 440 ДЛЯ INNOTECH ATIRA,ARCITECH, T441-520,B451-500,БЕЛАЯ</t>
  </si>
  <si>
    <t>ОРГАНИЗАЦИЯ ORGATRAY 440 ДЛЯ INNOTECH ATIRA,ARCITECH, T441-520,B501-600,БЕЛАЯ</t>
  </si>
  <si>
    <t>ОРГАНИЗАЦИЯ ORGATRAY 440 ДЛЯ INNOTECH ATIRA,ARCITECH, T441-520,B701-800,БЕЛАЯ</t>
  </si>
  <si>
    <t>ОРГАНИЗАЦИЯ ORGATRAY 440 ДЛЯ INNOTECH ATIRA,ARCITECH, T441-520,B801-900,БЕЛАЯ</t>
  </si>
  <si>
    <t>ОРГАНИЗАЦИЯ ORGATRAY 440 ДЛЯ INNOTECH ATIRA,ARCITECH, T441-520,B1091 - 1150,БЕЛАЯ</t>
  </si>
  <si>
    <t>ОРГАНИЗАЦИЯ ORGATRAY 440 ДЛЯ INNOTECH ATIRA,ARCITECH, T370-440,B175-200,АНТРАЦИТ</t>
  </si>
  <si>
    <t>ОРГАНИЗАЦИЯ ORGATRAY 440 ДЛЯ INNOTECH ATIRA,ARCITECH, T370-440,B201-250,АНТРАЦИТ</t>
  </si>
  <si>
    <t>ОРГАНИЗАЦИЯ ORGATRAY 440 ДЛЯ INNOTECH ATIRA,ARCITECH, T370-440,B251-300,АНТРАЦИТ</t>
  </si>
  <si>
    <t>ОРГАНИЗАЦИЯ ORGATRAY 440 ДЛЯ INNOTECH ATIRA,ARCITECH, T370-440,B3001-350,АНТРАЦИТ</t>
  </si>
  <si>
    <t>ОРГАНИЗАЦИЯ ORGATRAY 440 ДЛЯ INNOTECH ATIRA,ARCITECH, T370-440,B351-400,АНТРАЦИТ</t>
  </si>
  <si>
    <t>ОРГАНИЗАЦИЯ ORGATRAY 440 ДЛЯ INNOTECH ATIRA,ARCITECH, T370-440,B401-450,АНТРАЦИТ</t>
  </si>
  <si>
    <t>ОРГАНИЗАЦИЯ ORGATRAY 440 ДЛЯ INNOTECH ATIRA,ARCITECH, T370-440,B451-500,АНТРАЦИТ</t>
  </si>
  <si>
    <t>ОРГАНИЗАЦИЯ ORGATRAY 440 ДЛЯ INNOTECH ATIRA,ARCITECH, T370-440,B501-600,АНТРАЦИТ</t>
  </si>
  <si>
    <t>ОРГАНИЗАЦИЯ ORGATRAY 440 ДЛЯ INNOTECH ATIRA,ARCITECH, T370-440,B701-800,АНТРАЦИТ</t>
  </si>
  <si>
    <t>ОРГАНИЗАЦИЯ ORGATRAY 440 ДЛЯ INNOTECH ATIRA,ARCITECH, T370-440,B801-900,АНТРАЦИТ</t>
  </si>
  <si>
    <t>ОРГАНИЗАЦИЯ ORGATRAY 440 ДЛЯ INNOTECH ATIRA,ARCITECH, T370-440,B1091-1150,АНТРАЦИТ</t>
  </si>
  <si>
    <t>ОРГАНИЗАЦИЯ ORGATRAY 440 ДЛЯ INNOTECH ATIRA,ARCITECH, T441-520,B175-200,АНТРАЦИТ</t>
  </si>
  <si>
    <t>ОРГАНИЗАЦИЯ ORGATRAY 440 ДЛЯ INNOTECH ATIRA,ARCITECH, T441-520,B201-250,АНТРАЦИТ</t>
  </si>
  <si>
    <t>ОРГАНИЗАЦИЯ ORGATRAY 440 ДЛЯ INNOTECH ATIRA,ARCITECH, T441-520,B251-300,АНТРАЦИТ</t>
  </si>
  <si>
    <t>ОРГАНИЗАЦИЯ ORGATRAY 440 ДЛЯ INNOTECH ATIRA,ARCITECH, T441-520,B301-350,АНТРАЦИТ</t>
  </si>
  <si>
    <t>ОРГАНИЗАЦИЯ ORGATRAY 440 ДЛЯ INNOTECH ATIRA,ARCITECH, T441-520,B351-400,АНТРАЦИТ</t>
  </si>
  <si>
    <t>ОРГАНИЗАЦИЯ ORGATRAY 440 ДЛЯ INNOTECH ATIRA,ARCITECH, T441-520,B401-450,АНТРАЦИТ</t>
  </si>
  <si>
    <t>ОРГАНИЗАЦИЯ ORGATRAY 440 ДЛЯ INNOTECH ATIRA,ARCITECH, T441-520,B451-500,АНТРАЦИТ</t>
  </si>
  <si>
    <t>ОРГАНИЗАЦИЯ ORGATRAY 440 ДЛЯ INNOTECH ATIRA,ARCITECH, T441-520,B501-600,АНТРАЦИТ</t>
  </si>
  <si>
    <t>ОРГАНИЗАЦИЯ ORGATRAY 440 ДЛЯ INNOTECH ATIRA,ARCITECH, T441-520,B701-800,АНТРАЦИТ</t>
  </si>
  <si>
    <t>ОРГАНИЗАЦИЯ ORGATRAY 440 ДЛЯ INNOTECH ATIRA,ARCITECH, T441-520,B801-900,АНТРАЦИТ</t>
  </si>
  <si>
    <t>ОРГАНИЗАЦИЯ ORGATRAY 440 ДЛЯ INNOTECH ATIRA,ARCITECH, T441-520,B1091-1150,АНТРАЦИТ</t>
  </si>
  <si>
    <t>ДЕРЖАТЕЛЬ ДЛЯ НОЖЕЙ ORGATRAY 440 ДЛЯ INNOTECH ATIRA, ARCITECH,БУК</t>
  </si>
  <si>
    <t>ДЕРЖАТЕЛЬ ДЛЯ СПЕЦИЙ Ø53 ММ ORGATRAY 440 ДЛЯ INNOTECH ATIRA,ARCITECH,БУК</t>
  </si>
  <si>
    <t>ДЕРЖАТЕЛЬ ДЛЯ СПЕЦИЙ ORGATRAY 440 ДЛЯ INNOTECH ATIRA, ARCITECH,ГОРИЗОНТАЛЬНЫЙ,ДУБ</t>
  </si>
  <si>
    <t>ЛОТОК ДЛЯ СТОЛОВЫХ ПРИБОРОВ ORGATRAY 270, NL450</t>
  </si>
  <si>
    <t>ЛОТОК ДЛЯ СТОЛОВЫХ ПРИБОРОВ ORGATRAY 270, NL500</t>
  </si>
  <si>
    <t>ЛОТОК МНОГОФУНКЦИОНАЛЬНЫЙ ORGATRAY 270, NL450</t>
  </si>
  <si>
    <t>ЛОТОК МНОГОФУНКЦИОНАЛЬНЫЙ ORGATRAY 270, NL500</t>
  </si>
  <si>
    <t>ЛОТОК ORGATRAY 270 L105,5</t>
  </si>
  <si>
    <t>ЛОТОК ORGATRAY 270 L118</t>
  </si>
  <si>
    <t>ПРОДОЛЬНЫЙ РАЗДЕЛИТЕЛЬ ORGATRAY 270, KB600</t>
  </si>
  <si>
    <t>ПРОДОЛЬНЫЙ РАЗДЕЛИТЕЛЬ ORGATRAY 270, KB1200</t>
  </si>
  <si>
    <t>СОЕДИНИТЕЛЬНЫЙ ЭЛЕМЕНТ ORGATRAY 270</t>
  </si>
  <si>
    <t>ДЕРЖАТЕЛЬ НОЖЕЙ ORGATRAY 270, NL450</t>
  </si>
  <si>
    <t>ДЕРЖАТЕЛЬ НОЖЕЙ ORGATRAY 270, NL500</t>
  </si>
  <si>
    <t>ДЕРЖАТЕЛЬ РУЛОНОВ ORGATRAY 270, NL450</t>
  </si>
  <si>
    <t>ДЕРЖАТЕЛЬ РУЛОНОВ ORGATRAY 270, NL500</t>
  </si>
  <si>
    <t>ДЕРЖАТЕЛЬ СПЕЦИЙ ORGATRAY 270, NL450</t>
  </si>
  <si>
    <t>ДЕРЖАТЕЛЬ СПЕЦИЙ ORGATRAY 270, NL500</t>
  </si>
  <si>
    <t>ОРГАНИЗАЦИЯ ORGATRAY 630, NL450, СЕРЕБРИСТАЯ</t>
  </si>
  <si>
    <t>ОРГАНИЗАЦИЯ ORGATRAY 630, NL500, СЕРЕБРИСТАЯ</t>
  </si>
  <si>
    <t>ОРГАНИЗАЦИЯ ORGATRAY 630, NL550, СЕРЕБРИСТАЯ</t>
  </si>
  <si>
    <t>ОРГАНИЗАЦИЯ ORGATRAY 630, NL450, БЕЛАЯ</t>
  </si>
  <si>
    <t>ОРГАНИЗАЦИЯ ORGATRAY 630, NL500, БЕЛАЯ</t>
  </si>
  <si>
    <t>ОРГАНИЗАЦИЯ ORGATRAY 630, NL550, БЕЛАЯ</t>
  </si>
  <si>
    <t>ОРГАНИЗАЦИЯ ORGATRAY 630, NL450, АНТРАЦИТ</t>
  </si>
  <si>
    <t>ОРГАНИЗАЦИЯ ORGATRAY 630, NL500, АНТРАЦИТ</t>
  </si>
  <si>
    <t>ОРГАНИЗАЦИЯ ORGATRAY 630, NL550, АНТРАЦИТ</t>
  </si>
  <si>
    <t>ПРОФИЛЬ ORGASTRIPE, L1100, ПЛАСТИК,СЕРЫЙ</t>
  </si>
  <si>
    <t>ПРОФИЛЬ ORGASTORE 810/830 ДЛЯ AVANTECH YOU/ ARCITECH, L2000, СЕРЕБРИСТЫЙ</t>
  </si>
  <si>
    <t>ПРОФИЛЬ ORGASTORE 810/830 ДЛЯ AVANTECH YOU/ ARCITECH, L2000, БЕЛЫЙ</t>
  </si>
  <si>
    <t>ПРОФИЛЬ ORGASTORE 810/830 ДЛЯ AVANTECH YOU/ ARCITECH, L2000, АНТРАЦИТ</t>
  </si>
  <si>
    <t>АДАПТЕР ORGASTORE 830 ДЛЯ AVANTECH YOU,СЕРЕБРИСТЫЙ</t>
  </si>
  <si>
    <t>АДАПТЕР ORGASTORE 830 ДЛЯ AVANTECH YOU,БЕЛЫЙ</t>
  </si>
  <si>
    <t>АДАПТЕР ORGASTORE 830 ДЛЯ AVANTECH YOU,АНТРАЦИТ</t>
  </si>
  <si>
    <t>РАЗДЕЛИТЕЛЬ ORGASTORE 830 ДЛЯ AVANTECH YOU,СЕРЕБРИСТЫЙ</t>
  </si>
  <si>
    <t>РАЗДЕЛИТЕЛЬ ORGASTORE 830 ДЛЯ AVANTECH YOU/ARCITECH,БЕЛЫЙ</t>
  </si>
  <si>
    <t>РАЗДЕЛИТЕЛЬ ORGASTORE 830 ДЛЯ AVANTECH YOU,АНТРАЦИТ</t>
  </si>
  <si>
    <t>ЛОТОК ORGASTORE 270 ДЛЯ AVANTECH YOU/ ARCITECH,БУК</t>
  </si>
  <si>
    <t>ДЕРЖАТЕЛЬ ТАРЕЛОК ORGASTORE 270 ДЛЯ AVANTECH YOU/ ARCITECH</t>
  </si>
  <si>
    <t>ПРОТИВОСКОЛЬЗЯЩИЙ КОВРИК ДЛЯ ARCITECH,NL450,L5000,АНТРАЦИТ</t>
  </si>
  <si>
    <t>ПРОТИВОСКОЛЬЗЯЩИЙ КОВРИК ДЛЯ ARCITECH,NL500,L5000,АНТРАЦИТ</t>
  </si>
  <si>
    <t>ПРОТИВОСКОЛЬЗЯЩИЙ КОВРИК ДЛЯ ARCITECH,NL650,L5000,АНТРАЦИТ</t>
  </si>
  <si>
    <t>ПРОТИВОСКОЛЬЗЯЩИЙ КОВРИК ДЛЯ ARCITECH,NL450,L5000,БЕЛЫЙ</t>
  </si>
  <si>
    <t>ПРОТИВОСКОЛЬЗЯЩИЙ КОВРИК ДЛЯ ARCITECH,NL500,L5000,БЕЛЫЙ</t>
  </si>
  <si>
    <t>ПРОТИВОСКОЛЬЗЯЩИЙ КОВРИК ДЛЯ ARCITECH,NL650,L5000,БЕЛЫЙ</t>
  </si>
  <si>
    <t>ПРОТИВОСКОЛЬЗЯЩИЙ КОВРИК ДЛЯ ARCITECH,NL450,L5000,ЧЕРНЫЙ</t>
  </si>
  <si>
    <t>ПРОТИВОСКОЛЬЗЯЩИЙ КОВРИК ДЛЯ ARCITECH,NL500,L5000,ЧЕРНЫЙ</t>
  </si>
  <si>
    <t>ПРОТИВОСКОЛЬЗЯЩИЙ КОВРИК ДЛЯ ARCITECH,NL650,L5000,ЧЕРНЫЙ</t>
  </si>
  <si>
    <t>СТЫКОВОЧНЫЙ ПРОФИЛЬ ARCITECH ДЛЯ ORGATRAY,NL500,ПОД ХРОМ</t>
  </si>
  <si>
    <t>ОРГАНИЗАЦИЯ ORGATRAY 510 INNOTECH ATIRA,NL350+,KB550+, ПЛАСТИК,СЕРАЯ</t>
  </si>
  <si>
    <t>ОРГАНИЗАЦИЯ ORGATRAY 510 INNOTECH ATIRA,NL350+,KB550+, ПЛАСТИК,БЕЛАЯ</t>
  </si>
  <si>
    <t>ОРГАНИЗАЦИЯ ORGATRAY 510 INNOTECH ATIRA,NL350+,KB550+, ПЛАСТИК,АНТРАЦИТ</t>
  </si>
  <si>
    <t>РАМА BANIO,ПЛАСТИК,СЕРАЯ</t>
  </si>
  <si>
    <t>РАМА BANIO,ПЛАСТИК,БЕЛАЯ</t>
  </si>
  <si>
    <t>РАМА BANIO,ПЛАСТИК,ТЕМНО-СЕРАЯ</t>
  </si>
  <si>
    <t>КОМПЛЕКТ КОНТЕЙНЕРОВ BANIO, ПЛАСТИК,ПРОЗРАЧНЫЙ/БЕЛЫЙ</t>
  </si>
  <si>
    <t>КОМПЛЕКТ КОНТЕЙНЕРОВ BANIO, ПЛАСТИК,ПРОЗРАЧНЫЙ/СЕРЫЙ</t>
  </si>
  <si>
    <t>U-ОБРАЗНАЯ СТЕНКА ДЛЯ ЯЩИКА ПОД МОЙКУ,СТАЛЬ,СЕРАЯ</t>
  </si>
  <si>
    <t>U-ОБРАЗНАЯ СТЕНКА ДЛЯ ЯЩИКА ПОД МОЙКУ,СТАЛЬ,БЕЛАЯ</t>
  </si>
  <si>
    <t>U-ОБРАЗНАЯ СТЕНКА ДЛЯ ЯЩИКА ПОД МОЙКУ,СТАЛЬ,АНТРАЦИТ</t>
  </si>
  <si>
    <t>П-ОБРАЗНАЯ СТЕНКА ДЛЯ ЯЩИКА ПОД МОЙКУ,СТАЛЬ,СЕРАЯ</t>
  </si>
  <si>
    <t>П-ОБРАЗНАЯ СТЕНКА ДЛЯ ЯЩИКА ПОД МОЙКУ,СТАЛЬ,БЕЛАЯ</t>
  </si>
  <si>
    <t>П-ОБРАЗНАЯ СТЕНКА ДЛЯ ЯЩИКА ПОД МОЙКУ,СТАЛЬ,АНТРАЦИТ</t>
  </si>
  <si>
    <t>МОНТАЖНОЕ ПРИСПОСОБЛЕНИЕ AVANFIT 100</t>
  </si>
  <si>
    <t>ШАБЛОН PRACTICA 275 ДЛЯ ЗАДНЕЙ СТЕНКИ</t>
  </si>
  <si>
    <t>Quadro 30 кг</t>
  </si>
  <si>
    <t>Actro 10 кг</t>
  </si>
  <si>
    <t>Quadro 10 кг</t>
  </si>
  <si>
    <t>Передняя панель Н187</t>
  </si>
  <si>
    <t>Высота 187 мм Inlay</t>
  </si>
  <si>
    <t>Высота Н101 мм</t>
  </si>
  <si>
    <t>передняя панель 900 мм</t>
  </si>
  <si>
    <t>Высота Н187 мм</t>
  </si>
  <si>
    <t>Выбор толщины и вес двери:</t>
  </si>
  <si>
    <t>Передня панель доя Инлайн</t>
  </si>
  <si>
    <t>Соеденители Инлайн</t>
  </si>
  <si>
    <t>Соеденитель передней панели</t>
  </si>
  <si>
    <t>Высота Н139 мм</t>
  </si>
  <si>
    <t>фиксатор передней панели</t>
  </si>
  <si>
    <t>Высота Н251 мм</t>
  </si>
  <si>
    <t>Высота Н77 мм</t>
  </si>
  <si>
    <t xml:space="preserve">боковина левая </t>
  </si>
  <si>
    <t>боковина правая</t>
  </si>
  <si>
    <t>Соеденитель переднний под прикруч</t>
  </si>
  <si>
    <t>Соеденитель переднний под заприсов</t>
  </si>
  <si>
    <t>Дизайн профиль</t>
  </si>
  <si>
    <t>ПОД АЛЮМИНИЙ</t>
  </si>
  <si>
    <t>Дизайн профиль крсивый</t>
  </si>
  <si>
    <t>ПОД НЕРЖАВЕЮЩУЮ СТАЛЬ</t>
  </si>
  <si>
    <t>ПОД ХРОМ</t>
  </si>
  <si>
    <t>ПОД ДУБ</t>
  </si>
  <si>
    <t>ПОД ОРЕХ</t>
  </si>
  <si>
    <t>Задняя стенка</t>
  </si>
  <si>
    <t>Задний соединитель левый</t>
  </si>
  <si>
    <t>Задний соединитель правый</t>
  </si>
  <si>
    <t>до 20 кг</t>
  </si>
  <si>
    <t>до 40 кг</t>
  </si>
  <si>
    <t>до 70 кг</t>
  </si>
  <si>
    <t>OrgaTray 270</t>
  </si>
  <si>
    <t>Оргатрей 270 столовые</t>
  </si>
  <si>
    <t>Оргатрей 270 мфу</t>
  </si>
  <si>
    <t>Оргатрей 270 лоток</t>
  </si>
  <si>
    <t>105,5 мм</t>
  </si>
  <si>
    <t>118 мм</t>
  </si>
  <si>
    <t>Оргатрей 270 ножи</t>
  </si>
  <si>
    <t>Оргатрей 270 рулоны</t>
  </si>
  <si>
    <t>Оргатрей 270 специи</t>
  </si>
  <si>
    <t>OrgaTray 630</t>
  </si>
  <si>
    <t>OrgaStore 630</t>
  </si>
  <si>
    <t>OrgaStripe профиль</t>
  </si>
  <si>
    <t>OrgaStripe фиксатор</t>
  </si>
  <si>
    <t>ORGASTORE 810/830</t>
  </si>
  <si>
    <t>830 конектр</t>
  </si>
  <si>
    <t>830 соединитель</t>
  </si>
  <si>
    <t>ПРОТИВОСКОЛЬЗЯЩИЙ КОВРИК (Anti-slip mat)</t>
  </si>
  <si>
    <t>Коврик</t>
  </si>
  <si>
    <t>банио</t>
  </si>
  <si>
    <t>ПРОЗРАЧНЫЙ/БЕЛЫЙ</t>
  </si>
  <si>
    <t>ПРОЗРАЧНЫЙ/СЕРЫЙ</t>
  </si>
  <si>
    <t>у образ</t>
  </si>
  <si>
    <t xml:space="preserve">                                                               Система выдвижных ящиков AvanTech YOU</t>
  </si>
  <si>
    <t>Система выдвижных ящиков AvanTech YOU Inlay</t>
  </si>
  <si>
    <t>Система выдвижных ящиков AvanTech YOU внутренний ящик с алюминиевой передней панелью</t>
  </si>
  <si>
    <t>Внутренний ящик высотой 101 мм с алюм.панелью</t>
  </si>
  <si>
    <t>Внутренний ящик высотой 139 мм с алюм.панелью</t>
  </si>
  <si>
    <t>Внутренний ящик высотой 187 мм с алюм.панелью</t>
  </si>
  <si>
    <t>Синхронизация</t>
  </si>
  <si>
    <t xml:space="preserve">                                                           Петли Sensys для стеклянных дверей</t>
  </si>
  <si>
    <t>Боковина корпуса из плитного материала, дверь из стекла</t>
  </si>
  <si>
    <t>Боковина корпуса из стекла, дверь из плитного материала</t>
  </si>
  <si>
    <t xml:space="preserve">Система раздвижных дверей TopLine XL </t>
  </si>
  <si>
    <t>(выводится из ассортимента с 31.03.2021 года, аналог TopLine XL 2019)</t>
  </si>
  <si>
    <t>Система раздвижных дверей TopLine L</t>
  </si>
  <si>
    <t>(выводится из ассортимента с 31.03.2021 года, аналог TopLine L 2020)</t>
  </si>
  <si>
    <t xml:space="preserve">                                           Система раздвижных дверей TopLine M </t>
  </si>
  <si>
    <t xml:space="preserve">                                           Система раздвижных дверей TopLine 27 </t>
  </si>
  <si>
    <t>TopLine 27</t>
  </si>
  <si>
    <t>Профиль длиной 3000 мм</t>
  </si>
  <si>
    <t>Одна дверь</t>
  </si>
  <si>
    <t>Ручки для TopLine 27</t>
  </si>
  <si>
    <t>Соединитель тонкой передней панели от 10 мм
Состав комплекта:
- 10 муфт, ø 10 x 8 мм
- 10 винтов, ø 3,5 x 16 мм</t>
  </si>
  <si>
    <t>Решения для ящиков с вырезом под мойку</t>
  </si>
  <si>
    <t xml:space="preserve">                                                                                                             Выбор дистанции:</t>
  </si>
  <si>
    <t xml:space="preserve">                                                                                                                Выбор дистанции:</t>
  </si>
  <si>
    <t xml:space="preserve">                                                                                                                 Выбор дистанции:</t>
  </si>
  <si>
    <t xml:space="preserve">                                                                                                              Выбор дистанции:</t>
  </si>
  <si>
    <t xml:space="preserve">                                                                                                               Выбор дистанции:</t>
  </si>
  <si>
    <t>Система выдвижных ящиков ArciTech внутренний ящик с алюминиевой передней панелью</t>
  </si>
  <si>
    <t>Высота задней стенки</t>
  </si>
  <si>
    <t>Внутренний ящик высотой 94 мм с алюм.панелью</t>
  </si>
  <si>
    <t>Внутренний ящик высотой 126 мм с алюм.панелью</t>
  </si>
  <si>
    <t>Передний рейлинг</t>
  </si>
  <si>
    <t>Внутренний ящик высотой 218 мм, борт 126 мм с алюм.панелью</t>
  </si>
  <si>
    <t>Внутренний ящик высотой 218 мм, борт 94 мм с алюм.панелью</t>
  </si>
  <si>
    <t>Внутренний ящик высотой 186 мм, борт 94 мм с алюм.панелью</t>
  </si>
  <si>
    <t>Высота задней стенки 186 мм, борт 126 мм</t>
  </si>
  <si>
    <t>Организации внутреннего пространства в ящиках AvanTech YOU</t>
  </si>
  <si>
    <t>Высота ящика 54 мм</t>
  </si>
  <si>
    <t>Система выдвижных ящиков InnoTech Atira внутренний ящик с алюминиевой передней панелью</t>
  </si>
  <si>
    <t>КОМПЛЕКТ ВНУТР.КОРОБА INNOTECH ATIRA,ПОЛН.ВЫД,SILENT SYSTEM, H144,NL420,РЕЛИНГИ, СЕРЫЙ</t>
  </si>
  <si>
    <t>КОМПЛЕКТ ВНУТР.КОРОБА INNOTECH ATIRA,ПОЛН.ВЫД,SILENT SYSTEM, H144,NL470,РЕЛИНГИ, СЕРЫЙ</t>
  </si>
  <si>
    <t>КОМПЛЕКТ ВНУТР.КОРОБА INNOTECH ATIRA,ПОЛН.ВЫД,SILENT SYSTEM, H144,NL470,РЕЛИНГИ, БЕЛЫЙ</t>
  </si>
  <si>
    <t>КОМПЛЕКТ ВНУТР.КОРОБА INNOTECH ATIRA,ПОЛН.ВЫД,SILENT SYSTEM, H144,NL420,РЕЛИНГИ, АНТРАЦИТ</t>
  </si>
  <si>
    <t>КОМПЛЕКТ ВНУТР.КОРОБА INNOTECH ATIRA,ПОЛН.ВЫД,SILENT SYSTEM, H144,NL470,РЕЛИНГИ, АНТРАЦИТ</t>
  </si>
  <si>
    <t>ПЕРЕДНЯЯ ПАНЕЛЬ ВНУТРЕННЕГО КОРОБА 100 INNOTECH ATIRA, H144,KB600,СЕРАЯ</t>
  </si>
  <si>
    <t>ПЕРЕДНЯЯ ПАНЕЛЬ ВНУТРЕННЕГО КОРОБА 100 INNOTECH ATIRA, H144,KB600,БЕЛАЯ</t>
  </si>
  <si>
    <t>ПЕРЕДНЯЯ ПАНЕЛЬ ВНУТРЕННЕГО КОРОБА 100 INNOTECH ATIRA, H144,KB600,АНТРАЦИТ</t>
  </si>
  <si>
    <t>Высота 144 панель</t>
  </si>
  <si>
    <t>Высота 144 соединитель</t>
  </si>
  <si>
    <t>с надставкой DesignSide</t>
  </si>
  <si>
    <t>Станки для сверления и запрессовки</t>
  </si>
  <si>
    <t>Высота ящика 70 мм</t>
  </si>
  <si>
    <t>Высота короба 144 мм</t>
  </si>
  <si>
    <t>Высота короба 176 мм</t>
  </si>
  <si>
    <t>Высота короба 144 мм (полный комплект)</t>
  </si>
  <si>
    <t>КОМПЛЕКТ SILENT SYSTEM TOPLINE L НА ОТКРЫВАНИЕ,2 ДВЕРИ,50 КГ</t>
  </si>
  <si>
    <t>Вес фасада до 20 кг</t>
  </si>
  <si>
    <t>Выбор веса фасада:</t>
  </si>
  <si>
    <t>открывание 2-х дверей</t>
  </si>
  <si>
    <t>Вес фасада до 50 кг</t>
  </si>
  <si>
    <t>открывание 3-х дверей</t>
  </si>
  <si>
    <t>закрытие 2-х дверей</t>
  </si>
  <si>
    <t>закрывание 3-х дверей</t>
  </si>
  <si>
    <t>Петля Sensys</t>
  </si>
  <si>
    <t>WL петли</t>
  </si>
  <si>
    <t>Петля Intermat</t>
  </si>
  <si>
    <t>WL петли заглушка на чашку</t>
  </si>
  <si>
    <t>Система раздвижных дверей TopLine L/M</t>
  </si>
  <si>
    <t>КОМПЛЕКТ ФУРНИТУРЫ TOPLINE L ДЛЯ ПЕРЕДНЕЙ ДВЕРИ СЛЕВА,EB29,БЕЗ РЕГУЛ. ВЫСОТЫ</t>
  </si>
  <si>
    <t>КОМПЛЕКТ ФУРНИТУРЫ TOPLINE L ДЛЯ ПЕРЕДНЕЙ ДВЕРИ СЛЕВА,EB32,БЕЗ РЕГУЛ. ВЫСОТЫ</t>
  </si>
  <si>
    <t>КОМПЛЕКТ ФУРНИТУРЫ TOPLINE L ДЛЯ ПЕРЕДНЕЙ ДВЕРИ СЛЕВА,EB36,БЕЗ РЕГУЛ. ВЫСОТЫ</t>
  </si>
  <si>
    <t>КОМПЛЕКТ ФУРНИТУРЫ TOPLINE L ДЛЯ ПЕРЕДНЕЙ ДВЕРИ СПРАВА,EB29,БЕЗ РЕГУЛ. ВЫСОТЫ</t>
  </si>
  <si>
    <t>КОМПЛЕКТ ФУРНИТУРЫ TOPLINE L ДЛЯ ПЕРЕДНЕЙ ДВЕРИ СПРАВА,EB32,БЕЗ РЕГУЛ. ВЫСОТЫ</t>
  </si>
  <si>
    <t>КОМПЛЕКТ ФУРНИТУРЫ TOPLINE L ДЛЯ ПЕРЕДНЕЙ ДВЕРИ СПРАВА,EB36,БЕЗ РЕГУЛ. ВЫСОТЫ</t>
  </si>
  <si>
    <t>КОМПЛЕКТ ФУРНИТУРЫ TOPLINE L ДЛЯ СРЕДНЕЙ ДВЕРИ,EB29,БЕЗ РЕГУЛ. ВЫСОТЫ</t>
  </si>
  <si>
    <t>КОМПЛЕКТ ФУРНИТУРЫ TOPLINE L ДЛЯ СРЕДНЕЙ ДВЕРИ,EB32,БЕЗ РЕГУЛ. ВЫСОТЫ</t>
  </si>
  <si>
    <t>КОМПЛЕКТ ФУРНИТУРЫ TOPLINE L ДЛЯ СРЕДНЕЙ ДВЕРИ,EB36,БЕЗ РЕГУЛ. ВЫСОТЫ</t>
  </si>
  <si>
    <t>КОМПЛЕКТ ФУРНИТУРЫ TOPLINE L ДЛЯ ЗАДНЕЙ ДВЕРИ,С ОГРАНИЧ. ХОДА,БЕЗ РЕГУЛ. ВЫСОТЫ</t>
  </si>
  <si>
    <t>КОМПЛЕКТ ФУРНИТУРЫ TOPLINE L ДЛЯ ЗАДНЕЙ ДВЕРИ,БЕЗ ОГРАНИЧ. ХОДА,БЕЗ РЕГУЛ. ВЫСОТЫ</t>
  </si>
  <si>
    <t>ДОПОЛНИТЕЛЬНЫЙ КОМПЛЕКТ TOPLINE L ДЛЯ ПЕРЕДНЕЙ ДВЕРИ,70КГ,EB32,БЕЗ РЕГУЛ. ВЫСОТЫ</t>
  </si>
  <si>
    <t>ДОПОЛНИТЕЛЬНЫЙ КОМПЛЕКТ TOPLINE L ДЛЯ ПЕРЕДНЕЙ ДВЕРИ,70КГ,EB36,БЕЗ РЕГУЛ. ВЫСОТЫ</t>
  </si>
  <si>
    <t>ДОПОЛНИТЕЛЬНЫЙ КОМПЛЕКТ TOPLINE L ДЛЯ ЗАДНЕЙ ДВЕРИ,70КГ,БЕЗ РЕГУЛ. ВЫСОТЫ</t>
  </si>
  <si>
    <t>КОМПЛЕКТ ФУРНИТУРЫ TOPLINE L ДЛЯ ПЕРЕДНЕЙ ДВЕРИ СЛЕВА,EB29,РЕГУЛ. ВЫСОТЫ</t>
  </si>
  <si>
    <t>КОМПЛЕКТ ФУРНИТУРЫ TOPLINE L ДЛЯ ПЕРЕДНЕЙ ДВЕРИ СЛЕВА,EB32,РЕГУЛ. ВЫСОТЫ</t>
  </si>
  <si>
    <t>КОМПЛЕКТ ФУРНИТУРЫ TOPLINE L ДЛЯ ПЕРЕДНЕЙ ДВЕРИ СЛЕВА,EB36,РЕГУЛ. ВЫСОТЫ</t>
  </si>
  <si>
    <t>КОМПЛЕКТ ФУРНИТУРЫ TOPLINE L ДЛЯ ПЕРЕДНЕЙ ДВЕРИ СПРАВА,EB29,РЕГУЛ. ВЫСОТЫ</t>
  </si>
  <si>
    <t>КОМПЛЕКТ ФУРНИТУРЫ TOPLINE L ДЛЯ ПЕРЕДНЕЙ ДВЕРИ СПРАВА,EB32,РЕГУЛ. ВЫСОТЫ</t>
  </si>
  <si>
    <t>КОМПЛЕКТ ФУРНИТУРЫ TOPLINE L ДЛЯ ПЕРЕДНЕЙ ДВЕРИ СПРАВА,EB36,РЕГУЛ. ВЫСОТЫ</t>
  </si>
  <si>
    <t>КОМПЛЕКТ ФУРНИТУРЫ TOPLINE L ДЛЯ СРЕДНЕЙ ДВЕРИ,EB29,РЕГУЛ. ВЫСОТЫ</t>
  </si>
  <si>
    <t>КОМПЛЕКТ ФУРНИТУРЫ TOPLINE L ДЛЯ СРЕДНЕЙ ДВЕРИ,EB32,РЕГУЛ. ВЫСОТЫ</t>
  </si>
  <si>
    <t>КОМПЛЕКТ ФУРНИТУРЫ TOPLINE L ДЛЯ СРЕДНЕЙ ДВЕРИ,EB36,РЕГУЛ. ВЫСОТЫ</t>
  </si>
  <si>
    <t>КОМПЛЕКТ ФУРНИТУРЫ TOPLINE L ДЛЯ ЗАДНЕЙ ДВЕРИ,С ОГРАНИЧ. ХОДА,РЕГУЛ. ВЫСОТЫ</t>
  </si>
  <si>
    <t>КОМПЛЕКТ ФУРНИТУРЫ TOPLINE L ДЛЯ ЗАДНЕЙ ДВЕРИ,БЕЗ ОГРАНИЧ. ХОДА,РЕГУЛ. ВЫСОТЫ</t>
  </si>
  <si>
    <t>ДОПОЛНИТЕЛЬНЫЙ КОМПЛЕКТ TOPLINE L ДЛЯ ПЕРЕДНЕЙ ДВЕРИ,70КГ,EB32,РЕГУЛ. ВЫСОТЫ</t>
  </si>
  <si>
    <t>ДОПОЛНИТЕЛЬНЫЙ КОМПЛЕКТ TOPLINE L ДЛЯ ПЕРЕДНЕЙ ДВЕРИ,70КГ,EB36,РЕГУЛ. ВЫСОТЫ</t>
  </si>
  <si>
    <t>ДОПОЛНИТЕЛЬНЫЙ КОМПЛЕКТ TOPLINE L ДЛЯ ЗАДНЕЙ ДВЕРИ,70КГ,РЕГУЛ. ВЫСОТЫ</t>
  </si>
  <si>
    <t>КОМПЛЕКТ ДЕКОРАТИВНЫХ ЗАГЛУШЕК TOPLINE L ДЛЯ ПЕРЕДНЕЙ ДВЕРИ,ПЛАСТИК,ЦВЕТ БЕЛЫЙ</t>
  </si>
  <si>
    <t>КОМПЛЕКТ ДЕКОРАТИВНЫХ ЗАГЛУШЕК TOPLINE L ДЛЯ ПЕРЕДНЕЙ ДВЕРИ,ПЛАСТИК,ЦВЕТ АНТРАЦИТ</t>
  </si>
  <si>
    <t>КОМПЛЕКТ SILENT SYSTEM TOPLINE L ЗАКР/ОТКР. 2 ДВЕРИ,50КГ,ЗА ПРОФИЛЕМ,БЕЗ РЕГУЛ. УСИЛИЯ</t>
  </si>
  <si>
    <t>КОМПЛЕКТ SILENT SYSTEM TOPLINE L ЗАКР/ОТКР. 2 ДВЕРИ,50КГ,ЗА ПРОФИЛЕМ,РЕГУЛ. УСИЛИЯ</t>
  </si>
  <si>
    <t>КОМПЛЕКТ SILENT SYSTEM TOPLINE L ЗАКР/ОТКР. 2 ДВЕРИ,50КГ,ЗА ПРОФИЛЕМ,РЕГУЛ. УСИЛИЯ И ВЫС.</t>
  </si>
  <si>
    <t>КОМПЛЕКТ SILENT SYSTEM TOPLINE L НА ЗАКРЫВАНИЕ 2 ДВЕРИ,50КГ,ЗА ПРОФИЛЕМ,БЕЗ РЕГУЛ. УСИЛИЯ</t>
  </si>
  <si>
    <t>КОМПЛЕКТ SILENT SYSTEM TOPLINE L НА ЗАКРЫВАНИЕ 2 ДВЕРИ,50КГ,ЗА ПРОФИЛЕМ,РЕГУЛ. УСИЛИЯ</t>
  </si>
  <si>
    <t>КОМПЛЕКТ SILENT SYSTEM TOPLINE L НА ОТКРЫВАНИЕ 2 ДВЕРИ,50КГ,ЗА ПРОФИЛЕМ,БЕЗ РЕГУЛ. ВЫСОТЫ</t>
  </si>
  <si>
    <t>КОМПЛЕКТ SILENT SYSTEM TOPLINE L НА ОТКРЫВАНИЕ 2 ДВЕРИ,50КГ,ЗА ПРОФИЛЕМ,РЕГУЛ. ВЫСОТЫ</t>
  </si>
  <si>
    <t>КОМПЛЕКТ SILENT SYSTEM TOPLINE L ЗАКР/ОТКР. 3 ДВЕРИ,50КГ,ЗА ПРОФИЛЕМ,БЕЗ РЕГУЛ. УСИЛИЯ</t>
  </si>
  <si>
    <t>КОМПЛЕКТ SILENT SYSTEM TOPLINE L ЗАКР/ОТКР. 3 ДВЕРИ,50КГ,ЗА ПРОФИЛЕМ,РЕГУЛ. УСИЛИЯ</t>
  </si>
  <si>
    <t>КОМПЛЕКТ SILENT SYSTEM TOPLINE L ЗАКР/ОТКР. 3 ДВЕРИ,50КГ,ЗА ПРОФИЛЕМ,РЕГУЛ. УСИЛИЯ И ВЫС.</t>
  </si>
  <si>
    <t>КОМПЛЕКТ SILENT SYSTEM TOPLINE L НА ЗАКРЫВАНИЕ 3 ДВЕРИ,50КГ,ЗА ПРОФИЛЕМ,БЕЗ РЕГУЛ. УСИЛИЯ</t>
  </si>
  <si>
    <t>КОМПЛЕКТ SILENT SYSTEM TOPLINE L НА ЗАКРЫВАНИЕ 3 ДВЕРИ,50КГ,ЗА ПРОФИЛЕМ,РЕГУЛ. УСИЛИЯ</t>
  </si>
  <si>
    <t>КОМПЛЕКТ SILENT SYSTEM TOPLINE L НА ОТКРЫВАНИЕ 3-4 ДВ.,50КГ,ЗА ПРОФИЛЕМ,БЕЗ РЕГУЛ. ВЫСОТЫ</t>
  </si>
  <si>
    <t>КОМПЛЕКТ SILENT SYSTEM TOPLINE L НА ОТКРЫВАНИЕ 3-4 ДВ.,50КГ,ЗА ПРОФИЛЕМ,РЕГУЛ. ВЫСОТЫ</t>
  </si>
  <si>
    <t>КОМПЛЕКТ SILENT SYSTEM TOPLINE L ЗАКР/ОТКР. 4 ДВЕРИ,50КГ,ЗА ПРОФИЛЕМ,БЕЗ РЕГУЛ. УСИЛИЯ</t>
  </si>
  <si>
    <t>КОМПЛЕКТ SILENT SYSTEM TOPLINE L ЗАКР/ОТКР. 4 ДВЕРИ,50КГ,ЗА ПРОФИЛЕМ,РЕГУЛ. УСИЛИЯ</t>
  </si>
  <si>
    <t>КОМПЛЕКТ SILENT SYSTEM TOPLINE L ЗАКР/ОТКР. 4 ДВЕРИ,50КГ,ЗА ПРОФИЛЕМ,РЕГУЛ. УСИЛИЯ И ВЫС.</t>
  </si>
  <si>
    <t>КОМПЛЕКТ SILENT SYSTEM TOPLINE L НА ЗАКРЫВАНИЕ 4 ДВЕРИ,50КГ,ЗА ПРОФИЛЕМ,БЕЗ РЕГУЛ. УСИЛИЯ</t>
  </si>
  <si>
    <t>КОМПЛЕКТ SILENT SYSTEM TOPLINE L НА ЗАКРЫВАНИЕ 4 ДВЕРИ,50КГ,ЗА ПРОФИЛЕМ,РЕГУЛ. УСИЛИЯ</t>
  </si>
  <si>
    <t>КОМПЛЕКТ ПРИНАДЛЕЖНОСТЕЙ ДЛЯ СИНХРОНИЗАЦИИ СРЕДНИХ ДВЕРЕЙ TOPLINE L 4 ДВЕРНОГО ШКАФА</t>
  </si>
  <si>
    <t>КОМПЛЕКТ ПРИНАДЛЕЖНОСТЕЙ ДЛЯ МОНТАЖА ПРОФИЛЯ TOPLINE L</t>
  </si>
  <si>
    <t>1 МЕТР ХОДОВОЙ ПРОФИЛЬ TOPLINE L 2018,ПЕРЕД ВЕРХ.ПАНЕЛЬЮ,АЛЮМИНИЙ,АНОДИРОВАННЫЙ</t>
  </si>
  <si>
    <t>1 МЕТР ХОДОВОЙ ПРОФИЛЬ TOPLINE L 2018,ПЕРЕД ВЕРХ.ПАНЕЛЬЮ,АЛЮМИНИЙ,БЕЗ ПОКРЫТИЯ</t>
  </si>
  <si>
    <t>1 МЕТР ХОДОВОЙ ПРОФИЛЬ TOPLINE L 2018,ПЕРЕД ВЕРХ.ПАНЕЛЬЮ,С ПЕРФОРАЦИЕЙ,СТАЛЬ,СЕРЕБРИСТЫЙ</t>
  </si>
  <si>
    <t>1 МЕТР ХОДОВОЙ ПРОФИЛЬ TOPLINE L 2018,ПЕРЕД ВЕРХ.ПАНЕЛЬЮ,С ПЕРФОРАЦИЕЙ,СТАЛЬ,ОЦИНКОВАННАЯ</t>
  </si>
  <si>
    <t>1 МЕТР НАПРАВЛЯЮЩИЙ ПРОФИЛЬ STB18,АЛЮМИНИЙ,БЕЗ ПОКРЫТИЯ</t>
  </si>
  <si>
    <t>1 МЕТР НАПРАВЛЯЮЩИЙ ПРОФИЛЬ STB18,АЛЮМИНИЙ,АНОДИРОВАННЫЙ</t>
  </si>
  <si>
    <t>1 МЕТР НАПРАВЛЯЮЩИЙ ПРОФИЛЬ STB18,С ПЕРФОРАЦИЕЙ,СТАЛЬ,ОЦИНКОВАННАЯ</t>
  </si>
  <si>
    <t>1 МЕТР НАПРАВЛЯЮЩИЙ ПРОФИЛЬ STB18,С ПЕРФОРАЦИЕЙ,СТАЛЬ,СЕРЕБРИСТЫЙ</t>
  </si>
  <si>
    <t>Передняя дверь 3-х дверка</t>
  </si>
  <si>
    <t>Передняя дверь 2-х дверка</t>
  </si>
  <si>
    <t>С регулировкой усилия</t>
  </si>
  <si>
    <t>Без регулировки усилия</t>
  </si>
  <si>
    <t>Доводчик на закрывание</t>
  </si>
  <si>
    <t>ВНИМАНИЕ!Подбор фурнитуры происходит без ходового и направляющего профиля!</t>
  </si>
  <si>
    <t>2-дверка</t>
  </si>
  <si>
    <t>3-дверка</t>
  </si>
  <si>
    <t>Комплекты фурнитуры TL L 2018 для 2-х дверного шкафа с регулировкой высоты</t>
  </si>
  <si>
    <t>Комплекты фурнитуры TL L 2018 для 3-х дверного шкафа с регулировкой высоты</t>
  </si>
  <si>
    <t>Комплекты фурнитуры TL M 2018 для 2-х дверного шкафа</t>
  </si>
  <si>
    <t>КОМПЛЕКТ ФУРНИТУРЫ TOPLINE M ДЛЯ ПЕРЕДНЕЙ ДВЕРИ СЛЕВА,EB29</t>
  </si>
  <si>
    <t>КОМПЛЕКТ ФУРНИТУРЫ TOPLINE M ДЛЯ ПЕРЕДНЕЙ ДВЕРИ СЛЕВА,EB32</t>
  </si>
  <si>
    <t>КОМПЛЕКТ ФУРНИТУРЫ TOPLINE M ДЛЯ ПЕРЕДНЕЙ ДВЕРИ СПРАВА,EB29</t>
  </si>
  <si>
    <t>КОМПЛЕКТ ФУРНИТУРЫ TOPLINE M ДЛЯ ПЕРЕДНЕЙ ДВЕРИ СПРАВА,EB32</t>
  </si>
  <si>
    <t>КОМПЛЕКТ ФУРНИТУРЫ TOPLINE M ДЛЯ СРЕДНЕЙ ДВЕРИ,EB29</t>
  </si>
  <si>
    <t>КОМПЛЕКТ ФУРНИТУРЫ TOPLINE M ДЛЯ СРЕДНЕЙ ДВЕРИ,EB32</t>
  </si>
  <si>
    <t>КОМПЛЕКТ ФУРНИТУРЫ TOPLINE M ДЛЯ ЗАДНЕЙ ДВЕРИ,С ОГРАНИЧЕНИЕМ ХОДА</t>
  </si>
  <si>
    <t>КОМПЛЕКТ ФУРНИТУРЫ TOPLINE M ДЛЯ ЗАДНЕЙ ДВЕРИ,БЕЗ ОГРАНИЧЕНИЯ ХОДА</t>
  </si>
  <si>
    <t>КОМПЛЕКТ SILENT SYSTEM TOPLINE M НА ЗАКРЫВАНИЕ И СОУДАР/ЛЕВ. 2 ДВЕРИ,25 КГ</t>
  </si>
  <si>
    <t>КОМПЛЕКТ SILENT SYSTEM TOPLINE M НА ЗАКРЫВАНИЕ И СОУДАР/ПРАВ. 2 ДВЕРИ,25 КГ</t>
  </si>
  <si>
    <t>КОМПЛЕКТ SILENT SYSTEM TOPLINE M НА ЗАКРЫВАНИЕ 2 ДВЕРИ,25 КГ,ЗА ПРОФИЛЕМ</t>
  </si>
  <si>
    <t>КОМПЛЕКТ SILENT SYSTEM TOPLINE M НА ЗАКРЫВАНИЕ 2 ДВЕРИ,40 КГ,ЗА ПРОФИЛЕМ</t>
  </si>
  <si>
    <t>КОМПЛЕКТ SILENT SYSTEM TOPLINE M НА СОУДАРЕНИЕ 2 ДВЕРИ,ЛЕВЫЙ</t>
  </si>
  <si>
    <t>КОМПЛЕКТ SILENT SYSTEM TOPLINE M НА СОУДАРЕНИЕ 2 ДВЕРИ,ПРАВЫЙ</t>
  </si>
  <si>
    <t>КОМПЛЕКТ SILENT SYSTEM TOPLINE M НА ЗАКРЫВАНИЕ И СОУДАРЕНИЕ 3 ДВЕРИ,25 КГ</t>
  </si>
  <si>
    <t>КОМПЛЕКТ SILENT SYSTEM TOPLINE M НА ЗАКРЫВАНИЕ 3 ДВЕРИ,25 КГ,ЗА ПРОФИЛЕМ</t>
  </si>
  <si>
    <t>КОМПЛЕКТ SILENT SYSTEM TOPLINE M НА ЗАКРЫВАНИЕ 3 ДВЕРИ,40 КГ,ЗА ПРОФИЛЕМ</t>
  </si>
  <si>
    <t>КОМПЛЕКТ SILENT SYSTEM TOPLINE M НА СОУДАРЕНИЕ 3 ДВЕРИ</t>
  </si>
  <si>
    <t>КОМПЛЕКТ ПРИНАДЛЕЖНОСТЕЙ ДЛЯ МОНТАЖА ПРОФИЛЯ TOPLINE M</t>
  </si>
  <si>
    <t>1 МЕТР ХОДОВОЙ ПРОФИЛЬ TOPLINE M 2018,ПЕРЕД ВЕРХ.ПАНЕЛЬЮ,АЛЮМИНИЙ,АНОДИРОВАННЫЙ</t>
  </si>
  <si>
    <t>1 МЕТР ХОДОВОЙ ПРОФИЛЬ TOPLINE M 2018,ПЕРЕД ВЕРХ.ПАНЕЛЬЮ,АЛЮМИНИЙ,БЕЗ ПОКРЫТИЯ</t>
  </si>
  <si>
    <t>1 МЕТР ХОДОВОЙ ПРОФИЛЬ TOPLINE M 2018,ПЕРЕД ВЕРХ.ПАНЕЛЬЮ,С ПЕРФОРАЦИЕЙ,СТАЛЬ,ОЦИНКОВАННАЯ</t>
  </si>
  <si>
    <t>Двери до 25 кг</t>
  </si>
  <si>
    <t>Двери до 40 кг</t>
  </si>
  <si>
    <t>Доводчик</t>
  </si>
  <si>
    <t>Комплекты фурнитуры TL M 2018 для 3-х дверного шкафа</t>
  </si>
  <si>
    <t>Акция "Все складывается отлично!" с 01.09.2020 по 30.11.2020 года</t>
  </si>
  <si>
    <t>КОМПЛЕКТ ФУРНИТУРЫ WINGLINE L 25 КГ,САМОЗАКРЫВАНИЕ, L, С ПЕТЛЯМИ</t>
  </si>
  <si>
    <t>КОМПЛЕКТ ФУРНИТУРЫ WINGLINE L 25 КГ,САМОЗАКРЫВАНИЕ, R, С ПЕТЛЯМИ</t>
  </si>
  <si>
    <t>КОМПЛЕКТ ФУРНИТУРЫ WINGLINE L 25 КГ,БЕЗ САМОЗАКРЫВАНИЯ, L, С ПЕТЛЯМИ</t>
  </si>
  <si>
    <t>КОМПЛЕКТ ФУРНИТУРЫ WINGLINE L 25 КГ,БЕЗ САМОЗАКРЫВАНИЯ, R, С ПЕТЛЯМИ</t>
  </si>
  <si>
    <t>КОМПЛЕКТ ФУРНИТУРЫ WINGLINE L 12 КГ,САМОЗАКРЫВАНИЕ, L, С ПЕТЛЯМИ</t>
  </si>
  <si>
    <t>КОМПЛЕКТ ФУРНИТУРЫ WINGLINE L 12 КГ,САМОЗАКРЫВАНИЕ, R, С ПЕТЛЯМИ</t>
  </si>
  <si>
    <t>КОМПЛЕКТ ФУРНИТУРЫ WINGLINE L 12 КГ,БЕЗ САМОЗАКРЫВАНИЯ, L, С ПЕТЛЯМИ</t>
  </si>
  <si>
    <t>КОМПЛЕКТ ФУРНИТУРЫ WINGLINE L 12 КГ,БЕЗ САМОЗАКРЫВАНИЯ, R, С ПЕТЛЯМИ</t>
  </si>
  <si>
    <t>КОМПЛЕКТ ФУРНИТУРЫ WINGLINE L 12 КГ,САМОЗАКРЫВАНИЕ, БЕЗ НАПР. ЭЛЕМЕНТА, L, С ПЕТЛЯМИ</t>
  </si>
  <si>
    <t>КОМПЛЕКТ ФУРНИТУРЫ WINGLINE L 12 КГ,САМОЗАКРЫВАНИЕ, БЕЗ НАПР. ЭЛЕМЕНТА, R, С ПЕТЛЯМИ</t>
  </si>
  <si>
    <t>КОМПЛЕКТ ФУРНИТУРЫ WINGLINE L 12 КГ,БЕЗ САМОЗАКРЫВАНИЯ,БЕЗ НАПР. ЭЛЕМЕНТА, L, С ПЕТЛЯМИ</t>
  </si>
  <si>
    <t>КОМПЛЕКТ ФУРНИТУРЫ WINGLINE L 12 КГ,БЕЗ САМОЗАКРЫВАНИЯ,БЕЗ НАПР. ЭЛЕМЕНТА, R, С ПЕТЛЯМИ</t>
  </si>
  <si>
    <t>МЕХАНИЗМ PULL TO MOVE SILENT ДЛЯ WINGLINE L,ИСПОЛНЕНИЕ LIGHT, КОМПЛЕКТ L+R</t>
  </si>
  <si>
    <t>МЕХАНИЗМ PULL TO MOVE SILENT ДЛЯ WINGLINE L,ИСПОЛНЕНИЕ MEDIUM, КОМПЛЕКТ L+R</t>
  </si>
  <si>
    <t>МЕХАНИЗМ PULL TO MOVE SILENT ДЛЯ WINGLINE L,ИСПОЛНЕНИЕ HEAVY, КОМПЛЕКТ L+R</t>
  </si>
  <si>
    <t>МЕХАНИЗМ PUSH TO MOVE ДЛЯ WINGLINE L,ИСПОЛНЕНИЕ LIGHT, КОМПЛЕКТ L+R</t>
  </si>
  <si>
    <t>МЕХАНИЗМ PUSH TO MOVE ДЛЯ WINGLINE L,ИСПОЛНЕНИЕ MEDIUM, КОМПЛЕКТ L+R</t>
  </si>
  <si>
    <t>МЕХАНИЗМ PUSH TO MOVE ДЛЯ WINGLINE L,ИСПОЛНЕНИЕ HEAVY, КОМПЛЕКТ L+R</t>
  </si>
  <si>
    <t>9284317</t>
  </si>
  <si>
    <t>ПЕТЛЯ SENSYS 8645I, УГОЛ 110ГР, ЧАШКА TH53D35, НА СРЕДНЮЮ СТЕНКУ(B3)</t>
  </si>
  <si>
    <t>ПЕТЛЯ SENSYS 8645I, УГОЛ 110ГР, ЧАШКА TH53D35, ВКЛАДНАЯ НАВЕСКА(B-4)</t>
  </si>
  <si>
    <t>ПЕТЛЯ SENSYS 8631I, УГОЛ 95ГР, ЧАШКА TH53D35, НА СРЕДНЮЮ СТЕНКУ(B3)</t>
  </si>
  <si>
    <t>ПЕТЛЯ SENSYS 8631I, УГОЛ 95ГР, ЧАШКА TH53D35, ВКЛАДНАЯ НАВЕСКА(B-4)</t>
  </si>
  <si>
    <t>ПЕТЛЯ SENSYS 8661, УГОЛ 95ГР, ЧАШКА TH52D35, НА СРЕДНЮЮ СТЕНКУ(B3)</t>
  </si>
  <si>
    <t>ПЕТЛЯ SENSYS 8661, УГОЛ 95ГР, ЧАШКА TH52D35, ВКЛАДНАЯ НАВЕСКА(B-4)</t>
  </si>
  <si>
    <t>ПЕТЛЯ SENSYS 8646I, УГОЛ 110ГР, ЧАШКА TH53D35, НА СРЕДНЮЮ СТЕНКУ(B3)</t>
  </si>
  <si>
    <t>ПЕТЛЯ SENSYS 8646I, УГОЛ 110ГР, ЧАШКА TH53D35, ВКЛАДНАЯ НАВЕСКА(B-4)</t>
  </si>
  <si>
    <t>ПЕТЛЯ SENSYS 8676, УГОЛ 110ГР, ЧАШКА TH52D35, НАКЛАДНАЯ НАВЕСКА(B12,5)</t>
  </si>
  <si>
    <t>ПЕТЛЯ SENSYS 8676, УГОЛ 110ГР, ЧАШКА TH52D35, НА СРЕДНЮЮ СТЕНКУ(B3)</t>
  </si>
  <si>
    <t>ПЕТЛЯ SENSYS 8676, УГОЛ 110ГР, ЧАШКА TH52D35, ВКЛАДНАЯ НАВЕСКА(B-4)</t>
  </si>
  <si>
    <t>ПЕТЛЯ SENSYS 8657I, УГОЛ 165ГР, ЧАШКА TH53D35, НА СРЕДНЮЮ СТЕНКУ(B3)</t>
  </si>
  <si>
    <t>ПЕТЛЯ SENSYS 8639I, УГОЛ КОРПУСА W30, УГОЛ 95ГР, ЧАШКА TH53D35, ВКЛАДНАЯ НАВЕСКА(B-16)</t>
  </si>
  <si>
    <t>ПЕТЛЯ SENSYS 8669,УГОЛ КОРПУСА W30,УГОЛ 95ГР,ЧАШКА TH52D35,ВКЛАДНАЯ, B-16</t>
  </si>
  <si>
    <t>ПЕТЛЯ SENSYS 8639I, УГОЛ КОРПУСА W45, УГОЛ 95ГР, ЧАШКА TH53D35, ВКЛАДНАЯ НАВЕСКА(B-25)</t>
  </si>
  <si>
    <t>ПЕТЛЯ SENSYS 8638I ДЛЯ АЛЮМИНИЕВЫХ РАМ, УГОЛ 95ГР, ЧАШКА TA32, НА СРЕДНЮЮ СТЕНКУ(B3)</t>
  </si>
  <si>
    <t>ПЕТЛЯ SENSYS 8675,УГОЛ 110ГР,ЧАШКА TH52D35,СРЕДНЯЯ СТЕНКА, B3,ЧЕРНЫЙ ОБСИДИАН</t>
  </si>
  <si>
    <t>ПЕТЛЯ SENSYS 8631I,УГОЛ 95ГР,ЧАШКА TH52D35,СРЕДНЯЯ СТЕНКА, B3,ЧЕРНЫЙ ОБСИДИАН</t>
  </si>
  <si>
    <t>ПЕТЛЯ SENSYS 8631I,УГОЛ 95ГР,ЧАШКА TH52D35,ВКЛАДНАЯ, B-4,ЧЕРНЫЙ ОБСИДИАН</t>
  </si>
  <si>
    <t>ПЕТЛЯ SENSYS 8661,УГОЛ 95ГР,ЧАШКА TH52D35,СРЕДНЯЯ СТЕНКА, B3,ЧЕРНЫЙ ОБСИДИАН</t>
  </si>
  <si>
    <t>ПЕТЛЯ SENSYS 8661,УГОЛ 95ГР,ЧАШКА TH52D35,ВКЛАДНАЯ, B-4,ЧЕРНЫЙ ОБСИДИАН</t>
  </si>
  <si>
    <t>ПЕТЛЯ SENSYS 8646I,УГОЛ 110ГР,ЧАШКА TH52D35,СРЕДНЯЯ СТЕНКА, B3,ЧЕРНЫЙ ОБСИДИАН</t>
  </si>
  <si>
    <t>ПЕТЛЯ SENSYS 8646I,УГОЛ 110ГР,ЧАШКА TH52D35,ВКЛАДНАЯ, B-4,ЧЕРНЫЙ ОБСИДИАН</t>
  </si>
  <si>
    <t>ПЕТЛЯ SENSYS 8676,УГОЛ 110ГР,ЧАШКА TH52D35,СРЕДНЯЯ СТЕНКА, B3,ЧЕРНЫЙ ОБСИДИАН</t>
  </si>
  <si>
    <t>ПЕТЛЯ SENSYS 8676,УГОЛ 110ГР,ЧАШКА TH52D35,ВКЛАДНАЯ, B-4,ЧЕРНЫЙ ОБСИДИАН</t>
  </si>
  <si>
    <t>ПЕТЛЯ SENSYS 8687,УГОЛ 165ГР,ЧАШКА TH52D35,НАКЛАДНАЯ, B12,5,ЧЕРНЫЙ ОБСИДИАН</t>
  </si>
  <si>
    <t>ПЕТЛЯ SENSYS 8687,УГОЛ 165ГР,ЧАШКА TH52D35,СРЕДНЯЯ СТЕНКА, B3,ЧЕРНЫЙ ОБСИДИАН</t>
  </si>
  <si>
    <t>ПЕТЛЯ SENSYS 8669,W30,УГОЛ 95ГР,ЧАШКА TH52D35,НАКЛАДНАЯ, B2,ЧЕРНЫЙ ОБСИДИАН</t>
  </si>
  <si>
    <t>ПЕТЛЯ SENSYS 8669,W45,УГОЛ 95ГР,ЧАШКА TH52D35,НАКЛАДНАЯ, B-2,ЧЕРНЫЙ ОБСИДИАН</t>
  </si>
  <si>
    <t>ПЕТЛЯ SENSYS 8669,W45,УГОЛ 95ГР,ЧАШКА TH52D35,НАКЛАДНАЯ, B9,ЧЕРНЫЙ ОБСИДИАН</t>
  </si>
  <si>
    <t>ПЕТЛЯ SENSYS 8669,W90,УГОЛ 95ГР,ЧАШКА TH52D35,ВКЛАДНАЯ, B4,ЧЕРНЫЙ ОБСИДИАН</t>
  </si>
  <si>
    <t>КОМПЛЕКТ ПЕТЕЛЬ SENSYS 8645I,УГОЛ 110ГР,ЧАШКА TX21,ПОД ПРИКЛЕИВАНИЕ,ВКЛАДНАЯ, B4</t>
  </si>
  <si>
    <t>КОМПЛЕКТ ПЕТЕЛЬ SENSYS 8657I,УГОЛ 165ГР,ЧАШКА TX21,ПОД ПРИКЛЕИВАНИЕ,ВКЛАДНАЯ, B4</t>
  </si>
  <si>
    <t>КОМПЛЕКТ АДАПТЕРОВ ПОД ПРИКЛЕИВАНИЕ SENSYS ДЛЯ СТЕКЛ. ДВЕРЕЙ,ЧАШКА TX21</t>
  </si>
  <si>
    <t>МОНТАЖНАЯ ПЛАНКА SYSTEM 8099 ДЛЯ НАКЛАДНОЙ НАВЕСКИ,D10,ПОД ПРИКЛЕИВАНИЕ</t>
  </si>
  <si>
    <t>МОНТАЖНАЯ ПЛАНКА SYSTEM 8099 ДЛЯ ВКЛАДНОЙ НАВЕСКИ,D10,ПОД ПРИКЛЕИВАНИЕ</t>
  </si>
  <si>
    <t>ПОЗИЦИОНИРУЮЩИЙ ШАБЛОН ДЛЯ МОНТАЖНЫХ ПЛАНОК ПОД ПРИКЛЕИВАНИЕ</t>
  </si>
  <si>
    <t>ПОЗИЦИОНИРУЮЩИЙ ШАБЛОН ДЛЯ ЧАШКИ ПЕТЛИ ПОД ПРИКЛЕИВАНИЕ</t>
  </si>
  <si>
    <t>ПЕТЛЯ INTERMAT 9943,УГОЛ 110ГР,ЧАШКА TH43D35,СРЕДНЯЯ СТЕНКА, B3</t>
  </si>
  <si>
    <t>ПЕТЛЯ INTERMAT 9943,УГОЛ 110ГР,ЧАШКА TH43D35,ВКЛАДНАЯ, B-3,5</t>
  </si>
  <si>
    <t>ПЕТЛЯ INTERMAT 9936,УГОЛ 95ГР,ЧАШКА TH43D35,НАКЛАДНАЯ, B12,5</t>
  </si>
  <si>
    <t>ПЕТЛЯ INTERMAT 9936,УГОЛ 95ГР,ЧАШКА TH43D35,СРЕДНЯЯ СТЕНКА, B3</t>
  </si>
  <si>
    <t>ПЕТЛЯ INTERMAT 9936,УГОЛ 95ГР,ЧАШКА TH43D35,ВКЛАДНАЯ, B-3,5</t>
  </si>
  <si>
    <t>ПЕТЛЯ INTERMAT 9966, УГОЛ 95ГР, ЧАШКА TH42D35, НА СРЕДНЮЮ СТЕНКУ(B3)</t>
  </si>
  <si>
    <t>ПЕТЛЯ INTERMAT 9966, УГОЛ 95ГР, ЧАШКА TH42D35, ВКЛАДНАЯ НАВЕСКА(B-3,5)</t>
  </si>
  <si>
    <t>ПЕТЛЯ INTERMAT 9944,УГОЛ 125ГР,ЧАШКА TH42D35,СРЕДНЯЯ СТЕНКА, B3</t>
  </si>
  <si>
    <t>ПЕТЛЯ INTERMAT 9944,УГОЛ 125ГР,ЧАШКА TH43D35,СРЕДНЯЯ СТЕНКА, B3</t>
  </si>
  <si>
    <t>ПЕТЛЯ SENSYS 8657, УГОЛ 165ГР, ЧАШКА TH42D35, НА СРЕДНЮЮ СТЕНКУ(B3)</t>
  </si>
  <si>
    <t>ПЕТЛЯ SENSYS 8657, УГОЛ 165ГР, ЧАШКА TH43D35, НАКЛАДНАЯ НАВЕСКА(B12,5)</t>
  </si>
  <si>
    <t>ПЕТЛЯ SENSYS 8657, УГОЛ 165ГР, ЧАШКА TH43D35, НА СРЕДНЮЮ СТЕНКУ(B3)</t>
  </si>
  <si>
    <t>ПЕТЛЯ SENSYS 8687, УГОЛ 165ГР, ЧАШКА TH42D35, НАКЛАДНАЯ НАВЕСКА(B12,5)</t>
  </si>
  <si>
    <t>ПЕТЛЯ SENSYS 8687, УГОЛ 165ГР, ЧАШКА TH42D35, НА СРЕДНЮЮ СТЕНКУ(B3)</t>
  </si>
  <si>
    <t>ПЕТЛЯ INTERMAT 9936,УГОЛ КОРПУСА W20,УГОЛ 95ГР,ЧАШКА TH42D35,ВКЛАДНАЯ, B-9</t>
  </si>
  <si>
    <t>ПЕТЛЯ INTERMAT 9936,УГОЛ КОРПУСА W20,УГОЛ 95ГР,ЧАШКА TH43D35,НАКЛАДНАЯ, B7</t>
  </si>
  <si>
    <t>ПЕТЛЯ INTERMAT 9936,УГОЛ КОРПУСА W20,УГОЛ 95ГР,ЧАШКА TH43D35,ВКЛАДНАЯ, B-9</t>
  </si>
  <si>
    <t>ПЕТЛЯ INTERMAT 9936,УГОЛ КОРПУСА W30,УГОЛ 95ГР,ЧАШКА TH43D35,НАКЛАДНАЯ, B7</t>
  </si>
  <si>
    <t>ПЕТЛЯ INTERMAT 9936,УГОЛ КОРПУСА W30,УГОЛ 95ГР,ЧАШКА TH43D35,ВКЛАДНАЯ, B-10</t>
  </si>
  <si>
    <t>ПЕТЛЯ INTERMAT 9966, УГОЛ КОРПУСА W30, УГОЛ 95ГР, ЧАШКА TH42D35, НАКЛАДНАЯ НАВЕСКА(B7)</t>
  </si>
  <si>
    <t>ПЕТЛЯ INTERMAT 9936,УГОЛ КОРПУСА W45,УГОЛ 95ГР,ЧАШКА TH42D35,НАКЛАДНАЯ, B0</t>
  </si>
  <si>
    <t>ПЕТЛЯ INTERMAT 9936,УГОЛ КОРПУСА W45,УГОЛ 95ГР,ЧАШКА TH43D35,НАКЛАДНАЯ, B0</t>
  </si>
  <si>
    <t>ПЕТЛЯ INTERMAT 9936,УГОЛ КОРПУСА W45,УГОЛ 95ГР,ЧАШКА TH43D35,ВКЛАДНАЯ, B-17</t>
  </si>
  <si>
    <t>ПЕТЛЯ INTERMAT 9966, УГОЛ КОРПУСА W45, УГОЛ 95ГР, ЧАШКА TH42D35, ВКЛАДНАЯ НАВЕСКА(B-17)</t>
  </si>
  <si>
    <t>ПЕТЛЯ INTERMAT 9936,УГОЛ КОРПУСА W90,УГОЛ 95ГР,ЧАШКА TH43D35,НАКЛАДНАЯ, B22</t>
  </si>
  <si>
    <t>ПЕТЛЯ INTERMAT 9944,УГОЛ КОРПУСА W-30,УГОЛ 125ГР,ЧАШКА TH43D35,НАКЛАДНАЯ, B12</t>
  </si>
  <si>
    <t>ПЕТЛЯ INTERMAT 9944,УГОЛ КОРПУСА W-45,УГОЛ 125ГР,ЧАШКА TH43D35,НАКЛАДНАЯ, B10</t>
  </si>
  <si>
    <t>ПЕТЛЯ INTERMAT 9924,УГОЛ 95ГР,ЧАШКА TH42D26,СРЕДНЯЯ СТЕНКА, B2,5</t>
  </si>
  <si>
    <t>ПЕТЛЯ INTERMAT 9924,УГОЛ 95ГР,ЧАШКА TH42D26,ВКЛАДНАЯ, B-4</t>
  </si>
  <si>
    <t>ПЕТЛЯ INTERMAT 9904 ДЛЯ СТЕКЛ. ДВЕРЕЙ,УГОЛ 95ГР,ЧАШКА TU12D26,СРЕДНЯЯ СТЕНКА, B2,5</t>
  </si>
  <si>
    <t>ПЕТЛЯ INTERMAT 9936 ДЛЯ АЛЮМИНИЕВЫХ РАМ, УГОЛ 95ГР, ЧАШКА TA22, НА СРЕДНЮЮ СТЕНКУ(B4)</t>
  </si>
  <si>
    <t>МОНТАЖНАЯ ПЛАНКА SYSTEM 8099 SENSYS,INTERMAT,L37,D8, ПОД ПРИКРУЧИВАНИЕ</t>
  </si>
  <si>
    <t>МОНТАЖНАЯ ПЛАНКА SYSTEM 8099 SENSYS,INTERMAT,L37,D8, ЕВРОВИНТЫ</t>
  </si>
  <si>
    <t>МОНТАЖНАЯ ПЛАНКА SYSTEM 8099 HETTICH DIRECT ДЛЯ SENSYS/INTERMAT, L37, D5, ВИНТЫ</t>
  </si>
  <si>
    <t>МОНТАЖНАЯ ПЛАНКА SYSTEM 8099 HETTICH DIRECT ДЛЯ SENSYS/INTERMAT, L37, D0, ВИНТЫ</t>
  </si>
  <si>
    <t>МОНТАЖНАЯ ПЛАНКА SYSTEM 8099 HETTICH DIRECT ДЛЯ SENSYS/INTERMAT, L37, D5, ВИНТЫ, ЭКСЦЕНТРИК</t>
  </si>
  <si>
    <t>МОНТАЖНАЯ ПЛАНКА ДЛЯ РАМНЫХ КОНСТРУКЦИЙ SYSTEM 8099 ДЛЯ SENSYS,D0,ПРИКРУЧ.,ЭКСЦ.</t>
  </si>
  <si>
    <t>МОНТАЖНАЯ ПЛАНКА ДЛЯ РАМНЫХ КОНСТРУКЦИЙ SYSTEM 8099 ДЛЯ SENSYS,D4,5,ПРИКРУЧ.,ЭКСЦ.</t>
  </si>
  <si>
    <t>АДАПТЕР НА РАМНЫХ КОНСТРУКЦИЙ ДЛЯ ВКЛАДНЫХ ДВЕРЕЙ,ЦИНКОВОЕ ЛИТЬЕ,НИКЕЛИРОВАННЫЙ</t>
  </si>
  <si>
    <t>УГЛОВОЙ АДАПТЕР МОНТАЖНЫХ ПЛАНОК SYSTEM 8099,УГОЛ -5ГР,ПЛАСТИК,НИКЕЛИРОВАННЫЙ</t>
  </si>
  <si>
    <t>МОНТАЖНАЯ ПЛАНКА SYSTEM 8099 HETTICH DIRECT ДЛЯ SENSYS,L37,D0,ЧЕРНЫЙ ОБСИДИАН</t>
  </si>
  <si>
    <t>МОНТАЖНАЯ ПЛАНКА SYSTEM 8099 HETTICH DIRECT ДЛЯ SENSYS,L37,D1,5,ЧЕРНЫЙ ОБСИДИАН</t>
  </si>
  <si>
    <t>МОНТАЖНАЯ ПЛАНКА SYSTEM 8099 HETTICH DIRECT ДЛЯ SENSYS,L37,D3,ЧЕРНЫЙ ОБСИДИАН</t>
  </si>
  <si>
    <t>МОНТАЖНАЯ ПЛАНКА SYSTEM 8099 HETTICH DIRECT ДЛЯ SENSYS,L37,D5,ЧЕРНЫЙ ОБСИДИАН</t>
  </si>
  <si>
    <t>МОНТАЖНАЯ ПЛАНКА SYSTEM 8099 HETTICH DIRECT ДЛЯ SENSYS,L37,D0,ЭКСЦ.,ЧЕРНЫЙ ОБСИДИАН</t>
  </si>
  <si>
    <t>МОНТАЖНАЯ ПЛАНКА SYSTEM 8099 HETTICH DIRECT ДЛЯ SENSYS,L37,D1,5,ЭКСЦ.,ЧЕРНЫЙ ОБСИДИАН</t>
  </si>
  <si>
    <t>МОНТАЖНАЯ ПЛАНКА SYSTEM 8099 HETTICH DIRECT ДЛЯ SENSYS,L37,D3,ЭКСЦ.,ЧЕРНЫЙ ОБСИДИАН</t>
  </si>
  <si>
    <t>МОНТАЖНАЯ ПЛАНКА SYSTEM 8099 HETTICH DIRECT ДЛЯ SENSYS,L37,D5,ЭКСЦ.,ЧЕРНЫЙ ОБСИДИАН</t>
  </si>
  <si>
    <t>ДЕМПФЕР SILENT SYSTEM ДЛЯ ПЕТЕЛЬ INTERMAT 9936, МОНТАЖ В ЧАШКУ ПЕТЛИ, ЦИНКОВОЕ ЛИТЬЕ</t>
  </si>
  <si>
    <t>ДЕМПФЕР SILENT SYSTEM ДЛЯ INTERMAT,ДЛЯ ЗАЩЕЛКИВАНИЯ,СРЕДНЯЯ СТЕНКА,ЦИНКОВОЕ ЛИТЬЕ</t>
  </si>
  <si>
    <t>ДЕМПФЕР SILENT SYSTEM ДЛЯ INTERMAT,ДЛЯ ЗАЩЕЛКИВАНИЯ,ВКЛАДНАЯ,ЦИНКОВОЕ ЛИТЬЕ</t>
  </si>
  <si>
    <t>МЕХАНИЗМ PUSH TO OPEN PIN ДЛЯ ПЕТЕЛЬ, ПОД ЗАПРЕССОВКУ, ДЛИННЫЙ ХОД, ЦВЕТ АНТРАЦИТ</t>
  </si>
  <si>
    <t>МЕХАНИЗМ PUSH TO OPEN PIN ДЛЯ ПЕТЕЛЬ, ПОД ЗАПРЕССОВКУ, ДЛИННЫЙ ХОД, ЦВЕТ БЕЛЫЙ</t>
  </si>
  <si>
    <t>МЕХАНИЗМ PUSH TO OPEN MAGNET ДЛЯ ПЕТЕЛЬ, ПОД ЗАПРЕССОВКУ, КОРОТКИЙ ХОД, ЦВЕТ АНТРАЦИТ</t>
  </si>
  <si>
    <t>МЕХАНИЗМ PUSH TO OPEN MAGNET ДЛЯ ПЕТЕЛЬ, ПОД ЗАПРЕССОВКУ, ДЛИННЫЙ ХОД, ЦВЕТ АНТРАЦИТ</t>
  </si>
  <si>
    <t>МЕХАНИЗМ PUSH TO OPEN MAGNET ДЛЯ ПЕТЕЛЬ, ПОД ЗАПРЕССОВКУ, ДЛИННЫЙ ХОД, ЦВЕТ БЕЛЫЙ</t>
  </si>
  <si>
    <t>МОНТАЖНАЯ ПЛАНКА SYSTEM 2006 HETTICH DIRECT ДЛЯ ПЕТЕЛЬ SLIDEON, L37, D1,5, ВИНТЫ</t>
  </si>
  <si>
    <t>МОНТАЖНАЯ ПЛАНКА SYSTEM 2006 HETTICH DIRECT ДЛЯ ПЕТЕЛЬ SLIDEON, L37, D5, ВИНТЫ</t>
  </si>
  <si>
    <t>КОМПЛЕКТ ФУРНИТУРЫ INLINE XL, ШИРИНА ДВЕРИ 1800-1899 ММ</t>
  </si>
  <si>
    <t>КОМПЛЕКТ ФУРНИТУРЫ INLINE XL, ШИРИНА ДВЕРИ 1900-2000 ММ</t>
  </si>
  <si>
    <t>КОМПЛЕКТ ФУРНИТУРЫ TOPLINE XL ДЛЯ 2 ДВЕРЕЙ,STB19/17ММ, ТОЛЩИНА ДВЕРИ 18-30 ММ,60КГ</t>
  </si>
  <si>
    <t>КОМПЛЕКТ ФУРНИТУРЫ TOPLINE XL ДЛЯ 2 ДВЕРЕЙ,STB19/17ММ, ТОЛЩИНА ДВЕРИ 22-30 ММ,80КГ</t>
  </si>
  <si>
    <t>КОМПЛЕКТ ФУРНИТУРЫ TOPLINE XL ДЛЯ 2 ДВЕРЕЙ,STB19/17ММ, ТОЛЩИНА ДВЕРИ 32-40 ММ,100КГ</t>
  </si>
  <si>
    <t>КОМПЛЕКТ ФУРНИТУРЫ TOPLINE XL ДЛЯ 2 ДВЕРЕЙ,STB19/17ММ, ТОЛЩИНА ДВЕРИ 40-50 ММ,100КГ</t>
  </si>
  <si>
    <t>КОМПЛЕКТ ФУРНИТУРЫ TOPLINE XL ДЛЯ 3 ДВЕРЕЙ,STB19/17ММ, ТОЛЩИНА ДВЕРИ 18-30 ММ,60КГ</t>
  </si>
  <si>
    <t>КОМПЛЕКТ ФУРНИТУРЫ TOPLINE XL ДЛЯ 3 ДВЕРЕЙ,STB19/17ММ, ТОЛЩИНА ДВЕРИ 22-30 ММ,80КГ</t>
  </si>
  <si>
    <t>КОМПЛЕКТ ФУРНИТУРЫ TOPLINE XL ДЛЯ 3 ДВЕРЕЙ,STB19/17ММ, ТОЛЩИНА ДВЕРИ 32-40 ММ,100КГ</t>
  </si>
  <si>
    <t>КОМПЛЕКТ ФУРНИТУРЫ TOPLINE XL ДЛЯ 3 ДВЕРЕЙ,STB19/17ММ, ТОЛЩИНА ДВЕРИ 40-50 ММ,100КГ</t>
  </si>
  <si>
    <t>КОМПЛЕКТ ФУРНИТУРЫ TOPLINE XL ДЛЯ 4 ДВЕРЕЙ,STB19/17ММ, ТОЛЩИНА ДВЕРИ 18-30 ММ,60КГ</t>
  </si>
  <si>
    <t>КОМПЛЕКТ ФУРНИТУРЫ TOPLINE XL ДЛЯ 4 ДВЕРЕЙ,STB19/17ММ, ТОЛЩИНА ДВЕРИ 22-30 ММ,80КГ</t>
  </si>
  <si>
    <t>КОМПЛЕКТ ФУРНИТУРЫ TOPLINE XL ДЛЯ 4 ДВЕРЕЙ,STB19/17ММ, ТОЛЩИНА ДВЕРИ 32-40 ММ,100КГ</t>
  </si>
  <si>
    <t>КОМПЛЕКТ SILENT SYSTEM TOPLINE XL ДЛЯ 2 ДВЕРЕЙ,15-35 КГ</t>
  </si>
  <si>
    <t>КОМПЛЕКТ SILENT SYSTEM TOPLINE XL ДЛЯ 3 ДВЕРЕЙ,15-35 КГ,С ЦЕНТРАЛЬНЫМ ДЕМПФЕРОМ</t>
  </si>
  <si>
    <t>КОМПЛЕКТ SILENT SYSTEM TOPLINE XL ДЛЯ 4 ДВЕРЕЙ,15-35 КГ</t>
  </si>
  <si>
    <t>КОМПЛЕКТ SILENT SYSTEM TOPLINE XL ДЛЯ 4 ДВЕРЕЙ,30-80 КГ</t>
  </si>
  <si>
    <t>КОМПЛЕКТ ПРОФИЛЕЙ TOPLINE XL STRONG/STB19.0,L2300, АЛЮМИНИЙ,АНОДИРОВАННЫЙ</t>
  </si>
  <si>
    <t>КОМПЛЕКТ ПРОФИЛЕЙ TOPLINE XL STRONG/STB19.0,L4000, АЛЮМИНИЙ,АНОДИРОВАННЫЙ</t>
  </si>
  <si>
    <t>КОМПЛЕКТ ФИКСАТОРОВ ДЛЯ БЫСТРОГО МОНТАЖА ПРОФИЛЕЙ TOPLINE XL,ШИРИНА 3000 ММ</t>
  </si>
  <si>
    <t>КОМПЛЕКТ ФИКСАТОРОВ ДЛЯ БЫСТРОГО МОНТАЖА ПРОФИЛЕЙ TOPLINE XL,ШИРИНА 4000 ММ</t>
  </si>
  <si>
    <t>ХОДОВОЙ ПРОФИЛЬ TOPLINE XL, MEDIUM,L2300,АЛЮМИНИЙ, АНОДИРОВАННЫЙ</t>
  </si>
  <si>
    <t>ХОДОВОЙ ПРОФИЛЬ TOPLINE XL, MEDIUM,L4050,АЛЮМИНИЙ, АНОДИРОВАННЫЙ</t>
  </si>
  <si>
    <t>ХОДОВОЙ ПРОФИЛЬ TOPLINE XL, MEDIUM,L5380,АЛЮМИНИЙ, АНОДИРОВАННЫЙ</t>
  </si>
  <si>
    <t>ХОДОВОЙ ПРОФИЛЬ TOPLINE XL, STRONG,L2300,АЛЮМИНИЙ, АНОДИРОВАННЫЙ</t>
  </si>
  <si>
    <t>ХОДОВОЙ ПРОФИЛЬ TOPLINE XL STRONG,L4050,АЛЮМИНИЙ, АНОДИРОВАННЫЙ</t>
  </si>
  <si>
    <t>ХОДОВОЙ ПРОФИЛЬ TOPLINE XL, STRONG,L5380,АЛЮМИНИЙ, АНОДИРОВАННЫЙ</t>
  </si>
  <si>
    <t>НАПРАВЛЯЮЩИЙ ПРОФИЛЬ STB19.0 ДЛЯ БЫСТРОГО МОНТАЖА,L2300, АЛЮМИНИЙ,АНОДИРОВАННЫЙ</t>
  </si>
  <si>
    <t>НАПРАВЛЯЮЩИЙ ПРОФИЛЬ STB19.0 ДЛЯ БЫСТРОГО МОНТАЖА,L4050, АЛЮМИНИЙ,АНОДИРОВАННЫЙ</t>
  </si>
  <si>
    <t>НАПРАВЛЯЮЩИЙ ПРОФИЛЬ STB19.0 ДЛЯ БЫСТРОГО МОНТАЖА,L5380, АЛЮМИНИЙ,АНОДИРОВАННЫЙ</t>
  </si>
  <si>
    <t>НАПРАВЛЯЮЩИЙ ПРОФИЛЬ STB19.1 ПОД ПРИКРУЧИВАНИЕ,L2300, АЛЮМИНИЙ,АНОДИРОВАННЫЙ</t>
  </si>
  <si>
    <t>НАПРАВЛЯЮЩИЙ ПРОФИЛЬ STB19.1 ПОД ПРИКРУЧИВАНИЕ,L4050, АЛЮМИНИЙ,АНОДИРОВАННЫЙ</t>
  </si>
  <si>
    <t>НАПРАВЛЯЮЩИЙ ПРОФИЛЬ STB19.1 ПОД ПРИКРУЧИВАНИЕ,L5380, АЛЮМИНИЙ,АНОДИРОВАННЫЙ</t>
  </si>
  <si>
    <t>ФИКСАТОР ДЛЯ БЫСТРОГО МОНТАЖА ХОДОВОГО ПРОФИЛЯ TOPLINE XL</t>
  </si>
  <si>
    <t>ФИКСАТОР ДЛЯ БЫСТРОГО МОНТАЖА НАПРАВЛЯЮЩ. ПРОФИЛЯ TOPLINE XL</t>
  </si>
  <si>
    <t>ДЕКОРАТИВНЫЙ ПРОФИЛЬ TOPLINE XL ДЛЯ ПЕРЕДНЕЙ ДВЕРИ,L2000, ПЛАСТИК,ЦВЕТ СЕРЫЙ</t>
  </si>
  <si>
    <t>ДЕКОРАТИВНЫЙ ПРОФИЛЬ ГИБКИЙ, L4000,H25,ПОД ПРИКЛЕИВАНИЕ, ЧЕРНЫЙ</t>
  </si>
  <si>
    <t>ДЕКОРАТИВНЫЙ ПРОФИЛЬ ГИБКИЙ, L4000,H25,ПОД ПРИКЛЕИВАНИЕ, БЕЛЫЙ</t>
  </si>
  <si>
    <t>КОМПЛЕКТ ФУРНИТУРЫ TOPLINE XL ДЛЯ ПЕРЕДНЕЙ ДВЕРИ, EB30, С СИНХРОНИЗАЦИЕЙ ДЛЯ 4 ДВЕРЕЙ</t>
  </si>
  <si>
    <t>КОМПЛЕКТ ФУРНИТУРЫ TOPLINE XL ДЛЯ ПЕРЕДНЕЙ ДВЕРИ, EB33, С СИНХРОНИЗАЦИЕЙ ДЛЯ 4 ДВЕРЕЙ</t>
  </si>
  <si>
    <t>КОМПЛЕКТ ФУРНИТУРЫ TOPLINE XL ДЛЯ ПЕРЕДНЕЙ ДВЕРИ, EB39, С СИНХРОНИЗАЦИЕЙ ДЛЯ 4 ДВЕРЕЙ</t>
  </si>
  <si>
    <t>КОМПЛЕКТ ФУРНИТУРЫ TOPLINE XL ДЛЯ ПЕРЕДНЕЙ ДВЕРИ, EB44, С СИНХРОНИЗАЦИЕЙ ДЛЯ 4 ДВЕРЕЙ</t>
  </si>
  <si>
    <t>КОМПЛЕКТ ФУРНИТУРЫ TOPLINE XL ДЛЯ ПЕРЕДНЕЙ ДВЕРИ, EB51, С СИНХРОНИЗАЦИЕЙ ДЛЯ 4 ДВЕРЕЙ</t>
  </si>
  <si>
    <t>КОМПЛЕКТ ФУРНИТУРЫ TOPLINE XL ДЛЯ ПЕРЕДНЕЙ ДВЕРИ, EB61, С СИНХРОНИЗАЦИЕЙ ДЛЯ 4 ДВЕРЕЙ</t>
  </si>
  <si>
    <t>КОМПЛЕКТ ДЕМПФЕРОВ SILENT SYSTEM TOPLINE XL С СИНХРОНИЗАЦИЕЙ ДЛЯ 4 ДВЕРЕЙ</t>
  </si>
  <si>
    <t>КОМПЛЕКТ ПРОФИЛЕЙ TOPLINE XL ТИП 3, L4000, БЫСТРЫЙ МОНТАЖ, АЛЮМ.</t>
  </si>
  <si>
    <t>КОМПЛЕКТ БЫСТРОГО МОНТАЖА TOPLINE XL ДЛЯ ХОДОВОГО ПРОФИЛЯ ТИП 3</t>
  </si>
  <si>
    <t>КОМПЛЕКТ ФУРНИТУРЫ TOPLINE L ДЛЯ 2 ДВЕРЕЙ,ПЕРЕДНЯЯ СЛЕВА, ТОЛЩИНА ДВЕРИ 10-16 ММ,50КГ</t>
  </si>
  <si>
    <t>КОМПЛЕКТ ФУРНИТУРЫ TOPLINE L ДЛЯ 2 ДВЕРЕЙ,ПЕРЕДНЯЯ СЛЕВА, ТОЛЩИНА ДВЕРИ 18-30 ММ,50КГ</t>
  </si>
  <si>
    <t>КОМПЛЕКТ ФУРНИТУРЫ TOPLINE L ДЛЯ 2 ДВЕРЕЙ,ПЕРЕДНЯЯ СЛЕВА, ТОЛЩИНА ДВЕРИ 35-50 ММ,50КГ</t>
  </si>
  <si>
    <t>КОМПЛЕКТ ФУРНИТУРЫ TOPLINE L ДЛЯ 2 ДВЕРЕЙ,ПЕРЕДНЯЯ СПРАВА, ТОЛЩИНА ДВЕРИ 10-16 ММ,50КГ</t>
  </si>
  <si>
    <t>КОМПЛЕКТ ФУРНИТУРЫ TOPLINE L ДЛЯ 2 ДВЕРЕЙ,ПЕРЕДНЯЯ СПРАВА, ТОЛЩИНА ДВЕРИ 18-30 ММ,50КГ</t>
  </si>
  <si>
    <t>КОМПЛЕКТ ФУРНИТУРЫ TOPLINE L ДЛЯ 2 ДВЕРЕЙ,ПЕРЕДНЯЯ СПРАВА, ТОЛЩИНА ДВЕРИ 35-50 ММ,50КГ</t>
  </si>
  <si>
    <t>КОМПЛЕКТ ФУРНИТУРЫ TOPLINE L ДЛЯ 3 ДВЕРЕЙ,ТОЛЩИНА ДВЕРИ 35-50 ММ,50КГ</t>
  </si>
  <si>
    <t>КОМПЛЕКТ SILENT SYSTEM TOPLINE L НА ЗАКРЫВАНИЕ,2 ДВЕРИ,50 КГ, НАД ВЕРХНЕЙ ПАНЕЛЬЮ</t>
  </si>
  <si>
    <t>КОМПЛЕКТ SILENT SYSTEM TOPLINE L НА ЗАКРЫВАНИЕ,2 ДВЕРИ,20 КГ, НАД ВЕРХНЕЙ ПАНЕЛЬЮ</t>
  </si>
  <si>
    <t>КОМПЛЕКТ SILENT SYSTEM TOPLINE L НА ЗАКРЫВАНИЕ,3 ДВЕРИ,50 КГ, НАД ВЕРХНЕЙ ПАНЕЛЬЮ</t>
  </si>
  <si>
    <t>КОМПЛЕКТ SILENT SYSTEM TOPLINE L НА ЗАКРЫВАНИЕ,3 ДВЕРИ,20 КГ, НАД ВЕРХНЕЙ ПАНЕЛЬЮ</t>
  </si>
  <si>
    <t>КОМПЛЕКТ SILENT SYSTEM TOPLINE L НА ОТКРЫВАНИЕ,2 ДВЕРИ,20 КГ, ДЛЯ ДВЕРЕЙ ТОЛЩИНОЙ 10-12 ММ</t>
  </si>
  <si>
    <t>КОМПЛЕКТ SILENT SYSTEM TOPLINE L НА ОТКРЫВАНИЕ,3/4 ДВЕРИ,50КГ</t>
  </si>
  <si>
    <t>КОМПЛЕКТ SILENT SYSTEM TOPLINE L НА ОТКРЫВАНИЕ,3 ДВЕРИ,20 КГ, ДЛЯ ДВЕРЕЙ ТОЛЩИНОЙ 10-12 ММ</t>
  </si>
  <si>
    <t>КОМПЛЕКТ ПРОФИЛЕЙ TOPLINE L/STB11,L2300,АЛЮМИНИЙ, АНОДИРОВАННЫЙ</t>
  </si>
  <si>
    <t>КОМПЛЕКТ ПРОФИЛЕЙ TOPLINE L/STB11,L4000,АЛЮМИНИЙ, АНОДИРОВАННЫЙ</t>
  </si>
  <si>
    <t>ДЕКОРАТИВНЫЙ ПРОФИЛЬ TOPLINE L ДЛЯ ПЕРЕДНЕЙ ДВЕРИ,L1500, ПЛАСТИК,ЦВЕТ СЕРЫЙ</t>
  </si>
  <si>
    <t>КОМПЛЕКТ КРЕПЕЖА ДЛЯ ТОНКИХ ДВЕРЕЙ ТОЛЩИНОЙ 10-12 ММ TOPLINE L</t>
  </si>
  <si>
    <t>СОЕДИНИТЕЛЬНАЯ ПЛАСТИНА ДЛЯ СБОРНЫХ ДВЕРЕЙ,МАЛАЯ,СТАЛЬ, ОЦИНКОВАННАЯ</t>
  </si>
  <si>
    <t>СОЕДИНИТЕЛЬНАЯ ПЛАСТИНА ДЛЯ СБОРНЫХ ДВЕРЕЙ,БОЛЬШАЯ,СТАЛЬ, ОЦИНКОВАННАЯ</t>
  </si>
  <si>
    <t>ДИСТАНЦИОННЫЙ РОЛИК EB29, МОНТАЖ НА БОКОВУЮ ПАНЕЛЬ</t>
  </si>
  <si>
    <t>ДИСТАНЦИОННЫЙ РОЛИК EB36, МОНТАЖ НА ЗАДНЮЮ ДВЕРЬ</t>
  </si>
  <si>
    <t>КОМПЛЕКТ СТЯЖЕК-ВЫПРЯМИТЕЛЕЙ ДЛЯ ДВЕРЕЙ ТОЛЩИНОЙ 10-12 ММ, АЛЮМИНИЙ</t>
  </si>
  <si>
    <t>ДЕКОРАТИВНЫЙ ПРОФИЛЬ ГИБКИЙ, L4000,H16,ПОД ПРИКЛЕИВАНИЕ, ЧЕРНЫЙ</t>
  </si>
  <si>
    <t>ДЕКОРАТИВНЫЙ ПРОФИЛЬ ГИБКИЙ, L4000,H16,ПОД ПРИКЛЕИВАНИЕ, БЕЛЫЙ</t>
  </si>
  <si>
    <t>НИЖНИЙ НАПРАВЛЯЮЩИЙ ПРОФИЛЬ STB 16.2, L2100, ПЕРФОРАЦИЯ, ПЛАСТИК</t>
  </si>
  <si>
    <t>НИЖНИЙ НАПРАВЛЯЮЩИЙ ПРОФИЛЬ STB 16.2, L2500, ПЕРФОРАЦИЯ, ПЛАСТИК</t>
  </si>
  <si>
    <t>ХОДОВОЙ ПРОФИЛЬ SYSLINE S, L2000, БЫСТРЫЙ МОНТАЖ</t>
  </si>
  <si>
    <t>МОНТАЖНЫЙ КОМПЛЕКТ SLIDELINE SILENT SYSTEM ДЛЯ 19 ММ АЛЮМИНИЕВОЙ РАМЫ, ЧЕРНЫЙ</t>
  </si>
  <si>
    <t>ДВОЙНОЙ КОМПЛЕКТ ПРОФИЛЕЙ SLIDELINE M, L2500, H16, СЕРЕБРИСТЫЙ</t>
  </si>
  <si>
    <t>ДВОЙНОЙ КОМПЛЕКТ ПРОФИЛЕЙ SLIDELINE M, L2500, H18, СЕРЕБРИСТЫЙ</t>
  </si>
  <si>
    <t>ДВОЙНОЙ КОМПЛЕКТ ПРОФИЛЕЙ SLIDELINE M, L2500, H22, СЕРЕБРИСТЫЙ</t>
  </si>
  <si>
    <t>ДВОЙНОЙ КОМПЛЕКТ ПРОФИЛЕЙ SLIDELINE M, L2500, H25, СЕРЕБРИСТЫЙ</t>
  </si>
  <si>
    <t>КОМПЛЕКТ ПРОФИЛЯ SLIDELINE M, L2500, H22, СЕРЕБРИСТЫЙ</t>
  </si>
  <si>
    <t>ДЕКОРАТИВНЫЙ ПРОФИЛЬ ГИБКИЙ SLIDELINE M, L2500, H16, ПОД ПРИКЛЕИВАНИЕ, ЧЕРНЫЙ</t>
  </si>
  <si>
    <t>ДЕКОРАТИВНЫЙ ПРОФИЛЬ ГИБКИЙ SLIDELINE M, L2500, H16, ПОД ПРИКЛЕИВАНИЕ, БЕЛЫЙ</t>
  </si>
  <si>
    <t>ДЕКОРАТИВНЫЙ ПРОФИЛЬ ГИБКИЙ SLIDELINE M, L2500, H16, ПОД ПРИКЛЕИВАНИЕ, ШАМПАНЬ</t>
  </si>
  <si>
    <t>ДЕКОРАТИВНЫЙ ПРОФИЛЬ ГИБКИЙ SLIDELINE M, L2500, H18, ПОД ПРИКЛЕИВАНИЕ, ЧЕРНЫЙ</t>
  </si>
  <si>
    <t>ДЕКОРАТИВНЫЙ ПРОФИЛЬ ГИБКИЙ SLIDELINE M, L2500, H18, ПОД ПРИКЛЕИВАНИЕ, БЕЛЫЙ</t>
  </si>
  <si>
    <t>ДЕКОРАТИВНЫЙ ПРОФИЛЬ ГИБКИЙ SLIDELINE M, L2500, H18, ПОД ПРИКЛЕИВАНИЕ, ШАМПАНЬ</t>
  </si>
  <si>
    <t>ДЕКОРАТИВНЫЙ ПРОФИЛЬ ГИБКИЙ SLIDELINE M, L2500, H22, ПОД ПРИКЛЕИВАНИЕ, СЕРЕБРИСТЫЙ</t>
  </si>
  <si>
    <t>ДЕКОРАТИВНЫЙ ПРОФИЛЬ ГИБКИЙ SLIDELINE M, L2500, H22, ПОД ПРИКЛЕИВАНИЕ, ЧЕРНЫЙ</t>
  </si>
  <si>
    <t>ДЕКОРАТИВНЫЙ ПРОФИЛЬ ГИБКИЙ SLIDELINE M, L2500, H22, ПОД ПРИКЛЕИВАНИЕ, БЕЛЫЙ</t>
  </si>
  <si>
    <t>ДЕКОРАТИВНЫЙ ПРОФИЛЬ ГИБКИЙ SLIDELINE M, L2500, H22, ПОД ПРИКЛЕИВАНИЕ, ШАМПАНЬ</t>
  </si>
  <si>
    <t>ДЕКОРАТИВНЫЙ ПРОФИЛЬ ГИБКИЙ SLIDELINE M, L2500, H25, ПОД ПРИКЛЕИВАНИЕ, ЧЕРНЫЙ</t>
  </si>
  <si>
    <t>ДЕКОРАТИВНЫЙ ПРОФИЛЬ ГИБКИЙ SLIDELINE M, L2500, H25, ПОД ПРИКЛЕИВАНИЕ, БЕЛЫЙ</t>
  </si>
  <si>
    <t>ДЕКОРАТИВНЫЙ ПРОФИЛЬ ГИБКИЙ SLIDELINE M, L2500, H25, ПОД ПРИКЛЕИВАНИЕ, ШАМПАНЬ</t>
  </si>
  <si>
    <t>НИЖНИЙ ХОДОВОЙ ЭЛЕМЕНТ SLIDELINE 55 PLUS ДЛЯ НАКЛАДНОЙ ДВЕРИ</t>
  </si>
  <si>
    <t>ВЕРХНИЙ НАПРАВЛЯЮЩИЙ ЭЛЕМЕНТ SLIDELINE 55 PLUS ДЛЯ НАКЛАДНОЙ ДВЕРИ</t>
  </si>
  <si>
    <t>ДЕМПФЕР SILENT SYSTEM SLIDELINE 55 PLUS ДЛЯ НАКЛАДНЫХ ДВЕРЕЙ, ЛЕВЫЙ</t>
  </si>
  <si>
    <t>ДЕМПФЕР SILENT SYSTEM SLIDELINE 55 PLUS ДЛЯ НАКЛАДНЫХ ДВЕРЕЙ, ПРАВЫЙ</t>
  </si>
  <si>
    <t>СРЕДНЯЯ ПЕТЛЯ ДЛЯ СКЛАДНОЙ ДВЕРИ,С РЕГУЛИРОВКОЙ ОСИ,ПОД ЗАПРЕСОВКУ</t>
  </si>
  <si>
    <t>КОМПЛЕКТ ФУРНИТУРЫ WINGLINE 230 ДЛЯ 1 СКЛАДНОЙ ДВЕРИ,ЛЕВЫЙ</t>
  </si>
  <si>
    <t>КОМПЛЕКТ ФУРНИТУРЫ WINGLINE 230 ДЛЯ 1 СКЛАДНОЙ ДВЕРИ, ПРАВЫЙ</t>
  </si>
  <si>
    <t>КОМПЛЕКТ ФУРНИТУРЫ WINGLINE 230 ДЛЯ 2 СКЛАДНЫХ ДВЕРЕЙ, ЛЕВЫЙ И ПРАВЫЙ</t>
  </si>
  <si>
    <t>ХОДОВОЙ ПРОФИЛЬ WINGLINE 230, L2400, АЛЮМИНИЙ, ЦВЕТ БЕЛЫЙ</t>
  </si>
  <si>
    <t>ХОДОВОЙ ПРОФИЛЬ WINGLINE 230, L2400, АЛЮМИНИЙ, ЦВЕТ ЧЕРНЫЙ</t>
  </si>
  <si>
    <t>КОМПЛЕКТ ФУРНИТУРЫ WING 77 ДЛЯ 1 ЧЕТЫРЕХСВОРЧАТОЙ ДВЕРИ</t>
  </si>
  <si>
    <t>РЕГУЛИРУЕМАЯ ОПОРА ДЛЯ ШКАФОВ, ВЫСОТА 60-80 ММ,КРЕПЛЕНИЕ НА БОКОВИНУ,ПЛАСТИК/СТАЛЬ</t>
  </si>
  <si>
    <t>КОМПЛЕКТ НАПРАВЛЯЮЩИХ QUADRO YOU SILENT SYSTEM,S - 10 КГ, NL270,EB21</t>
  </si>
  <si>
    <t>КОМПЛЕКТ НАПРАВЛЯЮЩИХ QUADRO YOU SILENT SYSTEM,S - 10 КГ, NL300,EB21</t>
  </si>
  <si>
    <t>КОМПЛЕКТ НАПРАВЛЯЮЩИХ QUADRO YOU SILENT SYSTEM,S - 10 КГ, NL350,EB21</t>
  </si>
  <si>
    <t>КОМПЛЕКТ НАПРАВЛЯЮЩИХ QUADRO YOU SILENT SYSTEM,M - 20 КГ, NL270,EB21</t>
  </si>
  <si>
    <t>КОМПЛЕКТ НАПРАВЛЯЮЩИХ QUADRO YOU SILENT SYSTEM,M - 20 КГ, NL300,EB21</t>
  </si>
  <si>
    <t>КОМПЛЕКТ НАПРАВЛЯЮЩИХ QUADRO YOU SILENT SYSTEM,M - 25 КГ, NL350,EB21</t>
  </si>
  <si>
    <t>КОМПЛЕКТ НАПРАВЛЯЮЩИХ QUADRO YOU SILENT SYSTEM,M - 30 КГ, NL400,EB21</t>
  </si>
  <si>
    <t>КОМПЛЕКТ НАПРАВЛЯЮЩИХ QUADRO YOU SILENT SYSTEM,M - 30 КГ, NL450,EB21</t>
  </si>
  <si>
    <t>КОМПЛЕКТ НАПРАВЛЯЮЩИХ QUADRO YOU SILENT SYSTEM,M - 30 КГ, NL500,EB21</t>
  </si>
  <si>
    <t>КОМПЛЕКТ НАПРАВЛЯЮЩИХ QUADRO YOU SILENT SYSTEM,M - 30 КГ, NL550,EB21</t>
  </si>
  <si>
    <t>КОМПЛЕКТ НАПРАВЛЯЮЩИХ QUADRO YOU SILENT SYSTEM,M - 30 КГ, NL600,EB21</t>
  </si>
  <si>
    <t>КОМПЛЕКТ НАПРАВЛЯЮЩИХ QUADRO YOU PUSH TO OPEN,M - 20 КГ, NL270,EB21</t>
  </si>
  <si>
    <t>КОМПЛЕКТ НАПРАВЛЯЮЩИХ QUADRO YOU PUSH TO OPEN,M - 20 КГ, NL300,EB21</t>
  </si>
  <si>
    <t>КОМПЛЕКТ НАПРАВЛЯЮЩИХ QUADRO YOU PUSH TO OPEN,M - 25 КГ, NL350,EB21</t>
  </si>
  <si>
    <t>КОМПЛЕКТ НАПРАВЛЯЮЩИХ QUADRO YOU PUSH TO OPEN,M - 30 КГ, NL400,EB21</t>
  </si>
  <si>
    <t>КОМПЛЕКТ НАПРАВЛЯЮЩИХ QUADRO YOU PUSH TO OPEN,M - 30 КГ, NL450,EB21</t>
  </si>
  <si>
    <t>КОМПЛЕКТ НАПРАВЛЯЮЩИХ QUADRO YOU PUSH TO OPEN,M - 30 КГ, NL500,EB21</t>
  </si>
  <si>
    <t>КОМПЛЕКТ НАПРАВЛЯЮЩИХ QUADRO YOU PUSH TO OPEN,M - 30 КГ, NL550,EB21</t>
  </si>
  <si>
    <t>КОМПЛЕКТ НАПРАВЛЯЮЩИХ QUADRO YOU PUSH TO OPEN,M - 30 КГ, NL600,EB21</t>
  </si>
  <si>
    <t>КОМПЛЕКТ ЯЩИКА ARCITECH, H94, NL550, СЕРЕБРИСТЫЙ</t>
  </si>
  <si>
    <t>КОМПЛЕКТ ЯЩИКА ARCITECH, H94, NL650, СЕРЕБРИСТЫЙ</t>
  </si>
  <si>
    <t>КОМПЛЕКТ КОРОБА ARCITECH С РЕЛИНГАМИ, H186/94, NL550, СЕРЕБРИСТЫЙ</t>
  </si>
  <si>
    <t>КОМПЛЕКТ КОРОБА ARCITECH С РЕЛИНГАМИ, H186/94, NL650, СЕРЕБРИСТЫЙ</t>
  </si>
  <si>
    <t>КОМПЛЕКТ КОРОБА ARCITECH С TOPSIDE, H186/94, NL550, СЕРЕБРИСТЫЙ</t>
  </si>
  <si>
    <t>КОМПЛЕКТ КОРОБА ARCITECH С TOPSIDE, H186/94, NL650, СЕРЕБРИСТЫЙ</t>
  </si>
  <si>
    <t>КОМПЛЕКТ КОРОБА ARCITECH С DESIGNSIDE, H186/94, NL550, СЕРЕБРИСТЫЙ</t>
  </si>
  <si>
    <t>КОМПЛЕКТ КОРОБА ARCITECH С DESIGNSIDE, H186/94, NL650, СЕРЕБРИСТЫЙ</t>
  </si>
  <si>
    <t>КОМПЛЕКТ КОРОБА ARCITECH С РЕЛИНГАМИ, H218/94, NL550, СЕРЕБРИСТЫЙ</t>
  </si>
  <si>
    <t>КОМПЛЕКТ КОРОБА ARCITECH С РЕЛИНГАМИ, H218/94, NL650, СЕРЕБРИСТЫЙ</t>
  </si>
  <si>
    <t>КОМПЛЕКТ КОРОБА ARCITECH С TOPSIDE, H218/94, NL550, СЕРЕБРИСТЫЙ</t>
  </si>
  <si>
    <t>КОМПЛЕКТ КОРОБА ARCITECH С TOPSIDE, H218/94, NL650, СЕРЕБРИСТЫЙ</t>
  </si>
  <si>
    <t>КОМПЛЕКТ КОРОБА ARCITECH С DESIGNSIDE, H218/94, NL550, СЕРЕБРИСТЫЙ</t>
  </si>
  <si>
    <t>КОМПЛЕКТ КОРОБА ARCITECH С DESIGNSIDE, H218/94, NL650, СЕРЕБРИСТЫЙ</t>
  </si>
  <si>
    <t>КОМПЛЕКТ КОРОБА ARCITECH С РЕЛИНГАМИ, H250/94, NL550, СЕРЕБРИСТЫЙ</t>
  </si>
  <si>
    <t>КОМПЛЕКТ КОРОБА ARCITECH С РЕЛИНГАМИ, H250/94, NL650, СЕРЕБРИСТЫЙ</t>
  </si>
  <si>
    <t>КОМПЛЕКТ КОРОБА ARCITECH С РЕЛИНГАМИ, H282/94, NL550, СЕРЕБРИСТЫЙ</t>
  </si>
  <si>
    <t>КОМПЛЕКТ КОРОБА ARCITECH С РЕЛИНГАМИ, H282/94, NL650, СЕРЕБРИСТЫЙ</t>
  </si>
  <si>
    <t>КОМПЛЕКТ ЯЩИКА ARCITECH, H126, NL550, СЕРЕБРИСТЫЙ</t>
  </si>
  <si>
    <t>КОМПЛЕКТ ЯЩИКА ARCITECH, H126, NL650, СЕРЕБРИСТЫЙ</t>
  </si>
  <si>
    <t>КОМПЛЕКТ КОРОБА ARCITECH С РЕЛИНГАМИ, H186/126, NL550, СЕРЕБРИСТЫЙ</t>
  </si>
  <si>
    <t>КОМПЛЕКТ КОРОБА ARCITECH С РЕЛИНГАМИ, H186/126, NL650, СЕРЕБРИСТЫЙ</t>
  </si>
  <si>
    <t>КОМПЛЕКТ КОРОБА ARCITECH С РЕЛИНГАМИ, H218/126, NL550, СЕРЕБРИСТЫЙ</t>
  </si>
  <si>
    <t>КОМПЛЕКТ КОРОБА ARCITECH С РЕЛИНГАМИ, H218/126, NL650, СЕРЕБРИСТЫЙ</t>
  </si>
  <si>
    <t>КОМПЛЕКТ КОРОБА ARCITECH С TOPSIDE, H218/126, NL550, СЕРЕБРИСТЫЙ</t>
  </si>
  <si>
    <t>КОМПЛЕКТ КОРОБА ARCITECH С TOPSIDE, H218/126, NL650, СЕРЕБРИСТЫЙ</t>
  </si>
  <si>
    <t>КОМПЛЕКТ КОРОБА ARCITECH С DESIGNSIDE, H218/126, NL550, СЕРЕБРИСТЫЙ</t>
  </si>
  <si>
    <t>КОМПЛЕКТ КОРОБА ARCITECH С DESIGNSIDE, H218/126, NL650, СЕРЕБРИСТЫЙ</t>
  </si>
  <si>
    <t>КОМПЛЕКТ КОРОБА ARCITECH С РЕЛИНГАМИ, H250/126, NL550, СЕРЕБРИСТЫЙ</t>
  </si>
  <si>
    <t>КОМПЛЕКТ КОРОБА ARCITECH С РЕЛИНГАМИ, H250/126, NL650, СЕРЕБРИСТЫЙ</t>
  </si>
  <si>
    <t>КОМПЛЕКТ КОРОБА ARCITECH С TOPSIDE, H250/126, NL550, СЕРЕБРИСТЫЙ</t>
  </si>
  <si>
    <t>КОМПЛЕКТ КОРОБА ARCITECH С TOPSIDE, H250/126, NL650, СЕРЕБРИСТЫЙ</t>
  </si>
  <si>
    <t>КОМПЛЕКТ КОРОБА ARCITECH С DESIGNSIDE, H250/126, NL550, СЕРЕБРИСТЫЙ</t>
  </si>
  <si>
    <t>КОМПЛЕКТ КОРОБА ARCITECH С DESIGNSIDE, H250/126, NL650, СЕРЕБРИСТЫЙ</t>
  </si>
  <si>
    <t>КОМПЛЕКТ КОРОБА ARCITECH С РЕЛИНГАМИ, H282/126, NL550, СЕРЕБРИСТЫЙ</t>
  </si>
  <si>
    <t>КОМПЛЕКТ КОРОБА ARCITECH С РЕЛИНГАМИ, H282/126, NL650, СЕРЕБРИСТЫЙ</t>
  </si>
  <si>
    <t>КОМПЛЕКТ БОКОВИН ЯЩИКА ARCITECH, H94, NL550, СЕРЕБРИСТЫЙ</t>
  </si>
  <si>
    <t>КОМПЛЕКТ БОКОВИН ЯЩИКА ARCITECH, H94, NL650, СЕРЕБРИСТЫЙ</t>
  </si>
  <si>
    <t>КОМПЛЕКТ БОКОВИН ЯЩИКА ARCITECH, H126, NL550, СЕРЕБРИСТЫЙ</t>
  </si>
  <si>
    <t>КОМПЛЕКТ БОКОВИН ЯЩИКА ARCITECH, H126, NL650, СЕРЕБРИСТЫЙ</t>
  </si>
  <si>
    <t>КОМПЛЕКТ ПРОДОЛЬНЫХ РЕЛИНГОВ КОРОБА С СОЕД. ПЕРЕД. ПАНЕЛИ ARCITECH, NL550, СЕРЕБРИСТЫЙ</t>
  </si>
  <si>
    <t>КОМПЛЕКТ ПРОДОЛЬНЫХ РЕЛИНГОВ КОРОБА С СОЕД. ПЕРЕД. ПАНЕЛИ ARCITECH, NL650, СЕРЕБРИСТЫЙ</t>
  </si>
  <si>
    <t>КОМПЛЕКТ НАДСТАВОК НА БОКОВИНУ TOPSIDE ДЛЯ ARCITECH, H92, NL550, СТАЛЬ, СЕРЕБРИСТЫЙ</t>
  </si>
  <si>
    <t>КОМПЛЕКТ НАДСТАВОК НА БОКОВИНУ TOPSIDE ДЛЯ ARCITECH, H92, NL650, СТАЛЬ, СЕРЕБРИСТЫЙ</t>
  </si>
  <si>
    <t>КОМПЛЕКТ НАДСТАВОК НА БОКОВИНУ DESIGNSIDE ДЛЯ ARCITECH, H92, NL550, СТЕКЛО, ПРОЗРАЧНОЕ</t>
  </si>
  <si>
    <t>КОМПЛЕКТ НАДСТАВОК НА БОКОВИНУ DESIGNSIDE ДЛЯ ARCITECH, H92, NL650, СТЕКЛО, ПРОЗРАЧНОЕ</t>
  </si>
  <si>
    <t>КОМПЛЕКТ НАДСТАВОК НА БОКОВИНУ TOPSIDE ДЛЯ ARCITECH, H124, NL550, СТАЛЬ, СЕРЕБРИСТЫЙ</t>
  </si>
  <si>
    <t>КОМПЛЕКТ НАДСТАВОК НА БОКОВИНУ TOPSIDE ДЛЯ ARCITECH, H124, NL650, СТАЛЬ, СЕРЕБРИСТЫЙ</t>
  </si>
  <si>
    <t>КОМПЛЕКТ НАДСТАВОК НА БОКОВИНУ DESIGNSIDE ДЛЯ ARCITECH, H124, NL550, СТЕКЛО, ПРОЗРАЧНОЕ</t>
  </si>
  <si>
    <t>КОМПЛЕКТ НАДСТАВОК НА БОКОВИНУ DESIGNSIDE ДЛЯ ARCITECH, H124, NL650, СТЕКЛО, ПРОЗРАЧНОЕ</t>
  </si>
  <si>
    <t>ВНУТРЕННЯЯ ОРГАНИЗАЦИЯ ORGATRAY 440, T370-440, B1091-1150, ПЛАСТИК, СЕРАЯ</t>
  </si>
  <si>
    <t>ВНУТРЕННЯЯ ОРГАНИЗАЦИЯ ORGATRAY 440, T441-520, B1091-1150, ПЛАСТИК, СЕРАЯ</t>
  </si>
  <si>
    <t>ДЕРЖАТЕЛЬ НОЖЕЙ ORGATRAY 440 ДЛЯ INNOTECH ATIRA/ARCITECH, БУК</t>
  </si>
  <si>
    <t>ДЕРЖАТЕЛЬ КОНТЕЙНЕРОВ СПЕЦИЙ ORGATRAY 440 ДЛЯ INNOTECH ATIRA/ARCITECH, БУК</t>
  </si>
  <si>
    <t>ДЕРЖАТЕЛЬ ДЛЯ СПЕЦИЙ ORGATRAY 440 ДЛЯ INNOTECH ATIRA/ARCITECH, NL450, ДУБ</t>
  </si>
  <si>
    <t>ВНУТРЕННЯЯ ОРГАНИЗАЦИЯ ORGATRAY 570 ДЛЯ ARCITECH, NL450, KB300, ПЛАСТИК, СЕРЕБРИСТАЯ</t>
  </si>
  <si>
    <t>ВНУТРЕННЯЯ ОРГАНИЗАЦИЯ ORGATRAY 570 ДЛЯ ARCITECH, NL450, KB400, ПЛАСТИК, СЕРЕБРИСТАЯ</t>
  </si>
  <si>
    <t>ВНУТРЕННЯЯ ОРГАНИЗАЦИЯ ORGATRAY 570 ДЛЯ ARCITECH, NL450, KB450, ПЛАСТИК, СЕРЕБРИСТАЯ</t>
  </si>
  <si>
    <t>ВНУТРЕННЯЯ ОРГАНИЗАЦИЯ ORGATRAY 570 ДЛЯ ARCITECH, NL450, KB800, ПЛАСТИК, СЕРЕБРИСТАЯ</t>
  </si>
  <si>
    <t>ВНУТРЕННЯЯ ОРГАНИЗАЦИЯ ORGATRAY 570 ДЛЯ ARCITECH, NL450, KB1000, ПЛАСТИК, СЕРЕБРИСТАЯ</t>
  </si>
  <si>
    <t>ВНУТРЕННЯЯ ОРГАНИЗАЦИЯ ORGATRAY 570 ДЛЯ ARCITECH, NL500, KB1000, ПЛАСТИК, СЕРЕБРИСТАЯ</t>
  </si>
  <si>
    <t>РАЗДЕЛИТЕЛЬ ORGATRAY 570/590 ДЛЯ INNOTECH ATIRA/ARCITECH, L68, ПЛАСТИК, АНТРАЦИТ</t>
  </si>
  <si>
    <t>РАЗДЕЛИТЕЛЬ ORGATRAY 570/590 ДЛЯ INNOTECH ATIRA/ARCITECH, L128, ПЛАСТИК, АНТРАЦИТ</t>
  </si>
  <si>
    <t>ДЕРЖАТЕЛЬ ДЛЯ РУЛОНОВ ORGATRAY 230 ДЛЯ ARCITECH, NL450, ДУБ</t>
  </si>
  <si>
    <t>ДЕРЖАТЕЛЬ ДЛЯ РУЛОНОВ ORGATRAY 230 ДЛЯ ARCITECH, NL500, ДУБ</t>
  </si>
  <si>
    <t>ДЕРЖАТЕЛЬ ДЛЯ СПЕЦИЙ ORGATRAY 230 ДЛЯ ARCITECH, NL450, ДУБ</t>
  </si>
  <si>
    <t>ДЕРЖАТЕЛЬ ДЛЯ СПЕЦИЙ ORGATRAY 230 ДЛЯ ARCITECH, NL500, ДУБ</t>
  </si>
  <si>
    <t>ДЕРЖАТЕЛЬ НОЖЕЙ ORGATRAY 230 ДЛЯ ARCITECH, NL450, ДУБ</t>
  </si>
  <si>
    <t>ДЕРЖАТЕЛЬ НОЖЕЙ ORGATRAY 230 ДЛЯ ARCITECH, NL500, ДУБ</t>
  </si>
  <si>
    <t>ДОПОЛНИТЕЛЬНАЯ ВСТАВКА ORGAFLAG ДЛЯ ARCITECH, NL450, KB100, СЕРАЯ/АНТРАЦИТ</t>
  </si>
  <si>
    <t>ДОПОЛНИТЕЛЬНАЯ ВСТАВКА ORGAFLAG ДЛЯ ARCITECH, NL500, KB100, СЕРАЯ/АНТРАЦИТ</t>
  </si>
  <si>
    <t>ВНУТРЕННЯЯ ОРГАНИЗАЦИЯ ORGASTORE 810 ДЛЯ ARCITECH, KB1200, СЕРЕБРИСТАЯ</t>
  </si>
  <si>
    <t>СОЛОНКА ДЛЯ ORGATRAY, СТАЛЬ</t>
  </si>
  <si>
    <t>ПЕРЕЧНИЦА ДЛЯ ORGATRAY, СТАЛЬ</t>
  </si>
  <si>
    <t>РАСПЫЛИТЕЛЬ ДЛЯ ORGATRAY, СТАЛЬ</t>
  </si>
  <si>
    <t>РАСПЫЛИТЕЛЬ КРУПНОГО ПОМОЛА ДЛЯ ORGATRAY, СТАЛЬ</t>
  </si>
  <si>
    <t>РАСПЫЛИТЕЛЬ МЕЛКОГО ПОМОЛА ДЛЯ ORGATRAY, СТАЛЬ</t>
  </si>
  <si>
    <t>КОНТЕЙНЕР ДЛЯ СПЕЦИЙ С АКРИЛОВОЙ КРЫШКОЙ ДЛЯ ORGATRAY, СТАЛЬ</t>
  </si>
  <si>
    <t>КОМПЛЕКТ ЯЩИКА ARCITECH, H94, NL550, БЕЛЫЙ</t>
  </si>
  <si>
    <t>КОМПЛЕКТ ЯЩИКА ARCITECH, H94, NL650, БЕЛЫЙ</t>
  </si>
  <si>
    <t>КОМПЛЕКТ КОРОБА ARCITECH С РЕЛИНГАМИ, H186/94, NL550, БЕЛЫЙ</t>
  </si>
  <si>
    <t>КОМПЛЕКТ КОРОБА ARCITECH С РЕЛИНГАМИ, H186/94, NL650, БЕЛЫЙ</t>
  </si>
  <si>
    <t>КОМПЛЕКТ КОРОБА ARCITECH С TOPSIDE, H186/94, NL550, БЕЛЫЙ</t>
  </si>
  <si>
    <t>КОМПЛЕКТ КОРОБА ARCITECH С TOPSIDE, H186/94, NL650, БЕЛЫЙ</t>
  </si>
  <si>
    <t>КОМПЛЕКТ КОРОБА ARCITECH С DESIGNSIDE, H186/94, NL550, БЕЛЫЙ</t>
  </si>
  <si>
    <t>КОМПЛЕКТ КОРОБА ARCITECH С DESIGNSIDE, H186/94, NL650, БЕЛЫЙ</t>
  </si>
  <si>
    <t>КОМПЛЕКТ КОРОБА ARCITECH С РЕЛИНГАМИ, H218/94, NL550, БЕЛЫЙ</t>
  </si>
  <si>
    <t>КОМПЛЕКТ КОРОБА ARCITECH С РЕЛИНГАМИ, H218/94, NL650, БЕЛЫЙ</t>
  </si>
  <si>
    <t>КОМПЛЕКТ КОРОБА ARCITECH С TOPSIDE, H218/94, NL550, БЕЛЫЙ</t>
  </si>
  <si>
    <t>КОМПЛЕКТ КОРОБА ARCITECH С TOPSIDE, H218/94, NL650, БЕЛЫЙ</t>
  </si>
  <si>
    <t>КОМПЛЕКТ КОРОБА ARCITECH С DESIGNSIDE, H218/94, NL550, БЕЛЫЙ</t>
  </si>
  <si>
    <t>КОМПЛЕКТ КОРОБА ARCITECH С DESIGNSIDE, H218/94, NL650, БЕЛЫЙ</t>
  </si>
  <si>
    <t>КОМПЛЕКТ КОРОБА ARCITECH С РЕЛИНГАМИ, H250/94, NL550, БЕЛЫЙ</t>
  </si>
  <si>
    <t>КОМПЛЕКТ КОРОБА ARCITECH С РЕЛИНГАМИ, H250/94, NL650, БЕЛЫЙ</t>
  </si>
  <si>
    <t>КОМПЛЕКТ КОРОБА ARCITECH С РЕЛИНГАМИ, H282/94, NL550, БЕЛЫЙ</t>
  </si>
  <si>
    <t>КОМПЛЕКТ КОРОБА ARCITECH С РЕЛИНГАМИ, H282/94, NL650, БЕЛЫЙ</t>
  </si>
  <si>
    <t>КОМПЛЕКТ ЯЩИКА ARCITECH, H126, NL550, БЕЛЫЙ</t>
  </si>
  <si>
    <t>КОМПЛЕКТ ЯЩИКА ARCITECH, H126, NL650, БЕЛЫЙ</t>
  </si>
  <si>
    <t>КОМПЛЕКТ КОРОБА ARCITECH С РЕЛИНГАМИ, H186/126, NL550, БЕЛЫЙ</t>
  </si>
  <si>
    <t>КОМПЛЕКТ КОРОБА ARCITECH С РЕЛИНГАМИ, H186/126, NL650, БЕЛЫЙ</t>
  </si>
  <si>
    <t>КОМПЛЕКТ КОРОБА ARCITECH С РЕЛИНГАМИ, H218/126, NL550, БЕЛЫЙ</t>
  </si>
  <si>
    <t>КОМПЛЕКТ КОРОБА ARCITECH С РЕЛИНГАМИ, H218/126, NL650, БЕЛЫЙ</t>
  </si>
  <si>
    <t>КОМПЛЕКТ КОРОБА ARCITECH С DESIGNSIDE, H218/126, NL550, БЕЛЫЙ</t>
  </si>
  <si>
    <t>КОМПЛЕКТ КОРОБА ARCITECH С DESIGNSIDE, H218/126, NL650, БЕЛЫЙ</t>
  </si>
  <si>
    <t>КОМПЛЕКТ КОРОБА ARCITECH С TOPSIDE, H218/126, NL550, БЕЛЫЙ</t>
  </si>
  <si>
    <t>КОМПЛЕКТ КОРОБА ARCITECH С TOPSIDE, H218/126, NL650, БЕЛЫЙ</t>
  </si>
  <si>
    <t>КОМПЛЕКТ КОРОБА ARCITECH С РЕЛИНГАМИ, H250/126, NL550, БЕЛЫЙ</t>
  </si>
  <si>
    <t>КОМПЛЕКТ КОРОБА ARCITECH С РЕЛИНГАМИ, H250/126, NL650, БЕЛЫЙ</t>
  </si>
  <si>
    <t>КОМПЛЕКТ КОРОБА ARCITECH С TOPSIDE, H250/126, NL550, БЕЛЫЙ</t>
  </si>
  <si>
    <t>КОМПЛЕКТ КОРОБА ARCITECH С TOPSIDE, H250/126, NL650, БЕЛЫЙ</t>
  </si>
  <si>
    <t>КОМПЛЕКТ КОРОБА ARCITECH С DESIGNSIDE, H250/126, NL550, БЕЛЫЙ</t>
  </si>
  <si>
    <t>КОМПЛЕКТ КОРОБА ARCITECH С DESIGNSIDE, H250/126, NL650, БЕЛЫЙ</t>
  </si>
  <si>
    <t>КОМПЛЕКТ КОРОБА ARCITECH С РЕЛИНГАМИ, H282/126, NL550, БЕЛЫЙ</t>
  </si>
  <si>
    <t>КОМПЛЕКТ КОРОБА ARCITECH С РЕЛИНГАМИ, H282/126, NL650, БЕЛЫЙ</t>
  </si>
  <si>
    <t>КОМПЛЕКТ БОКОВИН ЯЩИКА ARCITECH, H94, NL550, БЕЛЫЙ</t>
  </si>
  <si>
    <t>КОМПЛЕКТ БОКОВИН ЯЩИКА ARCITECH, H94, NL650, БЕЛЫЙ</t>
  </si>
  <si>
    <t>КОМПЛЕКТ БОКОВИН ЯЩИКА ARCITECH, H126, NL550, БЕЛЫЙ</t>
  </si>
  <si>
    <t>КОМПЛЕКТ БОКОВИН ЯЩИКА ARCITECH, H126, NL650, БЕЛЫЙ</t>
  </si>
  <si>
    <t>КОМПЛЕКТ ПРОДОЛЬНЫХ РЕЛИНГОВ КОРОБА С СОЕД. ПЕРЕД. ПАНЕЛИ ARCITECH, NL550, БЕЛЫЕ</t>
  </si>
  <si>
    <t>КОМПЛЕКТ ПРОДОЛЬНЫХ РЕЛИНГОВ КОРОБА С СОЕД. ПЕРЕД. ПАНЕЛИ ARCITECH, NL650, БЕЛЫЕ</t>
  </si>
  <si>
    <t>КОМПЛЕКТ НАДСТАВОК НА БОКОВИНУ TOPSIDE ДЛЯ ARCITECH, H92, NL550, СТАЛЬ, БЕЛЫЕ</t>
  </si>
  <si>
    <t>КОМПЛЕКТ НАДСТАВОК НА БОКОВИНУ TOPSIDE ДЛЯ ARCITECH, H92, NL650, СТАЛЬ, БЕЛЫЕ</t>
  </si>
  <si>
    <t>КОМПЛЕКТ НАДСТАВОК НА БОКОВИНУ TOPSIDE ДЛЯ ARCITECH, H124, NL550, СТАЛЬ, БЕЛЫЕ</t>
  </si>
  <si>
    <t>КОМПЛЕКТ НАДСТАВОК НА БОКОВИНУ TOPSIDE ДЛЯ ARCITECH, H124, NL650, СТАЛЬ, БЕЛЫЕ</t>
  </si>
  <si>
    <t>ВНУТРЕННЯЯ ОРГАНИЗАЦИЯ ORGATRAY 440, T370-440, B1091-1150, ПЛАСТИК, БЕЛАЯ</t>
  </si>
  <si>
    <t>ВНУТРЕННЯЯ ОРГАНИЗАЦИЯ ORGATRAY 440, T441-520, B1091-1150, ПЛАСТИК, БЕЛАЯ</t>
  </si>
  <si>
    <t>ВНУТРЕННЯЯ ОРГАНИЗАЦИЯ ORGATRAY 570 ДЛЯ ARCITECH, NL500, KB1000, ПЛАСТИК, БЕЛАЯ</t>
  </si>
  <si>
    <t>РАЗДЕЛИТЕЛЬ ORGATRAY 570/590 ДЛЯ INNOTECH ATIRA/ARCITECH, L68, ПЛАСТИК, БЕЛЫЙ</t>
  </si>
  <si>
    <t>РАЗДЕЛИТЕЛЬ ORGATRAY 570/590 ДЛЯ INNOTECH ATIRA/ARCITECH, L128, ПЛАСТИК, БЕЛЫЙ</t>
  </si>
  <si>
    <t>ДОПОЛНИТЕЛЬНАЯ ВСТАВКА ORGAFLAG ДЛЯ ARCITECH, NL450, KB100, БЕЛАЯ</t>
  </si>
  <si>
    <t>ДОПОЛНИТЕЛЬНАЯ ВСТАВКА ORGAFLAG ДЛЯ ARCITECH, NL500, KB100, БЕЛАЯ</t>
  </si>
  <si>
    <t>ВНУТРЕННЯЯ ОРГАНИЗАЦИЯ ORGASTORE 810 ДЛЯ ARCITECH, KB1200, БЕЛАЯ</t>
  </si>
  <si>
    <t>КОМПЛЕКТ ЯЩИКА ARCITECH, H78, NL500, АНТРАЦИТ</t>
  </si>
  <si>
    <t>КОМПЛЕКТ ЯЩИКА ARCITECH, H94, NL270, АНТРАЦИТ</t>
  </si>
  <si>
    <t>КОМПЛЕКТ ЯЩИКА ARCITECH, H94, NL300, АНТРАЦИТ</t>
  </si>
  <si>
    <t>КОМПЛЕКТ ЯЩИКА ARCITECH, H94, NL350, АНТРАЦИТ</t>
  </si>
  <si>
    <t>КОМПЛЕКТ ЯЩИКА ARCITECH, H94, NL400, АНТРАЦИТ</t>
  </si>
  <si>
    <t>КОМПЛЕКТ ЯЩИКА ARCITECH, H94, NL450, АНТРАЦИТ</t>
  </si>
  <si>
    <t>КОМПЛЕКТ ЯЩИКА ARCITECH, H94, NL500, АНТРАЦИТ</t>
  </si>
  <si>
    <t>КОМПЛЕКТ ЯЩИКА ARCITECH, H94, NL550, АНТРАЦИТ</t>
  </si>
  <si>
    <t>КОМПЛЕКТ ЯЩИКА ARCITECH, H94, NL650, АНТРАЦИТ</t>
  </si>
  <si>
    <t>КОМПЛЕКТ КОРОБА ARCITECH С РЕЛИНГАМИ, H186/94, NL270, АНТРАЦИТ</t>
  </si>
  <si>
    <t>КОМПЛЕКТ КОРОБА ARCITECH С РЕЛИНГАМИ, H186/94, NL300, АНТРАЦИТ</t>
  </si>
  <si>
    <t>КОМПЛЕКТ КОРОБА ARCITECH С РЕЛИНГАМИ, H186/94, NL350, АНТРАЦИТ</t>
  </si>
  <si>
    <t>КОМПЛЕКТ КОРОБА ARCITECH С РЕЛИНГАМИ, H186/94, NL400, АНТРАЦИТ</t>
  </si>
  <si>
    <t>КОМПЛЕКТ КОРОБА ARCITECH С РЕЛИНГАМИ, H186/94, NL450, АНТРАЦИТ</t>
  </si>
  <si>
    <t>КОМПЛЕКТ КОРОБА ARCITECH С РЕЛИНГАМИ, H186/94, NL500, АНТРАЦИТ</t>
  </si>
  <si>
    <t>КОМПЛЕКТ КОРОБА ARCITECH С РЕЛИНГАМИ, H186/94, NL550, АНТРАЦИТ</t>
  </si>
  <si>
    <t>КОМПЛЕКТ КОРОБА ARCITECH С РЕЛИНГАМИ, H186/94, NL650, АНТРАЦИТ</t>
  </si>
  <si>
    <t>КОМПЛЕКТ КОРОБА ARCITECH С TOPSIDE, H186/94, NL400, АНТРАЦИТ</t>
  </si>
  <si>
    <t>КОМПЛЕКТ КОРОБА ARCITECH С TOPSIDE, H186/94, NL450, АНТРАЦИТ</t>
  </si>
  <si>
    <t>КОМПЛЕКТ КОРОБА ARCITECH С TOPSIDE, H186/94, NL500, АНТРАЦИТ</t>
  </si>
  <si>
    <t>КОМПЛЕКТ КОРОБА ARCITECH С TOPSIDE, H186/94, NL550, АНТРАЦИТ</t>
  </si>
  <si>
    <t>КОМПЛЕКТ КОРОБА ARCITECH С TOPSIDE, H186/94, NL650, АНТРАЦИТ</t>
  </si>
  <si>
    <t>КОМПЛЕКТ КОРОБА ARCITECH С DESIGNSIDE, H186/94, NL270, АНТРАЦИТ</t>
  </si>
  <si>
    <t>КОМПЛЕКТ КОРОБА ARCITECH С DESIGNSIDE, H186/94, NL300, АНТРАЦИТ</t>
  </si>
  <si>
    <t>КОМПЛЕКТ КОРОБА ARCITECH С DESIGNSIDE, H186/94, NL350, АНТРАЦИТ</t>
  </si>
  <si>
    <t>КОМПЛЕКТ КОРОБА ARCITECH С DESIGNSIDE, H186/94, NL400, АНТРАЦИТ</t>
  </si>
  <si>
    <t>КОМПЛЕКТ КОРОБА ARCITECH С DESIGNSIDE, H186/94, NL450, АНТРАЦИТ</t>
  </si>
  <si>
    <t>КОМПЛЕКТ КОРОБА ARCITECH С DESIGNSIDE, H186/94, NL500, АНТРАЦИТ</t>
  </si>
  <si>
    <t>КОМПЛЕКТ КОРОБА ARCITECH С DESIGNSIDE, H186/94, NL550, АНТРАЦИТ</t>
  </si>
  <si>
    <t>КОМПЛЕКТ КОРОБА ARCITECH С DESIGNSIDE, H186/94, NL650, АНТРАЦИТ</t>
  </si>
  <si>
    <t>КОМПЛЕКТ КОРОБА ARCITECH С РЕЛИНГАМИ, H218/94, NL270, АНТРАЦИТ</t>
  </si>
  <si>
    <t>КОМПЛЕКТ КОРОБА ARCITECH С РЕЛИНГАМИ, H218/94, NL300, АНТРАЦИТ</t>
  </si>
  <si>
    <t>КОМПЛЕКТ КОРОБА ARCITECH С РЕЛИНГАМИ, H218/94, NL350, АНТРАЦИТ</t>
  </si>
  <si>
    <t>КОМПЛЕКТ КОРОБА ARCITECH С РЕЛИНГАМИ, H218/94, NL400, АНТРАЦИТ</t>
  </si>
  <si>
    <t>КОМПЛЕКТ КОРОБА ARCITECH С РЕЛИНГАМИ, H218/94, NL450, АНТРАЦИТ</t>
  </si>
  <si>
    <t>КОМПЛЕКТ КОРОБА ARCITECH С РЕЛИНГАМИ, H218/94, NL500, АНТРАЦИТ</t>
  </si>
  <si>
    <t>КОМПЛЕКТ КОРОБА ARCITECH С РЕЛИНГАМИ, H218/94, NL550, АНТРАЦИТ</t>
  </si>
  <si>
    <t>КОМПЛЕКТ КОРОБА ARCITECH С РЕЛИНГАМИ, H218/94, NL650, АНТРАЦИТ</t>
  </si>
  <si>
    <t>КОМПЛЕКТ КОРОБА ARCITECH С TOPSIDE, H218/94, NL400, АНТРАЦИТ</t>
  </si>
  <si>
    <t>КОМПЛЕКТ КОРОБА ARCITECH С TOPSIDE, H218/94, NL450, АНТРАЦИТ</t>
  </si>
  <si>
    <t>КОМПЛЕКТ КОРОБА ARCITECH С TOPSIDE, H218/94, NL500, АНТРАЦИТ</t>
  </si>
  <si>
    <t>КОМПЛЕКТ КОРОБА ARCITECH С TOPSIDE, H218/94, NL550, АНТРАЦИТ</t>
  </si>
  <si>
    <t>КОМПЛЕКТ КОРОБА ARCITECH С TOPSIDE, H218/94, NL650, АНТРАЦИТ</t>
  </si>
  <si>
    <t>КОМПЛЕКТ КОРОБА ARCITECH С DESIGNSIDE, H218/94, NL270, АНТРАЦИТ</t>
  </si>
  <si>
    <t>КОМПЛЕКТ КОРОБА ARCITECH С DESIGNSIDE, H218/94, NL300, АНТРАЦИТ</t>
  </si>
  <si>
    <t>КОМПЛЕКТ КОРОБА ARCITECH С DESIGNSIDE, H218/94, NL350, АНТРАЦИТ</t>
  </si>
  <si>
    <t>КОМПЛЕКТ КОРОБА ARCITECH С DESIGNSIDE, H218/94, NL400, АНТРАЦИТ</t>
  </si>
  <si>
    <t>КОМПЛЕКТ КОРОБА ARCITECH С DESIGNSIDE, H218/94, NL450, АНТРАЦИТ</t>
  </si>
  <si>
    <t>КОМПЛЕКТ КОРОБА ARCITECH С DESIGNSIDE, H218/94, NL500, АНТРАЦИТ</t>
  </si>
  <si>
    <t>КОМПЛЕКТ КОРОБА ARCITECH С DESIGNSIDE, H218/94, NL550, АНТРАЦИТ</t>
  </si>
  <si>
    <t>КОМПЛЕКТ КОРОБА ARCITECH С DESIGNSIDE, H218/94, NL650, АНТРАЦИТ</t>
  </si>
  <si>
    <t>КОМПЛЕКТ КОРОБА ARCITECH С РЕЛИНГАМИ, H250/94, NL270, АНТРАЦИТ</t>
  </si>
  <si>
    <t>КОМПЛЕКТ КОРОБА ARCITECH С РЕЛИНГАМИ, H250/94, NL300, АНТРАЦИТ</t>
  </si>
  <si>
    <t>КОМПЛЕКТ КОРОБА ARCITECH С РЕЛИНГАМИ, H250/94, NL350, АНТРАЦИТ</t>
  </si>
  <si>
    <t>КОМПЛЕКТ КОРОБА ARCITECH С РЕЛИНГАМИ, H250/94, NL400, АНТРАЦИТ</t>
  </si>
  <si>
    <t>КОМПЛЕКТ КОРОБА ARCITECH С РЕЛИНГАМИ, H250/94, NL450, АНТРАЦИТ</t>
  </si>
  <si>
    <t>КОМПЛЕКТ КОРОБА ARCITECH С РЕЛИНГАМИ, H250/94, NL500, АНТРАЦИТ</t>
  </si>
  <si>
    <t>КОМПЛЕКТ КОРОБА ARCITECH С РЕЛИНГАМИ, H250/94, NL550, АНТРАЦИТ</t>
  </si>
  <si>
    <t>КОМПЛЕКТ КОРОБА ARCITECH С РЕЛИНГАМИ, H250/94, NL650, АНТРАЦИТ</t>
  </si>
  <si>
    <t>КОМПЛЕКТ КОРОБА ARCITECH С РЕЛИНГАМИ, H282/94, NL270, АНТРАЦИТ</t>
  </si>
  <si>
    <t>КОМПЛЕКТ КОРОБА ARCITECH С РЕЛИНГАМИ, H282/94, NL300, АНТРАЦИТ</t>
  </si>
  <si>
    <t>КОМПЛЕКТ КОРОБА ARCITECH С РЕЛИНГАМИ, H282/94, NL350, АНТРАЦИТ</t>
  </si>
  <si>
    <t>КОМПЛЕКТ КОРОБА ARCITECH С РЕЛИНГАМИ, H282/94, NL400, АНТРАЦИТ</t>
  </si>
  <si>
    <t>КОМПЛЕКТ КОРОБА ARCITECH С РЕЛИНГАМИ, H282/94, NL450, АНТРАЦИТ</t>
  </si>
  <si>
    <t>КОМПЛЕКТ КОРОБА ARCITECH С РЕЛИНГАМИ, H282/94, NL500, АНТРАЦИТ</t>
  </si>
  <si>
    <t>КОМПЛЕКТ КОРОБА ARCITECH С РЕЛИНГАМИ, H282/94, NL550, АНТРАЦИТ</t>
  </si>
  <si>
    <t>КОМПЛЕКТ КОРОБА ARCITECH С РЕЛИНГАМИ, H282/94, NL650, АНТРАЦИТ</t>
  </si>
  <si>
    <t>КОМПЛЕКТ ЯЩИКА ARCITECH, H126, NL270, АНТРАЦИТ</t>
  </si>
  <si>
    <t>КОМПЛЕКТ ЯЩИКА ARCITECH, H126, NL300, АНТРАЦИТ</t>
  </si>
  <si>
    <t>КОМПЛЕКТ ЯЩИКА ARCITECH, H126, NL350, АНТРАЦИТ</t>
  </si>
  <si>
    <t>КОМПЛЕКТ ЯЩИКА ARCITECH, H126, NL400, АНТРАЦИТ</t>
  </si>
  <si>
    <t>КОМПЛЕКТ ЯЩИКА ARCITECH, H126, NL450, АНТРАЦИТ</t>
  </si>
  <si>
    <t>КОМПЛЕКТ ЯЩИКА ARCITECH, H126, NL500, АНТРАЦИТ</t>
  </si>
  <si>
    <t>КОМПЛЕКТ ЯЩИКА ARCITECH, H126, NL550, АНТРАЦИТ</t>
  </si>
  <si>
    <t>КОМПЛЕКТ ЯЩИКА ARCITECH, H126, NL650, АНТРАЦИТ</t>
  </si>
  <si>
    <t>КОМПЛЕКТ КОРОБА ARCITECH С РЕЛИНГАМИ, H186/126, NL270, АНТРАЦИТ</t>
  </si>
  <si>
    <t>КОМПЛЕКТ КОРОБА ARCITECH С РЕЛИНГАМИ, H186/126, NL300, АНТРАЦИТ</t>
  </si>
  <si>
    <t>КОМПЛЕКТ КОРОБА ARCITECH С РЕЛИНГАМИ, H186/126, NL350, АНТРАЦИТ</t>
  </si>
  <si>
    <t>КОМПЛЕКТ КОРОБА ARCITECH С РЕЛИНГАМИ, H186/126, NL400, АНТРАЦИТ</t>
  </si>
  <si>
    <t>КОМПЛЕКТ КОРОБА ARCITECH С РЕЛИНГАМИ, H186/126, NL450, АНТРАЦИТ</t>
  </si>
  <si>
    <t>КОМПЛЕКТ КОРОБА ARCITECH С РЕЛИНГАМИ, H186/126, NL500, АНТРАЦИТ</t>
  </si>
  <si>
    <t>КОМПЛЕКТ КОРОБА ARCITECH С РЕЛИНГАМИ, H186/126, NL550, АНТРАЦИТ</t>
  </si>
  <si>
    <t>КОМПЛЕКТ КОРОБА ARCITECH С РЕЛИНГАМИ, H186/126, NL650, АНТРАЦИТ</t>
  </si>
  <si>
    <t>КОМПЛЕКТ КОРОБА ARCITECH С РЕЛИНГАМИ, H218/126, NL270, АНТРАЦИТ</t>
  </si>
  <si>
    <t>КОМПЛЕКТ КОРОБА ARCITECH С РЕЛИНГАМИ, H218/126, NL300, АНТРАЦИТ</t>
  </si>
  <si>
    <t>КОМПЛЕКТ КОРОБА ARCITECH С РЕЛИНГАМИ, H218/126, NL350, АНТРАЦИТ</t>
  </si>
  <si>
    <t>КОМПЛЕКТ КОРОБА ARCITECH С РЕЛИНГАМИ, H218/126, NL400, АНТРАЦИТ</t>
  </si>
  <si>
    <t>КОМПЛЕКТ КОРОБА ARCITECH С РЕЛИНГАМИ, H218/126, NL450, АНТРАЦИТ</t>
  </si>
  <si>
    <t>КОМПЛЕКТ КОРОБА ARCITECH С РЕЛИНГАМИ, H218/126, NL500, АНТРАЦИТ</t>
  </si>
  <si>
    <t>КОМПЛЕКТ КОРОБА ARCITECH С РЕЛИНГАМИ, H218/126, NL550, АНТРАЦИТ</t>
  </si>
  <si>
    <t>КОМПЛЕКТ КОРОБА ARCITECH С РЕЛИНГАМИ, H218/126, NL650, АНТРАЦИТ</t>
  </si>
  <si>
    <t>КОМПЛЕКТ КОРОБА ARCITECH С TOPSIDE, H218/126, NL400, АНТРАЦИТ</t>
  </si>
  <si>
    <t>КОМПЛЕКТ КОРОБА ARCITECH С TOPSIDE, H218/126, NL450, АНТРАЦИТ</t>
  </si>
  <si>
    <t>КОМПЛЕКТ КОРОБА ARCITECH С TOPSIDE, H218/126, NL500, АНТРАЦИТ</t>
  </si>
  <si>
    <t>КОМПЛЕКТ КОРОБА ARCITECH С TOPSIDE, H218/126, NL550, АНТРАЦИТ</t>
  </si>
  <si>
    <t>КОМПЛЕКТ КОРОБА ARCITECH С TOPSIDE, H218/126, NL650, АНТРАЦИТ</t>
  </si>
  <si>
    <t>КОМПЛЕКТ КОРОБА ARCITECH С DESIGNSIDE, H218/126, NL270, АНТРАЦИТ</t>
  </si>
  <si>
    <t>КОМПЛЕКТ КОРОБА ARCITECH С DESIGNSIDE, H218/126, NL300, АНТРАЦИТ</t>
  </si>
  <si>
    <t>КОМПЛЕКТ КОРОБА ARCITECH С DESIGNSIDE, H218/126, NL350, АНТРАЦИТ</t>
  </si>
  <si>
    <t>КОМПЛЕКТ КОРОБА ARCITECH С DESIGNSIDE, H218/126, NL400, АНТРАЦИТ</t>
  </si>
  <si>
    <t>КОМПЛЕКТ КОРОБА ARCITECH С DESIGNSIDE, H218/126, NL450, АНТРАЦИТ</t>
  </si>
  <si>
    <t>КОМПЛЕКТ КОРОБА ARCITECH С DESIGNSIDE, H218/126, NL500, АНТРАЦИТ</t>
  </si>
  <si>
    <t>КОМПЛЕКТ КОРОБА ARCITECH С DESIGNSIDE, H218/126, NL550, АНТРАЦИТ</t>
  </si>
  <si>
    <t>КОМПЛЕКТ КОРОБА ARCITECH С DESIGNSIDE, H218/126, NL650, АНТРАЦИТ</t>
  </si>
  <si>
    <t>КОМПЛЕКТ КОРОБА ARCITECH С РЕЛИНГАМИ, H250/126, NL270, АНТРАЦИТ</t>
  </si>
  <si>
    <t>КОМПЛЕКТ КОРОБА ARCITECH С РЕЛИНГАМИ, H250/126, NL300, АНТРАЦИТ</t>
  </si>
  <si>
    <t>КОМПЛЕКТ КОРОБА ARCITECH С РЕЛИНГАМИ, H250/126, NL350, АНТРАЦИТ</t>
  </si>
  <si>
    <t>КОМПЛЕКТ КОРОБА ARCITECH С РЕЛИНГАМИ, H250/126, NL400, АНТРАЦИТ</t>
  </si>
  <si>
    <t>КОМПЛЕКТ КОРОБА ARCITECH С РЕЛИНГАМИ, H250/126, NL450, АНТРАЦИТ</t>
  </si>
  <si>
    <t>КОМПЛЕКТ КОРОБА ARCITECH С РЕЛИНГАМИ, H250/126, NL500, АНТРАЦИТ</t>
  </si>
  <si>
    <t>КОМПЛЕКТ КОРОБА ARCITECH С РЕЛИНГАМИ, H250/126, NL550, АНТРАЦИТ</t>
  </si>
  <si>
    <t>КОМПЛЕКТ КОРОБА ARCITECH С РЕЛИНГАМИ, H250/126, NL650, АНТРАЦИТ</t>
  </si>
  <si>
    <t>КОМПЛЕКТ КОРОБА ARCITECH С TOPSIDE, H250/126, NL400, АНТРАЦИТ</t>
  </si>
  <si>
    <t>КОМПЛЕКТ КОРОБА ARCITECH С TOPSIDE, H250/126, NL450, АНТРАЦИТ</t>
  </si>
  <si>
    <t>КОМПЛЕКТ КОРОБА ARCITECH С TOPSIDE, H250/126, NL500, АНТРАЦИТ</t>
  </si>
  <si>
    <t>КОМПЛЕКТ КОРОБА ARCITECH С TOPSIDE, H250/126, NL550, АНТРАЦИТ</t>
  </si>
  <si>
    <t>КОМПЛЕКТ КОРОБА ARCITECH С TOPSIDE, H250/126, NL650, АНТРАЦИТ</t>
  </si>
  <si>
    <t>КОМПЛЕКТ КОРОБА ARCITECH С DESIGNSIDE, H250/126, NL270, АНТРАЦИТ</t>
  </si>
  <si>
    <t>КОМПЛЕКТ КОРОБА ARCITECH С DESIGNSIDE, H250/126, NL300, АНТРАЦИТ</t>
  </si>
  <si>
    <t>КОМПЛЕКТ КОРОБА ARCITECH С DESIGNSIDE, H250/126, NL350, АНТРАЦИТ</t>
  </si>
  <si>
    <t>КОМПЛЕКТ КОРОБА ARCITECH С DESIGNSIDE, H250/126, NL400, АНТРАЦИТ</t>
  </si>
  <si>
    <t>КОМПЛЕКТ КОРОБА ARCITECH С DESIGNSIDE, H250/126, NL450, АНТРАЦИТ</t>
  </si>
  <si>
    <t>КОМПЛЕКТ КОРОБА ARCITECH С DESIGNSIDE, H250/126, NL500, АНТРАЦИТ</t>
  </si>
  <si>
    <t>КОМПЛЕКТ КОРОБА ARCITECH С DESIGNSIDE, H250/126, NL550, АНТРАЦИТ</t>
  </si>
  <si>
    <t>КОМПЛЕКТ КОРОБА ARCITECH С DESIGNSIDE, H250/126, NL650, АНТРАЦИТ</t>
  </si>
  <si>
    <t>КОМПЛЕКТ КОРОБА ARCITECH С РЕЛИНГАМИ, H282/126, NL270, АНТРАЦИТ</t>
  </si>
  <si>
    <t>КОМПЛЕКТ КОРОБА ARCITECH С РЕЛИНГАМИ, H282/126, NL300, АНТРАЦИТ</t>
  </si>
  <si>
    <t>КОМПЛЕКТ КОРОБА ARCITECH С РЕЛИНГАМИ, H282/126, NL350, АНТРАЦИТ</t>
  </si>
  <si>
    <t>КОМПЛЕКТ КОРОБА ARCITECH С РЕЛИНГАМИ, H282/126, NL400, АНТРАЦИТ</t>
  </si>
  <si>
    <t>КОМПЛЕКТ КОРОБА ARCITECH С РЕЛИНГАМИ, H282/126, NL450, АНТРАЦИТ</t>
  </si>
  <si>
    <t>КОМПЛЕКТ КОРОБА ARCITECH С РЕЛИНГАМИ, H282/126, NL500, АНТРАЦИТ</t>
  </si>
  <si>
    <t>КОМПЛЕКТ КОРОБА ARCITECH С РЕЛИНГАМИ, H282/126, NL550, АНТРАЦИТ</t>
  </si>
  <si>
    <t>КОМПЛЕКТ КОРОБА ARCITECH С РЕЛИНГАМИ, H282/126, NL650, АНТРАЦИТ</t>
  </si>
  <si>
    <t>КОМПЛЕКТ БОКОВИН ЯЩИКА ARCITECH, H78, NL500, АНТРАЦИТ</t>
  </si>
  <si>
    <t>КОМПЛЕКТ БОКОВИН ЯЩИКА ARCITECH, H94, NL270, АНТРАЦИТ</t>
  </si>
  <si>
    <t>КОМПЛЕКТ БОКОВИН ЯЩИКА ARCITECH, H94, NL300, АНТРАЦИТ</t>
  </si>
  <si>
    <t>КОМПЛЕКТ БОКОВИН ЯЩИКА ARCITECH, H94, NL350, АНТРАЦИТ</t>
  </si>
  <si>
    <t>КОМПЛЕКТ БОКОВИН ЯЩИКА ARCITECH, H94, NL400, АНТРАЦИТ</t>
  </si>
  <si>
    <t>КОМПЛЕКТ БОКОВИН ЯЩИКА ARCITECH, H94, NL450, АНТРАЦИТ</t>
  </si>
  <si>
    <t>КОМПЛЕКТ БОКОВИН ЯЩИКА ARCITECH, H94, NL500, АНТРАЦИТ</t>
  </si>
  <si>
    <t>КОМПЛЕКТ БОКОВИН ЯЩИКА ARCITECH, H94, NL550, АНТРАЦИТ</t>
  </si>
  <si>
    <t>КОМПЛЕКТ БОКОВИН ЯЩИКА ARCITECH, H94, NL650, АНТРАЦИТ</t>
  </si>
  <si>
    <t>КОМПЛЕКТ БОКОВИН ЯЩИКА ARCITECH, H126, NL270, АНТРАЦИТ</t>
  </si>
  <si>
    <t>КОМПЛЕКТ БОКОВИН ЯЩИКА ARCITECH, H126, NL300, АНТРАЦИТ</t>
  </si>
  <si>
    <t>КОМПЛЕКТ БОКОВИН ЯЩИКА ARCITECH, H126, NL350, АНТРАЦИТ</t>
  </si>
  <si>
    <t>КОМПЛЕКТ БОКОВИН ЯЩИКА ARCITECH, H126, NL400, АНТРАЦИТ</t>
  </si>
  <si>
    <t>КОМПЛЕКТ БОКОВИН ЯЩИКА ARCITECH, H126, NL450, АНТРАЦИТ</t>
  </si>
  <si>
    <t>КОМПЛЕКТ БОКОВИН ЯЩИКА ARCITECH, H126, NL500, АНТРАЦИТ</t>
  </si>
  <si>
    <t>КОМПЛЕКТ БОКОВИН ЯЩИКА ARCITECH, H126, NL550, АНТРАЦИТ</t>
  </si>
  <si>
    <t>КОМПЛЕКТ БОКОВИН ЯЩИКА ARCITECH, H126, NL650, АНТРАЦИТ</t>
  </si>
  <si>
    <t>КОМПЛЕКТ СОЕДИНИТЕЛЕЙ ЗАДНЕЙ СТЕНКИ ARCITECH, H78, АНТРАЦИТ</t>
  </si>
  <si>
    <t>КОМПЛЕКТ СОЕДИНИТЕЛЕЙ ЗАДНЕЙ СТЕНКИ ARCITECH, H94, АНТРАЦИТ</t>
  </si>
  <si>
    <t>КОМПЛЕКТ СОЕДИНИТЕЛЕЙ ЗАДНЕЙ СТЕНКИ ARCITECH, H126, АНТРАЦИТ</t>
  </si>
  <si>
    <t>КОМПЛЕКТ СОЕДИНИТЕЛЕЙ ЗАДНЕЙ СТЕНКИ ARCITECH, H186, АНТРАЦИТ</t>
  </si>
  <si>
    <t>КОМПЛЕКТ СОЕДИНИТЕЛЕЙ ЗАДНЕЙ СТЕНКИ ARCITECH, H218, АНТРАЦИТ</t>
  </si>
  <si>
    <t>КОМПЛЕКТ СОЕДИНИТЕЛЕЙ ЗАДНЕЙ СТЕНКИ ARCITECH, H250, АНТРАЦИТ</t>
  </si>
  <si>
    <t>КОМПЛЕКТ СОЕДИНИТЕЛЕЙ ЗАДНЕЙ СТЕНКИ ARCITECH, H282, АНТРАЦИТ</t>
  </si>
  <si>
    <t>КОМПЛЕКТ ПРОДОЛЬНЫХ РЕЛИНГОВ КОРОБА С СОЕД. ПЕРЕД. ПАНЕЛИ ARCITECH, NL270, АНТРАЦИТ</t>
  </si>
  <si>
    <t>КОМПЛЕКТ ПРОДОЛЬНЫХ РЕЛИНГОВ КОРОБА С СОЕД. ПЕРЕД. ПАНЕЛИ ARCITECH, NL300, АНТРАЦИТ</t>
  </si>
  <si>
    <t>КОМПЛЕКТ ПРОДОЛЬНЫХ РЕЛИНГОВ КОРОБА С СОЕД. ПЕРЕД. ПАНЕЛИ ARCITECH, NL350, АНТРАЦИТ</t>
  </si>
  <si>
    <t>КОМПЛЕКТ ПРОДОЛЬНЫХ РЕЛИНГОВ КОРОБА С СОЕД. ПЕРЕД. ПАНЕЛИ ARCITECH, NL400, АНТРАЦИТ</t>
  </si>
  <si>
    <t>КОМПЛЕКТ ПРОДОЛЬНЫХ РЕЛИНГОВ КОРОБА С СОЕД. ПЕРЕД. ПАНЕЛИ ARCITECH, NL450, АНТРАЦИТ</t>
  </si>
  <si>
    <t>КОМПЛЕКТ ПРОДОЛЬНЫХ РЕЛИНГОВ КОРОБА С СОЕД. ПЕРЕД. ПАНЕЛИ ARCITECH, NL500, АНТРАЦИТ</t>
  </si>
  <si>
    <t>КОМПЛЕКТ ПРОДОЛЬНЫХ РЕЛИНГОВ КОРОБА С СОЕД. ПЕРЕД. ПАНЕЛИ ARCITECH, NL550, АНТРАЦИТ</t>
  </si>
  <si>
    <t>КОМПЛЕКТ ПРОДОЛЬНЫХ РЕЛИНГОВ КОРОБА С СОЕД. ПЕРЕД. ПАНЕЛИ ARCITECH, NL650, АНТРАЦИТ</t>
  </si>
  <si>
    <t>КОМПЛЕКТ НАДСТАВОК НА БОКОВИНУ TOPSIDE ДЛЯ ARCITECH, H92, NL400, СТАЛЬ, АНТРАЦИТ</t>
  </si>
  <si>
    <t>КОМПЛЕКТ НАДСТАВОК НА БОКОВИНУ TOPSIDE ДЛЯ ARCITECH, H92, NL450, СТАЛЬ, АНТРАЦИТ</t>
  </si>
  <si>
    <t>КОМПЛЕКТ НАДСТАВОК НА БОКОВИНУ TOPSIDE ДЛЯ ARCITECH, H92, NL500, СТАЛЬ, АНТРАЦИТ</t>
  </si>
  <si>
    <t>КОМПЛЕКТ НАДСТАВОК НА БОКОВИНУ TOPSIDE ДЛЯ ARCITECH, H92, NL550, СТАЛЬ, АНТРАЦИТ</t>
  </si>
  <si>
    <t>КОМПЛЕКТ НАДСТАВОК НА БОКОВИНУ TOPSIDE ДЛЯ ARCITECH, H92, NL650, СТАЛЬ, АНТРАЦИТ</t>
  </si>
  <si>
    <t>КОМПЛЕКТ АДАПТЕРОВ DESIGNSIDE ARCITECH, H92, АНТРАЦИТ</t>
  </si>
  <si>
    <t>КОМПЛЕКТ НАДСТАВОК НА БОКОВИНУ TOPSIDE ДЛЯ ARCITECH, H124, NL400, СТАЛЬ, АНТРАЦИТ</t>
  </si>
  <si>
    <t>КОМПЛЕКТ НАДСТАВОК НА БОКОВИНУ TOPSIDE ДЛЯ ARCITECH, H124, NL450, СТАЛЬ, АНТРАЦИТ</t>
  </si>
  <si>
    <t>КОМПЛЕКТ НАДСТАВОК НА БОКОВИНУ TOPSIDE ДЛЯ ARCITECH, H124, NL500, СТАЛЬ, АНТРАЦИТ</t>
  </si>
  <si>
    <t>КОМПЛЕКТ НАДСТАВОК НА БОКОВИНУ TOPSIDE ДЛЯ ARCITECH, H124, NL550, СТАЛЬ, АНТРАЦИТ</t>
  </si>
  <si>
    <t>КОМПЛЕКТ НАДСТАВОК НА БОКОВИНУ TOPSIDE ДЛЯ ARCITECH, H124, NL650, СТАЛЬ, АНТРАЦИТ</t>
  </si>
  <si>
    <t>КОМПЛЕКТ АДАПТЕРОВ DESIGNSIDE ARCITECH, H124, АНТРАЦИТ</t>
  </si>
  <si>
    <t>ЗАДНЯЯ СТЕНКА ЯЩИКА ARCITECH, H94, L2000, АЛЮМИНИЙ, АНТРАЦИТ</t>
  </si>
  <si>
    <t>ЗАДНЯЯ СТЕНКА ЯЩИКА ARCITECH, H126, L2000, АЛЮМИНИЙ, АНТРАЦИТ</t>
  </si>
  <si>
    <t>ЗАДНЯЯ СТЕНКА ЯЩИКА ARCITECH, H186, L2000, АЛЮМИНИЙ, АНТРАЦИТ</t>
  </si>
  <si>
    <t>ЗАДНЯЯ СТЕНКА ЯЩИКА ARCITECH, H218, L2000, АЛЮМИНИЙ, АНТРАЦИТ</t>
  </si>
  <si>
    <t>КОМПЛЕКТ СОЕДИНИТЕЛЕЙ ПЕРЕДНЕЙ ПАНЕЛИ ВНУТР. ЯЩИКА ARCITECH, H94, АНТРАЦИТ</t>
  </si>
  <si>
    <t>КОМПЛЕКТ СОЕДИНИТЕЛЕЙ ПЕРЕДНЕЙ ПАНЕЛИ ВНУТР. ЯЩИКА ARCITECH, H126, АНТРАЦИТ</t>
  </si>
  <si>
    <t>КОМПЛЕКТ СОЕДИНИТЕЛЕЙ ПЕРЕДНЕЙ ПАНЕЛИ ВНУТР. КОРОБА ARCITECH, H186, АНТРАЦИТ</t>
  </si>
  <si>
    <t>КОМПЛЕКТ СОЕДИНИТЕЛЕЙ ПЕРЕДНЕЙ ПАНЕЛИ ВНУТР. КОРОБА ARCITECH, H218, АНТРАЦИТ</t>
  </si>
  <si>
    <t>ПЕРЕДНЯЯ ПАНЕЛЬ ВНУТРЕННЕГО ЯЩИКА ARCITECH, L2000, АЛЮМИНИЙ, АНТРАЦИТ</t>
  </si>
  <si>
    <t>РЕЛИНГ ПЕРЕДНЕЙ ПАНЕЛИ ARCITECH, L2000, АЛЮМИНИЙ, АНТРАЦИТ</t>
  </si>
  <si>
    <t>ВНУТРЕННЯЯ ОРГАНИЗАЦИЯ ORGATRAY 440, T370-440, B1091-1150, ПЛАСТИК, АНТРАЦИТ</t>
  </si>
  <si>
    <t>ВНУТРЕННЯЯ ОРГАНИЗАЦИЯ ORGATRAY 440, T441-520, B1091-1150, ПЛАСТИК, АНТРАЦИТ</t>
  </si>
  <si>
    <t>ВНУТРЕННЯЯ ОРГАНИЗАЦИЯ ORGATRAY 570 ДЛЯ ARCITECH, NL450, KB500, ПЛАСТИК, АНТРАЦИТ</t>
  </si>
  <si>
    <t>ВНУТРЕННЯЯ ОРГАНИЗАЦИЯ ORGATRAY 570 ДЛЯ ARCITECH, NL450, KB600, ПЛАСТИК, АНТРАЦИТ</t>
  </si>
  <si>
    <t>ВНУТРЕННЯЯ ОРГАНИЗАЦИЯ ORGATRAY 600, NL450, KB300, СТАЛЬ, АНТРАЦИТ</t>
  </si>
  <si>
    <t>ВНУТРЕННЯЯ ОРГАНИЗАЦИЯ ORGATRAY 600, NL450, KB400, СТАЛЬ, АНТРАЦИТ</t>
  </si>
  <si>
    <t>ВНУТРЕННЯЯ ОРГАНИЗАЦИЯ ORGATRAY 600, NL450, KB450, СТАЛЬ, АНТРАЦИТ</t>
  </si>
  <si>
    <t>ВНУТРЕННЯЯ ОРГАНИЗАЦИЯ ORGATRAY 600, NL500, KB300, СТАЛЬ, АНТРАЦИТ</t>
  </si>
  <si>
    <t>ВНУТРЕННЯЯ ОРГАНИЗАЦИЯ ORGATRAY 600, NL500, KB400, СТАЛЬ, АНТРАЦИТ</t>
  </si>
  <si>
    <t>ВНУТРЕННЯЯ ОРГАНИЗАЦИЯ ORGATRAY 600, NL500, KB450, СТАЛЬ, АНТРАЦИТ</t>
  </si>
  <si>
    <t>ВНУТРЕННЯЯ ОРГАНИЗАЦИЯ ORGATRAY 600, NL450, KB500-1200, СТАЛЬ, АНТРАЦИТ</t>
  </si>
  <si>
    <t>ВНУТРЕННЯЯ ОРГАНИЗАЦИЯ ORGATRAY 600, NL500, KB500-1200, СТАЛЬ, АНТРАЦИТ</t>
  </si>
  <si>
    <t>ПОПЕРЕЧНЫЙ РЕЛИНГ ORGASTORE 400 ДЛЯ ARCITECH, KB300, АНТРАЦИТ</t>
  </si>
  <si>
    <t>ПОПЕРЕЧНЫЙ РЕЛИНГ ORGASTORE 400 ДЛЯ ARCITECH, KB350, АНТРАЦИТ</t>
  </si>
  <si>
    <t>ПОПЕРЕЧНЫЙ РЕЛИНГ ORGASTORE 400 ДЛЯ ARCITECH, KB400, АНТРАЦИТ</t>
  </si>
  <si>
    <t>ПОПЕРЕЧНЫЙ РЕЛИНГ ORGASTORE 400 ДЛЯ ARCITECH, KB450, АНТРАЦИТ</t>
  </si>
  <si>
    <t>ПОПЕРЕЧНЫЙ РЕЛИНГ ORGASTORE 400 ДЛЯ ARCITECH, KB500, АНТРАЦИТ</t>
  </si>
  <si>
    <t>ПОПЕРЕЧНЫЙ РЕЛИНГ ORGASTORE 400 ДЛЯ ARCITECH, KB550, АНТРАЦИТ</t>
  </si>
  <si>
    <t>ПОПЕРЕЧНЫЙ РЕЛИНГ ORGASTORE 400 ДЛЯ ARCITECH, KB600, АНТРАЦИТ</t>
  </si>
  <si>
    <t>ПОПЕРЕЧНЫЙ РЕЛИНГ ORGASTORE 400 ДЛЯ ARCITECH, KB800, АНТРАЦИТ</t>
  </si>
  <si>
    <t>ПОПЕРЕЧНЫЙ РЕЛИНГ ORGASTORE 400 ДЛЯ ARCITECH, KB900, АНТРАЦИТ</t>
  </si>
  <si>
    <t>ПОПЕРЕЧНЫЙ РЕЛИНГ ORGASTORE 400 ДЛЯ ARCITECH, KB1000, АНТРАЦИТ</t>
  </si>
  <si>
    <t>ПОПЕРЕЧНЫЙ РЕЛИНГ ORGASTORE 400 ДЛЯ ARCITECH, KB1200, АНТРАЦИТ</t>
  </si>
  <si>
    <t>ВНУТРЕННЯЯ ОРГАНИЗАЦИЯ ORGASTORE 810 ДЛЯ ARCITECH, KB600, АНТРАЦИТ</t>
  </si>
  <si>
    <t>ВНУТРЕННЯЯ ОРГАНИЗАЦИЯ ORGASTORE 810 ДЛЯ ARCITECH, KB800, АНТРАЦИТ</t>
  </si>
  <si>
    <t>ВНУТРЕННЯЯ ОРГАНИЗАЦИЯ ORGASTORE 810 ДЛЯ ARCITECH, KB900, АНТРАЦИТ</t>
  </si>
  <si>
    <t>ВНУТРЕННЯЯ ОРГАНИЗАЦИЯ ORGASTORE 810 ДЛЯ ARCITECH, KB1000, АНТРАЦИТ</t>
  </si>
  <si>
    <t>ВНУТРЕННЯЯ ОРГАНИЗАЦИЯ ORGASTORE 810 ДЛЯ ARCITECH, KB1200, АНТРАЦИТ</t>
  </si>
  <si>
    <t>КОМПЛЕКТ СОЕДИНИТЕЛЕЙ ДЛЯ ТОНКОЙ ПЕРЕДНЕЙ ПАНЕЛИ ЯЩИКА ARCITECH</t>
  </si>
  <si>
    <t>КОМПЛЕКТ СОЕДИНИТЕЛЕЙ РЕЛИНГА ДЛЯ ТОНКОЙ ПЕРЕДНЕЙ ПАНЕЛИ ЯЩИКА ARCITECH</t>
  </si>
  <si>
    <t>КОМПЛЕКТ СОЕДИНИТЕЛЕЙ TOPSIDE/DESIGNSIDE ДЛЯ ТОНКОЙ ПЕРЕДНЕЙ ПАНЕЛИ ЯЩИКА ARCITECH</t>
  </si>
  <si>
    <t>ДИЗАЙН-ПРОФИЛЬ ARCITECH, NL450,ПОД ХРОМ</t>
  </si>
  <si>
    <t>ДИЗАЙН-ПРОФИЛЬ ARCITECH, NL450,ПОД АЛЮМИНИЙ</t>
  </si>
  <si>
    <t>ДИЗАЙН-ПРОФИЛЬ ARCITECH, NL450,ПОД НЕРЖАВЕЮЩУЮ СТАЛЬ</t>
  </si>
  <si>
    <t>ДИЗАЙН-ПРОФИЛЬ ARCITECH, NL450,ПОД ДУБ</t>
  </si>
  <si>
    <t>ДИЗАЙН-ПРОФИЛЬ ARCITECH, NL450,ПОД ОРЕХ</t>
  </si>
  <si>
    <t>ДИЗАЙН-ПРОФИЛЬ ARCITECH, NL650,ПОД ХРОМ</t>
  </si>
  <si>
    <t>ДИЗАЙН-ПРОФИЛЬ ARCITECH, NL650,ПОД АЛЮМИНИЙ</t>
  </si>
  <si>
    <t>ДИЗАЙН-ПРОФИЛЬ ARCITECH, NL650,ПОД НЕРЖАВЕЮЩУЮ СТАЛЬ</t>
  </si>
  <si>
    <t>ДИЗАЙН-ПРОФИЛЬ ARCITECH, NL650,ПОД ДУБ</t>
  </si>
  <si>
    <t>ДИЗАЙН-ПРОФИЛЬ ARCITECH, NL650,ПОД ОРЕХ</t>
  </si>
  <si>
    <t>КОМПЛЕКТ НАПРАВЛЯЮЩИХ ACTRO SILENT SYSTEM ДЛЯ ARCITECH, 60КГ,NL550,KD16/EB15</t>
  </si>
  <si>
    <t>КОМПЛЕКТ НАПРАВЛЯЮЩИХ ACTRO SILENT SYSTEM ДЛЯ ARCITECH, 60КГ,NL650,KD16/EB15</t>
  </si>
  <si>
    <t>КОМПЛЕКТ НАПРАВЛЯЮЩИХ ACTRO SILENT SYSTEM ДЛЯ ARCITECH, 80КГ,NL500,KD16/EB15</t>
  </si>
  <si>
    <t>КОМПЛЕКТ НАПРАВЛЯЮЩИХ ACTRO SILENT SYSTEM ДЛЯ ARCITECH, 80КГ,NL550,KD16/EB15</t>
  </si>
  <si>
    <t>КОМПЛЕКТ НАПРАВЛЯЮЩИХ ACTRO SILENT SYSTEM ДЛЯ ARCITECH, 80КГ,NL650,KD16/EB15</t>
  </si>
  <si>
    <t>КОМПЛЕКТ НАПРАВЛЯЮЩИХ ACTRO SILENT SYSTEM ДЛЯ ARCITECH, 40КГ,NL550,KD18/EB13</t>
  </si>
  <si>
    <t>КОМПЛЕКТ НАПРАВЛЯЮЩИХ ACTRO SILENT SYSTEM ДЛЯ ARCITECH, 60КГ,NL550,KD18/EB13</t>
  </si>
  <si>
    <t>КОМПЛЕКТ НАПРАВЛЯЮЩИХ ACTRO SILENT SYSTEM ДЛЯ ARCITECH, 60КГ,NL650,KD18/EB13</t>
  </si>
  <si>
    <t>КОМПЛЕКТ НАПРАВЛЯЮЩИХ ACTRO SILENT SYSTEM ДЛЯ ARCITECH, 80КГ,NL500,KD18/EB13</t>
  </si>
  <si>
    <t>КОМПЛЕКТ НАПРАВЛЯЮЩИХ ACTRO SILENT SYSTEM ДЛЯ ARCITECH, 80КГ,NL550,KD18/EB13</t>
  </si>
  <si>
    <t>КОМПЛЕКТ НАПРАВЛЯЮЩИХ ACTRO SILENT SYSTEM ДЛЯ ARCITECH, 80КГ,NL650,KD18/EB13</t>
  </si>
  <si>
    <t>КОМПЛЕКТ МЕХАНИЗМА PUSH TO OPEN SILENT 80 ДЛЯ ARCITECH</t>
  </si>
  <si>
    <t xml:space="preserve">КОМПЛЕКТ ВНУТР.КОРОБА INNOTECH ATIRA,ПОЛН.ВЫД,SILENT SYSTEM, H144,NL420,РЕЛИНГИ, БЕЛЫЙ </t>
  </si>
  <si>
    <t>ДОПОЛНИТЕЛЬНЫЙ ПРОДОЛЬНЫЙ РЕЛИНГ КОРОБА INNOTECH ATIRA, NL260, СЕРЫЙ, ЛЕВЫЙ</t>
  </si>
  <si>
    <t>ПРОДОЛЬНЫЙ РЕЛИНГ КОРОБА ВТОРОГО УРОВНЯ INNOTECH ATIRA, NL260, СЕРЫЙ, ПРАВЫЙ</t>
  </si>
  <si>
    <t>ПРОДОЛЬНЫЙ РЕЛИНГ КОРОБА ВТОРОГО УРОВНЯ INNOTECH ATIRA, NL300, СЕРЫЙ, ЛЕВЫЙ</t>
  </si>
  <si>
    <t>ПРОДОЛЬНЫЙ РЕЛИНГ КОРОБА ВТОРОГО УРОВНЯ INNOTECH ATIRA, NL300, СЕРЫЙ, ПРАВЫЙ</t>
  </si>
  <si>
    <t>КОМПЛЕКТ НАДСТАВОК НА БОКОВИНУ DESIGNSIDE INNOTECH ATIRA, H144, NL260, СТЕКЛО, СЕРЫЙ</t>
  </si>
  <si>
    <t>КОМПЛЕКТ НАДСТАВОК НА БОКОВИНУ DESIGNSIDE INNOTECH ATIRA, H144, NL300, СТЕКЛО, СЕРЫЙ</t>
  </si>
  <si>
    <t>КОМПЛЕКТ НАДСТАВОК НА БОКОВИНУ DESIGNSIDE INNOTECH ATIRA, H176, NL260, СТЕКЛО, СЕРЫЙ</t>
  </si>
  <si>
    <t>КОМПЛЕКТ НАДСТАВОК НА БОКОВИНУ DESIGNSIDE INNOTECH ATIRA, H176, NL300, СТЕКЛО, СЕРЫЙ</t>
  </si>
  <si>
    <t>КОМПЛЕКТ НАДСТАВОК НА БОКОВИНУ DESIGNSIDE INNOTECH ATIRA, H176, NL350, СТЕКЛО, СЕРЫЙ</t>
  </si>
  <si>
    <t>КОМПЛЕКТ ПРОДОЛЬНЫХ РЕЛИНГОВ ВНУТРЕННЕГО КОРОБА 100 INNOTECH ATIRA, NL350, СЕРЫЙ</t>
  </si>
  <si>
    <t>КОМПЛЕКТ НАДСТАВОК НА БОК. ВНУТР. КОРОБА TOPSIDE INNOTECH ATIRA, H144, NL350, СТАЛЬ, СЕРЫЙ</t>
  </si>
  <si>
    <t>КОМПЛЕКТ НАДСТАВОК НА БОК. ВНУТР. КОРОБА TOPSIDE INNOTECH ATIRA, H144, NL420, СТАЛЬ, СЕРЫЙ</t>
  </si>
  <si>
    <t>КОМПЛЕКТ НАДСТАВОК НА БОК. ВНУТР. КОРОБА TOPSIDE INNOTECH ATIRA, H144, NL520, СТАЛЬ, СЕРЫЙ</t>
  </si>
  <si>
    <t>ПЕРЕДНЯЯ ПАНЕЛЬ ВНУТРЕННЕГО ЯЩИКА 200 ДЛЯ INNOTECH ATIRA, H70, KB300, СТЕКЛО, МАТОВОЕ</t>
  </si>
  <si>
    <t>ПЕРЕДНЯЯ ПАНЕЛЬ ВНУТРЕННЕГО ЯЩИКА 200 ДЛЯ INNOTECH ATIRA, H70, KB400, СТЕКЛО, МАТОВОЕ</t>
  </si>
  <si>
    <t>ПЕРЕДНЯЯ ПАНЕЛЬ ВНУТРЕННЕГО ЯЩИКА 200 ДЛЯ INNOTECH ATIRA, H70, KB450, СТЕКЛО, МАТОВОЕ</t>
  </si>
  <si>
    <t>ПЕРЕДНЯЯ ПАНЕЛЬ ВНУТРЕННЕГО ЯЩИКА 200 ДЛЯ INNOTECH ATIRA, H70, KB500, СТЕКЛО, МАТОВОЕ</t>
  </si>
  <si>
    <t>ПЕРЕДНЯЯ ПАНЕЛЬ ВНУТРЕННЕГО ЯЩИКА 200 ДЛЯ INNOTECH ATIRA, H70, KB800, СТЕКЛО, МАТОВОЕ</t>
  </si>
  <si>
    <t>ПЕРЕДНЯЯ ПАНЕЛЬ ВНУТРЕННЕГО ЯЩИКА 200 ДЛЯ INNOTECH ATIRA, H70, KB900, СТЕКЛО, МАТОВОЕ</t>
  </si>
  <si>
    <t>ПЕРЕДНЯЯ ПАНЕЛЬ ВНУТРЕННЕГО ЯЩИКА 200 ДЛЯ INNOTECH ATIRA, H70, KB1200, СТЕКЛО, МАТОВОЕ</t>
  </si>
  <si>
    <t>ПЕРЕДНЯЯ ПАНЕЛЬ ВНУТРЕННЕГО КОРОБА 200 ДЛЯ INNOTECH ATIRA, H144, KB300, СТЕКЛО МАТОВОЕ</t>
  </si>
  <si>
    <t>ПЕРЕДНЯЯ ПАНЕЛЬ ВНУТРЕННЕГО КОРОБА 200 ДЛЯ INNOTECH ATIRA, H144, KB400, СТЕКЛО МАТОВОЕ</t>
  </si>
  <si>
    <t>ПЕРЕДНЯЯ ПАНЕЛЬ ВНУТРЕННЕГО КОРОБА 200 ДЛЯ INNOTECH ATIRA, H144, KB450, СТЕКЛО МАТОВОЕ</t>
  </si>
  <si>
    <t>ПЕРЕДНЯЯ ПАНЕЛЬ ВНУТРЕННЕГО КОРОБА 200 ДЛЯ INNOTECH ATIRA, H144, KB500, СТЕКЛО МАТОВОЕ</t>
  </si>
  <si>
    <t>ПЕРЕДНЯЯ ПАНЕЛЬ ВНУТРЕННЕГО КОРОБА 200 ДЛЯ INNOTECH ATIRA, H144, KB800, СТЕКЛО МАТОВОЕ</t>
  </si>
  <si>
    <t>ПЕРЕДНЯЯ ПАНЕЛЬ ВНУТРЕННЕГО КОРОБА 200 ДЛЯ INNOTECH ATIRA, H144, KB900, СТЕКЛО МАТОВОЕ</t>
  </si>
  <si>
    <t>ПЕРЕДНЯЯ ПАНЕЛЬ ВНУТРЕННЕГО КОРОБА 200 ДЛЯ INNOTECH ATIRA, H144, KB1200, СТЕКЛО МАТОВОЕ</t>
  </si>
  <si>
    <t>ЗАДНЯЯ СТЕНКА ЯЩИКА INNOTECH ATIRA, H70, KB1200, СТАЛЬ, БЕЛАЯ</t>
  </si>
  <si>
    <t>ЗАДНЯЯ СТЕНКА КОРОБА INNOTECH ATIRA, H144, KB1200, СТАЛЬ, БЕЛАЯ</t>
  </si>
  <si>
    <t>ПРОДОЛЬНЫЙ РЕЛИНГ КОРОБА ВТОРОГО УРОВНЯ INNOTECH ATIRA, NL260, БЕЛЫЙ, ЛЕВЫЙ</t>
  </si>
  <si>
    <t>ПРОДОЛЬНЫЙ РЕЛИНГ КОРОБА ВТОРОГО УРОВНЯ INNOTECH ATIRA, NL260, БЕЛЫЙ, ПРАВЫЙ</t>
  </si>
  <si>
    <t>ПРОДОЛЬНЫЙ РЕЛИНГ КОРОБА ВТОРОГО УРОВНЯ INNOTECH ATIRA, NL300, БЕЛЫЙ, ЛЕВЫЙ</t>
  </si>
  <si>
    <t>ПРОДОЛЬНЫЙ РЕЛИНГ КОРОБА ВТОРОГО УРОВНЯ INNOTECH ATIRA, NL300, БЕЛЫЙ, ПРАВЫЙ</t>
  </si>
  <si>
    <t>КОМПЛЕКТ НАДСТАВОК НА БОКОВИНУ DESIGNSIDE INNOTECH ATIRA, H144, NL260, СТЕКЛО, БЕЛЫЙ</t>
  </si>
  <si>
    <t>КОМПЛЕКТ НАДСТАВОК НА БОКОВИНУ DESIGNSIDE INNOTECH ATIRA, H144, NL300, СТЕКЛО, БЕЛЫЙ</t>
  </si>
  <si>
    <t>КОМПЛЕКТ НАДСТАВОК НА БОКОВИНУ DESIGNSIDE INNOTECH ATIRA, H144, NL350, СТЕКЛО, БЕЛЫЙ</t>
  </si>
  <si>
    <t>КОМПЛЕКТ НАДСТАВОК НА БОКОВИНУ DESIGNSIDE INNOTECH ATIRA, H176, NL260, СТЕКЛО, БЕЛЫЙ</t>
  </si>
  <si>
    <t>КОМПЛЕКТ НАДСТАВОК НА БОКОВИНУ DESIGNSIDE INNOTECH ATIRA, H176, NL300, СТЕКЛО, БЕЛЫЙ</t>
  </si>
  <si>
    <t>КОМПЛЕКТ НАДСТАВОК НА БОКОВИНУ DESIGNSIDE INNOTECH ATIRA, H176, NL350, СТЕКЛО, БЕЛЫЙ</t>
  </si>
  <si>
    <t>КОМПЛЕКТ ПРОДОЛЬНЫХ РЕЛИНГОВ ВНУТРЕННЕГО КОРОБА 100 INNOTECH ATIRA, NL350, БЕЛЫЙ</t>
  </si>
  <si>
    <t>КОМПЛЕКТ НАДСТАВОК НА БОК. ВНУТР. КОРОБА TOPSIDE INNOTECH ATIRA, H144, NL350, СТАЛЬ, БЕЛЫЙ</t>
  </si>
  <si>
    <t>КОМПЛЕКТ НАДСТАВОК НА БОК. ВНУТР. КОРОБА TOPSIDE INNOTECH ATIRA, H144, NL420, СТАЛЬ, БЕЛЫЙ</t>
  </si>
  <si>
    <t>КОМПЛЕКТ НАДСТАВОК НА БОК. ВНУТР. КОРОБА TOPSIDE INNOTECH ATIRA, H144, NL520, СТАЛЬ, БЕЛЫЙ</t>
  </si>
  <si>
    <t>ЗАДНЯЯ СТЕНКА ЯЩИКА INNOTECH ATIRA, H54, KB600, СТАЛЬ, АНТРАЦИТ</t>
  </si>
  <si>
    <t>ЗАДНЯЯ СТЕНКА ЯЩИКА INNOTECH ATIRA, H70, KB1200, СТАЛЬ, АНТРАЦИТ</t>
  </si>
  <si>
    <t>ЗАДНЯЯ СТЕНКА КОРОБА INNOTECH ATIRA, H144, KB1200, СТАЛЬ, АНТРАЦИТ</t>
  </si>
  <si>
    <t>ПРОДОЛЬНЫЙ РЕЛИНГ КОРОБА ВТОРОГО УРОВНЯ INNOTECH ATIRA, NL260, АНТРАЦИТ, ЛЕВЫЙ</t>
  </si>
  <si>
    <t>ПРОДОЛЬНЫЙ РЕЛИНГ КОРОБА ВТОРОГО УРОВНЯ INNOTECH ATIRA, NL260, АНТРАЦИТ, ПРАВЫЙ</t>
  </si>
  <si>
    <t>ПРОДОЛЬНЫЙ РЕЛИНГ КОРОБА ВТОРОГО УРОВНЯ INNOTECH ATIRA, NL300, АНТРАЦИТ, ЛЕВЫЙ</t>
  </si>
  <si>
    <t>ПРОДОЛЬНЫЙ РЕЛИНГ КОРОБА ВТОРОГО УРОВНЯ INNOTECH ATIRA, NL300, АНТРАЦИТ, ПРАВЫЙ</t>
  </si>
  <si>
    <t>КОМПЛЕКТ НАДСТАВОК НА БОКОВИНУ DESIGNSIDE INNOTECH ATIRA, H144, NL260, СТЕКЛО, АНТРАЦИТ</t>
  </si>
  <si>
    <t>КОМПЛЕКТ НАДСТАВОК НА БОКОВИНУ DESIGNSIDE INNOTECH ATIRA, H144, NL300, СТЕКЛО, АНТРАЦИТ</t>
  </si>
  <si>
    <t>КОМПЛЕКТ НАДСТАВОК НА БОКОВИНУ DESIGNSIDE INNOTECH ATIRA, H144, NL350, СТЕКЛО, АНТРАЦИТ</t>
  </si>
  <si>
    <t>КОМПЛЕКТ НАДСТАВОК НА БОКОВИНУ DESIGNSIDE INNOTECH ATIRA, H176, NL260, СТЕКЛО, АНТРАЦИТ</t>
  </si>
  <si>
    <t>КОМПЛЕКТ НАДСТАВОК НА БОКОВИНУ DESIGNSIDE INNOTECH ATIRA, H176, NL300, СТЕКЛО, АНТРАЦИТ</t>
  </si>
  <si>
    <t>КОМПЛЕКТ НАДСТАВОК НА БОКОВИНУ DESIGNSIDE INNOTECH ATIRA, H176, NL350, СТЕКЛО, АНТРАЦИТ</t>
  </si>
  <si>
    <t>КОМПЛЕКТ ПРОДОЛЬНЫХ РЕЛИНГОВ ВНУТРЕННЕГО КОРОБА 100 INNOTECH ATIRA, NL350, АНТРАЦИТ</t>
  </si>
  <si>
    <t>КОМПЛЕКТ НАДСТАВОК НА БОК. ВНУТР. КОРОБА TOPSIDE INNOTECH ATIRA, H144, NL350, СТАЛЬ, АНТРАЦИТ</t>
  </si>
  <si>
    <t>КОМПЛЕКТ НАДСТАВОК НА БОК. ВНУТР. КОРОБА TOPSIDE INNOTECH ATIRA, H144, NL420, СТАЛЬ, АНТРАЦИТ</t>
  </si>
  <si>
    <t>КОМПЛЕКТ НАДСТАВОК НА БОК. ВНУТР. КОРОБА TOPSIDE INNOTECH ATIRA, H144, NL520, СТАЛЬ, АНТРАЦИТ</t>
  </si>
  <si>
    <t>КОМПЛЕКТ СОЕДИНИТЕЛЕЙ ДЛЯ ТОНКОЙ ПЕРЕДНЕЙ ПАНЕЛИ ЯЩИКА INNOTECH ATIRA</t>
  </si>
  <si>
    <t>КОМПЛЕКТ СОЕДИНИТЕЛЕЙ РЕЛИНГА ДЛЯ ТОНКОЙ ПЕРЕДНЕЙ ПАНЕЛИ ЯЩИКА INNOTECH ATIRA</t>
  </si>
  <si>
    <t>КОМПЛЕКТ СОЕДИНИТЕЛЕЙ DESIGNSIDE ДЛЯ ТОНКОЙ ПЕРЕДНЕЙ ПАНЕЛИ ЯЩИКА INNOTECH ATIRA</t>
  </si>
  <si>
    <t>СТАБИЛИЗАТОР ПЕРЕДНЕЙ ПАНЕЛИ INNOTECH ATIRA</t>
  </si>
  <si>
    <t>ДИЗАЙН-ПРОФИЛЬ INNOTECH ATIRA, NL620,ПОД ХРОМ</t>
  </si>
  <si>
    <t>ДИЗАЙН-ПРОФИЛЬ INNOTECH ATIRA, NL620,ПОД АЛЮМИНИЙ</t>
  </si>
  <si>
    <t>ДИЗАЙН-ПРОФИЛЬ INNOTECH ATIRA, NL620,ПОД НЕРЖАВЕЮЩУЮ СТАЛЬ</t>
  </si>
  <si>
    <t>ДИЗАЙН-ПРОФИЛЬ INNOTECH ATIRA, NL620,ПОД ДУБ</t>
  </si>
  <si>
    <t>ДИЗАЙН-ПРОФИЛЬ INNOTECH ATIRA, NL620,ПОД ОРЕХ</t>
  </si>
  <si>
    <t>ДЕРЖАТЕЛЬ ДЛЯ РУЛОНОВ ORGATRAY 240 ДЛЯ INNOTECH ATIRA, NL470, ДУБ</t>
  </si>
  <si>
    <t>ДЕРЖАТЕЛЬ КОНТЕЙНЕРОВ СПЕЦИЙ ORGATRAY 240 ДЛЯ INNOTECH ATIRA, NL470, ДУБ</t>
  </si>
  <si>
    <t>ДЕРЖАТЕЛЬ НОЖЕЙ ORGATRAY 240 ДЛЯ INNOTECH ATIRA, NL470, ДУБ</t>
  </si>
  <si>
    <t>ПОПЕРЕЧНЫЙ РЕЛИНГ ORGASTORE 410 ДЛЯ INNOTECH ATIRA, KB300, СЕРЫЙ</t>
  </si>
  <si>
    <t>ПОПЕРЕЧНЫЙ РЕЛИНГ ORGASTORE 410 ДЛЯ INNOTECH ATIRA, KB1000, СЕРЫЙ</t>
  </si>
  <si>
    <t>ПОПЕРЕЧНЫЙ РЕЛИНГ ORGASTORE 410 ДЛЯ INNOTECH ATIRA, KB1200, СЕРЫЙ</t>
  </si>
  <si>
    <t>ДОПОЛНИТЕЛЬНАЯ ВСТАВКА ORGAFLAG ДЛЯ INNOTECH ATIRA, NL470, СЕРАЯ/АНТРАЦИТ</t>
  </si>
  <si>
    <t>ВНУТРЕННЯЯ ОРГАНИЗАЦИЯ ORGASTORE 820 ДЛЯ INNOTECH ATIRA, KB1000, СЕРАЯ</t>
  </si>
  <si>
    <t>ВНУТРЕННЯЯ ОРГАНИЗАЦИЯ ORGASTORE 820 ДЛЯ INNOTECH ATIRA, KB1200, СЕРАЯ</t>
  </si>
  <si>
    <t>СТЫКОВОЧНЫЙ ПРОФИЛЬ INNOTECH ДЛЯ ORGATRAY, NL520, ПОД ХРОМ</t>
  </si>
  <si>
    <t>ВНУТРЕННЯЯ ОРГАНИЗАЦИЯ ORGATRAY 590 ДЛЯ INNOTECH ATIRA, NL470, KB1000, БЕЛАЯ</t>
  </si>
  <si>
    <t>ПОПЕРЕЧНЫЙ РЕЛИНГ ORGASTORE 410 ДЛЯ INNOTECH ATIRA, KB300, БЕЛЫЙ</t>
  </si>
  <si>
    <t>ПОПЕРЕЧНЫЙ РЕЛИНГ ORGASTORE 410 ДЛЯ INNOTECH ATIRA, KB1000, БЕЛЫЙ</t>
  </si>
  <si>
    <t>ПОПЕРЕЧНЫЙ РЕЛИНГ ORGASTORE 410 ДЛЯ INNOTECH ATIRA, KB1200, БЕЛЫЙ</t>
  </si>
  <si>
    <t>ДОПОЛНИТЕЛЬНАЯ ВСТАВКА ORGAFLAG ДЛЯ INNOTECH ATIRA, NL470, БЕЛАЯ</t>
  </si>
  <si>
    <t>ВНУТРЕННЯЯ ОРГАНИЗАЦИЯ ORGASTORE 820 ДЛЯ INNOTECH ATIRA, KB1000, БЕЛАЯ</t>
  </si>
  <si>
    <t>ВНУТРЕННЯЯ ОРГАНИЗАЦИЯ ORGASTORE 820 ДЛЯ INNOTECH ATIRA, KB1200, БЕЛАЯ</t>
  </si>
  <si>
    <t>ВНУТРЕННЯЯ ОРГАНИЗАЦИЯ ORGATRAY 590 ДЛЯ INNOTECH ATIRA, NL470, KB1000, АНТРАЦИТ</t>
  </si>
  <si>
    <t>ПОПЕРЕЧНЫЙ РЕЛИНГ ORGASTORE 410 ДЛЯ INNOTECH ATIRA, KB300, АНТРАЦИТ</t>
  </si>
  <si>
    <t>ПОПЕРЕЧНЫЙ РЕЛИНГ ORGASTORE 410 ДЛЯ INNOTECH ATIRA, KB1000, АНТРАЦИТ</t>
  </si>
  <si>
    <t>ПОПЕРЕЧНЫЙ РЕЛИНГ ORGASTORE 410 ДЛЯ INNOTECH ATIRA, KB1200, АНТРАЦИТ</t>
  </si>
  <si>
    <t>ВНУТРЕННЯЯ ОРГАНИЗАЦИЯ ORGASTORE 820 ДЛЯ INNOTECH ATIRA, KB1000, АНТРАЦИТ</t>
  </si>
  <si>
    <t>ВНУТРЕННЯЯ ОРГАНИЗАЦИЯ ORGASTORE 820 ДЛЯ INNOTECH ATIRA, KB1200, АНТРАЦИТ</t>
  </si>
  <si>
    <t>НАПРАВЛЯЮЩАЯ QUADRO 25 SFD ДЛЯ INNOTECH ATIRA, 25 КГ, NL520, EB10.5, ЛЕВАЯ</t>
  </si>
  <si>
    <t>НАПРАВЛЯЮЩАЯ QUADRO 25 SFD ДЛЯ INNOTECH ATIRA, 25 КГ, NL520, EB10.5, ПРАВАЯ</t>
  </si>
  <si>
    <t>НАПРАВЛЯЮЩАЯ QUADRO V6 22 SFP ДЛЯ INNOTECH ATIRA, 22 КГ, NL260, EB10.5, ЛЕВАЯ</t>
  </si>
  <si>
    <t>НАПРАВЛЯЮЩАЯ QUADRO V6 22 SFP ДЛЯ INNOTECH ATIRA, 22 КГ, NL260, EB10.5, ПРАВАЯ</t>
  </si>
  <si>
    <t>НАПРАВЛЯЮЩАЯ QUADRO V6 25 SFP ДЛЯ INNOTECH ATIRA, 25 КГ, NL300, EB10.5, ЛЕВАЯ</t>
  </si>
  <si>
    <t>НАПРАВЛЯЮЩАЯ QUADRO V6 25 SFP ДЛЯ INNOTECH ATIRA, 25 КГ, NL300, EB10.5, ПРАВАЯ</t>
  </si>
  <si>
    <t>НАПРАВЛЯЮЩАЯ QUADRO V6 25 SFP ДЛЯ INNOTECH ATIRA, 30 КГ, NL350, EB10.5, ЛЕВАЯ</t>
  </si>
  <si>
    <t>НАПРАВЛЯЮЩАЯ QUADRO V6 25 SFP ДЛЯ INNOTECH ATIRA, 30 КГ, NL350, EB10.5, ПРАВАЯ</t>
  </si>
  <si>
    <t>НАПРАВЛЯЮЩАЯ QUADRO V6 30 SFP ДЛЯ INNOTECH ATIRA, 30 КГ, NL420, EB10.5, ЛЕВАЯ</t>
  </si>
  <si>
    <t>НАПРАВЛЯЮЩАЯ QUADRO V6 30 SFP ДЛЯ INNOTECH ATIRA, 30 КГ, NL420, EB10.5, ПРАВАЯ</t>
  </si>
  <si>
    <t>НАПРАВЛЯЮЩАЯ QUADRO V6 30 SFP ДЛЯ INNOTECH ATIRA, 30 КГ, NL520, EB10.5, ЛЕВАЯ</t>
  </si>
  <si>
    <t>НАПРАВЛЯЮЩАЯ QUADRO V6 30 SFP ДЛЯ INNOTECH ATIRA, 30 КГ, NL520, EB10.5, ПРАВАЯ</t>
  </si>
  <si>
    <t>КОМПЛЕКТ НАПРАВЛЯЮЩИХ QUADRO V6 50 SFDP ДЛЯ INNOTECH ATIRA, 50 КГ,NL420,EB12,5</t>
  </si>
  <si>
    <t>КОМПЛЕКТ НАПРАВЛЯЮЩИХ QUADRO V6 50 SFDP ДЛЯ INNOTECH ATIRA, 50 КГ,NL520,EB12,5</t>
  </si>
  <si>
    <t>КОМПЛЕКТ НАПРАВЛЯЮЩИХ QUADRO V6 50 SFDP ДЛЯ INNOTECH ATIRA, 50 КГ,NL420,EB10,5</t>
  </si>
  <si>
    <t>КОМПЛЕКТ НАПРАВЛЯЮЩИХ QUADRO V6 50 SFDP ДЛЯ INNOTECH ATIRA, 50 КГ,NL470,EB10,5</t>
  </si>
  <si>
    <t>КОМПЛЕКТ НАПРАВЛЯЮЩИХ QUADRO V6 50 SFDP ДЛЯ INNOTECH ATIRA, 50 КГ,NL520,EB10,5</t>
  </si>
  <si>
    <t>КОМПЛЕКТ НАПРАВЛЯЮЩИХ QUADRO V6+ 50 SFD ДЛЯ INNOTECH ATIRA, NL420, EB12.5</t>
  </si>
  <si>
    <t>КОМПЛЕКТ НАПРАВЛЯЮЩИХ QUADRO V6+ 50 SFD ДЛЯ INNOTECH ATIRA, NL520, EB12.5</t>
  </si>
  <si>
    <t>КОМПЛЕКТ НАПРАВЛЯЮЩИХ QUADRO V6+ 50 SFD ДЛЯ INNOTECH ATIRA, NL420, EB10.5</t>
  </si>
  <si>
    <t>КОМПЛЕКТ НАПРАВЛЯЮЩИХ QUADRO V6+ 50 SFD ДЛЯ INNOTECH ATIRA, NL470, EB10.5</t>
  </si>
  <si>
    <t>КОМПЛЕКТ НАПРАВЛЯЮЩИХ QUADRO V6+ 50 SFD ДЛЯ INNOTECH ATIRA, NL520, EB10.5</t>
  </si>
  <si>
    <t>КОМПЛЕКТ НАПРАВЛЯЮЩИХ QUADRO V6+ 50 SFP ДЛЯ INNOTECH ATIRA, 50 КГ, NL420, EB12.5</t>
  </si>
  <si>
    <t>КОМПЛЕКТ НАПРАВЛЯЮЩИХ QUADRO V6+ 50 SFP ДЛЯ INNOTECH ATIRA, 50 КГ, NL470, EB12.5</t>
  </si>
  <si>
    <t>КОМПЛЕКТ НАПРАВЛЯЮЩИХ QUADRO V6+ 50 SFP ДЛЯ INNOTECH ATIRA, 50 КГ, NL520, EB12.5</t>
  </si>
  <si>
    <t>КОМПЛЕКТ НАПРАВЛЯЮЩИХ QUADRO V6+ 50 SFP ДЛЯ INNOTECH ATIRA, 50 КГ, NL420, EB10.5</t>
  </si>
  <si>
    <t>КОМПЛЕКТ НАПРАВЛЯЮЩИХ QUADRO V6+ 50 SFP ДЛЯ INNOTECH ATIRA, 50 КГ, NL470, EB10.5</t>
  </si>
  <si>
    <t>КОМПЛЕКТ НАПРАВЛЯЮЩИХ QUADRO V6+ 50 SFP ДЛЯ INNOTECH ATIRA, 50 КГ, NL520, EB10.5</t>
  </si>
  <si>
    <t>БОКОВОЙ СТАБИЛИЗАТОР INNOTECH</t>
  </si>
  <si>
    <t>РАМА СИСТЕМЫ СБОРА МУСОРА ARCITECH PULL, NL400, KB450</t>
  </si>
  <si>
    <t>РАМА СИСТЕМЫ СБОРА МУСОРА ARCITECH PULL, NL400, KB600</t>
  </si>
  <si>
    <t>РАМА СИСТЕМЫ СБОРА МУСОРА ARCITECH PULL, NL500, KB300</t>
  </si>
  <si>
    <t>РАМА СИСТЕМЫ СБОРА МУСОРА ARCITECH PULL, NL500, KB600</t>
  </si>
  <si>
    <t>РАМА СИСТЕМЫ СБОРА МУСОРА INNOTECH PULL, NL420, KB450</t>
  </si>
  <si>
    <t>РАМА СИСТЕМЫ СБОРА МУСОРА INNOTECH PULL, NL420, KB600</t>
  </si>
  <si>
    <t>РАМА СИСТЕМЫ СБОРА МУСОРА INNOTECH PULL, NL470, KB300</t>
  </si>
  <si>
    <t>КОНТЕЙНЕР ARCITECH/INNOTECH PULL, 7 ЛИТРОВ, ПЛАСТИК, СЕРЫЙ</t>
  </si>
  <si>
    <t>КОНТЕЙНЕР ARCITECH/INNOTECH PULL, 15 ЛИТРОВ, ПЛАСТИК, СЕРЫЙ</t>
  </si>
  <si>
    <t>КОНТЕЙНЕР ARCITECH/INNOTECH PULL, 29 ЛИТРОВ</t>
  </si>
  <si>
    <t>КРЫШКА КОНТЕЙНЕРА ARCITECH/INNOTECH PULL, 7/8 ЛИТРОВ, ПЛАСТИК, СЕРАЯ</t>
  </si>
  <si>
    <t>УДЛИНИТЕЛЬ ДЛЯ EASYS, ДЛИНА 2000 ММ</t>
  </si>
  <si>
    <t>МОНТАЖНЫЙ КРОНШТЕЙН ДЛЯ EASYS</t>
  </si>
  <si>
    <t>ДЕРЖАТЕЛЬ РАСПРЕДЕЛИТЕЛЬНОГО БЛОКА EASYS</t>
  </si>
  <si>
    <t>УДЛИНИТЕЛЬ РАСПРЕДЕЛИТЕЛЬНОГО БЛОКА EASYS, ДЛИНА 1500 ММ</t>
  </si>
  <si>
    <t>УДЛИНИТЕЛЬ РАСПРЕДЕЛИТЕЛЬНОГО БЛОКА EASYS, ДЛИНА 2500 ММ</t>
  </si>
  <si>
    <t>УГОЛ ДЛЯ ЗАДНЕЙ СТЕНКИ ARCITECH ДЛЯ СИСТЕМЫ EASYS, 20 ММ</t>
  </si>
  <si>
    <t>УГОЛ ДЛЯ ЗАДНЕЙ СТЕНКИ ARCITECH ДЛЯ СИСТЕМЫ EASYS, 14,5 ММ</t>
  </si>
  <si>
    <t>УГОЛ ДЛЯ ЗАДНЕЙ СТЕНКИ INNOTECH ДЛЯ СИСТЕМЫ EASYS, 16 ММ</t>
  </si>
  <si>
    <t>КОМПЛЕКТ ДЕМПФЕРОВ ПЕРЕДНЕЙ ПАНЕЛИ НА БОКОВИНУ КОРПУСА</t>
  </si>
  <si>
    <t>СЕНСОР ДЛЯ ОТКРЫВАНИЯ ВЫСОКИХ ПЕРЕДНИХ ПАНЕЛЕЙ ДЛЯ EASYS</t>
  </si>
  <si>
    <t>КАБЕЛЬ ДЛЯ УГЛОВЫХ РЕШЕНИЙ EASYS, ДЛИНА 1500 ММ</t>
  </si>
  <si>
    <t>У-ОБРАЗНЫЙ РАСПРЕДЕЛИТЕЛЬ ДЛЯ СЕНСОРА EASYS</t>
  </si>
  <si>
    <t>УГЛОВОЙ СЕНСОР EASYS</t>
  </si>
  <si>
    <t>НАБОР КРЕПЕЖА ДЛЯ КАБЕЛЕЙ EASYS</t>
  </si>
  <si>
    <t>КОМПЛЕКТ НАПРАВЛЯЮЩИХ QUADRO 12 ДЛЯ ЛОТКА SMARTTRAY, 6КГ, МОНТАЖ ПОД ПАНЕЛЬ</t>
  </si>
  <si>
    <t>QUADRO 20 HP/250 PUSH TO OPEN НАПРАВЛЯЮЩАЯ ЧАСТИЧНОГО ВЫДВИЖЕНИЯ, EB 20, ЛЕВАЯ</t>
  </si>
  <si>
    <t>QUADRO 20 HP/250 PUSH TO OPEN НАПРАВЛЯЮЩАЯ ЧАСТИЧНОГО ВЫДВИЖЕНИЯ, EB 20, ПРАВАЯ</t>
  </si>
  <si>
    <t>QUADRO 20 HP/550 PUSH TO OPEN НАПРАВЛЯЮЩАЯ ЧАСТИЧНОГО ВЫДВИЖЕНИЯ, EB 20, ЛЕВАЯ</t>
  </si>
  <si>
    <t>QUADRO 20 HP/550 PUSH TO OPEN НАПРАВЛЯЮЩАЯ ЧАСТИЧНОГО ВЫДВИЖЕНИЯ, EB 20, ПРАВАЯ</t>
  </si>
  <si>
    <t>НАПРАВЛЯЮЩАЯ QUADRO 20 HP, 20 КГ, NL250, ЧАСТИЧНОГО ВЫДВИЖЕНИЯ, EB20, ЛЕВАЯ</t>
  </si>
  <si>
    <t>НАПРАВЛЯЮЩАЯ QUADRO 20 HP, 20 КГ, NL250, ЧАСТИЧНОГО ВЫДВИЖЕНИЯ, EB20, ПРАВАЯ</t>
  </si>
  <si>
    <t>НАПРАВЛЯЮЩАЯ QUADRO 25 HP, 25 КГ, NL550, ЧАСТИЧНОГО ВЫДВИЖЕНИЯ, EB20, ЛЕВАЯ</t>
  </si>
  <si>
    <t>НАПРАВЛЯЮЩАЯ QUADRO 25 HP, 25 КГ, NL550, ЧАСТИЧНОГО ВЫДВИЖЕНИЯ, EB20, ПРАВАЯ</t>
  </si>
  <si>
    <t>НАПРАВЛЯЮЩАЯ QUADRO 25 SFP, 25 КГ, NL550, ЧАСТИЧНОГО ВЫДВИЖЕНИЯ, EB20, ЛЕВАЯ</t>
  </si>
  <si>
    <t>НАПРАВЛЯЮЩАЯ QUADRO 25 SFP, 25 КГ, NL550, ЧАСТИЧНОГО ВЫДВИЖЕНИЯ, EB20, ПРАВАЯ</t>
  </si>
  <si>
    <t>КОМПЛЕКТ НАПРАВЛЯЮЩИХ QUADRO V6 30 SFD, 30 КГ, NL600, ПОЛНОГО ВЫДВИЖЕНИЯ, EB20</t>
  </si>
  <si>
    <t>КОМПЛЕКТ НАПРАВЛЯЮЩИХ QUADRO 4D V6 30 SFDP, 30 КГ, NL600, ПОЛНОГО ВЫДВИЖЕНИЯ, EB20</t>
  </si>
  <si>
    <t>КОМПЛЕКТ НАПРАВЛЯЮЩИХ QUADRO 4D V6 30 SFP, 30 КГ, NL600, ПОЛНОГО ВЫДВИЖЕНИЯ, EB20</t>
  </si>
  <si>
    <t>КОМПЛЕКТ НАПРАВЛЯЮЩИХ QUADRO V6+ 40 SFD, 40 КГ, NL350, ПОЛНОГО ВЫДВИЖЕНИЯ, EB20</t>
  </si>
  <si>
    <t>КОМПЛЕКТ НАПРАВЛЯЮЩИХ QUADRO V6+ 40 SFD, 45 КГ, NL400, ПОЛНОГО ВЫДВИЖЕНИЯ, EB20</t>
  </si>
  <si>
    <t>КОМПЛЕКТ НАПРАВЛЯЮЩИХ QUADRO V6+ 50 SFD, 50 КГ, NL450, ПОЛНОГО ВЫДВИЖЕНИЯ, EB20</t>
  </si>
  <si>
    <t>КОМПЛЕКТ НАПРАВЛЯЮЩИХ QUADRO V6+ 50 SFD, 50 КГ, NL500, ПОЛНОГО ВЫДВИЖЕНИЯ, EB20</t>
  </si>
  <si>
    <t>КОМПЛЕКТ НАПРАВЛЯЮЩИХ QUADRO V6+ 50 SFD, 50 КГ, NL550, ПОЛНОГО ВЫДВИЖЕНИЯ, EB20</t>
  </si>
  <si>
    <t>КОМПЛЕКТ НАПРАВЛЯЮЩИХ QUADRO V6+ 50 SFD, 50 КГ, NL600, ПОЛНОГО ВЫДВИЖЕНИЯ, EB20</t>
  </si>
  <si>
    <t>КОМПЛЕКТ НАПРАВЛЯЮЩИХ QUADRO V6+ 40 SFP, 40 КГ, NL350, ПОЛНОГО ВЫДВИЖЕНИЯ, EB20</t>
  </si>
  <si>
    <t>КОМПЛЕКТ НАПРАВЛЯЮЩИХ QUADRO V6+ 45 SFP, 45 КГ, NL400, ПОЛНОГО ВЫДВИЖЕНИЯ, EB20</t>
  </si>
  <si>
    <t>КОМПЛЕКТ НАПРАВЛЯЮЩИХ QUADRO V6+ 50 SFP, 50 КГ, NL450, ПОЛНОГО ВЫДВИЖЕНИЯ, EB20</t>
  </si>
  <si>
    <t>КОМПЛЕКТ НАПРАВЛЯЮЩИХ QUADRO V6+ 50 SFP, 50 КГ, NL500, ПОЛНОГО ВЫДВИЖЕНИЯ, EB20</t>
  </si>
  <si>
    <t>КОМПЛЕКТ НАПРАВЛЯЮЩИХ QUADRO V6+ 50 SFP, 50 КГ, NL550, ПОЛНОГО ВЫДВИЖЕНИЯ, EB20</t>
  </si>
  <si>
    <t>КОМПЛЕКТ НАПРАВЛЯЮЩИХ QUADRO V6+ 50 SFP, 50 КГ, NL600, ПОЛНОГО ВЫДВИЖЕНИЯ, EB20</t>
  </si>
  <si>
    <t>КОМПЛЕКТ ФИКСАТОРОВ ДЛЯ QUADRO V6+ НАДВИЖНОГО МОНТАЖА ДЛЯ ДЕРЕВЯННЫХ ЯЩИКОВ</t>
  </si>
  <si>
    <t>СОЕДИНИТЕЛЬ ЗАДНЕЙ СТЕНКИ RV 3, ЦИНКОВОЕ ЛИТЬЕ, НИКЕЛИРОВАННЫЙ</t>
  </si>
  <si>
    <t>СОЕДИНИТЕЛЬ ЗАДНЕЙ СТЕНКИ RV8,ПЛАСТИК,БЕЛЫЙ</t>
  </si>
  <si>
    <t>ВИНТ М6Х25 ММ ДЛЯ ДЛЯ ШТАНГОДЕРЖАТЕЛЯ SL 786 DD</t>
  </si>
  <si>
    <t>СТАНОК BLUEMAX MINI ТИП 3,1,1KW/400V/50HZ/3 ФАЗЫ,ПНЕВМО ХОД,С НОЖНЫМ ВЫКЛЮЧАТЕЛЕМ</t>
  </si>
  <si>
    <t>СТАНОК ДЛЯ СВЕРЛЕНИЯ И ЗАПРЕССОВКИ BLUEMAX MINI ТИП 3,1, 1KW/230V/50HZ, ПНЕВМ.ХОД</t>
  </si>
  <si>
    <t>ПОВОРОТНАЯ СКОБА BLUEMAX MINI ТИП 3</t>
  </si>
  <si>
    <t>УДЛИНИТЕЛЬНАЯ ЛИНЕЙКА BLUEMAX MINI, L1500</t>
  </si>
  <si>
    <t>КОМПЛЕКТ НЕПОДВИЖНЫХ УПОРОВ BLUEMAX MINI</t>
  </si>
  <si>
    <t>СВЕРЛО ДЛЯ BLUEMAX, D40, ПРАВОЕ ВРАЩЕНИЕ</t>
  </si>
  <si>
    <t>СВЕРЛИЛЬНЫЙ КОНДУКТОР PRACTICA 250 ДЛЯ AVANTECH</t>
  </si>
  <si>
    <t>МОНТАЖНОЕ ПРИСПОСОБЛЕНИЯ ARCIFIT 300 ДЛЯ ARCITECH</t>
  </si>
  <si>
    <t>МОНТАЖНОЕ ПРИСПОСОБЛЕНИЯ ARCIFIT 200 ДЛЯ ARCITECH</t>
  </si>
  <si>
    <t>МОНТАЖНОЕ ПРИСПОСОБЛЕНИЯ ARCIFIT 100 ДЛЯ ARCITECH</t>
  </si>
  <si>
    <t>МОНТАЖНОЕ ПРИСПОСОБЛЕНИЯ INNOFIT N ДЛЯ INNOTECH/INNOTECH ATIRA</t>
  </si>
  <si>
    <t>ИНСТРУМЕНТ ДЛЯ ЗАПРЕССОВКИ ШТИФТОВ БОКОВИН ЯЩИКОВ</t>
  </si>
  <si>
    <t>СВЕРЛИЛЬНЫЙ КОНДУКТОР ДЛЯ УСТАНОВКИ ПРОФИЛЕЙ EASYS</t>
  </si>
  <si>
    <t>МОНТАЖНОЕ ПРИСПОСОБЛЕНИЯ ДЛЯ СОЕДЕНИТЕЛЯ ПЕРЕДНЕЙ ПАНЕЛИ ARCITECH, H78</t>
  </si>
  <si>
    <t>МОНТАЖНОЕ ПРИСПОСОБЛЕНИЯ ДЛЯ СОЕДЕНИТЕЛЯ ПЕРЕДНЕЙ ПАНЕЛИ ARCITECH, H94/126</t>
  </si>
  <si>
    <t>ИНСТРУМЕНТ ДЛЯ ЗАПРЕССОВКИ СОЕДЕНИТЕЛЯ ПЕРЕДНЕЙ ПАНЕЛИ ПРОДОЛЬНОГО РЕЛИНГА ARCITECH</t>
  </si>
  <si>
    <t>СМЕННОЕ ГИЛЬЗОВОЕ СВЕРЛО, D10</t>
  </si>
  <si>
    <t/>
  </si>
  <si>
    <t>ПетляIntermat9973TH42Ø35Наклад(B12,5)</t>
  </si>
  <si>
    <t>Петля Sensys 8645i TH 52 110гр.</t>
  </si>
  <si>
    <t>ПетляSensys8639iW4595°TH52Ø35Наклад(B-2)</t>
  </si>
  <si>
    <t>ПетляSensys8639iW9095°TH52Ø35Вкладн(B4)</t>
  </si>
  <si>
    <t>PTOMagnetПетляПрикручКороткСер</t>
  </si>
  <si>
    <t>PTOMagnetПетляПрикручДлинаСер</t>
  </si>
  <si>
    <t>КомплЯщIAПолнВыдвSiSyH70NL470Сер</t>
  </si>
  <si>
    <t>КомпКорбIAПолнВыдвSiSyH144NL470РелСер</t>
  </si>
  <si>
    <t>КомпКорбIAПолнВыдвSiSyH176NL470РелСер</t>
  </si>
  <si>
    <t>КомплЯщIAПолнВыдвSiSyH70NL470Бел</t>
  </si>
  <si>
    <t>КомпКорбIAПолнВыдвSiSyH144NL470РелБел</t>
  </si>
  <si>
    <t>КомпКорбIAПолнВыдвSiSyH176NL470РелБел</t>
  </si>
  <si>
    <t>КомплЯщIAПолнВыдвSiSyH70NL470Антр</t>
  </si>
  <si>
    <t>КомпКорбIAПолнВыдвSiSyH144NL470РелАнтр</t>
  </si>
  <si>
    <t>КомпКорбIAПолнВыдвSiSyH176NL470РелАнтр</t>
  </si>
  <si>
    <t>КомплPTO-S10IA</t>
  </si>
  <si>
    <t>КомплPTO-S20IA</t>
  </si>
  <si>
    <t xml:space="preserve">                                                  </t>
  </si>
  <si>
    <t>КомплPTO-S50IA</t>
  </si>
  <si>
    <t>КомпЯщIAПолнВыдвPTOS30кгH70NL470Сер</t>
  </si>
  <si>
    <t>КомпЯщIAПолнВыдвPTOS30кгH144NL470Сер</t>
  </si>
  <si>
    <t>КомпЯщIAПолнВыдвPTOS30кгH176NL470Сер</t>
  </si>
  <si>
    <t>КомпЯщIAПолнВыдвPTOS30кгH70NL470Бел</t>
  </si>
  <si>
    <t>КомпЯщIAПолнВыдвPTOS30кгH144NL470Бел</t>
  </si>
  <si>
    <t>КомпЯщIAПолнВыдвPTOS30кгH176NL470Бел</t>
  </si>
</sst>
</file>

<file path=xl/styles.xml><?xml version="1.0" encoding="utf-8"?>
<styleSheet xmlns="http://schemas.openxmlformats.org/spreadsheetml/2006/main">
  <numFmts count="6">
    <numFmt numFmtId="164" formatCode="#,##0.00_р_."/>
    <numFmt numFmtId="165" formatCode="#,##0.00\ &quot;₽&quot;"/>
    <numFmt numFmtId="166" formatCode="0.0"/>
    <numFmt numFmtId="167" formatCode="#,##0.00\ _₽"/>
    <numFmt numFmtId="168" formatCode="#.##\ &quot;мм&quot;"/>
    <numFmt numFmtId="169" formatCode="0.00\ &quot;руб&quot;;\ #.##\ &quot;руб&quot;"/>
  </numFmts>
  <fonts count="50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8"/>
      <name val="Arial Narrow"/>
      <family val="2"/>
      <charset val="204"/>
    </font>
    <font>
      <sz val="11"/>
      <name val="Calibri"/>
      <family val="2"/>
      <charset val="204"/>
      <scheme val="minor"/>
    </font>
    <font>
      <sz val="10"/>
      <name val="Arial Cyr"/>
      <charset val="204"/>
    </font>
    <font>
      <sz val="8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sz val="22"/>
      <color theme="1"/>
      <name val="Calibri"/>
      <family val="2"/>
      <charset val="204"/>
      <scheme val="minor"/>
    </font>
    <font>
      <b/>
      <sz val="22"/>
      <color theme="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sz val="22"/>
      <color theme="0"/>
      <name val="Calibri"/>
      <family val="2"/>
      <charset val="204"/>
      <scheme val="minor"/>
    </font>
    <font>
      <u/>
      <sz val="14"/>
      <color theme="1"/>
      <name val="Calibri"/>
      <family val="2"/>
      <charset val="204"/>
    </font>
    <font>
      <u/>
      <sz val="11"/>
      <color theme="1"/>
      <name val="Calibri"/>
      <family val="2"/>
      <charset val="204"/>
    </font>
    <font>
      <b/>
      <u/>
      <sz val="14"/>
      <color theme="1"/>
      <name val="Calibri"/>
      <family val="2"/>
      <charset val="204"/>
    </font>
    <font>
      <b/>
      <u/>
      <sz val="14"/>
      <color theme="0"/>
      <name val="Calibri"/>
      <family val="2"/>
      <charset val="204"/>
    </font>
    <font>
      <b/>
      <u/>
      <sz val="11"/>
      <color theme="1"/>
      <name val="Calibri"/>
      <family val="2"/>
      <charset val="204"/>
    </font>
    <font>
      <b/>
      <u/>
      <sz val="12"/>
      <color theme="1"/>
      <name val="Calibri"/>
      <family val="2"/>
      <charset val="204"/>
    </font>
    <font>
      <sz val="11"/>
      <color theme="1"/>
      <name val="Calibrisans serif font "/>
      <charset val="204"/>
    </font>
    <font>
      <b/>
      <u/>
      <sz val="11"/>
      <name val="Calibri"/>
      <family val="2"/>
      <charset val="204"/>
    </font>
    <font>
      <sz val="8"/>
      <color rgb="FFFF0000"/>
      <name val="Calibri"/>
      <family val="2"/>
      <charset val="204"/>
      <scheme val="minor"/>
    </font>
    <font>
      <b/>
      <sz val="18"/>
      <color theme="0"/>
      <name val="Calibri"/>
      <family val="2"/>
      <charset val="204"/>
      <scheme val="minor"/>
    </font>
    <font>
      <b/>
      <u/>
      <sz val="12"/>
      <name val="Calibri"/>
      <family val="2"/>
      <charset val="204"/>
    </font>
    <font>
      <b/>
      <u/>
      <sz val="14"/>
      <name val="Calibri"/>
      <family val="2"/>
      <charset val="204"/>
    </font>
    <font>
      <b/>
      <sz val="11"/>
      <color theme="1"/>
      <name val="Calibri"/>
      <family val="2"/>
      <charset val="204"/>
    </font>
    <font>
      <sz val="11"/>
      <color theme="1"/>
      <name val="Calibri"/>
      <family val="2"/>
      <charset val="204"/>
    </font>
    <font>
      <sz val="16"/>
      <name val="Arial Narrow"/>
      <family val="2"/>
      <charset val="204"/>
    </font>
    <font>
      <sz val="12"/>
      <name val="Arial Narrow"/>
      <family val="2"/>
      <charset val="204"/>
    </font>
    <font>
      <i/>
      <sz val="12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22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u/>
      <sz val="11"/>
      <name val="Calibri"/>
      <family val="2"/>
      <charset val="204"/>
    </font>
    <font>
      <b/>
      <sz val="18"/>
      <color theme="1"/>
      <name val="Calibri"/>
      <family val="2"/>
      <charset val="204"/>
    </font>
    <font>
      <sz val="18"/>
      <color theme="1"/>
      <name val="Calibri"/>
      <family val="2"/>
      <charset val="204"/>
      <scheme val="minor"/>
    </font>
    <font>
      <b/>
      <sz val="26"/>
      <color theme="1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26"/>
      <color theme="1"/>
      <name val="Calibri"/>
      <family val="2"/>
      <charset val="204"/>
    </font>
  </fonts>
  <fills count="16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1A1A18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rgb="FF663300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</fills>
  <borders count="89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thick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 style="thick">
        <color indexed="64"/>
      </top>
      <bottom/>
      <diagonal/>
    </border>
    <border>
      <left style="medium">
        <color indexed="64"/>
      </left>
      <right/>
      <top style="thick">
        <color indexed="64"/>
      </top>
      <bottom/>
      <diagonal/>
    </border>
    <border>
      <left style="medium">
        <color indexed="64"/>
      </left>
      <right/>
      <top style="thick">
        <color indexed="64"/>
      </top>
      <bottom style="medium">
        <color indexed="64"/>
      </bottom>
      <diagonal/>
    </border>
    <border>
      <left/>
      <right/>
      <top style="thick">
        <color indexed="64"/>
      </top>
      <bottom style="medium">
        <color indexed="64"/>
      </bottom>
      <diagonal/>
    </border>
    <border>
      <left/>
      <right style="medium">
        <color indexed="64"/>
      </right>
      <top style="thick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ck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 style="thick">
        <color theme="0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theme="0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/>
      <right/>
      <top/>
      <bottom style="thick">
        <color theme="0"/>
      </bottom>
      <diagonal/>
    </border>
    <border>
      <left/>
      <right style="thin">
        <color indexed="64"/>
      </right>
      <top/>
      <bottom style="thick">
        <color theme="0"/>
      </bottom>
      <diagonal/>
    </border>
    <border>
      <left/>
      <right style="thin">
        <color indexed="64"/>
      </right>
      <top style="thick">
        <color theme="0"/>
      </top>
      <bottom/>
      <diagonal/>
    </border>
  </borders>
  <cellStyleXfs count="4">
    <xf numFmtId="0" fontId="0" fillId="0" borderId="0"/>
    <xf numFmtId="9" fontId="1" fillId="0" borderId="0" applyFont="0" applyFill="0" applyBorder="0" applyAlignment="0" applyProtection="0"/>
    <xf numFmtId="0" fontId="4" fillId="0" borderId="0"/>
    <xf numFmtId="0" fontId="12" fillId="0" borderId="0" applyNumberFormat="0" applyFill="0" applyBorder="0" applyAlignment="0" applyProtection="0">
      <alignment vertical="top"/>
      <protection locked="0"/>
    </xf>
  </cellStyleXfs>
  <cellXfs count="795">
    <xf numFmtId="0" fontId="0" fillId="0" borderId="0" xfId="0"/>
    <xf numFmtId="49" fontId="2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2" fillId="0" borderId="1" xfId="0" applyFont="1" applyFill="1" applyBorder="1" applyAlignment="1" applyProtection="1">
      <alignment horizontal="center" vertical="center" wrapText="1"/>
      <protection hidden="1"/>
    </xf>
    <xf numFmtId="49" fontId="2" fillId="0" borderId="2" xfId="0" applyNumberFormat="1" applyFont="1" applyFill="1" applyBorder="1" applyAlignment="1" applyProtection="1">
      <alignment horizontal="center" vertical="center" wrapText="1"/>
      <protection hidden="1"/>
    </xf>
    <xf numFmtId="0" fontId="2" fillId="0" borderId="3" xfId="0" applyFont="1" applyFill="1" applyBorder="1" applyAlignment="1" applyProtection="1">
      <alignment horizontal="center" vertical="center" wrapText="1"/>
      <protection hidden="1"/>
    </xf>
    <xf numFmtId="0" fontId="0" fillId="0" borderId="0" xfId="0" applyFill="1"/>
    <xf numFmtId="0" fontId="3" fillId="0" borderId="0" xfId="0" applyFont="1"/>
    <xf numFmtId="0" fontId="5" fillId="0" borderId="4" xfId="2" applyFont="1" applyFill="1" applyBorder="1" applyAlignment="1">
      <alignment horizontal="center" vertical="center"/>
    </xf>
    <xf numFmtId="4" fontId="5" fillId="0" borderId="5" xfId="2" applyNumberFormat="1" applyFont="1" applyFill="1" applyBorder="1" applyAlignment="1">
      <alignment horizontal="center" vertical="center"/>
    </xf>
    <xf numFmtId="164" fontId="5" fillId="0" borderId="4" xfId="2" applyNumberFormat="1" applyFont="1" applyFill="1" applyBorder="1" applyAlignment="1">
      <alignment vertical="center"/>
    </xf>
    <xf numFmtId="9" fontId="5" fillId="0" borderId="4" xfId="2" applyNumberFormat="1" applyFont="1" applyFill="1" applyBorder="1" applyAlignment="1">
      <alignment vertical="center"/>
    </xf>
    <xf numFmtId="9" fontId="0" fillId="0" borderId="0" xfId="0" applyNumberFormat="1" applyFill="1"/>
    <xf numFmtId="2" fontId="5" fillId="0" borderId="5" xfId="1" applyNumberFormat="1" applyFont="1" applyFill="1" applyBorder="1" applyAlignment="1">
      <alignment horizontal="center" vertical="center"/>
    </xf>
    <xf numFmtId="0" fontId="8" fillId="3" borderId="12" xfId="0" applyFont="1" applyFill="1" applyBorder="1" applyAlignment="1">
      <alignment horizontal="center" vertical="center"/>
    </xf>
    <xf numFmtId="0" fontId="0" fillId="4" borderId="0" xfId="0" applyFill="1"/>
    <xf numFmtId="0" fontId="8" fillId="4" borderId="11" xfId="0" applyFont="1" applyFill="1" applyBorder="1" applyAlignment="1">
      <alignment horizontal="center" vertical="center"/>
    </xf>
    <xf numFmtId="0" fontId="8" fillId="4" borderId="16" xfId="0" applyFont="1" applyFill="1" applyBorder="1" applyAlignment="1">
      <alignment horizontal="center" vertical="center"/>
    </xf>
    <xf numFmtId="0" fontId="7" fillId="4" borderId="11" xfId="0" applyFont="1" applyFill="1" applyBorder="1" applyAlignment="1">
      <alignment horizontal="center" vertical="center"/>
    </xf>
    <xf numFmtId="0" fontId="7" fillId="4" borderId="12" xfId="0" applyFont="1" applyFill="1" applyBorder="1" applyAlignment="1">
      <alignment horizontal="center" vertical="center"/>
    </xf>
    <xf numFmtId="0" fontId="7" fillId="4" borderId="13" xfId="0" applyFont="1" applyFill="1" applyBorder="1" applyAlignment="1">
      <alignment horizontal="center" vertical="center"/>
    </xf>
    <xf numFmtId="1" fontId="6" fillId="4" borderId="14" xfId="0" applyNumberFormat="1" applyFont="1" applyFill="1" applyBorder="1" applyAlignment="1">
      <alignment horizontal="center"/>
    </xf>
    <xf numFmtId="1" fontId="7" fillId="4" borderId="10" xfId="0" applyNumberFormat="1" applyFont="1" applyFill="1" applyBorder="1" applyAlignment="1">
      <alignment horizontal="left" vertical="top" wrapText="1"/>
    </xf>
    <xf numFmtId="0" fontId="0" fillId="4" borderId="10" xfId="0" applyFill="1" applyBorder="1"/>
    <xf numFmtId="2" fontId="0" fillId="4" borderId="15" xfId="0" applyNumberFormat="1" applyFill="1" applyBorder="1"/>
    <xf numFmtId="0" fontId="7" fillId="4" borderId="10" xfId="0" applyFont="1" applyFill="1" applyBorder="1" applyAlignment="1">
      <alignment horizontal="left" vertical="top" wrapText="1"/>
    </xf>
    <xf numFmtId="1" fontId="6" fillId="4" borderId="16" xfId="0" applyNumberFormat="1" applyFont="1" applyFill="1" applyBorder="1" applyAlignment="1">
      <alignment horizontal="center"/>
    </xf>
    <xf numFmtId="0" fontId="7" fillId="4" borderId="17" xfId="0" applyFont="1" applyFill="1" applyBorder="1" applyAlignment="1">
      <alignment horizontal="left" vertical="top" wrapText="1"/>
    </xf>
    <xf numFmtId="0" fontId="0" fillId="4" borderId="17" xfId="0" applyFill="1" applyBorder="1"/>
    <xf numFmtId="2" fontId="0" fillId="4" borderId="18" xfId="0" applyNumberFormat="1" applyFill="1" applyBorder="1"/>
    <xf numFmtId="0" fontId="0" fillId="4" borderId="7" xfId="0" applyFill="1" applyBorder="1" applyAlignment="1"/>
    <xf numFmtId="0" fontId="0" fillId="4" borderId="8" xfId="0" applyFill="1" applyBorder="1" applyAlignment="1"/>
    <xf numFmtId="0" fontId="0" fillId="4" borderId="0" xfId="0" applyFill="1" applyBorder="1" applyAlignment="1"/>
    <xf numFmtId="0" fontId="0" fillId="4" borderId="9" xfId="0" applyFill="1" applyBorder="1" applyAlignment="1"/>
    <xf numFmtId="1" fontId="0" fillId="4" borderId="0" xfId="0" applyNumberFormat="1" applyFill="1" applyAlignment="1"/>
    <xf numFmtId="0" fontId="0" fillId="4" borderId="21" xfId="0" applyFill="1" applyBorder="1"/>
    <xf numFmtId="0" fontId="0" fillId="0" borderId="10" xfId="0" applyBorder="1"/>
    <xf numFmtId="1" fontId="0" fillId="0" borderId="10" xfId="0" applyNumberFormat="1" applyBorder="1"/>
    <xf numFmtId="1" fontId="0" fillId="0" borderId="10" xfId="0" applyNumberFormat="1" applyFill="1" applyBorder="1"/>
    <xf numFmtId="0" fontId="0" fillId="0" borderId="10" xfId="0" applyFill="1" applyBorder="1"/>
    <xf numFmtId="0" fontId="0" fillId="0" borderId="0" xfId="0" applyFont="1" applyFill="1" applyAlignment="1"/>
    <xf numFmtId="0" fontId="0" fillId="4" borderId="0" xfId="0" applyFill="1" applyBorder="1"/>
    <xf numFmtId="0" fontId="13" fillId="4" borderId="0" xfId="0" applyFont="1" applyFill="1"/>
    <xf numFmtId="0" fontId="11" fillId="4" borderId="11" xfId="0" applyFont="1" applyFill="1" applyBorder="1" applyAlignment="1">
      <alignment horizontal="center" vertical="center"/>
    </xf>
    <xf numFmtId="0" fontId="0" fillId="0" borderId="24" xfId="0" applyBorder="1"/>
    <xf numFmtId="0" fontId="8" fillId="0" borderId="11" xfId="0" applyFont="1" applyFill="1" applyBorder="1" applyAlignment="1">
      <alignment horizontal="center" vertical="center"/>
    </xf>
    <xf numFmtId="0" fontId="15" fillId="4" borderId="0" xfId="0" applyFont="1" applyFill="1"/>
    <xf numFmtId="0" fontId="8" fillId="0" borderId="27" xfId="0" applyFont="1" applyFill="1" applyBorder="1" applyAlignment="1">
      <alignment horizontal="center"/>
    </xf>
    <xf numFmtId="0" fontId="7" fillId="4" borderId="29" xfId="0" applyFont="1" applyFill="1" applyBorder="1" applyAlignment="1">
      <alignment horizontal="center" vertical="center"/>
    </xf>
    <xf numFmtId="0" fontId="7" fillId="4" borderId="10" xfId="0" applyFont="1" applyFill="1" applyBorder="1" applyAlignment="1">
      <alignment horizontal="center" vertical="center"/>
    </xf>
    <xf numFmtId="0" fontId="7" fillId="4" borderId="14" xfId="0" applyFont="1" applyFill="1" applyBorder="1" applyAlignment="1">
      <alignment horizontal="center" vertical="center"/>
    </xf>
    <xf numFmtId="0" fontId="7" fillId="4" borderId="32" xfId="0" applyFont="1" applyFill="1" applyBorder="1" applyAlignment="1">
      <alignment horizontal="center" vertical="center"/>
    </xf>
    <xf numFmtId="0" fontId="12" fillId="4" borderId="0" xfId="3" applyFill="1" applyAlignment="1" applyProtection="1">
      <alignment horizontal="center" vertical="center"/>
    </xf>
    <xf numFmtId="0" fontId="8" fillId="4" borderId="12" xfId="0" applyFont="1" applyFill="1" applyBorder="1" applyAlignment="1">
      <alignment horizontal="center" vertical="center"/>
    </xf>
    <xf numFmtId="0" fontId="8" fillId="4" borderId="17" xfId="0" applyFont="1" applyFill="1" applyBorder="1" applyAlignment="1">
      <alignment horizontal="center" vertical="center"/>
    </xf>
    <xf numFmtId="0" fontId="8" fillId="4" borderId="37" xfId="0" applyFont="1" applyFill="1" applyBorder="1" applyAlignment="1">
      <alignment horizontal="center" vertical="center"/>
    </xf>
    <xf numFmtId="0" fontId="8" fillId="4" borderId="0" xfId="0" applyFont="1" applyFill="1" applyBorder="1" applyAlignment="1">
      <alignment horizontal="center" vertical="center"/>
    </xf>
    <xf numFmtId="0" fontId="16" fillId="8" borderId="0" xfId="0" applyFont="1" applyFill="1"/>
    <xf numFmtId="0" fontId="0" fillId="5" borderId="0" xfId="0" applyFill="1"/>
    <xf numFmtId="1" fontId="7" fillId="4" borderId="10" xfId="0" applyNumberFormat="1" applyFont="1" applyFill="1" applyBorder="1" applyAlignment="1">
      <alignment horizontal="left" vertical="center" wrapText="1"/>
    </xf>
    <xf numFmtId="0" fontId="8" fillId="4" borderId="14" xfId="0" applyFont="1" applyFill="1" applyBorder="1" applyAlignment="1">
      <alignment horizontal="center" vertical="center"/>
    </xf>
    <xf numFmtId="0" fontId="8" fillId="4" borderId="42" xfId="0" applyFont="1" applyFill="1" applyBorder="1" applyAlignment="1">
      <alignment horizontal="center" vertical="center"/>
    </xf>
    <xf numFmtId="1" fontId="7" fillId="4" borderId="17" xfId="0" applyNumberFormat="1" applyFont="1" applyFill="1" applyBorder="1" applyAlignment="1">
      <alignment horizontal="left" vertical="center" wrapText="1"/>
    </xf>
    <xf numFmtId="1" fontId="7" fillId="4" borderId="17" xfId="0" applyNumberFormat="1" applyFont="1" applyFill="1" applyBorder="1" applyAlignment="1">
      <alignment horizontal="left" vertical="top" wrapText="1"/>
    </xf>
    <xf numFmtId="1" fontId="6" fillId="4" borderId="0" xfId="0" applyNumberFormat="1" applyFont="1" applyFill="1" applyBorder="1" applyAlignment="1">
      <alignment horizontal="center"/>
    </xf>
    <xf numFmtId="1" fontId="7" fillId="4" borderId="0" xfId="0" applyNumberFormat="1" applyFont="1" applyFill="1" applyBorder="1" applyAlignment="1">
      <alignment horizontal="left" vertical="center" wrapText="1"/>
    </xf>
    <xf numFmtId="2" fontId="0" fillId="4" borderId="0" xfId="0" applyNumberFormat="1" applyFill="1" applyBorder="1"/>
    <xf numFmtId="0" fontId="8" fillId="4" borderId="7" xfId="0" applyFont="1" applyFill="1" applyBorder="1" applyAlignment="1">
      <alignment horizontal="center" vertical="center"/>
    </xf>
    <xf numFmtId="0" fontId="0" fillId="4" borderId="0" xfId="0" applyFill="1" applyBorder="1" applyAlignment="1">
      <alignment horizontal="center" vertical="center"/>
    </xf>
    <xf numFmtId="165" fontId="9" fillId="4" borderId="8" xfId="0" applyNumberFormat="1" applyFont="1" applyFill="1" applyBorder="1" applyAlignment="1">
      <alignment horizontal="center" vertical="center"/>
    </xf>
    <xf numFmtId="0" fontId="8" fillId="4" borderId="31" xfId="0" applyFont="1" applyFill="1" applyBorder="1" applyAlignment="1">
      <alignment horizontal="center" vertical="center"/>
    </xf>
    <xf numFmtId="0" fontId="8" fillId="4" borderId="41" xfId="0" applyFont="1" applyFill="1" applyBorder="1" applyAlignment="1">
      <alignment horizontal="center" vertical="center"/>
    </xf>
    <xf numFmtId="0" fontId="8" fillId="4" borderId="8" xfId="0" applyFont="1" applyFill="1" applyBorder="1" applyAlignment="1">
      <alignment horizontal="center" vertical="center"/>
    </xf>
    <xf numFmtId="0" fontId="6" fillId="4" borderId="37" xfId="0" applyFont="1" applyFill="1" applyBorder="1" applyAlignment="1">
      <alignment vertical="center"/>
    </xf>
    <xf numFmtId="0" fontId="6" fillId="4" borderId="27" xfId="0" applyFont="1" applyFill="1" applyBorder="1" applyAlignment="1">
      <alignment vertical="center"/>
    </xf>
    <xf numFmtId="1" fontId="7" fillId="4" borderId="0" xfId="0" applyNumberFormat="1" applyFont="1" applyFill="1" applyBorder="1" applyAlignment="1">
      <alignment horizontal="left" vertical="top" wrapText="1"/>
    </xf>
    <xf numFmtId="0" fontId="8" fillId="0" borderId="11" xfId="0" applyFont="1" applyFill="1" applyBorder="1" applyAlignment="1">
      <alignment horizontal="center"/>
    </xf>
    <xf numFmtId="0" fontId="0" fillId="4" borderId="12" xfId="0" applyFill="1" applyBorder="1"/>
    <xf numFmtId="0" fontId="0" fillId="4" borderId="13" xfId="0" applyFill="1" applyBorder="1"/>
    <xf numFmtId="0" fontId="7" fillId="4" borderId="15" xfId="0" applyFont="1" applyFill="1" applyBorder="1" applyAlignment="1">
      <alignment horizontal="center" vertical="center"/>
    </xf>
    <xf numFmtId="0" fontId="8" fillId="4" borderId="10" xfId="0" applyFont="1" applyFill="1" applyBorder="1" applyAlignment="1">
      <alignment horizontal="center" vertical="center"/>
    </xf>
    <xf numFmtId="0" fontId="10" fillId="4" borderId="0" xfId="0" applyFont="1" applyFill="1" applyAlignment="1">
      <alignment horizontal="center"/>
    </xf>
    <xf numFmtId="0" fontId="8" fillId="4" borderId="0" xfId="0" applyFont="1" applyFill="1" applyAlignment="1">
      <alignment horizontal="center"/>
    </xf>
    <xf numFmtId="0" fontId="17" fillId="4" borderId="0" xfId="0" applyFont="1" applyFill="1"/>
    <xf numFmtId="0" fontId="8" fillId="4" borderId="0" xfId="0" applyFont="1" applyFill="1" applyBorder="1" applyAlignment="1">
      <alignment horizontal="center"/>
    </xf>
    <xf numFmtId="0" fontId="17" fillId="4" borderId="0" xfId="0" applyFont="1" applyFill="1" applyBorder="1"/>
    <xf numFmtId="0" fontId="0" fillId="4" borderId="7" xfId="0" applyFill="1" applyBorder="1"/>
    <xf numFmtId="0" fontId="6" fillId="4" borderId="9" xfId="0" applyFont="1" applyFill="1" applyBorder="1" applyAlignment="1">
      <alignment vertical="center"/>
    </xf>
    <xf numFmtId="0" fontId="0" fillId="4" borderId="51" xfId="0" applyFill="1" applyBorder="1"/>
    <xf numFmtId="0" fontId="0" fillId="0" borderId="22" xfId="0" applyBorder="1" applyAlignment="1"/>
    <xf numFmtId="0" fontId="7" fillId="4" borderId="12" xfId="0" applyFont="1" applyFill="1" applyBorder="1" applyAlignment="1">
      <alignment horizontal="center" vertical="center" wrapText="1"/>
    </xf>
    <xf numFmtId="0" fontId="0" fillId="4" borderId="10" xfId="0" applyFill="1" applyBorder="1" applyAlignment="1">
      <alignment horizontal="center" vertical="center" wrapText="1"/>
    </xf>
    <xf numFmtId="0" fontId="0" fillId="4" borderId="17" xfId="0" applyFill="1" applyBorder="1" applyAlignment="1">
      <alignment horizontal="center" vertical="center" wrapText="1"/>
    </xf>
    <xf numFmtId="0" fontId="0" fillId="4" borderId="52" xfId="0" applyFill="1" applyBorder="1"/>
    <xf numFmtId="0" fontId="7" fillId="4" borderId="56" xfId="0" applyFont="1" applyFill="1" applyBorder="1" applyAlignment="1">
      <alignment horizontal="center" vertical="center"/>
    </xf>
    <xf numFmtId="0" fontId="8" fillId="4" borderId="33" xfId="0" applyFont="1" applyFill="1" applyBorder="1" applyAlignment="1">
      <alignment horizontal="center" vertical="center"/>
    </xf>
    <xf numFmtId="0" fontId="8" fillId="4" borderId="57" xfId="0" applyFont="1" applyFill="1" applyBorder="1" applyAlignment="1">
      <alignment horizontal="center" vertical="center"/>
    </xf>
    <xf numFmtId="0" fontId="10" fillId="4" borderId="0" xfId="0" applyFont="1" applyFill="1" applyAlignment="1"/>
    <xf numFmtId="0" fontId="0" fillId="0" borderId="10" xfId="0" applyBorder="1" applyAlignment="1">
      <alignment horizontal="center"/>
    </xf>
    <xf numFmtId="0" fontId="0" fillId="0" borderId="25" xfId="0" applyBorder="1" applyAlignment="1">
      <alignment horizontal="center"/>
    </xf>
    <xf numFmtId="0" fontId="10" fillId="4" borderId="0" xfId="0" applyFont="1" applyFill="1" applyBorder="1" applyAlignment="1">
      <alignment horizontal="center"/>
    </xf>
    <xf numFmtId="0" fontId="6" fillId="4" borderId="2" xfId="0" applyFont="1" applyFill="1" applyBorder="1" applyAlignment="1">
      <alignment vertical="center"/>
    </xf>
    <xf numFmtId="0" fontId="7" fillId="4" borderId="0" xfId="0" applyFont="1" applyFill="1" applyBorder="1" applyAlignment="1">
      <alignment horizontal="left" vertical="top" wrapText="1"/>
    </xf>
    <xf numFmtId="0" fontId="8" fillId="0" borderId="8" xfId="0" applyFont="1" applyFill="1" applyBorder="1" applyAlignment="1">
      <alignment horizontal="center"/>
    </xf>
    <xf numFmtId="0" fontId="0" fillId="0" borderId="0" xfId="0" applyBorder="1"/>
    <xf numFmtId="0" fontId="0" fillId="4" borderId="8" xfId="0" applyFill="1" applyBorder="1"/>
    <xf numFmtId="0" fontId="0" fillId="0" borderId="6" xfId="0" applyBorder="1" applyAlignment="1"/>
    <xf numFmtId="0" fontId="0" fillId="4" borderId="10" xfId="0" applyFill="1" applyBorder="1" applyAlignment="1">
      <alignment horizontal="center" vertical="center"/>
    </xf>
    <xf numFmtId="0" fontId="6" fillId="4" borderId="10" xfId="0" applyFont="1" applyFill="1" applyBorder="1" applyAlignment="1">
      <alignment horizontal="center" vertical="center"/>
    </xf>
    <xf numFmtId="0" fontId="0" fillId="4" borderId="10" xfId="0" applyFill="1" applyBorder="1" applyAlignment="1">
      <alignment horizontal="center"/>
    </xf>
    <xf numFmtId="2" fontId="0" fillId="4" borderId="10" xfId="0" applyNumberFormat="1" applyFill="1" applyBorder="1"/>
    <xf numFmtId="0" fontId="8" fillId="4" borderId="10" xfId="0" applyFont="1" applyFill="1" applyBorder="1" applyAlignment="1">
      <alignment horizontal="center" vertical="center" wrapText="1"/>
    </xf>
    <xf numFmtId="0" fontId="0" fillId="4" borderId="10" xfId="0" applyFill="1" applyBorder="1" applyAlignment="1">
      <alignment wrapText="1"/>
    </xf>
    <xf numFmtId="1" fontId="6" fillId="4" borderId="10" xfId="0" applyNumberFormat="1" applyFont="1" applyFill="1" applyBorder="1" applyAlignment="1">
      <alignment horizontal="center"/>
    </xf>
    <xf numFmtId="0" fontId="8" fillId="4" borderId="59" xfId="0" applyFont="1" applyFill="1" applyBorder="1" applyAlignment="1">
      <alignment horizontal="center" vertical="center"/>
    </xf>
    <xf numFmtId="0" fontId="0" fillId="0" borderId="0" xfId="0" applyAlignment="1"/>
    <xf numFmtId="1" fontId="6" fillId="4" borderId="64" xfId="0" applyNumberFormat="1" applyFont="1" applyFill="1" applyBorder="1" applyAlignment="1">
      <alignment horizontal="center"/>
    </xf>
    <xf numFmtId="1" fontId="7" fillId="4" borderId="24" xfId="0" applyNumberFormat="1" applyFont="1" applyFill="1" applyBorder="1" applyAlignment="1">
      <alignment horizontal="left" vertical="center" wrapText="1"/>
    </xf>
    <xf numFmtId="0" fontId="0" fillId="4" borderId="24" xfId="0" applyFill="1" applyBorder="1"/>
    <xf numFmtId="2" fontId="0" fillId="4" borderId="65" xfId="0" applyNumberFormat="1" applyFill="1" applyBorder="1"/>
    <xf numFmtId="1" fontId="6" fillId="4" borderId="24" xfId="0" applyNumberFormat="1" applyFont="1" applyFill="1" applyBorder="1" applyAlignment="1">
      <alignment horizontal="center"/>
    </xf>
    <xf numFmtId="2" fontId="0" fillId="4" borderId="24" xfId="0" applyNumberFormat="1" applyFill="1" applyBorder="1"/>
    <xf numFmtId="0" fontId="8" fillId="4" borderId="38" xfId="0" applyFont="1" applyFill="1" applyBorder="1" applyAlignment="1">
      <alignment horizontal="center" vertical="center"/>
    </xf>
    <xf numFmtId="0" fontId="8" fillId="4" borderId="45" xfId="0" applyFont="1" applyFill="1" applyBorder="1" applyAlignment="1">
      <alignment horizontal="center" vertical="center"/>
    </xf>
    <xf numFmtId="0" fontId="6" fillId="4" borderId="6" xfId="0" applyFont="1" applyFill="1" applyBorder="1" applyAlignment="1">
      <alignment horizontal="center" vertical="center"/>
    </xf>
    <xf numFmtId="0" fontId="0" fillId="4" borderId="25" xfId="0" applyFill="1" applyBorder="1" applyAlignment="1">
      <alignment horizontal="center" vertical="center"/>
    </xf>
    <xf numFmtId="0" fontId="8" fillId="4" borderId="48" xfId="0" applyFont="1" applyFill="1" applyBorder="1" applyAlignment="1">
      <alignment horizontal="center" vertical="center"/>
    </xf>
    <xf numFmtId="0" fontId="12" fillId="4" borderId="9" xfId="3" applyFill="1" applyBorder="1" applyAlignment="1" applyProtection="1">
      <alignment wrapText="1"/>
    </xf>
    <xf numFmtId="0" fontId="0" fillId="4" borderId="9" xfId="0" applyFill="1" applyBorder="1" applyAlignment="1">
      <alignment wrapText="1"/>
    </xf>
    <xf numFmtId="0" fontId="23" fillId="4" borderId="3" xfId="3" applyFont="1" applyFill="1" applyBorder="1" applyAlignment="1" applyProtection="1">
      <alignment horizontal="center" vertical="center"/>
    </xf>
    <xf numFmtId="0" fontId="23" fillId="4" borderId="0" xfId="3" applyFont="1" applyFill="1" applyAlignment="1" applyProtection="1">
      <alignment horizontal="left"/>
    </xf>
    <xf numFmtId="0" fontId="23" fillId="4" borderId="0" xfId="3" applyFont="1" applyFill="1" applyAlignment="1" applyProtection="1"/>
    <xf numFmtId="0" fontId="23" fillId="4" borderId="2" xfId="3" applyFont="1" applyFill="1" applyBorder="1" applyAlignment="1" applyProtection="1">
      <alignment horizontal="center" vertical="center"/>
    </xf>
    <xf numFmtId="0" fontId="23" fillId="4" borderId="7" xfId="3" applyFont="1" applyFill="1" applyBorder="1" applyAlignment="1" applyProtection="1">
      <alignment horizontal="center" vertical="center"/>
    </xf>
    <xf numFmtId="0" fontId="23" fillId="4" borderId="0" xfId="3" applyFont="1" applyFill="1" applyBorder="1" applyAlignment="1" applyProtection="1">
      <alignment horizontal="center" vertical="center"/>
    </xf>
    <xf numFmtId="0" fontId="23" fillId="4" borderId="7" xfId="3" applyFont="1" applyFill="1" applyBorder="1" applyAlignment="1" applyProtection="1">
      <alignment horizontal="center" vertical="center"/>
    </xf>
    <xf numFmtId="0" fontId="23" fillId="4" borderId="0" xfId="3" applyFont="1" applyFill="1" applyBorder="1" applyAlignment="1" applyProtection="1">
      <alignment horizontal="center" vertical="center"/>
    </xf>
    <xf numFmtId="0" fontId="12" fillId="0" borderId="0" xfId="3" applyAlignment="1" applyProtection="1"/>
    <xf numFmtId="0" fontId="23" fillId="4" borderId="33" xfId="3" applyFont="1" applyFill="1" applyBorder="1" applyAlignment="1" applyProtection="1">
      <alignment horizontal="center" vertical="center"/>
    </xf>
    <xf numFmtId="0" fontId="23" fillId="4" borderId="67" xfId="3" applyFont="1" applyFill="1" applyBorder="1" applyAlignment="1" applyProtection="1">
      <alignment horizontal="center" vertical="center"/>
    </xf>
    <xf numFmtId="0" fontId="27" fillId="4" borderId="0" xfId="3" applyFont="1" applyFill="1" applyAlignment="1" applyProtection="1">
      <alignment horizontal="center"/>
    </xf>
    <xf numFmtId="0" fontId="26" fillId="4" borderId="0" xfId="3" applyFont="1" applyFill="1" applyAlignment="1" applyProtection="1">
      <alignment horizontal="center"/>
    </xf>
    <xf numFmtId="0" fontId="8" fillId="4" borderId="69" xfId="0" applyFont="1" applyFill="1" applyBorder="1" applyAlignment="1">
      <alignment horizontal="center" vertical="center"/>
    </xf>
    <xf numFmtId="0" fontId="6" fillId="4" borderId="69" xfId="0" applyFont="1" applyFill="1" applyBorder="1" applyAlignment="1">
      <alignment horizontal="center" vertical="center"/>
    </xf>
    <xf numFmtId="165" fontId="9" fillId="4" borderId="63" xfId="0" applyNumberFormat="1" applyFont="1" applyFill="1" applyBorder="1" applyAlignment="1">
      <alignment horizontal="center" vertical="center"/>
    </xf>
    <xf numFmtId="0" fontId="0" fillId="9" borderId="0" xfId="0" applyFill="1"/>
    <xf numFmtId="0" fontId="0" fillId="9" borderId="0" xfId="0" applyFill="1" applyAlignment="1"/>
    <xf numFmtId="0" fontId="28" fillId="9" borderId="0" xfId="0" applyFont="1" applyFill="1"/>
    <xf numFmtId="0" fontId="0" fillId="4" borderId="0" xfId="0" applyFill="1" applyAlignment="1">
      <alignment horizontal="center" vertical="center"/>
    </xf>
    <xf numFmtId="0" fontId="6" fillId="4" borderId="0" xfId="0" applyFont="1" applyFill="1"/>
    <xf numFmtId="0" fontId="0" fillId="4" borderId="0" xfId="0" applyFont="1" applyFill="1" applyAlignment="1"/>
    <xf numFmtId="0" fontId="26" fillId="4" borderId="0" xfId="3" applyFont="1" applyFill="1" applyAlignment="1" applyProtection="1"/>
    <xf numFmtId="0" fontId="26" fillId="4" borderId="0" xfId="3" applyFont="1" applyFill="1" applyAlignment="1" applyProtection="1">
      <alignment horizontal="right"/>
    </xf>
    <xf numFmtId="0" fontId="8" fillId="4" borderId="50" xfId="0" applyFont="1" applyFill="1" applyBorder="1" applyAlignment="1">
      <alignment horizontal="center" vertical="center"/>
    </xf>
    <xf numFmtId="0" fontId="0" fillId="4" borderId="10" xfId="0" applyFill="1" applyBorder="1" applyAlignment="1">
      <alignment horizontal="center" vertical="center"/>
    </xf>
    <xf numFmtId="2" fontId="7" fillId="4" borderId="10" xfId="0" applyNumberFormat="1" applyFont="1" applyFill="1" applyBorder="1" applyAlignment="1">
      <alignment horizontal="right" vertical="center"/>
    </xf>
    <xf numFmtId="1" fontId="7" fillId="0" borderId="10" xfId="0" applyNumberFormat="1" applyFont="1" applyBorder="1" applyAlignment="1">
      <alignment horizontal="center" vertical="center"/>
    </xf>
    <xf numFmtId="0" fontId="0" fillId="7" borderId="0" xfId="0" applyFill="1"/>
    <xf numFmtId="0" fontId="26" fillId="4" borderId="0" xfId="3" applyFont="1" applyFill="1" applyBorder="1" applyAlignment="1" applyProtection="1">
      <alignment horizontal="center"/>
    </xf>
    <xf numFmtId="0" fontId="26" fillId="7" borderId="0" xfId="3" applyFont="1" applyFill="1" applyAlignment="1" applyProtection="1">
      <alignment horizontal="center" vertical="center"/>
    </xf>
    <xf numFmtId="0" fontId="8" fillId="4" borderId="72" xfId="0" applyFont="1" applyFill="1" applyBorder="1" applyAlignment="1">
      <alignment horizontal="center" vertical="center"/>
    </xf>
    <xf numFmtId="0" fontId="8" fillId="4" borderId="49" xfId="0" applyFont="1" applyFill="1" applyBorder="1" applyAlignment="1">
      <alignment horizontal="left" vertical="center"/>
    </xf>
    <xf numFmtId="0" fontId="0" fillId="0" borderId="10" xfId="0" applyBorder="1"/>
    <xf numFmtId="0" fontId="8" fillId="4" borderId="12" xfId="0" applyFont="1" applyFill="1" applyBorder="1" applyAlignment="1">
      <alignment horizontal="left" vertical="center"/>
    </xf>
    <xf numFmtId="0" fontId="27" fillId="4" borderId="59" xfId="3" applyFont="1" applyFill="1" applyBorder="1" applyAlignment="1" applyProtection="1">
      <alignment horizontal="center" vertical="center"/>
    </xf>
    <xf numFmtId="0" fontId="27" fillId="4" borderId="0" xfId="3" applyFont="1" applyFill="1" applyAlignment="1" applyProtection="1"/>
    <xf numFmtId="0" fontId="0" fillId="4" borderId="31" xfId="0" applyFill="1" applyBorder="1"/>
    <xf numFmtId="0" fontId="0" fillId="4" borderId="11" xfId="0" applyFill="1" applyBorder="1"/>
    <xf numFmtId="0" fontId="0" fillId="4" borderId="2" xfId="0" applyFont="1" applyFill="1" applyBorder="1" applyAlignment="1">
      <alignment vertical="center"/>
    </xf>
    <xf numFmtId="0" fontId="23" fillId="4" borderId="0" xfId="3" applyFont="1" applyFill="1" applyBorder="1" applyAlignment="1" applyProtection="1">
      <alignment horizontal="right"/>
    </xf>
    <xf numFmtId="0" fontId="23" fillId="4" borderId="0" xfId="3" applyFont="1" applyFill="1" applyAlignment="1" applyProtection="1">
      <alignment horizontal="center"/>
    </xf>
    <xf numFmtId="0" fontId="0" fillId="10" borderId="0" xfId="0" applyFill="1"/>
    <xf numFmtId="0" fontId="16" fillId="11" borderId="0" xfId="0" applyFont="1" applyFill="1"/>
    <xf numFmtId="0" fontId="0" fillId="3" borderId="0" xfId="0" applyFill="1"/>
    <xf numFmtId="0" fontId="0" fillId="12" borderId="0" xfId="0" applyFill="1"/>
    <xf numFmtId="0" fontId="26" fillId="4" borderId="0" xfId="3" applyFont="1" applyFill="1" applyAlignment="1" applyProtection="1">
      <alignment horizontal="right"/>
    </xf>
    <xf numFmtId="0" fontId="0" fillId="4" borderId="45" xfId="0" applyFill="1" applyBorder="1" applyAlignment="1">
      <alignment horizontal="center" vertical="center"/>
    </xf>
    <xf numFmtId="0" fontId="0" fillId="0" borderId="10" xfId="0" applyBorder="1"/>
    <xf numFmtId="0" fontId="36" fillId="0" borderId="0" xfId="2" applyFont="1" applyAlignment="1" applyProtection="1">
      <alignment horizontal="right"/>
      <protection locked="0"/>
    </xf>
    <xf numFmtId="0" fontId="37" fillId="0" borderId="0" xfId="2" applyFont="1" applyAlignment="1" applyProtection="1">
      <alignment horizontal="left" vertical="center"/>
      <protection locked="0"/>
    </xf>
    <xf numFmtId="0" fontId="37" fillId="0" borderId="0" xfId="2" applyFont="1" applyAlignment="1" applyProtection="1">
      <alignment horizontal="center" vertical="center"/>
      <protection locked="0"/>
    </xf>
    <xf numFmtId="0" fontId="37" fillId="0" borderId="0" xfId="2" applyFont="1" applyAlignment="1" applyProtection="1">
      <alignment horizontal="center" vertical="center" wrapText="1"/>
      <protection locked="0"/>
    </xf>
    <xf numFmtId="0" fontId="37" fillId="0" borderId="0" xfId="2" applyFont="1" applyAlignment="1" applyProtection="1">
      <alignment horizontal="right"/>
      <protection locked="0"/>
    </xf>
    <xf numFmtId="0" fontId="37" fillId="0" borderId="0" xfId="2" applyFont="1" applyProtection="1">
      <protection locked="0"/>
    </xf>
    <xf numFmtId="0" fontId="37" fillId="0" borderId="0" xfId="2" applyFont="1" applyBorder="1" applyAlignment="1" applyProtection="1">
      <alignment horizontal="center" vertical="center"/>
      <protection locked="0"/>
    </xf>
    <xf numFmtId="0" fontId="37" fillId="0" borderId="0" xfId="2" applyFont="1" applyAlignment="1" applyProtection="1">
      <alignment horizontal="right" vertical="center"/>
      <protection locked="0"/>
    </xf>
    <xf numFmtId="0" fontId="39" fillId="4" borderId="0" xfId="2" applyFont="1" applyFill="1" applyAlignment="1" applyProtection="1">
      <alignment vertical="center"/>
      <protection locked="0"/>
    </xf>
    <xf numFmtId="0" fontId="38" fillId="4" borderId="0" xfId="2" applyFont="1" applyFill="1" applyBorder="1" applyAlignment="1" applyProtection="1">
      <alignment horizontal="left" vertical="center"/>
      <protection locked="0"/>
    </xf>
    <xf numFmtId="0" fontId="37" fillId="0" borderId="0" xfId="2" applyFont="1" applyAlignment="1" applyProtection="1">
      <alignment vertical="center"/>
      <protection locked="0"/>
    </xf>
    <xf numFmtId="0" fontId="9" fillId="13" borderId="10" xfId="0" applyFont="1" applyFill="1" applyBorder="1" applyAlignment="1">
      <alignment horizontal="center" vertical="center"/>
    </xf>
    <xf numFmtId="0" fontId="9" fillId="13" borderId="10" xfId="0" applyFont="1" applyFill="1" applyBorder="1" applyAlignment="1">
      <alignment horizontal="center" vertical="center" wrapText="1"/>
    </xf>
    <xf numFmtId="0" fontId="17" fillId="13" borderId="10" xfId="0" applyFont="1" applyFill="1" applyBorder="1" applyAlignment="1">
      <alignment horizontal="center" vertical="center"/>
    </xf>
    <xf numFmtId="2" fontId="17" fillId="13" borderId="10" xfId="0" applyNumberFormat="1" applyFont="1" applyFill="1" applyBorder="1" applyAlignment="1">
      <alignment horizontal="center" vertical="center"/>
    </xf>
    <xf numFmtId="0" fontId="34" fillId="4" borderId="16" xfId="3" applyFont="1" applyFill="1" applyBorder="1" applyAlignment="1" applyProtection="1">
      <alignment horizontal="center" vertical="center"/>
    </xf>
    <xf numFmtId="0" fontId="35" fillId="4" borderId="17" xfId="3" applyFont="1" applyFill="1" applyBorder="1" applyAlignment="1" applyProtection="1">
      <alignment vertical="center"/>
    </xf>
    <xf numFmtId="2" fontId="35" fillId="4" borderId="18" xfId="3" applyNumberFormat="1" applyFont="1" applyFill="1" applyBorder="1" applyAlignment="1" applyProtection="1">
      <alignment vertical="center"/>
    </xf>
    <xf numFmtId="0" fontId="0" fillId="0" borderId="10" xfId="0" applyBorder="1"/>
    <xf numFmtId="0" fontId="0" fillId="0" borderId="10" xfId="0" applyBorder="1"/>
    <xf numFmtId="0" fontId="0" fillId="0" borderId="10" xfId="0" applyBorder="1"/>
    <xf numFmtId="49" fontId="3" fillId="0" borderId="0" xfId="0" applyNumberFormat="1" applyFont="1"/>
    <xf numFmtId="0" fontId="5" fillId="0" borderId="5" xfId="2" applyFont="1" applyFill="1" applyBorder="1" applyAlignment="1">
      <alignment horizontal="center" vertical="center"/>
    </xf>
    <xf numFmtId="4" fontId="30" fillId="0" borderId="5" xfId="2" applyNumberFormat="1" applyFont="1" applyFill="1" applyBorder="1" applyAlignment="1">
      <alignment horizontal="center" vertical="center"/>
    </xf>
    <xf numFmtId="2" fontId="30" fillId="0" borderId="5" xfId="1" applyNumberFormat="1" applyFont="1" applyFill="1" applyBorder="1" applyAlignment="1">
      <alignment horizontal="center" vertical="center"/>
    </xf>
    <xf numFmtId="164" fontId="30" fillId="0" borderId="4" xfId="2" applyNumberFormat="1" applyFont="1" applyFill="1" applyBorder="1" applyAlignment="1">
      <alignment vertical="center"/>
    </xf>
    <xf numFmtId="0" fontId="41" fillId="0" borderId="0" xfId="0" applyFont="1" applyFill="1"/>
    <xf numFmtId="0" fontId="5" fillId="0" borderId="5" xfId="2" applyNumberFormat="1" applyFont="1" applyFill="1" applyBorder="1" applyAlignment="1">
      <alignment horizontal="left" vertical="center"/>
    </xf>
    <xf numFmtId="0" fontId="5" fillId="0" borderId="4" xfId="2" applyNumberFormat="1" applyFont="1" applyFill="1" applyBorder="1" applyAlignment="1">
      <alignment horizontal="left" vertical="center"/>
    </xf>
    <xf numFmtId="0" fontId="6" fillId="4" borderId="10" xfId="0" applyFont="1" applyFill="1" applyBorder="1" applyAlignment="1">
      <alignment horizontal="center" vertical="center"/>
    </xf>
    <xf numFmtId="0" fontId="0" fillId="4" borderId="0" xfId="0" applyFill="1" applyAlignment="1"/>
    <xf numFmtId="2" fontId="0" fillId="4" borderId="10" xfId="0" applyNumberFormat="1" applyFill="1" applyBorder="1" applyAlignment="1"/>
    <xf numFmtId="0" fontId="7" fillId="4" borderId="10" xfId="0" applyFont="1" applyFill="1" applyBorder="1" applyAlignment="1">
      <alignment wrapText="1"/>
    </xf>
    <xf numFmtId="1" fontId="6" fillId="4" borderId="10" xfId="0" applyNumberFormat="1" applyFont="1" applyFill="1" applyBorder="1" applyAlignment="1">
      <alignment horizontal="center" vertical="center"/>
    </xf>
    <xf numFmtId="0" fontId="0" fillId="0" borderId="10" xfId="0" applyBorder="1" applyAlignment="1">
      <alignment horizontal="center"/>
    </xf>
    <xf numFmtId="0" fontId="0" fillId="0" borderId="10" xfId="0" applyBorder="1"/>
    <xf numFmtId="0" fontId="22" fillId="4" borderId="0" xfId="3" applyFont="1" applyFill="1" applyBorder="1" applyAlignment="1" applyProtection="1">
      <alignment horizontal="center"/>
    </xf>
    <xf numFmtId="0" fontId="8" fillId="4" borderId="32" xfId="0" applyFont="1" applyFill="1" applyBorder="1" applyAlignment="1">
      <alignment horizontal="center" vertical="center"/>
    </xf>
    <xf numFmtId="0" fontId="42" fillId="4" borderId="0" xfId="3" applyFont="1" applyFill="1" applyBorder="1" applyAlignment="1" applyProtection="1">
      <alignment horizontal="center"/>
    </xf>
    <xf numFmtId="0" fontId="43" fillId="4" borderId="10" xfId="3" applyFont="1" applyFill="1" applyBorder="1" applyAlignment="1" applyProtection="1">
      <alignment horizontal="left" vertical="center" wrapText="1"/>
    </xf>
    <xf numFmtId="0" fontId="35" fillId="4" borderId="10" xfId="3" applyFont="1" applyFill="1" applyBorder="1" applyAlignment="1" applyProtection="1">
      <alignment horizontal="right"/>
    </xf>
    <xf numFmtId="0" fontId="7" fillId="4" borderId="10" xfId="0" applyFont="1" applyFill="1" applyBorder="1" applyAlignment="1">
      <alignment horizontal="left" vertical="center" wrapText="1"/>
    </xf>
    <xf numFmtId="0" fontId="34" fillId="4" borderId="14" xfId="3" applyFont="1" applyFill="1" applyBorder="1" applyAlignment="1" applyProtection="1">
      <alignment horizontal="center"/>
    </xf>
    <xf numFmtId="0" fontId="29" fillId="4" borderId="0" xfId="3" applyFont="1" applyFill="1" applyAlignment="1" applyProtection="1">
      <alignment vertical="center"/>
    </xf>
    <xf numFmtId="0" fontId="0" fillId="8" borderId="0" xfId="0" applyFill="1" applyAlignment="1">
      <alignment horizontal="center" vertical="center"/>
    </xf>
    <xf numFmtId="0" fontId="0" fillId="8" borderId="0" xfId="0" applyFill="1"/>
    <xf numFmtId="0" fontId="29" fillId="8" borderId="0" xfId="3" applyFont="1" applyFill="1" applyAlignment="1" applyProtection="1"/>
    <xf numFmtId="0" fontId="29" fillId="8" borderId="0" xfId="3" applyFont="1" applyFill="1" applyAlignment="1" applyProtection="1">
      <alignment horizontal="left" vertical="center"/>
    </xf>
    <xf numFmtId="0" fontId="6" fillId="8" borderId="0" xfId="0" applyFont="1" applyFill="1"/>
    <xf numFmtId="0" fontId="26" fillId="8" borderId="0" xfId="3" applyFont="1" applyFill="1" applyAlignment="1" applyProtection="1"/>
    <xf numFmtId="0" fontId="29" fillId="8" borderId="0" xfId="3" applyFont="1" applyFill="1" applyAlignment="1" applyProtection="1">
      <alignment horizontal="center" vertical="center"/>
    </xf>
    <xf numFmtId="0" fontId="26" fillId="8" borderId="0" xfId="3" applyFont="1" applyFill="1" applyAlignment="1" applyProtection="1">
      <alignment horizontal="center"/>
    </xf>
    <xf numFmtId="0" fontId="0" fillId="4" borderId="75" xfId="0" applyFill="1" applyBorder="1"/>
    <xf numFmtId="0" fontId="6" fillId="8" borderId="0" xfId="0" applyFont="1" applyFill="1" applyBorder="1"/>
    <xf numFmtId="0" fontId="0" fillId="8" borderId="0" xfId="0" applyFill="1" applyBorder="1"/>
    <xf numFmtId="0" fontId="26" fillId="8" borderId="0" xfId="3" applyFont="1" applyFill="1" applyBorder="1" applyAlignment="1" applyProtection="1">
      <alignment horizontal="center"/>
    </xf>
    <xf numFmtId="0" fontId="32" fillId="7" borderId="21" xfId="3" applyFont="1" applyFill="1" applyBorder="1" applyAlignment="1" applyProtection="1">
      <alignment horizontal="center" vertical="center"/>
    </xf>
    <xf numFmtId="0" fontId="26" fillId="8" borderId="0" xfId="3" applyFont="1" applyFill="1" applyAlignment="1" applyProtection="1">
      <alignment horizontal="center" vertical="center"/>
    </xf>
    <xf numFmtId="0" fontId="27" fillId="7" borderId="0" xfId="3" applyFont="1" applyFill="1" applyAlignment="1" applyProtection="1">
      <alignment horizontal="center" vertical="center"/>
    </xf>
    <xf numFmtId="0" fontId="0" fillId="8" borderId="0" xfId="0" applyFill="1" applyAlignment="1">
      <alignment wrapText="1"/>
    </xf>
    <xf numFmtId="0" fontId="0" fillId="0" borderId="10" xfId="0" applyBorder="1"/>
    <xf numFmtId="0" fontId="0" fillId="0" borderId="40" xfId="0" applyFill="1" applyBorder="1"/>
    <xf numFmtId="0" fontId="32" fillId="7" borderId="0" xfId="3" applyFont="1" applyFill="1" applyAlignment="1" applyProtection="1">
      <alignment horizontal="center" vertical="center"/>
    </xf>
    <xf numFmtId="0" fontId="0" fillId="0" borderId="10" xfId="0" applyBorder="1"/>
    <xf numFmtId="0" fontId="20" fillId="4" borderId="12" xfId="0" applyFont="1" applyFill="1" applyBorder="1" applyAlignment="1">
      <alignment horizontal="center" vertical="center"/>
    </xf>
    <xf numFmtId="0" fontId="6" fillId="4" borderId="16" xfId="0" applyFont="1" applyFill="1" applyBorder="1" applyAlignment="1">
      <alignment horizontal="center"/>
    </xf>
    <xf numFmtId="0" fontId="0" fillId="0" borderId="10" xfId="0" applyBorder="1"/>
    <xf numFmtId="0" fontId="7" fillId="4" borderId="24" xfId="0" applyFont="1" applyFill="1" applyBorder="1" applyAlignment="1">
      <alignment horizontal="left" vertical="center" wrapText="1"/>
    </xf>
    <xf numFmtId="0" fontId="35" fillId="4" borderId="10" xfId="3" applyFont="1" applyFill="1" applyBorder="1" applyAlignment="1" applyProtection="1"/>
    <xf numFmtId="0" fontId="43" fillId="4" borderId="10" xfId="3" applyFont="1" applyFill="1" applyBorder="1" applyAlignment="1" applyProtection="1">
      <alignment vertical="center" wrapText="1"/>
    </xf>
    <xf numFmtId="0" fontId="7" fillId="4" borderId="10" xfId="0" applyFont="1" applyFill="1" applyBorder="1" applyAlignment="1">
      <alignment vertical="center" wrapText="1"/>
    </xf>
    <xf numFmtId="2" fontId="43" fillId="4" borderId="15" xfId="3" applyNumberFormat="1" applyFont="1" applyFill="1" applyBorder="1" applyAlignment="1" applyProtection="1"/>
    <xf numFmtId="0" fontId="6" fillId="4" borderId="14" xfId="0" applyFont="1" applyFill="1" applyBorder="1" applyAlignment="1">
      <alignment horizontal="center"/>
    </xf>
    <xf numFmtId="0" fontId="6" fillId="4" borderId="10" xfId="0" applyFont="1" applyFill="1" applyBorder="1" applyAlignment="1">
      <alignment horizontal="center"/>
    </xf>
    <xf numFmtId="2" fontId="0" fillId="4" borderId="10" xfId="0" applyNumberFormat="1" applyFill="1" applyBorder="1" applyAlignment="1">
      <alignment horizontal="center"/>
    </xf>
    <xf numFmtId="0" fontId="0" fillId="2" borderId="0" xfId="0" applyFill="1"/>
    <xf numFmtId="0" fontId="0" fillId="14" borderId="0" xfId="0" applyFill="1"/>
    <xf numFmtId="0" fontId="6" fillId="4" borderId="10" xfId="0" applyFont="1" applyFill="1" applyBorder="1" applyAlignment="1">
      <alignment horizontal="center"/>
    </xf>
    <xf numFmtId="0" fontId="0" fillId="4" borderId="10" xfId="0" applyFill="1" applyBorder="1" applyAlignment="1">
      <alignment horizontal="center"/>
    </xf>
    <xf numFmtId="0" fontId="12" fillId="4" borderId="0" xfId="3" applyFill="1" applyAlignment="1" applyProtection="1"/>
    <xf numFmtId="1" fontId="0" fillId="4" borderId="14" xfId="0" applyNumberFormat="1" applyFont="1" applyFill="1" applyBorder="1" applyAlignment="1">
      <alignment horizontal="right"/>
    </xf>
    <xf numFmtId="0" fontId="0" fillId="0" borderId="10" xfId="0" applyBorder="1" applyAlignment="1">
      <alignment horizontal="center"/>
    </xf>
    <xf numFmtId="0" fontId="0" fillId="0" borderId="10" xfId="0" applyBorder="1"/>
    <xf numFmtId="0" fontId="0" fillId="0" borderId="10" xfId="0" applyBorder="1" applyAlignment="1">
      <alignment horizontal="center"/>
    </xf>
    <xf numFmtId="0" fontId="0" fillId="0" borderId="10" xfId="0" applyBorder="1"/>
    <xf numFmtId="0" fontId="0" fillId="4" borderId="10" xfId="0" applyFill="1" applyBorder="1" applyAlignment="1">
      <alignment horizontal="center"/>
    </xf>
    <xf numFmtId="0" fontId="6" fillId="4" borderId="10" xfId="0" applyFont="1" applyFill="1" applyBorder="1" applyAlignment="1">
      <alignment horizontal="center"/>
    </xf>
    <xf numFmtId="0" fontId="0" fillId="4" borderId="10" xfId="0" applyFill="1" applyBorder="1" applyAlignment="1">
      <alignment horizontal="center"/>
    </xf>
    <xf numFmtId="0" fontId="0" fillId="0" borderId="10" xfId="0" applyBorder="1"/>
    <xf numFmtId="0" fontId="8" fillId="5" borderId="12" xfId="0" applyFont="1" applyFill="1" applyBorder="1" applyAlignment="1">
      <alignment horizontal="center" vertical="center"/>
    </xf>
    <xf numFmtId="0" fontId="23" fillId="4" borderId="2" xfId="3" applyFont="1" applyFill="1" applyBorder="1" applyAlignment="1" applyProtection="1">
      <alignment vertical="center"/>
    </xf>
    <xf numFmtId="0" fontId="44" fillId="4" borderId="3" xfId="3" applyFont="1" applyFill="1" applyBorder="1" applyAlignment="1" applyProtection="1">
      <alignment horizontal="center" vertical="center"/>
    </xf>
    <xf numFmtId="0" fontId="7" fillId="4" borderId="17" xfId="0" applyFont="1" applyFill="1" applyBorder="1" applyAlignment="1">
      <alignment vertical="center" wrapText="1"/>
    </xf>
    <xf numFmtId="0" fontId="6" fillId="4" borderId="10" xfId="0" applyFont="1" applyFill="1" applyBorder="1" applyAlignment="1">
      <alignment horizontal="center"/>
    </xf>
    <xf numFmtId="1" fontId="0" fillId="4" borderId="16" xfId="0" applyNumberFormat="1" applyFont="1" applyFill="1" applyBorder="1" applyAlignment="1">
      <alignment horizontal="right"/>
    </xf>
    <xf numFmtId="0" fontId="30" fillId="0" borderId="10" xfId="2" applyNumberFormat="1" applyFont="1" applyFill="1" applyBorder="1" applyAlignment="1">
      <alignment horizontal="left" vertical="center"/>
    </xf>
    <xf numFmtId="164" fontId="30" fillId="0" borderId="10" xfId="2" applyNumberFormat="1" applyFont="1" applyFill="1" applyBorder="1" applyAlignment="1">
      <alignment vertical="center"/>
    </xf>
    <xf numFmtId="4" fontId="30" fillId="0" borderId="10" xfId="2" applyNumberFormat="1" applyFont="1" applyFill="1" applyBorder="1" applyAlignment="1">
      <alignment horizontal="center" vertical="center"/>
    </xf>
    <xf numFmtId="2" fontId="0" fillId="0" borderId="10" xfId="0" applyNumberFormat="1" applyFill="1" applyBorder="1"/>
    <xf numFmtId="2" fontId="5" fillId="0" borderId="10" xfId="2" applyNumberFormat="1" applyFont="1" applyFill="1" applyBorder="1" applyAlignment="1">
      <alignment vertical="center"/>
    </xf>
    <xf numFmtId="0" fontId="30" fillId="0" borderId="10" xfId="2" applyFont="1" applyFill="1" applyBorder="1" applyAlignment="1">
      <alignment horizontal="center" vertical="center"/>
    </xf>
    <xf numFmtId="0" fontId="41" fillId="0" borderId="10" xfId="0" applyFont="1" applyFill="1" applyBorder="1"/>
    <xf numFmtId="0" fontId="5" fillId="0" borderId="10" xfId="2" applyNumberFormat="1" applyFont="1" applyFill="1" applyBorder="1" applyAlignment="1">
      <alignment horizontal="left" vertical="center"/>
    </xf>
    <xf numFmtId="49" fontId="2" fillId="0" borderId="10" xfId="0" applyNumberFormat="1" applyFont="1" applyFill="1" applyBorder="1" applyAlignment="1" applyProtection="1">
      <alignment horizontal="center" vertical="center" wrapText="1"/>
      <protection hidden="1"/>
    </xf>
    <xf numFmtId="2" fontId="2" fillId="0" borderId="10" xfId="0" applyNumberFormat="1" applyFont="1" applyFill="1" applyBorder="1" applyAlignment="1" applyProtection="1">
      <alignment horizontal="center" vertical="center" wrapText="1"/>
      <protection hidden="1"/>
    </xf>
    <xf numFmtId="2" fontId="2" fillId="0" borderId="10" xfId="2" applyNumberFormat="1" applyFont="1" applyFill="1" applyBorder="1" applyAlignment="1">
      <alignment horizontal="center" vertical="center" wrapText="1"/>
    </xf>
    <xf numFmtId="0" fontId="2" fillId="0" borderId="10" xfId="2" applyFont="1" applyFill="1" applyBorder="1" applyAlignment="1">
      <alignment horizontal="center" vertical="center" wrapText="1"/>
    </xf>
    <xf numFmtId="0" fontId="27" fillId="4" borderId="10" xfId="3" applyFont="1" applyFill="1" applyBorder="1" applyAlignment="1" applyProtection="1">
      <alignment horizontal="center" vertical="center"/>
    </xf>
    <xf numFmtId="0" fontId="26" fillId="4" borderId="59" xfId="3" applyFont="1" applyFill="1" applyBorder="1" applyAlignment="1" applyProtection="1">
      <alignment horizontal="center" vertical="center"/>
    </xf>
    <xf numFmtId="1" fontId="6" fillId="4" borderId="16" xfId="0" applyNumberFormat="1" applyFont="1" applyFill="1" applyBorder="1" applyAlignment="1">
      <alignment horizontal="center" vertical="center"/>
    </xf>
    <xf numFmtId="0" fontId="7" fillId="4" borderId="10" xfId="0" applyFont="1" applyFill="1" applyBorder="1" applyProtection="1">
      <protection locked="0"/>
    </xf>
    <xf numFmtId="0" fontId="0" fillId="4" borderId="17" xfId="0" applyFill="1" applyBorder="1" applyProtection="1">
      <protection locked="0"/>
    </xf>
    <xf numFmtId="0" fontId="8" fillId="3" borderId="12" xfId="0" applyFont="1" applyFill="1" applyBorder="1" applyAlignment="1" applyProtection="1">
      <alignment horizontal="center" vertical="center"/>
      <protection locked="0"/>
    </xf>
    <xf numFmtId="0" fontId="8" fillId="3" borderId="17" xfId="0" applyFont="1" applyFill="1" applyBorder="1" applyAlignment="1" applyProtection="1">
      <alignment horizontal="center" vertical="center"/>
      <protection locked="0"/>
    </xf>
    <xf numFmtId="0" fontId="7" fillId="4" borderId="17" xfId="0" applyFont="1" applyFill="1" applyBorder="1" applyAlignment="1">
      <alignment horizontal="left" vertical="center" wrapText="1"/>
    </xf>
    <xf numFmtId="0" fontId="0" fillId="4" borderId="10" xfId="0" applyFill="1" applyBorder="1" applyProtection="1">
      <protection locked="0"/>
    </xf>
    <xf numFmtId="0" fontId="8" fillId="4" borderId="31" xfId="0" applyFont="1" applyFill="1" applyBorder="1" applyAlignment="1" applyProtection="1">
      <alignment horizontal="center"/>
      <protection locked="0"/>
    </xf>
    <xf numFmtId="0" fontId="8" fillId="4" borderId="12" xfId="0" applyFont="1" applyFill="1" applyBorder="1" applyAlignment="1" applyProtection="1">
      <alignment horizontal="center"/>
      <protection locked="0"/>
    </xf>
    <xf numFmtId="0" fontId="0" fillId="0" borderId="0" xfId="0" applyFont="1" applyFill="1" applyBorder="1" applyAlignment="1"/>
    <xf numFmtId="0" fontId="0" fillId="4" borderId="17" xfId="0" applyFill="1" applyBorder="1" applyAlignment="1">
      <alignment vertical="center"/>
    </xf>
    <xf numFmtId="0" fontId="0" fillId="4" borderId="24" xfId="0" applyFill="1" applyBorder="1" applyProtection="1">
      <protection locked="0"/>
    </xf>
    <xf numFmtId="0" fontId="8" fillId="4" borderId="33" xfId="0" applyFont="1" applyFill="1" applyBorder="1" applyAlignment="1" applyProtection="1">
      <alignment horizontal="center"/>
      <protection locked="0"/>
    </xf>
    <xf numFmtId="0" fontId="20" fillId="8" borderId="76" xfId="0" applyFont="1" applyFill="1" applyBorder="1" applyAlignment="1" applyProtection="1">
      <alignment horizontal="center" vertical="center"/>
      <protection locked="0"/>
    </xf>
    <xf numFmtId="0" fontId="20" fillId="8" borderId="34" xfId="0" applyFont="1" applyFill="1" applyBorder="1" applyAlignment="1" applyProtection="1">
      <alignment horizontal="center" vertical="center"/>
      <protection locked="0"/>
    </xf>
    <xf numFmtId="0" fontId="20" fillId="8" borderId="35" xfId="0" applyFont="1" applyFill="1" applyBorder="1" applyAlignment="1" applyProtection="1">
      <alignment horizontal="center" vertical="center"/>
      <protection locked="0"/>
    </xf>
    <xf numFmtId="0" fontId="20" fillId="8" borderId="77" xfId="0" applyFont="1" applyFill="1" applyBorder="1" applyAlignment="1" applyProtection="1">
      <alignment horizontal="center" vertical="center"/>
      <protection locked="0"/>
    </xf>
    <xf numFmtId="0" fontId="20" fillId="8" borderId="17" xfId="0" applyFont="1" applyFill="1" applyBorder="1" applyAlignment="1" applyProtection="1">
      <alignment horizontal="center" vertical="center"/>
      <protection locked="0"/>
    </xf>
    <xf numFmtId="0" fontId="8" fillId="3" borderId="30" xfId="0" applyFont="1" applyFill="1" applyBorder="1" applyAlignment="1" applyProtection="1">
      <alignment horizontal="center"/>
      <protection locked="0"/>
    </xf>
    <xf numFmtId="0" fontId="8" fillId="3" borderId="28" xfId="0" applyFont="1" applyFill="1" applyBorder="1" applyAlignment="1" applyProtection="1">
      <alignment horizontal="center"/>
      <protection locked="0"/>
    </xf>
    <xf numFmtId="0" fontId="0" fillId="4" borderId="48" xfId="0" applyFill="1" applyBorder="1" applyAlignment="1" applyProtection="1">
      <alignment horizontal="center" vertical="center"/>
      <protection locked="0"/>
    </xf>
    <xf numFmtId="0" fontId="8" fillId="0" borderId="31" xfId="0" applyFont="1" applyFill="1" applyBorder="1" applyAlignment="1">
      <alignment horizontal="center"/>
    </xf>
    <xf numFmtId="0" fontId="8" fillId="4" borderId="12" xfId="0" applyFont="1" applyFill="1" applyBorder="1" applyAlignment="1" applyProtection="1">
      <alignment horizontal="center" vertical="center"/>
      <protection locked="0"/>
    </xf>
    <xf numFmtId="0" fontId="8" fillId="4" borderId="24" xfId="0" applyFont="1" applyFill="1" applyBorder="1" applyAlignment="1" applyProtection="1">
      <alignment horizontal="center" vertical="center"/>
      <protection locked="0"/>
    </xf>
    <xf numFmtId="0" fontId="8" fillId="4" borderId="17" xfId="0" applyFont="1" applyFill="1" applyBorder="1" applyAlignment="1" applyProtection="1">
      <alignment horizontal="center" vertical="center"/>
      <protection locked="0"/>
    </xf>
    <xf numFmtId="0" fontId="8" fillId="4" borderId="44" xfId="0" applyFont="1" applyFill="1" applyBorder="1" applyAlignment="1" applyProtection="1">
      <alignment horizontal="center" vertical="center"/>
      <protection locked="0"/>
    </xf>
    <xf numFmtId="0" fontId="8" fillId="4" borderId="42" xfId="0" applyFont="1" applyFill="1" applyBorder="1" applyAlignment="1" applyProtection="1">
      <alignment horizontal="center" vertical="center"/>
      <protection locked="0"/>
    </xf>
    <xf numFmtId="0" fontId="8" fillId="4" borderId="22" xfId="0" applyFont="1" applyFill="1" applyBorder="1" applyAlignment="1" applyProtection="1">
      <alignment horizontal="center" vertical="center"/>
      <protection locked="0"/>
    </xf>
    <xf numFmtId="0" fontId="8" fillId="4" borderId="46" xfId="0" applyFont="1" applyFill="1" applyBorder="1" applyAlignment="1" applyProtection="1">
      <alignment horizontal="center" vertical="center"/>
      <protection locked="0"/>
    </xf>
    <xf numFmtId="0" fontId="0" fillId="4" borderId="10" xfId="0" applyFill="1" applyBorder="1" applyProtection="1"/>
    <xf numFmtId="0" fontId="0" fillId="4" borderId="17" xfId="0" applyFill="1" applyBorder="1" applyProtection="1"/>
    <xf numFmtId="0" fontId="8" fillId="4" borderId="1" xfId="0" applyFont="1" applyFill="1" applyBorder="1" applyAlignment="1" applyProtection="1">
      <alignment horizontal="center"/>
      <protection locked="0"/>
    </xf>
    <xf numFmtId="0" fontId="8" fillId="4" borderId="10" xfId="0" applyFont="1" applyFill="1" applyBorder="1" applyAlignment="1" applyProtection="1">
      <alignment horizontal="center" vertical="center"/>
      <protection locked="0"/>
    </xf>
    <xf numFmtId="0" fontId="8" fillId="4" borderId="30" xfId="0" applyFont="1" applyFill="1" applyBorder="1" applyAlignment="1" applyProtection="1">
      <alignment horizontal="center"/>
      <protection locked="0"/>
    </xf>
    <xf numFmtId="0" fontId="8" fillId="4" borderId="35" xfId="0" applyFont="1" applyFill="1" applyBorder="1" applyAlignment="1" applyProtection="1">
      <alignment horizontal="center" vertical="center"/>
      <protection locked="0"/>
    </xf>
    <xf numFmtId="0" fontId="8" fillId="4" borderId="11" xfId="0" applyFont="1" applyFill="1" applyBorder="1" applyAlignment="1" applyProtection="1">
      <alignment horizontal="center" vertical="center"/>
      <protection locked="0"/>
    </xf>
    <xf numFmtId="0" fontId="8" fillId="4" borderId="16" xfId="0" applyFont="1" applyFill="1" applyBorder="1" applyAlignment="1" applyProtection="1">
      <alignment horizontal="center" vertical="center"/>
      <protection locked="0"/>
    </xf>
    <xf numFmtId="0" fontId="8" fillId="4" borderId="28" xfId="0" applyFont="1" applyFill="1" applyBorder="1" applyAlignment="1" applyProtection="1">
      <alignment horizontal="center"/>
      <protection locked="0"/>
    </xf>
    <xf numFmtId="0" fontId="8" fillId="4" borderId="40" xfId="0" applyFont="1" applyFill="1" applyBorder="1" applyAlignment="1" applyProtection="1">
      <alignment horizontal="center" vertical="center"/>
      <protection locked="0"/>
    </xf>
    <xf numFmtId="0" fontId="8" fillId="0" borderId="44" xfId="0" applyFont="1" applyFill="1" applyBorder="1" applyAlignment="1" applyProtection="1">
      <alignment horizontal="center" vertical="center"/>
      <protection locked="0"/>
    </xf>
    <xf numFmtId="0" fontId="0" fillId="4" borderId="10" xfId="0" applyFill="1" applyBorder="1" applyAlignment="1">
      <alignment vertical="center" wrapText="1"/>
    </xf>
    <xf numFmtId="0" fontId="8" fillId="3" borderId="10" xfId="0" applyFont="1" applyFill="1" applyBorder="1" applyAlignment="1" applyProtection="1">
      <alignment horizontal="center" vertical="center"/>
      <protection locked="0"/>
    </xf>
    <xf numFmtId="0" fontId="12" fillId="7" borderId="0" xfId="3" applyFill="1" applyAlignment="1" applyProtection="1">
      <alignment horizontal="center" vertical="center"/>
    </xf>
    <xf numFmtId="0" fontId="8" fillId="3" borderId="44" xfId="0" applyFont="1" applyFill="1" applyBorder="1" applyAlignment="1" applyProtection="1">
      <alignment horizontal="center" vertical="center"/>
      <protection locked="0"/>
    </xf>
    <xf numFmtId="0" fontId="43" fillId="4" borderId="17" xfId="3" applyFont="1" applyFill="1" applyBorder="1" applyAlignment="1" applyProtection="1">
      <alignment horizontal="left" vertical="center" wrapText="1"/>
    </xf>
    <xf numFmtId="0" fontId="6" fillId="3" borderId="10" xfId="0" applyFont="1" applyFill="1" applyBorder="1" applyAlignment="1" applyProtection="1">
      <alignment horizontal="center" vertical="center"/>
      <protection locked="0"/>
    </xf>
    <xf numFmtId="0" fontId="17" fillId="13" borderId="10" xfId="0" applyFont="1" applyFill="1" applyBorder="1" applyAlignment="1" applyProtection="1">
      <alignment horizontal="center" vertical="center"/>
      <protection locked="0"/>
    </xf>
    <xf numFmtId="0" fontId="46" fillId="4" borderId="0" xfId="0" applyFont="1" applyFill="1"/>
    <xf numFmtId="0" fontId="0" fillId="4" borderId="10" xfId="0" applyFill="1" applyBorder="1" applyAlignment="1" applyProtection="1">
      <protection locked="0"/>
    </xf>
    <xf numFmtId="0" fontId="0" fillId="14" borderId="10" xfId="0" applyFill="1" applyBorder="1" applyProtection="1">
      <protection locked="0"/>
    </xf>
    <xf numFmtId="0" fontId="0" fillId="0" borderId="10" xfId="0" applyBorder="1"/>
    <xf numFmtId="0" fontId="0" fillId="0" borderId="10" xfId="0" applyBorder="1"/>
    <xf numFmtId="0" fontId="8" fillId="0" borderId="10" xfId="0" applyFont="1" applyFill="1" applyBorder="1" applyAlignment="1" applyProtection="1">
      <alignment horizontal="center" vertical="center"/>
      <protection locked="0"/>
    </xf>
    <xf numFmtId="0" fontId="8" fillId="3" borderId="29" xfId="0" applyFont="1" applyFill="1" applyBorder="1" applyAlignment="1" applyProtection="1">
      <alignment horizontal="center" vertical="center"/>
      <protection locked="0"/>
    </xf>
    <xf numFmtId="0" fontId="0" fillId="0" borderId="10" xfId="0" applyBorder="1"/>
    <xf numFmtId="0" fontId="0" fillId="0" borderId="10" xfId="0" applyBorder="1"/>
    <xf numFmtId="0" fontId="0" fillId="0" borderId="25" xfId="0" applyBorder="1" applyAlignment="1"/>
    <xf numFmtId="0" fontId="33" fillId="4" borderId="0" xfId="3" applyFont="1" applyFill="1" applyBorder="1" applyAlignment="1" applyProtection="1">
      <alignment horizontal="center" vertical="center"/>
    </xf>
    <xf numFmtId="0" fontId="18" fillId="4" borderId="0" xfId="0" applyFont="1" applyFill="1" applyBorder="1" applyAlignment="1">
      <alignment horizontal="center"/>
    </xf>
    <xf numFmtId="0" fontId="26" fillId="8" borderId="0" xfId="3" applyFont="1" applyFill="1" applyAlignment="1" applyProtection="1">
      <alignment horizontal="center"/>
    </xf>
    <xf numFmtId="0" fontId="8" fillId="4" borderId="0" xfId="0" applyFont="1" applyFill="1" applyBorder="1" applyAlignment="1">
      <alignment horizontal="center"/>
    </xf>
    <xf numFmtId="0" fontId="0" fillId="0" borderId="10" xfId="0" applyBorder="1"/>
    <xf numFmtId="0" fontId="0" fillId="0" borderId="10" xfId="0" applyBorder="1"/>
    <xf numFmtId="0" fontId="0" fillId="0" borderId="10" xfId="0" applyBorder="1"/>
    <xf numFmtId="0" fontId="0" fillId="0" borderId="0" xfId="0" applyNumberFormat="1"/>
    <xf numFmtId="0" fontId="0" fillId="0" borderId="10" xfId="0" applyNumberFormat="1" applyBorder="1"/>
    <xf numFmtId="0" fontId="0" fillId="4" borderId="24" xfId="0" applyFill="1" applyBorder="1" applyProtection="1"/>
    <xf numFmtId="0" fontId="0" fillId="4" borderId="17" xfId="0" applyFill="1" applyBorder="1" applyAlignment="1">
      <alignment vertical="center" wrapText="1"/>
    </xf>
    <xf numFmtId="0" fontId="8" fillId="0" borderId="74" xfId="0" applyFont="1" applyFill="1" applyBorder="1" applyAlignment="1" applyProtection="1">
      <alignment horizontal="center" vertical="center"/>
      <protection locked="0"/>
    </xf>
    <xf numFmtId="0" fontId="8" fillId="3" borderId="0" xfId="0" applyFont="1" applyFill="1" applyBorder="1" applyAlignment="1" applyProtection="1">
      <alignment horizontal="center" vertical="center"/>
      <protection locked="0"/>
    </xf>
    <xf numFmtId="0" fontId="0" fillId="0" borderId="10" xfId="0" applyBorder="1"/>
    <xf numFmtId="167" fontId="9" fillId="2" borderId="41" xfId="0" applyNumberFormat="1" applyFont="1" applyFill="1" applyBorder="1" applyAlignment="1">
      <alignment horizontal="right" vertical="center"/>
    </xf>
    <xf numFmtId="0" fontId="23" fillId="4" borderId="7" xfId="3" applyFont="1" applyFill="1" applyBorder="1" applyAlignment="1" applyProtection="1">
      <alignment horizontal="center" vertical="center"/>
    </xf>
    <xf numFmtId="0" fontId="23" fillId="4" borderId="2" xfId="3" applyFont="1" applyFill="1" applyBorder="1" applyAlignment="1" applyProtection="1">
      <alignment horizontal="center" vertical="center"/>
    </xf>
    <xf numFmtId="0" fontId="23" fillId="4" borderId="50" xfId="3" applyFont="1" applyFill="1" applyBorder="1" applyAlignment="1" applyProtection="1">
      <alignment horizontal="center" vertical="center"/>
    </xf>
    <xf numFmtId="0" fontId="6" fillId="4" borderId="37" xfId="0" applyFont="1" applyFill="1" applyBorder="1" applyAlignment="1">
      <alignment horizontal="center" vertical="center"/>
    </xf>
    <xf numFmtId="0" fontId="6" fillId="4" borderId="9" xfId="0" applyFont="1" applyFill="1" applyBorder="1" applyAlignment="1">
      <alignment horizontal="center" vertical="center"/>
    </xf>
    <xf numFmtId="0" fontId="0" fillId="4" borderId="50" xfId="0" applyFill="1" applyBorder="1" applyAlignment="1">
      <alignment horizontal="center" vertical="center"/>
    </xf>
    <xf numFmtId="0" fontId="0" fillId="0" borderId="10" xfId="0" applyBorder="1"/>
    <xf numFmtId="0" fontId="8" fillId="4" borderId="79" xfId="0" applyFont="1" applyFill="1" applyBorder="1" applyAlignment="1">
      <alignment horizontal="center" vertical="center"/>
    </xf>
    <xf numFmtId="0" fontId="7" fillId="4" borderId="24" xfId="0" applyNumberFormat="1" applyFont="1" applyFill="1" applyBorder="1" applyAlignment="1">
      <alignment horizontal="left" vertical="center" wrapText="1"/>
    </xf>
    <xf numFmtId="0" fontId="8" fillId="4" borderId="81" xfId="0" applyFont="1" applyFill="1" applyBorder="1" applyAlignment="1">
      <alignment horizontal="center" vertical="center"/>
    </xf>
    <xf numFmtId="165" fontId="9" fillId="4" borderId="41" xfId="0" applyNumberFormat="1" applyFont="1" applyFill="1" applyBorder="1" applyAlignment="1">
      <alignment horizontal="center" vertical="center"/>
    </xf>
    <xf numFmtId="0" fontId="0" fillId="0" borderId="0" xfId="0" applyNumberFormat="1" applyBorder="1"/>
    <xf numFmtId="0" fontId="0" fillId="0" borderId="0" xfId="0" applyFill="1" applyBorder="1"/>
    <xf numFmtId="0" fontId="7" fillId="4" borderId="81" xfId="0" applyFont="1" applyFill="1" applyBorder="1" applyAlignment="1">
      <alignment horizontal="center" vertical="center"/>
    </xf>
    <xf numFmtId="0" fontId="7" fillId="4" borderId="35" xfId="0" applyFont="1" applyFill="1" applyBorder="1" applyAlignment="1">
      <alignment horizontal="center" vertical="center"/>
    </xf>
    <xf numFmtId="0" fontId="7" fillId="4" borderId="19" xfId="0" applyFont="1" applyFill="1" applyBorder="1" applyAlignment="1">
      <alignment horizontal="center" vertical="center"/>
    </xf>
    <xf numFmtId="1" fontId="6" fillId="4" borderId="82" xfId="0" applyNumberFormat="1" applyFont="1" applyFill="1" applyBorder="1" applyAlignment="1">
      <alignment horizontal="center"/>
    </xf>
    <xf numFmtId="0" fontId="7" fillId="4" borderId="83" xfId="0" applyNumberFormat="1" applyFont="1" applyFill="1" applyBorder="1" applyAlignment="1">
      <alignment horizontal="left" vertical="center" wrapText="1"/>
    </xf>
    <xf numFmtId="0" fontId="0" fillId="4" borderId="83" xfId="0" applyFill="1" applyBorder="1"/>
    <xf numFmtId="2" fontId="0" fillId="4" borderId="84" xfId="0" applyNumberFormat="1" applyFill="1" applyBorder="1"/>
    <xf numFmtId="0" fontId="0" fillId="4" borderId="31" xfId="0" applyFill="1" applyBorder="1" applyAlignment="1">
      <alignment horizontal="center"/>
    </xf>
    <xf numFmtId="0" fontId="0" fillId="4" borderId="50" xfId="0" applyFill="1" applyBorder="1" applyAlignment="1">
      <alignment horizontal="center"/>
    </xf>
    <xf numFmtId="0" fontId="0" fillId="4" borderId="7" xfId="0" applyFill="1" applyBorder="1" applyAlignment="1">
      <alignment horizontal="center"/>
    </xf>
    <xf numFmtId="0" fontId="6" fillId="4" borderId="14" xfId="0" applyNumberFormat="1" applyFont="1" applyFill="1" applyBorder="1" applyAlignment="1">
      <alignment horizontal="center"/>
    </xf>
    <xf numFmtId="0" fontId="6" fillId="4" borderId="16" xfId="0" applyNumberFormat="1" applyFont="1" applyFill="1" applyBorder="1" applyAlignment="1">
      <alignment horizontal="center"/>
    </xf>
    <xf numFmtId="0" fontId="8" fillId="4" borderId="43" xfId="0" applyFont="1" applyFill="1" applyBorder="1" applyAlignment="1" applyProtection="1">
      <alignment horizontal="center" vertical="center"/>
      <protection locked="0"/>
    </xf>
    <xf numFmtId="0" fontId="23" fillId="4" borderId="31" xfId="3" applyFont="1" applyFill="1" applyBorder="1" applyAlignment="1" applyProtection="1">
      <alignment horizontal="center" vertical="center"/>
    </xf>
    <xf numFmtId="0" fontId="23" fillId="4" borderId="38" xfId="3" applyFont="1" applyFill="1" applyBorder="1" applyAlignment="1" applyProtection="1">
      <alignment horizontal="center" vertical="center"/>
    </xf>
    <xf numFmtId="0" fontId="8" fillId="4" borderId="48" xfId="0" applyFont="1" applyFill="1" applyBorder="1" applyAlignment="1" applyProtection="1">
      <alignment horizontal="center" vertical="center"/>
      <protection locked="0"/>
    </xf>
    <xf numFmtId="0" fontId="0" fillId="0" borderId="85" xfId="0" applyBorder="1"/>
    <xf numFmtId="0" fontId="0" fillId="0" borderId="85" xfId="0" applyNumberFormat="1" applyBorder="1"/>
    <xf numFmtId="0" fontId="15" fillId="2" borderId="10" xfId="0" applyFont="1" applyFill="1" applyBorder="1" applyAlignment="1" applyProtection="1">
      <alignment horizontal="center" vertical="center" wrapText="1"/>
      <protection locked="0"/>
    </xf>
    <xf numFmtId="0" fontId="15" fillId="2" borderId="10" xfId="0" applyFont="1" applyFill="1" applyBorder="1" applyAlignment="1" applyProtection="1">
      <alignment horizontal="center" vertical="center"/>
      <protection locked="0"/>
    </xf>
    <xf numFmtId="0" fontId="0" fillId="4" borderId="10" xfId="0" applyFont="1" applyFill="1" applyBorder="1" applyAlignment="1">
      <alignment horizontal="left" vertical="center" wrapText="1"/>
    </xf>
    <xf numFmtId="0" fontId="0" fillId="4" borderId="10" xfId="0" applyFont="1" applyFill="1" applyBorder="1" applyAlignment="1">
      <alignment wrapText="1"/>
    </xf>
    <xf numFmtId="0" fontId="0" fillId="4" borderId="50" xfId="0" applyFill="1" applyBorder="1" applyAlignment="1">
      <alignment horizontal="center"/>
    </xf>
    <xf numFmtId="0" fontId="0" fillId="4" borderId="0" xfId="0" applyFill="1" applyBorder="1" applyAlignment="1">
      <alignment horizontal="center"/>
    </xf>
    <xf numFmtId="0" fontId="6" fillId="4" borderId="7" xfId="0" applyFont="1" applyFill="1" applyBorder="1" applyAlignment="1">
      <alignment vertical="center"/>
    </xf>
    <xf numFmtId="0" fontId="6" fillId="4" borderId="0" xfId="0" applyFont="1" applyFill="1" applyBorder="1" applyAlignment="1">
      <alignment vertical="center"/>
    </xf>
    <xf numFmtId="0" fontId="6" fillId="4" borderId="8" xfId="0" applyFont="1" applyFill="1" applyBorder="1" applyAlignment="1">
      <alignment vertical="center"/>
    </xf>
    <xf numFmtId="0" fontId="6" fillId="4" borderId="31" xfId="0" applyFont="1" applyFill="1" applyBorder="1" applyAlignment="1">
      <alignment vertical="center"/>
    </xf>
    <xf numFmtId="0" fontId="6" fillId="4" borderId="50" xfId="0" applyFont="1" applyFill="1" applyBorder="1" applyAlignment="1">
      <alignment vertical="center"/>
    </xf>
    <xf numFmtId="0" fontId="6" fillId="4" borderId="41" xfId="0" applyFont="1" applyFill="1" applyBorder="1" applyAlignment="1">
      <alignment vertical="center"/>
    </xf>
    <xf numFmtId="0" fontId="6" fillId="4" borderId="0" xfId="0" applyFont="1" applyFill="1" applyBorder="1" applyAlignment="1">
      <alignment horizontal="center"/>
    </xf>
    <xf numFmtId="0" fontId="0" fillId="4" borderId="0" xfId="0" applyFill="1" applyBorder="1" applyAlignment="1">
      <alignment vertical="center" wrapText="1"/>
    </xf>
    <xf numFmtId="0" fontId="0" fillId="4" borderId="10" xfId="0" applyFill="1" applyBorder="1" applyAlignment="1" applyProtection="1">
      <alignment horizontal="right" vertical="center" wrapText="1"/>
      <protection locked="0"/>
    </xf>
    <xf numFmtId="0" fontId="0" fillId="0" borderId="10" xfId="0" applyBorder="1"/>
    <xf numFmtId="0" fontId="0" fillId="4" borderId="0" xfId="0" applyFill="1" applyAlignment="1">
      <alignment vertical="top" wrapText="1"/>
    </xf>
    <xf numFmtId="0" fontId="6" fillId="4" borderId="0" xfId="0" applyFont="1" applyFill="1" applyAlignment="1">
      <alignment horizontal="right"/>
    </xf>
    <xf numFmtId="0" fontId="0" fillId="4" borderId="0" xfId="0" applyFill="1" applyAlignment="1">
      <alignment horizontal="right" wrapText="1"/>
    </xf>
    <xf numFmtId="0" fontId="0" fillId="4" borderId="0" xfId="0" applyFill="1" applyAlignment="1">
      <alignment wrapText="1"/>
    </xf>
    <xf numFmtId="0" fontId="23" fillId="4" borderId="7" xfId="3" applyFont="1" applyFill="1" applyBorder="1" applyAlignment="1" applyProtection="1">
      <alignment horizontal="center" vertical="center"/>
    </xf>
    <xf numFmtId="0" fontId="23" fillId="4" borderId="0" xfId="3" applyFont="1" applyFill="1" applyBorder="1" applyAlignment="1" applyProtection="1">
      <alignment horizontal="center" vertical="center"/>
    </xf>
    <xf numFmtId="0" fontId="0" fillId="0" borderId="10" xfId="0" applyBorder="1"/>
    <xf numFmtId="0" fontId="23" fillId="4" borderId="7" xfId="3" applyFont="1" applyFill="1" applyBorder="1" applyAlignment="1" applyProtection="1">
      <alignment horizontal="center" vertical="center"/>
    </xf>
    <xf numFmtId="0" fontId="23" fillId="4" borderId="0" xfId="3" applyFont="1" applyFill="1" applyBorder="1" applyAlignment="1" applyProtection="1">
      <alignment horizontal="center" vertical="center"/>
    </xf>
    <xf numFmtId="0" fontId="23" fillId="4" borderId="2" xfId="3" applyFont="1" applyFill="1" applyBorder="1" applyAlignment="1" applyProtection="1">
      <alignment horizontal="center" vertical="center"/>
    </xf>
    <xf numFmtId="0" fontId="23" fillId="4" borderId="50" xfId="3" applyFont="1" applyFill="1" applyBorder="1" applyAlignment="1" applyProtection="1">
      <alignment horizontal="center" vertical="center"/>
    </xf>
    <xf numFmtId="0" fontId="23" fillId="4" borderId="37" xfId="3" applyFont="1" applyFill="1" applyBorder="1" applyAlignment="1" applyProtection="1">
      <alignment horizontal="center" vertical="center"/>
    </xf>
    <xf numFmtId="0" fontId="23" fillId="4" borderId="9" xfId="3" applyFont="1" applyFill="1" applyBorder="1" applyAlignment="1" applyProtection="1">
      <alignment horizontal="center" vertical="center"/>
    </xf>
    <xf numFmtId="0" fontId="0" fillId="0" borderId="10" xfId="0" applyBorder="1" applyAlignment="1">
      <alignment horizontal="center"/>
    </xf>
    <xf numFmtId="0" fontId="23" fillId="4" borderId="7" xfId="3" applyFont="1" applyFill="1" applyBorder="1" applyAlignment="1" applyProtection="1">
      <alignment horizontal="center" vertical="center"/>
    </xf>
    <xf numFmtId="0" fontId="23" fillId="4" borderId="0" xfId="3" applyFont="1" applyFill="1" applyBorder="1" applyAlignment="1" applyProtection="1">
      <alignment horizontal="center" vertical="center"/>
    </xf>
    <xf numFmtId="0" fontId="23" fillId="4" borderId="2" xfId="3" applyFont="1" applyFill="1" applyBorder="1" applyAlignment="1" applyProtection="1">
      <alignment horizontal="center" vertical="center"/>
    </xf>
    <xf numFmtId="0" fontId="23" fillId="4" borderId="50" xfId="3" applyFont="1" applyFill="1" applyBorder="1" applyAlignment="1" applyProtection="1">
      <alignment horizontal="center" vertical="center"/>
    </xf>
    <xf numFmtId="0" fontId="23" fillId="4" borderId="41" xfId="3" applyFont="1" applyFill="1" applyBorder="1" applyAlignment="1" applyProtection="1">
      <alignment horizontal="center" vertical="center"/>
    </xf>
    <xf numFmtId="0" fontId="0" fillId="0" borderId="10" xfId="0" applyBorder="1"/>
    <xf numFmtId="0" fontId="23" fillId="4" borderId="7" xfId="3" applyFont="1" applyFill="1" applyBorder="1" applyAlignment="1" applyProtection="1">
      <alignment horizontal="center" vertical="center"/>
    </xf>
    <xf numFmtId="0" fontId="23" fillId="4" borderId="50" xfId="3" applyFont="1" applyFill="1" applyBorder="1" applyAlignment="1" applyProtection="1">
      <alignment horizontal="center" vertical="center"/>
    </xf>
    <xf numFmtId="0" fontId="0" fillId="0" borderId="10" xfId="0" applyBorder="1"/>
    <xf numFmtId="0" fontId="0" fillId="4" borderId="0" xfId="0" applyFill="1" applyBorder="1" applyProtection="1">
      <protection locked="0"/>
    </xf>
    <xf numFmtId="0" fontId="10" fillId="0" borderId="0" xfId="0" applyFont="1" applyFill="1" applyAlignment="1">
      <alignment horizontal="center"/>
    </xf>
    <xf numFmtId="0" fontId="6" fillId="4" borderId="9" xfId="0" applyFont="1" applyFill="1" applyBorder="1" applyAlignment="1" applyProtection="1">
      <alignment vertical="center"/>
      <protection locked="0"/>
    </xf>
    <xf numFmtId="0" fontId="6" fillId="0" borderId="16" xfId="0" applyFont="1" applyFill="1" applyBorder="1" applyAlignment="1">
      <alignment horizontal="center"/>
    </xf>
    <xf numFmtId="0" fontId="0" fillId="0" borderId="17" xfId="0" applyFont="1" applyFill="1" applyBorder="1" applyAlignment="1">
      <alignment horizontal="right"/>
    </xf>
    <xf numFmtId="0" fontId="35" fillId="4" borderId="17" xfId="3" applyFont="1" applyFill="1" applyBorder="1" applyAlignment="1" applyProtection="1">
      <alignment horizontal="right"/>
    </xf>
    <xf numFmtId="2" fontId="0" fillId="4" borderId="18" xfId="0" applyNumberFormat="1" applyFill="1" applyBorder="1" applyAlignment="1"/>
    <xf numFmtId="0" fontId="34" fillId="4" borderId="64" xfId="3" applyFont="1" applyFill="1" applyBorder="1" applyAlignment="1" applyProtection="1">
      <alignment horizontal="center" vertical="center"/>
    </xf>
    <xf numFmtId="0" fontId="43" fillId="4" borderId="24" xfId="3" applyFont="1" applyFill="1" applyBorder="1" applyAlignment="1" applyProtection="1">
      <alignment horizontal="left" vertical="center" wrapText="1"/>
    </xf>
    <xf numFmtId="0" fontId="35" fillId="4" borderId="24" xfId="3" applyFont="1" applyFill="1" applyBorder="1" applyAlignment="1" applyProtection="1">
      <alignment horizontal="right"/>
    </xf>
    <xf numFmtId="2" fontId="0" fillId="4" borderId="65" xfId="0" applyNumberFormat="1" applyFill="1" applyBorder="1" applyAlignment="1"/>
    <xf numFmtId="0" fontId="6" fillId="4" borderId="64" xfId="0" applyFont="1" applyFill="1" applyBorder="1" applyAlignment="1">
      <alignment horizontal="center"/>
    </xf>
    <xf numFmtId="0" fontId="7" fillId="4" borderId="35" xfId="0" applyFont="1" applyFill="1" applyBorder="1" applyAlignment="1">
      <alignment horizontal="center" vertical="center" wrapText="1"/>
    </xf>
    <xf numFmtId="1" fontId="6" fillId="4" borderId="11" xfId="0" applyNumberFormat="1" applyFont="1" applyFill="1" applyBorder="1" applyAlignment="1">
      <alignment horizontal="center"/>
    </xf>
    <xf numFmtId="1" fontId="7" fillId="4" borderId="12" xfId="0" applyNumberFormat="1" applyFont="1" applyFill="1" applyBorder="1" applyAlignment="1">
      <alignment horizontal="left" vertical="center" wrapText="1"/>
    </xf>
    <xf numFmtId="0" fontId="0" fillId="4" borderId="12" xfId="0" applyFill="1" applyBorder="1" applyAlignment="1" applyProtection="1">
      <alignment horizontal="right" vertical="center" wrapText="1"/>
      <protection locked="0"/>
    </xf>
    <xf numFmtId="2" fontId="0" fillId="4" borderId="13" xfId="0" applyNumberFormat="1" applyFill="1" applyBorder="1"/>
    <xf numFmtId="0" fontId="0" fillId="4" borderId="17" xfId="0" applyFill="1" applyBorder="1" applyAlignment="1" applyProtection="1">
      <alignment horizontal="right" vertical="center" wrapText="1"/>
      <protection locked="0"/>
    </xf>
    <xf numFmtId="0" fontId="0" fillId="4" borderId="50" xfId="0" applyFill="1" applyBorder="1"/>
    <xf numFmtId="0" fontId="0" fillId="4" borderId="41" xfId="0" applyFill="1" applyBorder="1"/>
    <xf numFmtId="0" fontId="6" fillId="4" borderId="14" xfId="0" applyFont="1" applyFill="1" applyBorder="1" applyAlignment="1">
      <alignment horizontal="center" vertical="center"/>
    </xf>
    <xf numFmtId="0" fontId="6" fillId="4" borderId="22" xfId="0" applyFont="1" applyFill="1" applyBorder="1" applyAlignment="1">
      <alignment horizontal="center" vertical="center"/>
    </xf>
    <xf numFmtId="0" fontId="6" fillId="4" borderId="6" xfId="0" applyFont="1" applyFill="1" applyBorder="1" applyAlignment="1">
      <alignment horizontal="center" vertical="center"/>
    </xf>
    <xf numFmtId="0" fontId="0" fillId="0" borderId="10" xfId="0" applyBorder="1"/>
    <xf numFmtId="0" fontId="6" fillId="3" borderId="12" xfId="0" applyFont="1" applyFill="1" applyBorder="1" applyAlignment="1" applyProtection="1">
      <alignment horizontal="center" vertical="center"/>
      <protection locked="0"/>
    </xf>
    <xf numFmtId="0" fontId="34" fillId="4" borderId="16" xfId="3" applyFont="1" applyFill="1" applyBorder="1" applyAlignment="1" applyProtection="1">
      <alignment horizontal="center"/>
    </xf>
    <xf numFmtId="0" fontId="0" fillId="4" borderId="10" xfId="0" applyFill="1" applyBorder="1" applyAlignment="1">
      <alignment horizontal="left" vertical="center"/>
    </xf>
    <xf numFmtId="0" fontId="8" fillId="4" borderId="14" xfId="0" applyFont="1" applyFill="1" applyBorder="1" applyAlignment="1">
      <alignment vertical="center" wrapText="1"/>
    </xf>
    <xf numFmtId="0" fontId="0" fillId="4" borderId="10" xfId="0" applyFont="1" applyFill="1" applyBorder="1"/>
    <xf numFmtId="2" fontId="0" fillId="4" borderId="15" xfId="0" applyNumberFormat="1" applyFont="1" applyFill="1" applyBorder="1"/>
    <xf numFmtId="0" fontId="0" fillId="4" borderId="10" xfId="0" applyFill="1" applyBorder="1" applyAlignment="1" applyProtection="1">
      <alignment horizontal="right"/>
    </xf>
    <xf numFmtId="0" fontId="0" fillId="4" borderId="17" xfId="0" applyFill="1" applyBorder="1" applyAlignment="1" applyProtection="1">
      <alignment horizontal="right"/>
    </xf>
    <xf numFmtId="0" fontId="20" fillId="8" borderId="76" xfId="0" applyFont="1" applyFill="1" applyBorder="1" applyAlignment="1" applyProtection="1">
      <alignment horizontal="center" vertical="center"/>
    </xf>
    <xf numFmtId="0" fontId="6" fillId="4" borderId="9" xfId="0" applyFont="1" applyFill="1" applyBorder="1" applyAlignment="1">
      <alignment horizontal="center" vertical="center"/>
    </xf>
    <xf numFmtId="0" fontId="6" fillId="4" borderId="27" xfId="0" applyFont="1" applyFill="1" applyBorder="1" applyAlignment="1">
      <alignment horizontal="center" vertical="center"/>
    </xf>
    <xf numFmtId="0" fontId="0" fillId="0" borderId="10" xfId="0" applyBorder="1"/>
    <xf numFmtId="0" fontId="8" fillId="3" borderId="35" xfId="0" applyFont="1" applyFill="1" applyBorder="1" applyAlignment="1" applyProtection="1">
      <alignment horizontal="center" vertical="center"/>
      <protection locked="0"/>
    </xf>
    <xf numFmtId="0" fontId="8" fillId="4" borderId="10" xfId="0" applyFont="1" applyFill="1" applyBorder="1" applyAlignment="1" applyProtection="1">
      <alignment horizontal="center" vertical="center"/>
    </xf>
    <xf numFmtId="0" fontId="0" fillId="4" borderId="10" xfId="0" applyFill="1" applyBorder="1" applyAlignment="1" applyProtection="1">
      <alignment vertical="center"/>
      <protection locked="0"/>
    </xf>
    <xf numFmtId="0" fontId="0" fillId="4" borderId="17" xfId="0" applyFill="1" applyBorder="1" applyAlignment="1" applyProtection="1">
      <alignment vertical="center"/>
      <protection locked="0"/>
    </xf>
    <xf numFmtId="0" fontId="0" fillId="0" borderId="10" xfId="0" applyBorder="1"/>
    <xf numFmtId="0" fontId="6" fillId="0" borderId="10" xfId="0" applyFont="1" applyBorder="1" applyAlignment="1">
      <alignment horizontal="center" vertical="center"/>
    </xf>
    <xf numFmtId="49" fontId="3" fillId="0" borderId="0" xfId="0" applyNumberFormat="1" applyFont="1" applyAlignment="1">
      <alignment horizontal="right"/>
    </xf>
    <xf numFmtId="0" fontId="0" fillId="0" borderId="10" xfId="0" applyBorder="1"/>
    <xf numFmtId="0" fontId="6" fillId="0" borderId="24" xfId="0" applyFont="1" applyBorder="1" applyAlignment="1">
      <alignment horizontal="center" vertical="center"/>
    </xf>
    <xf numFmtId="0" fontId="0" fillId="0" borderId="10" xfId="0" applyBorder="1"/>
    <xf numFmtId="0" fontId="6" fillId="0" borderId="0" xfId="0" applyFont="1" applyFill="1" applyBorder="1"/>
    <xf numFmtId="0" fontId="38" fillId="4" borderId="0" xfId="2" applyFont="1" applyFill="1" applyBorder="1" applyAlignment="1" applyProtection="1">
      <alignment horizontal="left" vertical="center"/>
      <protection locked="0"/>
    </xf>
    <xf numFmtId="0" fontId="6" fillId="4" borderId="14" xfId="0" applyFont="1" applyFill="1" applyBorder="1" applyAlignment="1">
      <alignment horizontal="center" vertical="center"/>
    </xf>
    <xf numFmtId="0" fontId="6" fillId="4" borderId="22" xfId="0" applyFont="1" applyFill="1" applyBorder="1" applyAlignment="1">
      <alignment horizontal="center" vertical="center"/>
    </xf>
    <xf numFmtId="0" fontId="6" fillId="4" borderId="6" xfId="0" applyFont="1" applyFill="1" applyBorder="1" applyAlignment="1">
      <alignment horizontal="center" vertical="center"/>
    </xf>
    <xf numFmtId="0" fontId="0" fillId="0" borderId="10" xfId="0" applyBorder="1"/>
    <xf numFmtId="0" fontId="0" fillId="4" borderId="24" xfId="0" applyFill="1" applyBorder="1" applyAlignment="1">
      <alignment horizontal="right"/>
    </xf>
    <xf numFmtId="0" fontId="0" fillId="4" borderId="40" xfId="0" applyFill="1" applyBorder="1" applyAlignment="1">
      <alignment horizontal="right"/>
    </xf>
    <xf numFmtId="0" fontId="0" fillId="4" borderId="29" xfId="0" applyFill="1" applyBorder="1" applyAlignment="1">
      <alignment horizontal="right"/>
    </xf>
    <xf numFmtId="0" fontId="0" fillId="4" borderId="0" xfId="0" applyFill="1" applyBorder="1" applyAlignment="1">
      <alignment horizontal="left"/>
    </xf>
    <xf numFmtId="0" fontId="0" fillId="4" borderId="25" xfId="0" applyFill="1" applyBorder="1" applyAlignment="1">
      <alignment horizontal="left"/>
    </xf>
    <xf numFmtId="0" fontId="6" fillId="0" borderId="10" xfId="0" applyFont="1" applyFill="1" applyBorder="1" applyAlignment="1" applyProtection="1">
      <alignment horizontal="center" vertical="center"/>
      <protection locked="0"/>
    </xf>
    <xf numFmtId="49" fontId="5" fillId="0" borderId="4" xfId="2" applyNumberFormat="1" applyFont="1" applyFill="1" applyBorder="1" applyAlignment="1">
      <alignment horizontal="left" vertical="center"/>
    </xf>
    <xf numFmtId="0" fontId="3" fillId="0" borderId="0" xfId="0" applyNumberFormat="1" applyFont="1" applyAlignment="1">
      <alignment horizontal="right"/>
    </xf>
    <xf numFmtId="164" fontId="5" fillId="0" borderId="25" xfId="2" applyNumberFormat="1" applyFont="1" applyFill="1" applyBorder="1" applyAlignment="1">
      <alignment vertical="center"/>
    </xf>
    <xf numFmtId="164" fontId="5" fillId="0" borderId="6" xfId="2" applyNumberFormat="1" applyFont="1" applyFill="1" applyBorder="1" applyAlignment="1">
      <alignment vertical="center"/>
    </xf>
    <xf numFmtId="0" fontId="5" fillId="0" borderId="0" xfId="0" applyFont="1"/>
    <xf numFmtId="169" fontId="8" fillId="2" borderId="22" xfId="0" applyNumberFormat="1" applyFont="1" applyFill="1" applyBorder="1" applyAlignment="1">
      <alignment horizontal="center"/>
    </xf>
    <xf numFmtId="169" fontId="8" fillId="2" borderId="23" xfId="0" applyNumberFormat="1" applyFont="1" applyFill="1" applyBorder="1" applyAlignment="1">
      <alignment horizontal="center"/>
    </xf>
    <xf numFmtId="168" fontId="8" fillId="4" borderId="22" xfId="0" applyNumberFormat="1" applyFont="1" applyFill="1" applyBorder="1" applyAlignment="1">
      <alignment horizontal="right"/>
    </xf>
    <xf numFmtId="168" fontId="8" fillId="4" borderId="6" xfId="0" applyNumberFormat="1" applyFont="1" applyFill="1" applyBorder="1" applyAlignment="1">
      <alignment horizontal="right"/>
    </xf>
    <xf numFmtId="168" fontId="8" fillId="4" borderId="23" xfId="0" applyNumberFormat="1" applyFont="1" applyFill="1" applyBorder="1" applyAlignment="1">
      <alignment horizontal="right"/>
    </xf>
    <xf numFmtId="0" fontId="0" fillId="4" borderId="22" xfId="0" applyFill="1" applyBorder="1" applyAlignment="1">
      <alignment horizontal="left" wrapText="1"/>
    </xf>
    <xf numFmtId="0" fontId="0" fillId="4" borderId="6" xfId="0" applyFill="1" applyBorder="1" applyAlignment="1">
      <alignment horizontal="left" wrapText="1"/>
    </xf>
    <xf numFmtId="0" fontId="0" fillId="4" borderId="23" xfId="0" applyFill="1" applyBorder="1" applyAlignment="1">
      <alignment horizontal="left" wrapText="1"/>
    </xf>
    <xf numFmtId="0" fontId="0" fillId="4" borderId="10" xfId="0" applyFill="1" applyBorder="1" applyAlignment="1">
      <alignment horizontal="center"/>
    </xf>
    <xf numFmtId="0" fontId="0" fillId="4" borderId="24" xfId="0" applyFill="1" applyBorder="1" applyAlignment="1" applyProtection="1">
      <alignment horizontal="center" vertical="center"/>
      <protection locked="0"/>
    </xf>
    <xf numFmtId="0" fontId="0" fillId="4" borderId="40" xfId="0" applyFill="1" applyBorder="1" applyAlignment="1" applyProtection="1">
      <alignment horizontal="center" vertical="center"/>
      <protection locked="0"/>
    </xf>
    <xf numFmtId="0" fontId="0" fillId="4" borderId="29" xfId="0" applyFill="1" applyBorder="1" applyAlignment="1" applyProtection="1">
      <alignment horizontal="center" vertical="center"/>
      <protection locked="0"/>
    </xf>
    <xf numFmtId="0" fontId="6" fillId="4" borderId="10" xfId="0" applyFont="1" applyFill="1" applyBorder="1" applyAlignment="1">
      <alignment horizontal="center"/>
    </xf>
    <xf numFmtId="0" fontId="7" fillId="4" borderId="22" xfId="0" applyFont="1" applyFill="1" applyBorder="1" applyAlignment="1">
      <alignment horizontal="left"/>
    </xf>
    <xf numFmtId="0" fontId="7" fillId="4" borderId="6" xfId="0" applyFont="1" applyFill="1" applyBorder="1" applyAlignment="1">
      <alignment horizontal="left"/>
    </xf>
    <xf numFmtId="0" fontId="7" fillId="4" borderId="23" xfId="0" applyFont="1" applyFill="1" applyBorder="1" applyAlignment="1">
      <alignment horizontal="left"/>
    </xf>
    <xf numFmtId="0" fontId="0" fillId="4" borderId="22" xfId="0" applyFill="1" applyBorder="1" applyAlignment="1">
      <alignment horizontal="left"/>
    </xf>
    <xf numFmtId="0" fontId="0" fillId="4" borderId="6" xfId="0" applyFill="1" applyBorder="1" applyAlignment="1">
      <alignment horizontal="left"/>
    </xf>
    <xf numFmtId="0" fontId="0" fillId="4" borderId="23" xfId="0" applyFill="1" applyBorder="1" applyAlignment="1">
      <alignment horizontal="left"/>
    </xf>
    <xf numFmtId="0" fontId="0" fillId="4" borderId="24" xfId="0" applyFill="1" applyBorder="1" applyAlignment="1">
      <alignment horizontal="center" vertical="center" wrapText="1"/>
    </xf>
    <xf numFmtId="0" fontId="0" fillId="4" borderId="40" xfId="0" applyFill="1" applyBorder="1" applyAlignment="1">
      <alignment horizontal="center" vertical="center" wrapText="1"/>
    </xf>
    <xf numFmtId="0" fontId="0" fillId="4" borderId="29" xfId="0" applyFill="1" applyBorder="1" applyAlignment="1">
      <alignment horizontal="center" vertical="center" wrapText="1"/>
    </xf>
    <xf numFmtId="0" fontId="18" fillId="7" borderId="0" xfId="0" applyFont="1" applyFill="1" applyAlignment="1">
      <alignment horizontal="center"/>
    </xf>
    <xf numFmtId="0" fontId="10" fillId="7" borderId="0" xfId="0" applyFont="1" applyFill="1" applyBorder="1" applyAlignment="1">
      <alignment horizontal="left" vertical="center"/>
    </xf>
    <xf numFmtId="0" fontId="0" fillId="4" borderId="22" xfId="0" applyFont="1" applyFill="1" applyBorder="1" applyAlignment="1">
      <alignment horizontal="left"/>
    </xf>
    <xf numFmtId="0" fontId="0" fillId="4" borderId="6" xfId="0" applyFont="1" applyFill="1" applyBorder="1" applyAlignment="1">
      <alignment horizontal="left"/>
    </xf>
    <xf numFmtId="0" fontId="0" fillId="4" borderId="23" xfId="0" applyFont="1" applyFill="1" applyBorder="1" applyAlignment="1">
      <alignment horizontal="left"/>
    </xf>
    <xf numFmtId="0" fontId="0" fillId="4" borderId="22" xfId="0" applyFont="1" applyFill="1" applyBorder="1" applyAlignment="1">
      <alignment horizontal="left" wrapText="1"/>
    </xf>
    <xf numFmtId="0" fontId="0" fillId="4" borderId="6" xfId="0" applyFont="1" applyFill="1" applyBorder="1" applyAlignment="1">
      <alignment horizontal="left" wrapText="1"/>
    </xf>
    <xf numFmtId="0" fontId="0" fillId="4" borderId="23" xfId="0" applyFont="1" applyFill="1" applyBorder="1" applyAlignment="1">
      <alignment horizontal="left" wrapText="1"/>
    </xf>
    <xf numFmtId="0" fontId="0" fillId="0" borderId="10" xfId="0" applyBorder="1" applyAlignment="1">
      <alignment horizontal="center"/>
    </xf>
    <xf numFmtId="0" fontId="7" fillId="4" borderId="22" xfId="0" applyFont="1" applyFill="1" applyBorder="1" applyAlignment="1">
      <alignment horizontal="left" wrapText="1"/>
    </xf>
    <xf numFmtId="0" fontId="7" fillId="4" borderId="6" xfId="0" applyFont="1" applyFill="1" applyBorder="1" applyAlignment="1">
      <alignment horizontal="left" wrapText="1"/>
    </xf>
    <xf numFmtId="0" fontId="7" fillId="4" borderId="23" xfId="0" applyFont="1" applyFill="1" applyBorder="1" applyAlignment="1">
      <alignment horizontal="left" wrapText="1"/>
    </xf>
    <xf numFmtId="0" fontId="0" fillId="4" borderId="22" xfId="0" applyFill="1" applyBorder="1" applyAlignment="1">
      <alignment horizontal="center"/>
    </xf>
    <xf numFmtId="0" fontId="0" fillId="4" borderId="6" xfId="0" applyFill="1" applyBorder="1" applyAlignment="1">
      <alignment horizontal="center"/>
    </xf>
    <xf numFmtId="0" fontId="0" fillId="4" borderId="23" xfId="0" applyFill="1" applyBorder="1" applyAlignment="1">
      <alignment horizontal="center"/>
    </xf>
    <xf numFmtId="0" fontId="0" fillId="8" borderId="0" xfId="0" applyFill="1" applyAlignment="1">
      <alignment horizontal="center"/>
    </xf>
    <xf numFmtId="0" fontId="9" fillId="7" borderId="0" xfId="0" applyFont="1" applyFill="1" applyAlignment="1">
      <alignment horizontal="center"/>
    </xf>
    <xf numFmtId="0" fontId="6" fillId="4" borderId="22" xfId="0" applyFont="1" applyFill="1" applyBorder="1" applyAlignment="1">
      <alignment horizontal="center"/>
    </xf>
    <xf numFmtId="0" fontId="6" fillId="4" borderId="6" xfId="0" applyFont="1" applyFill="1" applyBorder="1" applyAlignment="1">
      <alignment horizontal="center"/>
    </xf>
    <xf numFmtId="0" fontId="6" fillId="4" borderId="23" xfId="0" applyFont="1" applyFill="1" applyBorder="1" applyAlignment="1">
      <alignment horizontal="center"/>
    </xf>
    <xf numFmtId="0" fontId="0" fillId="0" borderId="24" xfId="0" applyBorder="1" applyAlignment="1">
      <alignment horizontal="center" vertical="center" wrapText="1"/>
    </xf>
    <xf numFmtId="0" fontId="0" fillId="0" borderId="29" xfId="0" applyBorder="1" applyAlignment="1">
      <alignment horizontal="center" vertical="center" wrapText="1"/>
    </xf>
    <xf numFmtId="9" fontId="31" fillId="9" borderId="71" xfId="0" applyNumberFormat="1" applyFont="1" applyFill="1" applyBorder="1" applyAlignment="1" applyProtection="1">
      <alignment horizontal="center" vertical="center"/>
      <protection locked="0"/>
    </xf>
    <xf numFmtId="9" fontId="31" fillId="9" borderId="0" xfId="0" applyNumberFormat="1" applyFont="1" applyFill="1" applyBorder="1" applyAlignment="1" applyProtection="1">
      <alignment horizontal="center" vertical="center"/>
      <protection locked="0"/>
    </xf>
    <xf numFmtId="0" fontId="31" fillId="9" borderId="0" xfId="0" applyFont="1" applyFill="1" applyAlignment="1">
      <alignment horizontal="center" vertical="center"/>
    </xf>
    <xf numFmtId="165" fontId="31" fillId="9" borderId="0" xfId="0" applyNumberFormat="1" applyFont="1" applyFill="1" applyBorder="1" applyAlignment="1" applyProtection="1">
      <alignment horizontal="center" vertical="center"/>
      <protection locked="0"/>
    </xf>
    <xf numFmtId="165" fontId="31" fillId="9" borderId="86" xfId="0" applyNumberFormat="1" applyFont="1" applyFill="1" applyBorder="1" applyAlignment="1" applyProtection="1">
      <alignment horizontal="center" vertical="center"/>
      <protection locked="0"/>
    </xf>
    <xf numFmtId="0" fontId="31" fillId="9" borderId="38" xfId="0" applyFont="1" applyFill="1" applyBorder="1" applyAlignment="1">
      <alignment horizontal="center" vertical="center"/>
    </xf>
    <xf numFmtId="0" fontId="31" fillId="9" borderId="87" xfId="0" applyFont="1" applyFill="1" applyBorder="1" applyAlignment="1">
      <alignment horizontal="center" vertical="center"/>
    </xf>
    <xf numFmtId="0" fontId="31" fillId="9" borderId="88" xfId="0" applyFont="1" applyFill="1" applyBorder="1" applyAlignment="1">
      <alignment horizontal="center" vertical="center"/>
    </xf>
    <xf numFmtId="166" fontId="31" fillId="9" borderId="71" xfId="0" applyNumberFormat="1" applyFont="1" applyFill="1" applyBorder="1" applyAlignment="1" applyProtection="1">
      <alignment horizontal="center" vertical="center"/>
      <protection locked="0"/>
    </xf>
    <xf numFmtId="166" fontId="31" fillId="9" borderId="0" xfId="0" applyNumberFormat="1" applyFont="1" applyFill="1" applyBorder="1" applyAlignment="1" applyProtection="1">
      <alignment horizontal="center" vertical="center"/>
      <protection locked="0"/>
    </xf>
    <xf numFmtId="0" fontId="0" fillId="0" borderId="25" xfId="0" applyBorder="1" applyAlignment="1">
      <alignment horizontal="center"/>
    </xf>
    <xf numFmtId="0" fontId="10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44" fillId="0" borderId="3" xfId="3" applyFont="1" applyBorder="1" applyAlignment="1" applyProtection="1">
      <alignment horizontal="center"/>
    </xf>
    <xf numFmtId="0" fontId="44" fillId="0" borderId="2" xfId="3" applyFont="1" applyBorder="1" applyAlignment="1" applyProtection="1">
      <alignment horizontal="center"/>
    </xf>
    <xf numFmtId="0" fontId="44" fillId="0" borderId="26" xfId="3" applyFont="1" applyBorder="1" applyAlignment="1" applyProtection="1">
      <alignment horizontal="center"/>
    </xf>
    <xf numFmtId="0" fontId="0" fillId="4" borderId="12" xfId="0" applyNumberFormat="1" applyFill="1" applyBorder="1" applyAlignment="1" applyProtection="1">
      <alignment horizontal="center" vertical="center"/>
      <protection locked="0"/>
    </xf>
    <xf numFmtId="49" fontId="0" fillId="4" borderId="17" xfId="0" applyNumberFormat="1" applyFill="1" applyBorder="1" applyAlignment="1" applyProtection="1">
      <alignment horizontal="center" vertical="center"/>
      <protection locked="0"/>
    </xf>
    <xf numFmtId="167" fontId="9" fillId="2" borderId="19" xfId="0" applyNumberFormat="1" applyFont="1" applyFill="1" applyBorder="1" applyAlignment="1">
      <alignment horizontal="center" vertical="center"/>
    </xf>
    <xf numFmtId="167" fontId="9" fillId="2" borderId="20" xfId="0" applyNumberFormat="1" applyFont="1" applyFill="1" applyBorder="1" applyAlignment="1">
      <alignment horizontal="center" vertical="center"/>
    </xf>
    <xf numFmtId="0" fontId="44" fillId="4" borderId="7" xfId="3" applyFont="1" applyFill="1" applyBorder="1" applyAlignment="1" applyProtection="1">
      <alignment horizontal="center" vertical="center"/>
    </xf>
    <xf numFmtId="0" fontId="44" fillId="4" borderId="0" xfId="3" applyFont="1" applyFill="1" applyBorder="1" applyAlignment="1" applyProtection="1">
      <alignment horizontal="center" vertical="center"/>
    </xf>
    <xf numFmtId="0" fontId="44" fillId="4" borderId="8" xfId="3" applyFont="1" applyFill="1" applyBorder="1" applyAlignment="1" applyProtection="1">
      <alignment horizontal="center" vertical="center"/>
    </xf>
    <xf numFmtId="0" fontId="10" fillId="7" borderId="0" xfId="0" applyFont="1" applyFill="1" applyAlignment="1">
      <alignment horizontal="center"/>
    </xf>
    <xf numFmtId="0" fontId="10" fillId="7" borderId="0" xfId="0" applyFont="1" applyFill="1" applyAlignment="1">
      <alignment horizontal="left" vertical="center"/>
    </xf>
    <xf numFmtId="0" fontId="44" fillId="4" borderId="2" xfId="3" applyFont="1" applyFill="1" applyBorder="1" applyAlignment="1" applyProtection="1">
      <alignment horizontal="center" vertical="center"/>
    </xf>
    <xf numFmtId="0" fontId="44" fillId="4" borderId="26" xfId="3" applyFont="1" applyFill="1" applyBorder="1" applyAlignment="1" applyProtection="1">
      <alignment horizontal="center" vertical="center"/>
    </xf>
    <xf numFmtId="1" fontId="24" fillId="3" borderId="3" xfId="3" applyNumberFormat="1" applyFont="1" applyFill="1" applyBorder="1" applyAlignment="1" applyProtection="1">
      <alignment horizontal="center"/>
    </xf>
    <xf numFmtId="1" fontId="24" fillId="3" borderId="2" xfId="3" applyNumberFormat="1" applyFont="1" applyFill="1" applyBorder="1" applyAlignment="1" applyProtection="1">
      <alignment horizontal="center"/>
    </xf>
    <xf numFmtId="1" fontId="24" fillId="3" borderId="26" xfId="3" applyNumberFormat="1" applyFont="1" applyFill="1" applyBorder="1" applyAlignment="1" applyProtection="1">
      <alignment horizontal="center"/>
    </xf>
    <xf numFmtId="0" fontId="0" fillId="4" borderId="12" xfId="0" applyFill="1" applyBorder="1" applyAlignment="1" applyProtection="1">
      <alignment horizontal="center" vertical="center"/>
      <protection locked="0"/>
    </xf>
    <xf numFmtId="0" fontId="0" fillId="4" borderId="17" xfId="0" applyFill="1" applyBorder="1" applyAlignment="1" applyProtection="1">
      <alignment horizontal="center" vertical="center"/>
      <protection locked="0"/>
    </xf>
    <xf numFmtId="0" fontId="23" fillId="4" borderId="7" xfId="3" applyFont="1" applyFill="1" applyBorder="1" applyAlignment="1" applyProtection="1">
      <alignment horizontal="center" vertical="center"/>
    </xf>
    <xf numFmtId="0" fontId="23" fillId="4" borderId="0" xfId="3" applyFont="1" applyFill="1" applyBorder="1" applyAlignment="1" applyProtection="1">
      <alignment horizontal="center" vertical="center"/>
    </xf>
    <xf numFmtId="0" fontId="23" fillId="4" borderId="8" xfId="3" applyFont="1" applyFill="1" applyBorder="1" applyAlignment="1" applyProtection="1">
      <alignment horizontal="center" vertical="center"/>
    </xf>
    <xf numFmtId="0" fontId="23" fillId="4" borderId="2" xfId="3" applyFont="1" applyFill="1" applyBorder="1" applyAlignment="1" applyProtection="1">
      <alignment horizontal="center" vertical="center"/>
    </xf>
    <xf numFmtId="0" fontId="23" fillId="4" borderId="26" xfId="3" applyFont="1" applyFill="1" applyBorder="1" applyAlignment="1" applyProtection="1">
      <alignment horizontal="center" vertical="center"/>
    </xf>
    <xf numFmtId="0" fontId="8" fillId="3" borderId="73" xfId="0" applyFont="1" applyFill="1" applyBorder="1" applyAlignment="1" applyProtection="1">
      <alignment horizontal="center"/>
      <protection locked="0"/>
    </xf>
    <xf numFmtId="0" fontId="8" fillId="3" borderId="26" xfId="0" applyFont="1" applyFill="1" applyBorder="1" applyAlignment="1" applyProtection="1">
      <alignment horizontal="center"/>
      <protection locked="0"/>
    </xf>
    <xf numFmtId="0" fontId="8" fillId="3" borderId="12" xfId="0" applyFont="1" applyFill="1" applyBorder="1" applyAlignment="1" applyProtection="1">
      <alignment horizontal="center"/>
      <protection locked="0"/>
    </xf>
    <xf numFmtId="0" fontId="8" fillId="3" borderId="13" xfId="0" applyFont="1" applyFill="1" applyBorder="1" applyAlignment="1" applyProtection="1">
      <alignment horizontal="center"/>
      <protection locked="0"/>
    </xf>
    <xf numFmtId="0" fontId="10" fillId="7" borderId="21" xfId="0" applyFont="1" applyFill="1" applyBorder="1" applyAlignment="1">
      <alignment horizontal="left" vertical="center"/>
    </xf>
    <xf numFmtId="0" fontId="10" fillId="7" borderId="51" xfId="0" applyFont="1" applyFill="1" applyBorder="1" applyAlignment="1">
      <alignment horizontal="center"/>
    </xf>
    <xf numFmtId="0" fontId="13" fillId="7" borderId="51" xfId="0" applyFont="1" applyFill="1" applyBorder="1" applyAlignment="1">
      <alignment horizontal="center"/>
    </xf>
    <xf numFmtId="0" fontId="13" fillId="7" borderId="0" xfId="0" applyFont="1" applyFill="1" applyAlignment="1">
      <alignment horizontal="center"/>
    </xf>
    <xf numFmtId="0" fontId="8" fillId="3" borderId="31" xfId="0" applyFont="1" applyFill="1" applyBorder="1" applyAlignment="1" applyProtection="1">
      <alignment horizontal="center"/>
      <protection locked="0"/>
    </xf>
    <xf numFmtId="0" fontId="8" fillId="3" borderId="41" xfId="0" applyFont="1" applyFill="1" applyBorder="1" applyAlignment="1" applyProtection="1">
      <alignment horizontal="center"/>
      <protection locked="0"/>
    </xf>
    <xf numFmtId="0" fontId="8" fillId="4" borderId="3" xfId="0" applyFont="1" applyFill="1" applyBorder="1" applyAlignment="1">
      <alignment horizontal="center"/>
    </xf>
    <xf numFmtId="0" fontId="8" fillId="4" borderId="26" xfId="0" applyFont="1" applyFill="1" applyBorder="1" applyAlignment="1">
      <alignment horizontal="center"/>
    </xf>
    <xf numFmtId="0" fontId="10" fillId="4" borderId="0" xfId="0" applyFont="1" applyFill="1" applyAlignment="1">
      <alignment horizontal="left" vertical="center"/>
    </xf>
    <xf numFmtId="0" fontId="26" fillId="8" borderId="0" xfId="3" applyFont="1" applyFill="1" applyBorder="1" applyAlignment="1" applyProtection="1">
      <alignment horizontal="right"/>
    </xf>
    <xf numFmtId="0" fontId="26" fillId="8" borderId="0" xfId="3" applyFont="1" applyFill="1" applyBorder="1" applyAlignment="1" applyProtection="1">
      <alignment horizontal="center"/>
    </xf>
    <xf numFmtId="0" fontId="14" fillId="8" borderId="0" xfId="0" applyFont="1" applyFill="1" applyAlignment="1">
      <alignment horizontal="center" vertical="center"/>
    </xf>
    <xf numFmtId="1" fontId="25" fillId="8" borderId="3" xfId="3" applyNumberFormat="1" applyFont="1" applyFill="1" applyBorder="1" applyAlignment="1" applyProtection="1">
      <alignment horizontal="center"/>
    </xf>
    <xf numFmtId="1" fontId="25" fillId="8" borderId="2" xfId="3" applyNumberFormat="1" applyFont="1" applyFill="1" applyBorder="1" applyAlignment="1" applyProtection="1">
      <alignment horizontal="center"/>
    </xf>
    <xf numFmtId="1" fontId="25" fillId="8" borderId="26" xfId="3" applyNumberFormat="1" applyFont="1" applyFill="1" applyBorder="1" applyAlignment="1" applyProtection="1">
      <alignment horizontal="center"/>
    </xf>
    <xf numFmtId="0" fontId="14" fillId="6" borderId="51" xfId="0" applyFont="1" applyFill="1" applyBorder="1" applyAlignment="1">
      <alignment horizontal="center"/>
    </xf>
    <xf numFmtId="0" fontId="0" fillId="4" borderId="78" xfId="0" applyFill="1" applyBorder="1" applyAlignment="1" applyProtection="1">
      <alignment horizontal="center" vertical="center"/>
      <protection locked="0"/>
    </xf>
    <xf numFmtId="0" fontId="20" fillId="8" borderId="47" xfId="0" applyFont="1" applyFill="1" applyBorder="1" applyAlignment="1" applyProtection="1">
      <alignment horizontal="center"/>
      <protection locked="0"/>
    </xf>
    <xf numFmtId="0" fontId="20" fillId="8" borderId="9" xfId="0" applyFont="1" applyFill="1" applyBorder="1" applyAlignment="1" applyProtection="1">
      <alignment horizontal="center"/>
      <protection locked="0"/>
    </xf>
    <xf numFmtId="0" fontId="14" fillId="8" borderId="0" xfId="0" applyFont="1" applyFill="1" applyAlignment="1">
      <alignment horizontal="center"/>
    </xf>
    <xf numFmtId="0" fontId="21" fillId="8" borderId="0" xfId="0" applyFont="1" applyFill="1" applyAlignment="1">
      <alignment horizontal="center"/>
    </xf>
    <xf numFmtId="0" fontId="20" fillId="8" borderId="31" xfId="0" applyFont="1" applyFill="1" applyBorder="1" applyAlignment="1" applyProtection="1">
      <alignment horizontal="center"/>
      <protection locked="0"/>
    </xf>
    <xf numFmtId="0" fontId="20" fillId="8" borderId="41" xfId="0" applyFont="1" applyFill="1" applyBorder="1" applyAlignment="1" applyProtection="1">
      <alignment horizontal="center"/>
      <protection locked="0"/>
    </xf>
    <xf numFmtId="0" fontId="0" fillId="4" borderId="9" xfId="0" applyFill="1" applyBorder="1" applyAlignment="1">
      <alignment horizontal="center"/>
    </xf>
    <xf numFmtId="0" fontId="23" fillId="4" borderId="37" xfId="3" applyFont="1" applyFill="1" applyBorder="1" applyAlignment="1" applyProtection="1">
      <alignment horizontal="center"/>
    </xf>
    <xf numFmtId="0" fontId="23" fillId="4" borderId="9" xfId="3" applyFont="1" applyFill="1" applyBorder="1" applyAlignment="1" applyProtection="1">
      <alignment horizontal="center"/>
    </xf>
    <xf numFmtId="0" fontId="26" fillId="8" borderId="0" xfId="3" applyFont="1" applyFill="1" applyAlignment="1" applyProtection="1">
      <alignment horizontal="right"/>
    </xf>
    <xf numFmtId="1" fontId="24" fillId="7" borderId="3" xfId="3" applyNumberFormat="1" applyFont="1" applyFill="1" applyBorder="1" applyAlignment="1" applyProtection="1">
      <alignment horizontal="center"/>
    </xf>
    <xf numFmtId="1" fontId="24" fillId="7" borderId="2" xfId="3" applyNumberFormat="1" applyFont="1" applyFill="1" applyBorder="1" applyAlignment="1" applyProtection="1">
      <alignment horizontal="center"/>
    </xf>
    <xf numFmtId="1" fontId="24" fillId="7" borderId="26" xfId="3" applyNumberFormat="1" applyFont="1" applyFill="1" applyBorder="1" applyAlignment="1" applyProtection="1">
      <alignment horizontal="center"/>
    </xf>
    <xf numFmtId="0" fontId="10" fillId="7" borderId="0" xfId="0" applyFont="1" applyFill="1" applyAlignment="1">
      <alignment horizontal="center" vertical="center"/>
    </xf>
    <xf numFmtId="0" fontId="13" fillId="7" borderId="21" xfId="0" applyFont="1" applyFill="1" applyBorder="1" applyAlignment="1">
      <alignment horizontal="center"/>
    </xf>
    <xf numFmtId="0" fontId="10" fillId="5" borderId="0" xfId="0" applyFont="1" applyFill="1" applyAlignment="1">
      <alignment horizontal="center" vertical="center"/>
    </xf>
    <xf numFmtId="0" fontId="0" fillId="4" borderId="48" xfId="0" applyFill="1" applyBorder="1" applyAlignment="1" applyProtection="1">
      <alignment horizontal="center" vertical="center"/>
      <protection locked="0"/>
    </xf>
    <xf numFmtId="0" fontId="0" fillId="4" borderId="38" xfId="0" applyFill="1" applyBorder="1" applyAlignment="1" applyProtection="1">
      <alignment horizontal="center" vertical="center"/>
      <protection locked="0"/>
    </xf>
    <xf numFmtId="0" fontId="0" fillId="4" borderId="36" xfId="0" applyFill="1" applyBorder="1" applyAlignment="1" applyProtection="1">
      <alignment horizontal="center" vertical="center"/>
      <protection locked="0"/>
    </xf>
    <xf numFmtId="167" fontId="9" fillId="2" borderId="41" xfId="0" applyNumberFormat="1" applyFont="1" applyFill="1" applyBorder="1" applyAlignment="1">
      <alignment horizontal="center" vertical="center"/>
    </xf>
    <xf numFmtId="167" fontId="9" fillId="2" borderId="8" xfId="0" applyNumberFormat="1" applyFont="1" applyFill="1" applyBorder="1" applyAlignment="1">
      <alignment horizontal="center" vertical="center"/>
    </xf>
    <xf numFmtId="167" fontId="9" fillId="2" borderId="27" xfId="0" applyNumberFormat="1" applyFont="1" applyFill="1" applyBorder="1" applyAlignment="1">
      <alignment horizontal="center" vertical="center"/>
    </xf>
    <xf numFmtId="0" fontId="10" fillId="7" borderId="21" xfId="0" applyFont="1" applyFill="1" applyBorder="1" applyAlignment="1">
      <alignment horizontal="center"/>
    </xf>
    <xf numFmtId="0" fontId="6" fillId="4" borderId="37" xfId="0" applyFont="1" applyFill="1" applyBorder="1" applyAlignment="1">
      <alignment horizontal="center" vertical="center"/>
    </xf>
    <xf numFmtId="0" fontId="6" fillId="4" borderId="9" xfId="0" applyFont="1" applyFill="1" applyBorder="1" applyAlignment="1">
      <alignment horizontal="center" vertical="center"/>
    </xf>
    <xf numFmtId="0" fontId="6" fillId="4" borderId="27" xfId="0" applyFont="1" applyFill="1" applyBorder="1" applyAlignment="1">
      <alignment horizontal="center" vertical="center"/>
    </xf>
    <xf numFmtId="0" fontId="0" fillId="4" borderId="50" xfId="0" applyFill="1" applyBorder="1" applyAlignment="1">
      <alignment horizontal="center"/>
    </xf>
    <xf numFmtId="0" fontId="0" fillId="4" borderId="41" xfId="0" applyFill="1" applyBorder="1" applyAlignment="1">
      <alignment horizontal="center"/>
    </xf>
    <xf numFmtId="167" fontId="9" fillId="2" borderId="39" xfId="0" applyNumberFormat="1" applyFont="1" applyFill="1" applyBorder="1" applyAlignment="1">
      <alignment horizontal="center" vertical="center"/>
    </xf>
    <xf numFmtId="0" fontId="0" fillId="4" borderId="35" xfId="0" applyFill="1" applyBorder="1" applyAlignment="1" applyProtection="1">
      <alignment horizontal="center" vertical="center"/>
      <protection locked="0"/>
    </xf>
    <xf numFmtId="0" fontId="0" fillId="4" borderId="34" xfId="0" applyFill="1" applyBorder="1" applyAlignment="1" applyProtection="1">
      <alignment horizontal="center" vertical="center"/>
      <protection locked="0"/>
    </xf>
    <xf numFmtId="0" fontId="0" fillId="4" borderId="73" xfId="0" applyFill="1" applyBorder="1" applyAlignment="1" applyProtection="1">
      <alignment horizontal="center" vertical="center"/>
      <protection locked="0"/>
    </xf>
    <xf numFmtId="0" fontId="0" fillId="4" borderId="26" xfId="0" applyFill="1" applyBorder="1" applyAlignment="1" applyProtection="1">
      <alignment horizontal="center" vertical="center"/>
      <protection locked="0"/>
    </xf>
    <xf numFmtId="0" fontId="6" fillId="4" borderId="7" xfId="0" applyFont="1" applyFill="1" applyBorder="1" applyAlignment="1">
      <alignment horizontal="center" vertical="center"/>
    </xf>
    <xf numFmtId="0" fontId="6" fillId="4" borderId="0" xfId="0" applyFont="1" applyFill="1" applyBorder="1" applyAlignment="1">
      <alignment horizontal="center" vertical="center"/>
    </xf>
    <xf numFmtId="0" fontId="6" fillId="4" borderId="8" xfId="0" applyFont="1" applyFill="1" applyBorder="1" applyAlignment="1">
      <alignment horizontal="center" vertical="center"/>
    </xf>
    <xf numFmtId="0" fontId="18" fillId="7" borderId="31" xfId="0" applyFont="1" applyFill="1" applyBorder="1" applyAlignment="1">
      <alignment horizontal="center" vertical="center"/>
    </xf>
    <xf numFmtId="0" fontId="18" fillId="7" borderId="50" xfId="0" applyFont="1" applyFill="1" applyBorder="1" applyAlignment="1">
      <alignment horizontal="center" vertical="center"/>
    </xf>
    <xf numFmtId="0" fontId="18" fillId="7" borderId="41" xfId="0" applyFont="1" applyFill="1" applyBorder="1" applyAlignment="1">
      <alignment horizontal="center" vertical="center"/>
    </xf>
    <xf numFmtId="0" fontId="0" fillId="4" borderId="0" xfId="0" applyFill="1" applyBorder="1" applyAlignment="1">
      <alignment horizontal="center"/>
    </xf>
    <xf numFmtId="0" fontId="0" fillId="4" borderId="8" xfId="0" applyFill="1" applyBorder="1" applyAlignment="1">
      <alignment horizontal="center"/>
    </xf>
    <xf numFmtId="0" fontId="26" fillId="8" borderId="0" xfId="3" applyFont="1" applyFill="1" applyAlignment="1" applyProtection="1">
      <alignment horizontal="center"/>
    </xf>
    <xf numFmtId="0" fontId="8" fillId="4" borderId="0" xfId="0" applyFont="1" applyFill="1" applyBorder="1" applyAlignment="1">
      <alignment horizontal="center"/>
    </xf>
    <xf numFmtId="0" fontId="10" fillId="5" borderId="9" xfId="0" applyFont="1" applyFill="1" applyBorder="1" applyAlignment="1">
      <alignment horizontal="center"/>
    </xf>
    <xf numFmtId="0" fontId="10" fillId="5" borderId="0" xfId="0" applyFont="1" applyFill="1" applyBorder="1" applyAlignment="1">
      <alignment horizontal="center"/>
    </xf>
    <xf numFmtId="0" fontId="6" fillId="4" borderId="53" xfId="0" applyFont="1" applyFill="1" applyBorder="1" applyAlignment="1">
      <alignment horizontal="right" vertical="center"/>
    </xf>
    <xf numFmtId="0" fontId="6" fillId="4" borderId="54" xfId="0" applyFont="1" applyFill="1" applyBorder="1" applyAlignment="1">
      <alignment horizontal="right" vertical="center"/>
    </xf>
    <xf numFmtId="0" fontId="6" fillId="4" borderId="55" xfId="0" applyFont="1" applyFill="1" applyBorder="1" applyAlignment="1">
      <alignment horizontal="right" vertical="center"/>
    </xf>
    <xf numFmtId="0" fontId="0" fillId="4" borderId="43" xfId="0" applyFill="1" applyBorder="1" applyAlignment="1" applyProtection="1">
      <alignment horizontal="center" vertical="center"/>
      <protection locked="0"/>
    </xf>
    <xf numFmtId="0" fontId="0" fillId="4" borderId="45" xfId="0" applyFill="1" applyBorder="1" applyAlignment="1" applyProtection="1">
      <alignment horizontal="center" vertical="center"/>
      <protection locked="0"/>
    </xf>
    <xf numFmtId="0" fontId="0" fillId="4" borderId="47" xfId="0" applyFill="1" applyBorder="1" applyAlignment="1" applyProtection="1">
      <alignment horizontal="center" vertical="center"/>
      <protection locked="0"/>
    </xf>
    <xf numFmtId="0" fontId="10" fillId="5" borderId="21" xfId="0" applyFont="1" applyFill="1" applyBorder="1" applyAlignment="1">
      <alignment horizontal="center"/>
    </xf>
    <xf numFmtId="0" fontId="6" fillId="4" borderId="52" xfId="0" applyFont="1" applyFill="1" applyBorder="1" applyAlignment="1">
      <alignment horizontal="right" vertical="center"/>
    </xf>
    <xf numFmtId="0" fontId="6" fillId="4" borderId="51" xfId="0" applyFont="1" applyFill="1" applyBorder="1" applyAlignment="1">
      <alignment horizontal="right" vertical="center"/>
    </xf>
    <xf numFmtId="0" fontId="6" fillId="4" borderId="58" xfId="0" applyFont="1" applyFill="1" applyBorder="1" applyAlignment="1">
      <alignment horizontal="right" vertical="center"/>
    </xf>
    <xf numFmtId="0" fontId="6" fillId="4" borderId="31" xfId="0" applyFont="1" applyFill="1" applyBorder="1" applyAlignment="1">
      <alignment horizontal="right" vertical="center"/>
    </xf>
    <xf numFmtId="0" fontId="6" fillId="4" borderId="50" xfId="0" applyFont="1" applyFill="1" applyBorder="1" applyAlignment="1">
      <alignment horizontal="right" vertical="center"/>
    </xf>
    <xf numFmtId="0" fontId="6" fillId="4" borderId="41" xfId="0" applyFont="1" applyFill="1" applyBorder="1" applyAlignment="1">
      <alignment horizontal="right" vertical="center"/>
    </xf>
    <xf numFmtId="0" fontId="0" fillId="4" borderId="49" xfId="0" applyFill="1" applyBorder="1" applyAlignment="1" applyProtection="1">
      <alignment horizontal="center" vertical="center"/>
      <protection locked="0"/>
    </xf>
    <xf numFmtId="0" fontId="0" fillId="4" borderId="59" xfId="0" applyFill="1" applyBorder="1" applyAlignment="1" applyProtection="1">
      <alignment horizontal="center" vertical="center"/>
      <protection locked="0"/>
    </xf>
    <xf numFmtId="0" fontId="23" fillId="4" borderId="50" xfId="3" applyFont="1" applyFill="1" applyBorder="1" applyAlignment="1" applyProtection="1">
      <alignment horizontal="center" vertical="center"/>
    </xf>
    <xf numFmtId="0" fontId="23" fillId="4" borderId="41" xfId="3" applyFont="1" applyFill="1" applyBorder="1" applyAlignment="1" applyProtection="1">
      <alignment horizontal="center" vertical="center"/>
    </xf>
    <xf numFmtId="0" fontId="6" fillId="4" borderId="9" xfId="0" applyFont="1" applyFill="1" applyBorder="1" applyAlignment="1">
      <alignment horizontal="right" vertical="center"/>
    </xf>
    <xf numFmtId="0" fontId="6" fillId="4" borderId="27" xfId="0" applyFont="1" applyFill="1" applyBorder="1" applyAlignment="1">
      <alignment horizontal="right" vertical="center"/>
    </xf>
    <xf numFmtId="0" fontId="6" fillId="4" borderId="37" xfId="0" applyFont="1" applyFill="1" applyBorder="1" applyAlignment="1">
      <alignment horizontal="right" vertical="center"/>
    </xf>
    <xf numFmtId="0" fontId="10" fillId="5" borderId="0" xfId="0" applyFont="1" applyFill="1" applyAlignment="1">
      <alignment horizontal="center"/>
    </xf>
    <xf numFmtId="0" fontId="18" fillId="5" borderId="31" xfId="0" applyFont="1" applyFill="1" applyBorder="1" applyAlignment="1">
      <alignment horizontal="center" vertical="center"/>
    </xf>
    <xf numFmtId="0" fontId="18" fillId="5" borderId="50" xfId="0" applyFont="1" applyFill="1" applyBorder="1" applyAlignment="1">
      <alignment horizontal="center" vertical="center"/>
    </xf>
    <xf numFmtId="0" fontId="18" fillId="5" borderId="41" xfId="0" applyFont="1" applyFill="1" applyBorder="1" applyAlignment="1">
      <alignment horizontal="center" vertical="center"/>
    </xf>
    <xf numFmtId="167" fontId="8" fillId="2" borderId="41" xfId="0" applyNumberFormat="1" applyFont="1" applyFill="1" applyBorder="1" applyAlignment="1">
      <alignment horizontal="center" vertical="center"/>
    </xf>
    <xf numFmtId="167" fontId="8" fillId="2" borderId="8" xfId="0" applyNumberFormat="1" applyFont="1" applyFill="1" applyBorder="1" applyAlignment="1">
      <alignment horizontal="center" vertical="center"/>
    </xf>
    <xf numFmtId="167" fontId="8" fillId="2" borderId="27" xfId="0" applyNumberFormat="1" applyFont="1" applyFill="1" applyBorder="1" applyAlignment="1">
      <alignment horizontal="center" vertical="center"/>
    </xf>
    <xf numFmtId="1" fontId="24" fillId="0" borderId="0" xfId="3" applyNumberFormat="1" applyFont="1" applyFill="1" applyBorder="1" applyAlignment="1" applyProtection="1">
      <alignment horizontal="center"/>
    </xf>
    <xf numFmtId="0" fontId="48" fillId="7" borderId="0" xfId="0" applyFont="1" applyFill="1" applyAlignment="1">
      <alignment horizontal="center"/>
    </xf>
    <xf numFmtId="0" fontId="6" fillId="4" borderId="3" xfId="0" applyFont="1" applyFill="1" applyBorder="1" applyAlignment="1">
      <alignment horizontal="center" vertical="center"/>
    </xf>
    <xf numFmtId="0" fontId="6" fillId="4" borderId="2" xfId="0" applyFont="1" applyFill="1" applyBorder="1" applyAlignment="1">
      <alignment horizontal="center" vertical="center"/>
    </xf>
    <xf numFmtId="0" fontId="6" fillId="4" borderId="26" xfId="0" applyFont="1" applyFill="1" applyBorder="1" applyAlignment="1">
      <alignment horizontal="center" vertical="center"/>
    </xf>
    <xf numFmtId="0" fontId="0" fillId="4" borderId="10" xfId="0" applyFill="1" applyBorder="1" applyAlignment="1" applyProtection="1">
      <alignment horizontal="center" vertical="center"/>
      <protection locked="0"/>
    </xf>
    <xf numFmtId="0" fontId="6" fillId="4" borderId="14" xfId="0" applyFont="1" applyFill="1" applyBorder="1" applyAlignment="1">
      <alignment horizontal="center" vertical="center"/>
    </xf>
    <xf numFmtId="0" fontId="6" fillId="4" borderId="10" xfId="0" applyFont="1" applyFill="1" applyBorder="1" applyAlignment="1">
      <alignment horizontal="center" vertical="center"/>
    </xf>
    <xf numFmtId="0" fontId="6" fillId="4" borderId="15" xfId="0" applyFont="1" applyFill="1" applyBorder="1" applyAlignment="1">
      <alignment horizontal="center" vertical="center"/>
    </xf>
    <xf numFmtId="0" fontId="10" fillId="5" borderId="51" xfId="0" applyFont="1" applyFill="1" applyBorder="1" applyAlignment="1">
      <alignment horizontal="center"/>
    </xf>
    <xf numFmtId="167" fontId="9" fillId="2" borderId="13" xfId="0" applyNumberFormat="1" applyFont="1" applyFill="1" applyBorder="1" applyAlignment="1">
      <alignment horizontal="center" vertical="center"/>
    </xf>
    <xf numFmtId="167" fontId="9" fillId="2" borderId="15" xfId="0" applyNumberFormat="1" applyFont="1" applyFill="1" applyBorder="1" applyAlignment="1">
      <alignment horizontal="center" vertical="center"/>
    </xf>
    <xf numFmtId="167" fontId="9" fillId="2" borderId="18" xfId="0" applyNumberFormat="1" applyFont="1" applyFill="1" applyBorder="1" applyAlignment="1">
      <alignment horizontal="center" vertical="center"/>
    </xf>
    <xf numFmtId="0" fontId="6" fillId="4" borderId="32" xfId="0" applyFont="1" applyFill="1" applyBorder="1" applyAlignment="1">
      <alignment horizontal="center" vertical="center"/>
    </xf>
    <xf numFmtId="0" fontId="6" fillId="4" borderId="29" xfId="0" applyFont="1" applyFill="1" applyBorder="1" applyAlignment="1">
      <alignment horizontal="center" vertical="center"/>
    </xf>
    <xf numFmtId="0" fontId="6" fillId="4" borderId="56" xfId="0" applyFont="1" applyFill="1" applyBorder="1" applyAlignment="1">
      <alignment horizontal="center" vertical="center"/>
    </xf>
    <xf numFmtId="0" fontId="23" fillId="4" borderId="67" xfId="3" applyFont="1" applyFill="1" applyBorder="1" applyAlignment="1" applyProtection="1">
      <alignment horizontal="center" vertical="center"/>
    </xf>
    <xf numFmtId="0" fontId="23" fillId="4" borderId="68" xfId="3" applyFont="1" applyFill="1" applyBorder="1" applyAlignment="1" applyProtection="1">
      <alignment horizontal="center" vertical="center"/>
    </xf>
    <xf numFmtId="0" fontId="10" fillId="7" borderId="0" xfId="0" applyFont="1" applyFill="1" applyBorder="1" applyAlignment="1">
      <alignment horizontal="center"/>
    </xf>
    <xf numFmtId="167" fontId="8" fillId="2" borderId="19" xfId="0" applyNumberFormat="1" applyFont="1" applyFill="1" applyBorder="1" applyAlignment="1">
      <alignment horizontal="center" vertical="center"/>
    </xf>
    <xf numFmtId="167" fontId="8" fillId="2" borderId="39" xfId="0" applyNumberFormat="1" applyFont="1" applyFill="1" applyBorder="1" applyAlignment="1">
      <alignment horizontal="center" vertical="center"/>
    </xf>
    <xf numFmtId="167" fontId="8" fillId="2" borderId="20" xfId="0" applyNumberFormat="1" applyFont="1" applyFill="1" applyBorder="1" applyAlignment="1">
      <alignment horizontal="center" vertical="center"/>
    </xf>
    <xf numFmtId="0" fontId="26" fillId="8" borderId="0" xfId="3" applyFont="1" applyFill="1" applyAlignment="1" applyProtection="1">
      <alignment horizontal="center" wrapText="1"/>
    </xf>
    <xf numFmtId="0" fontId="24" fillId="7" borderId="3" xfId="3" applyFont="1" applyFill="1" applyBorder="1" applyAlignment="1" applyProtection="1">
      <alignment horizontal="center"/>
    </xf>
    <xf numFmtId="0" fontId="24" fillId="7" borderId="2" xfId="3" applyFont="1" applyFill="1" applyBorder="1" applyAlignment="1" applyProtection="1">
      <alignment horizontal="center"/>
    </xf>
    <xf numFmtId="0" fontId="24" fillId="7" borderId="26" xfId="3" applyFont="1" applyFill="1" applyBorder="1" applyAlignment="1" applyProtection="1">
      <alignment horizontal="center"/>
    </xf>
    <xf numFmtId="0" fontId="0" fillId="4" borderId="2" xfId="0" applyFill="1" applyBorder="1" applyAlignment="1">
      <alignment horizontal="center" vertical="center"/>
    </xf>
    <xf numFmtId="0" fontId="0" fillId="4" borderId="26" xfId="0" applyFill="1" applyBorder="1" applyAlignment="1">
      <alignment horizontal="center" vertical="center"/>
    </xf>
    <xf numFmtId="0" fontId="42" fillId="7" borderId="21" xfId="3" applyFont="1" applyFill="1" applyBorder="1" applyAlignment="1" applyProtection="1">
      <alignment horizontal="center"/>
    </xf>
    <xf numFmtId="0" fontId="45" fillId="7" borderId="31" xfId="3" applyFont="1" applyFill="1" applyBorder="1" applyAlignment="1" applyProtection="1">
      <alignment horizontal="center"/>
    </xf>
    <xf numFmtId="0" fontId="45" fillId="7" borderId="50" xfId="3" applyFont="1" applyFill="1" applyBorder="1" applyAlignment="1" applyProtection="1">
      <alignment horizontal="center"/>
    </xf>
    <xf numFmtId="0" fontId="45" fillId="7" borderId="41" xfId="3" applyFont="1" applyFill="1" applyBorder="1" applyAlignment="1" applyProtection="1">
      <alignment horizontal="center"/>
    </xf>
    <xf numFmtId="0" fontId="6" fillId="4" borderId="64" xfId="0" applyFont="1" applyFill="1" applyBorder="1" applyAlignment="1">
      <alignment horizontal="center" vertical="center"/>
    </xf>
    <xf numFmtId="0" fontId="6" fillId="4" borderId="24" xfId="0" applyFont="1" applyFill="1" applyBorder="1" applyAlignment="1">
      <alignment horizontal="center" vertical="center"/>
    </xf>
    <xf numFmtId="0" fontId="6" fillId="4" borderId="65" xfId="0" applyFont="1" applyFill="1" applyBorder="1" applyAlignment="1">
      <alignment horizontal="center" vertical="center"/>
    </xf>
    <xf numFmtId="0" fontId="0" fillId="0" borderId="22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23" xfId="0" applyBorder="1" applyAlignment="1">
      <alignment horizontal="center"/>
    </xf>
    <xf numFmtId="0" fontId="0" fillId="0" borderId="0" xfId="0" applyBorder="1" applyAlignment="1">
      <alignment horizontal="center"/>
    </xf>
    <xf numFmtId="0" fontId="47" fillId="0" borderId="0" xfId="0" applyFont="1" applyAlignment="1">
      <alignment horizontal="center"/>
    </xf>
    <xf numFmtId="0" fontId="18" fillId="0" borderId="0" xfId="0" applyFont="1" applyAlignment="1">
      <alignment horizontal="center"/>
    </xf>
    <xf numFmtId="0" fontId="19" fillId="0" borderId="0" xfId="0" applyFont="1" applyAlignment="1">
      <alignment horizontal="center"/>
    </xf>
    <xf numFmtId="0" fontId="0" fillId="0" borderId="80" xfId="0" applyBorder="1" applyAlignment="1">
      <alignment horizontal="center"/>
    </xf>
    <xf numFmtId="0" fontId="0" fillId="0" borderId="29" xfId="0" applyBorder="1" applyAlignment="1">
      <alignment horizontal="center"/>
    </xf>
    <xf numFmtId="0" fontId="23" fillId="4" borderId="14" xfId="3" applyFont="1" applyFill="1" applyBorder="1" applyAlignment="1" applyProtection="1">
      <alignment horizontal="center" vertical="center"/>
    </xf>
    <xf numFmtId="0" fontId="23" fillId="4" borderId="10" xfId="3" applyFont="1" applyFill="1" applyBorder="1" applyAlignment="1" applyProtection="1">
      <alignment horizontal="center" vertical="center"/>
    </xf>
    <xf numFmtId="0" fontId="23" fillId="4" borderId="15" xfId="3" applyFont="1" applyFill="1" applyBorder="1" applyAlignment="1" applyProtection="1">
      <alignment horizontal="center" vertical="center"/>
    </xf>
    <xf numFmtId="0" fontId="26" fillId="4" borderId="14" xfId="3" applyFont="1" applyFill="1" applyBorder="1" applyAlignment="1" applyProtection="1">
      <alignment horizontal="center" vertical="center"/>
    </xf>
    <xf numFmtId="0" fontId="26" fillId="4" borderId="10" xfId="3" applyFont="1" applyFill="1" applyBorder="1" applyAlignment="1" applyProtection="1">
      <alignment horizontal="center" vertical="center"/>
    </xf>
    <xf numFmtId="0" fontId="26" fillId="4" borderId="15" xfId="3" applyFont="1" applyFill="1" applyBorder="1" applyAlignment="1" applyProtection="1">
      <alignment horizontal="center" vertical="center"/>
    </xf>
    <xf numFmtId="0" fontId="9" fillId="7" borderId="0" xfId="0" applyFont="1" applyFill="1" applyBorder="1" applyAlignment="1">
      <alignment horizontal="center"/>
    </xf>
    <xf numFmtId="0" fontId="9" fillId="7" borderId="21" xfId="0" applyFont="1" applyFill="1" applyBorder="1" applyAlignment="1">
      <alignment horizontal="center"/>
    </xf>
    <xf numFmtId="0" fontId="18" fillId="15" borderId="0" xfId="0" applyFont="1" applyFill="1" applyAlignment="1">
      <alignment horizontal="center" vertical="center" wrapText="1"/>
    </xf>
    <xf numFmtId="0" fontId="10" fillId="7" borderId="0" xfId="0" applyFont="1" applyFill="1" applyAlignment="1">
      <alignment horizontal="center" vertical="center" wrapText="1"/>
    </xf>
    <xf numFmtId="0" fontId="24" fillId="7" borderId="57" xfId="3" applyFont="1" applyFill="1" applyBorder="1" applyAlignment="1" applyProtection="1">
      <alignment horizontal="center"/>
    </xf>
    <xf numFmtId="0" fontId="24" fillId="7" borderId="60" xfId="3" applyFont="1" applyFill="1" applyBorder="1" applyAlignment="1" applyProtection="1">
      <alignment horizontal="center"/>
    </xf>
    <xf numFmtId="0" fontId="24" fillId="7" borderId="61" xfId="3" applyFont="1" applyFill="1" applyBorder="1" applyAlignment="1" applyProtection="1">
      <alignment horizontal="center"/>
    </xf>
    <xf numFmtId="0" fontId="18" fillId="7" borderId="21" xfId="0" applyFont="1" applyFill="1" applyBorder="1" applyAlignment="1">
      <alignment horizontal="center"/>
    </xf>
    <xf numFmtId="0" fontId="0" fillId="4" borderId="10" xfId="0" applyFill="1" applyBorder="1" applyAlignment="1">
      <alignment horizontal="center" vertical="center"/>
    </xf>
    <xf numFmtId="167" fontId="9" fillId="2" borderId="10" xfId="0" applyNumberFormat="1" applyFont="1" applyFill="1" applyBorder="1" applyAlignment="1">
      <alignment horizontal="center" vertical="center"/>
    </xf>
    <xf numFmtId="167" fontId="9" fillId="2" borderId="56" xfId="0" applyNumberFormat="1" applyFont="1" applyFill="1" applyBorder="1" applyAlignment="1">
      <alignment horizontal="center" vertical="center"/>
    </xf>
    <xf numFmtId="0" fontId="8" fillId="4" borderId="64" xfId="0" applyFont="1" applyFill="1" applyBorder="1" applyAlignment="1">
      <alignment horizontal="center" vertical="center" wrapText="1"/>
    </xf>
    <xf numFmtId="0" fontId="8" fillId="4" borderId="32" xfId="0" applyFont="1" applyFill="1" applyBorder="1" applyAlignment="1">
      <alignment horizontal="center" vertical="center" wrapText="1"/>
    </xf>
    <xf numFmtId="0" fontId="8" fillId="4" borderId="14" xfId="0" applyFont="1" applyFill="1" applyBorder="1" applyAlignment="1">
      <alignment horizontal="center" vertical="center" wrapText="1"/>
    </xf>
    <xf numFmtId="0" fontId="0" fillId="4" borderId="12" xfId="0" applyFill="1" applyBorder="1" applyAlignment="1">
      <alignment horizontal="center" vertical="center"/>
    </xf>
    <xf numFmtId="0" fontId="33" fillId="7" borderId="3" xfId="3" applyFont="1" applyFill="1" applyBorder="1" applyAlignment="1" applyProtection="1">
      <alignment horizontal="center" vertical="center"/>
    </xf>
    <xf numFmtId="0" fontId="33" fillId="7" borderId="2" xfId="3" applyFont="1" applyFill="1" applyBorder="1" applyAlignment="1" applyProtection="1">
      <alignment horizontal="center" vertical="center"/>
    </xf>
    <xf numFmtId="0" fontId="33" fillId="7" borderId="26" xfId="3" applyFont="1" applyFill="1" applyBorder="1" applyAlignment="1" applyProtection="1">
      <alignment horizontal="center" vertical="center"/>
    </xf>
    <xf numFmtId="0" fontId="24" fillId="7" borderId="3" xfId="3" applyFont="1" applyFill="1" applyBorder="1" applyAlignment="1" applyProtection="1">
      <alignment horizontal="center" vertical="center"/>
    </xf>
    <xf numFmtId="0" fontId="24" fillId="7" borderId="2" xfId="3" applyFont="1" applyFill="1" applyBorder="1" applyAlignment="1" applyProtection="1">
      <alignment horizontal="center" vertical="center"/>
    </xf>
    <xf numFmtId="0" fontId="24" fillId="7" borderId="26" xfId="3" applyFont="1" applyFill="1" applyBorder="1" applyAlignment="1" applyProtection="1">
      <alignment horizontal="center" vertical="center"/>
    </xf>
    <xf numFmtId="0" fontId="6" fillId="4" borderId="62" xfId="0" applyFont="1" applyFill="1" applyBorder="1" applyAlignment="1">
      <alignment horizontal="center" vertical="center"/>
    </xf>
    <xf numFmtId="0" fontId="6" fillId="4" borderId="25" xfId="0" applyFont="1" applyFill="1" applyBorder="1" applyAlignment="1">
      <alignment horizontal="center" vertical="center"/>
    </xf>
    <xf numFmtId="0" fontId="6" fillId="4" borderId="63" xfId="0" applyFont="1" applyFill="1" applyBorder="1" applyAlignment="1">
      <alignment horizontal="center" vertical="center"/>
    </xf>
    <xf numFmtId="167" fontId="9" fillId="2" borderId="63" xfId="0" applyNumberFormat="1" applyFont="1" applyFill="1" applyBorder="1" applyAlignment="1">
      <alignment horizontal="center" vertical="center"/>
    </xf>
    <xf numFmtId="0" fontId="33" fillId="7" borderId="57" xfId="3" applyFont="1" applyFill="1" applyBorder="1" applyAlignment="1" applyProtection="1">
      <alignment horizontal="center"/>
    </xf>
    <xf numFmtId="0" fontId="33" fillId="7" borderId="60" xfId="3" applyFont="1" applyFill="1" applyBorder="1" applyAlignment="1" applyProtection="1">
      <alignment horizontal="center"/>
    </xf>
    <xf numFmtId="0" fontId="33" fillId="7" borderId="61" xfId="3" applyFont="1" applyFill="1" applyBorder="1" applyAlignment="1" applyProtection="1">
      <alignment horizontal="center"/>
    </xf>
    <xf numFmtId="1" fontId="18" fillId="7" borderId="21" xfId="0" applyNumberFormat="1" applyFont="1" applyFill="1" applyBorder="1" applyAlignment="1">
      <alignment horizontal="center"/>
    </xf>
    <xf numFmtId="167" fontId="8" fillId="2" borderId="10" xfId="0" applyNumberFormat="1" applyFont="1" applyFill="1" applyBorder="1" applyAlignment="1">
      <alignment horizontal="center" vertical="center"/>
    </xf>
    <xf numFmtId="0" fontId="33" fillId="7" borderId="16" xfId="3" applyFont="1" applyFill="1" applyBorder="1" applyAlignment="1" applyProtection="1">
      <alignment horizontal="center" vertical="center"/>
    </xf>
    <xf numFmtId="0" fontId="33" fillId="7" borderId="17" xfId="3" applyFont="1" applyFill="1" applyBorder="1" applyAlignment="1" applyProtection="1">
      <alignment horizontal="center" vertical="center"/>
    </xf>
    <xf numFmtId="0" fontId="33" fillId="7" borderId="18" xfId="3" applyFont="1" applyFill="1" applyBorder="1" applyAlignment="1" applyProtection="1">
      <alignment horizontal="center" vertical="center"/>
    </xf>
    <xf numFmtId="0" fontId="0" fillId="4" borderId="14" xfId="0" applyFont="1" applyFill="1" applyBorder="1" applyAlignment="1">
      <alignment horizontal="center" vertical="center"/>
    </xf>
    <xf numFmtId="0" fontId="0" fillId="4" borderId="10" xfId="0" applyFont="1" applyFill="1" applyBorder="1" applyAlignment="1">
      <alignment horizontal="center" vertical="center"/>
    </xf>
    <xf numFmtId="0" fontId="0" fillId="4" borderId="15" xfId="0" applyFont="1" applyFill="1" applyBorder="1" applyAlignment="1">
      <alignment horizontal="center" vertical="center"/>
    </xf>
    <xf numFmtId="0" fontId="0" fillId="4" borderId="12" xfId="0" applyFont="1" applyFill="1" applyBorder="1" applyAlignment="1" applyProtection="1">
      <alignment horizontal="center" vertical="center"/>
      <protection locked="0"/>
    </xf>
    <xf numFmtId="0" fontId="0" fillId="4" borderId="10" xfId="0" applyFont="1" applyFill="1" applyBorder="1" applyAlignment="1" applyProtection="1">
      <alignment horizontal="center" vertical="center"/>
      <protection locked="0"/>
    </xf>
    <xf numFmtId="0" fontId="10" fillId="7" borderId="0" xfId="0" applyFont="1" applyFill="1" applyAlignment="1">
      <alignment horizontal="left" vertical="center" wrapText="1"/>
    </xf>
    <xf numFmtId="167" fontId="9" fillId="2" borderId="24" xfId="0" applyNumberFormat="1" applyFont="1" applyFill="1" applyBorder="1" applyAlignment="1">
      <alignment horizontal="center" vertical="center"/>
    </xf>
    <xf numFmtId="167" fontId="9" fillId="2" borderId="29" xfId="0" applyNumberFormat="1" applyFont="1" applyFill="1" applyBorder="1" applyAlignment="1">
      <alignment horizontal="center" vertical="center"/>
    </xf>
    <xf numFmtId="0" fontId="6" fillId="4" borderId="22" xfId="0" applyFont="1" applyFill="1" applyBorder="1" applyAlignment="1">
      <alignment horizontal="center" vertical="center"/>
    </xf>
    <xf numFmtId="0" fontId="6" fillId="4" borderId="6" xfId="0" applyFont="1" applyFill="1" applyBorder="1" applyAlignment="1">
      <alignment horizontal="center" vertical="center"/>
    </xf>
    <xf numFmtId="0" fontId="6" fillId="4" borderId="23" xfId="0" applyFont="1" applyFill="1" applyBorder="1" applyAlignment="1">
      <alignment horizontal="center" vertical="center"/>
    </xf>
    <xf numFmtId="0" fontId="0" fillId="4" borderId="24" xfId="0" applyFill="1" applyBorder="1" applyAlignment="1">
      <alignment horizontal="center" vertical="center"/>
    </xf>
    <xf numFmtId="0" fontId="0" fillId="4" borderId="29" xfId="0" applyFill="1" applyBorder="1" applyAlignment="1">
      <alignment horizontal="center" vertical="center"/>
    </xf>
    <xf numFmtId="0" fontId="6" fillId="4" borderId="80" xfId="0" applyFont="1" applyFill="1" applyBorder="1" applyAlignment="1">
      <alignment horizontal="center" vertical="center"/>
    </xf>
    <xf numFmtId="0" fontId="6" fillId="4" borderId="66" xfId="0" applyFont="1" applyFill="1" applyBorder="1" applyAlignment="1">
      <alignment horizontal="center" vertical="center"/>
    </xf>
    <xf numFmtId="0" fontId="10" fillId="8" borderId="0" xfId="0" applyFont="1" applyFill="1" applyAlignment="1">
      <alignment horizontal="center"/>
    </xf>
    <xf numFmtId="0" fontId="38" fillId="4" borderId="0" xfId="2" applyFont="1" applyFill="1" applyBorder="1" applyAlignment="1" applyProtection="1">
      <alignment horizontal="left" vertical="center"/>
      <protection locked="0"/>
    </xf>
    <xf numFmtId="0" fontId="38" fillId="4" borderId="74" xfId="2" applyFont="1" applyFill="1" applyBorder="1" applyAlignment="1" applyProtection="1">
      <alignment horizontal="center" vertical="center" wrapText="1"/>
      <protection locked="0"/>
    </xf>
    <xf numFmtId="0" fontId="38" fillId="4" borderId="0" xfId="2" applyFont="1" applyFill="1" applyBorder="1" applyAlignment="1" applyProtection="1">
      <alignment horizontal="center" vertical="center" wrapText="1"/>
      <protection locked="0"/>
    </xf>
    <xf numFmtId="0" fontId="26" fillId="4" borderId="42" xfId="3" applyFont="1" applyFill="1" applyBorder="1" applyAlignment="1" applyProtection="1">
      <alignment horizontal="center" vertical="center"/>
    </xf>
    <xf numFmtId="0" fontId="26" fillId="4" borderId="70" xfId="3" applyFont="1" applyFill="1" applyBorder="1" applyAlignment="1" applyProtection="1">
      <alignment horizontal="center" vertical="center"/>
    </xf>
    <xf numFmtId="0" fontId="0" fillId="4" borderId="66" xfId="0" applyFill="1" applyBorder="1" applyAlignment="1" applyProtection="1">
      <alignment horizontal="center" vertical="center"/>
      <protection locked="0"/>
    </xf>
    <xf numFmtId="1" fontId="10" fillId="5" borderId="0" xfId="0" applyNumberFormat="1" applyFont="1" applyFill="1" applyBorder="1" applyAlignment="1">
      <alignment horizontal="center"/>
    </xf>
    <xf numFmtId="0" fontId="26" fillId="0" borderId="42" xfId="3" applyFont="1" applyBorder="1" applyAlignment="1" applyProtection="1">
      <alignment horizontal="center" vertical="center"/>
    </xf>
    <xf numFmtId="0" fontId="26" fillId="0" borderId="70" xfId="3" applyFont="1" applyBorder="1" applyAlignment="1" applyProtection="1">
      <alignment horizontal="center" vertical="center"/>
    </xf>
    <xf numFmtId="0" fontId="26" fillId="0" borderId="45" xfId="3" applyFont="1" applyBorder="1" applyAlignment="1" applyProtection="1">
      <alignment horizontal="center" vertical="center"/>
    </xf>
    <xf numFmtId="0" fontId="26" fillId="0" borderId="8" xfId="3" applyFont="1" applyBorder="1" applyAlignment="1" applyProtection="1">
      <alignment horizontal="center" vertical="center"/>
    </xf>
    <xf numFmtId="0" fontId="26" fillId="0" borderId="80" xfId="3" applyFont="1" applyBorder="1" applyAlignment="1" applyProtection="1">
      <alignment horizontal="center" vertical="center"/>
    </xf>
    <xf numFmtId="0" fontId="26" fillId="0" borderId="63" xfId="3" applyFont="1" applyBorder="1" applyAlignment="1" applyProtection="1">
      <alignment horizontal="center" vertical="center"/>
    </xf>
    <xf numFmtId="2" fontId="40" fillId="13" borderId="24" xfId="0" applyNumberFormat="1" applyFont="1" applyFill="1" applyBorder="1" applyAlignment="1">
      <alignment horizontal="center" vertical="center"/>
    </xf>
    <xf numFmtId="0" fontId="40" fillId="13" borderId="29" xfId="0" applyFont="1" applyFill="1" applyBorder="1" applyAlignment="1">
      <alignment horizontal="center" vertical="center"/>
    </xf>
    <xf numFmtId="0" fontId="40" fillId="13" borderId="24" xfId="0" applyFont="1" applyFill="1" applyBorder="1" applyAlignment="1">
      <alignment horizontal="center" vertical="center"/>
    </xf>
    <xf numFmtId="0" fontId="26" fillId="0" borderId="10" xfId="3" applyFont="1" applyBorder="1" applyAlignment="1" applyProtection="1">
      <alignment horizontal="center"/>
    </xf>
    <xf numFmtId="0" fontId="26" fillId="0" borderId="15" xfId="3" applyFont="1" applyBorder="1" applyAlignment="1" applyProtection="1">
      <alignment horizontal="center"/>
    </xf>
    <xf numFmtId="0" fontId="26" fillId="0" borderId="74" xfId="3" applyFont="1" applyBorder="1" applyAlignment="1" applyProtection="1">
      <alignment horizontal="center" vertical="center"/>
    </xf>
    <xf numFmtId="0" fontId="26" fillId="0" borderId="25" xfId="3" applyFont="1" applyBorder="1" applyAlignment="1" applyProtection="1">
      <alignment horizontal="center" vertical="center"/>
    </xf>
    <xf numFmtId="0" fontId="49" fillId="15" borderId="0" xfId="3" applyFont="1" applyFill="1" applyAlignment="1" applyProtection="1">
      <alignment horizontal="center" vertical="center"/>
    </xf>
    <xf numFmtId="0" fontId="0" fillId="0" borderId="37" xfId="0" applyBorder="1"/>
    <xf numFmtId="0" fontId="0" fillId="0" borderId="9" xfId="0" applyBorder="1"/>
    <xf numFmtId="0" fontId="0" fillId="0" borderId="27" xfId="0" applyBorder="1"/>
    <xf numFmtId="0" fontId="0" fillId="0" borderId="32" xfId="0" applyBorder="1"/>
    <xf numFmtId="0" fontId="0" fillId="0" borderId="29" xfId="0" applyBorder="1"/>
    <xf numFmtId="0" fontId="0" fillId="0" borderId="10" xfId="0" applyBorder="1"/>
    <xf numFmtId="0" fontId="0" fillId="0" borderId="15" xfId="0" applyBorder="1"/>
    <xf numFmtId="0" fontId="0" fillId="0" borderId="64" xfId="0" applyBorder="1"/>
    <xf numFmtId="0" fontId="0" fillId="0" borderId="24" xfId="0" applyBorder="1"/>
    <xf numFmtId="0" fontId="0" fillId="0" borderId="65" xfId="0" applyBorder="1"/>
  </cellXfs>
  <cellStyles count="4">
    <cellStyle name="Гиперссылка" xfId="3" builtinId="8"/>
    <cellStyle name="Обычный" xfId="0" builtinId="0"/>
    <cellStyle name="Обычный 2" xfId="2"/>
    <cellStyle name="Процентный" xfId="1" builtinId="5"/>
  </cellStyles>
  <dxfs count="286">
    <dxf>
      <font>
        <color theme="0"/>
      </font>
      <fill>
        <patternFill>
          <bgColor rgb="FF663300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ont>
        <color theme="0"/>
      </font>
      <fill>
        <patternFill>
          <bgColor rgb="FF663300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rgb="FF663300"/>
        </patternFill>
      </fill>
    </dxf>
    <dxf>
      <fill>
        <patternFill>
          <bgColor theme="9"/>
        </patternFill>
      </fill>
    </dxf>
    <dxf>
      <fill>
        <patternFill>
          <bgColor rgb="FFFFCC66"/>
        </patternFill>
      </fill>
    </dxf>
    <dxf>
      <font>
        <color theme="0"/>
      </font>
      <fill>
        <patternFill>
          <bgColor rgb="FF663300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ont>
        <color theme="1"/>
      </font>
      <fill>
        <patternFill>
          <bgColor theme="0" tint="-0.2499465926084170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24994659260841701"/>
        </patternFill>
      </fill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2499465926084170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24994659260841701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</dxfs>
  <tableStyles count="0" defaultTableStyle="TableStyleMedium9" defaultPivotStyle="PivotStyleLight16"/>
  <colors>
    <mruColors>
      <color rgb="FFFF3B3B"/>
      <color rgb="FF006600"/>
      <color rgb="FF339933"/>
      <color rgb="FF800080"/>
      <color rgb="FF663300"/>
      <color rgb="FFFFCC66"/>
      <color rgb="FF1A1A18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externalLink" Target="externalLinks/externalLink1.xml"/><Relationship Id="rId50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worksheet" Target="worksheets/sheet4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externalLink" Target="externalLinks/externalLink2.xml"/><Relationship Id="rId8" Type="http://schemas.openxmlformats.org/officeDocument/2006/relationships/worksheet" Target="worksheets/sheet8.xml"/><Relationship Id="rId51" Type="http://schemas.openxmlformats.org/officeDocument/2006/relationships/sharedStrings" Target="sharedStrings.xml"/></Relationships>
</file>

<file path=xl/ctrlProps/ctrlProp1.xml><?xml version="1.0" encoding="utf-8"?>
<formControlPr xmlns="http://schemas.microsoft.com/office/spreadsheetml/2009/9/main" objectType="Drop" dropLines="5" dropStyle="combo" dx="16" fmlaLink="$Q$16" fmlaRange="$Q$11:$Q$15" sel="1" val="0"/>
</file>

<file path=xl/ctrlProps/ctrlProp2.xml><?xml version="1.0" encoding="utf-8"?>
<formControlPr xmlns="http://schemas.microsoft.com/office/spreadsheetml/2009/9/main" objectType="Drop" dropLines="4" dropStyle="combo" dx="16" fmlaLink="$Q$9" fmlaRange="$Q$5:$Q$8" sel="1" val="0"/>
</file>

<file path=xl/ctrlProps/ctrlProp3.xml><?xml version="1.0" encoding="utf-8"?>
<formControlPr xmlns="http://schemas.microsoft.com/office/spreadsheetml/2009/9/main" objectType="Drop" dropLines="9" dropStyle="combo" dx="16" fmlaLink="$Q$27" fmlaRange="$Q$18:$Q$26" sel="1" val="0"/>
</file>

<file path=xl/ctrlProps/ctrlProp4.xml><?xml version="1.0" encoding="utf-8"?>
<formControlPr xmlns="http://schemas.microsoft.com/office/spreadsheetml/2009/9/main" objectType="Drop" dropLines="7" dropStyle="combo" dx="16" fmlaLink="$Q$36" fmlaRange="$Q$29:$Q$35" sel="1" val="0"/>
</file>

<file path=xl/ctrlProps/ctrlProp5.xml><?xml version="1.0" encoding="utf-8"?>
<formControlPr xmlns="http://schemas.microsoft.com/office/spreadsheetml/2009/9/main" objectType="Drop" dropLines="4" dropStyle="combo" dx="16" fmlaLink="$Q$42" fmlaRange="$Q$38:$Q$41" sel="1" val="0"/>
</file>

<file path=xl/ctrlProps/ctrlProp6.xml><?xml version="1.0" encoding="utf-8"?>
<formControlPr xmlns="http://schemas.microsoft.com/office/spreadsheetml/2009/9/main" objectType="Drop" dropLines="4" dropStyle="combo" dx="16" fmlaLink="$Q$48" fmlaRange="$Q$44:$Q$47" sel="1" val="0"/>
</file>

<file path=xl/ctrlProps/ctrlProp7.xml><?xml version="1.0" encoding="utf-8"?>
<formControlPr xmlns="http://schemas.microsoft.com/office/spreadsheetml/2009/9/main" objectType="Drop" dropLines="7" dropStyle="combo" dx="16" fmlaLink="$AH$25" fmlaRange="$AH$18:$AH$24" sel="1" val="0"/>
</file>

<file path=xl/ctrlProps/ctrlProp8.xml><?xml version="1.0" encoding="utf-8"?>
<formControlPr xmlns="http://schemas.microsoft.com/office/spreadsheetml/2009/9/main" objectType="Drop" dropLines="7" dropStyle="combo" dx="16" fmlaLink="$AH$40" fmlaRange="$AH$33:$AH$39" sel="1" val="0"/>
</file>

<file path=xl/ctrlProps/ctrlProp9.xml><?xml version="1.0" encoding="utf-8"?>
<formControlPr xmlns="http://schemas.microsoft.com/office/spreadsheetml/2009/9/main" objectType="Drop" dropLines="5" dropStyle="combo" dx="16" fmlaLink="$AH$47" fmlaRange="$AH$42:$AH$46" sel="1" val="0"/>
</file>

<file path=xl/ctrlProps/ctrlProp10.xml><?xml version="1.0" encoding="utf-8"?>
<formControlPr xmlns="http://schemas.microsoft.com/office/spreadsheetml/2009/9/main" objectType="Drop" dropLines="5" dropStyle="combo" dx="16" fmlaLink="$AH$54" fmlaRange="$AH$49:$AH$53" sel="1" val="0"/>
</file>

<file path=xl/ctrlProps/ctrlProp11.xml><?xml version="1.0" encoding="utf-8"?>
<formControlPr xmlns="http://schemas.microsoft.com/office/spreadsheetml/2009/9/main" objectType="Drop" dropLines="4" dropStyle="combo" dx="16" fmlaLink="$AH$31" fmlaRange="$AH$27:$AH$30" sel="1" val="0"/>
</file>

<file path=xl/ctrlProps/ctrlProp12.xml><?xml version="1.0" encoding="utf-8"?>
<formControlPr xmlns="http://schemas.microsoft.com/office/spreadsheetml/2009/9/main" objectType="Drop" dropLines="4" dropStyle="combo" dx="16" fmlaLink="$CQ$42" fmlaRange="$CQ$38:$CQ$41" sel="1" val="0"/>
</file>

<file path=xl/ctrlProps/ctrlProp13.xml><?xml version="1.0" encoding="utf-8"?>
<formControlPr xmlns="http://schemas.microsoft.com/office/spreadsheetml/2009/9/main" objectType="Drop" dropLines="3" dropStyle="combo" dx="16" fmlaLink="$CQ$47" fmlaRange="$CQ$44:$CQ$46" sel="1" val="0"/>
</file>

<file path=xl/ctrlProps/ctrlProp14.xml><?xml version="1.0" encoding="utf-8"?>
<formControlPr xmlns="http://schemas.microsoft.com/office/spreadsheetml/2009/9/main" objectType="Drop" dropLines="5" dropStyle="combo" dx="16" fmlaLink="$CQ$53" fmlaRange="$CQ$49:$CQ$52" sel="1" val="0"/>
</file>

<file path=xl/ctrlProps/ctrlProp15.xml><?xml version="1.0" encoding="utf-8"?>
<formControlPr xmlns="http://schemas.microsoft.com/office/spreadsheetml/2009/9/main" objectType="Drop" dropStyle="combo" dx="16" fmlaLink="$CQ$63" fmlaRange="$CQ$55:$CQ$62" sel="1" val="0"/>
</file>

<file path=xl/ctrlProps/ctrlProp16.xml><?xml version="1.0" encoding="utf-8"?>
<formControlPr xmlns="http://schemas.microsoft.com/office/spreadsheetml/2009/9/main" objectType="Drop" dropLines="4" dropStyle="combo" dx="16" fmlaLink="$DQ$54" fmlaRange="$DQ$50:$DQ$53" sel="1" val="0"/>
</file>

<file path=xl/ctrlProps/ctrlProp17.xml><?xml version="1.0" encoding="utf-8"?>
<formControlPr xmlns="http://schemas.microsoft.com/office/spreadsheetml/2009/9/main" objectType="Drop" dropLines="3" dropStyle="combo" dx="16" fmlaLink="$DQ$59" fmlaRange="$DQ$56:$DQ$58" sel="1" val="0"/>
</file>

<file path=xl/ctrlProps/ctrlProp18.xml><?xml version="1.0" encoding="utf-8"?>
<formControlPr xmlns="http://schemas.microsoft.com/office/spreadsheetml/2009/9/main" objectType="Drop" dropLines="4" dropStyle="combo" dx="16" fmlaLink="$DQ$65" fmlaRange="$DQ$61:$DQ$64" sel="1" val="0"/>
</file>

<file path=xl/ctrlProps/ctrlProp19.xml><?xml version="1.0" encoding="utf-8"?>
<formControlPr xmlns="http://schemas.microsoft.com/office/spreadsheetml/2009/9/main" objectType="Drop" dropLines="9" dropStyle="combo" dx="16" fmlaLink="$DQ$76" fmlaRange="$DQ$67:$DQ$75" sel="1" val="0"/>
</file>

<file path=xl/ctrlProps/ctrlProp20.xml><?xml version="1.0" encoding="utf-8"?>
<formControlPr xmlns="http://schemas.microsoft.com/office/spreadsheetml/2009/9/main" objectType="Drop" dropLines="4" dropStyle="combo" dx="16" fmlaLink="$DQ$82" fmlaRange="$DQ$78:$DQ$81" sel="1" val="0"/>
</file>

<file path=xl/ctrlProps/ctrlProp21.xml><?xml version="1.0" encoding="utf-8"?>
<formControlPr xmlns="http://schemas.microsoft.com/office/spreadsheetml/2009/9/main" objectType="Drop" dropLines="4" dropStyle="combo" dx="16" fmlaLink="$DQ$88" fmlaRange="$DQ$84:$DQ$87" sel="1" val="0"/>
</file>

<file path=xl/ctrlProps/ctrlProp22.xml><?xml version="1.0" encoding="utf-8"?>
<formControlPr xmlns="http://schemas.microsoft.com/office/spreadsheetml/2009/9/main" objectType="Drop" dropLines="4" dropStyle="combo" dx="16" fmlaLink="$FZ$71" fmlaRange="$FZ$67:$FZ$70" sel="1" val="0"/>
</file>

<file path=xl/ctrlProps/ctrlProp23.xml><?xml version="1.0" encoding="utf-8"?>
<formControlPr xmlns="http://schemas.microsoft.com/office/spreadsheetml/2009/9/main" objectType="Drop" dropLines="3" dropStyle="combo" dx="16" fmlaLink="$FZ$76" fmlaRange="$FZ$73:$FZ$75" sel="1" val="0"/>
</file>

<file path=xl/ctrlProps/ctrlProp24.xml><?xml version="1.0" encoding="utf-8"?>
<formControlPr xmlns="http://schemas.microsoft.com/office/spreadsheetml/2009/9/main" objectType="Drop" dropLines="3" dropStyle="combo" dx="16" fmlaLink="$FZ$81" fmlaRange="$FZ$78:$FZ$80" sel="1" val="0"/>
</file>

<file path=xl/ctrlProps/ctrlProp25.xml><?xml version="1.0" encoding="utf-8"?>
<formControlPr xmlns="http://schemas.microsoft.com/office/spreadsheetml/2009/9/main" objectType="Drop" dropLines="3" dropStyle="combo" dx="16" fmlaLink="$FZ$86" fmlaRange="$FZ$83:$FZ$85" sel="1" val="0"/>
</file>

<file path=xl/ctrlProps/ctrlProp26.xml><?xml version="1.0" encoding="utf-8"?>
<formControlPr xmlns="http://schemas.microsoft.com/office/spreadsheetml/2009/9/main" objectType="Drop" dropLines="3" dropStyle="combo" dx="16" fmlaLink="$FZ$91" fmlaRange="$FZ$88:$FZ$90" sel="1" val="0"/>
</file>

<file path=xl/ctrlProps/ctrlProp27.xml><?xml version="1.0" encoding="utf-8"?>
<formControlPr xmlns="http://schemas.microsoft.com/office/spreadsheetml/2009/9/main" objectType="Drop" dropLines="3" dropStyle="combo" dx="16" fmlaLink="$FZ$96" fmlaRange="$FZ$93:$FZ$95" sel="1" val="0"/>
</file>

<file path=xl/ctrlProps/ctrlProp28.xml><?xml version="1.0" encoding="utf-8"?>
<formControlPr xmlns="http://schemas.microsoft.com/office/spreadsheetml/2009/9/main" objectType="Drop" dropLines="4" dropStyle="combo" dx="16" fmlaLink="$FZ$102" fmlaRange="$FZ$98:$FZ$101" sel="1" val="0"/>
</file>

<file path=xl/ctrlProps/ctrlProp29.xml><?xml version="1.0" encoding="utf-8"?>
<formControlPr xmlns="http://schemas.microsoft.com/office/spreadsheetml/2009/9/main" objectType="Drop" dropStyle="combo" dx="16" fmlaLink="$FZ$112" fmlaRange="$FZ$104:$FZ$111" sel="1" val="0"/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http://www.hettich.com/blaetterkataloge/bkwc/?cat=TA_2020&amp;lang=ru_RU#page_286" TargetMode="External"/><Relationship Id="rId13" Type="http://schemas.openxmlformats.org/officeDocument/2006/relationships/hyperlink" Target="#Smart!A2"/><Relationship Id="rId3" Type="http://schemas.openxmlformats.org/officeDocument/2006/relationships/hyperlink" Target="#Smart!A46"/><Relationship Id="rId7" Type="http://schemas.openxmlformats.org/officeDocument/2006/relationships/hyperlink" Target="http://www.hettich.com/blaetterkataloge/bkwc/?cat=TA_2020&amp;lang=ru_RU#page_28" TargetMode="External"/><Relationship Id="rId12" Type="http://schemas.openxmlformats.org/officeDocument/2006/relationships/hyperlink" Target="#Main!A1"/><Relationship Id="rId17" Type="http://schemas.openxmlformats.org/officeDocument/2006/relationships/hyperlink" Target="#Smart!A2"/><Relationship Id="rId2" Type="http://schemas.openxmlformats.org/officeDocument/2006/relationships/hyperlink" Target="#Smart!A28"/><Relationship Id="rId16" Type="http://schemas.openxmlformats.org/officeDocument/2006/relationships/hyperlink" Target="#Smart!A2"/><Relationship Id="rId1" Type="http://schemas.openxmlformats.org/officeDocument/2006/relationships/hyperlink" Target="#Smart!A12"/><Relationship Id="rId6" Type="http://schemas.openxmlformats.org/officeDocument/2006/relationships/image" Target="../media/image1.png"/><Relationship Id="rId11" Type="http://schemas.openxmlformats.org/officeDocument/2006/relationships/hyperlink" Target="http://www.hettich.com/blaetterkataloge/bkwc/?cat=TA_2020&amp;lang=ru_RU#page_1186" TargetMode="External"/><Relationship Id="rId5" Type="http://schemas.openxmlformats.org/officeDocument/2006/relationships/hyperlink" Target="#Smart!A76"/><Relationship Id="rId15" Type="http://schemas.openxmlformats.org/officeDocument/2006/relationships/hyperlink" Target="#Smart!A2"/><Relationship Id="rId10" Type="http://schemas.openxmlformats.org/officeDocument/2006/relationships/hyperlink" Target="http://www.hettich.com/blaetterkataloge/bkwc/?cat=TA_2020&amp;lang=ru_RU#page_984" TargetMode="External"/><Relationship Id="rId4" Type="http://schemas.openxmlformats.org/officeDocument/2006/relationships/hyperlink" Target="#Smart!A58"/><Relationship Id="rId9" Type="http://schemas.openxmlformats.org/officeDocument/2006/relationships/hyperlink" Target="http://www.hettich.com/blaetterkataloge/bkwc/?cat=TA_2020&amp;lang=ru_RU#page_912" TargetMode="External"/><Relationship Id="rId14" Type="http://schemas.openxmlformats.org/officeDocument/2006/relationships/hyperlink" Target="#Smart!A2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http://www.hettich.com/blaetterkataloge/bkwc/?cat=TA_2020&amp;lang=ru_RU#page_U1" TargetMode="External"/><Relationship Id="rId1" Type="http://schemas.openxmlformats.org/officeDocument/2006/relationships/hyperlink" Target="#Main!A1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hyperlink" Target="#ArciTech!A1"/><Relationship Id="rId13" Type="http://schemas.openxmlformats.org/officeDocument/2006/relationships/hyperlink" Target="#'TL XL'!A1"/><Relationship Id="rId18" Type="http://schemas.openxmlformats.org/officeDocument/2006/relationships/hyperlink" Target="#'SL 55Plus'!A1"/><Relationship Id="rId26" Type="http://schemas.openxmlformats.org/officeDocument/2006/relationships/hyperlink" Target="https://web.hettich.com/ru-ru/kontakty.jsp#c4512" TargetMode="External"/><Relationship Id="rId39" Type="http://schemas.openxmlformats.org/officeDocument/2006/relationships/hyperlink" Target="#'TL XL 2019'!A1"/><Relationship Id="rId3" Type="http://schemas.openxmlformats.org/officeDocument/2006/relationships/hyperlink" Target="#'Sensys Black'!A1"/><Relationship Id="rId21" Type="http://schemas.openxmlformats.org/officeDocument/2006/relationships/hyperlink" Target="#'&#1057;&#1086;&#1077;&#1076;&#1080;&#1085;&#1080;&#1090;&#1077;&#1083;&#1100;&#1085;&#1072;&#1103; &#1092;&#1091;&#1088;&#1085;&#1080;&#1090;&#1091;&#1088;&#1072;'!A1"/><Relationship Id="rId34" Type="http://schemas.openxmlformats.org/officeDocument/2006/relationships/image" Target="../media/image5.jpeg"/><Relationship Id="rId42" Type="http://schemas.openxmlformats.org/officeDocument/2006/relationships/hyperlink" Target="#'&#1054;&#1088;&#1075;&#1072;&#1085;&#1080;&#1079;&#1072;&#1094;&#1080;&#1080; AvanTech'!A1"/><Relationship Id="rId7" Type="http://schemas.openxmlformats.org/officeDocument/2006/relationships/hyperlink" Target="#&#1057;&#1087;&#1077;&#1094;.&#1055;&#1077;&#1090;&#1083;&#1080;!A1"/><Relationship Id="rId12" Type="http://schemas.openxmlformats.org/officeDocument/2006/relationships/hyperlink" Target="#Quadro!A1"/><Relationship Id="rId17" Type="http://schemas.openxmlformats.org/officeDocument/2006/relationships/hyperlink" Target="#'SL M'!A1"/><Relationship Id="rId25" Type="http://schemas.openxmlformats.org/officeDocument/2006/relationships/hyperlink" Target="#'&#1044;&#1083;&#1103; &#1096;&#1082;&#1072;&#1092;&#1072;'!A1"/><Relationship Id="rId33" Type="http://schemas.openxmlformats.org/officeDocument/2006/relationships/hyperlink" Target="https://www.youtube.com/channel/UC8TAdPX0cxcSeiVxX7NUG0g" TargetMode="External"/><Relationship Id="rId38" Type="http://schemas.openxmlformats.org/officeDocument/2006/relationships/image" Target="../media/image7.jpeg"/><Relationship Id="rId2" Type="http://schemas.openxmlformats.org/officeDocument/2006/relationships/image" Target="../media/image3.jpeg"/><Relationship Id="rId16" Type="http://schemas.openxmlformats.org/officeDocument/2006/relationships/hyperlink" Target="#'SL S'!A1"/><Relationship Id="rId20" Type="http://schemas.openxmlformats.org/officeDocument/2006/relationships/hyperlink" Target="#'WL L'!A1"/><Relationship Id="rId29" Type="http://schemas.openxmlformats.org/officeDocument/2006/relationships/hyperlink" Target="#'AvanTech YOU'!A1"/><Relationship Id="rId41" Type="http://schemas.openxmlformats.org/officeDocument/2006/relationships/hyperlink" Target="#'TL 27'!A1"/><Relationship Id="rId1" Type="http://schemas.openxmlformats.org/officeDocument/2006/relationships/hyperlink" Target="https://hettich.com/" TargetMode="External"/><Relationship Id="rId6" Type="http://schemas.openxmlformats.org/officeDocument/2006/relationships/hyperlink" Target="#SlideOn!A1"/><Relationship Id="rId11" Type="http://schemas.openxmlformats.org/officeDocument/2006/relationships/hyperlink" Target="#'&#1054;&#1088;&#1075;&#1072;&#1085;&#1080;&#1079;&#1072;&#1094;&#1080;&#1080; InnoTech'!A1"/><Relationship Id="rId24" Type="http://schemas.openxmlformats.org/officeDocument/2006/relationships/hyperlink" Target="#Help!A1"/><Relationship Id="rId32" Type="http://schemas.openxmlformats.org/officeDocument/2006/relationships/image" Target="../media/image4.png"/><Relationship Id="rId37" Type="http://schemas.openxmlformats.org/officeDocument/2006/relationships/hyperlink" Target="https://vk.com/hettichrussia" TargetMode="External"/><Relationship Id="rId40" Type="http://schemas.openxmlformats.org/officeDocument/2006/relationships/hyperlink" Target="#'TL L 2020'!A1"/><Relationship Id="rId5" Type="http://schemas.openxmlformats.org/officeDocument/2006/relationships/hyperlink" Target="#Intermat!A1"/><Relationship Id="rId15" Type="http://schemas.openxmlformats.org/officeDocument/2006/relationships/hyperlink" Target="#'TL M'!A1"/><Relationship Id="rId23" Type="http://schemas.openxmlformats.org/officeDocument/2006/relationships/hyperlink" Target="#'&#1055;&#1088;&#1086;&#1080;&#1079;&#1074;&#1086;&#1076;&#1089;&#1090;&#1074;&#1077;&#1085;&#1085;&#1072;&#1103; &#1090;&#1077;&#1093;&#1085;&#1080;&#1082;&#1072;'!R1C1"/><Relationship Id="rId28" Type="http://schemas.openxmlformats.org/officeDocument/2006/relationships/hyperlink" Target="#'Sensys glass door'!A1"/><Relationship Id="rId36" Type="http://schemas.openxmlformats.org/officeDocument/2006/relationships/image" Target="../media/image6.jpeg"/><Relationship Id="rId10" Type="http://schemas.openxmlformats.org/officeDocument/2006/relationships/hyperlink" Target="#'&#1054;&#1088;&#1075;&#1072;&#1085;&#1080;&#1079;&#1072;&#1094;&#1080;&#1080; ArciTech'!A1"/><Relationship Id="rId19" Type="http://schemas.openxmlformats.org/officeDocument/2006/relationships/hyperlink" Target="#'SL 56'!A1"/><Relationship Id="rId31" Type="http://schemas.openxmlformats.org/officeDocument/2006/relationships/hyperlink" Target="https://www.facebook.com/HettichRussia/" TargetMode="External"/><Relationship Id="rId4" Type="http://schemas.openxmlformats.org/officeDocument/2006/relationships/hyperlink" Target="#Sensys!A1"/><Relationship Id="rId9" Type="http://schemas.openxmlformats.org/officeDocument/2006/relationships/hyperlink" Target="#'InnoTech Atira'!A1"/><Relationship Id="rId14" Type="http://schemas.openxmlformats.org/officeDocument/2006/relationships/hyperlink" Target="#'TL L'!A1"/><Relationship Id="rId22" Type="http://schemas.openxmlformats.org/officeDocument/2006/relationships/hyperlink" Target="#'&#1057;&#1086;&#1077;&#1076;&#1080;&#1085;&#1080;&#1090;&#1077;&#1083;&#1100;&#1085;&#1072;&#1103; &#1092;&#1091;&#1088;&#1085;&#1080;&#1090;&#1091;&#1088;&#1072;'!A77"/><Relationship Id="rId27" Type="http://schemas.openxmlformats.org/officeDocument/2006/relationships/hyperlink" Target="#Smart!A1"/><Relationship Id="rId30" Type="http://schemas.openxmlformats.org/officeDocument/2006/relationships/hyperlink" Target="#'WL 230'!A1"/><Relationship Id="rId35" Type="http://schemas.openxmlformats.org/officeDocument/2006/relationships/hyperlink" Target="https://www.instagram.com/hettich_russia/" TargetMode="External"/><Relationship Id="rId43" Type="http://schemas.openxmlformats.org/officeDocument/2006/relationships/hyperlink" Target="#'&#1040;&#1082;&#1094;&#1080;&#1103; &#1087;&#1086; WL'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'Sensys glass door'!A2"/><Relationship Id="rId13" Type="http://schemas.openxmlformats.org/officeDocument/2006/relationships/image" Target="../media/image12.jpeg"/><Relationship Id="rId3" Type="http://schemas.openxmlformats.org/officeDocument/2006/relationships/hyperlink" Target="#'Sensys glass door'!A50"/><Relationship Id="rId7" Type="http://schemas.openxmlformats.org/officeDocument/2006/relationships/hyperlink" Target="#'Sensys glass door'!A2"/><Relationship Id="rId12" Type="http://schemas.openxmlformats.org/officeDocument/2006/relationships/image" Target="../media/image11.jpeg"/><Relationship Id="rId2" Type="http://schemas.openxmlformats.org/officeDocument/2006/relationships/hyperlink" Target="#'Sensys glass door'!A28"/><Relationship Id="rId16" Type="http://schemas.openxmlformats.org/officeDocument/2006/relationships/image" Target="../media/image15.jpeg"/><Relationship Id="rId1" Type="http://schemas.openxmlformats.org/officeDocument/2006/relationships/hyperlink" Target="#'Sensys glass door'!A12"/><Relationship Id="rId6" Type="http://schemas.openxmlformats.org/officeDocument/2006/relationships/hyperlink" Target="#Main!A1"/><Relationship Id="rId11" Type="http://schemas.openxmlformats.org/officeDocument/2006/relationships/image" Target="../media/image10.jpeg"/><Relationship Id="rId5" Type="http://schemas.openxmlformats.org/officeDocument/2006/relationships/image" Target="../media/image8.png"/><Relationship Id="rId15" Type="http://schemas.openxmlformats.org/officeDocument/2006/relationships/image" Target="../media/image14.jpeg"/><Relationship Id="rId10" Type="http://schemas.openxmlformats.org/officeDocument/2006/relationships/image" Target="../media/image9.jpeg"/><Relationship Id="rId4" Type="http://schemas.openxmlformats.org/officeDocument/2006/relationships/hyperlink" Target="https://www.youtube.com/watch?v=sq2HnY_4hkg" TargetMode="External"/><Relationship Id="rId9" Type="http://schemas.openxmlformats.org/officeDocument/2006/relationships/hyperlink" Target="#'Sensys glass door'!A2"/><Relationship Id="rId14" Type="http://schemas.openxmlformats.org/officeDocument/2006/relationships/image" Target="../media/image13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jpeg"/><Relationship Id="rId13" Type="http://schemas.openxmlformats.org/officeDocument/2006/relationships/image" Target="../media/image28.jpeg"/><Relationship Id="rId18" Type="http://schemas.openxmlformats.org/officeDocument/2006/relationships/image" Target="../media/image33.jpeg"/><Relationship Id="rId26" Type="http://schemas.openxmlformats.org/officeDocument/2006/relationships/image" Target="../media/image37.jpeg"/><Relationship Id="rId39" Type="http://schemas.openxmlformats.org/officeDocument/2006/relationships/hyperlink" Target="#Sensys!A2"/><Relationship Id="rId3" Type="http://schemas.openxmlformats.org/officeDocument/2006/relationships/image" Target="../media/image18.jpeg"/><Relationship Id="rId21" Type="http://schemas.openxmlformats.org/officeDocument/2006/relationships/hyperlink" Target="#Sensys!A95"/><Relationship Id="rId34" Type="http://schemas.openxmlformats.org/officeDocument/2006/relationships/image" Target="../media/image45.jpeg"/><Relationship Id="rId42" Type="http://schemas.openxmlformats.org/officeDocument/2006/relationships/hyperlink" Target="#Sensys!A2"/><Relationship Id="rId7" Type="http://schemas.openxmlformats.org/officeDocument/2006/relationships/image" Target="../media/image22.jpeg"/><Relationship Id="rId12" Type="http://schemas.openxmlformats.org/officeDocument/2006/relationships/image" Target="../media/image27.jpeg"/><Relationship Id="rId17" Type="http://schemas.openxmlformats.org/officeDocument/2006/relationships/image" Target="../media/image32.jpeg"/><Relationship Id="rId25" Type="http://schemas.openxmlformats.org/officeDocument/2006/relationships/image" Target="../media/image36.jpeg"/><Relationship Id="rId33" Type="http://schemas.openxmlformats.org/officeDocument/2006/relationships/image" Target="../media/image44.jpeg"/><Relationship Id="rId38" Type="http://schemas.openxmlformats.org/officeDocument/2006/relationships/hyperlink" Target="#Main!A1"/><Relationship Id="rId2" Type="http://schemas.openxmlformats.org/officeDocument/2006/relationships/image" Target="../media/image17.jpeg"/><Relationship Id="rId16" Type="http://schemas.openxmlformats.org/officeDocument/2006/relationships/image" Target="../media/image31.jpeg"/><Relationship Id="rId20" Type="http://schemas.openxmlformats.org/officeDocument/2006/relationships/hyperlink" Target="#Sensys!A57"/><Relationship Id="rId29" Type="http://schemas.openxmlformats.org/officeDocument/2006/relationships/image" Target="../media/image40.jpeg"/><Relationship Id="rId41" Type="http://schemas.openxmlformats.org/officeDocument/2006/relationships/hyperlink" Target="#Sensys!A2"/><Relationship Id="rId1" Type="http://schemas.openxmlformats.org/officeDocument/2006/relationships/image" Target="../media/image16.jpeg"/><Relationship Id="rId6" Type="http://schemas.openxmlformats.org/officeDocument/2006/relationships/image" Target="../media/image21.jpeg"/><Relationship Id="rId11" Type="http://schemas.openxmlformats.org/officeDocument/2006/relationships/image" Target="../media/image26.jpeg"/><Relationship Id="rId24" Type="http://schemas.openxmlformats.org/officeDocument/2006/relationships/image" Target="../media/image35.jpeg"/><Relationship Id="rId32" Type="http://schemas.openxmlformats.org/officeDocument/2006/relationships/image" Target="../media/image43.jpeg"/><Relationship Id="rId37" Type="http://schemas.openxmlformats.org/officeDocument/2006/relationships/image" Target="../media/image8.png"/><Relationship Id="rId40" Type="http://schemas.openxmlformats.org/officeDocument/2006/relationships/hyperlink" Target="#Sensys!A2"/><Relationship Id="rId5" Type="http://schemas.openxmlformats.org/officeDocument/2006/relationships/image" Target="../media/image20.jpeg"/><Relationship Id="rId15" Type="http://schemas.openxmlformats.org/officeDocument/2006/relationships/image" Target="../media/image30.jpeg"/><Relationship Id="rId23" Type="http://schemas.openxmlformats.org/officeDocument/2006/relationships/image" Target="../media/image34.jpeg"/><Relationship Id="rId28" Type="http://schemas.openxmlformats.org/officeDocument/2006/relationships/image" Target="../media/image39.jpeg"/><Relationship Id="rId36" Type="http://schemas.openxmlformats.org/officeDocument/2006/relationships/hyperlink" Target="https://youtu.be/Y_aLPBbur3w" TargetMode="External"/><Relationship Id="rId10" Type="http://schemas.openxmlformats.org/officeDocument/2006/relationships/image" Target="../media/image25.jpeg"/><Relationship Id="rId19" Type="http://schemas.openxmlformats.org/officeDocument/2006/relationships/hyperlink" Target="#Sensys!A12"/><Relationship Id="rId31" Type="http://schemas.openxmlformats.org/officeDocument/2006/relationships/image" Target="../media/image42.jpeg"/><Relationship Id="rId4" Type="http://schemas.openxmlformats.org/officeDocument/2006/relationships/image" Target="../media/image19.jpeg"/><Relationship Id="rId9" Type="http://schemas.openxmlformats.org/officeDocument/2006/relationships/image" Target="../media/image24.jpeg"/><Relationship Id="rId14" Type="http://schemas.openxmlformats.org/officeDocument/2006/relationships/image" Target="../media/image29.jpeg"/><Relationship Id="rId22" Type="http://schemas.openxmlformats.org/officeDocument/2006/relationships/hyperlink" Target="#Sensys!A142"/><Relationship Id="rId27" Type="http://schemas.openxmlformats.org/officeDocument/2006/relationships/image" Target="../media/image38.jpeg"/><Relationship Id="rId30" Type="http://schemas.openxmlformats.org/officeDocument/2006/relationships/image" Target="../media/image41.jpeg"/><Relationship Id="rId35" Type="http://schemas.openxmlformats.org/officeDocument/2006/relationships/image" Target="../media/image46.jpeg"/><Relationship Id="rId43" Type="http://schemas.openxmlformats.org/officeDocument/2006/relationships/hyperlink" Target="#Sensys!A2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jpeg"/><Relationship Id="rId13" Type="http://schemas.openxmlformats.org/officeDocument/2006/relationships/image" Target="../media/image47.jpeg"/><Relationship Id="rId18" Type="http://schemas.openxmlformats.org/officeDocument/2006/relationships/hyperlink" Target="#'Sensys Black'!A55"/><Relationship Id="rId26" Type="http://schemas.openxmlformats.org/officeDocument/2006/relationships/image" Target="../media/image57.jpeg"/><Relationship Id="rId39" Type="http://schemas.openxmlformats.org/officeDocument/2006/relationships/hyperlink" Target="#'Sensys Black'!A2"/><Relationship Id="rId3" Type="http://schemas.openxmlformats.org/officeDocument/2006/relationships/image" Target="../media/image17.jpeg"/><Relationship Id="rId21" Type="http://schemas.openxmlformats.org/officeDocument/2006/relationships/image" Target="../media/image52.jpeg"/><Relationship Id="rId34" Type="http://schemas.openxmlformats.org/officeDocument/2006/relationships/hyperlink" Target="https://youtu.be/7Rx8xap6_Qw" TargetMode="External"/><Relationship Id="rId7" Type="http://schemas.openxmlformats.org/officeDocument/2006/relationships/image" Target="../media/image21.jpeg"/><Relationship Id="rId12" Type="http://schemas.openxmlformats.org/officeDocument/2006/relationships/image" Target="../media/image26.jpeg"/><Relationship Id="rId17" Type="http://schemas.openxmlformats.org/officeDocument/2006/relationships/hyperlink" Target="#'Sensys Black'!A11"/><Relationship Id="rId25" Type="http://schemas.openxmlformats.org/officeDocument/2006/relationships/image" Target="../media/image56.jpeg"/><Relationship Id="rId33" Type="http://schemas.openxmlformats.org/officeDocument/2006/relationships/image" Target="../media/image64.jpeg"/><Relationship Id="rId38" Type="http://schemas.openxmlformats.org/officeDocument/2006/relationships/hyperlink" Target="#'Sensys Black'!A2"/><Relationship Id="rId2" Type="http://schemas.openxmlformats.org/officeDocument/2006/relationships/image" Target="../media/image16.jpeg"/><Relationship Id="rId16" Type="http://schemas.openxmlformats.org/officeDocument/2006/relationships/image" Target="../media/image50.jpeg"/><Relationship Id="rId20" Type="http://schemas.openxmlformats.org/officeDocument/2006/relationships/image" Target="../media/image51.jpeg"/><Relationship Id="rId29" Type="http://schemas.openxmlformats.org/officeDocument/2006/relationships/image" Target="../media/image60.jpeg"/><Relationship Id="rId41" Type="http://schemas.openxmlformats.org/officeDocument/2006/relationships/hyperlink" Target="#'Sensys Black'!A2"/><Relationship Id="rId1" Type="http://schemas.openxmlformats.org/officeDocument/2006/relationships/hyperlink" Target="#'Sensys Black'!A133"/><Relationship Id="rId6" Type="http://schemas.openxmlformats.org/officeDocument/2006/relationships/image" Target="../media/image20.jpeg"/><Relationship Id="rId11" Type="http://schemas.openxmlformats.org/officeDocument/2006/relationships/image" Target="../media/image25.jpeg"/><Relationship Id="rId24" Type="http://schemas.openxmlformats.org/officeDocument/2006/relationships/image" Target="../media/image55.jpeg"/><Relationship Id="rId32" Type="http://schemas.openxmlformats.org/officeDocument/2006/relationships/image" Target="../media/image63.jpeg"/><Relationship Id="rId37" Type="http://schemas.openxmlformats.org/officeDocument/2006/relationships/hyperlink" Target="#'Sensys Black'!A2"/><Relationship Id="rId40" Type="http://schemas.openxmlformats.org/officeDocument/2006/relationships/hyperlink" Target="#'Sensys Black'!A2"/><Relationship Id="rId5" Type="http://schemas.openxmlformats.org/officeDocument/2006/relationships/image" Target="../media/image19.jpeg"/><Relationship Id="rId15" Type="http://schemas.openxmlformats.org/officeDocument/2006/relationships/image" Target="../media/image49.jpeg"/><Relationship Id="rId23" Type="http://schemas.openxmlformats.org/officeDocument/2006/relationships/image" Target="../media/image54.jpeg"/><Relationship Id="rId28" Type="http://schemas.openxmlformats.org/officeDocument/2006/relationships/image" Target="../media/image59.jpeg"/><Relationship Id="rId36" Type="http://schemas.openxmlformats.org/officeDocument/2006/relationships/hyperlink" Target="#Main!A1"/><Relationship Id="rId10" Type="http://schemas.openxmlformats.org/officeDocument/2006/relationships/image" Target="../media/image24.jpeg"/><Relationship Id="rId19" Type="http://schemas.openxmlformats.org/officeDocument/2006/relationships/hyperlink" Target="#'Sensys Black'!A91"/><Relationship Id="rId31" Type="http://schemas.openxmlformats.org/officeDocument/2006/relationships/image" Target="../media/image62.jpeg"/><Relationship Id="rId4" Type="http://schemas.openxmlformats.org/officeDocument/2006/relationships/image" Target="../media/image18.jpeg"/><Relationship Id="rId9" Type="http://schemas.openxmlformats.org/officeDocument/2006/relationships/image" Target="../media/image23.jpeg"/><Relationship Id="rId14" Type="http://schemas.openxmlformats.org/officeDocument/2006/relationships/image" Target="../media/image48.jpeg"/><Relationship Id="rId22" Type="http://schemas.openxmlformats.org/officeDocument/2006/relationships/image" Target="../media/image53.jpeg"/><Relationship Id="rId27" Type="http://schemas.openxmlformats.org/officeDocument/2006/relationships/image" Target="../media/image58.jpeg"/><Relationship Id="rId30" Type="http://schemas.openxmlformats.org/officeDocument/2006/relationships/image" Target="../media/image61.jpeg"/><Relationship Id="rId35" Type="http://schemas.openxmlformats.org/officeDocument/2006/relationships/image" Target="../media/image8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jpeg"/><Relationship Id="rId13" Type="http://schemas.openxmlformats.org/officeDocument/2006/relationships/image" Target="../media/image28.jpeg"/><Relationship Id="rId18" Type="http://schemas.openxmlformats.org/officeDocument/2006/relationships/image" Target="../media/image33.jpeg"/><Relationship Id="rId26" Type="http://schemas.openxmlformats.org/officeDocument/2006/relationships/image" Target="../media/image73.jpeg"/><Relationship Id="rId39" Type="http://schemas.openxmlformats.org/officeDocument/2006/relationships/hyperlink" Target="#Main!A1"/><Relationship Id="rId3" Type="http://schemas.openxmlformats.org/officeDocument/2006/relationships/image" Target="../media/image18.jpeg"/><Relationship Id="rId21" Type="http://schemas.openxmlformats.org/officeDocument/2006/relationships/hyperlink" Target="#Intermat!A87"/><Relationship Id="rId34" Type="http://schemas.openxmlformats.org/officeDocument/2006/relationships/image" Target="../media/image81.jpeg"/><Relationship Id="rId42" Type="http://schemas.openxmlformats.org/officeDocument/2006/relationships/hyperlink" Target="#Intermat!A2"/><Relationship Id="rId7" Type="http://schemas.openxmlformats.org/officeDocument/2006/relationships/image" Target="../media/image68.jpeg"/><Relationship Id="rId12" Type="http://schemas.openxmlformats.org/officeDocument/2006/relationships/image" Target="../media/image27.jpeg"/><Relationship Id="rId17" Type="http://schemas.openxmlformats.org/officeDocument/2006/relationships/image" Target="../media/image32.jpeg"/><Relationship Id="rId25" Type="http://schemas.openxmlformats.org/officeDocument/2006/relationships/image" Target="../media/image72.jpeg"/><Relationship Id="rId33" Type="http://schemas.openxmlformats.org/officeDocument/2006/relationships/image" Target="../media/image80.jpeg"/><Relationship Id="rId38" Type="http://schemas.openxmlformats.org/officeDocument/2006/relationships/image" Target="../media/image8.png"/><Relationship Id="rId2" Type="http://schemas.openxmlformats.org/officeDocument/2006/relationships/image" Target="../media/image23.jpeg"/><Relationship Id="rId16" Type="http://schemas.openxmlformats.org/officeDocument/2006/relationships/image" Target="../media/image31.jpeg"/><Relationship Id="rId20" Type="http://schemas.openxmlformats.org/officeDocument/2006/relationships/hyperlink" Target="#Intermat!A63"/><Relationship Id="rId29" Type="http://schemas.openxmlformats.org/officeDocument/2006/relationships/image" Target="../media/image76.jpeg"/><Relationship Id="rId41" Type="http://schemas.openxmlformats.org/officeDocument/2006/relationships/hyperlink" Target="#Intermat!A2"/><Relationship Id="rId1" Type="http://schemas.openxmlformats.org/officeDocument/2006/relationships/image" Target="../media/image22.jpeg"/><Relationship Id="rId6" Type="http://schemas.openxmlformats.org/officeDocument/2006/relationships/image" Target="../media/image67.jpeg"/><Relationship Id="rId11" Type="http://schemas.openxmlformats.org/officeDocument/2006/relationships/image" Target="../media/image70.jpeg"/><Relationship Id="rId24" Type="http://schemas.openxmlformats.org/officeDocument/2006/relationships/image" Target="../media/image71.jpeg"/><Relationship Id="rId32" Type="http://schemas.openxmlformats.org/officeDocument/2006/relationships/image" Target="../media/image79.jpeg"/><Relationship Id="rId37" Type="http://schemas.openxmlformats.org/officeDocument/2006/relationships/hyperlink" Target="https://youtu.be/C2njYsVZX0E" TargetMode="External"/><Relationship Id="rId40" Type="http://schemas.openxmlformats.org/officeDocument/2006/relationships/hyperlink" Target="#Intermat!A2"/><Relationship Id="rId5" Type="http://schemas.openxmlformats.org/officeDocument/2006/relationships/image" Target="../media/image66.jpeg"/><Relationship Id="rId15" Type="http://schemas.openxmlformats.org/officeDocument/2006/relationships/image" Target="../media/image30.jpeg"/><Relationship Id="rId23" Type="http://schemas.openxmlformats.org/officeDocument/2006/relationships/hyperlink" Target="#Intermat!A142"/><Relationship Id="rId28" Type="http://schemas.openxmlformats.org/officeDocument/2006/relationships/image" Target="../media/image75.jpeg"/><Relationship Id="rId36" Type="http://schemas.openxmlformats.org/officeDocument/2006/relationships/image" Target="../media/image83.jpeg"/><Relationship Id="rId10" Type="http://schemas.openxmlformats.org/officeDocument/2006/relationships/image" Target="../media/image69.jpeg"/><Relationship Id="rId19" Type="http://schemas.openxmlformats.org/officeDocument/2006/relationships/hyperlink" Target="#Intermat!A15"/><Relationship Id="rId31" Type="http://schemas.openxmlformats.org/officeDocument/2006/relationships/image" Target="../media/image78.jpeg"/><Relationship Id="rId44" Type="http://schemas.openxmlformats.org/officeDocument/2006/relationships/hyperlink" Target="#Intermat!A2"/><Relationship Id="rId4" Type="http://schemas.openxmlformats.org/officeDocument/2006/relationships/image" Target="../media/image65.jpeg"/><Relationship Id="rId9" Type="http://schemas.openxmlformats.org/officeDocument/2006/relationships/image" Target="../media/image26.jpeg"/><Relationship Id="rId14" Type="http://schemas.openxmlformats.org/officeDocument/2006/relationships/image" Target="../media/image29.jpeg"/><Relationship Id="rId22" Type="http://schemas.openxmlformats.org/officeDocument/2006/relationships/hyperlink" Target="#Intermat!A123"/><Relationship Id="rId27" Type="http://schemas.openxmlformats.org/officeDocument/2006/relationships/image" Target="../media/image74.jpeg"/><Relationship Id="rId30" Type="http://schemas.openxmlformats.org/officeDocument/2006/relationships/image" Target="../media/image77.jpeg"/><Relationship Id="rId35" Type="http://schemas.openxmlformats.org/officeDocument/2006/relationships/image" Target="../media/image82.jpeg"/><Relationship Id="rId43" Type="http://schemas.openxmlformats.org/officeDocument/2006/relationships/hyperlink" Target="#Intermat!A2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jpeg"/><Relationship Id="rId2" Type="http://schemas.openxmlformats.org/officeDocument/2006/relationships/image" Target="../media/image68.jpeg"/><Relationship Id="rId1" Type="http://schemas.openxmlformats.org/officeDocument/2006/relationships/image" Target="../media/image84.jpeg"/><Relationship Id="rId5" Type="http://schemas.openxmlformats.org/officeDocument/2006/relationships/hyperlink" Target="#Main!A1"/><Relationship Id="rId4" Type="http://schemas.openxmlformats.org/officeDocument/2006/relationships/image" Target="../media/image70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hyperlink" Target="#Main!A1"/><Relationship Id="rId2" Type="http://schemas.openxmlformats.org/officeDocument/2006/relationships/image" Target="../media/image86.jpeg"/><Relationship Id="rId1" Type="http://schemas.openxmlformats.org/officeDocument/2006/relationships/image" Target="../media/image85.jpeg"/><Relationship Id="rId4" Type="http://schemas.openxmlformats.org/officeDocument/2006/relationships/image" Target="../media/image87.jpe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hyperlink" Target="#'AvanTech YOU'!A2"/><Relationship Id="rId18" Type="http://schemas.openxmlformats.org/officeDocument/2006/relationships/hyperlink" Target="#'AvanTech YOU'!A143"/><Relationship Id="rId26" Type="http://schemas.openxmlformats.org/officeDocument/2006/relationships/image" Target="../media/image97.jpeg"/><Relationship Id="rId39" Type="http://schemas.openxmlformats.org/officeDocument/2006/relationships/image" Target="../media/image110.jpeg"/><Relationship Id="rId3" Type="http://schemas.openxmlformats.org/officeDocument/2006/relationships/image" Target="../media/image8.png"/><Relationship Id="rId21" Type="http://schemas.openxmlformats.org/officeDocument/2006/relationships/image" Target="../media/image92.jpeg"/><Relationship Id="rId34" Type="http://schemas.openxmlformats.org/officeDocument/2006/relationships/image" Target="../media/image105.jpeg"/><Relationship Id="rId42" Type="http://schemas.openxmlformats.org/officeDocument/2006/relationships/image" Target="../media/image113.jpeg"/><Relationship Id="rId47" Type="http://schemas.openxmlformats.org/officeDocument/2006/relationships/image" Target="../media/image117.jpeg"/><Relationship Id="rId50" Type="http://schemas.openxmlformats.org/officeDocument/2006/relationships/image" Target="../media/image120.jpeg"/><Relationship Id="rId7" Type="http://schemas.openxmlformats.org/officeDocument/2006/relationships/image" Target="../media/image90.jpeg"/><Relationship Id="rId12" Type="http://schemas.openxmlformats.org/officeDocument/2006/relationships/hyperlink" Target="#'AvanTech YOU'!A2"/><Relationship Id="rId17" Type="http://schemas.openxmlformats.org/officeDocument/2006/relationships/hyperlink" Target="#'AvanTech YOU'!A122"/><Relationship Id="rId25" Type="http://schemas.openxmlformats.org/officeDocument/2006/relationships/image" Target="../media/image96.jpeg"/><Relationship Id="rId33" Type="http://schemas.openxmlformats.org/officeDocument/2006/relationships/image" Target="../media/image104.jpeg"/><Relationship Id="rId38" Type="http://schemas.openxmlformats.org/officeDocument/2006/relationships/image" Target="../media/image109.jpeg"/><Relationship Id="rId46" Type="http://schemas.openxmlformats.org/officeDocument/2006/relationships/image" Target="../media/image116.jpeg"/><Relationship Id="rId2" Type="http://schemas.openxmlformats.org/officeDocument/2006/relationships/hyperlink" Target="https://www.youtube.com/watch?v=E8nEBqjG8I4" TargetMode="External"/><Relationship Id="rId16" Type="http://schemas.openxmlformats.org/officeDocument/2006/relationships/hyperlink" Target="#'AvanTech YOU'!A98"/><Relationship Id="rId20" Type="http://schemas.openxmlformats.org/officeDocument/2006/relationships/hyperlink" Target="https://www.youtube.com/watch?v=ZmDn8ZFdXME" TargetMode="External"/><Relationship Id="rId29" Type="http://schemas.openxmlformats.org/officeDocument/2006/relationships/image" Target="../media/image100.jpeg"/><Relationship Id="rId41" Type="http://schemas.openxmlformats.org/officeDocument/2006/relationships/image" Target="../media/image112.jpeg"/><Relationship Id="rId54" Type="http://schemas.openxmlformats.org/officeDocument/2006/relationships/image" Target="../media/image124.emf"/><Relationship Id="rId1" Type="http://schemas.openxmlformats.org/officeDocument/2006/relationships/hyperlink" Target="#'AvanTech YOU'!A16"/><Relationship Id="rId6" Type="http://schemas.openxmlformats.org/officeDocument/2006/relationships/image" Target="../media/image89.jpeg"/><Relationship Id="rId11" Type="http://schemas.openxmlformats.org/officeDocument/2006/relationships/hyperlink" Target="#'AvanTech YOU'!A2"/><Relationship Id="rId24" Type="http://schemas.openxmlformats.org/officeDocument/2006/relationships/image" Target="../media/image95.jpeg"/><Relationship Id="rId32" Type="http://schemas.openxmlformats.org/officeDocument/2006/relationships/image" Target="../media/image103.jpeg"/><Relationship Id="rId37" Type="http://schemas.openxmlformats.org/officeDocument/2006/relationships/image" Target="../media/image108.jpeg"/><Relationship Id="rId40" Type="http://schemas.openxmlformats.org/officeDocument/2006/relationships/image" Target="../media/image111.jpeg"/><Relationship Id="rId45" Type="http://schemas.openxmlformats.org/officeDocument/2006/relationships/hyperlink" Target="#'AvanTech YOU'!A2"/><Relationship Id="rId53" Type="http://schemas.openxmlformats.org/officeDocument/2006/relationships/image" Target="../media/image123.jpeg"/><Relationship Id="rId5" Type="http://schemas.openxmlformats.org/officeDocument/2006/relationships/image" Target="../media/image88.jpeg"/><Relationship Id="rId15" Type="http://schemas.openxmlformats.org/officeDocument/2006/relationships/hyperlink" Target="#'AvanTech YOU'!A65"/><Relationship Id="rId23" Type="http://schemas.openxmlformats.org/officeDocument/2006/relationships/image" Target="../media/image94.jpeg"/><Relationship Id="rId28" Type="http://schemas.openxmlformats.org/officeDocument/2006/relationships/image" Target="../media/image99.jpeg"/><Relationship Id="rId36" Type="http://schemas.openxmlformats.org/officeDocument/2006/relationships/image" Target="../media/image107.jpeg"/><Relationship Id="rId49" Type="http://schemas.openxmlformats.org/officeDocument/2006/relationships/image" Target="../media/image119.jpeg"/><Relationship Id="rId10" Type="http://schemas.openxmlformats.org/officeDocument/2006/relationships/hyperlink" Target="#'AvanTech YOU'!A2"/><Relationship Id="rId19" Type="http://schemas.openxmlformats.org/officeDocument/2006/relationships/hyperlink" Target="#'AvanTech YOU'!A183"/><Relationship Id="rId31" Type="http://schemas.openxmlformats.org/officeDocument/2006/relationships/image" Target="../media/image102.jpeg"/><Relationship Id="rId44" Type="http://schemas.openxmlformats.org/officeDocument/2006/relationships/image" Target="../media/image115.jpeg"/><Relationship Id="rId52" Type="http://schemas.openxmlformats.org/officeDocument/2006/relationships/image" Target="../media/image122.jpeg"/><Relationship Id="rId4" Type="http://schemas.openxmlformats.org/officeDocument/2006/relationships/hyperlink" Target="#Main!A1"/><Relationship Id="rId9" Type="http://schemas.openxmlformats.org/officeDocument/2006/relationships/hyperlink" Target="#'AvanTech YOU'!A2"/><Relationship Id="rId14" Type="http://schemas.openxmlformats.org/officeDocument/2006/relationships/hyperlink" Target="#'AvanTech YOU'!A2"/><Relationship Id="rId22" Type="http://schemas.openxmlformats.org/officeDocument/2006/relationships/image" Target="../media/image93.jpeg"/><Relationship Id="rId27" Type="http://schemas.openxmlformats.org/officeDocument/2006/relationships/image" Target="../media/image98.jpeg"/><Relationship Id="rId30" Type="http://schemas.openxmlformats.org/officeDocument/2006/relationships/image" Target="../media/image101.jpeg"/><Relationship Id="rId35" Type="http://schemas.openxmlformats.org/officeDocument/2006/relationships/image" Target="../media/image106.jpeg"/><Relationship Id="rId43" Type="http://schemas.openxmlformats.org/officeDocument/2006/relationships/image" Target="../media/image114.jpeg"/><Relationship Id="rId48" Type="http://schemas.openxmlformats.org/officeDocument/2006/relationships/image" Target="../media/image118.jpeg"/><Relationship Id="rId8" Type="http://schemas.openxmlformats.org/officeDocument/2006/relationships/image" Target="../media/image91.jpeg"/><Relationship Id="rId51" Type="http://schemas.openxmlformats.org/officeDocument/2006/relationships/image" Target="../media/image121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1.jpeg"/><Relationship Id="rId13" Type="http://schemas.openxmlformats.org/officeDocument/2006/relationships/image" Target="../media/image136.emf"/><Relationship Id="rId18" Type="http://schemas.openxmlformats.org/officeDocument/2006/relationships/image" Target="../media/image141.jpeg"/><Relationship Id="rId26" Type="http://schemas.openxmlformats.org/officeDocument/2006/relationships/hyperlink" Target="#'&#1054;&#1088;&#1075;&#1072;&#1085;&#1080;&#1079;&#1072;&#1094;&#1080;&#1080; AvanTech'!A125"/><Relationship Id="rId39" Type="http://schemas.openxmlformats.org/officeDocument/2006/relationships/hyperlink" Target="#'&#1054;&#1088;&#1075;&#1072;&#1085;&#1080;&#1079;&#1072;&#1094;&#1080;&#1080; AvanTech'!A2"/><Relationship Id="rId3" Type="http://schemas.openxmlformats.org/officeDocument/2006/relationships/image" Target="../media/image126.jpeg"/><Relationship Id="rId21" Type="http://schemas.openxmlformats.org/officeDocument/2006/relationships/image" Target="../media/image144.jpeg"/><Relationship Id="rId34" Type="http://schemas.openxmlformats.org/officeDocument/2006/relationships/image" Target="../media/image154.emf"/><Relationship Id="rId42" Type="http://schemas.openxmlformats.org/officeDocument/2006/relationships/hyperlink" Target="#'&#1054;&#1088;&#1075;&#1072;&#1085;&#1080;&#1079;&#1072;&#1094;&#1080;&#1080; AvanTech'!A2"/><Relationship Id="rId7" Type="http://schemas.openxmlformats.org/officeDocument/2006/relationships/image" Target="../media/image130.jpeg"/><Relationship Id="rId12" Type="http://schemas.openxmlformats.org/officeDocument/2006/relationships/image" Target="../media/image135.emf"/><Relationship Id="rId17" Type="http://schemas.openxmlformats.org/officeDocument/2006/relationships/image" Target="../media/image140.jpeg"/><Relationship Id="rId25" Type="http://schemas.openxmlformats.org/officeDocument/2006/relationships/image" Target="../media/image148.jpeg"/><Relationship Id="rId33" Type="http://schemas.openxmlformats.org/officeDocument/2006/relationships/hyperlink" Target="#'&#1054;&#1088;&#1075;&#1072;&#1085;&#1080;&#1079;&#1072;&#1094;&#1080;&#1080; AvanTech'!A140"/><Relationship Id="rId38" Type="http://schemas.openxmlformats.org/officeDocument/2006/relationships/hyperlink" Target="#'&#1054;&#1088;&#1075;&#1072;&#1085;&#1080;&#1079;&#1072;&#1094;&#1080;&#1080; AvanTech'!A2"/><Relationship Id="rId2" Type="http://schemas.openxmlformats.org/officeDocument/2006/relationships/hyperlink" Target="#Main!A1"/><Relationship Id="rId16" Type="http://schemas.openxmlformats.org/officeDocument/2006/relationships/image" Target="../media/image139.emf"/><Relationship Id="rId20" Type="http://schemas.openxmlformats.org/officeDocument/2006/relationships/image" Target="../media/image143.emf"/><Relationship Id="rId29" Type="http://schemas.openxmlformats.org/officeDocument/2006/relationships/hyperlink" Target="#'&#1054;&#1088;&#1075;&#1072;&#1085;&#1080;&#1079;&#1072;&#1094;&#1080;&#1080; AvanTech'!A133"/><Relationship Id="rId41" Type="http://schemas.openxmlformats.org/officeDocument/2006/relationships/hyperlink" Target="#'&#1054;&#1088;&#1075;&#1072;&#1085;&#1080;&#1079;&#1072;&#1094;&#1080;&#1080; AvanTech'!A2"/><Relationship Id="rId1" Type="http://schemas.openxmlformats.org/officeDocument/2006/relationships/image" Target="../media/image125.jpeg"/><Relationship Id="rId6" Type="http://schemas.openxmlformats.org/officeDocument/2006/relationships/image" Target="../media/image129.jpeg"/><Relationship Id="rId11" Type="http://schemas.openxmlformats.org/officeDocument/2006/relationships/image" Target="../media/image134.jpeg"/><Relationship Id="rId24" Type="http://schemas.openxmlformats.org/officeDocument/2006/relationships/image" Target="../media/image147.jpeg"/><Relationship Id="rId32" Type="http://schemas.openxmlformats.org/officeDocument/2006/relationships/image" Target="../media/image153.jpeg"/><Relationship Id="rId37" Type="http://schemas.openxmlformats.org/officeDocument/2006/relationships/hyperlink" Target="#'&#1054;&#1088;&#1075;&#1072;&#1085;&#1080;&#1079;&#1072;&#1094;&#1080;&#1080; AvanTech'!A2"/><Relationship Id="rId40" Type="http://schemas.openxmlformats.org/officeDocument/2006/relationships/hyperlink" Target="#'&#1054;&#1088;&#1075;&#1072;&#1085;&#1080;&#1079;&#1072;&#1094;&#1080;&#1080; AvanTech'!A2"/><Relationship Id="rId5" Type="http://schemas.openxmlformats.org/officeDocument/2006/relationships/image" Target="../media/image128.jpeg"/><Relationship Id="rId15" Type="http://schemas.openxmlformats.org/officeDocument/2006/relationships/image" Target="../media/image138.jpeg"/><Relationship Id="rId23" Type="http://schemas.openxmlformats.org/officeDocument/2006/relationships/image" Target="../media/image146.emf"/><Relationship Id="rId28" Type="http://schemas.openxmlformats.org/officeDocument/2006/relationships/image" Target="../media/image150.jpeg"/><Relationship Id="rId36" Type="http://schemas.openxmlformats.org/officeDocument/2006/relationships/hyperlink" Target="#'&#1054;&#1088;&#1075;&#1072;&#1085;&#1080;&#1079;&#1072;&#1094;&#1080;&#1080; AvanTech'!A2"/><Relationship Id="rId10" Type="http://schemas.openxmlformats.org/officeDocument/2006/relationships/image" Target="../media/image133.jpeg"/><Relationship Id="rId19" Type="http://schemas.openxmlformats.org/officeDocument/2006/relationships/image" Target="../media/image142.jpeg"/><Relationship Id="rId31" Type="http://schemas.openxmlformats.org/officeDocument/2006/relationships/image" Target="../media/image152.jpeg"/><Relationship Id="rId4" Type="http://schemas.openxmlformats.org/officeDocument/2006/relationships/image" Target="../media/image127.jpeg"/><Relationship Id="rId9" Type="http://schemas.openxmlformats.org/officeDocument/2006/relationships/image" Target="../media/image132.jpeg"/><Relationship Id="rId14" Type="http://schemas.openxmlformats.org/officeDocument/2006/relationships/image" Target="../media/image137.jpeg"/><Relationship Id="rId22" Type="http://schemas.openxmlformats.org/officeDocument/2006/relationships/image" Target="../media/image145.jpeg"/><Relationship Id="rId27" Type="http://schemas.openxmlformats.org/officeDocument/2006/relationships/image" Target="../media/image149.emf"/><Relationship Id="rId30" Type="http://schemas.openxmlformats.org/officeDocument/2006/relationships/image" Target="../media/image151.emf"/><Relationship Id="rId35" Type="http://schemas.openxmlformats.org/officeDocument/2006/relationships/image" Target="../media/image155.jpe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8.jpeg"/><Relationship Id="rId18" Type="http://schemas.openxmlformats.org/officeDocument/2006/relationships/image" Target="../media/image173.jpeg"/><Relationship Id="rId26" Type="http://schemas.openxmlformats.org/officeDocument/2006/relationships/image" Target="../media/image8.png"/><Relationship Id="rId39" Type="http://schemas.openxmlformats.org/officeDocument/2006/relationships/image" Target="../media/image180.jpeg"/><Relationship Id="rId21" Type="http://schemas.openxmlformats.org/officeDocument/2006/relationships/hyperlink" Target="#ArciTech!A62"/><Relationship Id="rId34" Type="http://schemas.openxmlformats.org/officeDocument/2006/relationships/image" Target="../media/image175.jpeg"/><Relationship Id="rId42" Type="http://schemas.openxmlformats.org/officeDocument/2006/relationships/image" Target="../media/image183.jpeg"/><Relationship Id="rId47" Type="http://schemas.openxmlformats.org/officeDocument/2006/relationships/image" Target="../media/image188.jpeg"/><Relationship Id="rId50" Type="http://schemas.openxmlformats.org/officeDocument/2006/relationships/image" Target="../media/image191.jpeg"/><Relationship Id="rId55" Type="http://schemas.openxmlformats.org/officeDocument/2006/relationships/image" Target="../media/image196.jpeg"/><Relationship Id="rId63" Type="http://schemas.openxmlformats.org/officeDocument/2006/relationships/image" Target="../media/image204.jpeg"/><Relationship Id="rId68" Type="http://schemas.openxmlformats.org/officeDocument/2006/relationships/image" Target="../media/image206.jpeg"/><Relationship Id="rId7" Type="http://schemas.openxmlformats.org/officeDocument/2006/relationships/image" Target="../media/image162.jpeg"/><Relationship Id="rId71" Type="http://schemas.openxmlformats.org/officeDocument/2006/relationships/image" Target="../media/image115.jpeg"/><Relationship Id="rId2" Type="http://schemas.openxmlformats.org/officeDocument/2006/relationships/image" Target="../media/image157.jpeg"/><Relationship Id="rId16" Type="http://schemas.openxmlformats.org/officeDocument/2006/relationships/image" Target="../media/image171.jpeg"/><Relationship Id="rId29" Type="http://schemas.openxmlformats.org/officeDocument/2006/relationships/hyperlink" Target="#ArciTech!A2"/><Relationship Id="rId1" Type="http://schemas.openxmlformats.org/officeDocument/2006/relationships/image" Target="../media/image156.jpeg"/><Relationship Id="rId6" Type="http://schemas.openxmlformats.org/officeDocument/2006/relationships/image" Target="../media/image161.jpeg"/><Relationship Id="rId11" Type="http://schemas.openxmlformats.org/officeDocument/2006/relationships/image" Target="../media/image166.jpeg"/><Relationship Id="rId24" Type="http://schemas.openxmlformats.org/officeDocument/2006/relationships/hyperlink" Target="#ArciTech!A243"/><Relationship Id="rId32" Type="http://schemas.openxmlformats.org/officeDocument/2006/relationships/hyperlink" Target="#ArciTech!A2"/><Relationship Id="rId37" Type="http://schemas.openxmlformats.org/officeDocument/2006/relationships/image" Target="../media/image178.jpeg"/><Relationship Id="rId40" Type="http://schemas.openxmlformats.org/officeDocument/2006/relationships/image" Target="../media/image181.jpeg"/><Relationship Id="rId45" Type="http://schemas.openxmlformats.org/officeDocument/2006/relationships/image" Target="../media/image186.jpeg"/><Relationship Id="rId53" Type="http://schemas.openxmlformats.org/officeDocument/2006/relationships/image" Target="../media/image194.jpeg"/><Relationship Id="rId58" Type="http://schemas.openxmlformats.org/officeDocument/2006/relationships/image" Target="../media/image199.jpeg"/><Relationship Id="rId66" Type="http://schemas.openxmlformats.org/officeDocument/2006/relationships/hyperlink" Target="#ArciTech!A2"/><Relationship Id="rId5" Type="http://schemas.openxmlformats.org/officeDocument/2006/relationships/image" Target="../media/image160.jpeg"/><Relationship Id="rId15" Type="http://schemas.openxmlformats.org/officeDocument/2006/relationships/image" Target="../media/image170.jpeg"/><Relationship Id="rId23" Type="http://schemas.openxmlformats.org/officeDocument/2006/relationships/hyperlink" Target="#ArciTech!A174"/><Relationship Id="rId28" Type="http://schemas.openxmlformats.org/officeDocument/2006/relationships/hyperlink" Target="#ArciTech!A2"/><Relationship Id="rId36" Type="http://schemas.openxmlformats.org/officeDocument/2006/relationships/image" Target="../media/image177.jpeg"/><Relationship Id="rId49" Type="http://schemas.openxmlformats.org/officeDocument/2006/relationships/image" Target="../media/image190.jpeg"/><Relationship Id="rId57" Type="http://schemas.openxmlformats.org/officeDocument/2006/relationships/image" Target="../media/image198.jpeg"/><Relationship Id="rId61" Type="http://schemas.openxmlformats.org/officeDocument/2006/relationships/image" Target="../media/image202.jpeg"/><Relationship Id="rId10" Type="http://schemas.openxmlformats.org/officeDocument/2006/relationships/image" Target="../media/image165.jpeg"/><Relationship Id="rId19" Type="http://schemas.openxmlformats.org/officeDocument/2006/relationships/image" Target="../media/image174.jpeg"/><Relationship Id="rId31" Type="http://schemas.openxmlformats.org/officeDocument/2006/relationships/hyperlink" Target="#ArciTech!A2"/><Relationship Id="rId44" Type="http://schemas.openxmlformats.org/officeDocument/2006/relationships/image" Target="../media/image185.jpeg"/><Relationship Id="rId52" Type="http://schemas.openxmlformats.org/officeDocument/2006/relationships/image" Target="../media/image193.jpeg"/><Relationship Id="rId60" Type="http://schemas.openxmlformats.org/officeDocument/2006/relationships/image" Target="../media/image201.jpeg"/><Relationship Id="rId65" Type="http://schemas.openxmlformats.org/officeDocument/2006/relationships/hyperlink" Target="#ArciTech!A2"/><Relationship Id="rId4" Type="http://schemas.openxmlformats.org/officeDocument/2006/relationships/image" Target="../media/image159.jpeg"/><Relationship Id="rId9" Type="http://schemas.openxmlformats.org/officeDocument/2006/relationships/image" Target="../media/image164.jpeg"/><Relationship Id="rId14" Type="http://schemas.openxmlformats.org/officeDocument/2006/relationships/image" Target="../media/image169.jpeg"/><Relationship Id="rId22" Type="http://schemas.openxmlformats.org/officeDocument/2006/relationships/hyperlink" Target="#ArciTech!A154"/><Relationship Id="rId27" Type="http://schemas.openxmlformats.org/officeDocument/2006/relationships/hyperlink" Target="#Main!A1"/><Relationship Id="rId30" Type="http://schemas.openxmlformats.org/officeDocument/2006/relationships/hyperlink" Target="#ArciTech!A2"/><Relationship Id="rId35" Type="http://schemas.openxmlformats.org/officeDocument/2006/relationships/image" Target="../media/image176.jpeg"/><Relationship Id="rId43" Type="http://schemas.openxmlformats.org/officeDocument/2006/relationships/image" Target="../media/image184.jpeg"/><Relationship Id="rId48" Type="http://schemas.openxmlformats.org/officeDocument/2006/relationships/image" Target="../media/image189.jpeg"/><Relationship Id="rId56" Type="http://schemas.openxmlformats.org/officeDocument/2006/relationships/image" Target="../media/image197.jpeg"/><Relationship Id="rId64" Type="http://schemas.openxmlformats.org/officeDocument/2006/relationships/hyperlink" Target="#ArciTech!A102"/><Relationship Id="rId69" Type="http://schemas.openxmlformats.org/officeDocument/2006/relationships/image" Target="../media/image207.jpeg"/><Relationship Id="rId8" Type="http://schemas.openxmlformats.org/officeDocument/2006/relationships/image" Target="../media/image163.jpeg"/><Relationship Id="rId51" Type="http://schemas.openxmlformats.org/officeDocument/2006/relationships/image" Target="../media/image192.jpeg"/><Relationship Id="rId3" Type="http://schemas.openxmlformats.org/officeDocument/2006/relationships/image" Target="../media/image158.jpeg"/><Relationship Id="rId12" Type="http://schemas.openxmlformats.org/officeDocument/2006/relationships/image" Target="../media/image167.jpeg"/><Relationship Id="rId17" Type="http://schemas.openxmlformats.org/officeDocument/2006/relationships/image" Target="../media/image172.jpeg"/><Relationship Id="rId25" Type="http://schemas.openxmlformats.org/officeDocument/2006/relationships/hyperlink" Target="https://youtu.be/WPu1bw27YsU" TargetMode="External"/><Relationship Id="rId33" Type="http://schemas.openxmlformats.org/officeDocument/2006/relationships/hyperlink" Target="#ArciTech!A2"/><Relationship Id="rId38" Type="http://schemas.openxmlformats.org/officeDocument/2006/relationships/image" Target="../media/image179.jpeg"/><Relationship Id="rId46" Type="http://schemas.openxmlformats.org/officeDocument/2006/relationships/image" Target="../media/image187.jpeg"/><Relationship Id="rId59" Type="http://schemas.openxmlformats.org/officeDocument/2006/relationships/image" Target="../media/image200.jpeg"/><Relationship Id="rId67" Type="http://schemas.openxmlformats.org/officeDocument/2006/relationships/image" Target="../media/image205.jpeg"/><Relationship Id="rId20" Type="http://schemas.openxmlformats.org/officeDocument/2006/relationships/hyperlink" Target="#ArciTech!A16"/><Relationship Id="rId41" Type="http://schemas.openxmlformats.org/officeDocument/2006/relationships/image" Target="../media/image182.jpeg"/><Relationship Id="rId54" Type="http://schemas.openxmlformats.org/officeDocument/2006/relationships/image" Target="../media/image195.jpeg"/><Relationship Id="rId62" Type="http://schemas.openxmlformats.org/officeDocument/2006/relationships/image" Target="../media/image203.jpeg"/><Relationship Id="rId70" Type="http://schemas.openxmlformats.org/officeDocument/2006/relationships/image" Target="../media/image114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5.jpeg"/><Relationship Id="rId13" Type="http://schemas.openxmlformats.org/officeDocument/2006/relationships/hyperlink" Target="#'&#1054;&#1088;&#1075;&#1072;&#1085;&#1080;&#1079;&#1072;&#1094;&#1080;&#1080; ArciTech'!A89"/><Relationship Id="rId18" Type="http://schemas.openxmlformats.org/officeDocument/2006/relationships/image" Target="../media/image152.jpeg"/><Relationship Id="rId26" Type="http://schemas.openxmlformats.org/officeDocument/2006/relationships/hyperlink" Target="#'&#1054;&#1088;&#1075;&#1072;&#1085;&#1080;&#1079;&#1072;&#1094;&#1080;&#1080; ArciTech'!A2"/><Relationship Id="rId3" Type="http://schemas.openxmlformats.org/officeDocument/2006/relationships/image" Target="../media/image210.jpeg"/><Relationship Id="rId21" Type="http://schemas.openxmlformats.org/officeDocument/2006/relationships/image" Target="../media/image154.emf"/><Relationship Id="rId7" Type="http://schemas.openxmlformats.org/officeDocument/2006/relationships/hyperlink" Target="#Main!A1"/><Relationship Id="rId12" Type="http://schemas.openxmlformats.org/officeDocument/2006/relationships/image" Target="../media/image148.jpeg"/><Relationship Id="rId17" Type="http://schemas.openxmlformats.org/officeDocument/2006/relationships/image" Target="../media/image151.emf"/><Relationship Id="rId25" Type="http://schemas.openxmlformats.org/officeDocument/2006/relationships/hyperlink" Target="#'&#1054;&#1088;&#1075;&#1072;&#1085;&#1080;&#1079;&#1072;&#1094;&#1080;&#1080; ArciTech'!A2"/><Relationship Id="rId2" Type="http://schemas.openxmlformats.org/officeDocument/2006/relationships/image" Target="../media/image209.jpeg"/><Relationship Id="rId16" Type="http://schemas.openxmlformats.org/officeDocument/2006/relationships/hyperlink" Target="#'&#1054;&#1088;&#1075;&#1072;&#1085;&#1080;&#1079;&#1072;&#1094;&#1080;&#1080; ArciTech'!A97"/><Relationship Id="rId20" Type="http://schemas.openxmlformats.org/officeDocument/2006/relationships/hyperlink" Target="#'&#1054;&#1088;&#1075;&#1072;&#1085;&#1080;&#1079;&#1072;&#1094;&#1080;&#1080; AvanTech'!A140"/><Relationship Id="rId1" Type="http://schemas.openxmlformats.org/officeDocument/2006/relationships/image" Target="../media/image208.jpeg"/><Relationship Id="rId6" Type="http://schemas.openxmlformats.org/officeDocument/2006/relationships/image" Target="../media/image213.jpeg"/><Relationship Id="rId11" Type="http://schemas.openxmlformats.org/officeDocument/2006/relationships/image" Target="../media/image147.jpeg"/><Relationship Id="rId24" Type="http://schemas.openxmlformats.org/officeDocument/2006/relationships/hyperlink" Target="#'&#1054;&#1088;&#1075;&#1072;&#1085;&#1080;&#1079;&#1072;&#1094;&#1080;&#1080; ArciTech'!A2"/><Relationship Id="rId5" Type="http://schemas.openxmlformats.org/officeDocument/2006/relationships/image" Target="../media/image212.jpeg"/><Relationship Id="rId15" Type="http://schemas.openxmlformats.org/officeDocument/2006/relationships/image" Target="../media/image150.jpeg"/><Relationship Id="rId23" Type="http://schemas.openxmlformats.org/officeDocument/2006/relationships/hyperlink" Target="#'&#1054;&#1088;&#1075;&#1072;&#1085;&#1080;&#1079;&#1072;&#1094;&#1080;&#1080; ArciTech'!A2"/><Relationship Id="rId10" Type="http://schemas.openxmlformats.org/officeDocument/2006/relationships/image" Target="../media/image146.emf"/><Relationship Id="rId19" Type="http://schemas.openxmlformats.org/officeDocument/2006/relationships/image" Target="../media/image153.jpeg"/><Relationship Id="rId4" Type="http://schemas.openxmlformats.org/officeDocument/2006/relationships/image" Target="../media/image211.jpeg"/><Relationship Id="rId9" Type="http://schemas.openxmlformats.org/officeDocument/2006/relationships/image" Target="../media/image126.jpeg"/><Relationship Id="rId14" Type="http://schemas.openxmlformats.org/officeDocument/2006/relationships/image" Target="../media/image149.emf"/><Relationship Id="rId22" Type="http://schemas.openxmlformats.org/officeDocument/2006/relationships/image" Target="../media/image155.jpeg"/><Relationship Id="rId27" Type="http://schemas.openxmlformats.org/officeDocument/2006/relationships/hyperlink" Target="#'&#1054;&#1088;&#1075;&#1072;&#1085;&#1080;&#1079;&#1072;&#1094;&#1080;&#1080; ArciTech'!A2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9.jpeg"/><Relationship Id="rId13" Type="http://schemas.openxmlformats.org/officeDocument/2006/relationships/image" Target="../media/image224.jpeg"/><Relationship Id="rId18" Type="http://schemas.openxmlformats.org/officeDocument/2006/relationships/image" Target="../media/image174.jpeg"/><Relationship Id="rId26" Type="http://schemas.openxmlformats.org/officeDocument/2006/relationships/image" Target="../media/image8.png"/><Relationship Id="rId39" Type="http://schemas.openxmlformats.org/officeDocument/2006/relationships/image" Target="../media/image233.jpeg"/><Relationship Id="rId3" Type="http://schemas.openxmlformats.org/officeDocument/2006/relationships/image" Target="../media/image215.jpeg"/><Relationship Id="rId21" Type="http://schemas.openxmlformats.org/officeDocument/2006/relationships/hyperlink" Target="#'InnoTech Atira'!A68"/><Relationship Id="rId34" Type="http://schemas.openxmlformats.org/officeDocument/2006/relationships/image" Target="../media/image230.jpeg"/><Relationship Id="rId42" Type="http://schemas.openxmlformats.org/officeDocument/2006/relationships/image" Target="../media/image236.jpeg"/><Relationship Id="rId7" Type="http://schemas.openxmlformats.org/officeDocument/2006/relationships/image" Target="../media/image218.jpeg"/><Relationship Id="rId12" Type="http://schemas.openxmlformats.org/officeDocument/2006/relationships/image" Target="../media/image223.jpeg"/><Relationship Id="rId17" Type="http://schemas.openxmlformats.org/officeDocument/2006/relationships/image" Target="../media/image228.jpeg"/><Relationship Id="rId25" Type="http://schemas.openxmlformats.org/officeDocument/2006/relationships/hyperlink" Target="https://youtu.be/UujNQi8EC10" TargetMode="External"/><Relationship Id="rId33" Type="http://schemas.openxmlformats.org/officeDocument/2006/relationships/image" Target="../media/image229.jpeg"/><Relationship Id="rId38" Type="http://schemas.openxmlformats.org/officeDocument/2006/relationships/hyperlink" Target="#'InnoTech Atira'!A2"/><Relationship Id="rId46" Type="http://schemas.openxmlformats.org/officeDocument/2006/relationships/image" Target="../media/image115.jpeg"/><Relationship Id="rId2" Type="http://schemas.openxmlformats.org/officeDocument/2006/relationships/image" Target="../media/image172.jpeg"/><Relationship Id="rId16" Type="http://schemas.openxmlformats.org/officeDocument/2006/relationships/image" Target="../media/image227.jpeg"/><Relationship Id="rId20" Type="http://schemas.openxmlformats.org/officeDocument/2006/relationships/hyperlink" Target="#'InnoTech Atira'!A36"/><Relationship Id="rId29" Type="http://schemas.openxmlformats.org/officeDocument/2006/relationships/hyperlink" Target="#'InnoTech Atira'!A2"/><Relationship Id="rId41" Type="http://schemas.openxmlformats.org/officeDocument/2006/relationships/image" Target="../media/image235.jpeg"/><Relationship Id="rId1" Type="http://schemas.openxmlformats.org/officeDocument/2006/relationships/image" Target="../media/image214.jpeg"/><Relationship Id="rId6" Type="http://schemas.openxmlformats.org/officeDocument/2006/relationships/image" Target="../media/image217.jpeg"/><Relationship Id="rId11" Type="http://schemas.openxmlformats.org/officeDocument/2006/relationships/image" Target="../media/image222.jpeg"/><Relationship Id="rId24" Type="http://schemas.openxmlformats.org/officeDocument/2006/relationships/hyperlink" Target="#'InnoTech Atira'!A203"/><Relationship Id="rId32" Type="http://schemas.openxmlformats.org/officeDocument/2006/relationships/hyperlink" Target="#'InnoTech Atira'!A2"/><Relationship Id="rId37" Type="http://schemas.openxmlformats.org/officeDocument/2006/relationships/hyperlink" Target="#'InnoTech Atira'!A2"/><Relationship Id="rId40" Type="http://schemas.openxmlformats.org/officeDocument/2006/relationships/image" Target="../media/image234.jpeg"/><Relationship Id="rId45" Type="http://schemas.openxmlformats.org/officeDocument/2006/relationships/image" Target="../media/image114.jpeg"/><Relationship Id="rId5" Type="http://schemas.openxmlformats.org/officeDocument/2006/relationships/image" Target="../media/image216.jpeg"/><Relationship Id="rId15" Type="http://schemas.openxmlformats.org/officeDocument/2006/relationships/image" Target="../media/image226.jpeg"/><Relationship Id="rId23" Type="http://schemas.openxmlformats.org/officeDocument/2006/relationships/hyperlink" Target="#'InnoTech Atira'!A130"/><Relationship Id="rId28" Type="http://schemas.openxmlformats.org/officeDocument/2006/relationships/hyperlink" Target="#'InnoTech Atira'!A2"/><Relationship Id="rId36" Type="http://schemas.openxmlformats.org/officeDocument/2006/relationships/image" Target="../media/image232.jpeg"/><Relationship Id="rId10" Type="http://schemas.openxmlformats.org/officeDocument/2006/relationships/image" Target="../media/image221.jpeg"/><Relationship Id="rId19" Type="http://schemas.openxmlformats.org/officeDocument/2006/relationships/hyperlink" Target="#'InnoTech Atira'!A12"/><Relationship Id="rId31" Type="http://schemas.openxmlformats.org/officeDocument/2006/relationships/hyperlink" Target="#'InnoTech Atira'!A2"/><Relationship Id="rId44" Type="http://schemas.openxmlformats.org/officeDocument/2006/relationships/hyperlink" Target="#'InnoTech Atira'!A2"/><Relationship Id="rId4" Type="http://schemas.openxmlformats.org/officeDocument/2006/relationships/image" Target="../media/image173.jpeg"/><Relationship Id="rId9" Type="http://schemas.openxmlformats.org/officeDocument/2006/relationships/image" Target="../media/image220.jpeg"/><Relationship Id="rId14" Type="http://schemas.openxmlformats.org/officeDocument/2006/relationships/image" Target="../media/image225.jpeg"/><Relationship Id="rId22" Type="http://schemas.openxmlformats.org/officeDocument/2006/relationships/hyperlink" Target="#'InnoTech Atira'!A108"/><Relationship Id="rId27" Type="http://schemas.openxmlformats.org/officeDocument/2006/relationships/hyperlink" Target="#Main!A1"/><Relationship Id="rId30" Type="http://schemas.openxmlformats.org/officeDocument/2006/relationships/hyperlink" Target="#'InnoTech Atira'!A2"/><Relationship Id="rId35" Type="http://schemas.openxmlformats.org/officeDocument/2006/relationships/image" Target="../media/image231.jpeg"/><Relationship Id="rId43" Type="http://schemas.openxmlformats.org/officeDocument/2006/relationships/image" Target="../media/image237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hyperlink" Target="#Main!A1"/><Relationship Id="rId13" Type="http://schemas.openxmlformats.org/officeDocument/2006/relationships/image" Target="../media/image149.emf"/><Relationship Id="rId18" Type="http://schemas.openxmlformats.org/officeDocument/2006/relationships/image" Target="../media/image153.jpeg"/><Relationship Id="rId26" Type="http://schemas.openxmlformats.org/officeDocument/2006/relationships/hyperlink" Target="#'&#1054;&#1088;&#1075;&#1072;&#1085;&#1080;&#1079;&#1072;&#1094;&#1080;&#1080; InnoTech'!A2"/><Relationship Id="rId3" Type="http://schemas.openxmlformats.org/officeDocument/2006/relationships/image" Target="../media/image238.jpeg"/><Relationship Id="rId21" Type="http://schemas.openxmlformats.org/officeDocument/2006/relationships/image" Target="../media/image155.jpeg"/><Relationship Id="rId7" Type="http://schemas.openxmlformats.org/officeDocument/2006/relationships/image" Target="../media/image242.jpeg"/><Relationship Id="rId12" Type="http://schemas.openxmlformats.org/officeDocument/2006/relationships/hyperlink" Target="#'&#1054;&#1088;&#1075;&#1072;&#1085;&#1080;&#1079;&#1072;&#1094;&#1080;&#1080; ArciTech'!A89"/><Relationship Id="rId17" Type="http://schemas.openxmlformats.org/officeDocument/2006/relationships/image" Target="../media/image152.jpeg"/><Relationship Id="rId25" Type="http://schemas.openxmlformats.org/officeDocument/2006/relationships/hyperlink" Target="#'&#1054;&#1088;&#1075;&#1072;&#1085;&#1080;&#1079;&#1072;&#1094;&#1080;&#1080; InnoTech'!A2"/><Relationship Id="rId2" Type="http://schemas.openxmlformats.org/officeDocument/2006/relationships/image" Target="../media/image125.jpeg"/><Relationship Id="rId16" Type="http://schemas.openxmlformats.org/officeDocument/2006/relationships/image" Target="../media/image151.emf"/><Relationship Id="rId20" Type="http://schemas.openxmlformats.org/officeDocument/2006/relationships/image" Target="../media/image154.emf"/><Relationship Id="rId1" Type="http://schemas.openxmlformats.org/officeDocument/2006/relationships/image" Target="../media/image209.jpeg"/><Relationship Id="rId6" Type="http://schemas.openxmlformats.org/officeDocument/2006/relationships/image" Target="../media/image241.jpeg"/><Relationship Id="rId11" Type="http://schemas.openxmlformats.org/officeDocument/2006/relationships/image" Target="../media/image148.jpeg"/><Relationship Id="rId24" Type="http://schemas.openxmlformats.org/officeDocument/2006/relationships/hyperlink" Target="#'&#1054;&#1088;&#1075;&#1072;&#1085;&#1080;&#1079;&#1072;&#1094;&#1080;&#1080; InnoTech'!A2"/><Relationship Id="rId5" Type="http://schemas.openxmlformats.org/officeDocument/2006/relationships/image" Target="../media/image240.jpeg"/><Relationship Id="rId15" Type="http://schemas.openxmlformats.org/officeDocument/2006/relationships/hyperlink" Target="#'&#1054;&#1088;&#1075;&#1072;&#1085;&#1080;&#1079;&#1072;&#1094;&#1080;&#1080; ArciTech'!A97"/><Relationship Id="rId23" Type="http://schemas.openxmlformats.org/officeDocument/2006/relationships/hyperlink" Target="#'&#1054;&#1088;&#1075;&#1072;&#1085;&#1080;&#1079;&#1072;&#1094;&#1080;&#1080; InnoTech'!A2"/><Relationship Id="rId10" Type="http://schemas.openxmlformats.org/officeDocument/2006/relationships/image" Target="../media/image147.jpeg"/><Relationship Id="rId19" Type="http://schemas.openxmlformats.org/officeDocument/2006/relationships/hyperlink" Target="#'&#1054;&#1088;&#1075;&#1072;&#1085;&#1080;&#1079;&#1072;&#1094;&#1080;&#1080; AvanTech'!A140"/><Relationship Id="rId4" Type="http://schemas.openxmlformats.org/officeDocument/2006/relationships/image" Target="../media/image239.jpeg"/><Relationship Id="rId9" Type="http://schemas.openxmlformats.org/officeDocument/2006/relationships/image" Target="../media/image146.emf"/><Relationship Id="rId14" Type="http://schemas.openxmlformats.org/officeDocument/2006/relationships/image" Target="../media/image150.jpeg"/><Relationship Id="rId22" Type="http://schemas.openxmlformats.org/officeDocument/2006/relationships/hyperlink" Target="#'&#1054;&#1088;&#1075;&#1072;&#1085;&#1080;&#1079;&#1072;&#1094;&#1080;&#1080; InnoTech'!A2"/><Relationship Id="rId27" Type="http://schemas.openxmlformats.org/officeDocument/2006/relationships/hyperlink" Target="#'&#1054;&#1088;&#1075;&#1072;&#1085;&#1080;&#1079;&#1072;&#1094;&#1080;&#1080; InnoTech'!A2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hyperlink" Target="#Quadro!A30"/><Relationship Id="rId13" Type="http://schemas.openxmlformats.org/officeDocument/2006/relationships/hyperlink" Target="#Quadro!A2"/><Relationship Id="rId18" Type="http://schemas.openxmlformats.org/officeDocument/2006/relationships/image" Target="../media/image249.jpeg"/><Relationship Id="rId3" Type="http://schemas.openxmlformats.org/officeDocument/2006/relationships/image" Target="../media/image245.jpeg"/><Relationship Id="rId7" Type="http://schemas.openxmlformats.org/officeDocument/2006/relationships/hyperlink" Target="#Quadro!A15"/><Relationship Id="rId12" Type="http://schemas.openxmlformats.org/officeDocument/2006/relationships/image" Target="../media/image8.png"/><Relationship Id="rId17" Type="http://schemas.openxmlformats.org/officeDocument/2006/relationships/image" Target="../media/image114.jpeg"/><Relationship Id="rId2" Type="http://schemas.openxmlformats.org/officeDocument/2006/relationships/image" Target="../media/image244.jpeg"/><Relationship Id="rId16" Type="http://schemas.openxmlformats.org/officeDocument/2006/relationships/hyperlink" Target="#Quadro!A2"/><Relationship Id="rId20" Type="http://schemas.openxmlformats.org/officeDocument/2006/relationships/hyperlink" Target="#Quadro!A2"/><Relationship Id="rId1" Type="http://schemas.openxmlformats.org/officeDocument/2006/relationships/image" Target="../media/image243.jpeg"/><Relationship Id="rId6" Type="http://schemas.openxmlformats.org/officeDocument/2006/relationships/image" Target="../media/image248.jpeg"/><Relationship Id="rId11" Type="http://schemas.openxmlformats.org/officeDocument/2006/relationships/hyperlink" Target="https://youtu.be/OSJtjtoOq3Q" TargetMode="External"/><Relationship Id="rId5" Type="http://schemas.openxmlformats.org/officeDocument/2006/relationships/image" Target="../media/image247.jpeg"/><Relationship Id="rId15" Type="http://schemas.openxmlformats.org/officeDocument/2006/relationships/hyperlink" Target="#Quadro!A2"/><Relationship Id="rId10" Type="http://schemas.openxmlformats.org/officeDocument/2006/relationships/hyperlink" Target="#Main!A1"/><Relationship Id="rId19" Type="http://schemas.openxmlformats.org/officeDocument/2006/relationships/hyperlink" Target="#Quadro!A77"/><Relationship Id="rId4" Type="http://schemas.openxmlformats.org/officeDocument/2006/relationships/image" Target="../media/image246.jpeg"/><Relationship Id="rId9" Type="http://schemas.openxmlformats.org/officeDocument/2006/relationships/hyperlink" Target="#Quadro!A41"/><Relationship Id="rId14" Type="http://schemas.openxmlformats.org/officeDocument/2006/relationships/hyperlink" Target="#Quadro!A2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hyperlink" Target="#'IL XL'!A2"/><Relationship Id="rId3" Type="http://schemas.openxmlformats.org/officeDocument/2006/relationships/image" Target="../media/image252.jpeg"/><Relationship Id="rId7" Type="http://schemas.openxmlformats.org/officeDocument/2006/relationships/hyperlink" Target="#Main!A1"/><Relationship Id="rId2" Type="http://schemas.openxmlformats.org/officeDocument/2006/relationships/image" Target="../media/image251.jpeg"/><Relationship Id="rId1" Type="http://schemas.openxmlformats.org/officeDocument/2006/relationships/image" Target="../media/image250.jpeg"/><Relationship Id="rId6" Type="http://schemas.openxmlformats.org/officeDocument/2006/relationships/image" Target="../media/image8.png"/><Relationship Id="rId5" Type="http://schemas.openxmlformats.org/officeDocument/2006/relationships/hyperlink" Target="https://youtu.be/MaJQt1RSNeE" TargetMode="External"/><Relationship Id="rId4" Type="http://schemas.openxmlformats.org/officeDocument/2006/relationships/image" Target="../media/image253.jpeg"/><Relationship Id="rId9" Type="http://schemas.openxmlformats.org/officeDocument/2006/relationships/image" Target="../media/image254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hyperlink" Target="#'TL XL'!A13"/><Relationship Id="rId13" Type="http://schemas.openxmlformats.org/officeDocument/2006/relationships/hyperlink" Target="#Main!A1"/><Relationship Id="rId18" Type="http://schemas.openxmlformats.org/officeDocument/2006/relationships/hyperlink" Target="#'TL XL'!A2"/><Relationship Id="rId3" Type="http://schemas.openxmlformats.org/officeDocument/2006/relationships/image" Target="../media/image257.jpeg"/><Relationship Id="rId7" Type="http://schemas.openxmlformats.org/officeDocument/2006/relationships/image" Target="../media/image260.jpeg"/><Relationship Id="rId12" Type="http://schemas.openxmlformats.org/officeDocument/2006/relationships/image" Target="../media/image8.png"/><Relationship Id="rId17" Type="http://schemas.openxmlformats.org/officeDocument/2006/relationships/hyperlink" Target="#'TL XL'!A2"/><Relationship Id="rId2" Type="http://schemas.openxmlformats.org/officeDocument/2006/relationships/image" Target="../media/image256.jpeg"/><Relationship Id="rId16" Type="http://schemas.openxmlformats.org/officeDocument/2006/relationships/hyperlink" Target="#'TL XL'!A2"/><Relationship Id="rId1" Type="http://schemas.openxmlformats.org/officeDocument/2006/relationships/image" Target="../media/image255.jpeg"/><Relationship Id="rId6" Type="http://schemas.openxmlformats.org/officeDocument/2006/relationships/image" Target="../media/image259.png"/><Relationship Id="rId11" Type="http://schemas.openxmlformats.org/officeDocument/2006/relationships/hyperlink" Target="https://www.youtube.com/watch?v=ENiapY9MEBA&amp;feature=youtu.be" TargetMode="External"/><Relationship Id="rId5" Type="http://schemas.openxmlformats.org/officeDocument/2006/relationships/image" Target="../media/image258.jpeg"/><Relationship Id="rId15" Type="http://schemas.openxmlformats.org/officeDocument/2006/relationships/hyperlink" Target="#'TL XL'!A2"/><Relationship Id="rId10" Type="http://schemas.openxmlformats.org/officeDocument/2006/relationships/image" Target="../media/image254.jpeg"/><Relationship Id="rId19" Type="http://schemas.openxmlformats.org/officeDocument/2006/relationships/hyperlink" Target="#'TL XL 2019'!A1"/><Relationship Id="rId4" Type="http://schemas.openxmlformats.org/officeDocument/2006/relationships/image" Target="../media/image253.jpeg"/><Relationship Id="rId9" Type="http://schemas.openxmlformats.org/officeDocument/2006/relationships/hyperlink" Target="#'TL XL'!A26"/><Relationship Id="rId14" Type="http://schemas.openxmlformats.org/officeDocument/2006/relationships/hyperlink" Target="#'TL XL'!A2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7.jpeg"/><Relationship Id="rId13" Type="http://schemas.openxmlformats.org/officeDocument/2006/relationships/hyperlink" Target="#'TL XL 2019'!A2"/><Relationship Id="rId18" Type="http://schemas.openxmlformats.org/officeDocument/2006/relationships/image" Target="../media/image265.jpeg"/><Relationship Id="rId3" Type="http://schemas.openxmlformats.org/officeDocument/2006/relationships/hyperlink" Target="#'TL XL 2019'!A12"/><Relationship Id="rId7" Type="http://schemas.openxmlformats.org/officeDocument/2006/relationships/image" Target="../media/image256.jpeg"/><Relationship Id="rId12" Type="http://schemas.openxmlformats.org/officeDocument/2006/relationships/hyperlink" Target="#'TL XL 2019'!A2"/><Relationship Id="rId17" Type="http://schemas.openxmlformats.org/officeDocument/2006/relationships/image" Target="../media/image264.jpeg"/><Relationship Id="rId2" Type="http://schemas.openxmlformats.org/officeDocument/2006/relationships/hyperlink" Target="#Main!A1"/><Relationship Id="rId16" Type="http://schemas.openxmlformats.org/officeDocument/2006/relationships/image" Target="../media/image263.jpeg"/><Relationship Id="rId1" Type="http://schemas.openxmlformats.org/officeDocument/2006/relationships/image" Target="../media/image8.png"/><Relationship Id="rId6" Type="http://schemas.openxmlformats.org/officeDocument/2006/relationships/image" Target="../media/image262.png"/><Relationship Id="rId11" Type="http://schemas.openxmlformats.org/officeDocument/2006/relationships/hyperlink" Target="#'TL XL 2019'!A2"/><Relationship Id="rId5" Type="http://schemas.openxmlformats.org/officeDocument/2006/relationships/image" Target="../media/image261.jpeg"/><Relationship Id="rId15" Type="http://schemas.openxmlformats.org/officeDocument/2006/relationships/hyperlink" Target="#'TL XL 2019'!A2"/><Relationship Id="rId10" Type="http://schemas.openxmlformats.org/officeDocument/2006/relationships/image" Target="../media/image254.jpeg"/><Relationship Id="rId19" Type="http://schemas.openxmlformats.org/officeDocument/2006/relationships/image" Target="../media/image266.jpeg"/><Relationship Id="rId4" Type="http://schemas.openxmlformats.org/officeDocument/2006/relationships/hyperlink" Target="#'TL XL 2019'!A24"/><Relationship Id="rId9" Type="http://schemas.openxmlformats.org/officeDocument/2006/relationships/image" Target="../media/image253.jpeg"/><Relationship Id="rId14" Type="http://schemas.openxmlformats.org/officeDocument/2006/relationships/hyperlink" Target="#'TL XL 2019'!A2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hyperlink" Target="#'TL Serial'!A38"/><Relationship Id="rId3" Type="http://schemas.openxmlformats.org/officeDocument/2006/relationships/hyperlink" Target="#'TL Serial'!A2"/><Relationship Id="rId7" Type="http://schemas.openxmlformats.org/officeDocument/2006/relationships/hyperlink" Target="#'TL Serial'!A18"/><Relationship Id="rId2" Type="http://schemas.openxmlformats.org/officeDocument/2006/relationships/hyperlink" Target="#Main!A1"/><Relationship Id="rId1" Type="http://schemas.openxmlformats.org/officeDocument/2006/relationships/image" Target="../media/image8.png"/><Relationship Id="rId6" Type="http://schemas.openxmlformats.org/officeDocument/2006/relationships/hyperlink" Target="#'TL Serial'!A2"/><Relationship Id="rId5" Type="http://schemas.openxmlformats.org/officeDocument/2006/relationships/hyperlink" Target="#'TL Serial'!A2"/><Relationship Id="rId10" Type="http://schemas.openxmlformats.org/officeDocument/2006/relationships/hyperlink" Target="#'TL Serial'!A73"/><Relationship Id="rId4" Type="http://schemas.openxmlformats.org/officeDocument/2006/relationships/hyperlink" Target="#'TL Serial'!A2"/><Relationship Id="rId9" Type="http://schemas.openxmlformats.org/officeDocument/2006/relationships/hyperlink" Target="#'TL Serial'!A56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1.jpeg"/><Relationship Id="rId13" Type="http://schemas.openxmlformats.org/officeDocument/2006/relationships/image" Target="../media/image276.jpeg"/><Relationship Id="rId18" Type="http://schemas.openxmlformats.org/officeDocument/2006/relationships/hyperlink" Target="#'TL L'!A47"/><Relationship Id="rId26" Type="http://schemas.openxmlformats.org/officeDocument/2006/relationships/hyperlink" Target="#'TL L'!A2"/><Relationship Id="rId39" Type="http://schemas.openxmlformats.org/officeDocument/2006/relationships/hyperlink" Target="#'TL L'!A2"/><Relationship Id="rId3" Type="http://schemas.openxmlformats.org/officeDocument/2006/relationships/image" Target="../media/image257.jpeg"/><Relationship Id="rId21" Type="http://schemas.openxmlformats.org/officeDocument/2006/relationships/image" Target="../media/image254.jpeg"/><Relationship Id="rId34" Type="http://schemas.openxmlformats.org/officeDocument/2006/relationships/hyperlink" Target="#'TL L'!A2"/><Relationship Id="rId7" Type="http://schemas.openxmlformats.org/officeDocument/2006/relationships/image" Target="../media/image270.jpeg"/><Relationship Id="rId12" Type="http://schemas.openxmlformats.org/officeDocument/2006/relationships/image" Target="../media/image275.jpeg"/><Relationship Id="rId17" Type="http://schemas.openxmlformats.org/officeDocument/2006/relationships/hyperlink" Target="#'TL L'!A29"/><Relationship Id="rId25" Type="http://schemas.openxmlformats.org/officeDocument/2006/relationships/hyperlink" Target="#'TL L'!A2"/><Relationship Id="rId33" Type="http://schemas.openxmlformats.org/officeDocument/2006/relationships/hyperlink" Target="#'TL L'!A2"/><Relationship Id="rId38" Type="http://schemas.openxmlformats.org/officeDocument/2006/relationships/hyperlink" Target="#'TL L'!A2"/><Relationship Id="rId2" Type="http://schemas.openxmlformats.org/officeDocument/2006/relationships/image" Target="../media/image256.jpeg"/><Relationship Id="rId16" Type="http://schemas.openxmlformats.org/officeDocument/2006/relationships/hyperlink" Target="#'TL L'!A13"/><Relationship Id="rId20" Type="http://schemas.openxmlformats.org/officeDocument/2006/relationships/image" Target="../media/image278.jpeg"/><Relationship Id="rId29" Type="http://schemas.openxmlformats.org/officeDocument/2006/relationships/hyperlink" Target="#'TL L'!A2"/><Relationship Id="rId1" Type="http://schemas.openxmlformats.org/officeDocument/2006/relationships/image" Target="../media/image267.jpeg"/><Relationship Id="rId6" Type="http://schemas.openxmlformats.org/officeDocument/2006/relationships/image" Target="../media/image269.jpeg"/><Relationship Id="rId11" Type="http://schemas.openxmlformats.org/officeDocument/2006/relationships/image" Target="../media/image274.jpeg"/><Relationship Id="rId24" Type="http://schemas.openxmlformats.org/officeDocument/2006/relationships/hyperlink" Target="#Main!A1"/><Relationship Id="rId32" Type="http://schemas.openxmlformats.org/officeDocument/2006/relationships/hyperlink" Target="#'TL L'!A2"/><Relationship Id="rId37" Type="http://schemas.openxmlformats.org/officeDocument/2006/relationships/hyperlink" Target="#'TL L'!A2"/><Relationship Id="rId40" Type="http://schemas.openxmlformats.org/officeDocument/2006/relationships/hyperlink" Target="#'TL L 2020'!A1"/><Relationship Id="rId5" Type="http://schemas.openxmlformats.org/officeDocument/2006/relationships/image" Target="../media/image268.jpeg"/><Relationship Id="rId15" Type="http://schemas.openxmlformats.org/officeDocument/2006/relationships/image" Target="../media/image260.jpeg"/><Relationship Id="rId23" Type="http://schemas.openxmlformats.org/officeDocument/2006/relationships/image" Target="../media/image8.png"/><Relationship Id="rId28" Type="http://schemas.openxmlformats.org/officeDocument/2006/relationships/hyperlink" Target="#'TL L'!A2"/><Relationship Id="rId36" Type="http://schemas.openxmlformats.org/officeDocument/2006/relationships/hyperlink" Target="#'TL L'!A2"/><Relationship Id="rId10" Type="http://schemas.openxmlformats.org/officeDocument/2006/relationships/image" Target="../media/image273.jpeg"/><Relationship Id="rId19" Type="http://schemas.openxmlformats.org/officeDocument/2006/relationships/hyperlink" Target="#'TL L'!A63"/><Relationship Id="rId31" Type="http://schemas.openxmlformats.org/officeDocument/2006/relationships/hyperlink" Target="#'TL L'!A2"/><Relationship Id="rId4" Type="http://schemas.openxmlformats.org/officeDocument/2006/relationships/image" Target="../media/image253.jpeg"/><Relationship Id="rId9" Type="http://schemas.openxmlformats.org/officeDocument/2006/relationships/image" Target="../media/image272.jpeg"/><Relationship Id="rId14" Type="http://schemas.openxmlformats.org/officeDocument/2006/relationships/image" Target="../media/image277.jpeg"/><Relationship Id="rId22" Type="http://schemas.openxmlformats.org/officeDocument/2006/relationships/hyperlink" Target="https://youtu.be/g1HI8fva9AI" TargetMode="External"/><Relationship Id="rId27" Type="http://schemas.openxmlformats.org/officeDocument/2006/relationships/hyperlink" Target="#'TL L'!A2"/><Relationship Id="rId30" Type="http://schemas.openxmlformats.org/officeDocument/2006/relationships/hyperlink" Target="#'TL L'!A2"/><Relationship Id="rId35" Type="http://schemas.openxmlformats.org/officeDocument/2006/relationships/hyperlink" Target="#'TL L'!A2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4.jpeg"/><Relationship Id="rId13" Type="http://schemas.openxmlformats.org/officeDocument/2006/relationships/image" Target="../media/image283.jpeg"/><Relationship Id="rId18" Type="http://schemas.openxmlformats.org/officeDocument/2006/relationships/hyperlink" Target="#'TL L 2020'!A2"/><Relationship Id="rId3" Type="http://schemas.openxmlformats.org/officeDocument/2006/relationships/hyperlink" Target="#'TL L 2020'!A14"/><Relationship Id="rId21" Type="http://schemas.openxmlformats.org/officeDocument/2006/relationships/hyperlink" Target="#'TL L 2020'!A2"/><Relationship Id="rId7" Type="http://schemas.openxmlformats.org/officeDocument/2006/relationships/image" Target="../media/image253.jpeg"/><Relationship Id="rId12" Type="http://schemas.openxmlformats.org/officeDocument/2006/relationships/image" Target="../media/image282.jpeg"/><Relationship Id="rId17" Type="http://schemas.openxmlformats.org/officeDocument/2006/relationships/image" Target="../media/image287.jpeg"/><Relationship Id="rId2" Type="http://schemas.openxmlformats.org/officeDocument/2006/relationships/hyperlink" Target="#Main!A1"/><Relationship Id="rId16" Type="http://schemas.openxmlformats.org/officeDocument/2006/relationships/image" Target="../media/image286.jpeg"/><Relationship Id="rId20" Type="http://schemas.openxmlformats.org/officeDocument/2006/relationships/hyperlink" Target="#'TL L 2020'!A2"/><Relationship Id="rId1" Type="http://schemas.openxmlformats.org/officeDocument/2006/relationships/image" Target="../media/image8.png"/><Relationship Id="rId6" Type="http://schemas.openxmlformats.org/officeDocument/2006/relationships/image" Target="../media/image257.jpeg"/><Relationship Id="rId11" Type="http://schemas.openxmlformats.org/officeDocument/2006/relationships/image" Target="../media/image281.jpeg"/><Relationship Id="rId24" Type="http://schemas.openxmlformats.org/officeDocument/2006/relationships/image" Target="../media/image289.jpeg"/><Relationship Id="rId5" Type="http://schemas.openxmlformats.org/officeDocument/2006/relationships/image" Target="../media/image256.jpeg"/><Relationship Id="rId15" Type="http://schemas.openxmlformats.org/officeDocument/2006/relationships/image" Target="../media/image285.jpeg"/><Relationship Id="rId23" Type="http://schemas.openxmlformats.org/officeDocument/2006/relationships/image" Target="../media/image288.jpeg"/><Relationship Id="rId10" Type="http://schemas.openxmlformats.org/officeDocument/2006/relationships/image" Target="../media/image280.jpeg"/><Relationship Id="rId19" Type="http://schemas.openxmlformats.org/officeDocument/2006/relationships/hyperlink" Target="#'TL L 2020'!A2"/><Relationship Id="rId4" Type="http://schemas.openxmlformats.org/officeDocument/2006/relationships/hyperlink" Target="#'TL L 2020'!A38"/><Relationship Id="rId9" Type="http://schemas.openxmlformats.org/officeDocument/2006/relationships/image" Target="../media/image279.jpeg"/><Relationship Id="rId14" Type="http://schemas.openxmlformats.org/officeDocument/2006/relationships/image" Target="../media/image284.jpeg"/><Relationship Id="rId22" Type="http://schemas.openxmlformats.org/officeDocument/2006/relationships/image" Target="../media/image264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4.jpeg"/><Relationship Id="rId13" Type="http://schemas.openxmlformats.org/officeDocument/2006/relationships/hyperlink" Target="https://www.youtube.com/watch?v=WcRi1MzY-G8&amp;feature=youtu.be" TargetMode="External"/><Relationship Id="rId18" Type="http://schemas.openxmlformats.org/officeDocument/2006/relationships/hyperlink" Target="#'TL M'!A2"/><Relationship Id="rId3" Type="http://schemas.openxmlformats.org/officeDocument/2006/relationships/image" Target="../media/image290.jpeg"/><Relationship Id="rId21" Type="http://schemas.openxmlformats.org/officeDocument/2006/relationships/hyperlink" Target="#'TL L 2020'!A1"/><Relationship Id="rId7" Type="http://schemas.openxmlformats.org/officeDocument/2006/relationships/image" Target="../media/image293.jpeg"/><Relationship Id="rId12" Type="http://schemas.openxmlformats.org/officeDocument/2006/relationships/image" Target="../media/image254.jpeg"/><Relationship Id="rId17" Type="http://schemas.openxmlformats.org/officeDocument/2006/relationships/hyperlink" Target="#'TL M'!A2"/><Relationship Id="rId2" Type="http://schemas.openxmlformats.org/officeDocument/2006/relationships/image" Target="../media/image257.jpeg"/><Relationship Id="rId16" Type="http://schemas.openxmlformats.org/officeDocument/2006/relationships/hyperlink" Target="#'TL M'!A2"/><Relationship Id="rId20" Type="http://schemas.openxmlformats.org/officeDocument/2006/relationships/hyperlink" Target="#'TL M'!A2"/><Relationship Id="rId1" Type="http://schemas.openxmlformats.org/officeDocument/2006/relationships/image" Target="../media/image256.jpeg"/><Relationship Id="rId6" Type="http://schemas.openxmlformats.org/officeDocument/2006/relationships/image" Target="../media/image292.jpeg"/><Relationship Id="rId11" Type="http://schemas.openxmlformats.org/officeDocument/2006/relationships/hyperlink" Target="#'TL M'!A29"/><Relationship Id="rId5" Type="http://schemas.openxmlformats.org/officeDocument/2006/relationships/image" Target="../media/image291.jpeg"/><Relationship Id="rId15" Type="http://schemas.openxmlformats.org/officeDocument/2006/relationships/hyperlink" Target="#Main!A1"/><Relationship Id="rId10" Type="http://schemas.openxmlformats.org/officeDocument/2006/relationships/hyperlink" Target="#'TL M'!A15"/><Relationship Id="rId19" Type="http://schemas.openxmlformats.org/officeDocument/2006/relationships/hyperlink" Target="#'TL M'!A2"/><Relationship Id="rId4" Type="http://schemas.openxmlformats.org/officeDocument/2006/relationships/image" Target="../media/image253.jpeg"/><Relationship Id="rId9" Type="http://schemas.openxmlformats.org/officeDocument/2006/relationships/image" Target="../media/image260.jpeg"/><Relationship Id="rId14" Type="http://schemas.openxmlformats.org/officeDocument/2006/relationships/image" Target="../media/image8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3.jpeg"/><Relationship Id="rId7" Type="http://schemas.openxmlformats.org/officeDocument/2006/relationships/image" Target="../media/image296.jpeg"/><Relationship Id="rId2" Type="http://schemas.openxmlformats.org/officeDocument/2006/relationships/image" Target="../media/image257.jpeg"/><Relationship Id="rId1" Type="http://schemas.openxmlformats.org/officeDocument/2006/relationships/image" Target="../media/image256.jpeg"/><Relationship Id="rId6" Type="http://schemas.openxmlformats.org/officeDocument/2006/relationships/image" Target="../media/image295.jpeg"/><Relationship Id="rId5" Type="http://schemas.openxmlformats.org/officeDocument/2006/relationships/hyperlink" Target="#Main!A1"/><Relationship Id="rId4" Type="http://schemas.openxmlformats.org/officeDocument/2006/relationships/image" Target="../media/image254.jpe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9.jpeg"/><Relationship Id="rId2" Type="http://schemas.openxmlformats.org/officeDocument/2006/relationships/image" Target="../media/image298.jpeg"/><Relationship Id="rId1" Type="http://schemas.openxmlformats.org/officeDocument/2006/relationships/image" Target="../media/image297.jpeg"/><Relationship Id="rId6" Type="http://schemas.openxmlformats.org/officeDocument/2006/relationships/image" Target="../media/image301.jpeg"/><Relationship Id="rId5" Type="http://schemas.openxmlformats.org/officeDocument/2006/relationships/hyperlink" Target="#Main!A1"/><Relationship Id="rId4" Type="http://schemas.openxmlformats.org/officeDocument/2006/relationships/image" Target="../media/image300.jpe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hyperlink" Target="#'SL M'!A2"/><Relationship Id="rId3" Type="http://schemas.openxmlformats.org/officeDocument/2006/relationships/image" Target="../media/image304.jpeg"/><Relationship Id="rId7" Type="http://schemas.openxmlformats.org/officeDocument/2006/relationships/hyperlink" Target="#'SL M'!A2"/><Relationship Id="rId2" Type="http://schemas.openxmlformats.org/officeDocument/2006/relationships/image" Target="../media/image303.jpeg"/><Relationship Id="rId1" Type="http://schemas.openxmlformats.org/officeDocument/2006/relationships/image" Target="../media/image302.jpeg"/><Relationship Id="rId6" Type="http://schemas.openxmlformats.org/officeDocument/2006/relationships/hyperlink" Target="#Main!A1"/><Relationship Id="rId5" Type="http://schemas.openxmlformats.org/officeDocument/2006/relationships/hyperlink" Target="#'SL M'!A25"/><Relationship Id="rId10" Type="http://schemas.openxmlformats.org/officeDocument/2006/relationships/image" Target="../media/image306.jpeg"/><Relationship Id="rId4" Type="http://schemas.openxmlformats.org/officeDocument/2006/relationships/hyperlink" Target="#'SL M'!A12"/><Relationship Id="rId9" Type="http://schemas.openxmlformats.org/officeDocument/2006/relationships/image" Target="../media/image305.jpe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8.jpeg"/><Relationship Id="rId2" Type="http://schemas.openxmlformats.org/officeDocument/2006/relationships/hyperlink" Target="#Main!A1"/><Relationship Id="rId1" Type="http://schemas.openxmlformats.org/officeDocument/2006/relationships/image" Target="../media/image307.jpe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0.jpeg"/><Relationship Id="rId2" Type="http://schemas.openxmlformats.org/officeDocument/2006/relationships/hyperlink" Target="#Main!A1"/><Relationship Id="rId1" Type="http://schemas.openxmlformats.org/officeDocument/2006/relationships/image" Target="../media/image309.jpe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8.jpeg"/><Relationship Id="rId13" Type="http://schemas.openxmlformats.org/officeDocument/2006/relationships/image" Target="../media/image323.jpeg"/><Relationship Id="rId18" Type="http://schemas.openxmlformats.org/officeDocument/2006/relationships/hyperlink" Target="https://youtu.be/CgsKo_6bKpc" TargetMode="External"/><Relationship Id="rId26" Type="http://schemas.openxmlformats.org/officeDocument/2006/relationships/hyperlink" Target="#'WL L'!A2"/><Relationship Id="rId3" Type="http://schemas.openxmlformats.org/officeDocument/2006/relationships/image" Target="../media/image313.jpeg"/><Relationship Id="rId21" Type="http://schemas.openxmlformats.org/officeDocument/2006/relationships/hyperlink" Target="#'WL L'!A2"/><Relationship Id="rId7" Type="http://schemas.openxmlformats.org/officeDocument/2006/relationships/image" Target="../media/image317.jpeg"/><Relationship Id="rId12" Type="http://schemas.openxmlformats.org/officeDocument/2006/relationships/image" Target="../media/image322.jpeg"/><Relationship Id="rId17" Type="http://schemas.openxmlformats.org/officeDocument/2006/relationships/hyperlink" Target="#'WL L'!A104"/><Relationship Id="rId25" Type="http://schemas.openxmlformats.org/officeDocument/2006/relationships/hyperlink" Target="#'WL L'!A2"/><Relationship Id="rId2" Type="http://schemas.openxmlformats.org/officeDocument/2006/relationships/image" Target="../media/image312.jpeg"/><Relationship Id="rId16" Type="http://schemas.openxmlformats.org/officeDocument/2006/relationships/hyperlink" Target="#'WL L'!A56"/><Relationship Id="rId20" Type="http://schemas.openxmlformats.org/officeDocument/2006/relationships/hyperlink" Target="#Main!A1"/><Relationship Id="rId1" Type="http://schemas.openxmlformats.org/officeDocument/2006/relationships/image" Target="../media/image311.jpeg"/><Relationship Id="rId6" Type="http://schemas.openxmlformats.org/officeDocument/2006/relationships/image" Target="../media/image316.jpeg"/><Relationship Id="rId11" Type="http://schemas.openxmlformats.org/officeDocument/2006/relationships/image" Target="../media/image321.png"/><Relationship Id="rId24" Type="http://schemas.openxmlformats.org/officeDocument/2006/relationships/hyperlink" Target="#'WL L'!A2"/><Relationship Id="rId5" Type="http://schemas.openxmlformats.org/officeDocument/2006/relationships/image" Target="../media/image315.jpeg"/><Relationship Id="rId15" Type="http://schemas.openxmlformats.org/officeDocument/2006/relationships/hyperlink" Target="#'WL L'!A33"/><Relationship Id="rId23" Type="http://schemas.openxmlformats.org/officeDocument/2006/relationships/hyperlink" Target="#'WL L'!A2"/><Relationship Id="rId10" Type="http://schemas.openxmlformats.org/officeDocument/2006/relationships/image" Target="../media/image320.png"/><Relationship Id="rId19" Type="http://schemas.openxmlformats.org/officeDocument/2006/relationships/image" Target="../media/image8.png"/><Relationship Id="rId4" Type="http://schemas.openxmlformats.org/officeDocument/2006/relationships/image" Target="../media/image314.jpeg"/><Relationship Id="rId9" Type="http://schemas.openxmlformats.org/officeDocument/2006/relationships/image" Target="../media/image319.jpeg"/><Relationship Id="rId14" Type="http://schemas.openxmlformats.org/officeDocument/2006/relationships/hyperlink" Target="#'WL L'!A14"/><Relationship Id="rId22" Type="http://schemas.openxmlformats.org/officeDocument/2006/relationships/hyperlink" Target="#'WL L'!A2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0.png"/><Relationship Id="rId13" Type="http://schemas.openxmlformats.org/officeDocument/2006/relationships/hyperlink" Target="#'&#1040;&#1082;&#1094;&#1080;&#1103; &#1087;&#1086; WL'!A28"/><Relationship Id="rId18" Type="http://schemas.openxmlformats.org/officeDocument/2006/relationships/hyperlink" Target="#Main!A1"/><Relationship Id="rId3" Type="http://schemas.openxmlformats.org/officeDocument/2006/relationships/image" Target="../media/image315.jpeg"/><Relationship Id="rId21" Type="http://schemas.openxmlformats.org/officeDocument/2006/relationships/hyperlink" Target="#'&#1040;&#1082;&#1094;&#1080;&#1103; &#1087;&#1086; WL'!A2"/><Relationship Id="rId7" Type="http://schemas.openxmlformats.org/officeDocument/2006/relationships/image" Target="../media/image319.jpeg"/><Relationship Id="rId12" Type="http://schemas.openxmlformats.org/officeDocument/2006/relationships/hyperlink" Target="#'&#1040;&#1082;&#1094;&#1080;&#1103; &#1087;&#1086; WL'!A14"/><Relationship Id="rId17" Type="http://schemas.openxmlformats.org/officeDocument/2006/relationships/image" Target="../media/image8.png"/><Relationship Id="rId25" Type="http://schemas.openxmlformats.org/officeDocument/2006/relationships/image" Target="../media/image324.png"/><Relationship Id="rId2" Type="http://schemas.openxmlformats.org/officeDocument/2006/relationships/image" Target="../media/image314.jpeg"/><Relationship Id="rId16" Type="http://schemas.openxmlformats.org/officeDocument/2006/relationships/hyperlink" Target="https://youtu.be/CgsKo_6bKpc" TargetMode="External"/><Relationship Id="rId20" Type="http://schemas.openxmlformats.org/officeDocument/2006/relationships/hyperlink" Target="#'&#1040;&#1082;&#1094;&#1080;&#1103; &#1087;&#1086; WL'!A2"/><Relationship Id="rId1" Type="http://schemas.openxmlformats.org/officeDocument/2006/relationships/image" Target="../media/image313.jpeg"/><Relationship Id="rId6" Type="http://schemas.openxmlformats.org/officeDocument/2006/relationships/image" Target="../media/image318.jpeg"/><Relationship Id="rId11" Type="http://schemas.openxmlformats.org/officeDocument/2006/relationships/image" Target="../media/image323.jpeg"/><Relationship Id="rId24" Type="http://schemas.openxmlformats.org/officeDocument/2006/relationships/hyperlink" Target="#'&#1040;&#1082;&#1094;&#1080;&#1103; &#1087;&#1086; WL'!A2"/><Relationship Id="rId5" Type="http://schemas.openxmlformats.org/officeDocument/2006/relationships/image" Target="../media/image317.jpeg"/><Relationship Id="rId15" Type="http://schemas.openxmlformats.org/officeDocument/2006/relationships/hyperlink" Target="#'&#1040;&#1082;&#1094;&#1080;&#1103; &#1087;&#1086; WL'!A87"/><Relationship Id="rId23" Type="http://schemas.openxmlformats.org/officeDocument/2006/relationships/hyperlink" Target="#'&#1040;&#1082;&#1094;&#1080;&#1103; &#1087;&#1086; WL'!A2"/><Relationship Id="rId10" Type="http://schemas.openxmlformats.org/officeDocument/2006/relationships/image" Target="../media/image322.jpeg"/><Relationship Id="rId19" Type="http://schemas.openxmlformats.org/officeDocument/2006/relationships/hyperlink" Target="#'&#1040;&#1082;&#1094;&#1080;&#1103; &#1087;&#1086; WL'!A2"/><Relationship Id="rId4" Type="http://schemas.openxmlformats.org/officeDocument/2006/relationships/image" Target="../media/image316.jpeg"/><Relationship Id="rId9" Type="http://schemas.openxmlformats.org/officeDocument/2006/relationships/image" Target="../media/image321.png"/><Relationship Id="rId14" Type="http://schemas.openxmlformats.org/officeDocument/2006/relationships/hyperlink" Target="#'&#1040;&#1082;&#1094;&#1080;&#1103; &#1087;&#1086; WL'!A43"/><Relationship Id="rId22" Type="http://schemas.openxmlformats.org/officeDocument/2006/relationships/hyperlink" Target="#'&#1040;&#1082;&#1094;&#1080;&#1103; &#1087;&#1086; WL'!A2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3.jpeg"/><Relationship Id="rId3" Type="http://schemas.openxmlformats.org/officeDocument/2006/relationships/image" Target="../media/image327.jpeg"/><Relationship Id="rId7" Type="http://schemas.openxmlformats.org/officeDocument/2006/relationships/hyperlink" Target="#'WL 230'!A2"/><Relationship Id="rId2" Type="http://schemas.openxmlformats.org/officeDocument/2006/relationships/image" Target="../media/image326.jpeg"/><Relationship Id="rId1" Type="http://schemas.openxmlformats.org/officeDocument/2006/relationships/image" Target="../media/image325.jpeg"/><Relationship Id="rId6" Type="http://schemas.openxmlformats.org/officeDocument/2006/relationships/hyperlink" Target="#'WL 230'!A2"/><Relationship Id="rId5" Type="http://schemas.openxmlformats.org/officeDocument/2006/relationships/hyperlink" Target="#Main!A1"/><Relationship Id="rId4" Type="http://schemas.openxmlformats.org/officeDocument/2006/relationships/image" Target="../media/image322.jpeg"/><Relationship Id="rId9" Type="http://schemas.openxmlformats.org/officeDocument/2006/relationships/image" Target="../media/image254.jpe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5.jpeg"/><Relationship Id="rId13" Type="http://schemas.openxmlformats.org/officeDocument/2006/relationships/image" Target="../media/image340.jpeg"/><Relationship Id="rId18" Type="http://schemas.openxmlformats.org/officeDocument/2006/relationships/image" Target="../media/image345.jpeg"/><Relationship Id="rId26" Type="http://schemas.openxmlformats.org/officeDocument/2006/relationships/hyperlink" Target="#'&#1057;&#1086;&#1077;&#1076;&#1080;&#1085;&#1080;&#1090;&#1077;&#1083;&#1100;&#1085;&#1072;&#1103; &#1092;&#1091;&#1088;&#1085;&#1080;&#1090;&#1091;&#1088;&#1072;'!A35"/><Relationship Id="rId3" Type="http://schemas.openxmlformats.org/officeDocument/2006/relationships/image" Target="../media/image330.jpeg"/><Relationship Id="rId21" Type="http://schemas.openxmlformats.org/officeDocument/2006/relationships/image" Target="../media/image348.jpeg"/><Relationship Id="rId34" Type="http://schemas.openxmlformats.org/officeDocument/2006/relationships/hyperlink" Target="#'&#1057;&#1086;&#1077;&#1076;&#1080;&#1085;&#1080;&#1090;&#1077;&#1083;&#1100;&#1085;&#1072;&#1103; &#1092;&#1091;&#1088;&#1085;&#1080;&#1090;&#1091;&#1088;&#1072;'!A2"/><Relationship Id="rId7" Type="http://schemas.openxmlformats.org/officeDocument/2006/relationships/image" Target="../media/image334.jpeg"/><Relationship Id="rId12" Type="http://schemas.openxmlformats.org/officeDocument/2006/relationships/image" Target="../media/image339.jpeg"/><Relationship Id="rId17" Type="http://schemas.openxmlformats.org/officeDocument/2006/relationships/image" Target="../media/image344.jpeg"/><Relationship Id="rId25" Type="http://schemas.openxmlformats.org/officeDocument/2006/relationships/hyperlink" Target="#'&#1057;&#1086;&#1077;&#1076;&#1080;&#1085;&#1080;&#1090;&#1077;&#1083;&#1100;&#1085;&#1072;&#1103; &#1092;&#1091;&#1088;&#1085;&#1080;&#1090;&#1091;&#1088;&#1072;'!A14"/><Relationship Id="rId33" Type="http://schemas.openxmlformats.org/officeDocument/2006/relationships/hyperlink" Target="#'&#1057;&#1086;&#1077;&#1076;&#1080;&#1085;&#1080;&#1090;&#1077;&#1083;&#1100;&#1085;&#1072;&#1103; &#1092;&#1091;&#1088;&#1085;&#1080;&#1090;&#1091;&#1088;&#1072;'!A2"/><Relationship Id="rId2" Type="http://schemas.openxmlformats.org/officeDocument/2006/relationships/image" Target="../media/image329.jpeg"/><Relationship Id="rId16" Type="http://schemas.openxmlformats.org/officeDocument/2006/relationships/image" Target="../media/image343.jpeg"/><Relationship Id="rId20" Type="http://schemas.openxmlformats.org/officeDocument/2006/relationships/image" Target="../media/image347.jpeg"/><Relationship Id="rId29" Type="http://schemas.openxmlformats.org/officeDocument/2006/relationships/hyperlink" Target="#Main!A1"/><Relationship Id="rId1" Type="http://schemas.openxmlformats.org/officeDocument/2006/relationships/image" Target="../media/image328.jpeg"/><Relationship Id="rId6" Type="http://schemas.openxmlformats.org/officeDocument/2006/relationships/image" Target="../media/image333.jpeg"/><Relationship Id="rId11" Type="http://schemas.openxmlformats.org/officeDocument/2006/relationships/image" Target="../media/image338.jpeg"/><Relationship Id="rId24" Type="http://schemas.openxmlformats.org/officeDocument/2006/relationships/image" Target="../media/image351.jpeg"/><Relationship Id="rId32" Type="http://schemas.openxmlformats.org/officeDocument/2006/relationships/hyperlink" Target="#'&#1057;&#1086;&#1077;&#1076;&#1080;&#1085;&#1080;&#1090;&#1077;&#1083;&#1100;&#1085;&#1072;&#1103; &#1092;&#1091;&#1088;&#1085;&#1080;&#1090;&#1091;&#1088;&#1072;'!A2"/><Relationship Id="rId5" Type="http://schemas.openxmlformats.org/officeDocument/2006/relationships/image" Target="../media/image332.jpeg"/><Relationship Id="rId15" Type="http://schemas.openxmlformats.org/officeDocument/2006/relationships/image" Target="../media/image342.jpeg"/><Relationship Id="rId23" Type="http://schemas.openxmlformats.org/officeDocument/2006/relationships/image" Target="../media/image350.jpeg"/><Relationship Id="rId28" Type="http://schemas.openxmlformats.org/officeDocument/2006/relationships/hyperlink" Target="#'&#1057;&#1086;&#1077;&#1076;&#1080;&#1085;&#1080;&#1090;&#1077;&#1083;&#1100;&#1085;&#1072;&#1103; &#1092;&#1091;&#1088;&#1085;&#1080;&#1090;&#1091;&#1088;&#1072;'!A77"/><Relationship Id="rId10" Type="http://schemas.openxmlformats.org/officeDocument/2006/relationships/image" Target="../media/image337.jpeg"/><Relationship Id="rId19" Type="http://schemas.openxmlformats.org/officeDocument/2006/relationships/image" Target="../media/image346.jpeg"/><Relationship Id="rId31" Type="http://schemas.openxmlformats.org/officeDocument/2006/relationships/hyperlink" Target="#'&#1057;&#1086;&#1077;&#1076;&#1080;&#1085;&#1080;&#1090;&#1077;&#1083;&#1100;&#1085;&#1072;&#1103; &#1092;&#1091;&#1088;&#1085;&#1080;&#1090;&#1091;&#1088;&#1072;'!A2"/><Relationship Id="rId4" Type="http://schemas.openxmlformats.org/officeDocument/2006/relationships/image" Target="../media/image331.jpeg"/><Relationship Id="rId9" Type="http://schemas.openxmlformats.org/officeDocument/2006/relationships/image" Target="../media/image336.jpeg"/><Relationship Id="rId14" Type="http://schemas.openxmlformats.org/officeDocument/2006/relationships/image" Target="../media/image341.jpeg"/><Relationship Id="rId22" Type="http://schemas.openxmlformats.org/officeDocument/2006/relationships/image" Target="../media/image349.jpeg"/><Relationship Id="rId27" Type="http://schemas.openxmlformats.org/officeDocument/2006/relationships/hyperlink" Target="#'&#1057;&#1086;&#1077;&#1076;&#1080;&#1085;&#1080;&#1090;&#1077;&#1083;&#1100;&#1085;&#1072;&#1103; &#1092;&#1091;&#1088;&#1085;&#1080;&#1090;&#1091;&#1088;&#1072;'!A62"/><Relationship Id="rId30" Type="http://schemas.openxmlformats.org/officeDocument/2006/relationships/hyperlink" Target="#'&#1057;&#1086;&#1077;&#1076;&#1080;&#1085;&#1080;&#1090;&#1077;&#1083;&#1100;&#1085;&#1072;&#1103; &#1092;&#1091;&#1088;&#1085;&#1080;&#1090;&#1091;&#1088;&#1072;'!A2"/><Relationship Id="rId35" Type="http://schemas.openxmlformats.org/officeDocument/2006/relationships/hyperlink" Target="#'&#1057;&#1086;&#1077;&#1076;&#1080;&#1085;&#1080;&#1090;&#1077;&#1083;&#1100;&#1085;&#1072;&#1103; &#1092;&#1091;&#1088;&#1085;&#1080;&#1090;&#1091;&#1088;&#1072;'!A2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hyperlink" Target="#'&#1055;&#1088;&#1086;&#1080;&#1079;&#1074;&#1086;&#1076;&#1089;&#1090;&#1074;&#1077;&#1085;&#1085;&#1072;&#1103; &#1090;&#1077;&#1093;&#1085;&#1080;&#1082;&#1072;'!A2"/><Relationship Id="rId3" Type="http://schemas.openxmlformats.org/officeDocument/2006/relationships/image" Target="../media/image354.jpeg"/><Relationship Id="rId7" Type="http://schemas.openxmlformats.org/officeDocument/2006/relationships/hyperlink" Target="#Main!A1"/><Relationship Id="rId2" Type="http://schemas.openxmlformats.org/officeDocument/2006/relationships/image" Target="../media/image353.jpeg"/><Relationship Id="rId1" Type="http://schemas.openxmlformats.org/officeDocument/2006/relationships/image" Target="../media/image352.jpeg"/><Relationship Id="rId6" Type="http://schemas.openxmlformats.org/officeDocument/2006/relationships/image" Target="../media/image357.jpeg"/><Relationship Id="rId5" Type="http://schemas.openxmlformats.org/officeDocument/2006/relationships/image" Target="../media/image356.jpeg"/><Relationship Id="rId10" Type="http://schemas.openxmlformats.org/officeDocument/2006/relationships/hyperlink" Target="#'&#1055;&#1088;&#1086;&#1080;&#1079;&#1074;&#1086;&#1076;&#1089;&#1090;&#1074;&#1077;&#1085;&#1085;&#1072;&#1103; &#1090;&#1077;&#1093;&#1085;&#1080;&#1082;&#1072;'!A2"/><Relationship Id="rId4" Type="http://schemas.openxmlformats.org/officeDocument/2006/relationships/image" Target="../media/image355.jpeg"/><Relationship Id="rId9" Type="http://schemas.openxmlformats.org/officeDocument/2006/relationships/hyperlink" Target="#'&#1055;&#1088;&#1086;&#1080;&#1079;&#1074;&#1086;&#1076;&#1089;&#1090;&#1074;&#1077;&#1085;&#1085;&#1072;&#1103; &#1090;&#1077;&#1093;&#1085;&#1080;&#1082;&#1072;'!A2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0.jpeg"/><Relationship Id="rId2" Type="http://schemas.openxmlformats.org/officeDocument/2006/relationships/image" Target="../media/image359.jpeg"/><Relationship Id="rId1" Type="http://schemas.openxmlformats.org/officeDocument/2006/relationships/image" Target="../media/image358.jpeg"/><Relationship Id="rId6" Type="http://schemas.openxmlformats.org/officeDocument/2006/relationships/hyperlink" Target="#Main!A1"/><Relationship Id="rId5" Type="http://schemas.openxmlformats.org/officeDocument/2006/relationships/image" Target="../media/image362.jpeg"/><Relationship Id="rId4" Type="http://schemas.openxmlformats.org/officeDocument/2006/relationships/image" Target="../media/image36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750048</xdr:colOff>
      <xdr:row>1</xdr:row>
      <xdr:rowOff>166688</xdr:rowOff>
    </xdr:from>
    <xdr:to>
      <xdr:col>5</xdr:col>
      <xdr:colOff>452391</xdr:colOff>
      <xdr:row>1</xdr:row>
      <xdr:rowOff>821533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SpPr/>
      </xdr:nvSpPr>
      <xdr:spPr>
        <a:xfrm>
          <a:off x="3488486" y="1071563"/>
          <a:ext cx="1714499" cy="654845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Группа</a:t>
          </a:r>
          <a:r>
            <a:rPr lang="ru-RU" sz="1400" baseline="0"/>
            <a:t> Петли</a:t>
          </a:r>
          <a:endParaRPr lang="ru-RU" sz="1400"/>
        </a:p>
      </xdr:txBody>
    </xdr:sp>
    <xdr:clientData/>
  </xdr:twoCellAnchor>
  <xdr:twoCellAnchor>
    <xdr:from>
      <xdr:col>5</xdr:col>
      <xdr:colOff>559554</xdr:colOff>
      <xdr:row>1</xdr:row>
      <xdr:rowOff>154782</xdr:rowOff>
    </xdr:from>
    <xdr:to>
      <xdr:col>7</xdr:col>
      <xdr:colOff>1452522</xdr:colOff>
      <xdr:row>1</xdr:row>
      <xdr:rowOff>809627</xdr:rowOff>
    </xdr:to>
    <xdr:sp macro="" textlink="">
      <xdr:nvSpPr>
        <xdr:cNvPr id="4" name="Скругленный прямоугольник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SpPr/>
      </xdr:nvSpPr>
      <xdr:spPr>
        <a:xfrm>
          <a:off x="5310148" y="1059657"/>
          <a:ext cx="1714499" cy="654845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Группа</a:t>
          </a:r>
          <a:r>
            <a:rPr lang="ru-RU" sz="1400" baseline="0"/>
            <a:t> Ящики</a:t>
          </a:r>
          <a:endParaRPr lang="ru-RU" sz="1400"/>
        </a:p>
      </xdr:txBody>
    </xdr:sp>
    <xdr:clientData/>
  </xdr:twoCellAnchor>
  <xdr:twoCellAnchor>
    <xdr:from>
      <xdr:col>7</xdr:col>
      <xdr:colOff>1559676</xdr:colOff>
      <xdr:row>1</xdr:row>
      <xdr:rowOff>154781</xdr:rowOff>
    </xdr:from>
    <xdr:to>
      <xdr:col>9</xdr:col>
      <xdr:colOff>261894</xdr:colOff>
      <xdr:row>1</xdr:row>
      <xdr:rowOff>809626</xdr:rowOff>
    </xdr:to>
    <xdr:sp macro="" textlink="">
      <xdr:nvSpPr>
        <xdr:cNvPr id="5" name="Скругленный прямоугольник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SpPr/>
      </xdr:nvSpPr>
      <xdr:spPr>
        <a:xfrm>
          <a:off x="7131801" y="1059656"/>
          <a:ext cx="1714499" cy="654845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Группа</a:t>
          </a:r>
          <a:r>
            <a:rPr lang="ru-RU" sz="1400" baseline="0"/>
            <a:t> Направляющие</a:t>
          </a:r>
        </a:p>
      </xdr:txBody>
    </xdr:sp>
    <xdr:clientData/>
  </xdr:twoCellAnchor>
  <xdr:twoCellAnchor>
    <xdr:from>
      <xdr:col>9</xdr:col>
      <xdr:colOff>369050</xdr:colOff>
      <xdr:row>1</xdr:row>
      <xdr:rowOff>154782</xdr:rowOff>
    </xdr:from>
    <xdr:to>
      <xdr:col>10</xdr:col>
      <xdr:colOff>83299</xdr:colOff>
      <xdr:row>1</xdr:row>
      <xdr:rowOff>809627</xdr:rowOff>
    </xdr:to>
    <xdr:sp macro="" textlink="">
      <xdr:nvSpPr>
        <xdr:cNvPr id="6" name="Скругленный прямоугольник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SpPr/>
      </xdr:nvSpPr>
      <xdr:spPr>
        <a:xfrm>
          <a:off x="8953456" y="1059657"/>
          <a:ext cx="1714499" cy="654845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Группа</a:t>
          </a:r>
          <a:r>
            <a:rPr lang="ru-RU" sz="1400" baseline="0"/>
            <a:t> Раздвижные двери</a:t>
          </a:r>
        </a:p>
      </xdr:txBody>
    </xdr:sp>
    <xdr:clientData/>
  </xdr:twoCellAnchor>
  <xdr:twoCellAnchor>
    <xdr:from>
      <xdr:col>10</xdr:col>
      <xdr:colOff>178547</xdr:colOff>
      <xdr:row>1</xdr:row>
      <xdr:rowOff>154782</xdr:rowOff>
    </xdr:from>
    <xdr:to>
      <xdr:col>12</xdr:col>
      <xdr:colOff>273796</xdr:colOff>
      <xdr:row>1</xdr:row>
      <xdr:rowOff>809627</xdr:rowOff>
    </xdr:to>
    <xdr:sp macro="" textlink="">
      <xdr:nvSpPr>
        <xdr:cNvPr id="7" name="Скругленный прямоугольник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SpPr/>
      </xdr:nvSpPr>
      <xdr:spPr>
        <a:xfrm>
          <a:off x="10763203" y="1059657"/>
          <a:ext cx="1714499" cy="654845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Группа</a:t>
          </a:r>
          <a:r>
            <a:rPr lang="ru-RU" sz="1400" baseline="0"/>
            <a:t> Складные двери</a:t>
          </a:r>
        </a:p>
      </xdr:txBody>
    </xdr:sp>
    <xdr:clientData/>
  </xdr:twoCellAnchor>
  <xdr:twoCellAnchor editAs="oneCell">
    <xdr:from>
      <xdr:col>1</xdr:col>
      <xdr:colOff>35718</xdr:colOff>
      <xdr:row>3</xdr:row>
      <xdr:rowOff>0</xdr:rowOff>
    </xdr:from>
    <xdr:to>
      <xdr:col>2</xdr:col>
      <xdr:colOff>333375</xdr:colOff>
      <xdr:row>3</xdr:row>
      <xdr:rowOff>619125</xdr:rowOff>
    </xdr:to>
    <xdr:pic>
      <xdr:nvPicPr>
        <xdr:cNvPr id="13" name="Picture 3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42937" y="1678781"/>
          <a:ext cx="2155032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2</xdr:col>
      <xdr:colOff>297657</xdr:colOff>
      <xdr:row>18</xdr:row>
      <xdr:rowOff>619125</xdr:rowOff>
    </xdr:to>
    <xdr:pic>
      <xdr:nvPicPr>
        <xdr:cNvPr id="14" name="Picture 3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07219" y="5191125"/>
          <a:ext cx="2155032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2</xdr:col>
      <xdr:colOff>297657</xdr:colOff>
      <xdr:row>36</xdr:row>
      <xdr:rowOff>619125</xdr:rowOff>
    </xdr:to>
    <xdr:pic>
      <xdr:nvPicPr>
        <xdr:cNvPr id="15" name="Picture 3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07219" y="9251156"/>
          <a:ext cx="2155032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48</xdr:row>
      <xdr:rowOff>0</xdr:rowOff>
    </xdr:from>
    <xdr:to>
      <xdr:col>2</xdr:col>
      <xdr:colOff>297657</xdr:colOff>
      <xdr:row>48</xdr:row>
      <xdr:rowOff>619125</xdr:rowOff>
    </xdr:to>
    <xdr:pic>
      <xdr:nvPicPr>
        <xdr:cNvPr id="16" name="Picture 3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07219" y="12144375"/>
          <a:ext cx="2155032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66</xdr:row>
      <xdr:rowOff>0</xdr:rowOff>
    </xdr:from>
    <xdr:to>
      <xdr:col>2</xdr:col>
      <xdr:colOff>297657</xdr:colOff>
      <xdr:row>66</xdr:row>
      <xdr:rowOff>619125</xdr:rowOff>
    </xdr:to>
    <xdr:pic>
      <xdr:nvPicPr>
        <xdr:cNvPr id="17" name="Picture 3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07219" y="16168688"/>
          <a:ext cx="2155032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559596</xdr:colOff>
      <xdr:row>3</xdr:row>
      <xdr:rowOff>166688</xdr:rowOff>
    </xdr:from>
    <xdr:to>
      <xdr:col>4</xdr:col>
      <xdr:colOff>321470</xdr:colOff>
      <xdr:row>3</xdr:row>
      <xdr:rowOff>535781</xdr:rowOff>
    </xdr:to>
    <xdr:sp macro="" textlink="">
      <xdr:nvSpPr>
        <xdr:cNvPr id="18" name="Скругленный прямоугольник 1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SpPr/>
      </xdr:nvSpPr>
      <xdr:spPr>
        <a:xfrm>
          <a:off x="3024190" y="1845469"/>
          <a:ext cx="1166811" cy="369093"/>
        </a:xfrm>
        <a:prstGeom prst="roundRect">
          <a:avLst/>
        </a:prstGeom>
        <a:noFill/>
        <a:ln w="38100"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>
              <a:solidFill>
                <a:schemeClr val="tx1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523876</xdr:colOff>
      <xdr:row>18</xdr:row>
      <xdr:rowOff>154781</xdr:rowOff>
    </xdr:from>
    <xdr:to>
      <xdr:col>4</xdr:col>
      <xdr:colOff>285750</xdr:colOff>
      <xdr:row>18</xdr:row>
      <xdr:rowOff>523874</xdr:rowOff>
    </xdr:to>
    <xdr:sp macro="" textlink="">
      <xdr:nvSpPr>
        <xdr:cNvPr id="19" name="Скругленный прямоугольник 18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SpPr/>
      </xdr:nvSpPr>
      <xdr:spPr>
        <a:xfrm>
          <a:off x="2988470" y="5345906"/>
          <a:ext cx="1166811" cy="369093"/>
        </a:xfrm>
        <a:prstGeom prst="roundRect">
          <a:avLst/>
        </a:prstGeom>
        <a:noFill/>
        <a:ln w="38100"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>
              <a:solidFill>
                <a:schemeClr val="tx1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511969</xdr:colOff>
      <xdr:row>36</xdr:row>
      <xdr:rowOff>154781</xdr:rowOff>
    </xdr:from>
    <xdr:to>
      <xdr:col>4</xdr:col>
      <xdr:colOff>273843</xdr:colOff>
      <xdr:row>36</xdr:row>
      <xdr:rowOff>523874</xdr:rowOff>
    </xdr:to>
    <xdr:sp macro="" textlink="">
      <xdr:nvSpPr>
        <xdr:cNvPr id="20" name="Скругленный прямоугольник 19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SpPr/>
      </xdr:nvSpPr>
      <xdr:spPr>
        <a:xfrm>
          <a:off x="2976563" y="9405937"/>
          <a:ext cx="1166811" cy="369093"/>
        </a:xfrm>
        <a:prstGeom prst="roundRect">
          <a:avLst/>
        </a:prstGeom>
        <a:noFill/>
        <a:ln w="38100"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>
              <a:solidFill>
                <a:schemeClr val="tx1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464344</xdr:colOff>
      <xdr:row>48</xdr:row>
      <xdr:rowOff>130969</xdr:rowOff>
    </xdr:from>
    <xdr:to>
      <xdr:col>4</xdr:col>
      <xdr:colOff>226218</xdr:colOff>
      <xdr:row>48</xdr:row>
      <xdr:rowOff>500062</xdr:rowOff>
    </xdr:to>
    <xdr:sp macro="" textlink="">
      <xdr:nvSpPr>
        <xdr:cNvPr id="21" name="Скругленный прямоугольник 20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SpPr/>
      </xdr:nvSpPr>
      <xdr:spPr>
        <a:xfrm>
          <a:off x="2928938" y="12275344"/>
          <a:ext cx="1166811" cy="369093"/>
        </a:xfrm>
        <a:prstGeom prst="roundRect">
          <a:avLst/>
        </a:prstGeom>
        <a:noFill/>
        <a:ln w="38100"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>
              <a:solidFill>
                <a:schemeClr val="tx1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571498</xdr:colOff>
      <xdr:row>66</xdr:row>
      <xdr:rowOff>142875</xdr:rowOff>
    </xdr:from>
    <xdr:to>
      <xdr:col>4</xdr:col>
      <xdr:colOff>333372</xdr:colOff>
      <xdr:row>66</xdr:row>
      <xdr:rowOff>511968</xdr:rowOff>
    </xdr:to>
    <xdr:sp macro="" textlink="">
      <xdr:nvSpPr>
        <xdr:cNvPr id="22" name="Скругленный прямоугольник 21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SpPr/>
      </xdr:nvSpPr>
      <xdr:spPr>
        <a:xfrm>
          <a:off x="3036092" y="16311563"/>
          <a:ext cx="1166811" cy="369093"/>
        </a:xfrm>
        <a:prstGeom prst="roundRect">
          <a:avLst/>
        </a:prstGeom>
        <a:noFill/>
        <a:ln w="38100"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>
              <a:solidFill>
                <a:schemeClr val="tx1"/>
              </a:solidFill>
            </a:rPr>
            <a:t>Каталог</a:t>
          </a:r>
        </a:p>
      </xdr:txBody>
    </xdr:sp>
    <xdr:clientData/>
  </xdr:twoCellAnchor>
  <xdr:twoCellAnchor>
    <xdr:from>
      <xdr:col>1</xdr:col>
      <xdr:colOff>83345</xdr:colOff>
      <xdr:row>0</xdr:row>
      <xdr:rowOff>119062</xdr:rowOff>
    </xdr:from>
    <xdr:to>
      <xdr:col>1</xdr:col>
      <xdr:colOff>756545</xdr:colOff>
      <xdr:row>0</xdr:row>
      <xdr:rowOff>792262</xdr:rowOff>
    </xdr:to>
    <xdr:grpSp>
      <xdr:nvGrpSpPr>
        <xdr:cNvPr id="23" name="Группа 2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GrpSpPr>
          <a:grpSpLocks noChangeAspect="1"/>
        </xdr:cNvGrpSpPr>
      </xdr:nvGrpSpPr>
      <xdr:grpSpPr>
        <a:xfrm>
          <a:off x="1008631" y="119062"/>
          <a:ext cx="673200" cy="673200"/>
          <a:chOff x="720000" y="3600000"/>
          <a:chExt cx="792000" cy="792000"/>
        </a:xfrm>
        <a:noFill/>
      </xdr:grpSpPr>
      <xdr:sp macro="" textlink="">
        <xdr:nvSpPr>
          <xdr:cNvPr id="24" name="Стрелка влево 23">
            <a:extLst>
              <a:ext uri="{FF2B5EF4-FFF2-40B4-BE49-F238E27FC236}">
                <a16:creationId xmlns:a16="http://schemas.microsoft.com/office/drawing/2014/main" xmlns="" id="{00000000-0008-0000-0000-000018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5" name="Прямоугольник 24">
            <a:extLst>
              <a:ext uri="{FF2B5EF4-FFF2-40B4-BE49-F238E27FC236}">
                <a16:creationId xmlns:a16="http://schemas.microsoft.com/office/drawing/2014/main" xmlns="" id="{00000000-0008-0000-0000-000019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3</xdr:row>
      <xdr:rowOff>107154</xdr:rowOff>
    </xdr:from>
    <xdr:to>
      <xdr:col>0</xdr:col>
      <xdr:colOff>792263</xdr:colOff>
      <xdr:row>5</xdr:row>
      <xdr:rowOff>18354</xdr:rowOff>
    </xdr:to>
    <xdr:grpSp>
      <xdr:nvGrpSpPr>
        <xdr:cNvPr id="26" name="Группа 25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GrpSpPr>
          <a:grpSpLocks noChangeAspect="1"/>
        </xdr:cNvGrpSpPr>
      </xdr:nvGrpSpPr>
      <xdr:grpSpPr>
        <a:xfrm rot="5400000">
          <a:off x="91847" y="2238939"/>
          <a:ext cx="727629" cy="673202"/>
          <a:chOff x="720000" y="3600000"/>
          <a:chExt cx="792000" cy="792000"/>
        </a:xfrm>
      </xdr:grpSpPr>
      <xdr:sp macro="" textlink="">
        <xdr:nvSpPr>
          <xdr:cNvPr id="27" name="Стрелка влево 26">
            <a:extLst>
              <a:ext uri="{FF2B5EF4-FFF2-40B4-BE49-F238E27FC236}">
                <a16:creationId xmlns:a16="http://schemas.microsoft.com/office/drawing/2014/main" xmlns="" id="{00000000-0008-0000-0000-00001B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8" name="Прямоугольник 27">
            <a:extLst>
              <a:ext uri="{FF2B5EF4-FFF2-40B4-BE49-F238E27FC236}">
                <a16:creationId xmlns:a16="http://schemas.microsoft.com/office/drawing/2014/main" xmlns="" id="{00000000-0008-0000-0000-00001C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18</xdr:row>
      <xdr:rowOff>95250</xdr:rowOff>
    </xdr:from>
    <xdr:to>
      <xdr:col>0</xdr:col>
      <xdr:colOff>792263</xdr:colOff>
      <xdr:row>20</xdr:row>
      <xdr:rowOff>6449</xdr:rowOff>
    </xdr:to>
    <xdr:grpSp>
      <xdr:nvGrpSpPr>
        <xdr:cNvPr id="29" name="Группа 28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GrpSpPr>
          <a:grpSpLocks noChangeAspect="1"/>
        </xdr:cNvGrpSpPr>
      </xdr:nvGrpSpPr>
      <xdr:grpSpPr>
        <a:xfrm rot="5400000">
          <a:off x="87312" y="6404428"/>
          <a:ext cx="736699" cy="673202"/>
          <a:chOff x="720000" y="3600000"/>
          <a:chExt cx="792000" cy="792000"/>
        </a:xfrm>
      </xdr:grpSpPr>
      <xdr:sp macro="" textlink="">
        <xdr:nvSpPr>
          <xdr:cNvPr id="30" name="Стрелка влево 29">
            <a:extLst>
              <a:ext uri="{FF2B5EF4-FFF2-40B4-BE49-F238E27FC236}">
                <a16:creationId xmlns:a16="http://schemas.microsoft.com/office/drawing/2014/main" xmlns="" id="{00000000-0008-0000-0000-00001E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1" name="Прямоугольник 30">
            <a:extLst>
              <a:ext uri="{FF2B5EF4-FFF2-40B4-BE49-F238E27FC236}">
                <a16:creationId xmlns:a16="http://schemas.microsoft.com/office/drawing/2014/main" xmlns="" id="{00000000-0008-0000-0000-00001F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36</xdr:row>
      <xdr:rowOff>95250</xdr:rowOff>
    </xdr:from>
    <xdr:to>
      <xdr:col>0</xdr:col>
      <xdr:colOff>792263</xdr:colOff>
      <xdr:row>38</xdr:row>
      <xdr:rowOff>6450</xdr:rowOff>
    </xdr:to>
    <xdr:grpSp>
      <xdr:nvGrpSpPr>
        <xdr:cNvPr id="32" name="Группа 31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GrpSpPr>
          <a:grpSpLocks noChangeAspect="1"/>
        </xdr:cNvGrpSpPr>
      </xdr:nvGrpSpPr>
      <xdr:grpSpPr>
        <a:xfrm rot="5400000">
          <a:off x="87312" y="12291785"/>
          <a:ext cx="736700" cy="673202"/>
          <a:chOff x="720000" y="3600000"/>
          <a:chExt cx="792000" cy="792000"/>
        </a:xfrm>
      </xdr:grpSpPr>
      <xdr:sp macro="" textlink="">
        <xdr:nvSpPr>
          <xdr:cNvPr id="33" name="Стрелка влево 32">
            <a:extLst>
              <a:ext uri="{FF2B5EF4-FFF2-40B4-BE49-F238E27FC236}">
                <a16:creationId xmlns:a16="http://schemas.microsoft.com/office/drawing/2014/main" xmlns="" id="{00000000-0008-0000-0000-000021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4" name="Прямоугольник 33">
            <a:extLst>
              <a:ext uri="{FF2B5EF4-FFF2-40B4-BE49-F238E27FC236}">
                <a16:creationId xmlns:a16="http://schemas.microsoft.com/office/drawing/2014/main" xmlns="" id="{00000000-0008-0000-0000-000022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48</xdr:row>
      <xdr:rowOff>95250</xdr:rowOff>
    </xdr:from>
    <xdr:to>
      <xdr:col>0</xdr:col>
      <xdr:colOff>792263</xdr:colOff>
      <xdr:row>49</xdr:row>
      <xdr:rowOff>196949</xdr:rowOff>
    </xdr:to>
    <xdr:grpSp>
      <xdr:nvGrpSpPr>
        <xdr:cNvPr id="35" name="Группа 34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GrpSpPr>
          <a:grpSpLocks noChangeAspect="1"/>
        </xdr:cNvGrpSpPr>
      </xdr:nvGrpSpPr>
      <xdr:grpSpPr>
        <a:xfrm rot="5400000">
          <a:off x="82776" y="16224249"/>
          <a:ext cx="745771" cy="673202"/>
          <a:chOff x="720000" y="3600000"/>
          <a:chExt cx="792000" cy="792000"/>
        </a:xfrm>
      </xdr:grpSpPr>
      <xdr:sp macro="" textlink="">
        <xdr:nvSpPr>
          <xdr:cNvPr id="36" name="Стрелка влево 35">
            <a:extLst>
              <a:ext uri="{FF2B5EF4-FFF2-40B4-BE49-F238E27FC236}">
                <a16:creationId xmlns:a16="http://schemas.microsoft.com/office/drawing/2014/main" xmlns="" id="{00000000-0008-0000-0000-000024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7" name="Прямоугольник 36">
            <a:extLst>
              <a:ext uri="{FF2B5EF4-FFF2-40B4-BE49-F238E27FC236}">
                <a16:creationId xmlns:a16="http://schemas.microsoft.com/office/drawing/2014/main" xmlns="" id="{00000000-0008-0000-0000-000025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66</xdr:row>
      <xdr:rowOff>95251</xdr:rowOff>
    </xdr:from>
    <xdr:to>
      <xdr:col>0</xdr:col>
      <xdr:colOff>792262</xdr:colOff>
      <xdr:row>67</xdr:row>
      <xdr:rowOff>196951</xdr:rowOff>
    </xdr:to>
    <xdr:grpSp>
      <xdr:nvGrpSpPr>
        <xdr:cNvPr id="38" name="Группа 37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GrpSpPr>
          <a:grpSpLocks noChangeAspect="1"/>
        </xdr:cNvGrpSpPr>
      </xdr:nvGrpSpPr>
      <xdr:grpSpPr>
        <a:xfrm rot="5400000">
          <a:off x="82775" y="22129750"/>
          <a:ext cx="745772" cy="673202"/>
          <a:chOff x="720000" y="3600000"/>
          <a:chExt cx="792000" cy="792000"/>
        </a:xfrm>
      </xdr:grpSpPr>
      <xdr:sp macro="" textlink="">
        <xdr:nvSpPr>
          <xdr:cNvPr id="39" name="Стрелка влево 38">
            <a:extLst>
              <a:ext uri="{FF2B5EF4-FFF2-40B4-BE49-F238E27FC236}">
                <a16:creationId xmlns:a16="http://schemas.microsoft.com/office/drawing/2014/main" xmlns="" id="{00000000-0008-0000-0000-000027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0" name="Прямоугольник 39">
            <a:extLst>
              <a:ext uri="{FF2B5EF4-FFF2-40B4-BE49-F238E27FC236}">
                <a16:creationId xmlns:a16="http://schemas.microsoft.com/office/drawing/2014/main" xmlns="" id="{00000000-0008-0000-0000-000028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76200</xdr:colOff>
      <xdr:row>1</xdr:row>
      <xdr:rowOff>76200</xdr:rowOff>
    </xdr:from>
    <xdr:to>
      <xdr:col>1</xdr:col>
      <xdr:colOff>779335</xdr:colOff>
      <xdr:row>2</xdr:row>
      <xdr:rowOff>558900</xdr:rowOff>
    </xdr:to>
    <xdr:grpSp>
      <xdr:nvGrpSpPr>
        <xdr:cNvPr id="3" name="Группа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GrpSpPr>
          <a:grpSpLocks noChangeAspect="1"/>
        </xdr:cNvGrpSpPr>
      </xdr:nvGrpSpPr>
      <xdr:grpSpPr>
        <a:xfrm>
          <a:off x="1001486" y="429986"/>
          <a:ext cx="703135" cy="664128"/>
          <a:chOff x="720000" y="3600000"/>
          <a:chExt cx="792000" cy="792000"/>
        </a:xfrm>
      </xdr:grpSpPr>
      <xdr:sp macro="" textlink="">
        <xdr:nvSpPr>
          <xdr:cNvPr id="4" name="Стрелка влево 3">
            <a:extLst>
              <a:ext uri="{FF2B5EF4-FFF2-40B4-BE49-F238E27FC236}">
                <a16:creationId xmlns:a16="http://schemas.microsoft.com/office/drawing/2014/main" xmlns="" id="{00000000-0008-0000-0100-000004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5" name="Прямоугольник 4">
            <a:extLst>
              <a:ext uri="{FF2B5EF4-FFF2-40B4-BE49-F238E27FC236}">
                <a16:creationId xmlns:a16="http://schemas.microsoft.com/office/drawing/2014/main" xmlns="" id="{00000000-0008-0000-0100-000005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2</xdr:col>
      <xdr:colOff>123825</xdr:colOff>
      <xdr:row>1</xdr:row>
      <xdr:rowOff>76200</xdr:rowOff>
    </xdr:from>
    <xdr:to>
      <xdr:col>2</xdr:col>
      <xdr:colOff>797025</xdr:colOff>
      <xdr:row>2</xdr:row>
      <xdr:rowOff>558900</xdr:rowOff>
    </xdr:to>
    <xdr:grpSp>
      <xdr:nvGrpSpPr>
        <xdr:cNvPr id="6" name="Группа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xmlns="" id="{00000000-0008-0000-0100-000006000000}"/>
            </a:ext>
          </a:extLst>
        </xdr:cNvPr>
        <xdr:cNvGrpSpPr/>
      </xdr:nvGrpSpPr>
      <xdr:grpSpPr>
        <a:xfrm>
          <a:off x="2037896" y="429986"/>
          <a:ext cx="673200" cy="664128"/>
          <a:chOff x="3168000" y="3600000"/>
          <a:chExt cx="673200" cy="673200"/>
        </a:xfrm>
      </xdr:grpSpPr>
      <xdr:sp macro="" textlink="">
        <xdr:nvSpPr>
          <xdr:cNvPr id="7" name="Прямоугольник 6">
            <a:extLst>
              <a:ext uri="{FF2B5EF4-FFF2-40B4-BE49-F238E27FC236}">
                <a16:creationId xmlns:a16="http://schemas.microsoft.com/office/drawing/2014/main" xmlns="" id="{00000000-0008-0000-0100-000007000000}"/>
              </a:ext>
            </a:extLst>
          </xdr:cNvPr>
          <xdr:cNvSpPr>
            <a:spLocks noChangeAspect="1"/>
          </xdr:cNvSpPr>
        </xdr:nvSpPr>
        <xdr:spPr>
          <a:xfrm>
            <a:off x="3168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pic>
        <xdr:nvPicPr>
          <xdr:cNvPr id="8" name="Picture 2">
            <a:extLst>
              <a:ext uri="{FF2B5EF4-FFF2-40B4-BE49-F238E27FC236}">
                <a16:creationId xmlns:a16="http://schemas.microsoft.com/office/drawing/2014/main" xmlns="" id="{00000000-0008-0000-0100-00000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print"/>
          <a:srcRect/>
          <a:stretch>
            <a:fillRect/>
          </a:stretch>
        </xdr:blipFill>
        <xdr:spPr bwMode="auto">
          <a:xfrm>
            <a:off x="3203848" y="3645024"/>
            <a:ext cx="593840" cy="61200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26</xdr:col>
      <xdr:colOff>19050</xdr:colOff>
      <xdr:row>6</xdr:row>
      <xdr:rowOff>15875</xdr:rowOff>
    </xdr:from>
    <xdr:to>
      <xdr:col>27</xdr:col>
      <xdr:colOff>1536523</xdr:colOff>
      <xdr:row>9</xdr:row>
      <xdr:rowOff>63500</xdr:rowOff>
    </xdr:to>
    <xdr:sp macro="" textlink="">
      <xdr:nvSpPr>
        <xdr:cNvPr id="39" name="Скругленный прямоугольник 38">
          <a:extLst>
            <a:ext uri="{FF2B5EF4-FFF2-40B4-BE49-F238E27FC236}">
              <a16:creationId xmlns:a16="http://schemas.microsoft.com/office/drawing/2014/main" xmlns="" id="{00000000-0008-0000-0400-000027000000}"/>
            </a:ext>
          </a:extLst>
        </xdr:cNvPr>
        <xdr:cNvSpPr>
          <a:spLocks noChangeAspect="1"/>
        </xdr:cNvSpPr>
      </xdr:nvSpPr>
      <xdr:spPr>
        <a:xfrm>
          <a:off x="22752050" y="1698625"/>
          <a:ext cx="3422473" cy="841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ru-RU" sz="1800" b="1"/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2381</xdr:colOff>
      <xdr:row>35</xdr:row>
      <xdr:rowOff>83344</xdr:rowOff>
    </xdr:to>
    <xdr:pic>
      <xdr:nvPicPr>
        <xdr:cNvPr id="3" name="Рисунок 2" descr="Безымянный.jpg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0"/>
          <a:ext cx="8658225" cy="7524750"/>
        </a:xfrm>
        <a:prstGeom prst="rect">
          <a:avLst/>
        </a:prstGeom>
      </xdr:spPr>
    </xdr:pic>
    <xdr:clientData/>
  </xdr:twoCellAnchor>
  <xdr:twoCellAnchor>
    <xdr:from>
      <xdr:col>12</xdr:col>
      <xdr:colOff>222250</xdr:colOff>
      <xdr:row>4</xdr:row>
      <xdr:rowOff>222250</xdr:rowOff>
    </xdr:from>
    <xdr:to>
      <xdr:col>15</xdr:col>
      <xdr:colOff>365125</xdr:colOff>
      <xdr:row>7</xdr:row>
      <xdr:rowOff>0</xdr:rowOff>
    </xdr:to>
    <xdr:sp macro="" textlink="">
      <xdr:nvSpPr>
        <xdr:cNvPr id="7" name="Скругленный прямоугольник 6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xmlns="" id="{00000000-0008-0000-0400-000007000000}"/>
            </a:ext>
          </a:extLst>
        </xdr:cNvPr>
        <xdr:cNvSpPr/>
      </xdr:nvSpPr>
      <xdr:spPr>
        <a:xfrm>
          <a:off x="8858250" y="762000"/>
          <a:ext cx="1952625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Sensys</a:t>
          </a:r>
          <a:r>
            <a:rPr lang="en-US" sz="2000" baseline="0"/>
            <a:t> Black</a:t>
          </a:r>
          <a:endParaRPr lang="ru-RU" sz="2000"/>
        </a:p>
      </xdr:txBody>
    </xdr:sp>
    <xdr:clientData/>
  </xdr:twoCellAnchor>
  <xdr:twoCellAnchor>
    <xdr:from>
      <xdr:col>15</xdr:col>
      <xdr:colOff>492125</xdr:colOff>
      <xdr:row>4</xdr:row>
      <xdr:rowOff>222250</xdr:rowOff>
    </xdr:from>
    <xdr:to>
      <xdr:col>19</xdr:col>
      <xdr:colOff>31750</xdr:colOff>
      <xdr:row>7</xdr:row>
      <xdr:rowOff>0</xdr:rowOff>
    </xdr:to>
    <xdr:sp macro="" textlink="">
      <xdr:nvSpPr>
        <xdr:cNvPr id="8" name="Скругленный прямоугольник 7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SpPr/>
      </xdr:nvSpPr>
      <xdr:spPr>
        <a:xfrm>
          <a:off x="10937875" y="762000"/>
          <a:ext cx="1952625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Sensys</a:t>
          </a:r>
          <a:endParaRPr lang="ru-RU" sz="2000"/>
        </a:p>
      </xdr:txBody>
    </xdr:sp>
    <xdr:clientData/>
  </xdr:twoCellAnchor>
  <xdr:twoCellAnchor>
    <xdr:from>
      <xdr:col>12</xdr:col>
      <xdr:colOff>238126</xdr:colOff>
      <xdr:row>3</xdr:row>
      <xdr:rowOff>0</xdr:rowOff>
    </xdr:from>
    <xdr:to>
      <xdr:col>24</xdr:col>
      <xdr:colOff>4514850</xdr:colOff>
      <xdr:row>4</xdr:row>
      <xdr:rowOff>95249</xdr:rowOff>
    </xdr:to>
    <xdr:sp macro="" textlink="">
      <xdr:nvSpPr>
        <xdr:cNvPr id="9" name="Скругленный прямоугольник 8">
          <a:extLst>
            <a:ext uri="{FF2B5EF4-FFF2-40B4-BE49-F238E27FC236}">
              <a16:creationId xmlns:a16="http://schemas.microsoft.com/office/drawing/2014/main" xmlns="" id="{00000000-0008-0000-0400-000009000000}"/>
            </a:ext>
          </a:extLst>
        </xdr:cNvPr>
        <xdr:cNvSpPr/>
      </xdr:nvSpPr>
      <xdr:spPr>
        <a:xfrm>
          <a:off x="9318626" y="857250"/>
          <a:ext cx="12865099" cy="428624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/>
            <a:t>Петли/</a:t>
          </a:r>
          <a:r>
            <a:rPr lang="en-US" sz="1800" b="1"/>
            <a:t>Hinges</a:t>
          </a:r>
          <a:endParaRPr lang="ru-RU" sz="1800" b="1"/>
        </a:p>
      </xdr:txBody>
    </xdr:sp>
    <xdr:clientData/>
  </xdr:twoCellAnchor>
  <xdr:twoCellAnchor>
    <xdr:from>
      <xdr:col>19</xdr:col>
      <xdr:colOff>158750</xdr:colOff>
      <xdr:row>4</xdr:row>
      <xdr:rowOff>222250</xdr:rowOff>
    </xdr:from>
    <xdr:to>
      <xdr:col>21</xdr:col>
      <xdr:colOff>476250</xdr:colOff>
      <xdr:row>7</xdr:row>
      <xdr:rowOff>0</xdr:rowOff>
    </xdr:to>
    <xdr:sp macro="" textlink="">
      <xdr:nvSpPr>
        <xdr:cNvPr id="10" name="Скругленный прямоугольник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xmlns="" id="{00000000-0008-0000-0400-00000A000000}"/>
            </a:ext>
          </a:extLst>
        </xdr:cNvPr>
        <xdr:cNvSpPr/>
      </xdr:nvSpPr>
      <xdr:spPr>
        <a:xfrm>
          <a:off x="13017500" y="762000"/>
          <a:ext cx="1952625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Intermat</a:t>
          </a:r>
          <a:endParaRPr lang="ru-RU" sz="2000"/>
        </a:p>
      </xdr:txBody>
    </xdr:sp>
    <xdr:clientData/>
  </xdr:twoCellAnchor>
  <xdr:twoCellAnchor>
    <xdr:from>
      <xdr:col>21</xdr:col>
      <xdr:colOff>603250</xdr:colOff>
      <xdr:row>4</xdr:row>
      <xdr:rowOff>222250</xdr:rowOff>
    </xdr:from>
    <xdr:to>
      <xdr:col>24</xdr:col>
      <xdr:colOff>254000</xdr:colOff>
      <xdr:row>7</xdr:row>
      <xdr:rowOff>0</xdr:rowOff>
    </xdr:to>
    <xdr:sp macro="" textlink="">
      <xdr:nvSpPr>
        <xdr:cNvPr id="12" name="Скругленный прямоугольник 11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xmlns="" id="{00000000-0008-0000-0400-00000C000000}"/>
            </a:ext>
          </a:extLst>
        </xdr:cNvPr>
        <xdr:cNvSpPr/>
      </xdr:nvSpPr>
      <xdr:spPr>
        <a:xfrm>
          <a:off x="15097125" y="762000"/>
          <a:ext cx="1952625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SlideOn</a:t>
          </a:r>
          <a:endParaRPr lang="ru-RU" sz="2000"/>
        </a:p>
      </xdr:txBody>
    </xdr:sp>
    <xdr:clientData/>
  </xdr:twoCellAnchor>
  <xdr:twoCellAnchor>
    <xdr:from>
      <xdr:col>24</xdr:col>
      <xdr:colOff>393700</xdr:colOff>
      <xdr:row>4</xdr:row>
      <xdr:rowOff>215900</xdr:rowOff>
    </xdr:from>
    <xdr:to>
      <xdr:col>24</xdr:col>
      <xdr:colOff>2371725</xdr:colOff>
      <xdr:row>6</xdr:row>
      <xdr:rowOff>295275</xdr:rowOff>
    </xdr:to>
    <xdr:sp macro="" textlink="">
      <xdr:nvSpPr>
        <xdr:cNvPr id="13" name="Скругленный прямоугольник 1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xmlns="" id="{00000000-0008-0000-0400-00000D000000}"/>
            </a:ext>
          </a:extLst>
        </xdr:cNvPr>
        <xdr:cNvSpPr/>
      </xdr:nvSpPr>
      <xdr:spPr>
        <a:xfrm>
          <a:off x="17367250" y="749300"/>
          <a:ext cx="1978025" cy="5746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2000"/>
            <a:t>Спец.Петли</a:t>
          </a:r>
        </a:p>
      </xdr:txBody>
    </xdr:sp>
    <xdr:clientData/>
  </xdr:twoCellAnchor>
  <xdr:twoCellAnchor>
    <xdr:from>
      <xdr:col>12</xdr:col>
      <xdr:colOff>206375</xdr:colOff>
      <xdr:row>7</xdr:row>
      <xdr:rowOff>206375</xdr:rowOff>
    </xdr:from>
    <xdr:to>
      <xdr:col>24</xdr:col>
      <xdr:colOff>4482125</xdr:colOff>
      <xdr:row>9</xdr:row>
      <xdr:rowOff>117875</xdr:rowOff>
    </xdr:to>
    <xdr:sp macro="" textlink="">
      <xdr:nvSpPr>
        <xdr:cNvPr id="14" name="Скругленный прямоугольник 13">
          <a:extLst>
            <a:ext uri="{FF2B5EF4-FFF2-40B4-BE49-F238E27FC236}">
              <a16:creationId xmlns:a16="http://schemas.microsoft.com/office/drawing/2014/main" xmlns="" id="{00000000-0008-0000-0400-00000E000000}"/>
            </a:ext>
          </a:extLst>
        </xdr:cNvPr>
        <xdr:cNvSpPr/>
      </xdr:nvSpPr>
      <xdr:spPr>
        <a:xfrm>
          <a:off x="9286875" y="2190750"/>
          <a:ext cx="12864125" cy="705250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/>
            <a:t>Выдвижные</a:t>
          </a:r>
          <a:r>
            <a:rPr lang="ru-RU" sz="1800" b="1" baseline="0"/>
            <a:t> ящики</a:t>
          </a:r>
          <a:r>
            <a:rPr lang="ru-RU" sz="1800" b="1"/>
            <a:t>/</a:t>
          </a:r>
          <a:r>
            <a:rPr lang="en-US" sz="1800" b="1"/>
            <a:t>Drawer</a:t>
          </a:r>
          <a:r>
            <a:rPr lang="en-US" sz="1800" b="1" baseline="0"/>
            <a:t> System</a:t>
          </a:r>
          <a:endParaRPr lang="ru-RU" sz="1800" b="1"/>
        </a:p>
      </xdr:txBody>
    </xdr:sp>
    <xdr:clientData/>
  </xdr:twoCellAnchor>
  <xdr:twoCellAnchor>
    <xdr:from>
      <xdr:col>20</xdr:col>
      <xdr:colOff>828675</xdr:colOff>
      <xdr:row>10</xdr:row>
      <xdr:rowOff>114300</xdr:rowOff>
    </xdr:from>
    <xdr:to>
      <xdr:col>22</xdr:col>
      <xdr:colOff>485775</xdr:colOff>
      <xdr:row>13</xdr:row>
      <xdr:rowOff>3175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xmlns="" id="{00000000-0008-0000-0400-00000B000000}"/>
            </a:ext>
          </a:extLst>
        </xdr:cNvPr>
        <xdr:cNvSpPr/>
      </xdr:nvSpPr>
      <xdr:spPr>
        <a:xfrm>
          <a:off x="15039975" y="2781300"/>
          <a:ext cx="2057400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ArciTech</a:t>
          </a:r>
          <a:endParaRPr lang="ru-RU" sz="2000"/>
        </a:p>
      </xdr:txBody>
    </xdr:sp>
    <xdr:clientData/>
  </xdr:twoCellAnchor>
  <xdr:twoCellAnchor>
    <xdr:from>
      <xdr:col>23</xdr:col>
      <xdr:colOff>0</xdr:colOff>
      <xdr:row>10</xdr:row>
      <xdr:rowOff>98425</xdr:rowOff>
    </xdr:from>
    <xdr:to>
      <xdr:col>24</xdr:col>
      <xdr:colOff>1365250</xdr:colOff>
      <xdr:row>12</xdr:row>
      <xdr:rowOff>177800</xdr:rowOff>
    </xdr:to>
    <xdr:sp macro="" textlink="">
      <xdr:nvSpPr>
        <xdr:cNvPr id="15" name="Скругленный прямоугольник 14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xmlns="" id="{00000000-0008-0000-0400-00000F000000}"/>
            </a:ext>
          </a:extLst>
        </xdr:cNvPr>
        <xdr:cNvSpPr/>
      </xdr:nvSpPr>
      <xdr:spPr>
        <a:xfrm>
          <a:off x="16363950" y="2117725"/>
          <a:ext cx="1974850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InnoTech Atira</a:t>
          </a:r>
          <a:endParaRPr lang="ru-RU" sz="2000"/>
        </a:p>
      </xdr:txBody>
    </xdr:sp>
    <xdr:clientData/>
  </xdr:twoCellAnchor>
  <xdr:twoCellAnchor>
    <xdr:from>
      <xdr:col>12</xdr:col>
      <xdr:colOff>206375</xdr:colOff>
      <xdr:row>13</xdr:row>
      <xdr:rowOff>149225</xdr:rowOff>
    </xdr:from>
    <xdr:to>
      <xdr:col>24</xdr:col>
      <xdr:colOff>4482125</xdr:colOff>
      <xdr:row>15</xdr:row>
      <xdr:rowOff>175025</xdr:rowOff>
    </xdr:to>
    <xdr:sp macro="" textlink="">
      <xdr:nvSpPr>
        <xdr:cNvPr id="16" name="Скругленный прямоугольник 15">
          <a:extLst>
            <a:ext uri="{FF2B5EF4-FFF2-40B4-BE49-F238E27FC236}">
              <a16:creationId xmlns:a16="http://schemas.microsoft.com/office/drawing/2014/main" xmlns="" id="{00000000-0008-0000-0400-000010000000}"/>
            </a:ext>
          </a:extLst>
        </xdr:cNvPr>
        <xdr:cNvSpPr/>
      </xdr:nvSpPr>
      <xdr:spPr>
        <a:xfrm>
          <a:off x="8931275" y="2740025"/>
          <a:ext cx="12524400" cy="406800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/>
            <a:t>Организации/</a:t>
          </a:r>
          <a:r>
            <a:rPr lang="en-US" sz="1800" b="1"/>
            <a:t>Organisation</a:t>
          </a:r>
          <a:endParaRPr lang="ru-RU" sz="1800" b="1"/>
        </a:p>
      </xdr:txBody>
    </xdr:sp>
    <xdr:clientData/>
  </xdr:twoCellAnchor>
  <xdr:twoCellAnchor>
    <xdr:from>
      <xdr:col>20</xdr:col>
      <xdr:colOff>819150</xdr:colOff>
      <xdr:row>16</xdr:row>
      <xdr:rowOff>123825</xdr:rowOff>
    </xdr:from>
    <xdr:to>
      <xdr:col>22</xdr:col>
      <xdr:colOff>485775</xdr:colOff>
      <xdr:row>19</xdr:row>
      <xdr:rowOff>12700</xdr:rowOff>
    </xdr:to>
    <xdr:sp macro="" textlink="">
      <xdr:nvSpPr>
        <xdr:cNvPr id="17" name="Скругленный прямоугольник 16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xmlns="" id="{00000000-0008-0000-0400-000011000000}"/>
            </a:ext>
          </a:extLst>
        </xdr:cNvPr>
        <xdr:cNvSpPr/>
      </xdr:nvSpPr>
      <xdr:spPr>
        <a:xfrm>
          <a:off x="14836775" y="3933825"/>
          <a:ext cx="2047875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ArciTech</a:t>
          </a:r>
          <a:endParaRPr lang="ru-RU" sz="2000"/>
        </a:p>
      </xdr:txBody>
    </xdr:sp>
    <xdr:clientData/>
  </xdr:twoCellAnchor>
  <xdr:twoCellAnchor>
    <xdr:from>
      <xdr:col>23</xdr:col>
      <xdr:colOff>15875</xdr:colOff>
      <xdr:row>16</xdr:row>
      <xdr:rowOff>120650</xdr:rowOff>
    </xdr:from>
    <xdr:to>
      <xdr:col>24</xdr:col>
      <xdr:colOff>1381125</xdr:colOff>
      <xdr:row>19</xdr:row>
      <xdr:rowOff>9525</xdr:rowOff>
    </xdr:to>
    <xdr:sp macro="" textlink="">
      <xdr:nvSpPr>
        <xdr:cNvPr id="18" name="Скругленный прямоугольник 17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xmlns="" id="{00000000-0008-0000-0400-000012000000}"/>
            </a:ext>
          </a:extLst>
        </xdr:cNvPr>
        <xdr:cNvSpPr/>
      </xdr:nvSpPr>
      <xdr:spPr>
        <a:xfrm>
          <a:off x="17049750" y="3930650"/>
          <a:ext cx="2000250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InnoTech</a:t>
          </a:r>
          <a:r>
            <a:rPr lang="en-US" sz="2000" baseline="0"/>
            <a:t> Atira</a:t>
          </a:r>
          <a:endParaRPr lang="ru-RU" sz="2000"/>
        </a:p>
      </xdr:txBody>
    </xdr:sp>
    <xdr:clientData/>
  </xdr:twoCellAnchor>
  <xdr:twoCellAnchor>
    <xdr:from>
      <xdr:col>12</xdr:col>
      <xdr:colOff>203200</xdr:colOff>
      <xdr:row>20</xdr:row>
      <xdr:rowOff>15875</xdr:rowOff>
    </xdr:from>
    <xdr:to>
      <xdr:col>24</xdr:col>
      <xdr:colOff>4478950</xdr:colOff>
      <xdr:row>22</xdr:row>
      <xdr:rowOff>41675</xdr:rowOff>
    </xdr:to>
    <xdr:sp macro="" textlink="">
      <xdr:nvSpPr>
        <xdr:cNvPr id="19" name="Скругленный прямоугольник 18">
          <a:extLst>
            <a:ext uri="{FF2B5EF4-FFF2-40B4-BE49-F238E27FC236}">
              <a16:creationId xmlns:a16="http://schemas.microsoft.com/office/drawing/2014/main" xmlns="" id="{00000000-0008-0000-0400-000013000000}"/>
            </a:ext>
          </a:extLst>
        </xdr:cNvPr>
        <xdr:cNvSpPr/>
      </xdr:nvSpPr>
      <xdr:spPr>
        <a:xfrm>
          <a:off x="8928100" y="3940175"/>
          <a:ext cx="12524400" cy="406800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/>
            <a:t>Направляющие</a:t>
          </a:r>
          <a:r>
            <a:rPr lang="ru-RU" sz="1800" b="1" baseline="0"/>
            <a:t> для деревянных ящиков/</a:t>
          </a:r>
          <a:r>
            <a:rPr lang="en-US" sz="1800" b="1" baseline="0"/>
            <a:t>Drawer runners</a:t>
          </a:r>
          <a:endParaRPr lang="ru-RU" sz="1800" b="1"/>
        </a:p>
      </xdr:txBody>
    </xdr:sp>
    <xdr:clientData/>
  </xdr:twoCellAnchor>
  <xdr:twoCellAnchor>
    <xdr:from>
      <xdr:col>20</xdr:col>
      <xdr:colOff>847725</xdr:colOff>
      <xdr:row>22</xdr:row>
      <xdr:rowOff>165100</xdr:rowOff>
    </xdr:from>
    <xdr:to>
      <xdr:col>22</xdr:col>
      <xdr:colOff>542925</xdr:colOff>
      <xdr:row>25</xdr:row>
      <xdr:rowOff>53975</xdr:rowOff>
    </xdr:to>
    <xdr:sp macro="" textlink="">
      <xdr:nvSpPr>
        <xdr:cNvPr id="20" name="Скругленный прямоугольник 19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xmlns="" id="{00000000-0008-0000-0400-000014000000}"/>
            </a:ext>
          </a:extLst>
        </xdr:cNvPr>
        <xdr:cNvSpPr/>
      </xdr:nvSpPr>
      <xdr:spPr>
        <a:xfrm>
          <a:off x="14316075" y="4470400"/>
          <a:ext cx="1981200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Quadro</a:t>
          </a:r>
          <a:endParaRPr lang="ru-RU" sz="2000"/>
        </a:p>
      </xdr:txBody>
    </xdr:sp>
    <xdr:clientData/>
  </xdr:twoCellAnchor>
  <xdr:twoCellAnchor>
    <xdr:from>
      <xdr:col>12</xdr:col>
      <xdr:colOff>206375</xdr:colOff>
      <xdr:row>26</xdr:row>
      <xdr:rowOff>9525</xdr:rowOff>
    </xdr:from>
    <xdr:to>
      <xdr:col>24</xdr:col>
      <xdr:colOff>4482125</xdr:colOff>
      <xdr:row>28</xdr:row>
      <xdr:rowOff>35325</xdr:rowOff>
    </xdr:to>
    <xdr:sp macro="" textlink="">
      <xdr:nvSpPr>
        <xdr:cNvPr id="21" name="Скругленный прямоугольник 20">
          <a:extLst>
            <a:ext uri="{FF2B5EF4-FFF2-40B4-BE49-F238E27FC236}">
              <a16:creationId xmlns:a16="http://schemas.microsoft.com/office/drawing/2014/main" xmlns="" id="{00000000-0008-0000-0400-000015000000}"/>
            </a:ext>
          </a:extLst>
        </xdr:cNvPr>
        <xdr:cNvSpPr/>
      </xdr:nvSpPr>
      <xdr:spPr>
        <a:xfrm>
          <a:off x="8931275" y="5076825"/>
          <a:ext cx="12524400" cy="406800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/>
            <a:t>Фурнитура для раздвижных</a:t>
          </a:r>
          <a:r>
            <a:rPr lang="ru-RU" sz="1800" b="1" baseline="0"/>
            <a:t> и складных</a:t>
          </a:r>
          <a:r>
            <a:rPr lang="ru-RU" sz="1800" b="1"/>
            <a:t> дверей/</a:t>
          </a:r>
          <a:r>
            <a:rPr lang="en-US" sz="1800" b="1"/>
            <a:t>Sliding</a:t>
          </a:r>
          <a:r>
            <a:rPr lang="en-US" sz="1800" b="1" baseline="0"/>
            <a:t> </a:t>
          </a:r>
          <a:r>
            <a:rPr lang="en-US" sz="1800" b="1"/>
            <a:t>and</a:t>
          </a:r>
          <a:r>
            <a:rPr lang="en-US" sz="1800" b="1" baseline="0"/>
            <a:t> Folding Door System</a:t>
          </a:r>
          <a:endParaRPr lang="ru-RU" sz="1800" b="1"/>
        </a:p>
      </xdr:txBody>
    </xdr:sp>
    <xdr:clientData/>
  </xdr:twoCellAnchor>
  <xdr:twoCellAnchor>
    <xdr:from>
      <xdr:col>12</xdr:col>
      <xdr:colOff>206375</xdr:colOff>
      <xdr:row>28</xdr:row>
      <xdr:rowOff>187325</xdr:rowOff>
    </xdr:from>
    <xdr:to>
      <xdr:col>15</xdr:col>
      <xdr:colOff>355600</xdr:colOff>
      <xdr:row>31</xdr:row>
      <xdr:rowOff>76200</xdr:rowOff>
    </xdr:to>
    <xdr:sp macro="" textlink="">
      <xdr:nvSpPr>
        <xdr:cNvPr id="23" name="Скругленный прямоугольник 22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xmlns="" id="{00000000-0008-0000-0400-000017000000}"/>
            </a:ext>
          </a:extLst>
        </xdr:cNvPr>
        <xdr:cNvSpPr/>
      </xdr:nvSpPr>
      <xdr:spPr>
        <a:xfrm>
          <a:off x="8931275" y="5635625"/>
          <a:ext cx="1978025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TopLine XL</a:t>
          </a:r>
          <a:endParaRPr lang="ru-RU" sz="2000"/>
        </a:p>
      </xdr:txBody>
    </xdr:sp>
    <xdr:clientData/>
  </xdr:twoCellAnchor>
  <xdr:twoCellAnchor>
    <xdr:from>
      <xdr:col>21</xdr:col>
      <xdr:colOff>615950</xdr:colOff>
      <xdr:row>28</xdr:row>
      <xdr:rowOff>184150</xdr:rowOff>
    </xdr:from>
    <xdr:to>
      <xdr:col>24</xdr:col>
      <xdr:colOff>266700</xdr:colOff>
      <xdr:row>31</xdr:row>
      <xdr:rowOff>73025</xdr:rowOff>
    </xdr:to>
    <xdr:sp macro="" textlink="">
      <xdr:nvSpPr>
        <xdr:cNvPr id="24" name="Скругленный прямоугольник 23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xmlns="" id="{00000000-0008-0000-0400-000018000000}"/>
            </a:ext>
          </a:extLst>
        </xdr:cNvPr>
        <xdr:cNvSpPr/>
      </xdr:nvSpPr>
      <xdr:spPr>
        <a:xfrm>
          <a:off x="15265400" y="5632450"/>
          <a:ext cx="1974850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TopLine L</a:t>
          </a:r>
          <a:endParaRPr lang="ru-RU" sz="2000"/>
        </a:p>
      </xdr:txBody>
    </xdr:sp>
    <xdr:clientData/>
  </xdr:twoCellAnchor>
  <xdr:twoCellAnchor>
    <xdr:from>
      <xdr:col>12</xdr:col>
      <xdr:colOff>203200</xdr:colOff>
      <xdr:row>32</xdr:row>
      <xdr:rowOff>31750</xdr:rowOff>
    </xdr:from>
    <xdr:to>
      <xdr:col>15</xdr:col>
      <xdr:colOff>349250</xdr:colOff>
      <xdr:row>34</xdr:row>
      <xdr:rowOff>111125</xdr:rowOff>
    </xdr:to>
    <xdr:sp macro="" textlink="">
      <xdr:nvSpPr>
        <xdr:cNvPr id="25" name="Скругленный прямоугольник 24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00000000-0008-0000-0400-000019000000}"/>
            </a:ext>
          </a:extLst>
        </xdr:cNvPr>
        <xdr:cNvSpPr/>
      </xdr:nvSpPr>
      <xdr:spPr>
        <a:xfrm>
          <a:off x="8928100" y="6242050"/>
          <a:ext cx="1974850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TopLine M</a:t>
          </a:r>
        </a:p>
      </xdr:txBody>
    </xdr:sp>
    <xdr:clientData/>
  </xdr:twoCellAnchor>
  <xdr:twoCellAnchor>
    <xdr:from>
      <xdr:col>21</xdr:col>
      <xdr:colOff>622300</xdr:colOff>
      <xdr:row>32</xdr:row>
      <xdr:rowOff>31750</xdr:rowOff>
    </xdr:from>
    <xdr:to>
      <xdr:col>24</xdr:col>
      <xdr:colOff>269875</xdr:colOff>
      <xdr:row>34</xdr:row>
      <xdr:rowOff>111125</xdr:rowOff>
    </xdr:to>
    <xdr:sp macro="" textlink="">
      <xdr:nvSpPr>
        <xdr:cNvPr id="26" name="Скругленный прямоугольник 25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xmlns="" id="{00000000-0008-0000-0400-00001A000000}"/>
            </a:ext>
          </a:extLst>
        </xdr:cNvPr>
        <xdr:cNvSpPr/>
      </xdr:nvSpPr>
      <xdr:spPr>
        <a:xfrm>
          <a:off x="15271750" y="6242050"/>
          <a:ext cx="1971675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SysLine S</a:t>
          </a:r>
          <a:endParaRPr lang="ru-RU" sz="2000"/>
        </a:p>
      </xdr:txBody>
    </xdr:sp>
    <xdr:clientData/>
  </xdr:twoCellAnchor>
  <xdr:twoCellAnchor>
    <xdr:from>
      <xdr:col>19</xdr:col>
      <xdr:colOff>149225</xdr:colOff>
      <xdr:row>32</xdr:row>
      <xdr:rowOff>31750</xdr:rowOff>
    </xdr:from>
    <xdr:to>
      <xdr:col>21</xdr:col>
      <xdr:colOff>469900</xdr:colOff>
      <xdr:row>34</xdr:row>
      <xdr:rowOff>111125</xdr:rowOff>
    </xdr:to>
    <xdr:sp macro="" textlink="">
      <xdr:nvSpPr>
        <xdr:cNvPr id="27" name="Скругленный прямоугольник 26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xmlns="" id="{00000000-0008-0000-0400-00001B000000}"/>
            </a:ext>
          </a:extLst>
        </xdr:cNvPr>
        <xdr:cNvSpPr/>
      </xdr:nvSpPr>
      <xdr:spPr>
        <a:xfrm>
          <a:off x="13141325" y="6242050"/>
          <a:ext cx="1978025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SlideLine M</a:t>
          </a:r>
          <a:endParaRPr lang="ru-RU" sz="2000"/>
        </a:p>
      </xdr:txBody>
    </xdr:sp>
    <xdr:clientData/>
  </xdr:twoCellAnchor>
  <xdr:twoCellAnchor>
    <xdr:from>
      <xdr:col>24</xdr:col>
      <xdr:colOff>2501900</xdr:colOff>
      <xdr:row>32</xdr:row>
      <xdr:rowOff>31750</xdr:rowOff>
    </xdr:from>
    <xdr:to>
      <xdr:col>24</xdr:col>
      <xdr:colOff>4476750</xdr:colOff>
      <xdr:row>34</xdr:row>
      <xdr:rowOff>111125</xdr:rowOff>
    </xdr:to>
    <xdr:sp macro="" textlink="">
      <xdr:nvSpPr>
        <xdr:cNvPr id="28" name="Скругленный прямоугольник 27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xmlns="" id="{00000000-0008-0000-0400-00001C000000}"/>
            </a:ext>
          </a:extLst>
        </xdr:cNvPr>
        <xdr:cNvSpPr/>
      </xdr:nvSpPr>
      <xdr:spPr>
        <a:xfrm>
          <a:off x="19475450" y="6242050"/>
          <a:ext cx="1974850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SlideLine 55Plus</a:t>
          </a:r>
          <a:endParaRPr lang="ru-RU" sz="2000"/>
        </a:p>
      </xdr:txBody>
    </xdr:sp>
    <xdr:clientData/>
  </xdr:twoCellAnchor>
  <xdr:twoCellAnchor>
    <xdr:from>
      <xdr:col>24</xdr:col>
      <xdr:colOff>393700</xdr:colOff>
      <xdr:row>32</xdr:row>
      <xdr:rowOff>31750</xdr:rowOff>
    </xdr:from>
    <xdr:to>
      <xdr:col>24</xdr:col>
      <xdr:colOff>2368550</xdr:colOff>
      <xdr:row>34</xdr:row>
      <xdr:rowOff>111125</xdr:rowOff>
    </xdr:to>
    <xdr:sp macro="" textlink="">
      <xdr:nvSpPr>
        <xdr:cNvPr id="29" name="Скругленный прямоугольник 28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0400-00001D000000}"/>
            </a:ext>
          </a:extLst>
        </xdr:cNvPr>
        <xdr:cNvSpPr/>
      </xdr:nvSpPr>
      <xdr:spPr>
        <a:xfrm>
          <a:off x="17367250" y="6242050"/>
          <a:ext cx="1974850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SlideLine</a:t>
          </a:r>
          <a:r>
            <a:rPr lang="en-US" sz="2000" baseline="0"/>
            <a:t> 56</a:t>
          </a:r>
          <a:endParaRPr lang="ru-RU" sz="2000"/>
        </a:p>
      </xdr:txBody>
    </xdr:sp>
    <xdr:clientData/>
  </xdr:twoCellAnchor>
  <xdr:twoCellAnchor>
    <xdr:from>
      <xdr:col>12</xdr:col>
      <xdr:colOff>200026</xdr:colOff>
      <xdr:row>35</xdr:row>
      <xdr:rowOff>69850</xdr:rowOff>
    </xdr:from>
    <xdr:to>
      <xdr:col>19</xdr:col>
      <xdr:colOff>6351</xdr:colOff>
      <xdr:row>37</xdr:row>
      <xdr:rowOff>149225</xdr:rowOff>
    </xdr:to>
    <xdr:sp macro="" textlink="">
      <xdr:nvSpPr>
        <xdr:cNvPr id="30" name="Скругленный прямоугольник 29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xmlns="" id="{00000000-0008-0000-0400-00001E000000}"/>
            </a:ext>
          </a:extLst>
        </xdr:cNvPr>
        <xdr:cNvSpPr/>
      </xdr:nvSpPr>
      <xdr:spPr>
        <a:xfrm>
          <a:off x="9280526" y="7499350"/>
          <a:ext cx="4251325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WingLine L</a:t>
          </a:r>
          <a:endParaRPr lang="ru-RU" sz="2000"/>
        </a:p>
      </xdr:txBody>
    </xdr:sp>
    <xdr:clientData/>
  </xdr:twoCellAnchor>
  <xdr:twoCellAnchor>
    <xdr:from>
      <xdr:col>25</xdr:col>
      <xdr:colOff>15875</xdr:colOff>
      <xdr:row>1</xdr:row>
      <xdr:rowOff>31750</xdr:rowOff>
    </xdr:from>
    <xdr:to>
      <xdr:col>28</xdr:col>
      <xdr:colOff>15875</xdr:colOff>
      <xdr:row>5</xdr:row>
      <xdr:rowOff>31750</xdr:rowOff>
    </xdr:to>
    <xdr:sp macro="" textlink="">
      <xdr:nvSpPr>
        <xdr:cNvPr id="31" name="Скругленный прямоугольник 30">
          <a:extLst>
            <a:ext uri="{FF2B5EF4-FFF2-40B4-BE49-F238E27FC236}">
              <a16:creationId xmlns:a16="http://schemas.microsoft.com/office/drawing/2014/main" xmlns="" id="{00000000-0008-0000-0400-00001F000000}"/>
            </a:ext>
          </a:extLst>
        </xdr:cNvPr>
        <xdr:cNvSpPr/>
      </xdr:nvSpPr>
      <xdr:spPr>
        <a:xfrm>
          <a:off x="17922875" y="222250"/>
          <a:ext cx="3295650" cy="647700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12</xdr:col>
      <xdr:colOff>203200</xdr:colOff>
      <xdr:row>38</xdr:row>
      <xdr:rowOff>111125</xdr:rowOff>
    </xdr:from>
    <xdr:to>
      <xdr:col>24</xdr:col>
      <xdr:colOff>4478950</xdr:colOff>
      <xdr:row>40</xdr:row>
      <xdr:rowOff>136925</xdr:rowOff>
    </xdr:to>
    <xdr:sp macro="" textlink="">
      <xdr:nvSpPr>
        <xdr:cNvPr id="32" name="Скругленный прямоугольник 31">
          <a:extLst>
            <a:ext uri="{FF2B5EF4-FFF2-40B4-BE49-F238E27FC236}">
              <a16:creationId xmlns:a16="http://schemas.microsoft.com/office/drawing/2014/main" xmlns="" id="{00000000-0008-0000-0400-000020000000}"/>
            </a:ext>
          </a:extLst>
        </xdr:cNvPr>
        <xdr:cNvSpPr/>
      </xdr:nvSpPr>
      <xdr:spPr>
        <a:xfrm>
          <a:off x="8928100" y="7464425"/>
          <a:ext cx="12524400" cy="406800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/>
            <a:t>Соединительная</a:t>
          </a:r>
          <a:r>
            <a:rPr lang="ru-RU" sz="1800" b="1" baseline="0"/>
            <a:t> фурнитура/</a:t>
          </a:r>
          <a:r>
            <a:rPr lang="en-US" sz="1800" b="1" baseline="0"/>
            <a:t>Connecting technology</a:t>
          </a:r>
        </a:p>
      </xdr:txBody>
    </xdr:sp>
    <xdr:clientData/>
  </xdr:twoCellAnchor>
  <xdr:twoCellAnchor>
    <xdr:from>
      <xdr:col>17</xdr:col>
      <xdr:colOff>317500</xdr:colOff>
      <xdr:row>41</xdr:row>
      <xdr:rowOff>98425</xdr:rowOff>
    </xdr:from>
    <xdr:to>
      <xdr:col>20</xdr:col>
      <xdr:colOff>593725</xdr:colOff>
      <xdr:row>43</xdr:row>
      <xdr:rowOff>177800</xdr:rowOff>
    </xdr:to>
    <xdr:sp macro="" textlink="">
      <xdr:nvSpPr>
        <xdr:cNvPr id="33" name="Скругленный прямоугольник 32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xmlns="" id="{00000000-0008-0000-0400-000021000000}"/>
            </a:ext>
          </a:extLst>
        </xdr:cNvPr>
        <xdr:cNvSpPr/>
      </xdr:nvSpPr>
      <xdr:spPr>
        <a:xfrm>
          <a:off x="12090400" y="8023225"/>
          <a:ext cx="1971675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2000"/>
            <a:t>Стяжка</a:t>
          </a:r>
        </a:p>
      </xdr:txBody>
    </xdr:sp>
    <xdr:clientData/>
  </xdr:twoCellAnchor>
  <xdr:twoCellAnchor>
    <xdr:from>
      <xdr:col>22</xdr:col>
      <xdr:colOff>584200</xdr:colOff>
      <xdr:row>41</xdr:row>
      <xdr:rowOff>101600</xdr:rowOff>
    </xdr:from>
    <xdr:to>
      <xdr:col>24</xdr:col>
      <xdr:colOff>1339850</xdr:colOff>
      <xdr:row>43</xdr:row>
      <xdr:rowOff>180975</xdr:rowOff>
    </xdr:to>
    <xdr:sp macro="" textlink="">
      <xdr:nvSpPr>
        <xdr:cNvPr id="34" name="Скругленный прямоугольник 33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xmlns="" id="{00000000-0008-0000-0400-000022000000}"/>
            </a:ext>
          </a:extLst>
        </xdr:cNvPr>
        <xdr:cNvSpPr/>
      </xdr:nvSpPr>
      <xdr:spPr>
        <a:xfrm>
          <a:off x="16338550" y="8026400"/>
          <a:ext cx="1974850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2000"/>
            <a:t>Подвесы</a:t>
          </a:r>
        </a:p>
      </xdr:txBody>
    </xdr:sp>
    <xdr:clientData/>
  </xdr:twoCellAnchor>
  <xdr:twoCellAnchor>
    <xdr:from>
      <xdr:col>12</xdr:col>
      <xdr:colOff>225424</xdr:colOff>
      <xdr:row>44</xdr:row>
      <xdr:rowOff>152400</xdr:rowOff>
    </xdr:from>
    <xdr:to>
      <xdr:col>24</xdr:col>
      <xdr:colOff>4501174</xdr:colOff>
      <xdr:row>46</xdr:row>
      <xdr:rowOff>178200</xdr:rowOff>
    </xdr:to>
    <xdr:sp macro="" textlink="">
      <xdr:nvSpPr>
        <xdr:cNvPr id="35" name="Скругленный прямоугольник 34">
          <a:extLst>
            <a:ext uri="{FF2B5EF4-FFF2-40B4-BE49-F238E27FC236}">
              <a16:creationId xmlns:a16="http://schemas.microsoft.com/office/drawing/2014/main" xmlns="" id="{00000000-0008-0000-0400-000023000000}"/>
            </a:ext>
          </a:extLst>
        </xdr:cNvPr>
        <xdr:cNvSpPr/>
      </xdr:nvSpPr>
      <xdr:spPr>
        <a:xfrm>
          <a:off x="8950324" y="8648700"/>
          <a:ext cx="12524400" cy="406800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/>
            <a:t>Инструменты планирования/</a:t>
          </a:r>
          <a:r>
            <a:rPr lang="en-US" sz="1800" b="1"/>
            <a:t>Assembly</a:t>
          </a:r>
          <a:r>
            <a:rPr lang="en-US" sz="1800" b="1" baseline="0"/>
            <a:t> and planning aids</a:t>
          </a:r>
        </a:p>
      </xdr:txBody>
    </xdr:sp>
    <xdr:clientData/>
  </xdr:twoCellAnchor>
  <xdr:twoCellAnchor>
    <xdr:from>
      <xdr:col>20</xdr:col>
      <xdr:colOff>371475</xdr:colOff>
      <xdr:row>47</xdr:row>
      <xdr:rowOff>130175</xdr:rowOff>
    </xdr:from>
    <xdr:to>
      <xdr:col>23</xdr:col>
      <xdr:colOff>517525</xdr:colOff>
      <xdr:row>52</xdr:row>
      <xdr:rowOff>3175</xdr:rowOff>
    </xdr:to>
    <xdr:sp macro="" textlink="">
      <xdr:nvSpPr>
        <xdr:cNvPr id="36" name="Скругленный прямоугольник 35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xmlns="" id="{00000000-0008-0000-0400-000024000000}"/>
            </a:ext>
          </a:extLst>
        </xdr:cNvPr>
        <xdr:cNvSpPr/>
      </xdr:nvSpPr>
      <xdr:spPr>
        <a:xfrm>
          <a:off x="13839825" y="9197975"/>
          <a:ext cx="3041650" cy="825500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2000"/>
            <a:t>Производственная техника</a:t>
          </a:r>
        </a:p>
      </xdr:txBody>
    </xdr:sp>
    <xdr:clientData/>
  </xdr:twoCellAnchor>
  <xdr:twoCellAnchor>
    <xdr:from>
      <xdr:col>26</xdr:col>
      <xdr:colOff>38100</xdr:colOff>
      <xdr:row>11</xdr:row>
      <xdr:rowOff>15874</xdr:rowOff>
    </xdr:from>
    <xdr:to>
      <xdr:col>27</xdr:col>
      <xdr:colOff>1444625</xdr:colOff>
      <xdr:row>13</xdr:row>
      <xdr:rowOff>0</xdr:rowOff>
    </xdr:to>
    <xdr:sp macro="" textlink="">
      <xdr:nvSpPr>
        <xdr:cNvPr id="37" name="Скругленный прямоугольник 36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xmlns="" id="{00000000-0008-0000-0400-000025000000}"/>
            </a:ext>
          </a:extLst>
        </xdr:cNvPr>
        <xdr:cNvSpPr/>
      </xdr:nvSpPr>
      <xdr:spPr>
        <a:xfrm>
          <a:off x="21850350" y="2225674"/>
          <a:ext cx="3235325" cy="365126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/>
            <a:t>Помощь</a:t>
          </a:r>
        </a:p>
      </xdr:txBody>
    </xdr:sp>
    <xdr:clientData/>
  </xdr:twoCellAnchor>
  <xdr:twoCellAnchor>
    <xdr:from>
      <xdr:col>20</xdr:col>
      <xdr:colOff>739775</xdr:colOff>
      <xdr:row>41</xdr:row>
      <xdr:rowOff>101600</xdr:rowOff>
    </xdr:from>
    <xdr:to>
      <xdr:col>22</xdr:col>
      <xdr:colOff>434975</xdr:colOff>
      <xdr:row>43</xdr:row>
      <xdr:rowOff>180975</xdr:rowOff>
    </xdr:to>
    <xdr:sp macro="" textlink="">
      <xdr:nvSpPr>
        <xdr:cNvPr id="38" name="Скругленный прямоугольник 37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xmlns="" id="{00000000-0008-0000-0400-000026000000}"/>
            </a:ext>
          </a:extLst>
        </xdr:cNvPr>
        <xdr:cNvSpPr/>
      </xdr:nvSpPr>
      <xdr:spPr>
        <a:xfrm>
          <a:off x="14208125" y="8026400"/>
          <a:ext cx="1981200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2000"/>
            <a:t>Для</a:t>
          </a:r>
          <a:r>
            <a:rPr lang="ru-RU" sz="2000" baseline="0"/>
            <a:t> шкафов</a:t>
          </a:r>
          <a:endParaRPr lang="ru-RU" sz="2000"/>
        </a:p>
      </xdr:txBody>
    </xdr:sp>
    <xdr:clientData/>
  </xdr:twoCellAnchor>
  <xdr:twoCellAnchor>
    <xdr:from>
      <xdr:col>26</xdr:col>
      <xdr:colOff>15875</xdr:colOff>
      <xdr:row>13</xdr:row>
      <xdr:rowOff>174625</xdr:rowOff>
    </xdr:from>
    <xdr:to>
      <xdr:col>27</xdr:col>
      <xdr:colOff>1460500</xdr:colOff>
      <xdr:row>15</xdr:row>
      <xdr:rowOff>158750</xdr:rowOff>
    </xdr:to>
    <xdr:sp macro="" textlink="">
      <xdr:nvSpPr>
        <xdr:cNvPr id="48" name="Скругленный прямоугольник 47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xmlns="" id="{00000000-0008-0000-0400-000030000000}"/>
            </a:ext>
          </a:extLst>
        </xdr:cNvPr>
        <xdr:cNvSpPr/>
      </xdr:nvSpPr>
      <xdr:spPr>
        <a:xfrm>
          <a:off x="22748875" y="3413125"/>
          <a:ext cx="3349625" cy="36512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/>
            <a:t>Контакты</a:t>
          </a:r>
        </a:p>
      </xdr:txBody>
    </xdr:sp>
    <xdr:clientData/>
  </xdr:twoCellAnchor>
  <xdr:twoCellAnchor>
    <xdr:from>
      <xdr:col>26</xdr:col>
      <xdr:colOff>31750</xdr:colOff>
      <xdr:row>16</xdr:row>
      <xdr:rowOff>142875</xdr:rowOff>
    </xdr:from>
    <xdr:to>
      <xdr:col>27</xdr:col>
      <xdr:colOff>1444625</xdr:colOff>
      <xdr:row>18</xdr:row>
      <xdr:rowOff>142875</xdr:rowOff>
    </xdr:to>
    <xdr:sp macro="" textlink="">
      <xdr:nvSpPr>
        <xdr:cNvPr id="40" name="Скругленный прямоугольник 39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xmlns="" id="{00000000-0008-0000-0400-000028000000}"/>
            </a:ext>
          </a:extLst>
        </xdr:cNvPr>
        <xdr:cNvSpPr/>
      </xdr:nvSpPr>
      <xdr:spPr>
        <a:xfrm>
          <a:off x="22764750" y="3952875"/>
          <a:ext cx="3317875" cy="381000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800" b="1"/>
            <a:t>Smart</a:t>
          </a:r>
          <a:r>
            <a:rPr lang="ru-RU" sz="1800" b="1"/>
            <a:t> (быстрый</a:t>
          </a:r>
          <a:r>
            <a:rPr lang="ru-RU" sz="1800" b="1" baseline="0"/>
            <a:t> подбор)</a:t>
          </a:r>
          <a:endParaRPr lang="ru-RU" sz="1800" b="1"/>
        </a:p>
      </xdr:txBody>
    </xdr:sp>
    <xdr:clientData/>
  </xdr:twoCellAnchor>
  <xdr:twoCellAnchor>
    <xdr:from>
      <xdr:col>24</xdr:col>
      <xdr:colOff>2536825</xdr:colOff>
      <xdr:row>4</xdr:row>
      <xdr:rowOff>215900</xdr:rowOff>
    </xdr:from>
    <xdr:to>
      <xdr:col>24</xdr:col>
      <xdr:colOff>4511675</xdr:colOff>
      <xdr:row>6</xdr:row>
      <xdr:rowOff>295275</xdr:rowOff>
    </xdr:to>
    <xdr:sp macro="" textlink="">
      <xdr:nvSpPr>
        <xdr:cNvPr id="41" name="Скругленный прямоугольник 40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xmlns="" id="{00000000-0008-0000-0400-000029000000}"/>
            </a:ext>
          </a:extLst>
        </xdr:cNvPr>
        <xdr:cNvSpPr/>
      </xdr:nvSpPr>
      <xdr:spPr>
        <a:xfrm>
          <a:off x="19510375" y="749300"/>
          <a:ext cx="1974850" cy="5746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750"/>
            <a:t>Sensys  Glass Door</a:t>
          </a:r>
          <a:endParaRPr lang="ru-RU" sz="1750"/>
        </a:p>
      </xdr:txBody>
    </xdr:sp>
    <xdr:clientData/>
  </xdr:twoCellAnchor>
  <xdr:twoCellAnchor>
    <xdr:from>
      <xdr:col>17</xdr:col>
      <xdr:colOff>365125</xdr:colOff>
      <xdr:row>10</xdr:row>
      <xdr:rowOff>114300</xdr:rowOff>
    </xdr:from>
    <xdr:to>
      <xdr:col>20</xdr:col>
      <xdr:colOff>688975</xdr:colOff>
      <xdr:row>13</xdr:row>
      <xdr:rowOff>3175</xdr:rowOff>
    </xdr:to>
    <xdr:sp macro="" textlink="">
      <xdr:nvSpPr>
        <xdr:cNvPr id="42" name="Скругленный прямоугольник 41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xmlns="" id="{00000000-0008-0000-0400-00002A000000}"/>
            </a:ext>
          </a:extLst>
        </xdr:cNvPr>
        <xdr:cNvSpPr/>
      </xdr:nvSpPr>
      <xdr:spPr>
        <a:xfrm>
          <a:off x="12785725" y="2781300"/>
          <a:ext cx="2114550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AvanTech</a:t>
          </a:r>
          <a:endParaRPr lang="ru-RU" sz="2000"/>
        </a:p>
      </xdr:txBody>
    </xdr:sp>
    <xdr:clientData/>
  </xdr:twoCellAnchor>
  <xdr:twoCellAnchor>
    <xdr:from>
      <xdr:col>24</xdr:col>
      <xdr:colOff>377825</xdr:colOff>
      <xdr:row>35</xdr:row>
      <xdr:rowOff>69850</xdr:rowOff>
    </xdr:from>
    <xdr:to>
      <xdr:col>24</xdr:col>
      <xdr:colOff>4511675</xdr:colOff>
      <xdr:row>37</xdr:row>
      <xdr:rowOff>149225</xdr:rowOff>
    </xdr:to>
    <xdr:sp macro="" textlink="">
      <xdr:nvSpPr>
        <xdr:cNvPr id="43" name="Скругленный прямоугольник 42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xmlns="" id="{00000000-0008-0000-0400-00002B000000}"/>
            </a:ext>
          </a:extLst>
        </xdr:cNvPr>
        <xdr:cNvSpPr/>
      </xdr:nvSpPr>
      <xdr:spPr>
        <a:xfrm>
          <a:off x="18046700" y="7499350"/>
          <a:ext cx="4133850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 b="1"/>
            <a:t>NEW!</a:t>
          </a:r>
          <a:r>
            <a:rPr lang="en-US" sz="2000"/>
            <a:t> WingLine 230</a:t>
          </a:r>
          <a:endParaRPr lang="ru-RU" sz="2000"/>
        </a:p>
      </xdr:txBody>
    </xdr:sp>
    <xdr:clientData/>
  </xdr:twoCellAnchor>
  <xdr:twoCellAnchor>
    <xdr:from>
      <xdr:col>4</xdr:col>
      <xdr:colOff>571500</xdr:colOff>
      <xdr:row>39</xdr:row>
      <xdr:rowOff>171450</xdr:rowOff>
    </xdr:from>
    <xdr:to>
      <xdr:col>6</xdr:col>
      <xdr:colOff>59600</xdr:colOff>
      <xdr:row>43</xdr:row>
      <xdr:rowOff>154850</xdr:rowOff>
    </xdr:to>
    <xdr:grpSp>
      <xdr:nvGrpSpPr>
        <xdr:cNvPr id="44" name="Группа 43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xmlns="" id="{00000000-0008-0000-0400-00002C000000}"/>
            </a:ext>
          </a:extLst>
        </xdr:cNvPr>
        <xdr:cNvGrpSpPr/>
      </xdr:nvGrpSpPr>
      <xdr:grpSpPr>
        <a:xfrm>
          <a:off x="2571750" y="8386763"/>
          <a:ext cx="726350" cy="745400"/>
          <a:chOff x="720000" y="3672000"/>
          <a:chExt cx="720000" cy="720000"/>
        </a:xfrm>
      </xdr:grpSpPr>
      <xdr:pic>
        <xdr:nvPicPr>
          <xdr:cNvPr id="45" name="Picture 3" descr="D:\work folders\МОС\Документы по работе\прайс-лист\конфигуратор\facebook-logo-black-and-white.png">
            <a:extLst>
              <a:ext uri="{FF2B5EF4-FFF2-40B4-BE49-F238E27FC236}">
                <a16:creationId xmlns:a16="http://schemas.microsoft.com/office/drawing/2014/main" xmlns="" id="{00000000-0008-0000-0400-00002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2" cstate="print"/>
          <a:srcRect/>
          <a:stretch>
            <a:fillRect/>
          </a:stretch>
        </xdr:blipFill>
        <xdr:spPr bwMode="auto">
          <a:xfrm>
            <a:off x="720000" y="3672000"/>
            <a:ext cx="720000" cy="720000"/>
          </a:xfrm>
          <a:prstGeom prst="rect">
            <a:avLst/>
          </a:prstGeom>
          <a:noFill/>
        </xdr:spPr>
      </xdr:pic>
      <xdr:sp macro="" textlink="">
        <xdr:nvSpPr>
          <xdr:cNvPr id="46" name="Скругленный прямоугольник 45">
            <a:extLst>
              <a:ext uri="{FF2B5EF4-FFF2-40B4-BE49-F238E27FC236}">
                <a16:creationId xmlns:a16="http://schemas.microsoft.com/office/drawing/2014/main" xmlns="" id="{00000000-0008-0000-0400-00002E000000}"/>
              </a:ext>
            </a:extLst>
          </xdr:cNvPr>
          <xdr:cNvSpPr>
            <a:spLocks noChangeAspect="1"/>
          </xdr:cNvSpPr>
        </xdr:nvSpPr>
        <xdr:spPr>
          <a:xfrm>
            <a:off x="720000" y="3672000"/>
            <a:ext cx="720000" cy="720000"/>
          </a:xfrm>
          <a:prstGeom prst="roundRect">
            <a:avLst>
              <a:gd name="adj" fmla="val 10532"/>
            </a:avLst>
          </a:prstGeom>
          <a:noFill/>
          <a:ln w="31750">
            <a:solidFill>
              <a:schemeClr val="bg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6</xdr:col>
      <xdr:colOff>400050</xdr:colOff>
      <xdr:row>39</xdr:row>
      <xdr:rowOff>171450</xdr:rowOff>
    </xdr:from>
    <xdr:to>
      <xdr:col>7</xdr:col>
      <xdr:colOff>497750</xdr:colOff>
      <xdr:row>43</xdr:row>
      <xdr:rowOff>154850</xdr:rowOff>
    </xdr:to>
    <xdr:grpSp>
      <xdr:nvGrpSpPr>
        <xdr:cNvPr id="47" name="Группа 46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xmlns="" id="{00000000-0008-0000-0400-00002F000000}"/>
            </a:ext>
          </a:extLst>
        </xdr:cNvPr>
        <xdr:cNvGrpSpPr/>
      </xdr:nvGrpSpPr>
      <xdr:grpSpPr>
        <a:xfrm>
          <a:off x="3638550" y="8386763"/>
          <a:ext cx="716825" cy="745400"/>
          <a:chOff x="2160000" y="3672000"/>
          <a:chExt cx="720000" cy="720000"/>
        </a:xfrm>
      </xdr:grpSpPr>
      <xdr:pic>
        <xdr:nvPicPr>
          <xdr:cNvPr id="49" name="Picture 6" descr="D:\work folders\МОС\Документы по работе\прайс-лист\конфигуратор\unnamed.jpg">
            <a:extLst>
              <a:ext uri="{FF2B5EF4-FFF2-40B4-BE49-F238E27FC236}">
                <a16:creationId xmlns:a16="http://schemas.microsoft.com/office/drawing/2014/main" xmlns="" id="{00000000-0008-0000-0400-00003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4" cstate="print"/>
          <a:srcRect l="1575" t="1575" r="1575" b="1575"/>
          <a:stretch>
            <a:fillRect/>
          </a:stretch>
        </xdr:blipFill>
        <xdr:spPr bwMode="auto">
          <a:xfrm>
            <a:off x="2160000" y="3672000"/>
            <a:ext cx="720000" cy="720000"/>
          </a:xfrm>
          <a:prstGeom prst="rect">
            <a:avLst/>
          </a:prstGeom>
          <a:noFill/>
        </xdr:spPr>
      </xdr:pic>
      <xdr:sp macro="" textlink="">
        <xdr:nvSpPr>
          <xdr:cNvPr id="50" name="Скругленный прямоугольник 49">
            <a:extLst>
              <a:ext uri="{FF2B5EF4-FFF2-40B4-BE49-F238E27FC236}">
                <a16:creationId xmlns:a16="http://schemas.microsoft.com/office/drawing/2014/main" xmlns="" id="{00000000-0008-0000-0400-000032000000}"/>
              </a:ext>
            </a:extLst>
          </xdr:cNvPr>
          <xdr:cNvSpPr>
            <a:spLocks noChangeAspect="1"/>
          </xdr:cNvSpPr>
        </xdr:nvSpPr>
        <xdr:spPr>
          <a:xfrm>
            <a:off x="2160000" y="3672000"/>
            <a:ext cx="720000" cy="720000"/>
          </a:xfrm>
          <a:prstGeom prst="roundRect">
            <a:avLst>
              <a:gd name="adj" fmla="val 10532"/>
            </a:avLst>
          </a:prstGeom>
          <a:noFill/>
          <a:ln w="31750">
            <a:solidFill>
              <a:schemeClr val="bg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7</xdr:col>
      <xdr:colOff>819150</xdr:colOff>
      <xdr:row>39</xdr:row>
      <xdr:rowOff>171450</xdr:rowOff>
    </xdr:from>
    <xdr:to>
      <xdr:col>7</xdr:col>
      <xdr:colOff>1539150</xdr:colOff>
      <xdr:row>43</xdr:row>
      <xdr:rowOff>154850</xdr:rowOff>
    </xdr:to>
    <xdr:grpSp>
      <xdr:nvGrpSpPr>
        <xdr:cNvPr id="51" name="Группа 50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xmlns="" id="{00000000-0008-0000-0400-000033000000}"/>
            </a:ext>
          </a:extLst>
        </xdr:cNvPr>
        <xdr:cNvGrpSpPr/>
      </xdr:nvGrpSpPr>
      <xdr:grpSpPr>
        <a:xfrm>
          <a:off x="4676775" y="8386763"/>
          <a:ext cx="720000" cy="745400"/>
          <a:chOff x="3600000" y="3672000"/>
          <a:chExt cx="720000" cy="720000"/>
        </a:xfrm>
      </xdr:grpSpPr>
      <xdr:pic>
        <xdr:nvPicPr>
          <xdr:cNvPr id="52" name="Picture 5" descr="D:\work folders\МОС\Документы по работе\прайс-лист\конфигуратор\77358bfbe165b939fca72a7876583dc5.jpg">
            <a:extLst>
              <a:ext uri="{FF2B5EF4-FFF2-40B4-BE49-F238E27FC236}">
                <a16:creationId xmlns:a16="http://schemas.microsoft.com/office/drawing/2014/main" xmlns="" id="{00000000-0008-0000-0400-000034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6" cstate="print"/>
          <a:srcRect l="7541" t="7717" r="7742" b="7013"/>
          <a:stretch>
            <a:fillRect/>
          </a:stretch>
        </xdr:blipFill>
        <xdr:spPr bwMode="auto">
          <a:xfrm>
            <a:off x="3600000" y="3672000"/>
            <a:ext cx="715325" cy="720000"/>
          </a:xfrm>
          <a:prstGeom prst="rect">
            <a:avLst/>
          </a:prstGeom>
          <a:noFill/>
        </xdr:spPr>
      </xdr:pic>
      <xdr:sp macro="" textlink="">
        <xdr:nvSpPr>
          <xdr:cNvPr id="53" name="Скругленный прямоугольник 52">
            <a:extLst>
              <a:ext uri="{FF2B5EF4-FFF2-40B4-BE49-F238E27FC236}">
                <a16:creationId xmlns:a16="http://schemas.microsoft.com/office/drawing/2014/main" xmlns="" id="{00000000-0008-0000-0400-000035000000}"/>
              </a:ext>
            </a:extLst>
          </xdr:cNvPr>
          <xdr:cNvSpPr>
            <a:spLocks noChangeAspect="1"/>
          </xdr:cNvSpPr>
        </xdr:nvSpPr>
        <xdr:spPr>
          <a:xfrm>
            <a:off x="3600000" y="3672000"/>
            <a:ext cx="720000" cy="720000"/>
          </a:xfrm>
          <a:prstGeom prst="roundRect">
            <a:avLst>
              <a:gd name="adj" fmla="val 10532"/>
            </a:avLst>
          </a:prstGeom>
          <a:noFill/>
          <a:ln w="31750">
            <a:solidFill>
              <a:schemeClr val="bg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7</xdr:col>
      <xdr:colOff>1866900</xdr:colOff>
      <xdr:row>39</xdr:row>
      <xdr:rowOff>171450</xdr:rowOff>
    </xdr:from>
    <xdr:to>
      <xdr:col>8</xdr:col>
      <xdr:colOff>586650</xdr:colOff>
      <xdr:row>43</xdr:row>
      <xdr:rowOff>154850</xdr:rowOff>
    </xdr:to>
    <xdr:grpSp>
      <xdr:nvGrpSpPr>
        <xdr:cNvPr id="54" name="Группа 53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xmlns="" id="{00000000-0008-0000-0400-000036000000}"/>
            </a:ext>
          </a:extLst>
        </xdr:cNvPr>
        <xdr:cNvGrpSpPr/>
      </xdr:nvGrpSpPr>
      <xdr:grpSpPr>
        <a:xfrm>
          <a:off x="5724525" y="8386763"/>
          <a:ext cx="696188" cy="745400"/>
          <a:chOff x="5040000" y="3672000"/>
          <a:chExt cx="720000" cy="720000"/>
        </a:xfrm>
      </xdr:grpSpPr>
      <xdr:pic>
        <xdr:nvPicPr>
          <xdr:cNvPr id="55" name="Picture 4" descr="D:\work folders\МОС\Документы по работе\прайс-лист\конфигуратор\maxresdefault.jpg">
            <a:extLst>
              <a:ext uri="{FF2B5EF4-FFF2-40B4-BE49-F238E27FC236}">
                <a16:creationId xmlns:a16="http://schemas.microsoft.com/office/drawing/2014/main" xmlns="" id="{00000000-0008-0000-0400-00003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8" cstate="print"/>
          <a:srcRect l="31893" t="19876" r="30898" b="17125"/>
          <a:stretch>
            <a:fillRect/>
          </a:stretch>
        </xdr:blipFill>
        <xdr:spPr bwMode="auto">
          <a:xfrm>
            <a:off x="5076000" y="3726000"/>
            <a:ext cx="642600" cy="612000"/>
          </a:xfrm>
          <a:prstGeom prst="rect">
            <a:avLst/>
          </a:prstGeom>
          <a:noFill/>
        </xdr:spPr>
      </xdr:pic>
      <xdr:sp macro="" textlink="">
        <xdr:nvSpPr>
          <xdr:cNvPr id="56" name="Скругленный прямоугольник 55">
            <a:extLst>
              <a:ext uri="{FF2B5EF4-FFF2-40B4-BE49-F238E27FC236}">
                <a16:creationId xmlns:a16="http://schemas.microsoft.com/office/drawing/2014/main" xmlns="" id="{00000000-0008-0000-0400-000038000000}"/>
              </a:ext>
            </a:extLst>
          </xdr:cNvPr>
          <xdr:cNvSpPr>
            <a:spLocks noChangeAspect="1"/>
          </xdr:cNvSpPr>
        </xdr:nvSpPr>
        <xdr:spPr>
          <a:xfrm>
            <a:off x="5040000" y="3672000"/>
            <a:ext cx="720000" cy="720000"/>
          </a:xfrm>
          <a:prstGeom prst="roundRect">
            <a:avLst>
              <a:gd name="adj" fmla="val 10532"/>
            </a:avLst>
          </a:prstGeom>
          <a:noFill/>
          <a:ln w="31750">
            <a:solidFill>
              <a:schemeClr val="bg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15</xdr:col>
      <xdr:colOff>495300</xdr:colOff>
      <xdr:row>29</xdr:row>
      <xdr:rowOff>1</xdr:rowOff>
    </xdr:from>
    <xdr:to>
      <xdr:col>21</xdr:col>
      <xdr:colOff>476250</xdr:colOff>
      <xdr:row>31</xdr:row>
      <xdr:rowOff>76201</xdr:rowOff>
    </xdr:to>
    <xdr:sp macro="" textlink="">
      <xdr:nvSpPr>
        <xdr:cNvPr id="58" name="Скругленный прямоугольник 57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xmlns="" id="{00000000-0008-0000-0400-00003A000000}"/>
            </a:ext>
          </a:extLst>
        </xdr:cNvPr>
        <xdr:cNvSpPr/>
      </xdr:nvSpPr>
      <xdr:spPr>
        <a:xfrm>
          <a:off x="11049000" y="5638801"/>
          <a:ext cx="4076700" cy="457200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 b="1" i="0" baseline="0"/>
            <a:t>NEW! </a:t>
          </a:r>
          <a:r>
            <a:rPr lang="en-US" sz="2000"/>
            <a:t>TopLine XL 2019</a:t>
          </a:r>
          <a:endParaRPr lang="ru-RU" sz="2000"/>
        </a:p>
      </xdr:txBody>
    </xdr:sp>
    <xdr:clientData/>
  </xdr:twoCellAnchor>
  <xdr:twoCellAnchor>
    <xdr:from>
      <xdr:col>24</xdr:col>
      <xdr:colOff>400050</xdr:colOff>
      <xdr:row>29</xdr:row>
      <xdr:rowOff>0</xdr:rowOff>
    </xdr:from>
    <xdr:to>
      <xdr:col>24</xdr:col>
      <xdr:colOff>4476750</xdr:colOff>
      <xdr:row>31</xdr:row>
      <xdr:rowOff>76200</xdr:rowOff>
    </xdr:to>
    <xdr:sp macro="" textlink="">
      <xdr:nvSpPr>
        <xdr:cNvPr id="59" name="Скругленный прямоугольник 58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xmlns="" id="{00000000-0008-0000-0400-00003B000000}"/>
            </a:ext>
          </a:extLst>
        </xdr:cNvPr>
        <xdr:cNvSpPr/>
      </xdr:nvSpPr>
      <xdr:spPr>
        <a:xfrm>
          <a:off x="17373600" y="5638800"/>
          <a:ext cx="4076700" cy="457200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 b="1" i="0" baseline="0"/>
            <a:t>NEW! </a:t>
          </a:r>
          <a:r>
            <a:rPr lang="en-US" sz="2000"/>
            <a:t>TopLine L 2020</a:t>
          </a:r>
          <a:endParaRPr lang="ru-RU" sz="2000"/>
        </a:p>
      </xdr:txBody>
    </xdr:sp>
    <xdr:clientData/>
  </xdr:twoCellAnchor>
  <xdr:twoCellAnchor>
    <xdr:from>
      <xdr:col>15</xdr:col>
      <xdr:colOff>495300</xdr:colOff>
      <xdr:row>32</xdr:row>
      <xdr:rowOff>38100</xdr:rowOff>
    </xdr:from>
    <xdr:to>
      <xdr:col>19</xdr:col>
      <xdr:colOff>31750</xdr:colOff>
      <xdr:row>34</xdr:row>
      <xdr:rowOff>117475</xdr:rowOff>
    </xdr:to>
    <xdr:sp macro="" textlink="">
      <xdr:nvSpPr>
        <xdr:cNvPr id="60" name="Скругленный прямоугольник 59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xmlns="" id="{00000000-0008-0000-0400-00003C000000}"/>
            </a:ext>
          </a:extLst>
        </xdr:cNvPr>
        <xdr:cNvSpPr/>
      </xdr:nvSpPr>
      <xdr:spPr>
        <a:xfrm>
          <a:off x="11049000" y="6248400"/>
          <a:ext cx="1974850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TopLine 27</a:t>
          </a:r>
        </a:p>
      </xdr:txBody>
    </xdr:sp>
    <xdr:clientData/>
  </xdr:twoCellAnchor>
  <xdr:twoCellAnchor>
    <xdr:from>
      <xdr:col>17</xdr:col>
      <xdr:colOff>352425</xdr:colOff>
      <xdr:row>16</xdr:row>
      <xdr:rowOff>133350</xdr:rowOff>
    </xdr:from>
    <xdr:to>
      <xdr:col>20</xdr:col>
      <xdr:colOff>650875</xdr:colOff>
      <xdr:row>19</xdr:row>
      <xdr:rowOff>22225</xdr:rowOff>
    </xdr:to>
    <xdr:sp macro="" textlink="">
      <xdr:nvSpPr>
        <xdr:cNvPr id="61" name="Скругленный прямоугольник 60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xmlns="" id="{00000000-0008-0000-0400-00003D000000}"/>
            </a:ext>
          </a:extLst>
        </xdr:cNvPr>
        <xdr:cNvSpPr/>
      </xdr:nvSpPr>
      <xdr:spPr>
        <a:xfrm>
          <a:off x="12607925" y="3943350"/>
          <a:ext cx="2060575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2000"/>
            <a:t>AvanTech</a:t>
          </a:r>
        </a:p>
      </xdr:txBody>
    </xdr:sp>
    <xdr:clientData/>
  </xdr:twoCellAnchor>
  <xdr:twoCellAnchor>
    <xdr:from>
      <xdr:col>19</xdr:col>
      <xdr:colOff>174625</xdr:colOff>
      <xdr:row>35</xdr:row>
      <xdr:rowOff>79375</xdr:rowOff>
    </xdr:from>
    <xdr:to>
      <xdr:col>24</xdr:col>
      <xdr:colOff>282575</xdr:colOff>
      <xdr:row>37</xdr:row>
      <xdr:rowOff>158750</xdr:rowOff>
    </xdr:to>
    <xdr:sp macro="" textlink="">
      <xdr:nvSpPr>
        <xdr:cNvPr id="57" name="Скругленный прямоугольник 29">
          <a:hlinkClick xmlns:r="http://schemas.openxmlformats.org/officeDocument/2006/relationships" r:id="rId43"/>
          <a:extLst>
            <a:ext uri="{FF2B5EF4-FFF2-40B4-BE49-F238E27FC236}">
              <a16:creationId xmlns:a16="http://schemas.microsoft.com/office/drawing/2014/main" xmlns="" id="{00000000-0008-0000-0400-000039000000}"/>
            </a:ext>
          </a:extLst>
        </xdr:cNvPr>
        <xdr:cNvSpPr/>
      </xdr:nvSpPr>
      <xdr:spPr>
        <a:xfrm>
          <a:off x="13700125" y="7508875"/>
          <a:ext cx="4251325" cy="460375"/>
        </a:xfrm>
        <a:prstGeom prst="roundRect">
          <a:avLst/>
        </a:prstGeom>
        <a:noFill/>
        <a:ln w="508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2800" b="1">
              <a:solidFill>
                <a:srgbClr val="FF0000"/>
              </a:solidFill>
            </a:rPr>
            <a:t>АКЦИЯ</a:t>
          </a:r>
          <a:r>
            <a:rPr lang="ru-RU" sz="2800" b="1" baseline="0">
              <a:solidFill>
                <a:srgbClr val="FF0000"/>
              </a:solidFill>
            </a:rPr>
            <a:t> на </a:t>
          </a:r>
          <a:r>
            <a:rPr lang="en-US" sz="2800" b="1" baseline="0">
              <a:solidFill>
                <a:srgbClr val="FF0000"/>
              </a:solidFill>
            </a:rPr>
            <a:t>WingLine L</a:t>
          </a:r>
          <a:endParaRPr lang="ru-RU" sz="2800" b="1">
            <a:solidFill>
              <a:srgbClr val="FF0000"/>
            </a:solidFill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2711003</xdr:colOff>
      <xdr:row>5</xdr:row>
      <xdr:rowOff>127992</xdr:rowOff>
    </xdr:from>
    <xdr:ext cx="3369121" cy="1418686"/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xmlns="" id="{00000000-0008-0000-0600-000004000000}"/>
            </a:ext>
          </a:extLst>
        </xdr:cNvPr>
        <xdr:cNvSpPr/>
      </xdr:nvSpPr>
      <xdr:spPr>
        <a:xfrm>
          <a:off x="5359860" y="2178135"/>
          <a:ext cx="3369121" cy="1418686"/>
        </a:xfrm>
        <a:prstGeom prst="rect">
          <a:avLst/>
        </a:prstGeom>
        <a:noFill/>
      </xdr:spPr>
      <xdr:txBody>
        <a:bodyPr wrap="square" lIns="91440" tIns="45720" rIns="91440" bIns="45720" anchor="ctr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Для</a:t>
          </a:r>
          <a:r>
            <a:rPr lang="ru-RU" sz="1100" b="0" i="0" baseline="0">
              <a:latin typeface="+mn-lt"/>
              <a:ea typeface="+mn-ea"/>
              <a:cs typeface="+mn-cs"/>
            </a:rPr>
            <a:t> стекла толщиной 4-8 мм</a:t>
          </a:r>
          <a:endParaRPr lang="ru-RU" sz="1100" b="0" i="0">
            <a:latin typeface="+mn-lt"/>
            <a:ea typeface="+mn-ea"/>
            <a:cs typeface="+mn-cs"/>
          </a:endParaRP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высоте +3/-2</a:t>
          </a:r>
        </a:p>
        <a:p>
          <a:pPr algn="l"/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2876558</xdr:colOff>
      <xdr:row>16</xdr:row>
      <xdr:rowOff>325297</xdr:rowOff>
    </xdr:from>
    <xdr:ext cx="3369121" cy="2192592"/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xmlns="" id="{00000000-0008-0000-0600-00000A000000}"/>
            </a:ext>
          </a:extLst>
        </xdr:cNvPr>
        <xdr:cNvSpPr/>
      </xdr:nvSpPr>
      <xdr:spPr>
        <a:xfrm>
          <a:off x="5525415" y="7020011"/>
          <a:ext cx="3369121" cy="2192592"/>
        </a:xfrm>
        <a:prstGeom prst="rect">
          <a:avLst/>
        </a:prstGeom>
        <a:noFill/>
      </xdr:spPr>
      <xdr:txBody>
        <a:bodyPr wrap="square" lIns="91440" tIns="45720" rIns="91440" bIns="45720" anchor="ctr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Для</a:t>
          </a:r>
          <a:r>
            <a:rPr lang="ru-RU" sz="1100" b="0" i="0" baseline="0">
              <a:latin typeface="+mn-lt"/>
              <a:ea typeface="+mn-ea"/>
              <a:cs typeface="+mn-cs"/>
            </a:rPr>
            <a:t> стекла толщиной 4-8 мм</a:t>
          </a:r>
          <a:endParaRPr lang="ru-RU" sz="1100" b="0" i="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высоте +3/-2</a:t>
          </a:r>
          <a:endParaRPr lang="ru-RU"/>
        </a:p>
        <a:p>
          <a:pPr algn="l"/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2649772</xdr:colOff>
      <xdr:row>16</xdr:row>
      <xdr:rowOff>352510</xdr:rowOff>
    </xdr:from>
    <xdr:ext cx="3038013" cy="2192592"/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xmlns="" id="{00000000-0008-0000-0600-00000C000000}"/>
            </a:ext>
          </a:extLst>
        </xdr:cNvPr>
        <xdr:cNvSpPr/>
      </xdr:nvSpPr>
      <xdr:spPr>
        <a:xfrm>
          <a:off x="13680629" y="7047224"/>
          <a:ext cx="3038013" cy="2192592"/>
        </a:xfrm>
        <a:prstGeom prst="rect">
          <a:avLst/>
        </a:prstGeom>
        <a:noFill/>
      </xdr:spPr>
      <xdr:txBody>
        <a:bodyPr wrap="square" lIns="91440" tIns="45720" rIns="91440" bIns="45720" anchor="ctr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Для</a:t>
          </a:r>
          <a:r>
            <a:rPr lang="ru-RU" sz="1100" b="0" i="0" baseline="0">
              <a:latin typeface="+mn-lt"/>
              <a:ea typeface="+mn-ea"/>
              <a:cs typeface="+mn-cs"/>
            </a:rPr>
            <a:t> стекла толщиной 4-8 мм</a:t>
          </a:r>
          <a:endParaRPr lang="ru-RU" sz="1100" b="0" i="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высоте +3/-2</a:t>
          </a:r>
          <a:endParaRPr lang="ru-RU"/>
        </a:p>
        <a:p>
          <a:pPr algn="l"/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3493415</xdr:colOff>
      <xdr:row>28</xdr:row>
      <xdr:rowOff>112117</xdr:rowOff>
    </xdr:from>
    <xdr:ext cx="3369121" cy="2192592"/>
    <xdr:sp macro="" textlink="">
      <xdr:nvSpPr>
        <xdr:cNvPr id="14" name="Прямоугольник 13">
          <a:extLst>
            <a:ext uri="{FF2B5EF4-FFF2-40B4-BE49-F238E27FC236}">
              <a16:creationId xmlns:a16="http://schemas.microsoft.com/office/drawing/2014/main" xmlns="" id="{00000000-0008-0000-0600-00000E000000}"/>
            </a:ext>
          </a:extLst>
        </xdr:cNvPr>
        <xdr:cNvSpPr/>
      </xdr:nvSpPr>
      <xdr:spPr>
        <a:xfrm>
          <a:off x="6142272" y="11805188"/>
          <a:ext cx="3369121" cy="2192592"/>
        </a:xfrm>
        <a:prstGeom prst="rect">
          <a:avLst/>
        </a:prstGeom>
        <a:noFill/>
      </xdr:spPr>
      <xdr:txBody>
        <a:bodyPr wrap="square" lIns="91440" tIns="45720" rIns="91440" bIns="45720" anchor="ctr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Для</a:t>
          </a:r>
          <a:r>
            <a:rPr lang="ru-RU" sz="1100" b="0" i="0" baseline="0">
              <a:latin typeface="+mn-lt"/>
              <a:ea typeface="+mn-ea"/>
              <a:cs typeface="+mn-cs"/>
            </a:rPr>
            <a:t> стекла толщиной 4-8 мм</a:t>
          </a:r>
          <a:endParaRPr lang="ru-RU" sz="1100" b="0" i="0">
            <a:latin typeface="+mn-lt"/>
            <a:ea typeface="+mn-ea"/>
            <a:cs typeface="+mn-cs"/>
          </a:endParaRP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высоте +3/-2</a:t>
          </a:r>
        </a:p>
        <a:p>
          <a:pPr algn="l"/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2840274</xdr:colOff>
      <xdr:row>41</xdr:row>
      <xdr:rowOff>334369</xdr:rowOff>
    </xdr:from>
    <xdr:ext cx="2947300" cy="1615989"/>
    <xdr:sp macro="" textlink="">
      <xdr:nvSpPr>
        <xdr:cNvPr id="16" name="Прямоугольник 15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SpPr/>
      </xdr:nvSpPr>
      <xdr:spPr>
        <a:xfrm>
          <a:off x="5489131" y="17207226"/>
          <a:ext cx="2947300" cy="1615989"/>
        </a:xfrm>
        <a:prstGeom prst="rect">
          <a:avLst/>
        </a:prstGeom>
        <a:noFill/>
      </xdr:spPr>
      <xdr:txBody>
        <a:bodyPr wrap="square" lIns="91440" tIns="45720" rIns="91440" bIns="45720" anchor="ctr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Для</a:t>
          </a:r>
          <a:r>
            <a:rPr lang="ru-RU" sz="1100" b="0" i="0" baseline="0">
              <a:latin typeface="+mn-lt"/>
              <a:ea typeface="+mn-ea"/>
              <a:cs typeface="+mn-cs"/>
            </a:rPr>
            <a:t> стекла толщиной 4-8 мм</a:t>
          </a:r>
          <a:endParaRPr lang="ru-RU" sz="1100" b="0" i="0">
            <a:latin typeface="+mn-lt"/>
            <a:ea typeface="+mn-ea"/>
            <a:cs typeface="+mn-cs"/>
          </a:endParaRP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высоте +3/-2</a:t>
          </a:r>
        </a:p>
        <a:p>
          <a:pPr algn="l"/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2976343</xdr:colOff>
      <xdr:row>41</xdr:row>
      <xdr:rowOff>180153</xdr:rowOff>
    </xdr:from>
    <xdr:ext cx="3369121" cy="1652275"/>
    <xdr:sp macro="" textlink="">
      <xdr:nvSpPr>
        <xdr:cNvPr id="17" name="Прямоугольник 16">
          <a:extLst>
            <a:ext uri="{FF2B5EF4-FFF2-40B4-BE49-F238E27FC236}">
              <a16:creationId xmlns:a16="http://schemas.microsoft.com/office/drawing/2014/main" xmlns="" id="{00000000-0008-0000-0600-000011000000}"/>
            </a:ext>
          </a:extLst>
        </xdr:cNvPr>
        <xdr:cNvSpPr/>
      </xdr:nvSpPr>
      <xdr:spPr>
        <a:xfrm>
          <a:off x="14007200" y="17053010"/>
          <a:ext cx="3369121" cy="1652275"/>
        </a:xfrm>
        <a:prstGeom prst="rect">
          <a:avLst/>
        </a:prstGeom>
        <a:noFill/>
      </xdr:spPr>
      <xdr:txBody>
        <a:bodyPr wrap="square" lIns="91440" tIns="45720" rIns="91440" bIns="45720" anchor="ctr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Для</a:t>
          </a:r>
          <a:r>
            <a:rPr lang="ru-RU" sz="1100" b="0" i="0" baseline="0">
              <a:latin typeface="+mn-lt"/>
              <a:ea typeface="+mn-ea"/>
              <a:cs typeface="+mn-cs"/>
            </a:rPr>
            <a:t> стекла толщиной 4-8 мм</a:t>
          </a:r>
          <a:endParaRPr lang="ru-RU" sz="1100" b="0" i="0">
            <a:latin typeface="+mn-lt"/>
            <a:ea typeface="+mn-ea"/>
            <a:cs typeface="+mn-cs"/>
          </a:endParaRP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высоте +3/-2</a:t>
          </a:r>
        </a:p>
        <a:p>
          <a:pPr algn="l"/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3090524</xdr:colOff>
      <xdr:row>4</xdr:row>
      <xdr:rowOff>338336</xdr:rowOff>
    </xdr:from>
    <xdr:ext cx="2488405" cy="2192592"/>
    <xdr:sp macro="" textlink="">
      <xdr:nvSpPr>
        <xdr:cNvPr id="6" name="Прямоугольник 5">
          <a:extLst>
            <a:ext uri="{FF2B5EF4-FFF2-40B4-BE49-F238E27FC236}">
              <a16:creationId xmlns:a16="http://schemas.microsoft.com/office/drawing/2014/main" xmlns="" id="{00000000-0008-0000-0600-000006000000}"/>
            </a:ext>
          </a:extLst>
        </xdr:cNvPr>
        <xdr:cNvSpPr/>
      </xdr:nvSpPr>
      <xdr:spPr>
        <a:xfrm>
          <a:off x="14121381" y="2025622"/>
          <a:ext cx="2488405" cy="2192592"/>
        </a:xfrm>
        <a:prstGeom prst="rect">
          <a:avLst/>
        </a:prstGeom>
        <a:noFill/>
      </xdr:spPr>
      <xdr:txBody>
        <a:bodyPr wrap="square" lIns="91440" tIns="45720" rIns="91440" bIns="45720" anchor="ctr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Для</a:t>
          </a:r>
          <a:r>
            <a:rPr lang="ru-RU" sz="1100" b="0" i="0" baseline="0">
              <a:latin typeface="+mn-lt"/>
              <a:ea typeface="+mn-ea"/>
              <a:cs typeface="+mn-cs"/>
            </a:rPr>
            <a:t> стекла толщиной 4-8 мм</a:t>
          </a:r>
          <a:endParaRPr lang="ru-RU" sz="1100" b="0" i="0">
            <a:latin typeface="+mn-lt"/>
            <a:ea typeface="+mn-ea"/>
            <a:cs typeface="+mn-cs"/>
          </a:endParaRP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высоте +3/-2</a:t>
          </a:r>
        </a:p>
        <a:p>
          <a:pPr algn="l"/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2</xdr:col>
      <xdr:colOff>2119245</xdr:colOff>
      <xdr:row>1</xdr:row>
      <xdr:rowOff>83343</xdr:rowOff>
    </xdr:from>
    <xdr:to>
      <xdr:col>3</xdr:col>
      <xdr:colOff>238057</xdr:colOff>
      <xdr:row>3</xdr:row>
      <xdr:rowOff>381001</xdr:rowOff>
    </xdr:to>
    <xdr:sp macro="" textlink="">
      <xdr:nvSpPr>
        <xdr:cNvPr id="29" name="Скругленный прямоугольник 28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00000000-0008-0000-0600-00001D000000}"/>
            </a:ext>
          </a:extLst>
        </xdr:cNvPr>
        <xdr:cNvSpPr/>
      </xdr:nvSpPr>
      <xdr:spPr>
        <a:xfrm>
          <a:off x="4286183" y="547687"/>
          <a:ext cx="1714499" cy="654845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Боковина</a:t>
          </a:r>
          <a:r>
            <a:rPr lang="ru-RU" sz="1400" baseline="0"/>
            <a:t> корпуса и дверь из стекла</a:t>
          </a:r>
        </a:p>
      </xdr:txBody>
    </xdr:sp>
    <xdr:clientData/>
  </xdr:twoCellAnchor>
  <xdr:twoCellAnchor>
    <xdr:from>
      <xdr:col>3</xdr:col>
      <xdr:colOff>392839</xdr:colOff>
      <xdr:row>1</xdr:row>
      <xdr:rowOff>95249</xdr:rowOff>
    </xdr:from>
    <xdr:to>
      <xdr:col>7</xdr:col>
      <xdr:colOff>309495</xdr:colOff>
      <xdr:row>3</xdr:row>
      <xdr:rowOff>392907</xdr:rowOff>
    </xdr:to>
    <xdr:sp macro="" textlink="">
      <xdr:nvSpPr>
        <xdr:cNvPr id="30" name="Скругленный прямоугольник 29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xmlns="" id="{00000000-0008-0000-0600-00001E000000}"/>
            </a:ext>
          </a:extLst>
        </xdr:cNvPr>
        <xdr:cNvSpPr/>
      </xdr:nvSpPr>
      <xdr:spPr>
        <a:xfrm>
          <a:off x="6155464" y="559593"/>
          <a:ext cx="2857500" cy="654845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Боковина корпуса из плитного материала, дверь из стекла</a:t>
          </a:r>
          <a:endParaRPr lang="ru-RU" sz="1400" baseline="0"/>
        </a:p>
      </xdr:txBody>
    </xdr:sp>
    <xdr:clientData/>
  </xdr:twoCellAnchor>
  <xdr:twoCellAnchor>
    <xdr:from>
      <xdr:col>7</xdr:col>
      <xdr:colOff>464275</xdr:colOff>
      <xdr:row>1</xdr:row>
      <xdr:rowOff>95250</xdr:rowOff>
    </xdr:from>
    <xdr:to>
      <xdr:col>8</xdr:col>
      <xdr:colOff>1904932</xdr:colOff>
      <xdr:row>3</xdr:row>
      <xdr:rowOff>392908</xdr:rowOff>
    </xdr:to>
    <xdr:sp macro="" textlink="">
      <xdr:nvSpPr>
        <xdr:cNvPr id="31" name="Скругленный прямоугольник 30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xmlns="" id="{00000000-0008-0000-0600-00001F000000}"/>
            </a:ext>
          </a:extLst>
        </xdr:cNvPr>
        <xdr:cNvSpPr/>
      </xdr:nvSpPr>
      <xdr:spPr>
        <a:xfrm>
          <a:off x="9167744" y="559594"/>
          <a:ext cx="3155157" cy="654845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Боковина корпуса из стекла, дверь из плитного материала</a:t>
          </a:r>
          <a:endParaRPr lang="ru-RU" sz="1400" baseline="0"/>
        </a:p>
      </xdr:txBody>
    </xdr:sp>
    <xdr:clientData/>
  </xdr:twoCellAnchor>
  <xdr:twoCellAnchor>
    <xdr:from>
      <xdr:col>1</xdr:col>
      <xdr:colOff>881071</xdr:colOff>
      <xdr:row>0</xdr:row>
      <xdr:rowOff>107157</xdr:rowOff>
    </xdr:from>
    <xdr:to>
      <xdr:col>1</xdr:col>
      <xdr:colOff>1554271</xdr:colOff>
      <xdr:row>0</xdr:row>
      <xdr:rowOff>780357</xdr:rowOff>
    </xdr:to>
    <xdr:grpSp>
      <xdr:nvGrpSpPr>
        <xdr:cNvPr id="32" name="Группа 31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xmlns="" id="{00000000-0008-0000-0600-000020000000}"/>
            </a:ext>
          </a:extLst>
        </xdr:cNvPr>
        <xdr:cNvGrpSpPr/>
      </xdr:nvGrpSpPr>
      <xdr:grpSpPr>
        <a:xfrm>
          <a:off x="1806357" y="107157"/>
          <a:ext cx="673200" cy="673200"/>
          <a:chOff x="1944000" y="3600000"/>
          <a:chExt cx="673200" cy="673200"/>
        </a:xfrm>
      </xdr:grpSpPr>
      <xdr:pic>
        <xdr:nvPicPr>
          <xdr:cNvPr id="33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0600-00002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34" name="Прямоугольник 33">
            <a:extLst>
              <a:ext uri="{FF2B5EF4-FFF2-40B4-BE49-F238E27FC236}">
                <a16:creationId xmlns:a16="http://schemas.microsoft.com/office/drawing/2014/main" xmlns="" id="{00000000-0008-0000-0600-000022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83346</xdr:colOff>
      <xdr:row>0</xdr:row>
      <xdr:rowOff>107159</xdr:rowOff>
    </xdr:from>
    <xdr:to>
      <xdr:col>1</xdr:col>
      <xdr:colOff>756546</xdr:colOff>
      <xdr:row>0</xdr:row>
      <xdr:rowOff>780359</xdr:rowOff>
    </xdr:to>
    <xdr:grpSp>
      <xdr:nvGrpSpPr>
        <xdr:cNvPr id="35" name="Группа 34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xmlns="" id="{00000000-0008-0000-0600-000023000000}"/>
            </a:ext>
          </a:extLst>
        </xdr:cNvPr>
        <xdr:cNvGrpSpPr>
          <a:grpSpLocks noChangeAspect="1"/>
        </xdr:cNvGrpSpPr>
      </xdr:nvGrpSpPr>
      <xdr:grpSpPr>
        <a:xfrm>
          <a:off x="1008632" y="107159"/>
          <a:ext cx="673200" cy="673200"/>
          <a:chOff x="720000" y="3600000"/>
          <a:chExt cx="792000" cy="792000"/>
        </a:xfrm>
        <a:noFill/>
      </xdr:grpSpPr>
      <xdr:sp macro="" textlink="">
        <xdr:nvSpPr>
          <xdr:cNvPr id="36" name="Стрелка влево 35">
            <a:extLst>
              <a:ext uri="{FF2B5EF4-FFF2-40B4-BE49-F238E27FC236}">
                <a16:creationId xmlns:a16="http://schemas.microsoft.com/office/drawing/2014/main" xmlns="" id="{00000000-0008-0000-0600-000024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7" name="Прямоугольник 36">
            <a:extLst>
              <a:ext uri="{FF2B5EF4-FFF2-40B4-BE49-F238E27FC236}">
                <a16:creationId xmlns:a16="http://schemas.microsoft.com/office/drawing/2014/main" xmlns="" id="{00000000-0008-0000-0600-000025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107158</xdr:colOff>
      <xdr:row>5</xdr:row>
      <xdr:rowOff>107152</xdr:rowOff>
    </xdr:from>
    <xdr:to>
      <xdr:col>0</xdr:col>
      <xdr:colOff>780358</xdr:colOff>
      <xdr:row>5</xdr:row>
      <xdr:rowOff>780352</xdr:rowOff>
    </xdr:to>
    <xdr:grpSp>
      <xdr:nvGrpSpPr>
        <xdr:cNvPr id="41" name="Группа 40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xmlns="" id="{00000000-0008-0000-0600-000029000000}"/>
            </a:ext>
          </a:extLst>
        </xdr:cNvPr>
        <xdr:cNvGrpSpPr>
          <a:grpSpLocks noChangeAspect="1"/>
        </xdr:cNvGrpSpPr>
      </xdr:nvGrpSpPr>
      <xdr:grpSpPr>
        <a:xfrm rot="5400000">
          <a:off x="107158" y="2157295"/>
          <a:ext cx="673200" cy="673200"/>
          <a:chOff x="720000" y="3600000"/>
          <a:chExt cx="792000" cy="792000"/>
        </a:xfrm>
      </xdr:grpSpPr>
      <xdr:sp macro="" textlink="">
        <xdr:nvSpPr>
          <xdr:cNvPr id="42" name="Стрелка влево 41">
            <a:extLst>
              <a:ext uri="{FF2B5EF4-FFF2-40B4-BE49-F238E27FC236}">
                <a16:creationId xmlns:a16="http://schemas.microsoft.com/office/drawing/2014/main" xmlns="" id="{00000000-0008-0000-0600-00002A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3" name="Прямоугольник 42">
            <a:extLst>
              <a:ext uri="{FF2B5EF4-FFF2-40B4-BE49-F238E27FC236}">
                <a16:creationId xmlns:a16="http://schemas.microsoft.com/office/drawing/2014/main" xmlns="" id="{00000000-0008-0000-0600-00002B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17</xdr:row>
      <xdr:rowOff>107154</xdr:rowOff>
    </xdr:from>
    <xdr:to>
      <xdr:col>0</xdr:col>
      <xdr:colOff>792260</xdr:colOff>
      <xdr:row>17</xdr:row>
      <xdr:rowOff>780354</xdr:rowOff>
    </xdr:to>
    <xdr:grpSp>
      <xdr:nvGrpSpPr>
        <xdr:cNvPr id="44" name="Группа 43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xmlns="" id="{00000000-0008-0000-0600-00002C000000}"/>
            </a:ext>
          </a:extLst>
        </xdr:cNvPr>
        <xdr:cNvGrpSpPr>
          <a:grpSpLocks noChangeAspect="1"/>
        </xdr:cNvGrpSpPr>
      </xdr:nvGrpSpPr>
      <xdr:grpSpPr>
        <a:xfrm rot="5400000">
          <a:off x="119060" y="7164725"/>
          <a:ext cx="673200" cy="673200"/>
          <a:chOff x="720000" y="3600000"/>
          <a:chExt cx="792000" cy="792000"/>
        </a:xfrm>
      </xdr:grpSpPr>
      <xdr:sp macro="" textlink="">
        <xdr:nvSpPr>
          <xdr:cNvPr id="45" name="Стрелка влево 44">
            <a:extLst>
              <a:ext uri="{FF2B5EF4-FFF2-40B4-BE49-F238E27FC236}">
                <a16:creationId xmlns:a16="http://schemas.microsoft.com/office/drawing/2014/main" xmlns="" id="{00000000-0008-0000-0600-00002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6" name="Прямоугольник 45">
            <a:extLst>
              <a:ext uri="{FF2B5EF4-FFF2-40B4-BE49-F238E27FC236}">
                <a16:creationId xmlns:a16="http://schemas.microsoft.com/office/drawing/2014/main" xmlns="" id="{00000000-0008-0000-0600-00002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41</xdr:row>
      <xdr:rowOff>107154</xdr:rowOff>
    </xdr:from>
    <xdr:to>
      <xdr:col>0</xdr:col>
      <xdr:colOff>792260</xdr:colOff>
      <xdr:row>41</xdr:row>
      <xdr:rowOff>780354</xdr:rowOff>
    </xdr:to>
    <xdr:grpSp>
      <xdr:nvGrpSpPr>
        <xdr:cNvPr id="47" name="Группа 46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xmlns="" id="{00000000-0008-0000-0600-00002F000000}"/>
            </a:ext>
          </a:extLst>
        </xdr:cNvPr>
        <xdr:cNvGrpSpPr>
          <a:grpSpLocks noChangeAspect="1"/>
        </xdr:cNvGrpSpPr>
      </xdr:nvGrpSpPr>
      <xdr:grpSpPr>
        <a:xfrm rot="5400000">
          <a:off x="119060" y="16980011"/>
          <a:ext cx="673200" cy="673200"/>
          <a:chOff x="720000" y="3600000"/>
          <a:chExt cx="792000" cy="792000"/>
        </a:xfrm>
      </xdr:grpSpPr>
      <xdr:sp macro="" textlink="">
        <xdr:nvSpPr>
          <xdr:cNvPr id="48" name="Стрелка влево 47">
            <a:extLst>
              <a:ext uri="{FF2B5EF4-FFF2-40B4-BE49-F238E27FC236}">
                <a16:creationId xmlns:a16="http://schemas.microsoft.com/office/drawing/2014/main" xmlns="" id="{00000000-0008-0000-0600-00003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9" name="Прямоугольник 48">
            <a:extLst>
              <a:ext uri="{FF2B5EF4-FFF2-40B4-BE49-F238E27FC236}">
                <a16:creationId xmlns:a16="http://schemas.microsoft.com/office/drawing/2014/main" xmlns="" id="{00000000-0008-0000-0600-00003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1</xdr:col>
      <xdr:colOff>0</xdr:colOff>
      <xdr:row>4</xdr:row>
      <xdr:rowOff>362856</xdr:rowOff>
    </xdr:from>
    <xdr:to>
      <xdr:col>2</xdr:col>
      <xdr:colOff>2712357</xdr:colOff>
      <xdr:row>5</xdr:row>
      <xdr:rowOff>2199364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5286" y="2050142"/>
          <a:ext cx="4435928" cy="2199365"/>
        </a:xfrm>
        <a:prstGeom prst="rect">
          <a:avLst/>
        </a:prstGeom>
      </xdr:spPr>
    </xdr:pic>
    <xdr:clientData/>
  </xdr:twoCellAnchor>
  <xdr:twoCellAnchor editAs="oneCell">
    <xdr:from>
      <xdr:col>6</xdr:col>
      <xdr:colOff>635000</xdr:colOff>
      <xdr:row>5</xdr:row>
      <xdr:rowOff>0</xdr:rowOff>
    </xdr:from>
    <xdr:to>
      <xdr:col>8</xdr:col>
      <xdr:colOff>3111500</xdr:colOff>
      <xdr:row>5</xdr:row>
      <xdr:rowOff>2195285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25643" y="2050143"/>
          <a:ext cx="4916714" cy="21952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</xdr:row>
      <xdr:rowOff>362856</xdr:rowOff>
    </xdr:from>
    <xdr:to>
      <xdr:col>2</xdr:col>
      <xdr:colOff>2921001</xdr:colOff>
      <xdr:row>17</xdr:row>
      <xdr:rowOff>2186214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5286" y="7057570"/>
          <a:ext cx="4644572" cy="2186215"/>
        </a:xfrm>
        <a:prstGeom prst="rect">
          <a:avLst/>
        </a:prstGeom>
      </xdr:spPr>
    </xdr:pic>
    <xdr:clientData/>
  </xdr:twoCellAnchor>
  <xdr:twoCellAnchor editAs="oneCell">
    <xdr:from>
      <xdr:col>6</xdr:col>
      <xdr:colOff>635000</xdr:colOff>
      <xdr:row>17</xdr:row>
      <xdr:rowOff>9070</xdr:rowOff>
    </xdr:from>
    <xdr:to>
      <xdr:col>8</xdr:col>
      <xdr:colOff>2685144</xdr:colOff>
      <xdr:row>17</xdr:row>
      <xdr:rowOff>2186213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25643" y="7066641"/>
          <a:ext cx="4490358" cy="2177143"/>
        </a:xfrm>
        <a:prstGeom prst="rect">
          <a:avLst/>
        </a:prstGeom>
      </xdr:spPr>
    </xdr:pic>
    <xdr:clientData/>
  </xdr:twoCellAnchor>
  <xdr:twoCellAnchor editAs="oneCell">
    <xdr:from>
      <xdr:col>0</xdr:col>
      <xdr:colOff>916215</xdr:colOff>
      <xdr:row>29</xdr:row>
      <xdr:rowOff>0</xdr:rowOff>
    </xdr:from>
    <xdr:to>
      <xdr:col>2</xdr:col>
      <xdr:colOff>3474358</xdr:colOff>
      <xdr:row>29</xdr:row>
      <xdr:rowOff>2185002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16215" y="11874500"/>
          <a:ext cx="5207000" cy="2185002"/>
        </a:xfrm>
        <a:prstGeom prst="rect">
          <a:avLst/>
        </a:prstGeom>
      </xdr:spPr>
    </xdr:pic>
    <xdr:clientData/>
  </xdr:twoCellAnchor>
  <xdr:twoCellAnchor editAs="oneCell">
    <xdr:from>
      <xdr:col>0</xdr:col>
      <xdr:colOff>916215</xdr:colOff>
      <xdr:row>41</xdr:row>
      <xdr:rowOff>1</xdr:rowOff>
    </xdr:from>
    <xdr:to>
      <xdr:col>2</xdr:col>
      <xdr:colOff>2848429</xdr:colOff>
      <xdr:row>41</xdr:row>
      <xdr:rowOff>2186215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16215" y="16872858"/>
          <a:ext cx="4581071" cy="218621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41</xdr:row>
      <xdr:rowOff>0</xdr:rowOff>
    </xdr:from>
    <xdr:to>
      <xdr:col>8</xdr:col>
      <xdr:colOff>2984500</xdr:colOff>
      <xdr:row>41</xdr:row>
      <xdr:rowOff>2186214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xmlns="" id="{00000000-0008-0000-06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34714" y="16872857"/>
          <a:ext cx="4780643" cy="218621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-1</xdr:colOff>
      <xdr:row>87</xdr:row>
      <xdr:rowOff>0</xdr:rowOff>
    </xdr:from>
    <xdr:to>
      <xdr:col>1</xdr:col>
      <xdr:colOff>899999</xdr:colOff>
      <xdr:row>87</xdr:row>
      <xdr:rowOff>1080000</xdr:rowOff>
    </xdr:to>
    <xdr:pic>
      <xdr:nvPicPr>
        <xdr:cNvPr id="14" name="Рисунок 13" descr="Oeffnungsdaempfung_8657_B12_5.jpg">
          <a:extLst>
            <a:ext uri="{FF2B5EF4-FFF2-40B4-BE49-F238E27FC236}">
              <a16:creationId xmlns:a16="http://schemas.microsoft.com/office/drawing/2014/main" xmlns="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9062" y="33170813"/>
          <a:ext cx="900000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2</xdr:col>
      <xdr:colOff>12412</xdr:colOff>
      <xdr:row>93</xdr:row>
      <xdr:rowOff>1080000</xdr:rowOff>
    </xdr:to>
    <xdr:pic>
      <xdr:nvPicPr>
        <xdr:cNvPr id="15" name="Рисунок 14" descr="01_Spacer_21_8.jpg">
          <a:extLst>
            <a:ext uri="{FF2B5EF4-FFF2-40B4-BE49-F238E27FC236}">
              <a16:creationId xmlns:a16="http://schemas.microsoft.com/office/drawing/2014/main" xmlns="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9063" y="35504438"/>
          <a:ext cx="1655474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1</xdr:col>
      <xdr:colOff>1306451</xdr:colOff>
      <xdr:row>99</xdr:row>
      <xdr:rowOff>1080000</xdr:rowOff>
    </xdr:to>
    <xdr:pic>
      <xdr:nvPicPr>
        <xdr:cNvPr id="16" name="Рисунок 15" descr="OEWB_Sensys_110-85_TA.jpg">
          <a:extLst>
            <a:ext uri="{FF2B5EF4-FFF2-40B4-BE49-F238E27FC236}">
              <a16:creationId xmlns:a16="http://schemas.microsoft.com/office/drawing/2014/main" xmlns="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9063" y="37707094"/>
          <a:ext cx="1306451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87</xdr:row>
      <xdr:rowOff>0</xdr:rowOff>
    </xdr:from>
    <xdr:to>
      <xdr:col>7</xdr:col>
      <xdr:colOff>1080000</xdr:colOff>
      <xdr:row>87</xdr:row>
      <xdr:rowOff>1080000</xdr:rowOff>
    </xdr:to>
    <xdr:pic>
      <xdr:nvPicPr>
        <xdr:cNvPr id="17" name="Рисунок 16" descr="15667_1701_Sensys_duentuer_Ktlg_DE_09012017_frei.jpg">
          <a:extLst>
            <a:ext uri="{FF2B5EF4-FFF2-40B4-BE49-F238E27FC236}">
              <a16:creationId xmlns:a16="http://schemas.microsoft.com/office/drawing/2014/main" xmlns="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024813" y="33170813"/>
          <a:ext cx="1080000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93</xdr:row>
      <xdr:rowOff>0</xdr:rowOff>
    </xdr:from>
    <xdr:to>
      <xdr:col>7</xdr:col>
      <xdr:colOff>1080000</xdr:colOff>
      <xdr:row>93</xdr:row>
      <xdr:rowOff>1080000</xdr:rowOff>
    </xdr:to>
    <xdr:pic>
      <xdr:nvPicPr>
        <xdr:cNvPr id="18" name="Рисунок 17" descr="OEWB_SensysW_95-85_TA.jpg">
          <a:extLst>
            <a:ext uri="{FF2B5EF4-FFF2-40B4-BE49-F238E27FC236}">
              <a16:creationId xmlns:a16="http://schemas.microsoft.com/office/drawing/2014/main" xmlns="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24813" y="35504438"/>
          <a:ext cx="1080000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99</xdr:row>
      <xdr:rowOff>0</xdr:rowOff>
    </xdr:from>
    <xdr:to>
      <xdr:col>7</xdr:col>
      <xdr:colOff>1080000</xdr:colOff>
      <xdr:row>99</xdr:row>
      <xdr:rowOff>1080000</xdr:rowOff>
    </xdr:to>
    <xdr:pic>
      <xdr:nvPicPr>
        <xdr:cNvPr id="19" name="Рисунок 18" descr="OEWB_SensysAlu_95-85_TA.jpg">
          <a:extLst>
            <a:ext uri="{FF2B5EF4-FFF2-40B4-BE49-F238E27FC236}">
              <a16:creationId xmlns:a16="http://schemas.microsoft.com/office/drawing/2014/main" xmlns="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024813" y="37707094"/>
          <a:ext cx="1080000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1</xdr:col>
      <xdr:colOff>1080000</xdr:colOff>
      <xdr:row>104</xdr:row>
      <xdr:rowOff>1080000</xdr:rowOff>
    </xdr:to>
    <xdr:pic>
      <xdr:nvPicPr>
        <xdr:cNvPr id="20" name="Рисунок 19" descr="OEWB_SensysW_165-105_120_TA.jpg">
          <a:extLst>
            <a:ext uri="{FF2B5EF4-FFF2-40B4-BE49-F238E27FC236}">
              <a16:creationId xmlns:a16="http://schemas.microsoft.com/office/drawing/2014/main" xmlns="" id="{00000000-0008-0000-0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19063" y="39719250"/>
          <a:ext cx="1080000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104</xdr:row>
      <xdr:rowOff>0</xdr:rowOff>
    </xdr:from>
    <xdr:to>
      <xdr:col>7</xdr:col>
      <xdr:colOff>1080000</xdr:colOff>
      <xdr:row>104</xdr:row>
      <xdr:rowOff>1080000</xdr:rowOff>
    </xdr:to>
    <xdr:pic>
      <xdr:nvPicPr>
        <xdr:cNvPr id="21" name="Рисунок 20" descr="OEWB_Sensys_165-90_135_TA.jpg">
          <a:extLst>
            <a:ext uri="{FF2B5EF4-FFF2-40B4-BE49-F238E27FC236}">
              <a16:creationId xmlns:a16="http://schemas.microsoft.com/office/drawing/2014/main" xmlns="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24813" y="39719250"/>
          <a:ext cx="1080000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2</xdr:col>
      <xdr:colOff>12412</xdr:colOff>
      <xdr:row>134</xdr:row>
      <xdr:rowOff>1080000</xdr:rowOff>
    </xdr:to>
    <xdr:pic>
      <xdr:nvPicPr>
        <xdr:cNvPr id="22" name="Рисунок 21" descr="309990_1706_PTO_Silent_42_44_46_Comp.jpg">
          <a:extLst>
            <a:ext uri="{FF2B5EF4-FFF2-40B4-BE49-F238E27FC236}">
              <a16:creationId xmlns:a16="http://schemas.microsoft.com/office/drawing/2014/main" xmlns="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19063" y="42112406"/>
          <a:ext cx="1655474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2</xdr:col>
      <xdr:colOff>12412</xdr:colOff>
      <xdr:row>142</xdr:row>
      <xdr:rowOff>1080000</xdr:rowOff>
    </xdr:to>
    <xdr:pic>
      <xdr:nvPicPr>
        <xdr:cNvPr id="23" name="Рисунок 22" descr="S99_P2O_14mm_Standard_AW_001_TA.jpg">
          <a:extLst>
            <a:ext uri="{FF2B5EF4-FFF2-40B4-BE49-F238E27FC236}">
              <a16:creationId xmlns:a16="http://schemas.microsoft.com/office/drawing/2014/main" xmlns="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9063" y="44755594"/>
          <a:ext cx="1655474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142</xdr:row>
      <xdr:rowOff>0</xdr:rowOff>
    </xdr:from>
    <xdr:to>
      <xdr:col>8</xdr:col>
      <xdr:colOff>0</xdr:colOff>
      <xdr:row>142</xdr:row>
      <xdr:rowOff>1080000</xdr:rowOff>
    </xdr:to>
    <xdr:pic>
      <xdr:nvPicPr>
        <xdr:cNvPr id="24" name="Рисунок 23" descr="S99_P2O_14mm_Standard_AW_005.jpg">
          <a:extLst>
            <a:ext uri="{FF2B5EF4-FFF2-40B4-BE49-F238E27FC236}">
              <a16:creationId xmlns:a16="http://schemas.microsoft.com/office/drawing/2014/main" xmlns="" id="{00000000-0008-0000-0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024813" y="45386625"/>
          <a:ext cx="1714500" cy="1080000"/>
        </a:xfrm>
        <a:prstGeom prst="rect">
          <a:avLst/>
        </a:prstGeom>
      </xdr:spPr>
    </xdr:pic>
    <xdr:clientData/>
  </xdr:twoCellAnchor>
  <xdr:twoCellAnchor>
    <xdr:from>
      <xdr:col>0</xdr:col>
      <xdr:colOff>916215</xdr:colOff>
      <xdr:row>148</xdr:row>
      <xdr:rowOff>178594</xdr:rowOff>
    </xdr:from>
    <xdr:to>
      <xdr:col>2</xdr:col>
      <xdr:colOff>3341</xdr:colOff>
      <xdr:row>151</xdr:row>
      <xdr:rowOff>1</xdr:rowOff>
    </xdr:to>
    <xdr:pic>
      <xdr:nvPicPr>
        <xdr:cNvPr id="25" name="Рисунок 24" descr="S99_P2O_14mm_Standard_AW_001_TA.jpg">
          <a:extLst>
            <a:ext uri="{FF2B5EF4-FFF2-40B4-BE49-F238E27FC236}">
              <a16:creationId xmlns:a16="http://schemas.microsoft.com/office/drawing/2014/main" xmlns="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916215" y="58643951"/>
          <a:ext cx="1735983" cy="1281907"/>
        </a:xfrm>
        <a:prstGeom prst="rect">
          <a:avLst/>
        </a:prstGeom>
      </xdr:spPr>
    </xdr:pic>
    <xdr:clientData/>
  </xdr:twoCellAnchor>
  <xdr:twoCellAnchor>
    <xdr:from>
      <xdr:col>6</xdr:col>
      <xdr:colOff>635000</xdr:colOff>
      <xdr:row>149</xdr:row>
      <xdr:rowOff>0</xdr:rowOff>
    </xdr:from>
    <xdr:to>
      <xdr:col>8</xdr:col>
      <xdr:colOff>0</xdr:colOff>
      <xdr:row>151</xdr:row>
      <xdr:rowOff>11907</xdr:rowOff>
    </xdr:to>
    <xdr:pic>
      <xdr:nvPicPr>
        <xdr:cNvPr id="26" name="Рисунок 25" descr="S99_P2O_14mm_Standard_AW_005.jpg">
          <a:extLst>
            <a:ext uri="{FF2B5EF4-FFF2-40B4-BE49-F238E27FC236}">
              <a16:creationId xmlns:a16="http://schemas.microsoft.com/office/drawing/2014/main" xmlns="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207500" y="58646786"/>
          <a:ext cx="1805214" cy="1290978"/>
        </a:xfrm>
        <a:prstGeom prst="rect">
          <a:avLst/>
        </a:prstGeom>
      </xdr:spPr>
    </xdr:pic>
    <xdr:clientData/>
  </xdr:twoCellAnchor>
  <xdr:oneCellAnchor>
    <xdr:from>
      <xdr:col>2</xdr:col>
      <xdr:colOff>1679129</xdr:colOff>
      <xdr:row>4</xdr:row>
      <xdr:rowOff>343439</xdr:rowOff>
    </xdr:from>
    <xdr:ext cx="3369121" cy="2192592"/>
    <xdr:sp macro="" textlink="">
      <xdr:nvSpPr>
        <xdr:cNvPr id="27" name="Прямоугольник 26">
          <a:extLst>
            <a:ext uri="{FF2B5EF4-FFF2-40B4-BE49-F238E27FC236}">
              <a16:creationId xmlns:a16="http://schemas.microsoft.com/office/drawing/2014/main" xmlns="" id="{00000000-0008-0000-0700-00001B000000}"/>
            </a:ext>
          </a:extLst>
        </xdr:cNvPr>
        <xdr:cNvSpPr/>
      </xdr:nvSpPr>
      <xdr:spPr>
        <a:xfrm>
          <a:off x="3441254" y="1295939"/>
          <a:ext cx="3369121" cy="2192592"/>
        </a:xfrm>
        <a:prstGeom prst="rect">
          <a:avLst/>
        </a:prstGeom>
        <a:noFill/>
      </xdr:spPr>
      <xdr:txBody>
        <a:bodyPr wrap="square" lIns="91440" tIns="45720" rIns="91440" bIns="45720" anchor="ctr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Для двери толщиной 15–24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планки.</a:t>
          </a:r>
        </a:p>
        <a:p>
          <a:pPr algn="l"/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1619598</xdr:colOff>
      <xdr:row>4</xdr:row>
      <xdr:rowOff>331533</xdr:rowOff>
    </xdr:from>
    <xdr:ext cx="3404839" cy="2204498"/>
    <xdr:sp macro="" textlink="">
      <xdr:nvSpPr>
        <xdr:cNvPr id="28" name="Прямоугольник 27">
          <a:extLst>
            <a:ext uri="{FF2B5EF4-FFF2-40B4-BE49-F238E27FC236}">
              <a16:creationId xmlns:a16="http://schemas.microsoft.com/office/drawing/2014/main" xmlns="" id="{00000000-0008-0000-0700-00001C000000}"/>
            </a:ext>
          </a:extLst>
        </xdr:cNvPr>
        <xdr:cNvSpPr/>
      </xdr:nvSpPr>
      <xdr:spPr>
        <a:xfrm>
          <a:off x="11358911" y="331533"/>
          <a:ext cx="3404839" cy="220449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угловых шкафов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двери +1/–2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фуг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1679130</xdr:colOff>
      <xdr:row>15</xdr:row>
      <xdr:rowOff>176751</xdr:rowOff>
    </xdr:from>
    <xdr:ext cx="3345308" cy="2192593"/>
    <xdr:sp macro="" textlink="">
      <xdr:nvSpPr>
        <xdr:cNvPr id="29" name="Прямоугольник 28">
          <a:extLst>
            <a:ext uri="{FF2B5EF4-FFF2-40B4-BE49-F238E27FC236}">
              <a16:creationId xmlns:a16="http://schemas.microsoft.com/office/drawing/2014/main" xmlns="" id="{00000000-0008-0000-0700-00001D000000}"/>
            </a:ext>
          </a:extLst>
        </xdr:cNvPr>
        <xdr:cNvSpPr/>
      </xdr:nvSpPr>
      <xdr:spPr>
        <a:xfrm>
          <a:off x="3441255" y="5117845"/>
          <a:ext cx="3345308" cy="219259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15–32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1595783</xdr:colOff>
      <xdr:row>16</xdr:row>
      <xdr:rowOff>10063</xdr:rowOff>
    </xdr:from>
    <xdr:ext cx="3440559" cy="2168781"/>
    <xdr:sp macro="" textlink="">
      <xdr:nvSpPr>
        <xdr:cNvPr id="30" name="Прямоугольник 29">
          <a:extLst>
            <a:ext uri="{FF2B5EF4-FFF2-40B4-BE49-F238E27FC236}">
              <a16:creationId xmlns:a16="http://schemas.microsoft.com/office/drawing/2014/main" xmlns="" id="{00000000-0008-0000-0700-00001E000000}"/>
            </a:ext>
          </a:extLst>
        </xdr:cNvPr>
        <xdr:cNvSpPr/>
      </xdr:nvSpPr>
      <xdr:spPr>
        <a:xfrm>
          <a:off x="11335096" y="5141657"/>
          <a:ext cx="3440559" cy="216878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угловых шкафов, угол корпуса 45° и</a:t>
          </a:r>
          <a:r>
            <a:rPr lang="ru-RU" sz="1100" b="0" i="0" baseline="0">
              <a:latin typeface="+mn-lt"/>
              <a:ea typeface="+mn-ea"/>
              <a:cs typeface="+mn-cs"/>
            </a:rPr>
            <a:t>  </a:t>
          </a:r>
          <a:r>
            <a:rPr lang="ru-RU" sz="1100" b="0" i="0">
              <a:latin typeface="+mn-lt"/>
              <a:ea typeface="+mn-ea"/>
              <a:cs typeface="+mn-cs"/>
            </a:rPr>
            <a:t>30° 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1774380</xdr:colOff>
      <xdr:row>27</xdr:row>
      <xdr:rowOff>10064</xdr:rowOff>
    </xdr:from>
    <xdr:ext cx="3250058" cy="2156874"/>
    <xdr:sp macro="" textlink="">
      <xdr:nvSpPr>
        <xdr:cNvPr id="31" name="Прямоугольник 30">
          <a:extLst>
            <a:ext uri="{FF2B5EF4-FFF2-40B4-BE49-F238E27FC236}">
              <a16:creationId xmlns:a16="http://schemas.microsoft.com/office/drawing/2014/main" xmlns="" id="{00000000-0008-0000-0700-00001F000000}"/>
            </a:ext>
          </a:extLst>
        </xdr:cNvPr>
        <xdr:cNvSpPr/>
      </xdr:nvSpPr>
      <xdr:spPr>
        <a:xfrm>
          <a:off x="3536505" y="9689845"/>
          <a:ext cx="3250058" cy="215687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10–16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7,8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1619597</xdr:colOff>
      <xdr:row>26</xdr:row>
      <xdr:rowOff>164847</xdr:rowOff>
    </xdr:from>
    <xdr:ext cx="3416745" cy="2216404"/>
    <xdr:sp macro="" textlink="">
      <xdr:nvSpPr>
        <xdr:cNvPr id="32" name="Прямоугольник 31">
          <a:extLst>
            <a:ext uri="{FF2B5EF4-FFF2-40B4-BE49-F238E27FC236}">
              <a16:creationId xmlns:a16="http://schemas.microsoft.com/office/drawing/2014/main" xmlns="" id="{00000000-0008-0000-0700-000020000000}"/>
            </a:ext>
          </a:extLst>
        </xdr:cNvPr>
        <xdr:cNvSpPr/>
      </xdr:nvSpPr>
      <xdr:spPr>
        <a:xfrm>
          <a:off x="11358910" y="9654128"/>
          <a:ext cx="3416745" cy="221640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15–32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11,6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1679131</xdr:colOff>
      <xdr:row>37</xdr:row>
      <xdr:rowOff>188658</xdr:rowOff>
    </xdr:from>
    <xdr:ext cx="3381026" cy="2192592"/>
    <xdr:sp macro="" textlink="">
      <xdr:nvSpPr>
        <xdr:cNvPr id="33" name="Прямоугольник 32">
          <a:extLst>
            <a:ext uri="{FF2B5EF4-FFF2-40B4-BE49-F238E27FC236}">
              <a16:creationId xmlns:a16="http://schemas.microsoft.com/office/drawing/2014/main" xmlns="" id="{00000000-0008-0000-0700-000021000000}"/>
            </a:ext>
          </a:extLst>
        </xdr:cNvPr>
        <xdr:cNvSpPr/>
      </xdr:nvSpPr>
      <xdr:spPr>
        <a:xfrm>
          <a:off x="3441256" y="14226127"/>
          <a:ext cx="3381026" cy="219259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дверей с алюминиевой рамой толщиной 19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1667223</xdr:colOff>
      <xdr:row>49</xdr:row>
      <xdr:rowOff>355346</xdr:rowOff>
    </xdr:from>
    <xdr:ext cx="3381027" cy="2168779"/>
    <xdr:sp macro="" textlink="">
      <xdr:nvSpPr>
        <xdr:cNvPr id="34" name="Прямоугольник 33">
          <a:extLst>
            <a:ext uri="{FF2B5EF4-FFF2-40B4-BE49-F238E27FC236}">
              <a16:creationId xmlns:a16="http://schemas.microsoft.com/office/drawing/2014/main" xmlns="" id="{00000000-0008-0000-0700-000022000000}"/>
            </a:ext>
          </a:extLst>
        </xdr:cNvPr>
        <xdr:cNvSpPr/>
      </xdr:nvSpPr>
      <xdr:spPr>
        <a:xfrm>
          <a:off x="3429348" y="19155315"/>
          <a:ext cx="3381027" cy="216877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15–24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1655316</xdr:colOff>
      <xdr:row>49</xdr:row>
      <xdr:rowOff>343439</xdr:rowOff>
    </xdr:from>
    <xdr:ext cx="3392933" cy="2204498"/>
    <xdr:sp macro="" textlink="">
      <xdr:nvSpPr>
        <xdr:cNvPr id="35" name="Прямоугольник 34">
          <a:extLst>
            <a:ext uri="{FF2B5EF4-FFF2-40B4-BE49-F238E27FC236}">
              <a16:creationId xmlns:a16="http://schemas.microsoft.com/office/drawing/2014/main" xmlns="" id="{00000000-0008-0000-0700-000023000000}"/>
            </a:ext>
          </a:extLst>
        </xdr:cNvPr>
        <xdr:cNvSpPr/>
      </xdr:nvSpPr>
      <xdr:spPr>
        <a:xfrm>
          <a:off x="11394629" y="19143408"/>
          <a:ext cx="3392933" cy="220449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угловых шкафов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двери +1/–2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фуг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1667224</xdr:colOff>
      <xdr:row>61</xdr:row>
      <xdr:rowOff>188658</xdr:rowOff>
    </xdr:from>
    <xdr:ext cx="3381026" cy="2180686"/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xmlns="" id="{00000000-0008-0000-0700-000024000000}"/>
            </a:ext>
          </a:extLst>
        </xdr:cNvPr>
        <xdr:cNvSpPr/>
      </xdr:nvSpPr>
      <xdr:spPr>
        <a:xfrm>
          <a:off x="3429349" y="23953533"/>
          <a:ext cx="3381026" cy="21806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15–32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1631504</xdr:colOff>
      <xdr:row>61</xdr:row>
      <xdr:rowOff>164845</xdr:rowOff>
    </xdr:from>
    <xdr:ext cx="3428652" cy="2204499"/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xmlns="" id="{00000000-0008-0000-0700-000025000000}"/>
            </a:ext>
          </a:extLst>
        </xdr:cNvPr>
        <xdr:cNvSpPr/>
      </xdr:nvSpPr>
      <xdr:spPr>
        <a:xfrm>
          <a:off x="11370817" y="23929720"/>
          <a:ext cx="3428652" cy="220449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ctr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1619598</xdr:colOff>
      <xdr:row>61</xdr:row>
      <xdr:rowOff>164846</xdr:rowOff>
    </xdr:from>
    <xdr:ext cx="3428652" cy="2204498"/>
    <xdr:sp macro="" textlink="">
      <xdr:nvSpPr>
        <xdr:cNvPr id="38" name="Прямоугольник 37">
          <a:extLst>
            <a:ext uri="{FF2B5EF4-FFF2-40B4-BE49-F238E27FC236}">
              <a16:creationId xmlns:a16="http://schemas.microsoft.com/office/drawing/2014/main" xmlns="" id="{00000000-0008-0000-0700-000026000000}"/>
            </a:ext>
          </a:extLst>
        </xdr:cNvPr>
        <xdr:cNvSpPr/>
      </xdr:nvSpPr>
      <xdr:spPr>
        <a:xfrm>
          <a:off x="11358911" y="23929721"/>
          <a:ext cx="3428652" cy="2204498"/>
        </a:xfrm>
        <a:prstGeom prst="rect">
          <a:avLst/>
        </a:prstGeom>
        <a:noFill/>
      </xdr:spPr>
      <xdr:txBody>
        <a:bodyPr wrap="square" lIns="91440" tIns="45720" rIns="91440" bIns="45720" anchor="t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угловых шкафов, угол корпуса 30° и 45° 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1679130</xdr:colOff>
      <xdr:row>73</xdr:row>
      <xdr:rowOff>188658</xdr:rowOff>
    </xdr:from>
    <xdr:ext cx="3369120" cy="2168779"/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xmlns="" id="{00000000-0008-0000-0700-000027000000}"/>
            </a:ext>
          </a:extLst>
        </xdr:cNvPr>
        <xdr:cNvSpPr/>
      </xdr:nvSpPr>
      <xdr:spPr>
        <a:xfrm>
          <a:off x="3441255" y="28751752"/>
          <a:ext cx="3369120" cy="216877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10–16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7,8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1</xdr:col>
      <xdr:colOff>1607692</xdr:colOff>
      <xdr:row>86</xdr:row>
      <xdr:rowOff>367251</xdr:rowOff>
    </xdr:from>
    <xdr:ext cx="5059808" cy="1061499"/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xmlns="" id="{00000000-0008-0000-0700-000028000000}"/>
            </a:ext>
          </a:extLst>
        </xdr:cNvPr>
        <xdr:cNvSpPr/>
      </xdr:nvSpPr>
      <xdr:spPr>
        <a:xfrm>
          <a:off x="1726755" y="33919064"/>
          <a:ext cx="5059808" cy="106149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применения с петлями </a:t>
          </a:r>
          <a:r>
            <a:rPr lang="en-US" sz="1100" b="0" i="0">
              <a:latin typeface="+mn-lt"/>
              <a:ea typeface="+mn-ea"/>
              <a:cs typeface="+mn-cs"/>
            </a:rPr>
            <a:t>Sensys 8657i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Не сочетается с ограничителем угла открывания для 8657</a:t>
          </a:r>
          <a:r>
            <a:rPr lang="en-US" sz="1100" b="0" i="0">
              <a:latin typeface="+mn-lt"/>
              <a:ea typeface="+mn-ea"/>
              <a:cs typeface="+mn-cs"/>
            </a:rPr>
            <a:t>i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Пластик цвета антрацит</a:t>
          </a:r>
        </a:p>
      </xdr:txBody>
    </xdr:sp>
    <xdr:clientData/>
  </xdr:oneCellAnchor>
  <xdr:oneCellAnchor>
    <xdr:from>
      <xdr:col>7</xdr:col>
      <xdr:colOff>1691035</xdr:colOff>
      <xdr:row>86</xdr:row>
      <xdr:rowOff>343440</xdr:rowOff>
    </xdr:from>
    <xdr:ext cx="5059808" cy="799560"/>
    <xdr:sp macro="" textlink="">
      <xdr:nvSpPr>
        <xdr:cNvPr id="41" name="Прямоугольник 40">
          <a:extLst>
            <a:ext uri="{FF2B5EF4-FFF2-40B4-BE49-F238E27FC236}">
              <a16:creationId xmlns:a16="http://schemas.microsoft.com/office/drawing/2014/main" xmlns="" id="{00000000-0008-0000-0700-000029000000}"/>
            </a:ext>
          </a:extLst>
        </xdr:cNvPr>
        <xdr:cNvSpPr/>
      </xdr:nvSpPr>
      <xdr:spPr>
        <a:xfrm>
          <a:off x="9715848" y="33895253"/>
          <a:ext cx="5059808" cy="79956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ctr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7</xdr:col>
      <xdr:colOff>1702940</xdr:colOff>
      <xdr:row>86</xdr:row>
      <xdr:rowOff>355345</xdr:rowOff>
    </xdr:from>
    <xdr:ext cx="5071715" cy="787655"/>
    <xdr:sp macro="" textlink="">
      <xdr:nvSpPr>
        <xdr:cNvPr id="43" name="Прямоугольник 42">
          <a:extLst>
            <a:ext uri="{FF2B5EF4-FFF2-40B4-BE49-F238E27FC236}">
              <a16:creationId xmlns:a16="http://schemas.microsoft.com/office/drawing/2014/main" xmlns="" id="{00000000-0008-0000-0700-00002B000000}"/>
            </a:ext>
          </a:extLst>
        </xdr:cNvPr>
        <xdr:cNvSpPr/>
      </xdr:nvSpPr>
      <xdr:spPr>
        <a:xfrm>
          <a:off x="9727753" y="33907158"/>
          <a:ext cx="5071715" cy="78765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2</xdr:col>
      <xdr:colOff>12254</xdr:colOff>
      <xdr:row>92</xdr:row>
      <xdr:rowOff>152939</xdr:rowOff>
    </xdr:from>
    <xdr:ext cx="5035996" cy="799561"/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xmlns="" id="{00000000-0008-0000-0700-00002C000000}"/>
            </a:ext>
          </a:extLst>
        </xdr:cNvPr>
        <xdr:cNvSpPr/>
      </xdr:nvSpPr>
      <xdr:spPr>
        <a:xfrm>
          <a:off x="1774379" y="36193158"/>
          <a:ext cx="5035996" cy="79956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глубины сверления под чашку петли в случае тонких дверей или дверей из материала низкой плотности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чашки петли под прикручивание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Зазор между корпусом и дверью увеличивается за счет толщины адаптера</a:t>
          </a:r>
        </a:p>
      </xdr:txBody>
    </xdr:sp>
    <xdr:clientData/>
  </xdr:oneCellAnchor>
  <xdr:oneCellAnchor>
    <xdr:from>
      <xdr:col>8</xdr:col>
      <xdr:colOff>12254</xdr:colOff>
      <xdr:row>93</xdr:row>
      <xdr:rowOff>10064</xdr:rowOff>
    </xdr:from>
    <xdr:ext cx="5047901" cy="787655"/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xmlns="" id="{00000000-0008-0000-0700-00002D000000}"/>
            </a:ext>
          </a:extLst>
        </xdr:cNvPr>
        <xdr:cNvSpPr/>
      </xdr:nvSpPr>
      <xdr:spPr>
        <a:xfrm>
          <a:off x="9751567" y="36240783"/>
          <a:ext cx="5047901" cy="78765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2</xdr:col>
      <xdr:colOff>348</xdr:colOff>
      <xdr:row>99</xdr:row>
      <xdr:rowOff>33878</xdr:rowOff>
    </xdr:from>
    <xdr:ext cx="5059808" cy="799560"/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xmlns="" id="{00000000-0008-0000-0700-00002E000000}"/>
            </a:ext>
          </a:extLst>
        </xdr:cNvPr>
        <xdr:cNvSpPr/>
      </xdr:nvSpPr>
      <xdr:spPr>
        <a:xfrm>
          <a:off x="1762473" y="38443441"/>
          <a:ext cx="5059808" cy="79956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7</xdr:col>
      <xdr:colOff>1702941</xdr:colOff>
      <xdr:row>99</xdr:row>
      <xdr:rowOff>10064</xdr:rowOff>
    </xdr:from>
    <xdr:ext cx="5047901" cy="751936"/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xmlns="" id="{00000000-0008-0000-0700-00002F000000}"/>
            </a:ext>
          </a:extLst>
        </xdr:cNvPr>
        <xdr:cNvSpPr/>
      </xdr:nvSpPr>
      <xdr:spPr>
        <a:xfrm>
          <a:off x="9727754" y="38419627"/>
          <a:ext cx="5047901" cy="75193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2</xdr:col>
      <xdr:colOff>348</xdr:colOff>
      <xdr:row>103</xdr:row>
      <xdr:rowOff>164847</xdr:rowOff>
    </xdr:from>
    <xdr:ext cx="5059808" cy="847186"/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xmlns="" id="{00000000-0008-0000-0700-000030000000}"/>
            </a:ext>
          </a:extLst>
        </xdr:cNvPr>
        <xdr:cNvSpPr/>
      </xdr:nvSpPr>
      <xdr:spPr>
        <a:xfrm>
          <a:off x="1762473" y="40372253"/>
          <a:ext cx="5059808" cy="8471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8</xdr:col>
      <xdr:colOff>12254</xdr:colOff>
      <xdr:row>104</xdr:row>
      <xdr:rowOff>33877</xdr:rowOff>
    </xdr:from>
    <xdr:ext cx="5035996" cy="811467"/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xmlns="" id="{00000000-0008-0000-0700-000031000000}"/>
            </a:ext>
          </a:extLst>
        </xdr:cNvPr>
        <xdr:cNvSpPr/>
      </xdr:nvSpPr>
      <xdr:spPr>
        <a:xfrm>
          <a:off x="9751567" y="40431783"/>
          <a:ext cx="5035996" cy="81146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1</xdr:col>
      <xdr:colOff>1643060</xdr:colOff>
      <xdr:row>133</xdr:row>
      <xdr:rowOff>369093</xdr:rowOff>
    </xdr:from>
    <xdr:ext cx="5060157" cy="773907"/>
    <xdr:sp macro="" textlink="">
      <xdr:nvSpPr>
        <xdr:cNvPr id="51" name="TextBox 50">
          <a:extLst>
            <a:ext uri="{FF2B5EF4-FFF2-40B4-BE49-F238E27FC236}">
              <a16:creationId xmlns:a16="http://schemas.microsoft.com/office/drawing/2014/main" xmlns="" id="{00000000-0008-0000-0700-000033000000}"/>
            </a:ext>
          </a:extLst>
        </xdr:cNvPr>
        <xdr:cNvSpPr txBox="1"/>
      </xdr:nvSpPr>
      <xdr:spPr>
        <a:xfrm>
          <a:off x="1762123" y="42767249"/>
          <a:ext cx="5060157" cy="77390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1100"/>
            <a:t>Для использования со скрытыми</a:t>
          </a:r>
          <a:r>
            <a:rPr lang="ru-RU" sz="1100" baseline="0"/>
            <a:t> </a:t>
          </a:r>
          <a:r>
            <a:rPr lang="ru-RU" sz="1100"/>
            <a:t>петлями </a:t>
          </a:r>
          <a:r>
            <a:rPr lang="ru-RU" sz="1100" baseline="0"/>
            <a:t> с доводчиком. </a:t>
          </a:r>
          <a:r>
            <a:rPr lang="ru-RU" sz="1100"/>
            <a:t>Для накладной, на среднюю стенку , а также вкладной навески дверей,</a:t>
          </a:r>
          <a:r>
            <a:rPr lang="ru-RU" sz="1100" baseline="0"/>
            <a:t> </a:t>
          </a:r>
          <a:r>
            <a:rPr lang="ru-RU" sz="1100"/>
            <a:t>для угловых петель.</a:t>
          </a:r>
        </a:p>
        <a:p>
          <a:r>
            <a:rPr lang="ru-RU" sz="1100"/>
            <a:t>Открывает на расстояние: 45 мм</a:t>
          </a:r>
        </a:p>
      </xdr:txBody>
    </xdr:sp>
    <xdr:clientData/>
  </xdr:oneCellAnchor>
  <xdr:oneCellAnchor>
    <xdr:from>
      <xdr:col>8</xdr:col>
      <xdr:colOff>734786</xdr:colOff>
      <xdr:row>142</xdr:row>
      <xdr:rowOff>361582</xdr:rowOff>
    </xdr:from>
    <xdr:ext cx="4018644" cy="672561"/>
    <xdr:sp macro="" textlink="">
      <xdr:nvSpPr>
        <xdr:cNvPr id="54" name="Прямоугольник 53">
          <a:extLst>
            <a:ext uri="{FF2B5EF4-FFF2-40B4-BE49-F238E27FC236}">
              <a16:creationId xmlns:a16="http://schemas.microsoft.com/office/drawing/2014/main" xmlns="" id="{00000000-0008-0000-0700-000036000000}"/>
            </a:ext>
          </a:extLst>
        </xdr:cNvPr>
        <xdr:cNvSpPr/>
      </xdr:nvSpPr>
      <xdr:spPr>
        <a:xfrm>
          <a:off x="11747500" y="56395796"/>
          <a:ext cx="4018644" cy="67256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накладных дверей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Широкий диапазон регулировки 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 активации 1,4 мм</a:t>
          </a:r>
        </a:p>
      </xdr:txBody>
    </xdr:sp>
    <xdr:clientData/>
  </xdr:oneCellAnchor>
  <xdr:oneCellAnchor>
    <xdr:from>
      <xdr:col>2</xdr:col>
      <xdr:colOff>580922</xdr:colOff>
      <xdr:row>142</xdr:row>
      <xdr:rowOff>263074</xdr:rowOff>
    </xdr:from>
    <xdr:ext cx="3083937" cy="807356"/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xmlns="" id="{00000000-0008-0000-0700-000037000000}"/>
            </a:ext>
          </a:extLst>
        </xdr:cNvPr>
        <xdr:cNvSpPr/>
      </xdr:nvSpPr>
      <xdr:spPr>
        <a:xfrm>
          <a:off x="3229779" y="56297288"/>
          <a:ext cx="3083937" cy="80735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накладной, вкладной навески и навески на среднюю стенку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Широкий диапазон регулировки 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 активации 1,4 мм</a:t>
          </a:r>
        </a:p>
      </xdr:txBody>
    </xdr:sp>
    <xdr:clientData/>
  </xdr:oneCellAnchor>
  <xdr:oneCellAnchor>
    <xdr:from>
      <xdr:col>2</xdr:col>
      <xdr:colOff>762349</xdr:colOff>
      <xdr:row>149</xdr:row>
      <xdr:rowOff>454450</xdr:rowOff>
    </xdr:from>
    <xdr:ext cx="4335794" cy="470835"/>
    <xdr:sp macro="" textlink="">
      <xdr:nvSpPr>
        <xdr:cNvPr id="56" name="Прямоугольник 55">
          <a:extLst>
            <a:ext uri="{FF2B5EF4-FFF2-40B4-BE49-F238E27FC236}">
              <a16:creationId xmlns:a16="http://schemas.microsoft.com/office/drawing/2014/main" xmlns="" id="{00000000-0008-0000-0700-000038000000}"/>
            </a:ext>
          </a:extLst>
        </xdr:cNvPr>
        <xdr:cNvSpPr/>
      </xdr:nvSpPr>
      <xdr:spPr>
        <a:xfrm>
          <a:off x="3411206" y="59101236"/>
          <a:ext cx="4335794" cy="47083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накладной, вкладной навески и навески на среднюю стенку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Широкий диапазон регулировки 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 активации 1,4 мм</a:t>
          </a:r>
        </a:p>
      </xdr:txBody>
    </xdr:sp>
    <xdr:clientData/>
  </xdr:oneCellAnchor>
  <xdr:oneCellAnchor>
    <xdr:from>
      <xdr:col>8</xdr:col>
      <xdr:colOff>686374</xdr:colOff>
      <xdr:row>149</xdr:row>
      <xdr:rowOff>472594</xdr:rowOff>
    </xdr:from>
    <xdr:ext cx="2660983" cy="561549"/>
    <xdr:sp macro="" textlink="">
      <xdr:nvSpPr>
        <xdr:cNvPr id="57" name="Прямоугольник 56">
          <a:extLst>
            <a:ext uri="{FF2B5EF4-FFF2-40B4-BE49-F238E27FC236}">
              <a16:creationId xmlns:a16="http://schemas.microsoft.com/office/drawing/2014/main" xmlns="" id="{00000000-0008-0000-0700-000039000000}"/>
            </a:ext>
          </a:extLst>
        </xdr:cNvPr>
        <xdr:cNvSpPr/>
      </xdr:nvSpPr>
      <xdr:spPr>
        <a:xfrm>
          <a:off x="11699088" y="59119380"/>
          <a:ext cx="2660983" cy="56154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накладных дверей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Широкий диапазон регулировки 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 активации 1,4 мм</a:t>
          </a:r>
        </a:p>
      </xdr:txBody>
    </xdr:sp>
    <xdr:clientData/>
  </xdr:oneCellAnchor>
  <xdr:oneCellAnchor>
    <xdr:from>
      <xdr:col>2</xdr:col>
      <xdr:colOff>348</xdr:colOff>
      <xdr:row>108</xdr:row>
      <xdr:rowOff>176753</xdr:rowOff>
    </xdr:from>
    <xdr:ext cx="5012184" cy="680497"/>
    <xdr:sp macro="" textlink="">
      <xdr:nvSpPr>
        <xdr:cNvPr id="70" name="Прямоугольник 69">
          <a:extLst>
            <a:ext uri="{FF2B5EF4-FFF2-40B4-BE49-F238E27FC236}">
              <a16:creationId xmlns:a16="http://schemas.microsoft.com/office/drawing/2014/main" xmlns="" id="{00000000-0008-0000-0700-000046000000}"/>
            </a:ext>
          </a:extLst>
        </xdr:cNvPr>
        <xdr:cNvSpPr/>
      </xdr:nvSpPr>
      <xdr:spPr>
        <a:xfrm>
          <a:off x="1762473" y="43325003"/>
          <a:ext cx="5012184" cy="68049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под прикручивание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</a:t>
          </a:r>
          <a:r>
            <a:rPr lang="en-US" sz="1100" b="0" i="0">
              <a:latin typeface="+mn-lt"/>
              <a:ea typeface="+mn-ea"/>
              <a:cs typeface="+mn-cs"/>
            </a:rPr>
            <a:t> + 3 mm / - 3 mm</a:t>
          </a:r>
        </a:p>
        <a:p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1</xdr:colOff>
      <xdr:row>109</xdr:row>
      <xdr:rowOff>0</xdr:rowOff>
    </xdr:from>
    <xdr:to>
      <xdr:col>1</xdr:col>
      <xdr:colOff>1442046</xdr:colOff>
      <xdr:row>109</xdr:row>
      <xdr:rowOff>1080000</xdr:rowOff>
    </xdr:to>
    <xdr:pic>
      <xdr:nvPicPr>
        <xdr:cNvPr id="73" name="Рисунок 72" descr="MPL_8099_1teil_ansch_TA.jpg">
          <a:extLst>
            <a:ext uri="{FF2B5EF4-FFF2-40B4-BE49-F238E27FC236}">
              <a16:creationId xmlns:a16="http://schemas.microsoft.com/office/drawing/2014/main" xmlns="" id="{00000000-0008-0000-07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9064" y="43338750"/>
          <a:ext cx="1442045" cy="1080000"/>
        </a:xfrm>
        <a:prstGeom prst="rect">
          <a:avLst/>
        </a:prstGeom>
      </xdr:spPr>
    </xdr:pic>
    <xdr:clientData/>
  </xdr:twoCellAnchor>
  <xdr:oneCellAnchor>
    <xdr:from>
      <xdr:col>8</xdr:col>
      <xdr:colOff>348</xdr:colOff>
      <xdr:row>108</xdr:row>
      <xdr:rowOff>176753</xdr:rowOff>
    </xdr:from>
    <xdr:ext cx="5012184" cy="775747"/>
    <xdr:sp macro="" textlink="">
      <xdr:nvSpPr>
        <xdr:cNvPr id="71" name="Прямоугольник 70">
          <a:extLst>
            <a:ext uri="{FF2B5EF4-FFF2-40B4-BE49-F238E27FC236}">
              <a16:creationId xmlns:a16="http://schemas.microsoft.com/office/drawing/2014/main" xmlns="" id="{00000000-0008-0000-0700-000047000000}"/>
            </a:ext>
          </a:extLst>
        </xdr:cNvPr>
        <xdr:cNvSpPr/>
      </xdr:nvSpPr>
      <xdr:spPr>
        <a:xfrm>
          <a:off x="9739661" y="43325003"/>
          <a:ext cx="5012184" cy="77574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с евровинтами (для отверстий</a:t>
          </a:r>
          <a:r>
            <a:rPr lang="ru-RU" sz="1100" b="0" i="0" baseline="0">
              <a:latin typeface="+mn-lt"/>
              <a:ea typeface="+mn-ea"/>
              <a:cs typeface="+mn-cs"/>
            </a:rPr>
            <a:t> </a:t>
          </a:r>
          <a:r>
            <a:rPr lang="en-US" sz="1100" b="0" i="0">
              <a:latin typeface="+mn-lt"/>
              <a:ea typeface="+mn-ea"/>
              <a:cs typeface="+mn-cs"/>
            </a:rPr>
            <a:t>Ø 5 x 12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</a:t>
          </a:r>
          <a:r>
            <a:rPr lang="en-US" sz="1100" b="0" i="0">
              <a:latin typeface="+mn-lt"/>
              <a:ea typeface="+mn-ea"/>
              <a:cs typeface="+mn-cs"/>
            </a:rPr>
            <a:t> + 3 mm / - 3 mm</a:t>
          </a:r>
        </a:p>
        <a:p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7</xdr:col>
      <xdr:colOff>0</xdr:colOff>
      <xdr:row>107</xdr:row>
      <xdr:rowOff>163285</xdr:rowOff>
    </xdr:from>
    <xdr:to>
      <xdr:col>7</xdr:col>
      <xdr:colOff>1535518</xdr:colOff>
      <xdr:row>109</xdr:row>
      <xdr:rowOff>1043779</xdr:rowOff>
    </xdr:to>
    <xdr:pic>
      <xdr:nvPicPr>
        <xdr:cNvPr id="75" name="Рисунок 74" descr="MPL_8099_1teil__Euro_TA.jpg">
          <a:extLst>
            <a:ext uri="{FF2B5EF4-FFF2-40B4-BE49-F238E27FC236}">
              <a16:creationId xmlns:a16="http://schemas.microsoft.com/office/drawing/2014/main" xmlns="" id="{00000000-0008-0000-0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9216571" y="44241356"/>
          <a:ext cx="1535518" cy="1243352"/>
        </a:xfrm>
        <a:prstGeom prst="rect">
          <a:avLst/>
        </a:prstGeom>
      </xdr:spPr>
    </xdr:pic>
    <xdr:clientData/>
  </xdr:twoCellAnchor>
  <xdr:oneCellAnchor>
    <xdr:from>
      <xdr:col>1</xdr:col>
      <xdr:colOff>1524347</xdr:colOff>
      <xdr:row>114</xdr:row>
      <xdr:rowOff>21971</xdr:rowOff>
    </xdr:from>
    <xdr:ext cx="5012184" cy="978154"/>
    <xdr:sp macro="" textlink="">
      <xdr:nvSpPr>
        <xdr:cNvPr id="76" name="Прямоугольник 75">
          <a:extLst>
            <a:ext uri="{FF2B5EF4-FFF2-40B4-BE49-F238E27FC236}">
              <a16:creationId xmlns:a16="http://schemas.microsoft.com/office/drawing/2014/main" xmlns="" id="{00000000-0008-0000-0700-00004C000000}"/>
            </a:ext>
          </a:extLst>
        </xdr:cNvPr>
        <xdr:cNvSpPr/>
      </xdr:nvSpPr>
      <xdr:spPr>
        <a:xfrm>
          <a:off x="1643410" y="45384784"/>
          <a:ext cx="5012184" cy="97815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Hettich Direkt </a:t>
          </a:r>
          <a:r>
            <a:rPr lang="ru-RU" sz="1100" b="0" i="0">
              <a:latin typeface="+mn-lt"/>
              <a:ea typeface="+mn-ea"/>
              <a:cs typeface="+mn-cs"/>
            </a:rPr>
            <a:t>со штифтами и специальными винтами (для отверстий</a:t>
          </a:r>
          <a:r>
            <a:rPr lang="en-US" sz="1100" b="0" i="0">
              <a:latin typeface="+mn-lt"/>
              <a:ea typeface="+mn-ea"/>
              <a:cs typeface="+mn-cs"/>
            </a:rPr>
            <a:t> ø 5 x 7,5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</a:t>
          </a:r>
          <a:r>
            <a:rPr lang="en-US" sz="1100" b="0" i="0">
              <a:latin typeface="+mn-lt"/>
              <a:ea typeface="+mn-ea"/>
              <a:cs typeface="+mn-cs"/>
            </a:rPr>
            <a:t>+ 2 mm / - 2 mm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Навеска</a:t>
          </a:r>
          <a:r>
            <a:rPr lang="ru-RU" sz="1100" b="0" i="0" baseline="0">
              <a:latin typeface="+mn-lt"/>
              <a:ea typeface="+mn-ea"/>
              <a:cs typeface="+mn-cs"/>
            </a:rPr>
            <a:t> на среднюю стенку, толщина панели от 15 мм</a:t>
          </a:r>
          <a:endParaRPr lang="en-US" sz="1100" b="0" i="0">
            <a:latin typeface="+mn-lt"/>
            <a:ea typeface="+mn-ea"/>
            <a:cs typeface="+mn-cs"/>
          </a:endParaRPr>
        </a:p>
        <a:p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0</xdr:colOff>
      <xdr:row>113</xdr:row>
      <xdr:rowOff>145147</xdr:rowOff>
    </xdr:from>
    <xdr:to>
      <xdr:col>1</xdr:col>
      <xdr:colOff>1534054</xdr:colOff>
      <xdr:row>115</xdr:row>
      <xdr:rowOff>1013736</xdr:rowOff>
    </xdr:to>
    <xdr:pic>
      <xdr:nvPicPr>
        <xdr:cNvPr id="78" name="Рисунок 77" descr="MPL_8099_1teil__HD_TA.jpg">
          <a:extLst>
            <a:ext uri="{FF2B5EF4-FFF2-40B4-BE49-F238E27FC236}">
              <a16:creationId xmlns:a16="http://schemas.microsoft.com/office/drawing/2014/main" xmlns="" id="{00000000-0008-0000-07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25286" y="46391290"/>
          <a:ext cx="1534054" cy="1231446"/>
        </a:xfrm>
        <a:prstGeom prst="rect">
          <a:avLst/>
        </a:prstGeom>
      </xdr:spPr>
    </xdr:pic>
    <xdr:clientData/>
  </xdr:twoCellAnchor>
  <xdr:oneCellAnchor>
    <xdr:from>
      <xdr:col>8</xdr:col>
      <xdr:colOff>500410</xdr:colOff>
      <xdr:row>114</xdr:row>
      <xdr:rowOff>141034</xdr:rowOff>
    </xdr:from>
    <xdr:ext cx="3476278" cy="632872"/>
    <xdr:sp macro="" textlink="">
      <xdr:nvSpPr>
        <xdr:cNvPr id="79" name="Прямоугольник 78">
          <a:extLst>
            <a:ext uri="{FF2B5EF4-FFF2-40B4-BE49-F238E27FC236}">
              <a16:creationId xmlns:a16="http://schemas.microsoft.com/office/drawing/2014/main" xmlns="" id="{00000000-0008-0000-0700-00004F000000}"/>
            </a:ext>
          </a:extLst>
        </xdr:cNvPr>
        <xdr:cNvSpPr/>
      </xdr:nvSpPr>
      <xdr:spPr>
        <a:xfrm>
          <a:off x="10239723" y="45503847"/>
          <a:ext cx="3476278" cy="6328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под прикручивание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</a:t>
          </a:r>
          <a:r>
            <a:rPr lang="en-US" sz="1100" b="0" i="0">
              <a:latin typeface="+mn-lt"/>
              <a:ea typeface="+mn-ea"/>
              <a:cs typeface="+mn-cs"/>
            </a:rPr>
            <a:t> + 1.6 mm / - 1.6 mm</a:t>
          </a:r>
        </a:p>
      </xdr:txBody>
    </xdr:sp>
    <xdr:clientData/>
  </xdr:oneCellAnchor>
  <xdr:twoCellAnchor>
    <xdr:from>
      <xdr:col>7</xdr:col>
      <xdr:colOff>0</xdr:colOff>
      <xdr:row>114</xdr:row>
      <xdr:rowOff>90716</xdr:rowOff>
    </xdr:from>
    <xdr:to>
      <xdr:col>8</xdr:col>
      <xdr:colOff>322342</xdr:colOff>
      <xdr:row>115</xdr:row>
      <xdr:rowOff>989287</xdr:rowOff>
    </xdr:to>
    <xdr:pic>
      <xdr:nvPicPr>
        <xdr:cNvPr id="81" name="Рисунок 80" descr="01_IMPL_einteil_D_0_5.jpg">
          <a:extLst>
            <a:ext uri="{FF2B5EF4-FFF2-40B4-BE49-F238E27FC236}">
              <a16:creationId xmlns:a16="http://schemas.microsoft.com/office/drawing/2014/main" xmlns="" id="{00000000-0008-0000-07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9216571" y="46518287"/>
          <a:ext cx="2118485" cy="1080000"/>
        </a:xfrm>
        <a:prstGeom prst="rect">
          <a:avLst/>
        </a:prstGeom>
      </xdr:spPr>
    </xdr:pic>
    <xdr:clientData/>
  </xdr:twoCellAnchor>
  <xdr:oneCellAnchor>
    <xdr:from>
      <xdr:col>1</xdr:col>
      <xdr:colOff>1524347</xdr:colOff>
      <xdr:row>120</xdr:row>
      <xdr:rowOff>21971</xdr:rowOff>
    </xdr:from>
    <xdr:ext cx="5012184" cy="704310"/>
    <xdr:sp macro="" textlink="">
      <xdr:nvSpPr>
        <xdr:cNvPr id="82" name="Прямоугольник 81">
          <a:extLst>
            <a:ext uri="{FF2B5EF4-FFF2-40B4-BE49-F238E27FC236}">
              <a16:creationId xmlns:a16="http://schemas.microsoft.com/office/drawing/2014/main" xmlns="" id="{00000000-0008-0000-0700-000052000000}"/>
            </a:ext>
          </a:extLst>
        </xdr:cNvPr>
        <xdr:cNvSpPr/>
      </xdr:nvSpPr>
      <xdr:spPr>
        <a:xfrm>
          <a:off x="1643410" y="47599346"/>
          <a:ext cx="5012184" cy="70431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с евровинтами (для отверстий </a:t>
          </a:r>
          <a:r>
            <a:rPr lang="en-US" sz="1100" b="0" i="0">
              <a:latin typeface="+mn-lt"/>
              <a:ea typeface="+mn-ea"/>
              <a:cs typeface="+mn-cs"/>
            </a:rPr>
            <a:t>Ø 5 x 12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Эксцентриковая регулировка</a:t>
          </a:r>
          <a:r>
            <a:rPr lang="en-US" sz="1100" b="0" i="0">
              <a:latin typeface="+mn-lt"/>
              <a:ea typeface="+mn-ea"/>
              <a:cs typeface="+mn-cs"/>
            </a:rPr>
            <a:t> + 2 mm / - 2 mm</a:t>
          </a:r>
        </a:p>
        <a:p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71439</xdr:colOff>
      <xdr:row>119</xdr:row>
      <xdr:rowOff>65203</xdr:rowOff>
    </xdr:from>
    <xdr:to>
      <xdr:col>1</xdr:col>
      <xdr:colOff>1524000</xdr:colOff>
      <xdr:row>121</xdr:row>
      <xdr:rowOff>959191</xdr:rowOff>
    </xdr:to>
    <xdr:pic>
      <xdr:nvPicPr>
        <xdr:cNvPr id="84" name="Рисунок 83" descr="MPL_8099_2teil_Euro2_TA.jpg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96725" y="48479417"/>
          <a:ext cx="1452561" cy="1256845"/>
        </a:xfrm>
        <a:prstGeom prst="rect">
          <a:avLst/>
        </a:prstGeom>
      </xdr:spPr>
    </xdr:pic>
    <xdr:clientData/>
  </xdr:twoCellAnchor>
  <xdr:oneCellAnchor>
    <xdr:from>
      <xdr:col>7</xdr:col>
      <xdr:colOff>1667222</xdr:colOff>
      <xdr:row>120</xdr:row>
      <xdr:rowOff>93409</xdr:rowOff>
    </xdr:from>
    <xdr:ext cx="5012184" cy="978154"/>
    <xdr:sp macro="" textlink="">
      <xdr:nvSpPr>
        <xdr:cNvPr id="85" name="Прямоугольник 84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SpPr/>
      </xdr:nvSpPr>
      <xdr:spPr>
        <a:xfrm>
          <a:off x="9692035" y="47670784"/>
          <a:ext cx="5012184" cy="97815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Hettich Direkt </a:t>
          </a:r>
          <a:r>
            <a:rPr lang="ru-RU" sz="1100" b="0" i="0">
              <a:latin typeface="+mn-lt"/>
              <a:ea typeface="+mn-ea"/>
              <a:cs typeface="+mn-cs"/>
            </a:rPr>
            <a:t>со штифтами и специальными винтами (для отверстий </a:t>
          </a:r>
          <a:r>
            <a:rPr lang="en-US" sz="1100" b="0" i="0">
              <a:latin typeface="+mn-lt"/>
              <a:ea typeface="+mn-ea"/>
              <a:cs typeface="+mn-cs"/>
            </a:rPr>
            <a:t>ø 5 x 7,5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Эксцентриковая регулировка</a:t>
          </a:r>
          <a:r>
            <a:rPr lang="en-US" sz="1100" b="0" i="0">
              <a:latin typeface="+mn-lt"/>
              <a:ea typeface="+mn-ea"/>
              <a:cs typeface="+mn-cs"/>
            </a:rPr>
            <a:t>  + 2 mm / - 2 mm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Навеска</a:t>
          </a:r>
          <a:r>
            <a:rPr lang="ru-RU" sz="1100" b="0" i="0" baseline="0">
              <a:latin typeface="+mn-lt"/>
              <a:ea typeface="+mn-ea"/>
              <a:cs typeface="+mn-cs"/>
            </a:rPr>
            <a:t> на среднюю стенку, толщина панели от 15 мм</a:t>
          </a:r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7</xdr:col>
      <xdr:colOff>11907</xdr:colOff>
      <xdr:row>119</xdr:row>
      <xdr:rowOff>86185</xdr:rowOff>
    </xdr:from>
    <xdr:to>
      <xdr:col>7</xdr:col>
      <xdr:colOff>1535906</xdr:colOff>
      <xdr:row>121</xdr:row>
      <xdr:rowOff>1057281</xdr:rowOff>
    </xdr:to>
    <xdr:pic>
      <xdr:nvPicPr>
        <xdr:cNvPr id="87" name="Рисунок 86" descr="MPL_8099_2teil__HD_TA.jpg">
          <a:extLst>
            <a:ext uri="{FF2B5EF4-FFF2-40B4-BE49-F238E27FC236}">
              <a16:creationId xmlns:a16="http://schemas.microsoft.com/office/drawing/2014/main" xmlns="" id="{00000000-0008-0000-07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9228478" y="48500399"/>
          <a:ext cx="1523999" cy="1333953"/>
        </a:xfrm>
        <a:prstGeom prst="rect">
          <a:avLst/>
        </a:prstGeom>
      </xdr:spPr>
    </xdr:pic>
    <xdr:clientData/>
  </xdr:twoCellAnchor>
  <xdr:oneCellAnchor>
    <xdr:from>
      <xdr:col>2</xdr:col>
      <xdr:colOff>702817</xdr:colOff>
      <xdr:row>126</xdr:row>
      <xdr:rowOff>188658</xdr:rowOff>
    </xdr:from>
    <xdr:ext cx="3464371" cy="704310"/>
    <xdr:sp macro="" textlink="">
      <xdr:nvSpPr>
        <xdr:cNvPr id="88" name="Прямоугольник 87">
          <a:extLst>
            <a:ext uri="{FF2B5EF4-FFF2-40B4-BE49-F238E27FC236}">
              <a16:creationId xmlns:a16="http://schemas.microsoft.com/office/drawing/2014/main" xmlns="" id="{00000000-0008-0000-0700-000058000000}"/>
            </a:ext>
          </a:extLst>
        </xdr:cNvPr>
        <xdr:cNvSpPr/>
      </xdr:nvSpPr>
      <xdr:spPr>
        <a:xfrm>
          <a:off x="2464942" y="49980596"/>
          <a:ext cx="3464371" cy="70431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под прикручивание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Эксцентриковая регулировка</a:t>
          </a:r>
          <a:r>
            <a:rPr lang="en-US" sz="1100" b="0" i="0">
              <a:latin typeface="+mn-lt"/>
              <a:ea typeface="+mn-ea"/>
              <a:cs typeface="+mn-cs"/>
            </a:rPr>
            <a:t>  + 2 mm / - 2 mm</a:t>
          </a:r>
        </a:p>
      </xdr:txBody>
    </xdr:sp>
    <xdr:clientData/>
  </xdr:oneCellAnchor>
  <xdr:twoCellAnchor>
    <xdr:from>
      <xdr:col>1</xdr:col>
      <xdr:colOff>0</xdr:colOff>
      <xdr:row>126</xdr:row>
      <xdr:rowOff>63503</xdr:rowOff>
    </xdr:from>
    <xdr:to>
      <xdr:col>2</xdr:col>
      <xdr:colOff>693542</xdr:colOff>
      <xdr:row>127</xdr:row>
      <xdr:rowOff>962074</xdr:rowOff>
    </xdr:to>
    <xdr:pic>
      <xdr:nvPicPr>
        <xdr:cNvPr id="90" name="Рисунок 89" descr="305056_1811_LMPLAnschrNI_shop.jpg">
          <a:extLst>
            <a:ext uri="{FF2B5EF4-FFF2-40B4-BE49-F238E27FC236}">
              <a16:creationId xmlns:a16="http://schemas.microsoft.com/office/drawing/2014/main" xmlns="" id="{00000000-0008-0000-07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25286" y="50827217"/>
          <a:ext cx="2417113" cy="1080000"/>
        </a:xfrm>
        <a:prstGeom prst="rect">
          <a:avLst/>
        </a:prstGeom>
      </xdr:spPr>
    </xdr:pic>
    <xdr:clientData/>
  </xdr:twoCellAnchor>
  <xdr:oneCellAnchor>
    <xdr:from>
      <xdr:col>8</xdr:col>
      <xdr:colOff>702817</xdr:colOff>
      <xdr:row>126</xdr:row>
      <xdr:rowOff>188658</xdr:rowOff>
    </xdr:from>
    <xdr:ext cx="3464371" cy="704310"/>
    <xdr:sp macro="" textlink="">
      <xdr:nvSpPr>
        <xdr:cNvPr id="91" name="Прямоугольник 90">
          <a:extLst>
            <a:ext uri="{FF2B5EF4-FFF2-40B4-BE49-F238E27FC236}">
              <a16:creationId xmlns:a16="http://schemas.microsoft.com/office/drawing/2014/main" xmlns="" id="{00000000-0008-0000-0700-00005B000000}"/>
            </a:ext>
          </a:extLst>
        </xdr:cNvPr>
        <xdr:cNvSpPr/>
      </xdr:nvSpPr>
      <xdr:spPr>
        <a:xfrm>
          <a:off x="2464942" y="49980596"/>
          <a:ext cx="3464371" cy="70431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с евровинтами (для отверстий </a:t>
          </a:r>
          <a:r>
            <a:rPr lang="en-US" sz="1100" b="0" i="0">
              <a:latin typeface="+mn-lt"/>
              <a:ea typeface="+mn-ea"/>
              <a:cs typeface="+mn-cs"/>
            </a:rPr>
            <a:t> ø 5 x 12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Эксцентриковая регулировка</a:t>
          </a:r>
          <a:r>
            <a:rPr lang="en-US" sz="1100" b="0" i="0">
              <a:latin typeface="+mn-lt"/>
              <a:ea typeface="+mn-ea"/>
              <a:cs typeface="+mn-cs"/>
            </a:rPr>
            <a:t>   + 2 mm / - 2 mm</a:t>
          </a:r>
        </a:p>
      </xdr:txBody>
    </xdr:sp>
    <xdr:clientData/>
  </xdr:oneCellAnchor>
  <xdr:twoCellAnchor>
    <xdr:from>
      <xdr:col>6</xdr:col>
      <xdr:colOff>598714</xdr:colOff>
      <xdr:row>126</xdr:row>
      <xdr:rowOff>54429</xdr:rowOff>
    </xdr:from>
    <xdr:to>
      <xdr:col>8</xdr:col>
      <xdr:colOff>648185</xdr:colOff>
      <xdr:row>127</xdr:row>
      <xdr:rowOff>953000</xdr:rowOff>
    </xdr:to>
    <xdr:pic>
      <xdr:nvPicPr>
        <xdr:cNvPr id="92" name="Рисунок 91" descr="305056_1811_LMPLAnschrNI_shop.jpg">
          <a:extLst>
            <a:ext uri="{FF2B5EF4-FFF2-40B4-BE49-F238E27FC236}">
              <a16:creationId xmlns:a16="http://schemas.microsoft.com/office/drawing/2014/main" xmlns="" id="{00000000-0008-0000-07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171214" y="50818143"/>
          <a:ext cx="2489685" cy="1080000"/>
        </a:xfrm>
        <a:prstGeom prst="rect">
          <a:avLst/>
        </a:prstGeom>
      </xdr:spPr>
    </xdr:pic>
    <xdr:clientData/>
  </xdr:twoCellAnchor>
  <xdr:twoCellAnchor>
    <xdr:from>
      <xdr:col>2</xdr:col>
      <xdr:colOff>904875</xdr:colOff>
      <xdr:row>1</xdr:row>
      <xdr:rowOff>59528</xdr:rowOff>
    </xdr:from>
    <xdr:to>
      <xdr:col>2</xdr:col>
      <xdr:colOff>2619374</xdr:colOff>
      <xdr:row>3</xdr:row>
      <xdr:rowOff>357186</xdr:rowOff>
    </xdr:to>
    <xdr:sp macro="" textlink="">
      <xdr:nvSpPr>
        <xdr:cNvPr id="80" name="Скругленный прямоугольник 79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0700-000050000000}"/>
            </a:ext>
          </a:extLst>
        </xdr:cNvPr>
        <xdr:cNvSpPr/>
      </xdr:nvSpPr>
      <xdr:spPr>
        <a:xfrm>
          <a:off x="2667000" y="428622"/>
          <a:ext cx="1714499" cy="654845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Петля</a:t>
          </a:r>
          <a:r>
            <a:rPr lang="ru-RU" sz="1400" baseline="0"/>
            <a:t> </a:t>
          </a:r>
          <a:r>
            <a:rPr lang="en-US" sz="1400" baseline="0"/>
            <a:t>Sensys </a:t>
          </a:r>
          <a:r>
            <a:rPr lang="ru-RU" sz="1400" baseline="0"/>
            <a:t> с доводчиком</a:t>
          </a:r>
          <a:endParaRPr lang="ru-RU" sz="1400"/>
        </a:p>
      </xdr:txBody>
    </xdr:sp>
    <xdr:clientData/>
  </xdr:twoCellAnchor>
  <xdr:twoCellAnchor>
    <xdr:from>
      <xdr:col>2</xdr:col>
      <xdr:colOff>2714625</xdr:colOff>
      <xdr:row>1</xdr:row>
      <xdr:rowOff>59531</xdr:rowOff>
    </xdr:from>
    <xdr:to>
      <xdr:col>5</xdr:col>
      <xdr:colOff>11906</xdr:colOff>
      <xdr:row>3</xdr:row>
      <xdr:rowOff>369093</xdr:rowOff>
    </xdr:to>
    <xdr:sp macro="" textlink="">
      <xdr:nvSpPr>
        <xdr:cNvPr id="83" name="Скругленный прямоугольник 82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xmlns="" id="{00000000-0008-0000-0700-000053000000}"/>
            </a:ext>
          </a:extLst>
        </xdr:cNvPr>
        <xdr:cNvSpPr/>
      </xdr:nvSpPr>
      <xdr:spPr>
        <a:xfrm>
          <a:off x="4476750" y="428625"/>
          <a:ext cx="2345531" cy="666749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Петля</a:t>
          </a:r>
          <a:r>
            <a:rPr lang="ru-RU" sz="1400" baseline="0"/>
            <a:t> </a:t>
          </a:r>
          <a:r>
            <a:rPr lang="en-US" sz="1400" baseline="0"/>
            <a:t>Sensys</a:t>
          </a:r>
          <a:r>
            <a:rPr lang="ru-RU" sz="1400" baseline="0"/>
            <a:t> без пружины (без доводчика)</a:t>
          </a:r>
          <a:endParaRPr lang="ru-RU" sz="1400"/>
        </a:p>
      </xdr:txBody>
    </xdr:sp>
    <xdr:clientData/>
  </xdr:twoCellAnchor>
  <xdr:twoCellAnchor>
    <xdr:from>
      <xdr:col>5</xdr:col>
      <xdr:colOff>95249</xdr:colOff>
      <xdr:row>1</xdr:row>
      <xdr:rowOff>59530</xdr:rowOff>
    </xdr:from>
    <xdr:to>
      <xdr:col>7</xdr:col>
      <xdr:colOff>595310</xdr:colOff>
      <xdr:row>3</xdr:row>
      <xdr:rowOff>357188</xdr:rowOff>
    </xdr:to>
    <xdr:sp macro="" textlink="">
      <xdr:nvSpPr>
        <xdr:cNvPr id="86" name="Скругленный прямоугольник 85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xmlns="" id="{00000000-0008-0000-0700-000056000000}"/>
            </a:ext>
          </a:extLst>
        </xdr:cNvPr>
        <xdr:cNvSpPr/>
      </xdr:nvSpPr>
      <xdr:spPr>
        <a:xfrm>
          <a:off x="6905624" y="428624"/>
          <a:ext cx="1714499" cy="654845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Принадлежности к петлям</a:t>
          </a:r>
        </a:p>
      </xdr:txBody>
    </xdr:sp>
    <xdr:clientData/>
  </xdr:twoCellAnchor>
  <xdr:twoCellAnchor>
    <xdr:from>
      <xdr:col>7</xdr:col>
      <xdr:colOff>678656</xdr:colOff>
      <xdr:row>1</xdr:row>
      <xdr:rowOff>59529</xdr:rowOff>
    </xdr:from>
    <xdr:to>
      <xdr:col>8</xdr:col>
      <xdr:colOff>1512094</xdr:colOff>
      <xdr:row>3</xdr:row>
      <xdr:rowOff>369091</xdr:rowOff>
    </xdr:to>
    <xdr:sp macro="" textlink="">
      <xdr:nvSpPr>
        <xdr:cNvPr id="89" name="Скругленный прямоугольник 88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xmlns="" id="{00000000-0008-0000-0700-000059000000}"/>
            </a:ext>
          </a:extLst>
        </xdr:cNvPr>
        <xdr:cNvSpPr/>
      </xdr:nvSpPr>
      <xdr:spPr>
        <a:xfrm>
          <a:off x="8703469" y="428623"/>
          <a:ext cx="2547938" cy="666749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Механизмы для </a:t>
          </a:r>
          <a:r>
            <a:rPr lang="en-US" sz="1400"/>
            <a:t>Push to Open</a:t>
          </a:r>
          <a:endParaRPr lang="ru-RU" sz="1400"/>
        </a:p>
      </xdr:txBody>
    </xdr:sp>
    <xdr:clientData/>
  </xdr:twoCellAnchor>
  <xdr:oneCellAnchor>
    <xdr:from>
      <xdr:col>8</xdr:col>
      <xdr:colOff>1679131</xdr:colOff>
      <xdr:row>73</xdr:row>
      <xdr:rowOff>188658</xdr:rowOff>
    </xdr:from>
    <xdr:ext cx="3381026" cy="1692529"/>
    <xdr:sp macro="" textlink="">
      <xdr:nvSpPr>
        <xdr:cNvPr id="95" name="Прямоугольник 94">
          <a:extLst>
            <a:ext uri="{FF2B5EF4-FFF2-40B4-BE49-F238E27FC236}">
              <a16:creationId xmlns:a16="http://schemas.microsoft.com/office/drawing/2014/main" xmlns="" id="{00000000-0008-0000-0700-00005F000000}"/>
            </a:ext>
          </a:extLst>
        </xdr:cNvPr>
        <xdr:cNvSpPr/>
      </xdr:nvSpPr>
      <xdr:spPr>
        <a:xfrm>
          <a:off x="11823256" y="15500096"/>
          <a:ext cx="3381026" cy="169252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диагонали +9,5/–9,5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наложения, см. схему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высоте, см. схему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twoCellAnchor editAs="oneCell">
    <xdr:from>
      <xdr:col>0</xdr:col>
      <xdr:colOff>916215</xdr:colOff>
      <xdr:row>4</xdr:row>
      <xdr:rowOff>353786</xdr:rowOff>
    </xdr:from>
    <xdr:to>
      <xdr:col>2</xdr:col>
      <xdr:colOff>1672091</xdr:colOff>
      <xdr:row>5</xdr:row>
      <xdr:rowOff>2181679</xdr:rowOff>
    </xdr:to>
    <xdr:pic>
      <xdr:nvPicPr>
        <xdr:cNvPr id="96" name="Рисунок 95" descr="Безымянный.jpg">
          <a:extLst>
            <a:ext uri="{FF2B5EF4-FFF2-40B4-BE49-F238E27FC236}">
              <a16:creationId xmlns:a16="http://schemas.microsoft.com/office/drawing/2014/main" xmlns="" id="{00000000-0008-0000-07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916215" y="2022929"/>
          <a:ext cx="3404733" cy="2190750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5</xdr:row>
      <xdr:rowOff>0</xdr:rowOff>
    </xdr:from>
    <xdr:to>
      <xdr:col>8</xdr:col>
      <xdr:colOff>1624578</xdr:colOff>
      <xdr:row>5</xdr:row>
      <xdr:rowOff>2190750</xdr:rowOff>
    </xdr:to>
    <xdr:pic>
      <xdr:nvPicPr>
        <xdr:cNvPr id="97" name="Рисунок 96" descr="Безымянный.jpg">
          <a:extLst>
            <a:ext uri="{FF2B5EF4-FFF2-40B4-BE49-F238E27FC236}">
              <a16:creationId xmlns:a16="http://schemas.microsoft.com/office/drawing/2014/main" xmlns="" id="{00000000-0008-0000-07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9204097" y="2032000"/>
          <a:ext cx="3433195" cy="2190750"/>
        </a:xfrm>
        <a:prstGeom prst="rect">
          <a:avLst/>
        </a:prstGeom>
      </xdr:spPr>
    </xdr:pic>
    <xdr:clientData/>
  </xdr:twoCellAnchor>
  <xdr:twoCellAnchor>
    <xdr:from>
      <xdr:col>0</xdr:col>
      <xdr:colOff>916216</xdr:colOff>
      <xdr:row>16</xdr:row>
      <xdr:rowOff>20977</xdr:rowOff>
    </xdr:from>
    <xdr:to>
      <xdr:col>2</xdr:col>
      <xdr:colOff>1631610</xdr:colOff>
      <xdr:row>16</xdr:row>
      <xdr:rowOff>2183152</xdr:rowOff>
    </xdr:to>
    <xdr:pic>
      <xdr:nvPicPr>
        <xdr:cNvPr id="98" name="Рисунок 97" descr="Безымянный.jpg">
          <a:extLst>
            <a:ext uri="{FF2B5EF4-FFF2-40B4-BE49-F238E27FC236}">
              <a16:creationId xmlns:a16="http://schemas.microsoft.com/office/drawing/2014/main" xmlns="" id="{00000000-0008-0000-07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16216" y="6806406"/>
          <a:ext cx="3364251" cy="2162175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16</xdr:row>
      <xdr:rowOff>20977</xdr:rowOff>
    </xdr:from>
    <xdr:to>
      <xdr:col>8</xdr:col>
      <xdr:colOff>1624578</xdr:colOff>
      <xdr:row>16</xdr:row>
      <xdr:rowOff>2183152</xdr:rowOff>
    </xdr:to>
    <xdr:pic>
      <xdr:nvPicPr>
        <xdr:cNvPr id="99" name="Рисунок 98" descr="Безымянный.jpg">
          <a:extLst>
            <a:ext uri="{FF2B5EF4-FFF2-40B4-BE49-F238E27FC236}">
              <a16:creationId xmlns:a16="http://schemas.microsoft.com/office/drawing/2014/main" xmlns="" id="{00000000-0008-0000-07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204097" y="6806406"/>
          <a:ext cx="3433195" cy="2162175"/>
        </a:xfrm>
        <a:prstGeom prst="rect">
          <a:avLst/>
        </a:prstGeom>
      </xdr:spPr>
    </xdr:pic>
    <xdr:clientData/>
  </xdr:twoCellAnchor>
  <xdr:twoCellAnchor>
    <xdr:from>
      <xdr:col>0</xdr:col>
      <xdr:colOff>916214</xdr:colOff>
      <xdr:row>26</xdr:row>
      <xdr:rowOff>172358</xdr:rowOff>
    </xdr:from>
    <xdr:to>
      <xdr:col>2</xdr:col>
      <xdr:colOff>1764959</xdr:colOff>
      <xdr:row>27</xdr:row>
      <xdr:rowOff>2181679</xdr:rowOff>
    </xdr:to>
    <xdr:pic>
      <xdr:nvPicPr>
        <xdr:cNvPr id="100" name="Рисунок 99" descr="Безымянный.jpg">
          <a:extLst>
            <a:ext uri="{FF2B5EF4-FFF2-40B4-BE49-F238E27FC236}">
              <a16:creationId xmlns:a16="http://schemas.microsoft.com/office/drawing/2014/main" xmlns="" id="{00000000-0008-0000-07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916214" y="11411858"/>
          <a:ext cx="3497602" cy="2190750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27</xdr:row>
      <xdr:rowOff>2835</xdr:rowOff>
    </xdr:from>
    <xdr:to>
      <xdr:col>8</xdr:col>
      <xdr:colOff>1643628</xdr:colOff>
      <xdr:row>27</xdr:row>
      <xdr:rowOff>2184060</xdr:rowOff>
    </xdr:to>
    <xdr:pic>
      <xdr:nvPicPr>
        <xdr:cNvPr id="101" name="Рисунок 100" descr="Безымянный.jpg">
          <a:extLst>
            <a:ext uri="{FF2B5EF4-FFF2-40B4-BE49-F238E27FC236}">
              <a16:creationId xmlns:a16="http://schemas.microsoft.com/office/drawing/2014/main" xmlns="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9204097" y="11423764"/>
          <a:ext cx="3452245" cy="2181225"/>
        </a:xfrm>
        <a:prstGeom prst="rect">
          <a:avLst/>
        </a:prstGeom>
      </xdr:spPr>
    </xdr:pic>
    <xdr:clientData/>
  </xdr:twoCellAnchor>
  <xdr:twoCellAnchor>
    <xdr:from>
      <xdr:col>0</xdr:col>
      <xdr:colOff>916215</xdr:colOff>
      <xdr:row>38</xdr:row>
      <xdr:rowOff>2835</xdr:rowOff>
    </xdr:from>
    <xdr:to>
      <xdr:col>2</xdr:col>
      <xdr:colOff>1660185</xdr:colOff>
      <xdr:row>38</xdr:row>
      <xdr:rowOff>2184060</xdr:rowOff>
    </xdr:to>
    <xdr:pic>
      <xdr:nvPicPr>
        <xdr:cNvPr id="102" name="Рисунок 101" descr="Безымянный.jpg">
          <a:extLst>
            <a:ext uri="{FF2B5EF4-FFF2-40B4-BE49-F238E27FC236}">
              <a16:creationId xmlns:a16="http://schemas.microsoft.com/office/drawing/2014/main" xmlns="" id="{00000000-0008-0000-07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916215" y="16050192"/>
          <a:ext cx="3392827" cy="2181225"/>
        </a:xfrm>
        <a:prstGeom prst="rect">
          <a:avLst/>
        </a:prstGeom>
      </xdr:spPr>
    </xdr:pic>
    <xdr:clientData/>
  </xdr:twoCellAnchor>
  <xdr:twoCellAnchor>
    <xdr:from>
      <xdr:col>0</xdr:col>
      <xdr:colOff>914511</xdr:colOff>
      <xdr:row>50</xdr:row>
      <xdr:rowOff>0</xdr:rowOff>
    </xdr:from>
    <xdr:to>
      <xdr:col>2</xdr:col>
      <xdr:colOff>1686037</xdr:colOff>
      <xdr:row>50</xdr:row>
      <xdr:rowOff>2183606</xdr:rowOff>
    </xdr:to>
    <xdr:pic>
      <xdr:nvPicPr>
        <xdr:cNvPr id="103" name="Рисунок 102" descr="Безымянный.jpg">
          <a:extLst>
            <a:ext uri="{FF2B5EF4-FFF2-40B4-BE49-F238E27FC236}">
              <a16:creationId xmlns:a16="http://schemas.microsoft.com/office/drawing/2014/main" xmlns="" id="{00000000-0008-0000-07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14511" y="20918714"/>
          <a:ext cx="3420383" cy="2183606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49</xdr:row>
      <xdr:rowOff>353784</xdr:rowOff>
    </xdr:from>
    <xdr:to>
      <xdr:col>8</xdr:col>
      <xdr:colOff>1691253</xdr:colOff>
      <xdr:row>50</xdr:row>
      <xdr:rowOff>2186214</xdr:rowOff>
    </xdr:to>
    <xdr:pic>
      <xdr:nvPicPr>
        <xdr:cNvPr id="104" name="Рисунок 103" descr="Безымянный.jpg">
          <a:extLst>
            <a:ext uri="{FF2B5EF4-FFF2-40B4-BE49-F238E27FC236}">
              <a16:creationId xmlns:a16="http://schemas.microsoft.com/office/drawing/2014/main" xmlns="" id="{00000000-0008-0000-07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9204097" y="20918713"/>
          <a:ext cx="3499870" cy="2186215"/>
        </a:xfrm>
        <a:prstGeom prst="rect">
          <a:avLst/>
        </a:prstGeom>
      </xdr:spPr>
    </xdr:pic>
    <xdr:clientData/>
  </xdr:twoCellAnchor>
  <xdr:twoCellAnchor>
    <xdr:from>
      <xdr:col>0</xdr:col>
      <xdr:colOff>914511</xdr:colOff>
      <xdr:row>62</xdr:row>
      <xdr:rowOff>11906</xdr:rowOff>
    </xdr:from>
    <xdr:to>
      <xdr:col>2</xdr:col>
      <xdr:colOff>1695561</xdr:colOff>
      <xdr:row>62</xdr:row>
      <xdr:rowOff>2183606</xdr:rowOff>
    </xdr:to>
    <xdr:pic>
      <xdr:nvPicPr>
        <xdr:cNvPr id="105" name="Рисунок 104" descr="Безымянный.jpg">
          <a:extLst>
            <a:ext uri="{FF2B5EF4-FFF2-40B4-BE49-F238E27FC236}">
              <a16:creationId xmlns:a16="http://schemas.microsoft.com/office/drawing/2014/main" xmlns="" id="{00000000-0008-0000-07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914511" y="25811049"/>
          <a:ext cx="3429907" cy="2171700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61</xdr:row>
      <xdr:rowOff>172358</xdr:rowOff>
    </xdr:from>
    <xdr:to>
      <xdr:col>8</xdr:col>
      <xdr:colOff>1643628</xdr:colOff>
      <xdr:row>62</xdr:row>
      <xdr:rowOff>2186215</xdr:rowOff>
    </xdr:to>
    <xdr:pic>
      <xdr:nvPicPr>
        <xdr:cNvPr id="106" name="Рисунок 105" descr="Безымянный.jpg">
          <a:extLst>
            <a:ext uri="{FF2B5EF4-FFF2-40B4-BE49-F238E27FC236}">
              <a16:creationId xmlns:a16="http://schemas.microsoft.com/office/drawing/2014/main" xmlns="" id="{00000000-0008-0000-07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9204097" y="25790072"/>
          <a:ext cx="3452245" cy="2195286"/>
        </a:xfrm>
        <a:prstGeom prst="rect">
          <a:avLst/>
        </a:prstGeom>
      </xdr:spPr>
    </xdr:pic>
    <xdr:clientData/>
  </xdr:twoCellAnchor>
  <xdr:twoCellAnchor editAs="oneCell">
    <xdr:from>
      <xdr:col>0</xdr:col>
      <xdr:colOff>920747</xdr:colOff>
      <xdr:row>74</xdr:row>
      <xdr:rowOff>11906</xdr:rowOff>
    </xdr:from>
    <xdr:to>
      <xdr:col>2</xdr:col>
      <xdr:colOff>1706560</xdr:colOff>
      <xdr:row>74</xdr:row>
      <xdr:rowOff>2183606</xdr:rowOff>
    </xdr:to>
    <xdr:pic>
      <xdr:nvPicPr>
        <xdr:cNvPr id="108" name="Рисунок 107" descr="Безымянный.jpg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920747" y="30691477"/>
          <a:ext cx="3434670" cy="2171700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74</xdr:row>
      <xdr:rowOff>11906</xdr:rowOff>
    </xdr:from>
    <xdr:to>
      <xdr:col>8</xdr:col>
      <xdr:colOff>1653153</xdr:colOff>
      <xdr:row>74</xdr:row>
      <xdr:rowOff>2183606</xdr:rowOff>
    </xdr:to>
    <xdr:pic>
      <xdr:nvPicPr>
        <xdr:cNvPr id="109" name="Рисунок 108" descr="Безымянный.jpg">
          <a:extLst>
            <a:ext uri="{FF2B5EF4-FFF2-40B4-BE49-F238E27FC236}">
              <a16:creationId xmlns:a16="http://schemas.microsoft.com/office/drawing/2014/main" xmlns="" id="{00000000-0008-0000-07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9204097" y="30691477"/>
          <a:ext cx="3461770" cy="2171700"/>
        </a:xfrm>
        <a:prstGeom prst="rect">
          <a:avLst/>
        </a:prstGeom>
      </xdr:spPr>
    </xdr:pic>
    <xdr:clientData/>
  </xdr:twoCellAnchor>
  <xdr:twoCellAnchor>
    <xdr:from>
      <xdr:col>1</xdr:col>
      <xdr:colOff>881104</xdr:colOff>
      <xdr:row>0</xdr:row>
      <xdr:rowOff>107164</xdr:rowOff>
    </xdr:from>
    <xdr:to>
      <xdr:col>1</xdr:col>
      <xdr:colOff>1554304</xdr:colOff>
      <xdr:row>0</xdr:row>
      <xdr:rowOff>780364</xdr:rowOff>
    </xdr:to>
    <xdr:grpSp>
      <xdr:nvGrpSpPr>
        <xdr:cNvPr id="94" name="Группа 93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xmlns="" id="{00000000-0008-0000-0700-00005E000000}"/>
            </a:ext>
          </a:extLst>
        </xdr:cNvPr>
        <xdr:cNvGrpSpPr/>
      </xdr:nvGrpSpPr>
      <xdr:grpSpPr>
        <a:xfrm>
          <a:off x="1806390" y="107164"/>
          <a:ext cx="673200" cy="673200"/>
          <a:chOff x="1944000" y="3600000"/>
          <a:chExt cx="673200" cy="673200"/>
        </a:xfrm>
      </xdr:grpSpPr>
      <xdr:pic>
        <xdr:nvPicPr>
          <xdr:cNvPr id="107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0700-00006B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7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110" name="Прямоугольник 109">
            <a:extLst>
              <a:ext uri="{FF2B5EF4-FFF2-40B4-BE49-F238E27FC236}">
                <a16:creationId xmlns:a16="http://schemas.microsoft.com/office/drawing/2014/main" xmlns="" id="{00000000-0008-0000-0700-00006E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83346</xdr:colOff>
      <xdr:row>0</xdr:row>
      <xdr:rowOff>119062</xdr:rowOff>
    </xdr:from>
    <xdr:to>
      <xdr:col>1</xdr:col>
      <xdr:colOff>756546</xdr:colOff>
      <xdr:row>0</xdr:row>
      <xdr:rowOff>792262</xdr:rowOff>
    </xdr:to>
    <xdr:grpSp>
      <xdr:nvGrpSpPr>
        <xdr:cNvPr id="111" name="Группа 110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xmlns="" id="{00000000-0008-0000-0700-00006F000000}"/>
            </a:ext>
          </a:extLst>
        </xdr:cNvPr>
        <xdr:cNvGrpSpPr>
          <a:grpSpLocks noChangeAspect="1"/>
        </xdr:cNvGrpSpPr>
      </xdr:nvGrpSpPr>
      <xdr:grpSpPr>
        <a:xfrm>
          <a:off x="1008632" y="119062"/>
          <a:ext cx="673200" cy="673200"/>
          <a:chOff x="720000" y="3600000"/>
          <a:chExt cx="792000" cy="792000"/>
        </a:xfrm>
        <a:noFill/>
      </xdr:grpSpPr>
      <xdr:sp macro="" textlink="">
        <xdr:nvSpPr>
          <xdr:cNvPr id="112" name="Стрелка влево 111">
            <a:extLst>
              <a:ext uri="{FF2B5EF4-FFF2-40B4-BE49-F238E27FC236}">
                <a16:creationId xmlns:a16="http://schemas.microsoft.com/office/drawing/2014/main" xmlns="" id="{00000000-0008-0000-0700-00007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3" name="Прямоугольник 112">
            <a:extLst>
              <a:ext uri="{FF2B5EF4-FFF2-40B4-BE49-F238E27FC236}">
                <a16:creationId xmlns:a16="http://schemas.microsoft.com/office/drawing/2014/main" xmlns="" id="{00000000-0008-0000-0700-00007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107157</xdr:colOff>
      <xdr:row>5</xdr:row>
      <xdr:rowOff>107154</xdr:rowOff>
    </xdr:from>
    <xdr:to>
      <xdr:col>0</xdr:col>
      <xdr:colOff>780357</xdr:colOff>
      <xdr:row>5</xdr:row>
      <xdr:rowOff>780354</xdr:rowOff>
    </xdr:to>
    <xdr:grpSp>
      <xdr:nvGrpSpPr>
        <xdr:cNvPr id="114" name="Группа 113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xmlns="" id="{00000000-0008-0000-0700-000072000000}"/>
            </a:ext>
          </a:extLst>
        </xdr:cNvPr>
        <xdr:cNvGrpSpPr>
          <a:grpSpLocks noChangeAspect="1"/>
        </xdr:cNvGrpSpPr>
      </xdr:nvGrpSpPr>
      <xdr:grpSpPr>
        <a:xfrm rot="5400000">
          <a:off x="107157" y="2139154"/>
          <a:ext cx="673200" cy="673200"/>
          <a:chOff x="720000" y="3600000"/>
          <a:chExt cx="792000" cy="792000"/>
        </a:xfrm>
      </xdr:grpSpPr>
      <xdr:sp macro="" textlink="">
        <xdr:nvSpPr>
          <xdr:cNvPr id="115" name="Стрелка влево 114">
            <a:extLst>
              <a:ext uri="{FF2B5EF4-FFF2-40B4-BE49-F238E27FC236}">
                <a16:creationId xmlns:a16="http://schemas.microsoft.com/office/drawing/2014/main" xmlns="" id="{00000000-0008-0000-0700-000073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6" name="Прямоугольник 115">
            <a:extLst>
              <a:ext uri="{FF2B5EF4-FFF2-40B4-BE49-F238E27FC236}">
                <a16:creationId xmlns:a16="http://schemas.microsoft.com/office/drawing/2014/main" xmlns="" id="{00000000-0008-0000-0700-000074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50</xdr:row>
      <xdr:rowOff>107154</xdr:rowOff>
    </xdr:from>
    <xdr:to>
      <xdr:col>0</xdr:col>
      <xdr:colOff>792260</xdr:colOff>
      <xdr:row>50</xdr:row>
      <xdr:rowOff>780354</xdr:rowOff>
    </xdr:to>
    <xdr:grpSp>
      <xdr:nvGrpSpPr>
        <xdr:cNvPr id="117" name="Группа 116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GrpSpPr>
          <a:grpSpLocks noChangeAspect="1"/>
        </xdr:cNvGrpSpPr>
      </xdr:nvGrpSpPr>
      <xdr:grpSpPr>
        <a:xfrm rot="5400000">
          <a:off x="119060" y="21025868"/>
          <a:ext cx="673200" cy="673200"/>
          <a:chOff x="720000" y="3600000"/>
          <a:chExt cx="792000" cy="792000"/>
        </a:xfrm>
      </xdr:grpSpPr>
      <xdr:sp macro="" textlink="">
        <xdr:nvSpPr>
          <xdr:cNvPr id="118" name="Стрелка влево 117">
            <a:extLst>
              <a:ext uri="{FF2B5EF4-FFF2-40B4-BE49-F238E27FC236}">
                <a16:creationId xmlns:a16="http://schemas.microsoft.com/office/drawing/2014/main" xmlns="" id="{00000000-0008-0000-0700-000076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9" name="Прямоугольник 118">
            <a:extLst>
              <a:ext uri="{FF2B5EF4-FFF2-40B4-BE49-F238E27FC236}">
                <a16:creationId xmlns:a16="http://schemas.microsoft.com/office/drawing/2014/main" xmlns="" id="{00000000-0008-0000-0700-000077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87</xdr:row>
      <xdr:rowOff>107154</xdr:rowOff>
    </xdr:from>
    <xdr:to>
      <xdr:col>0</xdr:col>
      <xdr:colOff>792260</xdr:colOff>
      <xdr:row>87</xdr:row>
      <xdr:rowOff>780354</xdr:rowOff>
    </xdr:to>
    <xdr:grpSp>
      <xdr:nvGrpSpPr>
        <xdr:cNvPr id="120" name="Группа 119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xmlns="" id="{00000000-0008-0000-0700-000078000000}"/>
            </a:ext>
          </a:extLst>
        </xdr:cNvPr>
        <xdr:cNvGrpSpPr>
          <a:grpSpLocks noChangeAspect="1"/>
        </xdr:cNvGrpSpPr>
      </xdr:nvGrpSpPr>
      <xdr:grpSpPr>
        <a:xfrm rot="5400000">
          <a:off x="119060" y="36057225"/>
          <a:ext cx="673200" cy="673200"/>
          <a:chOff x="720000" y="3600000"/>
          <a:chExt cx="792000" cy="792000"/>
        </a:xfrm>
      </xdr:grpSpPr>
      <xdr:sp macro="" textlink="">
        <xdr:nvSpPr>
          <xdr:cNvPr id="121" name="Стрелка влево 120">
            <a:extLst>
              <a:ext uri="{FF2B5EF4-FFF2-40B4-BE49-F238E27FC236}">
                <a16:creationId xmlns:a16="http://schemas.microsoft.com/office/drawing/2014/main" xmlns="" id="{00000000-0008-0000-0700-000079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22" name="Прямоугольник 121">
            <a:extLst>
              <a:ext uri="{FF2B5EF4-FFF2-40B4-BE49-F238E27FC236}">
                <a16:creationId xmlns:a16="http://schemas.microsoft.com/office/drawing/2014/main" xmlns="" id="{00000000-0008-0000-0700-00007A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134</xdr:row>
      <xdr:rowOff>107154</xdr:rowOff>
    </xdr:from>
    <xdr:to>
      <xdr:col>0</xdr:col>
      <xdr:colOff>792260</xdr:colOff>
      <xdr:row>134</xdr:row>
      <xdr:rowOff>780354</xdr:rowOff>
    </xdr:to>
    <xdr:grpSp>
      <xdr:nvGrpSpPr>
        <xdr:cNvPr id="123" name="Группа 122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xmlns="" id="{00000000-0008-0000-0700-00007B000000}"/>
            </a:ext>
          </a:extLst>
        </xdr:cNvPr>
        <xdr:cNvGrpSpPr>
          <a:grpSpLocks noChangeAspect="1"/>
        </xdr:cNvGrpSpPr>
      </xdr:nvGrpSpPr>
      <xdr:grpSpPr>
        <a:xfrm rot="5400000">
          <a:off x="119060" y="53583225"/>
          <a:ext cx="673200" cy="673200"/>
          <a:chOff x="720000" y="3600000"/>
          <a:chExt cx="792000" cy="792000"/>
        </a:xfrm>
      </xdr:grpSpPr>
      <xdr:sp macro="" textlink="">
        <xdr:nvSpPr>
          <xdr:cNvPr id="124" name="Стрелка влево 123">
            <a:extLst>
              <a:ext uri="{FF2B5EF4-FFF2-40B4-BE49-F238E27FC236}">
                <a16:creationId xmlns:a16="http://schemas.microsoft.com/office/drawing/2014/main" xmlns="" id="{00000000-0008-0000-0700-00007C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25" name="Прямоугольник 124">
            <a:extLst>
              <a:ext uri="{FF2B5EF4-FFF2-40B4-BE49-F238E27FC236}">
                <a16:creationId xmlns:a16="http://schemas.microsoft.com/office/drawing/2014/main" xmlns="" id="{00000000-0008-0000-0700-00007D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142</xdr:row>
      <xdr:rowOff>107154</xdr:rowOff>
    </xdr:from>
    <xdr:to>
      <xdr:col>0</xdr:col>
      <xdr:colOff>792260</xdr:colOff>
      <xdr:row>142</xdr:row>
      <xdr:rowOff>780354</xdr:rowOff>
    </xdr:to>
    <xdr:grpSp>
      <xdr:nvGrpSpPr>
        <xdr:cNvPr id="126" name="Группа 125">
          <a:hlinkClick xmlns:r="http://schemas.openxmlformats.org/officeDocument/2006/relationships" r:id="rId43"/>
          <a:extLst>
            <a:ext uri="{FF2B5EF4-FFF2-40B4-BE49-F238E27FC236}">
              <a16:creationId xmlns:a16="http://schemas.microsoft.com/office/drawing/2014/main" xmlns="" id="{00000000-0008-0000-0700-00007E000000}"/>
            </a:ext>
          </a:extLst>
        </xdr:cNvPr>
        <xdr:cNvGrpSpPr>
          <a:grpSpLocks noChangeAspect="1"/>
        </xdr:cNvGrpSpPr>
      </xdr:nvGrpSpPr>
      <xdr:grpSpPr>
        <a:xfrm rot="5400000">
          <a:off x="119060" y="56576797"/>
          <a:ext cx="673200" cy="673200"/>
          <a:chOff x="720000" y="3600000"/>
          <a:chExt cx="792000" cy="792000"/>
        </a:xfrm>
      </xdr:grpSpPr>
      <xdr:sp macro="" textlink="">
        <xdr:nvSpPr>
          <xdr:cNvPr id="127" name="Стрелка влево 126">
            <a:extLst>
              <a:ext uri="{FF2B5EF4-FFF2-40B4-BE49-F238E27FC236}">
                <a16:creationId xmlns:a16="http://schemas.microsoft.com/office/drawing/2014/main" xmlns="" id="{00000000-0008-0000-0700-00007F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28" name="Прямоугольник 127">
            <a:extLst>
              <a:ext uri="{FF2B5EF4-FFF2-40B4-BE49-F238E27FC236}">
                <a16:creationId xmlns:a16="http://schemas.microsoft.com/office/drawing/2014/main" xmlns="" id="{00000000-0008-0000-0700-000080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oneCellAnchor>
    <xdr:from>
      <xdr:col>2</xdr:col>
      <xdr:colOff>9072</xdr:colOff>
      <xdr:row>142</xdr:row>
      <xdr:rowOff>2</xdr:rowOff>
    </xdr:from>
    <xdr:ext cx="5270500" cy="362855"/>
    <xdr:sp macro="" textlink="">
      <xdr:nvSpPr>
        <xdr:cNvPr id="129" name="TextBox 128">
          <a:extLst>
            <a:ext uri="{FF2B5EF4-FFF2-40B4-BE49-F238E27FC236}">
              <a16:creationId xmlns:a16="http://schemas.microsoft.com/office/drawing/2014/main" xmlns="" id="{00000000-0008-0000-0700-000081000000}"/>
            </a:ext>
          </a:extLst>
        </xdr:cNvPr>
        <xdr:cNvSpPr txBox="1"/>
      </xdr:nvSpPr>
      <xdr:spPr>
        <a:xfrm>
          <a:off x="2657929" y="56034216"/>
          <a:ext cx="5270500" cy="36285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16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Для применения с петлями с функцией самозакрывания</a:t>
          </a:r>
          <a:endParaRPr lang="ru-RU" sz="1600">
            <a:effectLst/>
          </a:endParaRPr>
        </a:p>
        <a:p>
          <a:endParaRPr lang="ru-RU" sz="1100"/>
        </a:p>
      </xdr:txBody>
    </xdr:sp>
    <xdr:clientData/>
  </xdr:oneCellAnchor>
  <xdr:oneCellAnchor>
    <xdr:from>
      <xdr:col>8</xdr:col>
      <xdr:colOff>0</xdr:colOff>
      <xdr:row>142</xdr:row>
      <xdr:rowOff>0</xdr:rowOff>
    </xdr:from>
    <xdr:ext cx="5270500" cy="362855"/>
    <xdr:sp macro="" textlink="">
      <xdr:nvSpPr>
        <xdr:cNvPr id="130" name="TextBox 129">
          <a:extLst>
            <a:ext uri="{FF2B5EF4-FFF2-40B4-BE49-F238E27FC236}">
              <a16:creationId xmlns:a16="http://schemas.microsoft.com/office/drawing/2014/main" xmlns="" id="{00000000-0008-0000-0700-000082000000}"/>
            </a:ext>
          </a:extLst>
        </xdr:cNvPr>
        <xdr:cNvSpPr txBox="1"/>
      </xdr:nvSpPr>
      <xdr:spPr>
        <a:xfrm>
          <a:off x="11012714" y="56034214"/>
          <a:ext cx="5270500" cy="36285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16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Для применения с петлями с функцией самозакрывания</a:t>
          </a:r>
          <a:endParaRPr lang="ru-RU" sz="1600">
            <a:effectLst/>
          </a:endParaRPr>
        </a:p>
        <a:p>
          <a:endParaRPr lang="ru-RU" sz="1100"/>
        </a:p>
      </xdr:txBody>
    </xdr:sp>
    <xdr:clientData/>
  </xdr:oneCellAnchor>
  <xdr:oneCellAnchor>
    <xdr:from>
      <xdr:col>2</xdr:col>
      <xdr:colOff>0</xdr:colOff>
      <xdr:row>148</xdr:row>
      <xdr:rowOff>36288</xdr:rowOff>
    </xdr:from>
    <xdr:ext cx="5361214" cy="625926"/>
    <xdr:sp macro="" textlink="">
      <xdr:nvSpPr>
        <xdr:cNvPr id="131" name="TextBox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 txBox="1"/>
      </xdr:nvSpPr>
      <xdr:spPr>
        <a:xfrm>
          <a:off x="2648857" y="58501645"/>
          <a:ext cx="5361214" cy="6259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16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Для применения со скрытыми петлями без функции самозакрывания</a:t>
          </a:r>
          <a:endParaRPr lang="ru-RU" sz="1600">
            <a:effectLst/>
          </a:endParaRPr>
        </a:p>
        <a:p>
          <a:endParaRPr lang="ru-RU" sz="1100"/>
        </a:p>
      </xdr:txBody>
    </xdr:sp>
    <xdr:clientData/>
  </xdr:oneCellAnchor>
  <xdr:oneCellAnchor>
    <xdr:from>
      <xdr:col>8</xdr:col>
      <xdr:colOff>0</xdr:colOff>
      <xdr:row>149</xdr:row>
      <xdr:rowOff>0</xdr:rowOff>
    </xdr:from>
    <xdr:ext cx="5361214" cy="625928"/>
    <xdr:sp macro="" textlink="">
      <xdr:nvSpPr>
        <xdr:cNvPr id="132" name="TextBox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 txBox="1"/>
      </xdr:nvSpPr>
      <xdr:spPr>
        <a:xfrm>
          <a:off x="11012714" y="58646786"/>
          <a:ext cx="5361214" cy="62592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16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Для применения со скрытыми петлями без функции самозакрывания</a:t>
          </a:r>
          <a:endParaRPr lang="ru-RU" sz="1600">
            <a:effectLst/>
          </a:endParaRPr>
        </a:p>
        <a:p>
          <a:endParaRPr lang="ru-RU" sz="1100"/>
        </a:p>
      </xdr:txBody>
    </xdr:sp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1381123</xdr:colOff>
      <xdr:row>1</xdr:row>
      <xdr:rowOff>83342</xdr:rowOff>
    </xdr:from>
    <xdr:to>
      <xdr:col>8</xdr:col>
      <xdr:colOff>2285999</xdr:colOff>
      <xdr:row>3</xdr:row>
      <xdr:rowOff>226216</xdr:rowOff>
    </xdr:to>
    <xdr:sp macro="" textlink="">
      <xdr:nvSpPr>
        <xdr:cNvPr id="86" name="Скругленный прямоугольник 8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00000000-0008-0000-0800-000056000000}"/>
            </a:ext>
          </a:extLst>
        </xdr:cNvPr>
        <xdr:cNvSpPr/>
      </xdr:nvSpPr>
      <xdr:spPr>
        <a:xfrm>
          <a:off x="10167936" y="988217"/>
          <a:ext cx="2547938" cy="666749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Механизмы для </a:t>
          </a:r>
          <a:r>
            <a:rPr lang="en-US" sz="1400"/>
            <a:t>Push to Open</a:t>
          </a:r>
          <a:endParaRPr lang="ru-RU" sz="1400"/>
        </a:p>
      </xdr:txBody>
    </xdr:sp>
    <xdr:clientData/>
  </xdr:twoCellAnchor>
  <xdr:twoCellAnchor>
    <xdr:from>
      <xdr:col>1</xdr:col>
      <xdr:colOff>166683</xdr:colOff>
      <xdr:row>84</xdr:row>
      <xdr:rowOff>0</xdr:rowOff>
    </xdr:from>
    <xdr:to>
      <xdr:col>1</xdr:col>
      <xdr:colOff>1066683</xdr:colOff>
      <xdr:row>84</xdr:row>
      <xdr:rowOff>1080000</xdr:rowOff>
    </xdr:to>
    <xdr:pic>
      <xdr:nvPicPr>
        <xdr:cNvPr id="16" name="Рисунок 15" descr="Oeffnungsdaempfung_8657_B12_5.jpg">
          <a:extLst>
            <a:ext uri="{FF2B5EF4-FFF2-40B4-BE49-F238E27FC236}">
              <a16:creationId xmlns:a16="http://schemas.microsoft.com/office/drawing/2014/main" xmlns="" id="{00000000-0008-0000-0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47746" y="35444906"/>
          <a:ext cx="900000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2</xdr:col>
      <xdr:colOff>12412</xdr:colOff>
      <xdr:row>90</xdr:row>
      <xdr:rowOff>1080000</xdr:rowOff>
    </xdr:to>
    <xdr:pic>
      <xdr:nvPicPr>
        <xdr:cNvPr id="17" name="Рисунок 16" descr="01_Spacer_21_8.jpg">
          <a:extLst>
            <a:ext uri="{FF2B5EF4-FFF2-40B4-BE49-F238E27FC236}">
              <a16:creationId xmlns:a16="http://schemas.microsoft.com/office/drawing/2014/main" xmlns="" id="{00000000-0008-0000-0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4300" y="36204525"/>
          <a:ext cx="1660237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1</xdr:col>
      <xdr:colOff>1306451</xdr:colOff>
      <xdr:row>96</xdr:row>
      <xdr:rowOff>1080000</xdr:rowOff>
    </xdr:to>
    <xdr:pic>
      <xdr:nvPicPr>
        <xdr:cNvPr id="18" name="Рисунок 17" descr="OEWB_Sensys_110-85_TA.jpg">
          <a:extLst>
            <a:ext uri="{FF2B5EF4-FFF2-40B4-BE49-F238E27FC236}">
              <a16:creationId xmlns:a16="http://schemas.microsoft.com/office/drawing/2014/main" xmlns="" id="{00000000-0008-0000-0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4300" y="38385750"/>
          <a:ext cx="1306451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84</xdr:row>
      <xdr:rowOff>0</xdr:rowOff>
    </xdr:from>
    <xdr:to>
      <xdr:col>7</xdr:col>
      <xdr:colOff>1080000</xdr:colOff>
      <xdr:row>84</xdr:row>
      <xdr:rowOff>1080000</xdr:rowOff>
    </xdr:to>
    <xdr:pic>
      <xdr:nvPicPr>
        <xdr:cNvPr id="19" name="Рисунок 18" descr="15667_1701_Sensys_duentuer_Ktlg_DE_09012017_frei.jpg">
          <a:extLst>
            <a:ext uri="{FF2B5EF4-FFF2-40B4-BE49-F238E27FC236}">
              <a16:creationId xmlns:a16="http://schemas.microsoft.com/office/drawing/2014/main" xmlns="" id="{00000000-0008-0000-0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29575" y="33889950"/>
          <a:ext cx="1080000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90</xdr:row>
      <xdr:rowOff>0</xdr:rowOff>
    </xdr:from>
    <xdr:to>
      <xdr:col>7</xdr:col>
      <xdr:colOff>1080000</xdr:colOff>
      <xdr:row>90</xdr:row>
      <xdr:rowOff>1080000</xdr:rowOff>
    </xdr:to>
    <xdr:pic>
      <xdr:nvPicPr>
        <xdr:cNvPr id="20" name="Рисунок 19" descr="OEWB_SensysW_95-85_TA.jpg">
          <a:extLst>
            <a:ext uri="{FF2B5EF4-FFF2-40B4-BE49-F238E27FC236}">
              <a16:creationId xmlns:a16="http://schemas.microsoft.com/office/drawing/2014/main" xmlns="" id="{00000000-0008-0000-08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029575" y="36204525"/>
          <a:ext cx="1080000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96</xdr:row>
      <xdr:rowOff>0</xdr:rowOff>
    </xdr:from>
    <xdr:to>
      <xdr:col>7</xdr:col>
      <xdr:colOff>1080000</xdr:colOff>
      <xdr:row>96</xdr:row>
      <xdr:rowOff>1080000</xdr:rowOff>
    </xdr:to>
    <xdr:pic>
      <xdr:nvPicPr>
        <xdr:cNvPr id="21" name="Рисунок 20" descr="OEWB_SensysAlu_95-85_TA.jpg">
          <a:extLst>
            <a:ext uri="{FF2B5EF4-FFF2-40B4-BE49-F238E27FC236}">
              <a16:creationId xmlns:a16="http://schemas.microsoft.com/office/drawing/2014/main" xmlns="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29575" y="38385750"/>
          <a:ext cx="1080000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1</xdr:col>
      <xdr:colOff>1080000</xdr:colOff>
      <xdr:row>101</xdr:row>
      <xdr:rowOff>1080000</xdr:rowOff>
    </xdr:to>
    <xdr:pic>
      <xdr:nvPicPr>
        <xdr:cNvPr id="22" name="Рисунок 21" descr="OEWB_SensysW_165-105_120_TA.jpg">
          <a:extLst>
            <a:ext uri="{FF2B5EF4-FFF2-40B4-BE49-F238E27FC236}">
              <a16:creationId xmlns:a16="http://schemas.microsoft.com/office/drawing/2014/main" xmlns="" id="{00000000-0008-0000-08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4300" y="40376475"/>
          <a:ext cx="1080000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101</xdr:row>
      <xdr:rowOff>0</xdr:rowOff>
    </xdr:from>
    <xdr:to>
      <xdr:col>7</xdr:col>
      <xdr:colOff>1080000</xdr:colOff>
      <xdr:row>101</xdr:row>
      <xdr:rowOff>1080000</xdr:rowOff>
    </xdr:to>
    <xdr:pic>
      <xdr:nvPicPr>
        <xdr:cNvPr id="23" name="Рисунок 22" descr="OEWB_Sensys_165-90_135_TA.jpg">
          <a:extLst>
            <a:ext uri="{FF2B5EF4-FFF2-40B4-BE49-F238E27FC236}">
              <a16:creationId xmlns:a16="http://schemas.microsoft.com/office/drawing/2014/main" xmlns="" id="{00000000-0008-0000-08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029575" y="40376475"/>
          <a:ext cx="1080000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2</xdr:col>
      <xdr:colOff>12412</xdr:colOff>
      <xdr:row>125</xdr:row>
      <xdr:rowOff>1080000</xdr:rowOff>
    </xdr:to>
    <xdr:pic>
      <xdr:nvPicPr>
        <xdr:cNvPr id="24" name="Рисунок 23" descr="309990_1706_PTO_Silent_42_44_46_Comp.jpg">
          <a:extLst>
            <a:ext uri="{FF2B5EF4-FFF2-40B4-BE49-F238E27FC236}">
              <a16:creationId xmlns:a16="http://schemas.microsoft.com/office/drawing/2014/main" xmlns="" id="{00000000-0008-0000-08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4300" y="42748200"/>
          <a:ext cx="1660237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2</xdr:col>
      <xdr:colOff>12412</xdr:colOff>
      <xdr:row>133</xdr:row>
      <xdr:rowOff>1080000</xdr:rowOff>
    </xdr:to>
    <xdr:pic>
      <xdr:nvPicPr>
        <xdr:cNvPr id="25" name="Рисунок 24" descr="S99_P2O_14mm_Standard_AW_001_TA.jpg">
          <a:extLst>
            <a:ext uri="{FF2B5EF4-FFF2-40B4-BE49-F238E27FC236}">
              <a16:creationId xmlns:a16="http://schemas.microsoft.com/office/drawing/2014/main" xmlns="" id="{00000000-0008-0000-08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14300" y="45367575"/>
          <a:ext cx="1660237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133</xdr:row>
      <xdr:rowOff>0</xdr:rowOff>
    </xdr:from>
    <xdr:to>
      <xdr:col>7</xdr:col>
      <xdr:colOff>1080000</xdr:colOff>
      <xdr:row>133</xdr:row>
      <xdr:rowOff>1080000</xdr:rowOff>
    </xdr:to>
    <xdr:pic>
      <xdr:nvPicPr>
        <xdr:cNvPr id="26" name="Рисунок 25" descr="S99_P2O_14mm_Standard_AW_005.jpg">
          <a:extLst>
            <a:ext uri="{FF2B5EF4-FFF2-40B4-BE49-F238E27FC236}">
              <a16:creationId xmlns:a16="http://schemas.microsoft.com/office/drawing/2014/main" xmlns="" id="{00000000-0008-0000-08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029575" y="45367575"/>
          <a:ext cx="1080000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2</xdr:col>
      <xdr:colOff>12412</xdr:colOff>
      <xdr:row>140</xdr:row>
      <xdr:rowOff>1080000</xdr:rowOff>
    </xdr:to>
    <xdr:pic>
      <xdr:nvPicPr>
        <xdr:cNvPr id="27" name="Рисунок 26" descr="S99_P2O_14mm_Standard_AW_001_TA.jpg">
          <a:extLst>
            <a:ext uri="{FF2B5EF4-FFF2-40B4-BE49-F238E27FC236}">
              <a16:creationId xmlns:a16="http://schemas.microsoft.com/office/drawing/2014/main" xmlns="" id="{00000000-0008-0000-0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14300" y="48006000"/>
          <a:ext cx="1660237" cy="1080000"/>
        </a:xfrm>
        <a:prstGeom prst="rect">
          <a:avLst/>
        </a:prstGeom>
      </xdr:spPr>
    </xdr:pic>
    <xdr:clientData/>
  </xdr:twoCellAnchor>
  <xdr:twoCellAnchor>
    <xdr:from>
      <xdr:col>6</xdr:col>
      <xdr:colOff>625929</xdr:colOff>
      <xdr:row>140</xdr:row>
      <xdr:rowOff>0</xdr:rowOff>
    </xdr:from>
    <xdr:to>
      <xdr:col>8</xdr:col>
      <xdr:colOff>11906</xdr:colOff>
      <xdr:row>142</xdr:row>
      <xdr:rowOff>0</xdr:rowOff>
    </xdr:to>
    <xdr:pic>
      <xdr:nvPicPr>
        <xdr:cNvPr id="28" name="Рисунок 27" descr="S99_P2O_14mm_Standard_AW_005.jpg">
          <a:extLst>
            <a:ext uri="{FF2B5EF4-FFF2-40B4-BE49-F238E27FC236}">
              <a16:creationId xmlns:a16="http://schemas.microsoft.com/office/drawing/2014/main" xmlns="" id="{00000000-0008-0000-08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9198429" y="56152143"/>
          <a:ext cx="1753620" cy="1288143"/>
        </a:xfrm>
        <a:prstGeom prst="rect">
          <a:avLst/>
        </a:prstGeom>
      </xdr:spPr>
    </xdr:pic>
    <xdr:clientData/>
  </xdr:twoCellAnchor>
  <xdr:oneCellAnchor>
    <xdr:from>
      <xdr:col>2</xdr:col>
      <xdr:colOff>1655317</xdr:colOff>
      <xdr:row>4</xdr:row>
      <xdr:rowOff>343439</xdr:rowOff>
    </xdr:from>
    <xdr:ext cx="3392933" cy="2204499"/>
    <xdr:sp macro="" textlink="">
      <xdr:nvSpPr>
        <xdr:cNvPr id="29" name="Прямоугольник 28">
          <a:extLst>
            <a:ext uri="{FF2B5EF4-FFF2-40B4-BE49-F238E27FC236}">
              <a16:creationId xmlns:a16="http://schemas.microsoft.com/office/drawing/2014/main" xmlns="" id="{00000000-0008-0000-0800-00001D000000}"/>
            </a:ext>
          </a:extLst>
        </xdr:cNvPr>
        <xdr:cNvSpPr/>
      </xdr:nvSpPr>
      <xdr:spPr>
        <a:xfrm>
          <a:off x="3476973" y="343439"/>
          <a:ext cx="3392933" cy="220449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15–24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1643410</xdr:colOff>
      <xdr:row>4</xdr:row>
      <xdr:rowOff>343439</xdr:rowOff>
    </xdr:from>
    <xdr:ext cx="3392933" cy="2192592"/>
    <xdr:sp macro="" textlink="">
      <xdr:nvSpPr>
        <xdr:cNvPr id="31" name="Прямоугольник 30">
          <a:extLst>
            <a:ext uri="{FF2B5EF4-FFF2-40B4-BE49-F238E27FC236}">
              <a16:creationId xmlns:a16="http://schemas.microsoft.com/office/drawing/2014/main" xmlns="" id="{00000000-0008-0000-0800-00001F000000}"/>
            </a:ext>
          </a:extLst>
        </xdr:cNvPr>
        <xdr:cNvSpPr/>
      </xdr:nvSpPr>
      <xdr:spPr>
        <a:xfrm>
          <a:off x="11370816" y="343439"/>
          <a:ext cx="3392933" cy="219259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угловых шкафов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15–28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35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для наложения двери 1/–2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фуги 3/–2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1667224</xdr:colOff>
      <xdr:row>16</xdr:row>
      <xdr:rowOff>10064</xdr:rowOff>
    </xdr:from>
    <xdr:ext cx="3369120" cy="2156874"/>
    <xdr:sp macro="" textlink="">
      <xdr:nvSpPr>
        <xdr:cNvPr id="32" name="Прямоугольник 31">
          <a:extLst>
            <a:ext uri="{FF2B5EF4-FFF2-40B4-BE49-F238E27FC236}">
              <a16:creationId xmlns:a16="http://schemas.microsoft.com/office/drawing/2014/main" xmlns="" id="{00000000-0008-0000-0800-000020000000}"/>
            </a:ext>
          </a:extLst>
        </xdr:cNvPr>
        <xdr:cNvSpPr/>
      </xdr:nvSpPr>
      <xdr:spPr>
        <a:xfrm>
          <a:off x="3488880" y="5165470"/>
          <a:ext cx="3369120" cy="215687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встроенного демпфера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15–32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35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для наложения двери 2/–2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фуги 3/–2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1667224</xdr:colOff>
      <xdr:row>15</xdr:row>
      <xdr:rowOff>188657</xdr:rowOff>
    </xdr:from>
    <xdr:ext cx="3381026" cy="2168781"/>
    <xdr:sp macro="" textlink="">
      <xdr:nvSpPr>
        <xdr:cNvPr id="33" name="Прямоугольник 32">
          <a:extLst>
            <a:ext uri="{FF2B5EF4-FFF2-40B4-BE49-F238E27FC236}">
              <a16:creationId xmlns:a16="http://schemas.microsoft.com/office/drawing/2014/main" xmlns="" id="{00000000-0008-0000-0800-000021000000}"/>
            </a:ext>
          </a:extLst>
        </xdr:cNvPr>
        <xdr:cNvSpPr/>
      </xdr:nvSpPr>
      <xdr:spPr>
        <a:xfrm>
          <a:off x="11394630" y="5153563"/>
          <a:ext cx="3381026" cy="216878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угловых шкафов, угол корпуса 30° и 45° 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</xdr:txBody>
    </xdr:sp>
    <xdr:clientData/>
  </xdr:oneCellAnchor>
  <xdr:oneCellAnchor>
    <xdr:from>
      <xdr:col>2</xdr:col>
      <xdr:colOff>1679130</xdr:colOff>
      <xdr:row>26</xdr:row>
      <xdr:rowOff>188658</xdr:rowOff>
    </xdr:from>
    <xdr:ext cx="3369120" cy="2180686"/>
    <xdr:sp macro="" textlink="">
      <xdr:nvSpPr>
        <xdr:cNvPr id="34" name="Прямоугольник 33">
          <a:extLst>
            <a:ext uri="{FF2B5EF4-FFF2-40B4-BE49-F238E27FC236}">
              <a16:creationId xmlns:a16="http://schemas.microsoft.com/office/drawing/2014/main" xmlns="" id="{00000000-0008-0000-0800-000022000000}"/>
            </a:ext>
          </a:extLst>
        </xdr:cNvPr>
        <xdr:cNvSpPr/>
      </xdr:nvSpPr>
      <xdr:spPr>
        <a:xfrm>
          <a:off x="3500786" y="9701752"/>
          <a:ext cx="3369120" cy="21806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10–16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7,8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1643410</xdr:colOff>
      <xdr:row>27</xdr:row>
      <xdr:rowOff>21971</xdr:rowOff>
    </xdr:from>
    <xdr:ext cx="3392933" cy="2156873"/>
    <xdr:sp macro="" textlink="">
      <xdr:nvSpPr>
        <xdr:cNvPr id="35" name="Прямоугольник 34">
          <a:extLst>
            <a:ext uri="{FF2B5EF4-FFF2-40B4-BE49-F238E27FC236}">
              <a16:creationId xmlns:a16="http://schemas.microsoft.com/office/drawing/2014/main" xmlns="" id="{00000000-0008-0000-0800-000023000000}"/>
            </a:ext>
          </a:extLst>
        </xdr:cNvPr>
        <xdr:cNvSpPr/>
      </xdr:nvSpPr>
      <xdr:spPr>
        <a:xfrm>
          <a:off x="11370816" y="9725565"/>
          <a:ext cx="3392933" cy="215687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15–32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11,6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1655317</xdr:colOff>
      <xdr:row>38</xdr:row>
      <xdr:rowOff>33876</xdr:rowOff>
    </xdr:from>
    <xdr:ext cx="3381027" cy="2144968"/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xmlns="" id="{00000000-0008-0000-0800-000024000000}"/>
            </a:ext>
          </a:extLst>
        </xdr:cNvPr>
        <xdr:cNvSpPr/>
      </xdr:nvSpPr>
      <xdr:spPr>
        <a:xfrm>
          <a:off x="3476973" y="14285657"/>
          <a:ext cx="3381027" cy="214496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со встроенным демпфером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дверей с алюминиевой рамой толщиной 19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2 мм/–2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3 мм/–2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1667223</xdr:colOff>
      <xdr:row>48</xdr:row>
      <xdr:rowOff>319627</xdr:rowOff>
    </xdr:from>
    <xdr:ext cx="3369121" cy="2192592"/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xmlns="" id="{00000000-0008-0000-0800-000025000000}"/>
            </a:ext>
          </a:extLst>
        </xdr:cNvPr>
        <xdr:cNvSpPr/>
      </xdr:nvSpPr>
      <xdr:spPr>
        <a:xfrm>
          <a:off x="3488879" y="19238658"/>
          <a:ext cx="3369121" cy="219259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15–24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35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2 мм/–2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3 мм/–2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1667224</xdr:colOff>
      <xdr:row>48</xdr:row>
      <xdr:rowOff>331533</xdr:rowOff>
    </xdr:from>
    <xdr:ext cx="3369120" cy="2192592"/>
    <xdr:sp macro="" textlink="">
      <xdr:nvSpPr>
        <xdr:cNvPr id="38" name="Прямоугольник 37">
          <a:extLst>
            <a:ext uri="{FF2B5EF4-FFF2-40B4-BE49-F238E27FC236}">
              <a16:creationId xmlns:a16="http://schemas.microsoft.com/office/drawing/2014/main" xmlns="" id="{00000000-0008-0000-0800-000026000000}"/>
            </a:ext>
          </a:extLst>
        </xdr:cNvPr>
        <xdr:cNvSpPr/>
      </xdr:nvSpPr>
      <xdr:spPr>
        <a:xfrm>
          <a:off x="11394630" y="19250564"/>
          <a:ext cx="3369120" cy="219259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угловых шкафов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двери +1/–2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фуг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1667224</xdr:colOff>
      <xdr:row>60</xdr:row>
      <xdr:rowOff>188658</xdr:rowOff>
    </xdr:from>
    <xdr:ext cx="3392933" cy="2180686"/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xmlns="" id="{00000000-0008-0000-0800-000027000000}"/>
            </a:ext>
          </a:extLst>
        </xdr:cNvPr>
        <xdr:cNvSpPr/>
      </xdr:nvSpPr>
      <xdr:spPr>
        <a:xfrm>
          <a:off x="3488880" y="24060689"/>
          <a:ext cx="3392933" cy="21806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15–32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1667224</xdr:colOff>
      <xdr:row>60</xdr:row>
      <xdr:rowOff>176751</xdr:rowOff>
    </xdr:from>
    <xdr:ext cx="3369120" cy="2204499"/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xmlns="" id="{00000000-0008-0000-0800-000028000000}"/>
            </a:ext>
          </a:extLst>
        </xdr:cNvPr>
        <xdr:cNvSpPr/>
      </xdr:nvSpPr>
      <xdr:spPr>
        <a:xfrm>
          <a:off x="11394630" y="24048782"/>
          <a:ext cx="3369120" cy="220449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угловых шкафов, угол корпуса 30° и 45°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1655318</xdr:colOff>
      <xdr:row>71</xdr:row>
      <xdr:rowOff>176751</xdr:rowOff>
    </xdr:from>
    <xdr:ext cx="3381026" cy="2156874"/>
    <xdr:sp macro="" textlink="">
      <xdr:nvSpPr>
        <xdr:cNvPr id="41" name="Прямоугольник 40">
          <a:extLst>
            <a:ext uri="{FF2B5EF4-FFF2-40B4-BE49-F238E27FC236}">
              <a16:creationId xmlns:a16="http://schemas.microsoft.com/office/drawing/2014/main" xmlns="" id="{00000000-0008-0000-0800-000029000000}"/>
            </a:ext>
          </a:extLst>
        </xdr:cNvPr>
        <xdr:cNvSpPr/>
      </xdr:nvSpPr>
      <xdr:spPr>
        <a:xfrm>
          <a:off x="3476974" y="28656501"/>
          <a:ext cx="3381026" cy="215687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10–19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7,8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1702943</xdr:colOff>
      <xdr:row>71</xdr:row>
      <xdr:rowOff>152938</xdr:rowOff>
    </xdr:from>
    <xdr:ext cx="3333401" cy="2204499"/>
    <xdr:sp macro="" textlink="">
      <xdr:nvSpPr>
        <xdr:cNvPr id="42" name="Прямоугольник 41">
          <a:extLst>
            <a:ext uri="{FF2B5EF4-FFF2-40B4-BE49-F238E27FC236}">
              <a16:creationId xmlns:a16="http://schemas.microsoft.com/office/drawing/2014/main" xmlns="" id="{00000000-0008-0000-0800-00002A000000}"/>
            </a:ext>
          </a:extLst>
        </xdr:cNvPr>
        <xdr:cNvSpPr/>
      </xdr:nvSpPr>
      <xdr:spPr>
        <a:xfrm>
          <a:off x="11430349" y="28632688"/>
          <a:ext cx="3333401" cy="220449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15–32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11,6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1</xdr:col>
      <xdr:colOff>1619598</xdr:colOff>
      <xdr:row>83</xdr:row>
      <xdr:rowOff>355346</xdr:rowOff>
    </xdr:from>
    <xdr:ext cx="5071714" cy="740030"/>
    <xdr:sp macro="" textlink="">
      <xdr:nvSpPr>
        <xdr:cNvPr id="43" name="Прямоугольник 42">
          <a:extLst>
            <a:ext uri="{FF2B5EF4-FFF2-40B4-BE49-F238E27FC236}">
              <a16:creationId xmlns:a16="http://schemas.microsoft.com/office/drawing/2014/main" xmlns="" id="{00000000-0008-0000-0800-00002B000000}"/>
            </a:ext>
          </a:extLst>
        </xdr:cNvPr>
        <xdr:cNvSpPr/>
      </xdr:nvSpPr>
      <xdr:spPr>
        <a:xfrm>
          <a:off x="1798192" y="33597596"/>
          <a:ext cx="5071714" cy="74003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применения с петлями </a:t>
          </a:r>
          <a:r>
            <a:rPr lang="en-US" sz="1100" b="0" i="0">
              <a:latin typeface="+mn-lt"/>
              <a:ea typeface="+mn-ea"/>
              <a:cs typeface="+mn-cs"/>
            </a:rPr>
            <a:t>Sensys 8657i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Не сочетается с ограничителем угла открывания для 8657</a:t>
          </a:r>
          <a:r>
            <a:rPr lang="en-US" sz="1100" b="0" i="0">
              <a:latin typeface="+mn-lt"/>
              <a:ea typeface="+mn-ea"/>
              <a:cs typeface="+mn-cs"/>
            </a:rPr>
            <a:t>i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Пластик цвета антрацит</a:t>
          </a:r>
        </a:p>
      </xdr:txBody>
    </xdr:sp>
    <xdr:clientData/>
  </xdr:oneCellAnchor>
  <xdr:oneCellAnchor>
    <xdr:from>
      <xdr:col>7</xdr:col>
      <xdr:colOff>1619598</xdr:colOff>
      <xdr:row>84</xdr:row>
      <xdr:rowOff>10064</xdr:rowOff>
    </xdr:from>
    <xdr:ext cx="5071714" cy="811467"/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xmlns="" id="{00000000-0008-0000-0800-00002C000000}"/>
            </a:ext>
          </a:extLst>
        </xdr:cNvPr>
        <xdr:cNvSpPr/>
      </xdr:nvSpPr>
      <xdr:spPr>
        <a:xfrm>
          <a:off x="9703942" y="33609502"/>
          <a:ext cx="5071714" cy="81146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1</xdr:col>
      <xdr:colOff>1631505</xdr:colOff>
      <xdr:row>89</xdr:row>
      <xdr:rowOff>164845</xdr:rowOff>
    </xdr:from>
    <xdr:ext cx="5071714" cy="823374"/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xmlns="" id="{00000000-0008-0000-0800-00002D000000}"/>
            </a:ext>
          </a:extLst>
        </xdr:cNvPr>
        <xdr:cNvSpPr/>
      </xdr:nvSpPr>
      <xdr:spPr>
        <a:xfrm>
          <a:off x="1810099" y="35883595"/>
          <a:ext cx="5071714" cy="82337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глубины сверления под чашку петли в случае тонких дверей или дверей из материала низкой плотности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чашки петли под прикручивание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Зазор между корпусом и дверью увеличивается за счет толщины адаптера</a:t>
          </a:r>
        </a:p>
      </xdr:txBody>
    </xdr:sp>
    <xdr:clientData/>
  </xdr:oneCellAnchor>
  <xdr:oneCellAnchor>
    <xdr:from>
      <xdr:col>8</xdr:col>
      <xdr:colOff>348</xdr:colOff>
      <xdr:row>90</xdr:row>
      <xdr:rowOff>93408</xdr:rowOff>
    </xdr:from>
    <xdr:ext cx="5047901" cy="740030"/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xmlns="" id="{00000000-0008-0000-0800-00002E000000}"/>
            </a:ext>
          </a:extLst>
        </xdr:cNvPr>
        <xdr:cNvSpPr/>
      </xdr:nvSpPr>
      <xdr:spPr>
        <a:xfrm>
          <a:off x="9727754" y="36002658"/>
          <a:ext cx="5047901" cy="74003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1</xdr:col>
      <xdr:colOff>1607692</xdr:colOff>
      <xdr:row>96</xdr:row>
      <xdr:rowOff>33876</xdr:rowOff>
    </xdr:from>
    <xdr:ext cx="5083620" cy="775749"/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xmlns="" id="{00000000-0008-0000-0800-00002F000000}"/>
            </a:ext>
          </a:extLst>
        </xdr:cNvPr>
        <xdr:cNvSpPr/>
      </xdr:nvSpPr>
      <xdr:spPr>
        <a:xfrm>
          <a:off x="1786286" y="38121970"/>
          <a:ext cx="5083620" cy="77574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8</xdr:col>
      <xdr:colOff>348</xdr:colOff>
      <xdr:row>96</xdr:row>
      <xdr:rowOff>117220</xdr:rowOff>
    </xdr:from>
    <xdr:ext cx="5047901" cy="751936"/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xmlns="" id="{00000000-0008-0000-0800-000030000000}"/>
            </a:ext>
          </a:extLst>
        </xdr:cNvPr>
        <xdr:cNvSpPr/>
      </xdr:nvSpPr>
      <xdr:spPr>
        <a:xfrm>
          <a:off x="9727754" y="38205314"/>
          <a:ext cx="5047901" cy="75193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1</xdr:col>
      <xdr:colOff>1631504</xdr:colOff>
      <xdr:row>100</xdr:row>
      <xdr:rowOff>188659</xdr:rowOff>
    </xdr:from>
    <xdr:ext cx="5059807" cy="835278"/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xmlns="" id="{00000000-0008-0000-0800-000031000000}"/>
            </a:ext>
          </a:extLst>
        </xdr:cNvPr>
        <xdr:cNvSpPr/>
      </xdr:nvSpPr>
      <xdr:spPr>
        <a:xfrm>
          <a:off x="1810098" y="40074597"/>
          <a:ext cx="5059807" cy="83527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7</xdr:col>
      <xdr:colOff>1631504</xdr:colOff>
      <xdr:row>101</xdr:row>
      <xdr:rowOff>57690</xdr:rowOff>
    </xdr:from>
    <xdr:ext cx="5059807" cy="787653"/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xmlns="" id="{00000000-0008-0000-0800-000032000000}"/>
            </a:ext>
          </a:extLst>
        </xdr:cNvPr>
        <xdr:cNvSpPr/>
      </xdr:nvSpPr>
      <xdr:spPr>
        <a:xfrm>
          <a:off x="9715848" y="40134128"/>
          <a:ext cx="5059807" cy="78765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2</xdr:col>
      <xdr:colOff>77455</xdr:colOff>
      <xdr:row>125</xdr:row>
      <xdr:rowOff>61543</xdr:rowOff>
    </xdr:from>
    <xdr:ext cx="5071713" cy="716217"/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xmlns="" id="{00000000-0008-0000-0800-000033000000}"/>
            </a:ext>
          </a:extLst>
        </xdr:cNvPr>
        <xdr:cNvSpPr/>
      </xdr:nvSpPr>
      <xdr:spPr>
        <a:xfrm>
          <a:off x="2726312" y="51042972"/>
          <a:ext cx="5071713" cy="71621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использования со скрытыми</a:t>
          </a:r>
          <a:r>
            <a:rPr lang="ru-RU" sz="1100" baseline="0">
              <a:latin typeface="+mn-lt"/>
              <a:ea typeface="+mn-ea"/>
              <a:cs typeface="+mn-cs"/>
            </a:rPr>
            <a:t> </a:t>
          </a:r>
          <a:r>
            <a:rPr lang="ru-RU" sz="1100">
              <a:latin typeface="+mn-lt"/>
              <a:ea typeface="+mn-ea"/>
              <a:cs typeface="+mn-cs"/>
            </a:rPr>
            <a:t>петлями </a:t>
          </a:r>
          <a:r>
            <a:rPr lang="ru-RU" sz="1100" baseline="0">
              <a:latin typeface="+mn-lt"/>
              <a:ea typeface="+mn-ea"/>
              <a:cs typeface="+mn-cs"/>
            </a:rPr>
            <a:t> с доводчиком. </a:t>
          </a:r>
          <a:r>
            <a:rPr lang="ru-RU" sz="1100">
              <a:latin typeface="+mn-lt"/>
              <a:ea typeface="+mn-ea"/>
              <a:cs typeface="+mn-cs"/>
            </a:rPr>
            <a:t>Для накладной, на среднюю стенку , а также вкладной навески дверей,</a:t>
          </a:r>
          <a:r>
            <a:rPr lang="ru-RU" sz="1100" baseline="0">
              <a:latin typeface="+mn-lt"/>
              <a:ea typeface="+mn-ea"/>
              <a:cs typeface="+mn-cs"/>
            </a:rPr>
            <a:t> </a:t>
          </a:r>
          <a:r>
            <a:rPr lang="ru-RU" sz="1100">
              <a:latin typeface="+mn-lt"/>
              <a:ea typeface="+mn-ea"/>
              <a:cs typeface="+mn-cs"/>
            </a:rPr>
            <a:t>для угловых петель.</a:t>
          </a:r>
          <a:endParaRPr lang="ru-RU" sz="5400"/>
        </a:p>
        <a:p>
          <a:r>
            <a:rPr lang="ru-RU" sz="1100">
              <a:latin typeface="+mn-lt"/>
              <a:ea typeface="+mn-ea"/>
              <a:cs typeface="+mn-cs"/>
            </a:rPr>
            <a:t>Открывает на расстояние: 45 мм</a:t>
          </a:r>
          <a:endParaRPr lang="ru-RU"/>
        </a:p>
      </xdr:txBody>
    </xdr:sp>
    <xdr:clientData/>
  </xdr:oneCellAnchor>
  <xdr:twoCellAnchor>
    <xdr:from>
      <xdr:col>1</xdr:col>
      <xdr:colOff>0</xdr:colOff>
      <xdr:row>90</xdr:row>
      <xdr:rowOff>0</xdr:rowOff>
    </xdr:from>
    <xdr:to>
      <xdr:col>2</xdr:col>
      <xdr:colOff>12412</xdr:colOff>
      <xdr:row>90</xdr:row>
      <xdr:rowOff>1080000</xdr:rowOff>
    </xdr:to>
    <xdr:pic>
      <xdr:nvPicPr>
        <xdr:cNvPr id="56" name="Рисунок 55" descr="01_Spacer_21_8.jpg">
          <a:extLst>
            <a:ext uri="{FF2B5EF4-FFF2-40B4-BE49-F238E27FC236}">
              <a16:creationId xmlns:a16="http://schemas.microsoft.com/office/drawing/2014/main" xmlns="" id="{00000000-0008-0000-08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4300" y="36204525"/>
          <a:ext cx="1660237" cy="1080000"/>
        </a:xfrm>
        <a:prstGeom prst="rect">
          <a:avLst/>
        </a:prstGeom>
      </xdr:spPr>
    </xdr:pic>
    <xdr:clientData/>
  </xdr:twoCellAnchor>
  <xdr:twoCellAnchor>
    <xdr:from>
      <xdr:col>1</xdr:col>
      <xdr:colOff>23812</xdr:colOff>
      <xdr:row>125</xdr:row>
      <xdr:rowOff>0</xdr:rowOff>
    </xdr:from>
    <xdr:to>
      <xdr:col>2</xdr:col>
      <xdr:colOff>36224</xdr:colOff>
      <xdr:row>125</xdr:row>
      <xdr:rowOff>1080000</xdr:rowOff>
    </xdr:to>
    <xdr:pic>
      <xdr:nvPicPr>
        <xdr:cNvPr id="57" name="Рисунок 56" descr="309990_1706_PTO_Silent_42_44_46_Comp.jpg">
          <a:extLst>
            <a:ext uri="{FF2B5EF4-FFF2-40B4-BE49-F238E27FC236}">
              <a16:creationId xmlns:a16="http://schemas.microsoft.com/office/drawing/2014/main" xmlns="" id="{00000000-0008-0000-08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904875" y="50994469"/>
          <a:ext cx="1655474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2</xdr:col>
      <xdr:colOff>12412</xdr:colOff>
      <xdr:row>133</xdr:row>
      <xdr:rowOff>1080000</xdr:rowOff>
    </xdr:to>
    <xdr:pic>
      <xdr:nvPicPr>
        <xdr:cNvPr id="58" name="Рисунок 57" descr="S99_P2O_14mm_Standard_AW_001_TA.jpg">
          <a:extLst>
            <a:ext uri="{FF2B5EF4-FFF2-40B4-BE49-F238E27FC236}">
              <a16:creationId xmlns:a16="http://schemas.microsoft.com/office/drawing/2014/main" xmlns="" id="{00000000-0008-0000-08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25286" y="53539571"/>
          <a:ext cx="1735983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2</xdr:col>
      <xdr:colOff>12412</xdr:colOff>
      <xdr:row>142</xdr:row>
      <xdr:rowOff>0</xdr:rowOff>
    </xdr:to>
    <xdr:pic>
      <xdr:nvPicPr>
        <xdr:cNvPr id="59" name="Рисунок 58" descr="S99_P2O_14mm_Standard_AW_001_TA.jpg">
          <a:extLst>
            <a:ext uri="{FF2B5EF4-FFF2-40B4-BE49-F238E27FC236}">
              <a16:creationId xmlns:a16="http://schemas.microsoft.com/office/drawing/2014/main" xmlns="" id="{00000000-0008-0000-08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78594" y="48768000"/>
          <a:ext cx="1655474" cy="1309688"/>
        </a:xfrm>
        <a:prstGeom prst="rect">
          <a:avLst/>
        </a:prstGeom>
      </xdr:spPr>
    </xdr:pic>
    <xdr:clientData/>
  </xdr:twoCellAnchor>
  <xdr:oneCellAnchor>
    <xdr:from>
      <xdr:col>2</xdr:col>
      <xdr:colOff>348</xdr:colOff>
      <xdr:row>105</xdr:row>
      <xdr:rowOff>176753</xdr:rowOff>
    </xdr:from>
    <xdr:ext cx="5012184" cy="942434"/>
    <xdr:sp macro="" textlink="">
      <xdr:nvSpPr>
        <xdr:cNvPr id="70" name="Прямоугольник 69">
          <a:extLst>
            <a:ext uri="{FF2B5EF4-FFF2-40B4-BE49-F238E27FC236}">
              <a16:creationId xmlns:a16="http://schemas.microsoft.com/office/drawing/2014/main" xmlns="" id="{00000000-0008-0000-0800-000046000000}"/>
            </a:ext>
          </a:extLst>
        </xdr:cNvPr>
        <xdr:cNvSpPr/>
      </xdr:nvSpPr>
      <xdr:spPr>
        <a:xfrm>
          <a:off x="1822004" y="43122597"/>
          <a:ext cx="5012184" cy="94243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в цвете черный обсидиан</a:t>
          </a:r>
        </a:p>
        <a:p>
          <a:r>
            <a:rPr lang="en-US" sz="1100" b="0" i="0">
              <a:latin typeface="+mn-lt"/>
              <a:ea typeface="+mn-ea"/>
              <a:cs typeface="+mn-cs"/>
            </a:rPr>
            <a:t>Für Hole line 37 x 32 mm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Планка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с евровинтами (для отверстий </a:t>
          </a:r>
          <a:r>
            <a:rPr lang="en-US" sz="1100" b="0" i="0">
              <a:latin typeface="+mn-lt"/>
              <a:ea typeface="+mn-ea"/>
              <a:cs typeface="+mn-cs"/>
            </a:rPr>
            <a:t>ø 5 x 12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</a:t>
          </a:r>
          <a:r>
            <a:rPr lang="en-US" sz="1100" b="0" i="0">
              <a:latin typeface="+mn-lt"/>
              <a:ea typeface="+mn-ea"/>
              <a:cs typeface="+mn-cs"/>
            </a:rPr>
            <a:t>+ 3 mm / - 3 mm</a:t>
          </a:r>
        </a:p>
      </xdr:txBody>
    </xdr:sp>
    <xdr:clientData/>
  </xdr:oneCellAnchor>
  <xdr:twoCellAnchor>
    <xdr:from>
      <xdr:col>1</xdr:col>
      <xdr:colOff>83344</xdr:colOff>
      <xdr:row>105</xdr:row>
      <xdr:rowOff>117928</xdr:rowOff>
    </xdr:from>
    <xdr:to>
      <xdr:col>1</xdr:col>
      <xdr:colOff>1571625</xdr:colOff>
      <xdr:row>106</xdr:row>
      <xdr:rowOff>1052286</xdr:rowOff>
    </xdr:to>
    <xdr:pic>
      <xdr:nvPicPr>
        <xdr:cNvPr id="73" name="Рисунок 72" descr="300201_1703_MPL_8099_1teil_Euro_schwarz_TA.jpg">
          <a:extLst>
            <a:ext uri="{FF2B5EF4-FFF2-40B4-BE49-F238E27FC236}">
              <a16:creationId xmlns:a16="http://schemas.microsoft.com/office/drawing/2014/main" xmlns="" id="{00000000-0008-0000-08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008630" y="43969214"/>
          <a:ext cx="1488281" cy="1115786"/>
        </a:xfrm>
        <a:prstGeom prst="rect">
          <a:avLst/>
        </a:prstGeom>
      </xdr:spPr>
    </xdr:pic>
    <xdr:clientData/>
  </xdr:twoCellAnchor>
  <xdr:oneCellAnchor>
    <xdr:from>
      <xdr:col>8</xdr:col>
      <xdr:colOff>348</xdr:colOff>
      <xdr:row>104</xdr:row>
      <xdr:rowOff>152940</xdr:rowOff>
    </xdr:from>
    <xdr:ext cx="5012184" cy="1049591"/>
    <xdr:sp macro="" textlink="">
      <xdr:nvSpPr>
        <xdr:cNvPr id="74" name="Прямоугольник 73">
          <a:extLst>
            <a:ext uri="{FF2B5EF4-FFF2-40B4-BE49-F238E27FC236}">
              <a16:creationId xmlns:a16="http://schemas.microsoft.com/office/drawing/2014/main" xmlns="" id="{00000000-0008-0000-0800-00004A000000}"/>
            </a:ext>
          </a:extLst>
        </xdr:cNvPr>
        <xdr:cNvSpPr/>
      </xdr:nvSpPr>
      <xdr:spPr>
        <a:xfrm>
          <a:off x="9727754" y="42908284"/>
          <a:ext cx="5012184" cy="104959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в цвете черный обсидиан</a:t>
          </a:r>
        </a:p>
        <a:p>
          <a:r>
            <a:rPr lang="en-US" sz="1100" b="0" i="0">
              <a:latin typeface="+mn-lt"/>
              <a:ea typeface="+mn-ea"/>
              <a:cs typeface="+mn-cs"/>
            </a:rPr>
            <a:t>Für Hole line 37 x 32 mm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Hettich Direkt </a:t>
          </a:r>
          <a:r>
            <a:rPr lang="ru-RU" sz="1100" b="0" i="0">
              <a:latin typeface="+mn-lt"/>
              <a:ea typeface="+mn-ea"/>
              <a:cs typeface="+mn-cs"/>
            </a:rPr>
            <a:t>со штифтами и специальными винтами (для отверстий </a:t>
          </a:r>
          <a:r>
            <a:rPr lang="en-US" sz="1100" b="0" i="0">
              <a:latin typeface="+mn-lt"/>
              <a:ea typeface="+mn-ea"/>
              <a:cs typeface="+mn-cs"/>
            </a:rPr>
            <a:t>ø 5 x 7.5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</a:t>
          </a:r>
          <a:r>
            <a:rPr lang="en-US" sz="1100" b="0" i="0">
              <a:latin typeface="+mn-lt"/>
              <a:ea typeface="+mn-ea"/>
              <a:cs typeface="+mn-cs"/>
            </a:rPr>
            <a:t> + 2 mm / - 2 mm</a:t>
          </a:r>
          <a:endParaRPr lang="ru-RU" sz="1100" b="0" i="0">
            <a:latin typeface="+mn-lt"/>
            <a:ea typeface="+mn-ea"/>
            <a:cs typeface="+mn-cs"/>
          </a:endParaRPr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1100" b="0" i="0">
              <a:latin typeface="+mn-lt"/>
              <a:ea typeface="+mn-ea"/>
              <a:cs typeface="+mn-cs"/>
            </a:rPr>
            <a:t>Навеска</a:t>
          </a:r>
          <a:r>
            <a:rPr lang="ru-RU" sz="1100" b="0" i="0" baseline="0">
              <a:latin typeface="+mn-lt"/>
              <a:ea typeface="+mn-ea"/>
              <a:cs typeface="+mn-cs"/>
            </a:rPr>
            <a:t> на среднюю стенку, толщина панели от 15 мм</a:t>
          </a:r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7</xdr:col>
      <xdr:colOff>0</xdr:colOff>
      <xdr:row>104</xdr:row>
      <xdr:rowOff>175078</xdr:rowOff>
    </xdr:from>
    <xdr:to>
      <xdr:col>7</xdr:col>
      <xdr:colOff>1452562</xdr:colOff>
      <xdr:row>106</xdr:row>
      <xdr:rowOff>1040946</xdr:rowOff>
    </xdr:to>
    <xdr:pic>
      <xdr:nvPicPr>
        <xdr:cNvPr id="76" name="Рисунок 75" descr="300201_1703_MPL_8099_1teil_HD_schwarz_TA.jpg">
          <a:extLst>
            <a:ext uri="{FF2B5EF4-FFF2-40B4-BE49-F238E27FC236}">
              <a16:creationId xmlns:a16="http://schemas.microsoft.com/office/drawing/2014/main" xmlns="" id="{00000000-0008-0000-08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216571" y="43844935"/>
          <a:ext cx="1452562" cy="1228725"/>
        </a:xfrm>
        <a:prstGeom prst="rect">
          <a:avLst/>
        </a:prstGeom>
      </xdr:spPr>
    </xdr:pic>
    <xdr:clientData/>
  </xdr:twoCellAnchor>
  <xdr:oneCellAnchor>
    <xdr:from>
      <xdr:col>2</xdr:col>
      <xdr:colOff>348</xdr:colOff>
      <xdr:row>111</xdr:row>
      <xdr:rowOff>176753</xdr:rowOff>
    </xdr:from>
    <xdr:ext cx="5012184" cy="942434"/>
    <xdr:sp macro="" textlink="">
      <xdr:nvSpPr>
        <xdr:cNvPr id="77" name="Прямоугольник 76">
          <a:extLst>
            <a:ext uri="{FF2B5EF4-FFF2-40B4-BE49-F238E27FC236}">
              <a16:creationId xmlns:a16="http://schemas.microsoft.com/office/drawing/2014/main" xmlns="" id="{00000000-0008-0000-0800-00004D000000}"/>
            </a:ext>
          </a:extLst>
        </xdr:cNvPr>
        <xdr:cNvSpPr/>
      </xdr:nvSpPr>
      <xdr:spPr>
        <a:xfrm>
          <a:off x="1822004" y="43122597"/>
          <a:ext cx="5012184" cy="94243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в цвете черный обсидиан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 с евровинтами (для отверстий </a:t>
          </a:r>
          <a:r>
            <a:rPr lang="en-US" sz="1100" b="0" i="0">
              <a:latin typeface="+mn-lt"/>
              <a:ea typeface="+mn-ea"/>
              <a:cs typeface="+mn-cs"/>
            </a:rPr>
            <a:t>ø 5 x 12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Эксцентриковая регулировка</a:t>
          </a:r>
          <a:r>
            <a:rPr lang="en-US" sz="1100" b="0" i="0">
              <a:latin typeface="+mn-lt"/>
              <a:ea typeface="+mn-ea"/>
              <a:cs typeface="+mn-cs"/>
            </a:rPr>
            <a:t> + 2 mm / - 2 mm</a:t>
          </a:r>
        </a:p>
      </xdr:txBody>
    </xdr:sp>
    <xdr:clientData/>
  </xdr:oneCellAnchor>
  <xdr:twoCellAnchor>
    <xdr:from>
      <xdr:col>1</xdr:col>
      <xdr:colOff>1</xdr:colOff>
      <xdr:row>112</xdr:row>
      <xdr:rowOff>0</xdr:rowOff>
    </xdr:from>
    <xdr:to>
      <xdr:col>1</xdr:col>
      <xdr:colOff>1211510</xdr:colOff>
      <xdr:row>112</xdr:row>
      <xdr:rowOff>1061357</xdr:rowOff>
    </xdr:to>
    <xdr:pic>
      <xdr:nvPicPr>
        <xdr:cNvPr id="79" name="Рисунок 78" descr="300201_1703_MPL_8099_2teil_Euro_schwarz_TA.jpg">
          <a:extLst>
            <a:ext uri="{FF2B5EF4-FFF2-40B4-BE49-F238E27FC236}">
              <a16:creationId xmlns:a16="http://schemas.microsoft.com/office/drawing/2014/main" xmlns="" id="{00000000-0008-0000-08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925287" y="46228000"/>
          <a:ext cx="1211509" cy="1061357"/>
        </a:xfrm>
        <a:prstGeom prst="rect">
          <a:avLst/>
        </a:prstGeom>
      </xdr:spPr>
    </xdr:pic>
    <xdr:clientData/>
  </xdr:twoCellAnchor>
  <xdr:oneCellAnchor>
    <xdr:from>
      <xdr:col>8</xdr:col>
      <xdr:colOff>348</xdr:colOff>
      <xdr:row>111</xdr:row>
      <xdr:rowOff>176753</xdr:rowOff>
    </xdr:from>
    <xdr:ext cx="5012184" cy="942434"/>
    <xdr:sp macro="" textlink="">
      <xdr:nvSpPr>
        <xdr:cNvPr id="80" name="Прямоугольник 79">
          <a:extLst>
            <a:ext uri="{FF2B5EF4-FFF2-40B4-BE49-F238E27FC236}">
              <a16:creationId xmlns:a16="http://schemas.microsoft.com/office/drawing/2014/main" xmlns="" id="{00000000-0008-0000-0800-000050000000}"/>
            </a:ext>
          </a:extLst>
        </xdr:cNvPr>
        <xdr:cNvSpPr/>
      </xdr:nvSpPr>
      <xdr:spPr>
        <a:xfrm>
          <a:off x="1822004" y="45360972"/>
          <a:ext cx="5012184" cy="94243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в цвете черный обсидиан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Hettich Direkt </a:t>
          </a:r>
          <a:r>
            <a:rPr lang="ru-RU" sz="1100" b="0" i="0">
              <a:latin typeface="+mn-lt"/>
              <a:ea typeface="+mn-ea"/>
              <a:cs typeface="+mn-cs"/>
            </a:rPr>
            <a:t>со штифтами и специальными винтами (для отверстий </a:t>
          </a:r>
          <a:r>
            <a:rPr lang="en-US" sz="1100" b="0" i="0">
              <a:latin typeface="+mn-lt"/>
              <a:ea typeface="+mn-ea"/>
              <a:cs typeface="+mn-cs"/>
            </a:rPr>
            <a:t>ø 5 x 7.5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Эксцентриковая регулировка </a:t>
          </a:r>
          <a:r>
            <a:rPr lang="en-US" sz="1100" b="0" i="0">
              <a:latin typeface="+mn-lt"/>
              <a:ea typeface="+mn-ea"/>
              <a:cs typeface="+mn-cs"/>
            </a:rPr>
            <a:t> + 2 mm / - 2 mm</a:t>
          </a:r>
          <a:endParaRPr lang="ru-RU" sz="1100" b="0" i="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Навеска</a:t>
          </a:r>
          <a:r>
            <a:rPr lang="ru-RU" sz="1100" b="0" i="0" baseline="0">
              <a:latin typeface="+mn-lt"/>
              <a:ea typeface="+mn-ea"/>
              <a:cs typeface="+mn-cs"/>
            </a:rPr>
            <a:t> на среднюю стенку, толщина панели от 15 мм</a:t>
          </a:r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7</xdr:col>
      <xdr:colOff>1</xdr:colOff>
      <xdr:row>111</xdr:row>
      <xdr:rowOff>54433</xdr:rowOff>
    </xdr:from>
    <xdr:to>
      <xdr:col>7</xdr:col>
      <xdr:colOff>1211510</xdr:colOff>
      <xdr:row>112</xdr:row>
      <xdr:rowOff>1068600</xdr:rowOff>
    </xdr:to>
    <xdr:pic>
      <xdr:nvPicPr>
        <xdr:cNvPr id="81" name="Рисунок 80" descr="300201_1703_MPL_8099_2teil_Euro_schwarz_TA.jpg">
          <a:extLst>
            <a:ext uri="{FF2B5EF4-FFF2-40B4-BE49-F238E27FC236}">
              <a16:creationId xmlns:a16="http://schemas.microsoft.com/office/drawing/2014/main" xmlns="" id="{00000000-0008-0000-08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9216572" y="46101004"/>
          <a:ext cx="1211509" cy="1195596"/>
        </a:xfrm>
        <a:prstGeom prst="rect">
          <a:avLst/>
        </a:prstGeom>
      </xdr:spPr>
    </xdr:pic>
    <xdr:clientData/>
  </xdr:twoCellAnchor>
  <xdr:oneCellAnchor>
    <xdr:from>
      <xdr:col>2</xdr:col>
      <xdr:colOff>738536</xdr:colOff>
      <xdr:row>117</xdr:row>
      <xdr:rowOff>117221</xdr:rowOff>
    </xdr:from>
    <xdr:ext cx="3869184" cy="942434"/>
    <xdr:sp macro="" textlink="">
      <xdr:nvSpPr>
        <xdr:cNvPr id="82" name="Прямоугольник 81">
          <a:extLst>
            <a:ext uri="{FF2B5EF4-FFF2-40B4-BE49-F238E27FC236}">
              <a16:creationId xmlns:a16="http://schemas.microsoft.com/office/drawing/2014/main" xmlns="" id="{00000000-0008-0000-0800-000052000000}"/>
            </a:ext>
          </a:extLst>
        </xdr:cNvPr>
        <xdr:cNvSpPr/>
      </xdr:nvSpPr>
      <xdr:spPr>
        <a:xfrm>
          <a:off x="2560192" y="47575534"/>
          <a:ext cx="3869184" cy="94243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в цвете черный обсидиан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под прикручивание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Эксцентриковая</a:t>
          </a:r>
          <a:r>
            <a:rPr lang="ru-RU" sz="1100" b="0" i="0" baseline="0">
              <a:latin typeface="+mn-lt"/>
              <a:ea typeface="+mn-ea"/>
              <a:cs typeface="+mn-cs"/>
            </a:rPr>
            <a:t>  регулировка </a:t>
          </a:r>
          <a:r>
            <a:rPr lang="en-US" sz="1100" b="0" i="0">
              <a:latin typeface="+mn-lt"/>
              <a:ea typeface="+mn-ea"/>
              <a:cs typeface="+mn-cs"/>
            </a:rPr>
            <a:t> + 2 mm / - 2 mm</a:t>
          </a:r>
        </a:p>
      </xdr:txBody>
    </xdr:sp>
    <xdr:clientData/>
  </xdr:oneCellAnchor>
  <xdr:twoCellAnchor>
    <xdr:from>
      <xdr:col>1</xdr:col>
      <xdr:colOff>0</xdr:colOff>
      <xdr:row>118</xdr:row>
      <xdr:rowOff>0</xdr:rowOff>
    </xdr:from>
    <xdr:to>
      <xdr:col>2</xdr:col>
      <xdr:colOff>488157</xdr:colOff>
      <xdr:row>118</xdr:row>
      <xdr:rowOff>1080000</xdr:rowOff>
    </xdr:to>
    <xdr:pic>
      <xdr:nvPicPr>
        <xdr:cNvPr id="84" name="Рисунок 83" descr="305056_1811_LMPLAnschrOBS_shop.jpg">
          <a:extLst>
            <a:ext uri="{FF2B5EF4-FFF2-40B4-BE49-F238E27FC236}">
              <a16:creationId xmlns:a16="http://schemas.microsoft.com/office/drawing/2014/main" xmlns="" id="{00000000-0008-0000-08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78594" y="47648813"/>
          <a:ext cx="2131219" cy="1080000"/>
        </a:xfrm>
        <a:prstGeom prst="rect">
          <a:avLst/>
        </a:prstGeom>
      </xdr:spPr>
    </xdr:pic>
    <xdr:clientData/>
  </xdr:twoCellAnchor>
  <xdr:twoCellAnchor>
    <xdr:from>
      <xdr:col>2</xdr:col>
      <xdr:colOff>1583531</xdr:colOff>
      <xdr:row>1</xdr:row>
      <xdr:rowOff>71436</xdr:rowOff>
    </xdr:from>
    <xdr:to>
      <xdr:col>2</xdr:col>
      <xdr:colOff>3298030</xdr:colOff>
      <xdr:row>3</xdr:row>
      <xdr:rowOff>250030</xdr:rowOff>
    </xdr:to>
    <xdr:sp macro="" textlink="">
      <xdr:nvSpPr>
        <xdr:cNvPr id="78" name="Скругленный прямоугольник 77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xmlns="" id="{00000000-0008-0000-0800-00004E000000}"/>
            </a:ext>
          </a:extLst>
        </xdr:cNvPr>
        <xdr:cNvSpPr/>
      </xdr:nvSpPr>
      <xdr:spPr>
        <a:xfrm>
          <a:off x="4107656" y="976311"/>
          <a:ext cx="1714499" cy="702469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Петля</a:t>
          </a:r>
          <a:r>
            <a:rPr lang="ru-RU" sz="1400" baseline="0"/>
            <a:t> </a:t>
          </a:r>
          <a:r>
            <a:rPr lang="en-US" sz="1400" baseline="0"/>
            <a:t>Sensys </a:t>
          </a:r>
          <a:r>
            <a:rPr lang="ru-RU" sz="1400" baseline="0"/>
            <a:t> с доводчиком</a:t>
          </a:r>
          <a:endParaRPr lang="ru-RU" sz="1400"/>
        </a:p>
      </xdr:txBody>
    </xdr:sp>
    <xdr:clientData/>
  </xdr:twoCellAnchor>
  <xdr:twoCellAnchor>
    <xdr:from>
      <xdr:col>2</xdr:col>
      <xdr:colOff>3393280</xdr:colOff>
      <xdr:row>1</xdr:row>
      <xdr:rowOff>83342</xdr:rowOff>
    </xdr:from>
    <xdr:to>
      <xdr:col>6</xdr:col>
      <xdr:colOff>83342</xdr:colOff>
      <xdr:row>3</xdr:row>
      <xdr:rowOff>250028</xdr:rowOff>
    </xdr:to>
    <xdr:sp macro="" textlink="">
      <xdr:nvSpPr>
        <xdr:cNvPr id="83" name="Скругленный прямоугольник 82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xmlns="" id="{00000000-0008-0000-0800-000053000000}"/>
            </a:ext>
          </a:extLst>
        </xdr:cNvPr>
        <xdr:cNvSpPr/>
      </xdr:nvSpPr>
      <xdr:spPr>
        <a:xfrm>
          <a:off x="5917405" y="988217"/>
          <a:ext cx="2345531" cy="69056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Петля</a:t>
          </a:r>
          <a:r>
            <a:rPr lang="ru-RU" sz="1400" baseline="0"/>
            <a:t> </a:t>
          </a:r>
          <a:r>
            <a:rPr lang="en-US" sz="1400" baseline="0"/>
            <a:t>Sensys</a:t>
          </a:r>
          <a:r>
            <a:rPr lang="ru-RU" sz="1400" baseline="0"/>
            <a:t> без пружины (без доводчика)</a:t>
          </a:r>
          <a:endParaRPr lang="ru-RU" sz="1400"/>
        </a:p>
      </xdr:txBody>
    </xdr:sp>
    <xdr:clientData/>
  </xdr:twoCellAnchor>
  <xdr:twoCellAnchor>
    <xdr:from>
      <xdr:col>6</xdr:col>
      <xdr:colOff>178593</xdr:colOff>
      <xdr:row>1</xdr:row>
      <xdr:rowOff>71436</xdr:rowOff>
    </xdr:from>
    <xdr:to>
      <xdr:col>7</xdr:col>
      <xdr:colOff>1285873</xdr:colOff>
      <xdr:row>3</xdr:row>
      <xdr:rowOff>250030</xdr:rowOff>
    </xdr:to>
    <xdr:sp macro="" textlink="">
      <xdr:nvSpPr>
        <xdr:cNvPr id="85" name="Скругленный прямоугольник 84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0800-000055000000}"/>
            </a:ext>
          </a:extLst>
        </xdr:cNvPr>
        <xdr:cNvSpPr/>
      </xdr:nvSpPr>
      <xdr:spPr>
        <a:xfrm>
          <a:off x="8358187" y="976311"/>
          <a:ext cx="1714499" cy="702469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Принадлежности к петлям</a:t>
          </a:r>
        </a:p>
      </xdr:txBody>
    </xdr:sp>
    <xdr:clientData/>
  </xdr:twoCellAnchor>
  <xdr:oneCellAnchor>
    <xdr:from>
      <xdr:col>8</xdr:col>
      <xdr:colOff>1655317</xdr:colOff>
      <xdr:row>38</xdr:row>
      <xdr:rowOff>33876</xdr:rowOff>
    </xdr:from>
    <xdr:ext cx="3381027" cy="2144968"/>
    <xdr:sp macro="" textlink="">
      <xdr:nvSpPr>
        <xdr:cNvPr id="91" name="Прямоугольник 90">
          <a:extLst>
            <a:ext uri="{FF2B5EF4-FFF2-40B4-BE49-F238E27FC236}">
              <a16:creationId xmlns:a16="http://schemas.microsoft.com/office/drawing/2014/main" xmlns="" id="{00000000-0008-0000-0800-00005B000000}"/>
            </a:ext>
          </a:extLst>
        </xdr:cNvPr>
        <xdr:cNvSpPr/>
      </xdr:nvSpPr>
      <xdr:spPr>
        <a:xfrm>
          <a:off x="3822255" y="15547720"/>
          <a:ext cx="3381027" cy="214496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 функцией самозакрывания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12,8 мм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диагонали +9,5/–9,5 мм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наложения, см. схему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высоте, см. схему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  <a:endParaRPr lang="ru-RU"/>
        </a:p>
      </xdr:txBody>
    </xdr:sp>
    <xdr:clientData/>
  </xdr:oneCellAnchor>
  <xdr:twoCellAnchor>
    <xdr:from>
      <xdr:col>0</xdr:col>
      <xdr:colOff>916214</xdr:colOff>
      <xdr:row>4</xdr:row>
      <xdr:rowOff>354353</xdr:rowOff>
    </xdr:from>
    <xdr:to>
      <xdr:col>2</xdr:col>
      <xdr:colOff>1679674</xdr:colOff>
      <xdr:row>5</xdr:row>
      <xdr:rowOff>2187915</xdr:rowOff>
    </xdr:to>
    <xdr:pic>
      <xdr:nvPicPr>
        <xdr:cNvPr id="94" name="Рисунок 93" descr="Безымянный.jpg">
          <a:extLst>
            <a:ext uri="{FF2B5EF4-FFF2-40B4-BE49-F238E27FC236}">
              <a16:creationId xmlns:a16="http://schemas.microsoft.com/office/drawing/2014/main" xmlns="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16214" y="2041639"/>
          <a:ext cx="3412317" cy="2196419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5</xdr:row>
      <xdr:rowOff>0</xdr:rowOff>
    </xdr:from>
    <xdr:to>
      <xdr:col>8</xdr:col>
      <xdr:colOff>1686490</xdr:colOff>
      <xdr:row>5</xdr:row>
      <xdr:rowOff>2187915</xdr:rowOff>
    </xdr:to>
    <xdr:pic>
      <xdr:nvPicPr>
        <xdr:cNvPr id="95" name="Рисунок 94" descr="Безымянный.jpg">
          <a:extLst>
            <a:ext uri="{FF2B5EF4-FFF2-40B4-BE49-F238E27FC236}">
              <a16:creationId xmlns:a16="http://schemas.microsoft.com/office/drawing/2014/main" xmlns="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9204097" y="2050143"/>
          <a:ext cx="3422536" cy="2187915"/>
        </a:xfrm>
        <a:prstGeom prst="rect">
          <a:avLst/>
        </a:prstGeom>
      </xdr:spPr>
    </xdr:pic>
    <xdr:clientData/>
  </xdr:twoCellAnchor>
  <xdr:twoCellAnchor>
    <xdr:from>
      <xdr:col>0</xdr:col>
      <xdr:colOff>916215</xdr:colOff>
      <xdr:row>16</xdr:row>
      <xdr:rowOff>9071</xdr:rowOff>
    </xdr:from>
    <xdr:to>
      <xdr:col>2</xdr:col>
      <xdr:colOff>1653041</xdr:colOff>
      <xdr:row>16</xdr:row>
      <xdr:rowOff>2190296</xdr:rowOff>
    </xdr:to>
    <xdr:pic>
      <xdr:nvPicPr>
        <xdr:cNvPr id="96" name="Рисунок 95" descr="Безымянный.jpg">
          <a:extLst>
            <a:ext uri="{FF2B5EF4-FFF2-40B4-BE49-F238E27FC236}">
              <a16:creationId xmlns:a16="http://schemas.microsoft.com/office/drawing/2014/main" xmlns="" id="{00000000-0008-0000-08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16215" y="6821714"/>
          <a:ext cx="3385683" cy="2181225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16</xdr:row>
      <xdr:rowOff>11906</xdr:rowOff>
    </xdr:from>
    <xdr:to>
      <xdr:col>8</xdr:col>
      <xdr:colOff>1696015</xdr:colOff>
      <xdr:row>16</xdr:row>
      <xdr:rowOff>2183606</xdr:rowOff>
    </xdr:to>
    <xdr:pic>
      <xdr:nvPicPr>
        <xdr:cNvPr id="97" name="Рисунок 96" descr="Безымянный.jpg">
          <a:extLst>
            <a:ext uri="{FF2B5EF4-FFF2-40B4-BE49-F238E27FC236}">
              <a16:creationId xmlns:a16="http://schemas.microsoft.com/office/drawing/2014/main" xmlns="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9204097" y="6824549"/>
          <a:ext cx="3432061" cy="2171700"/>
        </a:xfrm>
        <a:prstGeom prst="rect">
          <a:avLst/>
        </a:prstGeom>
      </xdr:spPr>
    </xdr:pic>
    <xdr:clientData/>
  </xdr:twoCellAnchor>
  <xdr:twoCellAnchor>
    <xdr:from>
      <xdr:col>0</xdr:col>
      <xdr:colOff>914510</xdr:colOff>
      <xdr:row>27</xdr:row>
      <xdr:rowOff>9071</xdr:rowOff>
    </xdr:from>
    <xdr:to>
      <xdr:col>2</xdr:col>
      <xdr:colOff>1695560</xdr:colOff>
      <xdr:row>27</xdr:row>
      <xdr:rowOff>2190296</xdr:rowOff>
    </xdr:to>
    <xdr:pic>
      <xdr:nvPicPr>
        <xdr:cNvPr id="98" name="Рисунок 97" descr="Безымянный.jpg">
          <a:extLst>
            <a:ext uri="{FF2B5EF4-FFF2-40B4-BE49-F238E27FC236}">
              <a16:creationId xmlns:a16="http://schemas.microsoft.com/office/drawing/2014/main" xmlns="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914510" y="11457214"/>
          <a:ext cx="3429907" cy="2181225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27</xdr:row>
      <xdr:rowOff>20977</xdr:rowOff>
    </xdr:from>
    <xdr:to>
      <xdr:col>8</xdr:col>
      <xdr:colOff>1696015</xdr:colOff>
      <xdr:row>27</xdr:row>
      <xdr:rowOff>2183152</xdr:rowOff>
    </xdr:to>
    <xdr:pic>
      <xdr:nvPicPr>
        <xdr:cNvPr id="99" name="Рисунок 98" descr="Безымянный.jpg">
          <a:extLst>
            <a:ext uri="{FF2B5EF4-FFF2-40B4-BE49-F238E27FC236}">
              <a16:creationId xmlns:a16="http://schemas.microsoft.com/office/drawing/2014/main" xmlns="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204097" y="11469120"/>
          <a:ext cx="3432061" cy="2162175"/>
        </a:xfrm>
        <a:prstGeom prst="rect">
          <a:avLst/>
        </a:prstGeom>
      </xdr:spPr>
    </xdr:pic>
    <xdr:clientData/>
  </xdr:twoCellAnchor>
  <xdr:twoCellAnchor>
    <xdr:from>
      <xdr:col>0</xdr:col>
      <xdr:colOff>914510</xdr:colOff>
      <xdr:row>38</xdr:row>
      <xdr:rowOff>20977</xdr:rowOff>
    </xdr:from>
    <xdr:to>
      <xdr:col>2</xdr:col>
      <xdr:colOff>1352660</xdr:colOff>
      <xdr:row>38</xdr:row>
      <xdr:rowOff>2183152</xdr:rowOff>
    </xdr:to>
    <xdr:pic>
      <xdr:nvPicPr>
        <xdr:cNvPr id="100" name="Рисунок 99" descr="Безымянный.jpg">
          <a:extLst>
            <a:ext uri="{FF2B5EF4-FFF2-40B4-BE49-F238E27FC236}">
              <a16:creationId xmlns:a16="http://schemas.microsoft.com/office/drawing/2014/main" xmlns="" id="{00000000-0008-0000-08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14510" y="16104620"/>
          <a:ext cx="3087007" cy="2162175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38</xdr:row>
      <xdr:rowOff>9071</xdr:rowOff>
    </xdr:from>
    <xdr:to>
      <xdr:col>8</xdr:col>
      <xdr:colOff>1724590</xdr:colOff>
      <xdr:row>38</xdr:row>
      <xdr:rowOff>2190296</xdr:rowOff>
    </xdr:to>
    <xdr:pic>
      <xdr:nvPicPr>
        <xdr:cNvPr id="101" name="Рисунок 100" descr="Безымянный.jpg">
          <a:extLst>
            <a:ext uri="{FF2B5EF4-FFF2-40B4-BE49-F238E27FC236}">
              <a16:creationId xmlns:a16="http://schemas.microsoft.com/office/drawing/2014/main" xmlns="" id="{00000000-0008-0000-08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9204097" y="16092714"/>
          <a:ext cx="3460636" cy="2181225"/>
        </a:xfrm>
        <a:prstGeom prst="rect">
          <a:avLst/>
        </a:prstGeom>
      </xdr:spPr>
    </xdr:pic>
    <xdr:clientData/>
  </xdr:twoCellAnchor>
  <xdr:twoCellAnchor>
    <xdr:from>
      <xdr:col>0</xdr:col>
      <xdr:colOff>916215</xdr:colOff>
      <xdr:row>48</xdr:row>
      <xdr:rowOff>335643</xdr:rowOff>
    </xdr:from>
    <xdr:to>
      <xdr:col>2</xdr:col>
      <xdr:colOff>1633991</xdr:colOff>
      <xdr:row>49</xdr:row>
      <xdr:rowOff>2190297</xdr:rowOff>
    </xdr:to>
    <xdr:pic>
      <xdr:nvPicPr>
        <xdr:cNvPr id="102" name="Рисунок 101" descr="Безымянный.jpg">
          <a:extLst>
            <a:ext uri="{FF2B5EF4-FFF2-40B4-BE49-F238E27FC236}">
              <a16:creationId xmlns:a16="http://schemas.microsoft.com/office/drawing/2014/main" xmlns="" id="{00000000-0008-0000-08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916215" y="20891500"/>
          <a:ext cx="3366633" cy="2199368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49</xdr:row>
      <xdr:rowOff>0</xdr:rowOff>
    </xdr:from>
    <xdr:to>
      <xdr:col>8</xdr:col>
      <xdr:colOff>1696015</xdr:colOff>
      <xdr:row>49</xdr:row>
      <xdr:rowOff>2183606</xdr:rowOff>
    </xdr:to>
    <xdr:pic>
      <xdr:nvPicPr>
        <xdr:cNvPr id="103" name="Рисунок 102" descr="Безымянный.jpg">
          <a:extLst>
            <a:ext uri="{FF2B5EF4-FFF2-40B4-BE49-F238E27FC236}">
              <a16:creationId xmlns:a16="http://schemas.microsoft.com/office/drawing/2014/main" xmlns="" id="{00000000-0008-0000-08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9204097" y="20900571"/>
          <a:ext cx="3432061" cy="2183606"/>
        </a:xfrm>
        <a:prstGeom prst="rect">
          <a:avLst/>
        </a:prstGeom>
      </xdr:spPr>
    </xdr:pic>
    <xdr:clientData/>
  </xdr:twoCellAnchor>
  <xdr:twoCellAnchor>
    <xdr:from>
      <xdr:col>0</xdr:col>
      <xdr:colOff>914511</xdr:colOff>
      <xdr:row>61</xdr:row>
      <xdr:rowOff>20977</xdr:rowOff>
    </xdr:from>
    <xdr:to>
      <xdr:col>2</xdr:col>
      <xdr:colOff>1686036</xdr:colOff>
      <xdr:row>61</xdr:row>
      <xdr:rowOff>2183152</xdr:rowOff>
    </xdr:to>
    <xdr:pic>
      <xdr:nvPicPr>
        <xdr:cNvPr id="104" name="Рисунок 103" descr="Безымянный.jpg">
          <a:extLst>
            <a:ext uri="{FF2B5EF4-FFF2-40B4-BE49-F238E27FC236}">
              <a16:creationId xmlns:a16="http://schemas.microsoft.com/office/drawing/2014/main" xmlns="" id="{00000000-0008-0000-08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14511" y="25801977"/>
          <a:ext cx="3420382" cy="2162175"/>
        </a:xfrm>
        <a:prstGeom prst="rect">
          <a:avLst/>
        </a:prstGeom>
      </xdr:spPr>
    </xdr:pic>
    <xdr:clientData/>
  </xdr:twoCellAnchor>
  <xdr:twoCellAnchor>
    <xdr:from>
      <xdr:col>6</xdr:col>
      <xdr:colOff>631598</xdr:colOff>
      <xdr:row>60</xdr:row>
      <xdr:rowOff>178594</xdr:rowOff>
    </xdr:from>
    <xdr:to>
      <xdr:col>8</xdr:col>
      <xdr:colOff>1734116</xdr:colOff>
      <xdr:row>61</xdr:row>
      <xdr:rowOff>2188369</xdr:rowOff>
    </xdr:to>
    <xdr:pic>
      <xdr:nvPicPr>
        <xdr:cNvPr id="105" name="Рисунок 104" descr="Безымянный.jpg">
          <a:extLst>
            <a:ext uri="{FF2B5EF4-FFF2-40B4-BE49-F238E27FC236}">
              <a16:creationId xmlns:a16="http://schemas.microsoft.com/office/drawing/2014/main" xmlns="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9204098" y="25778165"/>
          <a:ext cx="3470161" cy="2191204"/>
        </a:xfrm>
        <a:prstGeom prst="rect">
          <a:avLst/>
        </a:prstGeom>
      </xdr:spPr>
    </xdr:pic>
    <xdr:clientData/>
  </xdr:twoCellAnchor>
  <xdr:twoCellAnchor>
    <xdr:from>
      <xdr:col>0</xdr:col>
      <xdr:colOff>914510</xdr:colOff>
      <xdr:row>72</xdr:row>
      <xdr:rowOff>20977</xdr:rowOff>
    </xdr:from>
    <xdr:to>
      <xdr:col>2</xdr:col>
      <xdr:colOff>1695560</xdr:colOff>
      <xdr:row>72</xdr:row>
      <xdr:rowOff>2183152</xdr:rowOff>
    </xdr:to>
    <xdr:pic>
      <xdr:nvPicPr>
        <xdr:cNvPr id="106" name="Рисунок 105" descr="Безымянный.jpg">
          <a:extLst>
            <a:ext uri="{FF2B5EF4-FFF2-40B4-BE49-F238E27FC236}">
              <a16:creationId xmlns:a16="http://schemas.microsoft.com/office/drawing/2014/main" xmlns="" id="{00000000-0008-0000-08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914510" y="30500977"/>
          <a:ext cx="3429907" cy="2162175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71</xdr:row>
      <xdr:rowOff>178594</xdr:rowOff>
    </xdr:from>
    <xdr:to>
      <xdr:col>8</xdr:col>
      <xdr:colOff>1743640</xdr:colOff>
      <xdr:row>72</xdr:row>
      <xdr:rowOff>2188369</xdr:rowOff>
    </xdr:to>
    <xdr:pic>
      <xdr:nvPicPr>
        <xdr:cNvPr id="107" name="Рисунок 106" descr="Безымянный.jpg">
          <a:extLst>
            <a:ext uri="{FF2B5EF4-FFF2-40B4-BE49-F238E27FC236}">
              <a16:creationId xmlns:a16="http://schemas.microsoft.com/office/drawing/2014/main" xmlns="" id="{00000000-0008-0000-0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9204097" y="30477165"/>
          <a:ext cx="3479686" cy="2191204"/>
        </a:xfrm>
        <a:prstGeom prst="rect">
          <a:avLst/>
        </a:prstGeom>
      </xdr:spPr>
    </xdr:pic>
    <xdr:clientData/>
  </xdr:twoCellAnchor>
  <xdr:twoCellAnchor>
    <xdr:from>
      <xdr:col>1</xdr:col>
      <xdr:colOff>904877</xdr:colOff>
      <xdr:row>0</xdr:row>
      <xdr:rowOff>119061</xdr:rowOff>
    </xdr:from>
    <xdr:to>
      <xdr:col>1</xdr:col>
      <xdr:colOff>1578077</xdr:colOff>
      <xdr:row>0</xdr:row>
      <xdr:rowOff>792261</xdr:rowOff>
    </xdr:to>
    <xdr:grpSp>
      <xdr:nvGrpSpPr>
        <xdr:cNvPr id="108" name="Группа 107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xmlns="" id="{00000000-0008-0000-0800-00006C000000}"/>
            </a:ext>
          </a:extLst>
        </xdr:cNvPr>
        <xdr:cNvGrpSpPr/>
      </xdr:nvGrpSpPr>
      <xdr:grpSpPr>
        <a:xfrm>
          <a:off x="1830163" y="119061"/>
          <a:ext cx="673200" cy="673200"/>
          <a:chOff x="1944000" y="3600000"/>
          <a:chExt cx="673200" cy="673200"/>
        </a:xfrm>
      </xdr:grpSpPr>
      <xdr:pic>
        <xdr:nvPicPr>
          <xdr:cNvPr id="109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0800-00006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5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110" name="Прямоугольник 109">
            <a:extLst>
              <a:ext uri="{FF2B5EF4-FFF2-40B4-BE49-F238E27FC236}">
                <a16:creationId xmlns:a16="http://schemas.microsoft.com/office/drawing/2014/main" xmlns="" id="{00000000-0008-0000-0800-00006E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107154</xdr:colOff>
      <xdr:row>0</xdr:row>
      <xdr:rowOff>119060</xdr:rowOff>
    </xdr:from>
    <xdr:to>
      <xdr:col>1</xdr:col>
      <xdr:colOff>780354</xdr:colOff>
      <xdr:row>0</xdr:row>
      <xdr:rowOff>792260</xdr:rowOff>
    </xdr:to>
    <xdr:grpSp>
      <xdr:nvGrpSpPr>
        <xdr:cNvPr id="111" name="Группа 110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xmlns="" id="{00000000-0008-0000-0800-00006F000000}"/>
            </a:ext>
          </a:extLst>
        </xdr:cNvPr>
        <xdr:cNvGrpSpPr>
          <a:grpSpLocks noChangeAspect="1"/>
        </xdr:cNvGrpSpPr>
      </xdr:nvGrpSpPr>
      <xdr:grpSpPr>
        <a:xfrm>
          <a:off x="1032440" y="119060"/>
          <a:ext cx="673200" cy="673200"/>
          <a:chOff x="720000" y="3600000"/>
          <a:chExt cx="792000" cy="792000"/>
        </a:xfrm>
        <a:noFill/>
      </xdr:grpSpPr>
      <xdr:sp macro="" textlink="">
        <xdr:nvSpPr>
          <xdr:cNvPr id="112" name="Стрелка влево 111">
            <a:extLst>
              <a:ext uri="{FF2B5EF4-FFF2-40B4-BE49-F238E27FC236}">
                <a16:creationId xmlns:a16="http://schemas.microsoft.com/office/drawing/2014/main" xmlns="" id="{00000000-0008-0000-0800-00007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3" name="Прямоугольник 112">
            <a:extLst>
              <a:ext uri="{FF2B5EF4-FFF2-40B4-BE49-F238E27FC236}">
                <a16:creationId xmlns:a16="http://schemas.microsoft.com/office/drawing/2014/main" xmlns="" id="{00000000-0008-0000-0800-00007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119062</xdr:colOff>
      <xdr:row>5</xdr:row>
      <xdr:rowOff>95264</xdr:rowOff>
    </xdr:from>
    <xdr:to>
      <xdr:col>0</xdr:col>
      <xdr:colOff>792262</xdr:colOff>
      <xdr:row>5</xdr:row>
      <xdr:rowOff>768464</xdr:rowOff>
    </xdr:to>
    <xdr:grpSp>
      <xdr:nvGrpSpPr>
        <xdr:cNvPr id="114" name="Группа 113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xmlns="" id="{00000000-0008-0000-0800-000072000000}"/>
            </a:ext>
          </a:extLst>
        </xdr:cNvPr>
        <xdr:cNvGrpSpPr>
          <a:grpSpLocks noChangeAspect="1"/>
        </xdr:cNvGrpSpPr>
      </xdr:nvGrpSpPr>
      <xdr:grpSpPr>
        <a:xfrm rot="5400000">
          <a:off x="119062" y="2145407"/>
          <a:ext cx="673200" cy="673200"/>
          <a:chOff x="720000" y="3600000"/>
          <a:chExt cx="792000" cy="792000"/>
        </a:xfrm>
      </xdr:grpSpPr>
      <xdr:sp macro="" textlink="">
        <xdr:nvSpPr>
          <xdr:cNvPr id="115" name="Стрелка влево 114">
            <a:extLst>
              <a:ext uri="{FF2B5EF4-FFF2-40B4-BE49-F238E27FC236}">
                <a16:creationId xmlns:a16="http://schemas.microsoft.com/office/drawing/2014/main" xmlns="" id="{00000000-0008-0000-0800-000073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6" name="Прямоугольник 115">
            <a:extLst>
              <a:ext uri="{FF2B5EF4-FFF2-40B4-BE49-F238E27FC236}">
                <a16:creationId xmlns:a16="http://schemas.microsoft.com/office/drawing/2014/main" xmlns="" id="{00000000-0008-0000-0800-000074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49</xdr:row>
      <xdr:rowOff>95269</xdr:rowOff>
    </xdr:from>
    <xdr:to>
      <xdr:col>0</xdr:col>
      <xdr:colOff>792260</xdr:colOff>
      <xdr:row>49</xdr:row>
      <xdr:rowOff>768469</xdr:rowOff>
    </xdr:to>
    <xdr:grpSp>
      <xdr:nvGrpSpPr>
        <xdr:cNvPr id="117" name="Группа 116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xmlns="" id="{00000000-0008-0000-0800-000075000000}"/>
            </a:ext>
          </a:extLst>
        </xdr:cNvPr>
        <xdr:cNvGrpSpPr>
          <a:grpSpLocks noChangeAspect="1"/>
        </xdr:cNvGrpSpPr>
      </xdr:nvGrpSpPr>
      <xdr:grpSpPr>
        <a:xfrm rot="5400000">
          <a:off x="119060" y="20995840"/>
          <a:ext cx="673200" cy="673200"/>
          <a:chOff x="720000" y="3600000"/>
          <a:chExt cx="792000" cy="792000"/>
        </a:xfrm>
      </xdr:grpSpPr>
      <xdr:sp macro="" textlink="">
        <xdr:nvSpPr>
          <xdr:cNvPr id="118" name="Стрелка влево 117">
            <a:extLst>
              <a:ext uri="{FF2B5EF4-FFF2-40B4-BE49-F238E27FC236}">
                <a16:creationId xmlns:a16="http://schemas.microsoft.com/office/drawing/2014/main" xmlns="" id="{00000000-0008-0000-0800-000076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9" name="Прямоугольник 118">
            <a:extLst>
              <a:ext uri="{FF2B5EF4-FFF2-40B4-BE49-F238E27FC236}">
                <a16:creationId xmlns:a16="http://schemas.microsoft.com/office/drawing/2014/main" xmlns="" id="{00000000-0008-0000-0800-000077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84</xdr:row>
      <xdr:rowOff>107155</xdr:rowOff>
    </xdr:from>
    <xdr:to>
      <xdr:col>0</xdr:col>
      <xdr:colOff>792261</xdr:colOff>
      <xdr:row>84</xdr:row>
      <xdr:rowOff>780355</xdr:rowOff>
    </xdr:to>
    <xdr:grpSp>
      <xdr:nvGrpSpPr>
        <xdr:cNvPr id="120" name="Группа 119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xmlns="" id="{00000000-0008-0000-0800-000078000000}"/>
            </a:ext>
          </a:extLst>
        </xdr:cNvPr>
        <xdr:cNvGrpSpPr>
          <a:grpSpLocks noChangeAspect="1"/>
        </xdr:cNvGrpSpPr>
      </xdr:nvGrpSpPr>
      <xdr:grpSpPr>
        <a:xfrm rot="5400000">
          <a:off x="119061" y="35649012"/>
          <a:ext cx="673200" cy="673200"/>
          <a:chOff x="720000" y="3600000"/>
          <a:chExt cx="792000" cy="792000"/>
        </a:xfrm>
      </xdr:grpSpPr>
      <xdr:sp macro="" textlink="">
        <xdr:nvSpPr>
          <xdr:cNvPr id="121" name="Стрелка влево 120">
            <a:extLst>
              <a:ext uri="{FF2B5EF4-FFF2-40B4-BE49-F238E27FC236}">
                <a16:creationId xmlns:a16="http://schemas.microsoft.com/office/drawing/2014/main" xmlns="" id="{00000000-0008-0000-0800-000079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22" name="Прямоугольник 121">
            <a:extLst>
              <a:ext uri="{FF2B5EF4-FFF2-40B4-BE49-F238E27FC236}">
                <a16:creationId xmlns:a16="http://schemas.microsoft.com/office/drawing/2014/main" xmlns="" id="{00000000-0008-0000-0800-00007A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125</xdr:row>
      <xdr:rowOff>107154</xdr:rowOff>
    </xdr:from>
    <xdr:to>
      <xdr:col>0</xdr:col>
      <xdr:colOff>792260</xdr:colOff>
      <xdr:row>125</xdr:row>
      <xdr:rowOff>780354</xdr:rowOff>
    </xdr:to>
    <xdr:grpSp>
      <xdr:nvGrpSpPr>
        <xdr:cNvPr id="123" name="Группа 122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xmlns="" id="{00000000-0008-0000-0800-00007B000000}"/>
            </a:ext>
          </a:extLst>
        </xdr:cNvPr>
        <xdr:cNvGrpSpPr>
          <a:grpSpLocks noChangeAspect="1"/>
        </xdr:cNvGrpSpPr>
      </xdr:nvGrpSpPr>
      <xdr:grpSpPr>
        <a:xfrm rot="5400000">
          <a:off x="119060" y="51088583"/>
          <a:ext cx="673200" cy="673200"/>
          <a:chOff x="720000" y="3600000"/>
          <a:chExt cx="792000" cy="792000"/>
        </a:xfrm>
      </xdr:grpSpPr>
      <xdr:sp macro="" textlink="">
        <xdr:nvSpPr>
          <xdr:cNvPr id="124" name="Стрелка влево 123">
            <a:extLst>
              <a:ext uri="{FF2B5EF4-FFF2-40B4-BE49-F238E27FC236}">
                <a16:creationId xmlns:a16="http://schemas.microsoft.com/office/drawing/2014/main" xmlns="" id="{00000000-0008-0000-0800-00007C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25" name="Прямоугольник 124">
            <a:extLst>
              <a:ext uri="{FF2B5EF4-FFF2-40B4-BE49-F238E27FC236}">
                <a16:creationId xmlns:a16="http://schemas.microsoft.com/office/drawing/2014/main" xmlns="" id="{00000000-0008-0000-0800-00007D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133</xdr:row>
      <xdr:rowOff>107154</xdr:rowOff>
    </xdr:from>
    <xdr:to>
      <xdr:col>0</xdr:col>
      <xdr:colOff>792260</xdr:colOff>
      <xdr:row>133</xdr:row>
      <xdr:rowOff>780354</xdr:rowOff>
    </xdr:to>
    <xdr:grpSp>
      <xdr:nvGrpSpPr>
        <xdr:cNvPr id="126" name="Группа 125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xmlns="" id="{00000000-0008-0000-0800-00007E000000}"/>
            </a:ext>
          </a:extLst>
        </xdr:cNvPr>
        <xdr:cNvGrpSpPr>
          <a:grpSpLocks noChangeAspect="1"/>
        </xdr:cNvGrpSpPr>
      </xdr:nvGrpSpPr>
      <xdr:grpSpPr>
        <a:xfrm rot="5400000">
          <a:off x="119060" y="53646725"/>
          <a:ext cx="673200" cy="673200"/>
          <a:chOff x="720000" y="3600000"/>
          <a:chExt cx="792000" cy="792000"/>
        </a:xfrm>
      </xdr:grpSpPr>
      <xdr:sp macro="" textlink="">
        <xdr:nvSpPr>
          <xdr:cNvPr id="127" name="Стрелка влево 126">
            <a:extLst>
              <a:ext uri="{FF2B5EF4-FFF2-40B4-BE49-F238E27FC236}">
                <a16:creationId xmlns:a16="http://schemas.microsoft.com/office/drawing/2014/main" xmlns="" id="{00000000-0008-0000-0800-00007F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28" name="Прямоугольник 127">
            <a:extLst>
              <a:ext uri="{FF2B5EF4-FFF2-40B4-BE49-F238E27FC236}">
                <a16:creationId xmlns:a16="http://schemas.microsoft.com/office/drawing/2014/main" xmlns="" id="{00000000-0008-0000-0800-000080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oneCellAnchor>
    <xdr:from>
      <xdr:col>2</xdr:col>
      <xdr:colOff>0</xdr:colOff>
      <xdr:row>133</xdr:row>
      <xdr:rowOff>0</xdr:rowOff>
    </xdr:from>
    <xdr:ext cx="5270500" cy="362855"/>
    <xdr:sp macro="" textlink="">
      <xdr:nvSpPr>
        <xdr:cNvPr id="129" name="TextBox 128">
          <a:extLst>
            <a:ext uri="{FF2B5EF4-FFF2-40B4-BE49-F238E27FC236}">
              <a16:creationId xmlns:a16="http://schemas.microsoft.com/office/drawing/2014/main" xmlns="" id="{00000000-0008-0000-0800-000081000000}"/>
            </a:ext>
          </a:extLst>
        </xdr:cNvPr>
        <xdr:cNvSpPr txBox="1"/>
      </xdr:nvSpPr>
      <xdr:spPr>
        <a:xfrm>
          <a:off x="2648857" y="53539571"/>
          <a:ext cx="5270500" cy="36285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16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Для применения с петлями с функцией самозакрывания</a:t>
          </a:r>
          <a:endParaRPr lang="ru-RU" sz="1600">
            <a:effectLst/>
          </a:endParaRPr>
        </a:p>
        <a:p>
          <a:endParaRPr lang="ru-RU" sz="1100"/>
        </a:p>
      </xdr:txBody>
    </xdr:sp>
    <xdr:clientData/>
  </xdr:oneCellAnchor>
  <xdr:oneCellAnchor>
    <xdr:from>
      <xdr:col>2</xdr:col>
      <xdr:colOff>653143</xdr:colOff>
      <xdr:row>133</xdr:row>
      <xdr:rowOff>281214</xdr:rowOff>
    </xdr:from>
    <xdr:ext cx="3083937" cy="807356"/>
    <xdr:sp macro="" textlink="">
      <xdr:nvSpPr>
        <xdr:cNvPr id="130" name="Прямоугольник 129">
          <a:extLst>
            <a:ext uri="{FF2B5EF4-FFF2-40B4-BE49-F238E27FC236}">
              <a16:creationId xmlns:a16="http://schemas.microsoft.com/office/drawing/2014/main" xmlns="" id="{00000000-0008-0000-0800-000082000000}"/>
            </a:ext>
          </a:extLst>
        </xdr:cNvPr>
        <xdr:cNvSpPr/>
      </xdr:nvSpPr>
      <xdr:spPr>
        <a:xfrm>
          <a:off x="3302000" y="53820785"/>
          <a:ext cx="3083937" cy="80735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накладной, вкладной навески и навески на среднюю стенку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Широкий диапазон регулировки 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 активации 1,4 мм</a:t>
          </a:r>
        </a:p>
      </xdr:txBody>
    </xdr:sp>
    <xdr:clientData/>
  </xdr:oneCellAnchor>
  <xdr:oneCellAnchor>
    <xdr:from>
      <xdr:col>7</xdr:col>
      <xdr:colOff>1651001</xdr:colOff>
      <xdr:row>133</xdr:row>
      <xdr:rowOff>27214</xdr:rowOff>
    </xdr:from>
    <xdr:ext cx="5270500" cy="362855"/>
    <xdr:sp macro="" textlink="">
      <xdr:nvSpPr>
        <xdr:cNvPr id="131" name="TextBox 130">
          <a:extLst>
            <a:ext uri="{FF2B5EF4-FFF2-40B4-BE49-F238E27FC236}">
              <a16:creationId xmlns:a16="http://schemas.microsoft.com/office/drawing/2014/main" xmlns="" id="{00000000-0008-0000-0800-000083000000}"/>
            </a:ext>
          </a:extLst>
        </xdr:cNvPr>
        <xdr:cNvSpPr txBox="1"/>
      </xdr:nvSpPr>
      <xdr:spPr>
        <a:xfrm>
          <a:off x="10867572" y="53566785"/>
          <a:ext cx="5270500" cy="36285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16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Для применения с петлями с функцией самозакрывания</a:t>
          </a:r>
          <a:endParaRPr lang="ru-RU" sz="1600">
            <a:effectLst/>
          </a:endParaRPr>
        </a:p>
        <a:p>
          <a:endParaRPr lang="ru-RU" sz="1100"/>
        </a:p>
      </xdr:txBody>
    </xdr:sp>
    <xdr:clientData/>
  </xdr:oneCellAnchor>
  <xdr:oneCellAnchor>
    <xdr:from>
      <xdr:col>8</xdr:col>
      <xdr:colOff>916214</xdr:colOff>
      <xdr:row>133</xdr:row>
      <xdr:rowOff>381000</xdr:rowOff>
    </xdr:from>
    <xdr:ext cx="4018644" cy="672561"/>
    <xdr:sp macro="" textlink="">
      <xdr:nvSpPr>
        <xdr:cNvPr id="132" name="Прямоугольник 131">
          <a:extLst>
            <a:ext uri="{FF2B5EF4-FFF2-40B4-BE49-F238E27FC236}">
              <a16:creationId xmlns:a16="http://schemas.microsoft.com/office/drawing/2014/main" xmlns="" id="{00000000-0008-0000-0800-000084000000}"/>
            </a:ext>
          </a:extLst>
        </xdr:cNvPr>
        <xdr:cNvSpPr/>
      </xdr:nvSpPr>
      <xdr:spPr>
        <a:xfrm>
          <a:off x="11856357" y="53920571"/>
          <a:ext cx="4018644" cy="67256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накладных дверей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Широкий диапазон регулировки 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 активации 1,4 мм</a:t>
          </a:r>
        </a:p>
      </xdr:txBody>
    </xdr:sp>
    <xdr:clientData/>
  </xdr:oneCellAnchor>
  <xdr:oneCellAnchor>
    <xdr:from>
      <xdr:col>2</xdr:col>
      <xdr:colOff>0</xdr:colOff>
      <xdr:row>140</xdr:row>
      <xdr:rowOff>0</xdr:rowOff>
    </xdr:from>
    <xdr:ext cx="5361214" cy="625926"/>
    <xdr:sp macro="" textlink="">
      <xdr:nvSpPr>
        <xdr:cNvPr id="133" name="TextBox 132">
          <a:extLst>
            <a:ext uri="{FF2B5EF4-FFF2-40B4-BE49-F238E27FC236}">
              <a16:creationId xmlns:a16="http://schemas.microsoft.com/office/drawing/2014/main" xmlns="" id="{00000000-0008-0000-0800-000085000000}"/>
            </a:ext>
          </a:extLst>
        </xdr:cNvPr>
        <xdr:cNvSpPr txBox="1"/>
      </xdr:nvSpPr>
      <xdr:spPr>
        <a:xfrm>
          <a:off x="2648857" y="56152143"/>
          <a:ext cx="5361214" cy="6259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16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Для применения со скрытыми петлями без функции самозакрывания</a:t>
          </a:r>
          <a:endParaRPr lang="ru-RU" sz="1600">
            <a:effectLst/>
          </a:endParaRPr>
        </a:p>
        <a:p>
          <a:endParaRPr lang="ru-RU" sz="1100"/>
        </a:p>
      </xdr:txBody>
    </xdr:sp>
    <xdr:clientData/>
  </xdr:oneCellAnchor>
  <xdr:oneCellAnchor>
    <xdr:from>
      <xdr:col>2</xdr:col>
      <xdr:colOff>997857</xdr:colOff>
      <xdr:row>140</xdr:row>
      <xdr:rowOff>508000</xdr:rowOff>
    </xdr:from>
    <xdr:ext cx="4335794" cy="470835"/>
    <xdr:sp macro="" textlink="">
      <xdr:nvSpPr>
        <xdr:cNvPr id="134" name="Прямоугольник 133">
          <a:extLst>
            <a:ext uri="{FF2B5EF4-FFF2-40B4-BE49-F238E27FC236}">
              <a16:creationId xmlns:a16="http://schemas.microsoft.com/office/drawing/2014/main" xmlns="" id="{00000000-0008-0000-0800-000086000000}"/>
            </a:ext>
          </a:extLst>
        </xdr:cNvPr>
        <xdr:cNvSpPr/>
      </xdr:nvSpPr>
      <xdr:spPr>
        <a:xfrm>
          <a:off x="3646714" y="56660143"/>
          <a:ext cx="4335794" cy="47083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накладной, вкладной навески и навески на среднюю стенку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Широкий диапазон регулировки 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 активации 1,4 мм</a:t>
          </a:r>
        </a:p>
      </xdr:txBody>
    </xdr:sp>
    <xdr:clientData/>
  </xdr:oneCellAnchor>
  <xdr:oneCellAnchor>
    <xdr:from>
      <xdr:col>8</xdr:col>
      <xdr:colOff>0</xdr:colOff>
      <xdr:row>140</xdr:row>
      <xdr:rowOff>0</xdr:rowOff>
    </xdr:from>
    <xdr:ext cx="5361214" cy="625928"/>
    <xdr:sp macro="" textlink="">
      <xdr:nvSpPr>
        <xdr:cNvPr id="135" name="TextBox 134">
          <a:extLst>
            <a:ext uri="{FF2B5EF4-FFF2-40B4-BE49-F238E27FC236}">
              <a16:creationId xmlns:a16="http://schemas.microsoft.com/office/drawing/2014/main" xmlns="" id="{00000000-0008-0000-0800-000087000000}"/>
            </a:ext>
          </a:extLst>
        </xdr:cNvPr>
        <xdr:cNvSpPr txBox="1"/>
      </xdr:nvSpPr>
      <xdr:spPr>
        <a:xfrm>
          <a:off x="10940143" y="56152143"/>
          <a:ext cx="5361214" cy="62592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16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Для применения со скрытыми петлями без функции самозакрывания</a:t>
          </a:r>
          <a:endParaRPr lang="ru-RU" sz="1600">
            <a:effectLst/>
          </a:endParaRPr>
        </a:p>
        <a:p>
          <a:endParaRPr lang="ru-RU" sz="1100"/>
        </a:p>
      </xdr:txBody>
    </xdr:sp>
    <xdr:clientData/>
  </xdr:oneCellAnchor>
  <xdr:oneCellAnchor>
    <xdr:from>
      <xdr:col>8</xdr:col>
      <xdr:colOff>1605642</xdr:colOff>
      <xdr:row>140</xdr:row>
      <xdr:rowOff>480785</xdr:rowOff>
    </xdr:from>
    <xdr:ext cx="2660983" cy="561549"/>
    <xdr:sp macro="" textlink="">
      <xdr:nvSpPr>
        <xdr:cNvPr id="136" name="Прямоугольник 135">
          <a:extLst>
            <a:ext uri="{FF2B5EF4-FFF2-40B4-BE49-F238E27FC236}">
              <a16:creationId xmlns:a16="http://schemas.microsoft.com/office/drawing/2014/main" xmlns="" id="{00000000-0008-0000-0800-000088000000}"/>
            </a:ext>
          </a:extLst>
        </xdr:cNvPr>
        <xdr:cNvSpPr/>
      </xdr:nvSpPr>
      <xdr:spPr>
        <a:xfrm>
          <a:off x="12545785" y="56632928"/>
          <a:ext cx="2660983" cy="56154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накладных дверей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Широкий диапазон регулировки 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 активации 1,4 мм</a:t>
          </a:r>
        </a:p>
      </xdr:txBody>
    </xdr:sp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79</xdr:row>
      <xdr:rowOff>0</xdr:rowOff>
    </xdr:from>
    <xdr:to>
      <xdr:col>1</xdr:col>
      <xdr:colOff>1080000</xdr:colOff>
      <xdr:row>79</xdr:row>
      <xdr:rowOff>1080000</xdr:rowOff>
    </xdr:to>
    <xdr:pic>
      <xdr:nvPicPr>
        <xdr:cNvPr id="16" name="Рисунок 15" descr="OEWB_SensysW_165-105_120_TA.jpg">
          <a:extLst>
            <a:ext uri="{FF2B5EF4-FFF2-40B4-BE49-F238E27FC236}">
              <a16:creationId xmlns:a16="http://schemas.microsoft.com/office/drawing/2014/main" xmlns="" id="{00000000-0008-0000-0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4300" y="40376475"/>
          <a:ext cx="1080000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79</xdr:row>
      <xdr:rowOff>0</xdr:rowOff>
    </xdr:from>
    <xdr:to>
      <xdr:col>7</xdr:col>
      <xdr:colOff>1080000</xdr:colOff>
      <xdr:row>79</xdr:row>
      <xdr:rowOff>1080000</xdr:rowOff>
    </xdr:to>
    <xdr:pic>
      <xdr:nvPicPr>
        <xdr:cNvPr id="17" name="Рисунок 16" descr="OEWB_Sensys_165-90_135_TA.jpg">
          <a:extLst>
            <a:ext uri="{FF2B5EF4-FFF2-40B4-BE49-F238E27FC236}">
              <a16:creationId xmlns:a16="http://schemas.microsoft.com/office/drawing/2014/main" xmlns="" id="{00000000-0008-0000-0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029575" y="40376475"/>
          <a:ext cx="1080000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1</xdr:col>
      <xdr:colOff>1306451</xdr:colOff>
      <xdr:row>84</xdr:row>
      <xdr:rowOff>1080000</xdr:rowOff>
    </xdr:to>
    <xdr:pic>
      <xdr:nvPicPr>
        <xdr:cNvPr id="18" name="Рисунок 17" descr="OEWB_Sensys_110-85_TA.jpg">
          <a:extLst>
            <a:ext uri="{FF2B5EF4-FFF2-40B4-BE49-F238E27FC236}">
              <a16:creationId xmlns:a16="http://schemas.microsoft.com/office/drawing/2014/main" xmlns="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4300" y="38385750"/>
          <a:ext cx="1306451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84</xdr:row>
      <xdr:rowOff>0</xdr:rowOff>
    </xdr:from>
    <xdr:to>
      <xdr:col>7</xdr:col>
      <xdr:colOff>1080000</xdr:colOff>
      <xdr:row>84</xdr:row>
      <xdr:rowOff>1080000</xdr:rowOff>
    </xdr:to>
    <xdr:pic>
      <xdr:nvPicPr>
        <xdr:cNvPr id="19" name="Рисунок 18" descr="OEWB_intermat_95-85_TA.jpg">
          <a:extLst>
            <a:ext uri="{FF2B5EF4-FFF2-40B4-BE49-F238E27FC236}">
              <a16:creationId xmlns:a16="http://schemas.microsoft.com/office/drawing/2014/main" xmlns="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024813" y="33670875"/>
          <a:ext cx="1080000" cy="1080000"/>
        </a:xfrm>
        <a:prstGeom prst="rect">
          <a:avLst/>
        </a:prstGeom>
      </xdr:spPr>
    </xdr:pic>
    <xdr:clientData/>
  </xdr:twoCellAnchor>
  <xdr:twoCellAnchor>
    <xdr:from>
      <xdr:col>0</xdr:col>
      <xdr:colOff>916216</xdr:colOff>
      <xdr:row>117</xdr:row>
      <xdr:rowOff>0</xdr:rowOff>
    </xdr:from>
    <xdr:to>
      <xdr:col>1</xdr:col>
      <xdr:colOff>1610179</xdr:colOff>
      <xdr:row>117</xdr:row>
      <xdr:rowOff>1440656</xdr:rowOff>
    </xdr:to>
    <xdr:pic>
      <xdr:nvPicPr>
        <xdr:cNvPr id="21" name="Рисунок 20" descr="ta_0060581_Topf_Metall_TA_SorUeb.jpg">
          <a:extLst>
            <a:ext uri="{FF2B5EF4-FFF2-40B4-BE49-F238E27FC236}">
              <a16:creationId xmlns:a16="http://schemas.microsoft.com/office/drawing/2014/main" xmlns="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16216" y="47361929"/>
          <a:ext cx="1619249" cy="1440656"/>
        </a:xfrm>
        <a:prstGeom prst="rect">
          <a:avLst/>
        </a:prstGeom>
      </xdr:spPr>
    </xdr:pic>
    <xdr:clientData/>
  </xdr:twoCellAnchor>
  <xdr:twoCellAnchor>
    <xdr:from>
      <xdr:col>7</xdr:col>
      <xdr:colOff>11906</xdr:colOff>
      <xdr:row>117</xdr:row>
      <xdr:rowOff>-1</xdr:rowOff>
    </xdr:from>
    <xdr:to>
      <xdr:col>8</xdr:col>
      <xdr:colOff>464344</xdr:colOff>
      <xdr:row>117</xdr:row>
      <xdr:rowOff>1440656</xdr:rowOff>
    </xdr:to>
    <xdr:pic>
      <xdr:nvPicPr>
        <xdr:cNvPr id="22" name="Рисунок 21" descr="ta_0060576_Auf_Metall_TA_SorUeb.jpg">
          <a:extLst>
            <a:ext uri="{FF2B5EF4-FFF2-40B4-BE49-F238E27FC236}">
              <a16:creationId xmlns:a16="http://schemas.microsoft.com/office/drawing/2014/main" xmlns="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036719" y="36552187"/>
          <a:ext cx="2095500" cy="1440657"/>
        </a:xfrm>
        <a:prstGeom prst="rect">
          <a:avLst/>
        </a:prstGeom>
      </xdr:spPr>
    </xdr:pic>
    <xdr:clientData/>
  </xdr:twoCellAnchor>
  <xdr:twoCellAnchor>
    <xdr:from>
      <xdr:col>1</xdr:col>
      <xdr:colOff>23813</xdr:colOff>
      <xdr:row>121</xdr:row>
      <xdr:rowOff>154780</xdr:rowOff>
    </xdr:from>
    <xdr:to>
      <xdr:col>2</xdr:col>
      <xdr:colOff>1023938</xdr:colOff>
      <xdr:row>123</xdr:row>
      <xdr:rowOff>1440655</xdr:rowOff>
    </xdr:to>
    <xdr:pic>
      <xdr:nvPicPr>
        <xdr:cNvPr id="24" name="Рисунок 23" descr="ta_0060579_TA_SorUeb.jpg">
          <a:extLst>
            <a:ext uri="{FF2B5EF4-FFF2-40B4-BE49-F238E27FC236}">
              <a16:creationId xmlns:a16="http://schemas.microsoft.com/office/drawing/2014/main" xmlns="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42876" y="39016780"/>
          <a:ext cx="2643187" cy="16668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2</xdr:col>
      <xdr:colOff>12412</xdr:colOff>
      <xdr:row>135</xdr:row>
      <xdr:rowOff>1080000</xdr:rowOff>
    </xdr:to>
    <xdr:pic>
      <xdr:nvPicPr>
        <xdr:cNvPr id="25" name="Рисунок 24" descr="S99_P2O_14mm_Standard_AW_001_TA.jpg">
          <a:extLst>
            <a:ext uri="{FF2B5EF4-FFF2-40B4-BE49-F238E27FC236}">
              <a16:creationId xmlns:a16="http://schemas.microsoft.com/office/drawing/2014/main" xmlns="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4300" y="45367575"/>
          <a:ext cx="1660237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135</xdr:row>
      <xdr:rowOff>11906</xdr:rowOff>
    </xdr:from>
    <xdr:to>
      <xdr:col>8</xdr:col>
      <xdr:colOff>0</xdr:colOff>
      <xdr:row>136</xdr:row>
      <xdr:rowOff>0</xdr:rowOff>
    </xdr:to>
    <xdr:pic>
      <xdr:nvPicPr>
        <xdr:cNvPr id="26" name="Рисунок 25" descr="S99_P2O_14mm_Standard_AW_005.jpg">
          <a:extLst>
            <a:ext uri="{FF2B5EF4-FFF2-40B4-BE49-F238E27FC236}">
              <a16:creationId xmlns:a16="http://schemas.microsoft.com/office/drawing/2014/main" xmlns="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024813" y="42171937"/>
          <a:ext cx="1643062" cy="108346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2</xdr:col>
      <xdr:colOff>12412</xdr:colOff>
      <xdr:row>142</xdr:row>
      <xdr:rowOff>1080000</xdr:rowOff>
    </xdr:to>
    <xdr:pic>
      <xdr:nvPicPr>
        <xdr:cNvPr id="27" name="Рисунок 26" descr="S99_P2O_14mm_Standard_AW_001_TA.jpg">
          <a:extLst>
            <a:ext uri="{FF2B5EF4-FFF2-40B4-BE49-F238E27FC236}">
              <a16:creationId xmlns:a16="http://schemas.microsoft.com/office/drawing/2014/main" xmlns="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4300" y="48006000"/>
          <a:ext cx="1660237" cy="1080000"/>
        </a:xfrm>
        <a:prstGeom prst="rect">
          <a:avLst/>
        </a:prstGeom>
      </xdr:spPr>
    </xdr:pic>
    <xdr:clientData/>
  </xdr:twoCellAnchor>
  <xdr:twoCellAnchor>
    <xdr:from>
      <xdr:col>6</xdr:col>
      <xdr:colOff>595312</xdr:colOff>
      <xdr:row>142</xdr:row>
      <xdr:rowOff>0</xdr:rowOff>
    </xdr:from>
    <xdr:to>
      <xdr:col>8</xdr:col>
      <xdr:colOff>0</xdr:colOff>
      <xdr:row>144</xdr:row>
      <xdr:rowOff>0</xdr:rowOff>
    </xdr:to>
    <xdr:pic>
      <xdr:nvPicPr>
        <xdr:cNvPr id="28" name="Рисунок 27" descr="S99_P2O_14mm_Standard_AW_005.jpg">
          <a:extLst>
            <a:ext uri="{FF2B5EF4-FFF2-40B4-BE49-F238E27FC236}">
              <a16:creationId xmlns:a16="http://schemas.microsoft.com/office/drawing/2014/main" xmlns="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012906" y="45720000"/>
          <a:ext cx="1654969" cy="1309688"/>
        </a:xfrm>
        <a:prstGeom prst="rect">
          <a:avLst/>
        </a:prstGeom>
      </xdr:spPr>
    </xdr:pic>
    <xdr:clientData/>
  </xdr:twoCellAnchor>
  <xdr:oneCellAnchor>
    <xdr:from>
      <xdr:col>2</xdr:col>
      <xdr:colOff>1667224</xdr:colOff>
      <xdr:row>4</xdr:row>
      <xdr:rowOff>355345</xdr:rowOff>
    </xdr:from>
    <xdr:ext cx="3381026" cy="2168780"/>
    <xdr:sp macro="" textlink="">
      <xdr:nvSpPr>
        <xdr:cNvPr id="29" name="Прямоугольник 28">
          <a:extLst>
            <a:ext uri="{FF2B5EF4-FFF2-40B4-BE49-F238E27FC236}">
              <a16:creationId xmlns:a16="http://schemas.microsoft.com/office/drawing/2014/main" xmlns="" id="{00000000-0008-0000-0900-00001D000000}"/>
            </a:ext>
          </a:extLst>
        </xdr:cNvPr>
        <xdr:cNvSpPr/>
      </xdr:nvSpPr>
      <xdr:spPr>
        <a:xfrm>
          <a:off x="3429349" y="355345"/>
          <a:ext cx="3381026" cy="216878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11,6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+2,5/–1,5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1643412</xdr:colOff>
      <xdr:row>4</xdr:row>
      <xdr:rowOff>355345</xdr:rowOff>
    </xdr:from>
    <xdr:ext cx="3404838" cy="2156874"/>
    <xdr:sp macro="" textlink="">
      <xdr:nvSpPr>
        <xdr:cNvPr id="30" name="Прямоугольник 29">
          <a:extLst>
            <a:ext uri="{FF2B5EF4-FFF2-40B4-BE49-F238E27FC236}">
              <a16:creationId xmlns:a16="http://schemas.microsoft.com/office/drawing/2014/main" xmlns="" id="{00000000-0008-0000-0900-00001E000000}"/>
            </a:ext>
          </a:extLst>
        </xdr:cNvPr>
        <xdr:cNvSpPr/>
      </xdr:nvSpPr>
      <xdr:spPr>
        <a:xfrm>
          <a:off x="11311287" y="355345"/>
          <a:ext cx="3404838" cy="215687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 функцией самозакрывания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Для угловых шкафов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14–28 мм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11,1 мм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двери +2/–2 мм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фуг +2/–2 мм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  <a:endParaRPr lang="ru-RU"/>
        </a:p>
      </xdr:txBody>
    </xdr:sp>
    <xdr:clientData/>
  </xdr:oneCellAnchor>
  <xdr:oneCellAnchor>
    <xdr:from>
      <xdr:col>2</xdr:col>
      <xdr:colOff>1702942</xdr:colOff>
      <xdr:row>15</xdr:row>
      <xdr:rowOff>10064</xdr:rowOff>
    </xdr:from>
    <xdr:ext cx="3333402" cy="2192592"/>
    <xdr:sp macro="" textlink="">
      <xdr:nvSpPr>
        <xdr:cNvPr id="31" name="Прямоугольник 30">
          <a:extLst>
            <a:ext uri="{FF2B5EF4-FFF2-40B4-BE49-F238E27FC236}">
              <a16:creationId xmlns:a16="http://schemas.microsoft.com/office/drawing/2014/main" xmlns="" id="{00000000-0008-0000-0900-00001F000000}"/>
            </a:ext>
          </a:extLst>
        </xdr:cNvPr>
        <xdr:cNvSpPr/>
      </xdr:nvSpPr>
      <xdr:spPr>
        <a:xfrm>
          <a:off x="3465067" y="4808283"/>
          <a:ext cx="3333402" cy="219259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14–32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11,1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+2,5/–1,5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1679129</xdr:colOff>
      <xdr:row>14</xdr:row>
      <xdr:rowOff>188657</xdr:rowOff>
    </xdr:from>
    <xdr:ext cx="3369121" cy="2168779"/>
    <xdr:sp macro="" textlink="">
      <xdr:nvSpPr>
        <xdr:cNvPr id="32" name="Прямоугольник 31">
          <a:extLst>
            <a:ext uri="{FF2B5EF4-FFF2-40B4-BE49-F238E27FC236}">
              <a16:creationId xmlns:a16="http://schemas.microsoft.com/office/drawing/2014/main" xmlns="" id="{00000000-0008-0000-0900-000020000000}"/>
            </a:ext>
          </a:extLst>
        </xdr:cNvPr>
        <xdr:cNvSpPr/>
      </xdr:nvSpPr>
      <xdr:spPr>
        <a:xfrm>
          <a:off x="11347004" y="4796376"/>
          <a:ext cx="3369121" cy="216877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 функцией самозакрывания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26–43 мм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40 мм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13,7 мм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+2,5/–1,5 мм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  <a:endParaRPr lang="ru-RU" sz="5400"/>
        </a:p>
      </xdr:txBody>
    </xdr:sp>
    <xdr:clientData/>
  </xdr:oneCellAnchor>
  <xdr:oneCellAnchor>
    <xdr:from>
      <xdr:col>2</xdr:col>
      <xdr:colOff>1691036</xdr:colOff>
      <xdr:row>24</xdr:row>
      <xdr:rowOff>188658</xdr:rowOff>
    </xdr:from>
    <xdr:ext cx="3357214" cy="2192592"/>
    <xdr:sp macro="" textlink="">
      <xdr:nvSpPr>
        <xdr:cNvPr id="33" name="Прямоугольник 32">
          <a:extLst>
            <a:ext uri="{FF2B5EF4-FFF2-40B4-BE49-F238E27FC236}">
              <a16:creationId xmlns:a16="http://schemas.microsoft.com/office/drawing/2014/main" xmlns="" id="{00000000-0008-0000-0900-000021000000}"/>
            </a:ext>
          </a:extLst>
        </xdr:cNvPr>
        <xdr:cNvSpPr/>
      </xdr:nvSpPr>
      <xdr:spPr>
        <a:xfrm>
          <a:off x="3453161" y="9154064"/>
          <a:ext cx="3357214" cy="219259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12,7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+2,5/–1,5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1691036</xdr:colOff>
      <xdr:row>24</xdr:row>
      <xdr:rowOff>176751</xdr:rowOff>
    </xdr:from>
    <xdr:ext cx="3345308" cy="2180687"/>
    <xdr:sp macro="" textlink="">
      <xdr:nvSpPr>
        <xdr:cNvPr id="34" name="Прямоугольник 33">
          <a:extLst>
            <a:ext uri="{FF2B5EF4-FFF2-40B4-BE49-F238E27FC236}">
              <a16:creationId xmlns:a16="http://schemas.microsoft.com/office/drawing/2014/main" xmlns="" id="{00000000-0008-0000-0900-000022000000}"/>
            </a:ext>
          </a:extLst>
        </xdr:cNvPr>
        <xdr:cNvSpPr/>
      </xdr:nvSpPr>
      <xdr:spPr>
        <a:xfrm>
          <a:off x="11358911" y="9142157"/>
          <a:ext cx="3345308" cy="218068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встроенного демпфера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15–32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11,6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+3/–2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Угол открывания может быть уменьшен при помощи дополнительных принадлежностей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Петля для открывания двери без выступа</a:t>
          </a:r>
        </a:p>
      </xdr:txBody>
    </xdr:sp>
    <xdr:clientData/>
  </xdr:oneCellAnchor>
  <xdr:oneCellAnchor>
    <xdr:from>
      <xdr:col>2</xdr:col>
      <xdr:colOff>1691036</xdr:colOff>
      <xdr:row>35</xdr:row>
      <xdr:rowOff>10063</xdr:rowOff>
    </xdr:from>
    <xdr:ext cx="3357214" cy="2168781"/>
    <xdr:sp macro="" textlink="">
      <xdr:nvSpPr>
        <xdr:cNvPr id="35" name="Прямоугольник 34">
          <a:extLst>
            <a:ext uri="{FF2B5EF4-FFF2-40B4-BE49-F238E27FC236}">
              <a16:creationId xmlns:a16="http://schemas.microsoft.com/office/drawing/2014/main" xmlns="" id="{00000000-0008-0000-0900-000023000000}"/>
            </a:ext>
          </a:extLst>
        </xdr:cNvPr>
        <xdr:cNvSpPr/>
      </xdr:nvSpPr>
      <xdr:spPr>
        <a:xfrm>
          <a:off x="3453161" y="13523657"/>
          <a:ext cx="3357214" cy="216878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 функцией самозакрывания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Для углов</a:t>
          </a:r>
          <a:r>
            <a:rPr lang="ru-RU" sz="1100" b="0" i="0" baseline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20° ,30° ,45° 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14–32 мм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10,5 мм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двери +2/–2 мм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фуг +2/–2 мм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1702942</xdr:colOff>
      <xdr:row>34</xdr:row>
      <xdr:rowOff>188657</xdr:rowOff>
    </xdr:from>
    <xdr:ext cx="3345308" cy="2168780"/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xmlns="" id="{00000000-0008-0000-0900-000024000000}"/>
            </a:ext>
          </a:extLst>
        </xdr:cNvPr>
        <xdr:cNvSpPr/>
      </xdr:nvSpPr>
      <xdr:spPr>
        <a:xfrm>
          <a:off x="11370817" y="13511751"/>
          <a:ext cx="3345308" cy="216878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 функцией самозакрывания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Для углов</a:t>
          </a:r>
          <a:r>
            <a:rPr lang="ru-RU" sz="1100" b="0" i="0" baseline="0">
              <a:latin typeface="+mn-lt"/>
              <a:ea typeface="+mn-ea"/>
              <a:cs typeface="+mn-cs"/>
            </a:rPr>
            <a:t> -3</a:t>
          </a:r>
          <a:r>
            <a:rPr lang="ru-RU" sz="1100" b="0" i="0">
              <a:latin typeface="+mn-lt"/>
              <a:ea typeface="+mn-ea"/>
              <a:cs typeface="+mn-cs"/>
            </a:rPr>
            <a:t>0° и </a:t>
          </a:r>
          <a:r>
            <a:rPr lang="ru-RU" sz="1100" b="0" i="0" baseline="0">
              <a:latin typeface="+mn-lt"/>
              <a:ea typeface="+mn-ea"/>
              <a:cs typeface="+mn-cs"/>
            </a:rPr>
            <a:t>-45</a:t>
          </a:r>
          <a:r>
            <a:rPr lang="ru-RU" sz="1100" b="0" i="0">
              <a:latin typeface="+mn-lt"/>
              <a:ea typeface="+mn-ea"/>
              <a:cs typeface="+mn-cs"/>
            </a:rPr>
            <a:t>° 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15–28 мм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12,7</a:t>
          </a:r>
          <a:r>
            <a:rPr lang="ru-RU" sz="1100" b="0" i="0" baseline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двери +2/–2 мм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фуг +2/–2 мм</a:t>
          </a:r>
          <a:endParaRPr lang="ru-RU" sz="110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1691036</xdr:colOff>
      <xdr:row>44</xdr:row>
      <xdr:rowOff>176752</xdr:rowOff>
    </xdr:from>
    <xdr:ext cx="3357214" cy="2192592"/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xmlns="" id="{00000000-0008-0000-0900-000025000000}"/>
            </a:ext>
          </a:extLst>
        </xdr:cNvPr>
        <xdr:cNvSpPr/>
      </xdr:nvSpPr>
      <xdr:spPr>
        <a:xfrm>
          <a:off x="3453161" y="17857533"/>
          <a:ext cx="3357214" cy="219259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дверей с алюминиевой рамой толщиной 19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+2,5/–1,5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1691036</xdr:colOff>
      <xdr:row>55</xdr:row>
      <xdr:rowOff>355345</xdr:rowOff>
    </xdr:from>
    <xdr:ext cx="3345308" cy="2180686"/>
    <xdr:sp macro="" textlink="">
      <xdr:nvSpPr>
        <xdr:cNvPr id="38" name="Прямоугольник 37">
          <a:extLst>
            <a:ext uri="{FF2B5EF4-FFF2-40B4-BE49-F238E27FC236}">
              <a16:creationId xmlns:a16="http://schemas.microsoft.com/office/drawing/2014/main" xmlns="" id="{00000000-0008-0000-0900-000026000000}"/>
            </a:ext>
          </a:extLst>
        </xdr:cNvPr>
        <xdr:cNvSpPr/>
      </xdr:nvSpPr>
      <xdr:spPr>
        <a:xfrm>
          <a:off x="3453161" y="22596220"/>
          <a:ext cx="3345308" cy="21806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15–25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11,6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+2,5/–1,5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1691036</xdr:colOff>
      <xdr:row>55</xdr:row>
      <xdr:rowOff>367252</xdr:rowOff>
    </xdr:from>
    <xdr:ext cx="3369120" cy="2180686"/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xmlns="" id="{00000000-0008-0000-0900-000027000000}"/>
            </a:ext>
          </a:extLst>
        </xdr:cNvPr>
        <xdr:cNvSpPr/>
      </xdr:nvSpPr>
      <xdr:spPr>
        <a:xfrm>
          <a:off x="11358911" y="22608127"/>
          <a:ext cx="3369120" cy="21806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угла корпуса 90°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14–28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11,1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выступа двери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фуг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1691036</xdr:colOff>
      <xdr:row>66</xdr:row>
      <xdr:rowOff>164845</xdr:rowOff>
    </xdr:from>
    <xdr:ext cx="3369120" cy="2216405"/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xmlns="" id="{00000000-0008-0000-0900-000028000000}"/>
            </a:ext>
          </a:extLst>
        </xdr:cNvPr>
        <xdr:cNvSpPr/>
      </xdr:nvSpPr>
      <xdr:spPr>
        <a:xfrm>
          <a:off x="3453161" y="27192033"/>
          <a:ext cx="3369120" cy="221640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14–32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11,1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+2,5/–1,5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8</xdr:col>
      <xdr:colOff>1679129</xdr:colOff>
      <xdr:row>66</xdr:row>
      <xdr:rowOff>188657</xdr:rowOff>
    </xdr:from>
    <xdr:ext cx="3381027" cy="2168780"/>
    <xdr:sp macro="" textlink="">
      <xdr:nvSpPr>
        <xdr:cNvPr id="41" name="Прямоугольник 40">
          <a:extLst>
            <a:ext uri="{FF2B5EF4-FFF2-40B4-BE49-F238E27FC236}">
              <a16:creationId xmlns:a16="http://schemas.microsoft.com/office/drawing/2014/main" xmlns="" id="{00000000-0008-0000-0900-000029000000}"/>
            </a:ext>
          </a:extLst>
        </xdr:cNvPr>
        <xdr:cNvSpPr/>
      </xdr:nvSpPr>
      <xdr:spPr>
        <a:xfrm>
          <a:off x="11347004" y="27215845"/>
          <a:ext cx="3381027" cy="216878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с техникой защелкивания без функции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механизма открывания </a:t>
          </a:r>
          <a:r>
            <a:rPr lang="en-US" sz="1100" b="0" i="0">
              <a:latin typeface="+mn-lt"/>
              <a:ea typeface="+mn-ea"/>
              <a:cs typeface="+mn-cs"/>
            </a:rPr>
            <a:t>Push to open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угла корпуса 30°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14–32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11,1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348</xdr:colOff>
      <xdr:row>78</xdr:row>
      <xdr:rowOff>367251</xdr:rowOff>
    </xdr:from>
    <xdr:ext cx="5047901" cy="811467"/>
    <xdr:sp macro="" textlink="">
      <xdr:nvSpPr>
        <xdr:cNvPr id="42" name="Прямоугольник 41">
          <a:extLst>
            <a:ext uri="{FF2B5EF4-FFF2-40B4-BE49-F238E27FC236}">
              <a16:creationId xmlns:a16="http://schemas.microsoft.com/office/drawing/2014/main" xmlns="" id="{00000000-0008-0000-0900-00002A000000}"/>
            </a:ext>
          </a:extLst>
        </xdr:cNvPr>
        <xdr:cNvSpPr/>
      </xdr:nvSpPr>
      <xdr:spPr>
        <a:xfrm>
          <a:off x="1762473" y="32204564"/>
          <a:ext cx="5047901" cy="81146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7</xdr:col>
      <xdr:colOff>1631505</xdr:colOff>
      <xdr:row>78</xdr:row>
      <xdr:rowOff>367251</xdr:rowOff>
    </xdr:from>
    <xdr:ext cx="5059807" cy="859092"/>
    <xdr:sp macro="" textlink="">
      <xdr:nvSpPr>
        <xdr:cNvPr id="43" name="Прямоугольник 42">
          <a:extLst>
            <a:ext uri="{FF2B5EF4-FFF2-40B4-BE49-F238E27FC236}">
              <a16:creationId xmlns:a16="http://schemas.microsoft.com/office/drawing/2014/main" xmlns="" id="{00000000-0008-0000-0900-00002B000000}"/>
            </a:ext>
          </a:extLst>
        </xdr:cNvPr>
        <xdr:cNvSpPr/>
      </xdr:nvSpPr>
      <xdr:spPr>
        <a:xfrm>
          <a:off x="9656318" y="32204564"/>
          <a:ext cx="5059807" cy="85909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уменьшения угла открывания дверей шкафов с выступающими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демпфирования, без функции самозакрывания</a:t>
          </a:r>
        </a:p>
      </xdr:txBody>
    </xdr:sp>
    <xdr:clientData/>
  </xdr:oneCellAnchor>
  <xdr:oneCellAnchor>
    <xdr:from>
      <xdr:col>1</xdr:col>
      <xdr:colOff>1595786</xdr:colOff>
      <xdr:row>83</xdr:row>
      <xdr:rowOff>117220</xdr:rowOff>
    </xdr:from>
    <xdr:ext cx="5095526" cy="847186"/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xmlns="" id="{00000000-0008-0000-0900-00002C000000}"/>
            </a:ext>
          </a:extLst>
        </xdr:cNvPr>
        <xdr:cNvSpPr/>
      </xdr:nvSpPr>
      <xdr:spPr>
        <a:xfrm>
          <a:off x="1714849" y="34121470"/>
          <a:ext cx="5095526" cy="8471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Уменьшает угол открывания, чтобы избежать столкновения двери со смежными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функции самозакрывания</a:t>
          </a:r>
        </a:p>
      </xdr:txBody>
    </xdr:sp>
    <xdr:clientData/>
  </xdr:oneCellAnchor>
  <xdr:oneCellAnchor>
    <xdr:from>
      <xdr:col>7</xdr:col>
      <xdr:colOff>1631504</xdr:colOff>
      <xdr:row>84</xdr:row>
      <xdr:rowOff>81502</xdr:rowOff>
    </xdr:from>
    <xdr:ext cx="5047902" cy="656686"/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xmlns="" id="{00000000-0008-0000-0900-00002D000000}"/>
            </a:ext>
          </a:extLst>
        </xdr:cNvPr>
        <xdr:cNvSpPr/>
      </xdr:nvSpPr>
      <xdr:spPr>
        <a:xfrm>
          <a:off x="9656317" y="34276252"/>
          <a:ext cx="5047902" cy="6566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Уменьшает угол открывания, чтобы избежать столкновения двери со смежными элементами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Позволяет предотвратить повреждение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Возможно применение для петель без функции самозакрывания</a:t>
          </a:r>
        </a:p>
      </xdr:txBody>
    </xdr:sp>
    <xdr:clientData/>
  </xdr:oneCellAnchor>
  <xdr:oneCellAnchor>
    <xdr:from>
      <xdr:col>1</xdr:col>
      <xdr:colOff>1619598</xdr:colOff>
      <xdr:row>116</xdr:row>
      <xdr:rowOff>355345</xdr:rowOff>
    </xdr:from>
    <xdr:ext cx="5047902" cy="1061499"/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xmlns="" id="{00000000-0008-0000-0900-00002E000000}"/>
            </a:ext>
          </a:extLst>
        </xdr:cNvPr>
        <xdr:cNvSpPr/>
      </xdr:nvSpPr>
      <xdr:spPr>
        <a:xfrm>
          <a:off x="1738661" y="36550345"/>
          <a:ext cx="5047902" cy="106149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Под прикручивание на чашку петли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Сила демпфирования регулируется при помощи колесика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дверей весом более 13,5 кг необходимы два демпфера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установки на готовую мебель</a:t>
          </a:r>
        </a:p>
      </xdr:txBody>
    </xdr:sp>
    <xdr:clientData/>
  </xdr:oneCellAnchor>
  <xdr:oneCellAnchor>
    <xdr:from>
      <xdr:col>8</xdr:col>
      <xdr:colOff>464692</xdr:colOff>
      <xdr:row>116</xdr:row>
      <xdr:rowOff>331533</xdr:rowOff>
    </xdr:from>
    <xdr:ext cx="4559746" cy="1132935"/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xmlns="" id="{00000000-0008-0000-0900-00002F000000}"/>
            </a:ext>
          </a:extLst>
        </xdr:cNvPr>
        <xdr:cNvSpPr/>
      </xdr:nvSpPr>
      <xdr:spPr>
        <a:xfrm>
          <a:off x="10132567" y="36526533"/>
          <a:ext cx="4559746" cy="113293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установки на консоль петли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Сила демпфирования регулируется при помощи колесика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Монтаж/демонтаж без инструментов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дверей весом более 13,5 кг необходимы два демпфера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установки на готовую мебель</a:t>
          </a:r>
        </a:p>
      </xdr:txBody>
    </xdr:sp>
    <xdr:clientData/>
  </xdr:oneCellAnchor>
  <xdr:oneCellAnchor>
    <xdr:from>
      <xdr:col>2</xdr:col>
      <xdr:colOff>1012380</xdr:colOff>
      <xdr:row>121</xdr:row>
      <xdr:rowOff>152939</xdr:rowOff>
    </xdr:from>
    <xdr:ext cx="4035870" cy="1680624"/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xmlns="" id="{00000000-0008-0000-0900-000030000000}"/>
            </a:ext>
          </a:extLst>
        </xdr:cNvPr>
        <xdr:cNvSpPr/>
      </xdr:nvSpPr>
      <xdr:spPr>
        <a:xfrm>
          <a:off x="2774505" y="39014939"/>
          <a:ext cx="4035870" cy="168062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Под прикручивание к верхней или нижней панели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Сила демпфирования плавно регулируется с помощью регулировочного винта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 со стороны петли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дверей весом более 13,5 кг необходимы два демпфера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установки на готовую мебель</a:t>
          </a:r>
        </a:p>
      </xdr:txBody>
    </xdr:sp>
    <xdr:clientData/>
  </xdr:oneCellAnchor>
  <xdr:twoCellAnchor>
    <xdr:from>
      <xdr:col>1</xdr:col>
      <xdr:colOff>0</xdr:colOff>
      <xdr:row>135</xdr:row>
      <xdr:rowOff>0</xdr:rowOff>
    </xdr:from>
    <xdr:to>
      <xdr:col>2</xdr:col>
      <xdr:colOff>12412</xdr:colOff>
      <xdr:row>135</xdr:row>
      <xdr:rowOff>1080000</xdr:rowOff>
    </xdr:to>
    <xdr:pic>
      <xdr:nvPicPr>
        <xdr:cNvPr id="50" name="Рисунок 49" descr="S99_P2O_14mm_Standard_AW_001_TA.jpg">
          <a:extLst>
            <a:ext uri="{FF2B5EF4-FFF2-40B4-BE49-F238E27FC236}">
              <a16:creationId xmlns:a16="http://schemas.microsoft.com/office/drawing/2014/main" xmlns="" id="{00000000-0008-0000-09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80975" y="45053250"/>
          <a:ext cx="1660237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2</xdr:col>
      <xdr:colOff>12412</xdr:colOff>
      <xdr:row>135</xdr:row>
      <xdr:rowOff>1080000</xdr:rowOff>
    </xdr:to>
    <xdr:pic>
      <xdr:nvPicPr>
        <xdr:cNvPr id="51" name="Рисунок 50" descr="S99_P2O_14mm_Standard_AW_001_TA.jpg">
          <a:extLst>
            <a:ext uri="{FF2B5EF4-FFF2-40B4-BE49-F238E27FC236}">
              <a16:creationId xmlns:a16="http://schemas.microsoft.com/office/drawing/2014/main" xmlns="" id="{00000000-0008-0000-09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80975" y="45053250"/>
          <a:ext cx="1660237" cy="1080000"/>
        </a:xfrm>
        <a:prstGeom prst="rect">
          <a:avLst/>
        </a:prstGeom>
      </xdr:spPr>
    </xdr:pic>
    <xdr:clientData/>
  </xdr:twoCellAnchor>
  <xdr:twoCellAnchor>
    <xdr:from>
      <xdr:col>0</xdr:col>
      <xdr:colOff>869157</xdr:colOff>
      <xdr:row>141</xdr:row>
      <xdr:rowOff>178594</xdr:rowOff>
    </xdr:from>
    <xdr:to>
      <xdr:col>2</xdr:col>
      <xdr:colOff>506</xdr:colOff>
      <xdr:row>144</xdr:row>
      <xdr:rowOff>0</xdr:rowOff>
    </xdr:to>
    <xdr:pic>
      <xdr:nvPicPr>
        <xdr:cNvPr id="54" name="Рисунок 53" descr="S99_P2O_14mm_Standard_AW_001_TA.jpg">
          <a:extLst>
            <a:ext uri="{FF2B5EF4-FFF2-40B4-BE49-F238E27FC236}">
              <a16:creationId xmlns:a16="http://schemas.microsoft.com/office/drawing/2014/main" xmlns="" id="{00000000-0008-0000-09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69157" y="58102500"/>
          <a:ext cx="1655474" cy="1321594"/>
        </a:xfrm>
        <a:prstGeom prst="rect">
          <a:avLst/>
        </a:prstGeom>
      </xdr:spPr>
    </xdr:pic>
    <xdr:clientData/>
  </xdr:twoCellAnchor>
  <xdr:twoCellAnchor>
    <xdr:from>
      <xdr:col>7</xdr:col>
      <xdr:colOff>71436</xdr:colOff>
      <xdr:row>123</xdr:row>
      <xdr:rowOff>107156</xdr:rowOff>
    </xdr:from>
    <xdr:to>
      <xdr:col>8</xdr:col>
      <xdr:colOff>384825</xdr:colOff>
      <xdr:row>124</xdr:row>
      <xdr:rowOff>190500</xdr:rowOff>
    </xdr:to>
    <xdr:pic>
      <xdr:nvPicPr>
        <xdr:cNvPr id="66" name="Рисунок 65" descr="ta_060687.jpg">
          <a:extLst>
            <a:ext uri="{FF2B5EF4-FFF2-40B4-BE49-F238E27FC236}">
              <a16:creationId xmlns:a16="http://schemas.microsoft.com/office/drawing/2014/main" xmlns="" id="{00000000-0008-0000-09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096249" y="40278844"/>
          <a:ext cx="1956451" cy="1535906"/>
        </a:xfrm>
        <a:prstGeom prst="rect">
          <a:avLst/>
        </a:prstGeom>
      </xdr:spPr>
    </xdr:pic>
    <xdr:clientData/>
  </xdr:twoCellAnchor>
  <xdr:oneCellAnchor>
    <xdr:from>
      <xdr:col>8</xdr:col>
      <xdr:colOff>238474</xdr:colOff>
      <xdr:row>123</xdr:row>
      <xdr:rowOff>224376</xdr:rowOff>
    </xdr:from>
    <xdr:ext cx="4263283" cy="781240"/>
    <xdr:sp macro="" textlink="">
      <xdr:nvSpPr>
        <xdr:cNvPr id="67" name="Прямоугольник 66">
          <a:extLst>
            <a:ext uri="{FF2B5EF4-FFF2-40B4-BE49-F238E27FC236}">
              <a16:creationId xmlns:a16="http://schemas.microsoft.com/office/drawing/2014/main" xmlns="" id="{00000000-0008-0000-0900-000043000000}"/>
            </a:ext>
          </a:extLst>
        </xdr:cNvPr>
        <xdr:cNvSpPr/>
      </xdr:nvSpPr>
      <xdr:spPr>
        <a:xfrm>
          <a:off x="9906349" y="40396064"/>
          <a:ext cx="4263283" cy="78124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Под прикручивание к верхней или нижней панели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скрытых петель с функцией самозакрывания </a:t>
          </a:r>
          <a:r>
            <a:rPr lang="en-US" sz="1100" b="0" i="0">
              <a:latin typeface="+mn-lt"/>
              <a:ea typeface="+mn-ea"/>
              <a:cs typeface="+mn-cs"/>
            </a:rPr>
            <a:t>Intermat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SlideOn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дверей с весом более 7,5 кг необходимо два демпфера 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установки на готовую мебель</a:t>
          </a:r>
        </a:p>
      </xdr:txBody>
    </xdr:sp>
    <xdr:clientData/>
  </xdr:oneCellAnchor>
  <xdr:twoCellAnchor>
    <xdr:from>
      <xdr:col>1</xdr:col>
      <xdr:colOff>1</xdr:colOff>
      <xdr:row>129</xdr:row>
      <xdr:rowOff>0</xdr:rowOff>
    </xdr:from>
    <xdr:to>
      <xdr:col>1</xdr:col>
      <xdr:colOff>1216902</xdr:colOff>
      <xdr:row>129</xdr:row>
      <xdr:rowOff>1080000</xdr:rowOff>
    </xdr:to>
    <xdr:pic>
      <xdr:nvPicPr>
        <xdr:cNvPr id="68" name="Рисунок 67" descr="ta_060685.jpg">
          <a:extLst>
            <a:ext uri="{FF2B5EF4-FFF2-40B4-BE49-F238E27FC236}">
              <a16:creationId xmlns:a16="http://schemas.microsoft.com/office/drawing/2014/main" xmlns="" id="{00000000-0008-0000-09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19064" y="42731531"/>
          <a:ext cx="1216901" cy="1080000"/>
        </a:xfrm>
        <a:prstGeom prst="rect">
          <a:avLst/>
        </a:prstGeom>
      </xdr:spPr>
    </xdr:pic>
    <xdr:clientData/>
  </xdr:twoCellAnchor>
  <xdr:oneCellAnchor>
    <xdr:from>
      <xdr:col>1</xdr:col>
      <xdr:colOff>1607692</xdr:colOff>
      <xdr:row>129</xdr:row>
      <xdr:rowOff>69595</xdr:rowOff>
    </xdr:from>
    <xdr:ext cx="4263283" cy="781240"/>
    <xdr:sp macro="" textlink="">
      <xdr:nvSpPr>
        <xdr:cNvPr id="69" name="Прямоугольник 68">
          <a:extLst>
            <a:ext uri="{FF2B5EF4-FFF2-40B4-BE49-F238E27FC236}">
              <a16:creationId xmlns:a16="http://schemas.microsoft.com/office/drawing/2014/main" xmlns="" id="{00000000-0008-0000-0900-000045000000}"/>
            </a:ext>
          </a:extLst>
        </xdr:cNvPr>
        <xdr:cNvSpPr/>
      </xdr:nvSpPr>
      <xdr:spPr>
        <a:xfrm>
          <a:off x="1726755" y="42801126"/>
          <a:ext cx="4263283" cy="78124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запрессовки в верхнюю или нижнюю панель корпуса 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скрытых петель с функцией самозакрывания </a:t>
          </a:r>
          <a:r>
            <a:rPr lang="en-US" sz="1100" b="0" i="0">
              <a:latin typeface="+mn-lt"/>
              <a:ea typeface="+mn-ea"/>
              <a:cs typeface="+mn-cs"/>
            </a:rPr>
            <a:t>Intermat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SlideOn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дверей с весом более 7,5 кг необходимо два демпфера 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установки на готовую мебель</a:t>
          </a:r>
        </a:p>
      </xdr:txBody>
    </xdr:sp>
    <xdr:clientData/>
  </xdr:oneCellAnchor>
  <xdr:oneCellAnchor>
    <xdr:from>
      <xdr:col>2</xdr:col>
      <xdr:colOff>348</xdr:colOff>
      <xdr:row>89</xdr:row>
      <xdr:rowOff>176753</xdr:rowOff>
    </xdr:from>
    <xdr:ext cx="5012184" cy="680497"/>
    <xdr:sp macro="" textlink="">
      <xdr:nvSpPr>
        <xdr:cNvPr id="70" name="Прямоугольник 69">
          <a:extLst>
            <a:ext uri="{FF2B5EF4-FFF2-40B4-BE49-F238E27FC236}">
              <a16:creationId xmlns:a16="http://schemas.microsoft.com/office/drawing/2014/main" xmlns="" id="{00000000-0008-0000-0900-000046000000}"/>
            </a:ext>
          </a:extLst>
        </xdr:cNvPr>
        <xdr:cNvSpPr/>
      </xdr:nvSpPr>
      <xdr:spPr>
        <a:xfrm>
          <a:off x="1762473" y="43305953"/>
          <a:ext cx="5012184" cy="68049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под прикручивание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</a:t>
          </a:r>
          <a:r>
            <a:rPr lang="en-US" sz="1100" b="0" i="0">
              <a:latin typeface="+mn-lt"/>
              <a:ea typeface="+mn-ea"/>
              <a:cs typeface="+mn-cs"/>
            </a:rPr>
            <a:t> + 3 mm / - 3 mm</a:t>
          </a:r>
        </a:p>
        <a:p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1</xdr:colOff>
      <xdr:row>90</xdr:row>
      <xdr:rowOff>0</xdr:rowOff>
    </xdr:from>
    <xdr:to>
      <xdr:col>1</xdr:col>
      <xdr:colOff>1442046</xdr:colOff>
      <xdr:row>90</xdr:row>
      <xdr:rowOff>1080000</xdr:rowOff>
    </xdr:to>
    <xdr:pic>
      <xdr:nvPicPr>
        <xdr:cNvPr id="71" name="Рисунок 70" descr="MPL_8099_1teil_ansch_TA.jpg">
          <a:extLst>
            <a:ext uri="{FF2B5EF4-FFF2-40B4-BE49-F238E27FC236}">
              <a16:creationId xmlns:a16="http://schemas.microsoft.com/office/drawing/2014/main" xmlns="" id="{00000000-0008-0000-09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4301" y="43319700"/>
          <a:ext cx="1442045" cy="1080000"/>
        </a:xfrm>
        <a:prstGeom prst="rect">
          <a:avLst/>
        </a:prstGeom>
      </xdr:spPr>
    </xdr:pic>
    <xdr:clientData/>
  </xdr:twoCellAnchor>
  <xdr:oneCellAnchor>
    <xdr:from>
      <xdr:col>8</xdr:col>
      <xdr:colOff>348</xdr:colOff>
      <xdr:row>89</xdr:row>
      <xdr:rowOff>176753</xdr:rowOff>
    </xdr:from>
    <xdr:ext cx="5012184" cy="775747"/>
    <xdr:sp macro="" textlink="">
      <xdr:nvSpPr>
        <xdr:cNvPr id="72" name="Прямоугольник 71">
          <a:extLst>
            <a:ext uri="{FF2B5EF4-FFF2-40B4-BE49-F238E27FC236}">
              <a16:creationId xmlns:a16="http://schemas.microsoft.com/office/drawing/2014/main" xmlns="" id="{00000000-0008-0000-0900-000048000000}"/>
            </a:ext>
          </a:extLst>
        </xdr:cNvPr>
        <xdr:cNvSpPr/>
      </xdr:nvSpPr>
      <xdr:spPr>
        <a:xfrm>
          <a:off x="9744423" y="43305953"/>
          <a:ext cx="5012184" cy="77574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с евровинтами (для отверстий</a:t>
          </a:r>
          <a:r>
            <a:rPr lang="ru-RU" sz="1100" b="0" i="0" baseline="0">
              <a:latin typeface="+mn-lt"/>
              <a:ea typeface="+mn-ea"/>
              <a:cs typeface="+mn-cs"/>
            </a:rPr>
            <a:t> </a:t>
          </a:r>
          <a:r>
            <a:rPr lang="en-US" sz="1100" b="0" i="0">
              <a:latin typeface="+mn-lt"/>
              <a:ea typeface="+mn-ea"/>
              <a:cs typeface="+mn-cs"/>
            </a:rPr>
            <a:t>Ø 5 x 12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</a:t>
          </a:r>
          <a:r>
            <a:rPr lang="en-US" sz="1100" b="0" i="0">
              <a:latin typeface="+mn-lt"/>
              <a:ea typeface="+mn-ea"/>
              <a:cs typeface="+mn-cs"/>
            </a:rPr>
            <a:t> + 3 mm / - 3 mm</a:t>
          </a:r>
        </a:p>
        <a:p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6</xdr:col>
      <xdr:colOff>589642</xdr:colOff>
      <xdr:row>88</xdr:row>
      <xdr:rowOff>163285</xdr:rowOff>
    </xdr:from>
    <xdr:to>
      <xdr:col>7</xdr:col>
      <xdr:colOff>1481089</xdr:colOff>
      <xdr:row>90</xdr:row>
      <xdr:rowOff>1043781</xdr:rowOff>
    </xdr:to>
    <xdr:pic>
      <xdr:nvPicPr>
        <xdr:cNvPr id="73" name="Рисунок 72" descr="MPL_8099_1teil__Euro_TA.jpg">
          <a:extLst>
            <a:ext uri="{FF2B5EF4-FFF2-40B4-BE49-F238E27FC236}">
              <a16:creationId xmlns:a16="http://schemas.microsoft.com/office/drawing/2014/main" xmlns="" id="{00000000-0008-0000-09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9180285" y="37755285"/>
          <a:ext cx="1535518" cy="1243353"/>
        </a:xfrm>
        <a:prstGeom prst="rect">
          <a:avLst/>
        </a:prstGeom>
      </xdr:spPr>
    </xdr:pic>
    <xdr:clientData/>
  </xdr:twoCellAnchor>
  <xdr:oneCellAnchor>
    <xdr:from>
      <xdr:col>1</xdr:col>
      <xdr:colOff>1524347</xdr:colOff>
      <xdr:row>95</xdr:row>
      <xdr:rowOff>21971</xdr:rowOff>
    </xdr:from>
    <xdr:ext cx="5012184" cy="978154"/>
    <xdr:sp macro="" textlink="">
      <xdr:nvSpPr>
        <xdr:cNvPr id="74" name="Прямоугольник 73">
          <a:extLst>
            <a:ext uri="{FF2B5EF4-FFF2-40B4-BE49-F238E27FC236}">
              <a16:creationId xmlns:a16="http://schemas.microsoft.com/office/drawing/2014/main" xmlns="" id="{00000000-0008-0000-0900-00004A000000}"/>
            </a:ext>
          </a:extLst>
        </xdr:cNvPr>
        <xdr:cNvSpPr/>
      </xdr:nvSpPr>
      <xdr:spPr>
        <a:xfrm>
          <a:off x="1638647" y="45360971"/>
          <a:ext cx="5012184" cy="97815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Hettich Direkt </a:t>
          </a:r>
          <a:r>
            <a:rPr lang="ru-RU" sz="1100" b="0" i="0">
              <a:latin typeface="+mn-lt"/>
              <a:ea typeface="+mn-ea"/>
              <a:cs typeface="+mn-cs"/>
            </a:rPr>
            <a:t>со штифтами и специальными винтами (для отверстий</a:t>
          </a:r>
          <a:r>
            <a:rPr lang="en-US" sz="1100" b="0" i="0">
              <a:latin typeface="+mn-lt"/>
              <a:ea typeface="+mn-ea"/>
              <a:cs typeface="+mn-cs"/>
            </a:rPr>
            <a:t> ø 5 x 7,5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</a:t>
          </a:r>
          <a:r>
            <a:rPr lang="en-US" sz="1100" b="0" i="0">
              <a:latin typeface="+mn-lt"/>
              <a:ea typeface="+mn-ea"/>
              <a:cs typeface="+mn-cs"/>
            </a:rPr>
            <a:t>+ 2 mm / - 2 mm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Навеска</a:t>
          </a:r>
          <a:r>
            <a:rPr lang="ru-RU" sz="1100" b="0" i="0" baseline="0">
              <a:latin typeface="+mn-lt"/>
              <a:ea typeface="+mn-ea"/>
              <a:cs typeface="+mn-cs"/>
            </a:rPr>
            <a:t> на среднюю стенку, толщина панели от 15 мм</a:t>
          </a:r>
          <a:endParaRPr lang="en-US" sz="1100" b="0" i="0">
            <a:latin typeface="+mn-lt"/>
            <a:ea typeface="+mn-ea"/>
            <a:cs typeface="+mn-cs"/>
          </a:endParaRPr>
        </a:p>
        <a:p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0</xdr:colOff>
      <xdr:row>94</xdr:row>
      <xdr:rowOff>163287</xdr:rowOff>
    </xdr:from>
    <xdr:to>
      <xdr:col>1</xdr:col>
      <xdr:colOff>1534054</xdr:colOff>
      <xdr:row>96</xdr:row>
      <xdr:rowOff>1031875</xdr:rowOff>
    </xdr:to>
    <xdr:pic>
      <xdr:nvPicPr>
        <xdr:cNvPr id="75" name="Рисунок 74" descr="MPL_8099_1teil__HD_TA.jpg">
          <a:extLst>
            <a:ext uri="{FF2B5EF4-FFF2-40B4-BE49-F238E27FC236}">
              <a16:creationId xmlns:a16="http://schemas.microsoft.com/office/drawing/2014/main" xmlns="" id="{00000000-0008-0000-09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25286" y="39923358"/>
          <a:ext cx="1534054" cy="1231446"/>
        </a:xfrm>
        <a:prstGeom prst="rect">
          <a:avLst/>
        </a:prstGeom>
      </xdr:spPr>
    </xdr:pic>
    <xdr:clientData/>
  </xdr:twoCellAnchor>
  <xdr:oneCellAnchor>
    <xdr:from>
      <xdr:col>8</xdr:col>
      <xdr:colOff>500410</xdr:colOff>
      <xdr:row>95</xdr:row>
      <xdr:rowOff>141034</xdr:rowOff>
    </xdr:from>
    <xdr:ext cx="3476278" cy="632872"/>
    <xdr:sp macro="" textlink="">
      <xdr:nvSpPr>
        <xdr:cNvPr id="76" name="Прямоугольник 75">
          <a:extLst>
            <a:ext uri="{FF2B5EF4-FFF2-40B4-BE49-F238E27FC236}">
              <a16:creationId xmlns:a16="http://schemas.microsoft.com/office/drawing/2014/main" xmlns="" id="{00000000-0008-0000-0900-00004C000000}"/>
            </a:ext>
          </a:extLst>
        </xdr:cNvPr>
        <xdr:cNvSpPr/>
      </xdr:nvSpPr>
      <xdr:spPr>
        <a:xfrm>
          <a:off x="10244485" y="45480034"/>
          <a:ext cx="3476278" cy="6328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под прикручивание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</a:t>
          </a:r>
          <a:r>
            <a:rPr lang="en-US" sz="1100" b="0" i="0">
              <a:latin typeface="+mn-lt"/>
              <a:ea typeface="+mn-ea"/>
              <a:cs typeface="+mn-cs"/>
            </a:rPr>
            <a:t> + 1.6 mm / - 1.6 mm</a:t>
          </a:r>
        </a:p>
      </xdr:txBody>
    </xdr:sp>
    <xdr:clientData/>
  </xdr:oneCellAnchor>
  <xdr:twoCellAnchor>
    <xdr:from>
      <xdr:col>7</xdr:col>
      <xdr:colOff>0</xdr:colOff>
      <xdr:row>96</xdr:row>
      <xdr:rowOff>0</xdr:rowOff>
    </xdr:from>
    <xdr:to>
      <xdr:col>8</xdr:col>
      <xdr:colOff>322342</xdr:colOff>
      <xdr:row>96</xdr:row>
      <xdr:rowOff>1080000</xdr:rowOff>
    </xdr:to>
    <xdr:pic>
      <xdr:nvPicPr>
        <xdr:cNvPr id="77" name="Рисунок 76" descr="01_IMPL_einteil_D_0_5.jpg">
          <a:extLst>
            <a:ext uri="{FF2B5EF4-FFF2-40B4-BE49-F238E27FC236}">
              <a16:creationId xmlns:a16="http://schemas.microsoft.com/office/drawing/2014/main" xmlns="" id="{00000000-0008-0000-09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029575" y="45529500"/>
          <a:ext cx="2036842" cy="1080000"/>
        </a:xfrm>
        <a:prstGeom prst="rect">
          <a:avLst/>
        </a:prstGeom>
      </xdr:spPr>
    </xdr:pic>
    <xdr:clientData/>
  </xdr:twoCellAnchor>
  <xdr:oneCellAnchor>
    <xdr:from>
      <xdr:col>1</xdr:col>
      <xdr:colOff>1524347</xdr:colOff>
      <xdr:row>101</xdr:row>
      <xdr:rowOff>21971</xdr:rowOff>
    </xdr:from>
    <xdr:ext cx="5012184" cy="704310"/>
    <xdr:sp macro="" textlink="">
      <xdr:nvSpPr>
        <xdr:cNvPr id="78" name="Прямоугольник 77">
          <a:extLst>
            <a:ext uri="{FF2B5EF4-FFF2-40B4-BE49-F238E27FC236}">
              <a16:creationId xmlns:a16="http://schemas.microsoft.com/office/drawing/2014/main" xmlns="" id="{00000000-0008-0000-0900-00004E000000}"/>
            </a:ext>
          </a:extLst>
        </xdr:cNvPr>
        <xdr:cNvSpPr/>
      </xdr:nvSpPr>
      <xdr:spPr>
        <a:xfrm>
          <a:off x="1638647" y="47570771"/>
          <a:ext cx="5012184" cy="70431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с евровинтами (для отверстий </a:t>
          </a:r>
          <a:r>
            <a:rPr lang="en-US" sz="1100" b="0" i="0">
              <a:latin typeface="+mn-lt"/>
              <a:ea typeface="+mn-ea"/>
              <a:cs typeface="+mn-cs"/>
            </a:rPr>
            <a:t>Ø 5 x 12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Эксцентриковая регулировка</a:t>
          </a:r>
          <a:r>
            <a:rPr lang="en-US" sz="1100" b="0" i="0">
              <a:latin typeface="+mn-lt"/>
              <a:ea typeface="+mn-ea"/>
              <a:cs typeface="+mn-cs"/>
            </a:rPr>
            <a:t> + 2 mm / - 2 mm</a:t>
          </a:r>
        </a:p>
        <a:p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26082</xdr:colOff>
      <xdr:row>100</xdr:row>
      <xdr:rowOff>119629</xdr:rowOff>
    </xdr:from>
    <xdr:to>
      <xdr:col>1</xdr:col>
      <xdr:colOff>1478643</xdr:colOff>
      <xdr:row>102</xdr:row>
      <xdr:rowOff>1013617</xdr:rowOff>
    </xdr:to>
    <xdr:pic>
      <xdr:nvPicPr>
        <xdr:cNvPr id="79" name="Рисунок 78" descr="MPL_8099_2teil_Euro2_TA.jpg">
          <a:extLst>
            <a:ext uri="{FF2B5EF4-FFF2-40B4-BE49-F238E27FC236}">
              <a16:creationId xmlns:a16="http://schemas.microsoft.com/office/drawing/2014/main" xmlns="" id="{00000000-0008-0000-09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51368" y="42047772"/>
          <a:ext cx="1452561" cy="1256845"/>
        </a:xfrm>
        <a:prstGeom prst="rect">
          <a:avLst/>
        </a:prstGeom>
      </xdr:spPr>
    </xdr:pic>
    <xdr:clientData/>
  </xdr:twoCellAnchor>
  <xdr:oneCellAnchor>
    <xdr:from>
      <xdr:col>7</xdr:col>
      <xdr:colOff>1667222</xdr:colOff>
      <xdr:row>101</xdr:row>
      <xdr:rowOff>93409</xdr:rowOff>
    </xdr:from>
    <xdr:ext cx="5012184" cy="978154"/>
    <xdr:sp macro="" textlink="">
      <xdr:nvSpPr>
        <xdr:cNvPr id="80" name="Прямоугольник 79">
          <a:extLst>
            <a:ext uri="{FF2B5EF4-FFF2-40B4-BE49-F238E27FC236}">
              <a16:creationId xmlns:a16="http://schemas.microsoft.com/office/drawing/2014/main" xmlns="" id="{00000000-0008-0000-0900-000050000000}"/>
            </a:ext>
          </a:extLst>
        </xdr:cNvPr>
        <xdr:cNvSpPr/>
      </xdr:nvSpPr>
      <xdr:spPr>
        <a:xfrm>
          <a:off x="9696797" y="47642209"/>
          <a:ext cx="5012184" cy="97815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Hettich Direkt </a:t>
          </a:r>
          <a:r>
            <a:rPr lang="ru-RU" sz="1100" b="0" i="0">
              <a:latin typeface="+mn-lt"/>
              <a:ea typeface="+mn-ea"/>
              <a:cs typeface="+mn-cs"/>
            </a:rPr>
            <a:t>со штифтами и специальными винтами (для отверстий </a:t>
          </a:r>
          <a:r>
            <a:rPr lang="en-US" sz="1100" b="0" i="0">
              <a:latin typeface="+mn-lt"/>
              <a:ea typeface="+mn-ea"/>
              <a:cs typeface="+mn-cs"/>
            </a:rPr>
            <a:t>ø 5 x 7,5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Эксцентриковая регулировка</a:t>
          </a:r>
          <a:r>
            <a:rPr lang="en-US" sz="1100" b="0" i="0">
              <a:latin typeface="+mn-lt"/>
              <a:ea typeface="+mn-ea"/>
              <a:cs typeface="+mn-cs"/>
            </a:rPr>
            <a:t>  + 2 mm / - 2 mm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Навеска</a:t>
          </a:r>
          <a:r>
            <a:rPr lang="ru-RU" sz="1100" b="0" i="0" baseline="0">
              <a:latin typeface="+mn-lt"/>
              <a:ea typeface="+mn-ea"/>
              <a:cs typeface="+mn-cs"/>
            </a:rPr>
            <a:t> на среднюю стенку, толщина панели от 15 мм</a:t>
          </a:r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7</xdr:col>
      <xdr:colOff>11907</xdr:colOff>
      <xdr:row>101</xdr:row>
      <xdr:rowOff>95249</xdr:rowOff>
    </xdr:from>
    <xdr:to>
      <xdr:col>7</xdr:col>
      <xdr:colOff>1535906</xdr:colOff>
      <xdr:row>102</xdr:row>
      <xdr:rowOff>1070429</xdr:rowOff>
    </xdr:to>
    <xdr:pic>
      <xdr:nvPicPr>
        <xdr:cNvPr id="81" name="Рисунок 80" descr="MPL_8099_2teil__HD_TA.jpg">
          <a:extLst>
            <a:ext uri="{FF2B5EF4-FFF2-40B4-BE49-F238E27FC236}">
              <a16:creationId xmlns:a16="http://schemas.microsoft.com/office/drawing/2014/main" xmlns="" id="{00000000-0008-0000-09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9246621" y="42204820"/>
          <a:ext cx="1523999" cy="1156609"/>
        </a:xfrm>
        <a:prstGeom prst="rect">
          <a:avLst/>
        </a:prstGeom>
      </xdr:spPr>
    </xdr:pic>
    <xdr:clientData/>
  </xdr:twoCellAnchor>
  <xdr:oneCellAnchor>
    <xdr:from>
      <xdr:col>2</xdr:col>
      <xdr:colOff>702817</xdr:colOff>
      <xdr:row>107</xdr:row>
      <xdr:rowOff>188658</xdr:rowOff>
    </xdr:from>
    <xdr:ext cx="3464371" cy="704310"/>
    <xdr:sp macro="" textlink="">
      <xdr:nvSpPr>
        <xdr:cNvPr id="82" name="Прямоугольник 81">
          <a:extLst>
            <a:ext uri="{FF2B5EF4-FFF2-40B4-BE49-F238E27FC236}">
              <a16:creationId xmlns:a16="http://schemas.microsoft.com/office/drawing/2014/main" xmlns="" id="{00000000-0008-0000-0900-000052000000}"/>
            </a:ext>
          </a:extLst>
        </xdr:cNvPr>
        <xdr:cNvSpPr/>
      </xdr:nvSpPr>
      <xdr:spPr>
        <a:xfrm>
          <a:off x="2464942" y="49947258"/>
          <a:ext cx="3464371" cy="70431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под прикручивание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Эксцентриковая регулировка</a:t>
          </a:r>
          <a:r>
            <a:rPr lang="en-US" sz="1100" b="0" i="0">
              <a:latin typeface="+mn-lt"/>
              <a:ea typeface="+mn-ea"/>
              <a:cs typeface="+mn-cs"/>
            </a:rPr>
            <a:t>  + 2 mm / - 2 mm</a:t>
          </a:r>
        </a:p>
      </xdr:txBody>
    </xdr:sp>
    <xdr:clientData/>
  </xdr:oneCellAnchor>
  <xdr:twoCellAnchor>
    <xdr:from>
      <xdr:col>0</xdr:col>
      <xdr:colOff>907143</xdr:colOff>
      <xdr:row>107</xdr:row>
      <xdr:rowOff>90714</xdr:rowOff>
    </xdr:from>
    <xdr:to>
      <xdr:col>2</xdr:col>
      <xdr:colOff>675399</xdr:colOff>
      <xdr:row>108</xdr:row>
      <xdr:rowOff>989286</xdr:rowOff>
    </xdr:to>
    <xdr:pic>
      <xdr:nvPicPr>
        <xdr:cNvPr id="83" name="Рисунок 82" descr="305056_1811_LMPLAnschrNI_shop.jpg">
          <a:extLst>
            <a:ext uri="{FF2B5EF4-FFF2-40B4-BE49-F238E27FC236}">
              <a16:creationId xmlns:a16="http://schemas.microsoft.com/office/drawing/2014/main" xmlns="" id="{00000000-0008-0000-09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07143" y="44368357"/>
          <a:ext cx="2417113" cy="1080000"/>
        </a:xfrm>
        <a:prstGeom prst="rect">
          <a:avLst/>
        </a:prstGeom>
      </xdr:spPr>
    </xdr:pic>
    <xdr:clientData/>
  </xdr:twoCellAnchor>
  <xdr:oneCellAnchor>
    <xdr:from>
      <xdr:col>8</xdr:col>
      <xdr:colOff>702817</xdr:colOff>
      <xdr:row>107</xdr:row>
      <xdr:rowOff>188658</xdr:rowOff>
    </xdr:from>
    <xdr:ext cx="3464371" cy="704310"/>
    <xdr:sp macro="" textlink="">
      <xdr:nvSpPr>
        <xdr:cNvPr id="84" name="Прямоугольник 83">
          <a:extLst>
            <a:ext uri="{FF2B5EF4-FFF2-40B4-BE49-F238E27FC236}">
              <a16:creationId xmlns:a16="http://schemas.microsoft.com/office/drawing/2014/main" xmlns="" id="{00000000-0008-0000-0900-000054000000}"/>
            </a:ext>
          </a:extLst>
        </xdr:cNvPr>
        <xdr:cNvSpPr/>
      </xdr:nvSpPr>
      <xdr:spPr>
        <a:xfrm>
          <a:off x="10446892" y="49947258"/>
          <a:ext cx="3464371" cy="70431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Sensys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Intermat</a:t>
          </a:r>
          <a:endParaRPr lang="ru-RU"/>
        </a:p>
        <a:p>
          <a:r>
            <a:rPr lang="ru-RU" sz="1100" b="0" i="0">
              <a:latin typeface="+mn-lt"/>
              <a:ea typeface="+mn-ea"/>
              <a:cs typeface="+mn-cs"/>
            </a:rPr>
            <a:t>Монтаж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с евровинтами (для отверстий </a:t>
          </a:r>
          <a:r>
            <a:rPr lang="en-US" sz="1100" b="0" i="0">
              <a:latin typeface="+mn-lt"/>
              <a:ea typeface="+mn-ea"/>
              <a:cs typeface="+mn-cs"/>
            </a:rPr>
            <a:t> ø 5 x 12 mm)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Эксцентриковая регулировка</a:t>
          </a:r>
          <a:r>
            <a:rPr lang="en-US" sz="1100" b="0" i="0">
              <a:latin typeface="+mn-lt"/>
              <a:ea typeface="+mn-ea"/>
              <a:cs typeface="+mn-cs"/>
            </a:rPr>
            <a:t>   + 2 mm / - 2 mm</a:t>
          </a:r>
        </a:p>
      </xdr:txBody>
    </xdr:sp>
    <xdr:clientData/>
  </xdr:oneCellAnchor>
  <xdr:twoCellAnchor>
    <xdr:from>
      <xdr:col>7</xdr:col>
      <xdr:colOff>0</xdr:colOff>
      <xdr:row>108</xdr:row>
      <xdr:rowOff>0</xdr:rowOff>
    </xdr:from>
    <xdr:to>
      <xdr:col>8</xdr:col>
      <xdr:colOff>693542</xdr:colOff>
      <xdr:row>108</xdr:row>
      <xdr:rowOff>1080000</xdr:rowOff>
    </xdr:to>
    <xdr:pic>
      <xdr:nvPicPr>
        <xdr:cNvPr id="85" name="Рисунок 84" descr="305056_1811_LMPLAnschrNI_shop.jpg">
          <a:extLst>
            <a:ext uri="{FF2B5EF4-FFF2-40B4-BE49-F238E27FC236}">
              <a16:creationId xmlns:a16="http://schemas.microsoft.com/office/drawing/2014/main" xmlns="" id="{00000000-0008-0000-09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8029575" y="49949100"/>
          <a:ext cx="2408042" cy="1080000"/>
        </a:xfrm>
        <a:prstGeom prst="rect">
          <a:avLst/>
        </a:prstGeom>
      </xdr:spPr>
    </xdr:pic>
    <xdr:clientData/>
  </xdr:twoCellAnchor>
  <xdr:twoCellAnchor>
    <xdr:from>
      <xdr:col>2</xdr:col>
      <xdr:colOff>1321595</xdr:colOff>
      <xdr:row>1</xdr:row>
      <xdr:rowOff>83342</xdr:rowOff>
    </xdr:from>
    <xdr:to>
      <xdr:col>2</xdr:col>
      <xdr:colOff>3036094</xdr:colOff>
      <xdr:row>3</xdr:row>
      <xdr:rowOff>83344</xdr:rowOff>
    </xdr:to>
    <xdr:sp macro="" textlink="">
      <xdr:nvSpPr>
        <xdr:cNvPr id="86" name="Скругленный прямоугольник 85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0900-000056000000}"/>
            </a:ext>
          </a:extLst>
        </xdr:cNvPr>
        <xdr:cNvSpPr/>
      </xdr:nvSpPr>
      <xdr:spPr>
        <a:xfrm>
          <a:off x="3845720" y="964405"/>
          <a:ext cx="1714499" cy="833439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Петля</a:t>
          </a:r>
          <a:r>
            <a:rPr lang="ru-RU" sz="1400" baseline="0"/>
            <a:t> </a:t>
          </a:r>
          <a:r>
            <a:rPr lang="en-US" sz="1400" baseline="0"/>
            <a:t>Intermat</a:t>
          </a:r>
          <a:endParaRPr lang="ru-RU" sz="1400"/>
        </a:p>
      </xdr:txBody>
    </xdr:sp>
    <xdr:clientData/>
  </xdr:twoCellAnchor>
  <xdr:twoCellAnchor>
    <xdr:from>
      <xdr:col>2</xdr:col>
      <xdr:colOff>3107529</xdr:colOff>
      <xdr:row>1</xdr:row>
      <xdr:rowOff>71435</xdr:rowOff>
    </xdr:from>
    <xdr:to>
      <xdr:col>5</xdr:col>
      <xdr:colOff>404810</xdr:colOff>
      <xdr:row>3</xdr:row>
      <xdr:rowOff>83343</xdr:rowOff>
    </xdr:to>
    <xdr:sp macro="" textlink="">
      <xdr:nvSpPr>
        <xdr:cNvPr id="87" name="Скругленный прямоугольник 86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xmlns="" id="{00000000-0008-0000-0900-000057000000}"/>
            </a:ext>
          </a:extLst>
        </xdr:cNvPr>
        <xdr:cNvSpPr/>
      </xdr:nvSpPr>
      <xdr:spPr>
        <a:xfrm>
          <a:off x="4869654" y="428623"/>
          <a:ext cx="2345531" cy="66675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Петля</a:t>
          </a:r>
          <a:r>
            <a:rPr lang="ru-RU" sz="1400" baseline="0"/>
            <a:t> </a:t>
          </a:r>
          <a:r>
            <a:rPr lang="en-US" sz="1400" baseline="0"/>
            <a:t>Intermat</a:t>
          </a:r>
          <a:r>
            <a:rPr lang="ru-RU" sz="1400" baseline="0"/>
            <a:t> без пружины</a:t>
          </a:r>
          <a:endParaRPr lang="ru-RU" sz="1400"/>
        </a:p>
      </xdr:txBody>
    </xdr:sp>
    <xdr:clientData/>
  </xdr:twoCellAnchor>
  <xdr:twoCellAnchor>
    <xdr:from>
      <xdr:col>5</xdr:col>
      <xdr:colOff>500063</xdr:colOff>
      <xdr:row>1</xdr:row>
      <xdr:rowOff>71436</xdr:rowOff>
    </xdr:from>
    <xdr:to>
      <xdr:col>7</xdr:col>
      <xdr:colOff>1000124</xdr:colOff>
      <xdr:row>3</xdr:row>
      <xdr:rowOff>71439</xdr:rowOff>
    </xdr:to>
    <xdr:sp macro="" textlink="">
      <xdr:nvSpPr>
        <xdr:cNvPr id="88" name="Скругленный прямоугольник 87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xmlns="" id="{00000000-0008-0000-0900-000058000000}"/>
            </a:ext>
          </a:extLst>
        </xdr:cNvPr>
        <xdr:cNvSpPr/>
      </xdr:nvSpPr>
      <xdr:spPr>
        <a:xfrm>
          <a:off x="7310438" y="428624"/>
          <a:ext cx="1714499" cy="654846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Принадлежности к петлям</a:t>
          </a:r>
        </a:p>
      </xdr:txBody>
    </xdr:sp>
    <xdr:clientData/>
  </xdr:twoCellAnchor>
  <xdr:twoCellAnchor>
    <xdr:from>
      <xdr:col>7</xdr:col>
      <xdr:colOff>1095374</xdr:colOff>
      <xdr:row>1</xdr:row>
      <xdr:rowOff>71435</xdr:rowOff>
    </xdr:from>
    <xdr:to>
      <xdr:col>8</xdr:col>
      <xdr:colOff>1273969</xdr:colOff>
      <xdr:row>3</xdr:row>
      <xdr:rowOff>83341</xdr:rowOff>
    </xdr:to>
    <xdr:sp macro="" textlink="">
      <xdr:nvSpPr>
        <xdr:cNvPr id="89" name="Скругленный прямоугольник 88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xmlns="" id="{00000000-0008-0000-0900-000059000000}"/>
            </a:ext>
          </a:extLst>
        </xdr:cNvPr>
        <xdr:cNvSpPr/>
      </xdr:nvSpPr>
      <xdr:spPr>
        <a:xfrm>
          <a:off x="9120187" y="428623"/>
          <a:ext cx="1821657" cy="666749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Опциональный</a:t>
          </a:r>
          <a:r>
            <a:rPr lang="ru-RU" sz="1400" baseline="0"/>
            <a:t> демпфер</a:t>
          </a:r>
          <a:endParaRPr lang="ru-RU" sz="1400"/>
        </a:p>
      </xdr:txBody>
    </xdr:sp>
    <xdr:clientData/>
  </xdr:twoCellAnchor>
  <xdr:twoCellAnchor>
    <xdr:from>
      <xdr:col>8</xdr:col>
      <xdr:colOff>1369217</xdr:colOff>
      <xdr:row>1</xdr:row>
      <xdr:rowOff>71435</xdr:rowOff>
    </xdr:from>
    <xdr:to>
      <xdr:col>9</xdr:col>
      <xdr:colOff>321467</xdr:colOff>
      <xdr:row>3</xdr:row>
      <xdr:rowOff>83341</xdr:rowOff>
    </xdr:to>
    <xdr:sp macro="" textlink="">
      <xdr:nvSpPr>
        <xdr:cNvPr id="90" name="Скругленный прямоугольник 89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xmlns="" id="{00000000-0008-0000-0900-00005A000000}"/>
            </a:ext>
          </a:extLst>
        </xdr:cNvPr>
        <xdr:cNvSpPr/>
      </xdr:nvSpPr>
      <xdr:spPr>
        <a:xfrm>
          <a:off x="11037092" y="428623"/>
          <a:ext cx="2547938" cy="666749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Механизмы для </a:t>
          </a:r>
          <a:r>
            <a:rPr lang="en-US" sz="1400"/>
            <a:t>Push to Open</a:t>
          </a:r>
          <a:endParaRPr lang="ru-RU" sz="1400"/>
        </a:p>
      </xdr:txBody>
    </xdr:sp>
    <xdr:clientData/>
  </xdr:twoCellAnchor>
  <xdr:twoCellAnchor>
    <xdr:from>
      <xdr:col>0</xdr:col>
      <xdr:colOff>916215</xdr:colOff>
      <xdr:row>5</xdr:row>
      <xdr:rowOff>0</xdr:rowOff>
    </xdr:from>
    <xdr:to>
      <xdr:col>2</xdr:col>
      <xdr:colOff>1631610</xdr:colOff>
      <xdr:row>5</xdr:row>
      <xdr:rowOff>2187915</xdr:rowOff>
    </xdr:to>
    <xdr:pic>
      <xdr:nvPicPr>
        <xdr:cNvPr id="92" name="Рисунок 91" descr="Безымянный.jpg">
          <a:extLst>
            <a:ext uri="{FF2B5EF4-FFF2-40B4-BE49-F238E27FC236}">
              <a16:creationId xmlns:a16="http://schemas.microsoft.com/office/drawing/2014/main" xmlns="" id="{00000000-0008-0000-09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916215" y="2249714"/>
          <a:ext cx="3364252" cy="2187915"/>
        </a:xfrm>
        <a:prstGeom prst="rect">
          <a:avLst/>
        </a:prstGeom>
      </xdr:spPr>
    </xdr:pic>
    <xdr:clientData/>
  </xdr:twoCellAnchor>
  <xdr:twoCellAnchor>
    <xdr:from>
      <xdr:col>6</xdr:col>
      <xdr:colOff>631600</xdr:colOff>
      <xdr:row>5</xdr:row>
      <xdr:rowOff>0</xdr:rowOff>
    </xdr:from>
    <xdr:to>
      <xdr:col>8</xdr:col>
      <xdr:colOff>1686493</xdr:colOff>
      <xdr:row>6</xdr:row>
      <xdr:rowOff>0</xdr:rowOff>
    </xdr:to>
    <xdr:pic>
      <xdr:nvPicPr>
        <xdr:cNvPr id="93" name="Рисунок 92" descr="Безымянный.jpg">
          <a:extLst>
            <a:ext uri="{FF2B5EF4-FFF2-40B4-BE49-F238E27FC236}">
              <a16:creationId xmlns:a16="http://schemas.microsoft.com/office/drawing/2014/main" xmlns="" id="{00000000-0008-0000-09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222243" y="2249714"/>
          <a:ext cx="3422536" cy="2195286"/>
        </a:xfrm>
        <a:prstGeom prst="rect">
          <a:avLst/>
        </a:prstGeom>
      </xdr:spPr>
    </xdr:pic>
    <xdr:clientData/>
  </xdr:twoCellAnchor>
  <xdr:twoCellAnchor>
    <xdr:from>
      <xdr:col>0</xdr:col>
      <xdr:colOff>916215</xdr:colOff>
      <xdr:row>15</xdr:row>
      <xdr:rowOff>11906</xdr:rowOff>
    </xdr:from>
    <xdr:to>
      <xdr:col>2</xdr:col>
      <xdr:colOff>1660185</xdr:colOff>
      <xdr:row>15</xdr:row>
      <xdr:rowOff>2183606</xdr:rowOff>
    </xdr:to>
    <xdr:pic>
      <xdr:nvPicPr>
        <xdr:cNvPr id="94" name="Рисунок 93" descr="Безымянный.jpg">
          <a:extLst>
            <a:ext uri="{FF2B5EF4-FFF2-40B4-BE49-F238E27FC236}">
              <a16:creationId xmlns:a16="http://schemas.microsoft.com/office/drawing/2014/main" xmlns="" id="{00000000-0008-0000-09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16215" y="6697549"/>
          <a:ext cx="3392827" cy="2171700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15</xdr:row>
      <xdr:rowOff>20977</xdr:rowOff>
    </xdr:from>
    <xdr:to>
      <xdr:col>8</xdr:col>
      <xdr:colOff>1715065</xdr:colOff>
      <xdr:row>15</xdr:row>
      <xdr:rowOff>2183152</xdr:rowOff>
    </xdr:to>
    <xdr:pic>
      <xdr:nvPicPr>
        <xdr:cNvPr id="95" name="Рисунок 94" descr="Безымянный.jpg">
          <a:extLst>
            <a:ext uri="{FF2B5EF4-FFF2-40B4-BE49-F238E27FC236}">
              <a16:creationId xmlns:a16="http://schemas.microsoft.com/office/drawing/2014/main" xmlns="" id="{00000000-0008-0000-09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9222240" y="6706620"/>
          <a:ext cx="3451111" cy="2162175"/>
        </a:xfrm>
        <a:prstGeom prst="rect">
          <a:avLst/>
        </a:prstGeom>
      </xdr:spPr>
    </xdr:pic>
    <xdr:clientData/>
  </xdr:twoCellAnchor>
  <xdr:twoCellAnchor>
    <xdr:from>
      <xdr:col>0</xdr:col>
      <xdr:colOff>916215</xdr:colOff>
      <xdr:row>25</xdr:row>
      <xdr:rowOff>11906</xdr:rowOff>
    </xdr:from>
    <xdr:to>
      <xdr:col>2</xdr:col>
      <xdr:colOff>1660185</xdr:colOff>
      <xdr:row>25</xdr:row>
      <xdr:rowOff>2183606</xdr:rowOff>
    </xdr:to>
    <xdr:pic>
      <xdr:nvPicPr>
        <xdr:cNvPr id="96" name="Рисунок 95" descr="Безымянный.jpg">
          <a:extLst>
            <a:ext uri="{FF2B5EF4-FFF2-40B4-BE49-F238E27FC236}">
              <a16:creationId xmlns:a16="http://schemas.microsoft.com/office/drawing/2014/main" xmlns="" id="{00000000-0008-0000-09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916215" y="11015549"/>
          <a:ext cx="3392827" cy="2171700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25</xdr:row>
      <xdr:rowOff>11906</xdr:rowOff>
    </xdr:from>
    <xdr:to>
      <xdr:col>8</xdr:col>
      <xdr:colOff>1705540</xdr:colOff>
      <xdr:row>25</xdr:row>
      <xdr:rowOff>2183606</xdr:rowOff>
    </xdr:to>
    <xdr:pic>
      <xdr:nvPicPr>
        <xdr:cNvPr id="97" name="Рисунок 96" descr="Безымянный.jpg">
          <a:extLst>
            <a:ext uri="{FF2B5EF4-FFF2-40B4-BE49-F238E27FC236}">
              <a16:creationId xmlns:a16="http://schemas.microsoft.com/office/drawing/2014/main" xmlns="" id="{00000000-0008-0000-09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9222240" y="11015549"/>
          <a:ext cx="3441586" cy="2171700"/>
        </a:xfrm>
        <a:prstGeom prst="rect">
          <a:avLst/>
        </a:prstGeom>
      </xdr:spPr>
    </xdr:pic>
    <xdr:clientData/>
  </xdr:twoCellAnchor>
  <xdr:twoCellAnchor>
    <xdr:from>
      <xdr:col>0</xdr:col>
      <xdr:colOff>916215</xdr:colOff>
      <xdr:row>35</xdr:row>
      <xdr:rowOff>20977</xdr:rowOff>
    </xdr:from>
    <xdr:to>
      <xdr:col>2</xdr:col>
      <xdr:colOff>1660185</xdr:colOff>
      <xdr:row>35</xdr:row>
      <xdr:rowOff>2183152</xdr:rowOff>
    </xdr:to>
    <xdr:pic>
      <xdr:nvPicPr>
        <xdr:cNvPr id="98" name="Рисунок 97" descr="Безымянный.jpg">
          <a:extLst>
            <a:ext uri="{FF2B5EF4-FFF2-40B4-BE49-F238E27FC236}">
              <a16:creationId xmlns:a16="http://schemas.microsoft.com/office/drawing/2014/main" xmlns="" id="{00000000-0008-0000-09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16215" y="15342620"/>
          <a:ext cx="3392827" cy="2162175"/>
        </a:xfrm>
        <a:prstGeom prst="rect">
          <a:avLst/>
        </a:prstGeom>
      </xdr:spPr>
    </xdr:pic>
    <xdr:clientData/>
  </xdr:twoCellAnchor>
  <xdr:twoCellAnchor>
    <xdr:from>
      <xdr:col>6</xdr:col>
      <xdr:colOff>631597</xdr:colOff>
      <xdr:row>35</xdr:row>
      <xdr:rowOff>11906</xdr:rowOff>
    </xdr:from>
    <xdr:to>
      <xdr:col>8</xdr:col>
      <xdr:colOff>1705540</xdr:colOff>
      <xdr:row>35</xdr:row>
      <xdr:rowOff>2183606</xdr:rowOff>
    </xdr:to>
    <xdr:pic>
      <xdr:nvPicPr>
        <xdr:cNvPr id="99" name="Рисунок 98" descr="Безымянный.jpg">
          <a:extLst>
            <a:ext uri="{FF2B5EF4-FFF2-40B4-BE49-F238E27FC236}">
              <a16:creationId xmlns:a16="http://schemas.microsoft.com/office/drawing/2014/main" xmlns="" id="{00000000-0008-0000-09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9222240" y="15333549"/>
          <a:ext cx="3441586" cy="2171700"/>
        </a:xfrm>
        <a:prstGeom prst="rect">
          <a:avLst/>
        </a:prstGeom>
      </xdr:spPr>
    </xdr:pic>
    <xdr:clientData/>
  </xdr:twoCellAnchor>
  <xdr:twoCellAnchor>
    <xdr:from>
      <xdr:col>0</xdr:col>
      <xdr:colOff>916215</xdr:colOff>
      <xdr:row>45</xdr:row>
      <xdr:rowOff>11906</xdr:rowOff>
    </xdr:from>
    <xdr:to>
      <xdr:col>2</xdr:col>
      <xdr:colOff>1660185</xdr:colOff>
      <xdr:row>45</xdr:row>
      <xdr:rowOff>2183606</xdr:rowOff>
    </xdr:to>
    <xdr:pic>
      <xdr:nvPicPr>
        <xdr:cNvPr id="100" name="Рисунок 99" descr="Безымянный.jpg">
          <a:extLst>
            <a:ext uri="{FF2B5EF4-FFF2-40B4-BE49-F238E27FC236}">
              <a16:creationId xmlns:a16="http://schemas.microsoft.com/office/drawing/2014/main" xmlns="" id="{00000000-0008-0000-09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916215" y="19651549"/>
          <a:ext cx="3392827" cy="2171700"/>
        </a:xfrm>
        <a:prstGeom prst="rect">
          <a:avLst/>
        </a:prstGeom>
      </xdr:spPr>
    </xdr:pic>
    <xdr:clientData/>
  </xdr:twoCellAnchor>
  <xdr:twoCellAnchor editAs="oneCell">
    <xdr:from>
      <xdr:col>0</xdr:col>
      <xdr:colOff>916215</xdr:colOff>
      <xdr:row>55</xdr:row>
      <xdr:rowOff>362857</xdr:rowOff>
    </xdr:from>
    <xdr:to>
      <xdr:col>2</xdr:col>
      <xdr:colOff>1672092</xdr:colOff>
      <xdr:row>56</xdr:row>
      <xdr:rowOff>2183152</xdr:rowOff>
    </xdr:to>
    <xdr:pic>
      <xdr:nvPicPr>
        <xdr:cNvPr id="101" name="Рисунок 100" descr="Безымянный.jpg">
          <a:extLst>
            <a:ext uri="{FF2B5EF4-FFF2-40B4-BE49-F238E27FC236}">
              <a16:creationId xmlns:a16="http://schemas.microsoft.com/office/drawing/2014/main" xmlns="" id="{00000000-0008-0000-09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916215" y="24338643"/>
          <a:ext cx="3404734" cy="2192223"/>
        </a:xfrm>
        <a:prstGeom prst="rect">
          <a:avLst/>
        </a:prstGeom>
      </xdr:spPr>
    </xdr:pic>
    <xdr:clientData/>
  </xdr:twoCellAnchor>
  <xdr:twoCellAnchor editAs="oneCell">
    <xdr:from>
      <xdr:col>6</xdr:col>
      <xdr:colOff>631597</xdr:colOff>
      <xdr:row>56</xdr:row>
      <xdr:rowOff>0</xdr:rowOff>
    </xdr:from>
    <xdr:to>
      <xdr:col>8</xdr:col>
      <xdr:colOff>1705541</xdr:colOff>
      <xdr:row>56</xdr:row>
      <xdr:rowOff>2183606</xdr:rowOff>
    </xdr:to>
    <xdr:pic>
      <xdr:nvPicPr>
        <xdr:cNvPr id="102" name="Рисунок 101" descr="Безымянный.jpg">
          <a:extLst>
            <a:ext uri="{FF2B5EF4-FFF2-40B4-BE49-F238E27FC236}">
              <a16:creationId xmlns:a16="http://schemas.microsoft.com/office/drawing/2014/main" xmlns="" id="{00000000-0008-0000-09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9222240" y="24347714"/>
          <a:ext cx="3441587" cy="2183606"/>
        </a:xfrm>
        <a:prstGeom prst="rect">
          <a:avLst/>
        </a:prstGeom>
      </xdr:spPr>
    </xdr:pic>
    <xdr:clientData/>
  </xdr:twoCellAnchor>
  <xdr:twoCellAnchor editAs="oneCell">
    <xdr:from>
      <xdr:col>0</xdr:col>
      <xdr:colOff>916215</xdr:colOff>
      <xdr:row>67</xdr:row>
      <xdr:rowOff>11906</xdr:rowOff>
    </xdr:from>
    <xdr:to>
      <xdr:col>2</xdr:col>
      <xdr:colOff>1717335</xdr:colOff>
      <xdr:row>67</xdr:row>
      <xdr:rowOff>2183606</xdr:rowOff>
    </xdr:to>
    <xdr:pic>
      <xdr:nvPicPr>
        <xdr:cNvPr id="103" name="Рисунок 102" descr="Безымянный.jpg">
          <a:extLst>
            <a:ext uri="{FF2B5EF4-FFF2-40B4-BE49-F238E27FC236}">
              <a16:creationId xmlns:a16="http://schemas.microsoft.com/office/drawing/2014/main" xmlns="" id="{00000000-0008-0000-09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916215" y="28922549"/>
          <a:ext cx="3449977" cy="2171700"/>
        </a:xfrm>
        <a:prstGeom prst="rect">
          <a:avLst/>
        </a:prstGeom>
      </xdr:spPr>
    </xdr:pic>
    <xdr:clientData/>
  </xdr:twoCellAnchor>
  <xdr:twoCellAnchor editAs="oneCell">
    <xdr:from>
      <xdr:col>6</xdr:col>
      <xdr:colOff>631597</xdr:colOff>
      <xdr:row>67</xdr:row>
      <xdr:rowOff>20977</xdr:rowOff>
    </xdr:from>
    <xdr:to>
      <xdr:col>8</xdr:col>
      <xdr:colOff>1715066</xdr:colOff>
      <xdr:row>67</xdr:row>
      <xdr:rowOff>2183152</xdr:rowOff>
    </xdr:to>
    <xdr:pic>
      <xdr:nvPicPr>
        <xdr:cNvPr id="104" name="Рисунок 103" descr="Безымянный.jpg">
          <a:extLst>
            <a:ext uri="{FF2B5EF4-FFF2-40B4-BE49-F238E27FC236}">
              <a16:creationId xmlns:a16="http://schemas.microsoft.com/office/drawing/2014/main" xmlns="" id="{00000000-0008-0000-09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9222240" y="28931620"/>
          <a:ext cx="3451112" cy="2162175"/>
        </a:xfrm>
        <a:prstGeom prst="rect">
          <a:avLst/>
        </a:prstGeom>
      </xdr:spPr>
    </xdr:pic>
    <xdr:clientData/>
  </xdr:twoCellAnchor>
  <xdr:twoCellAnchor>
    <xdr:from>
      <xdr:col>1</xdr:col>
      <xdr:colOff>881078</xdr:colOff>
      <xdr:row>0</xdr:row>
      <xdr:rowOff>119060</xdr:rowOff>
    </xdr:from>
    <xdr:to>
      <xdr:col>1</xdr:col>
      <xdr:colOff>1554278</xdr:colOff>
      <xdr:row>0</xdr:row>
      <xdr:rowOff>792260</xdr:rowOff>
    </xdr:to>
    <xdr:grpSp>
      <xdr:nvGrpSpPr>
        <xdr:cNvPr id="105" name="Группа 104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xmlns="" id="{00000000-0008-0000-0900-000069000000}"/>
            </a:ext>
          </a:extLst>
        </xdr:cNvPr>
        <xdr:cNvGrpSpPr/>
      </xdr:nvGrpSpPr>
      <xdr:grpSpPr>
        <a:xfrm>
          <a:off x="1806364" y="119060"/>
          <a:ext cx="673200" cy="673200"/>
          <a:chOff x="1944000" y="3600000"/>
          <a:chExt cx="673200" cy="673200"/>
        </a:xfrm>
      </xdr:grpSpPr>
      <xdr:pic>
        <xdr:nvPicPr>
          <xdr:cNvPr id="106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0900-00006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8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107" name="Прямоугольник 106">
            <a:extLst>
              <a:ext uri="{FF2B5EF4-FFF2-40B4-BE49-F238E27FC236}">
                <a16:creationId xmlns:a16="http://schemas.microsoft.com/office/drawing/2014/main" xmlns="" id="{00000000-0008-0000-0900-00006B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83346</xdr:colOff>
      <xdr:row>0</xdr:row>
      <xdr:rowOff>107157</xdr:rowOff>
    </xdr:from>
    <xdr:to>
      <xdr:col>1</xdr:col>
      <xdr:colOff>756546</xdr:colOff>
      <xdr:row>0</xdr:row>
      <xdr:rowOff>780357</xdr:rowOff>
    </xdr:to>
    <xdr:grpSp>
      <xdr:nvGrpSpPr>
        <xdr:cNvPr id="108" name="Группа 107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xmlns="" id="{00000000-0008-0000-0900-00006C000000}"/>
            </a:ext>
          </a:extLst>
        </xdr:cNvPr>
        <xdr:cNvGrpSpPr>
          <a:grpSpLocks noChangeAspect="1"/>
        </xdr:cNvGrpSpPr>
      </xdr:nvGrpSpPr>
      <xdr:grpSpPr>
        <a:xfrm>
          <a:off x="1008632" y="107157"/>
          <a:ext cx="673200" cy="673200"/>
          <a:chOff x="720000" y="3600000"/>
          <a:chExt cx="792000" cy="792000"/>
        </a:xfrm>
        <a:noFill/>
      </xdr:grpSpPr>
      <xdr:sp macro="" textlink="">
        <xdr:nvSpPr>
          <xdr:cNvPr id="109" name="Стрелка влево 108">
            <a:extLst>
              <a:ext uri="{FF2B5EF4-FFF2-40B4-BE49-F238E27FC236}">
                <a16:creationId xmlns:a16="http://schemas.microsoft.com/office/drawing/2014/main" xmlns="" id="{00000000-0008-0000-0900-00006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0" name="Прямоугольник 109">
            <a:extLst>
              <a:ext uri="{FF2B5EF4-FFF2-40B4-BE49-F238E27FC236}">
                <a16:creationId xmlns:a16="http://schemas.microsoft.com/office/drawing/2014/main" xmlns="" id="{00000000-0008-0000-0900-00006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5</xdr:row>
      <xdr:rowOff>107155</xdr:rowOff>
    </xdr:from>
    <xdr:to>
      <xdr:col>0</xdr:col>
      <xdr:colOff>792262</xdr:colOff>
      <xdr:row>5</xdr:row>
      <xdr:rowOff>780355</xdr:rowOff>
    </xdr:to>
    <xdr:grpSp>
      <xdr:nvGrpSpPr>
        <xdr:cNvPr id="111" name="Группа 110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xmlns="" id="{00000000-0008-0000-0900-00006F000000}"/>
            </a:ext>
          </a:extLst>
        </xdr:cNvPr>
        <xdr:cNvGrpSpPr>
          <a:grpSpLocks noChangeAspect="1"/>
        </xdr:cNvGrpSpPr>
      </xdr:nvGrpSpPr>
      <xdr:grpSpPr>
        <a:xfrm rot="5400000">
          <a:off x="119062" y="2356868"/>
          <a:ext cx="673200" cy="673201"/>
          <a:chOff x="720000" y="3600000"/>
          <a:chExt cx="792000" cy="792000"/>
        </a:xfrm>
      </xdr:grpSpPr>
      <xdr:sp macro="" textlink="">
        <xdr:nvSpPr>
          <xdr:cNvPr id="112" name="Стрелка влево 111">
            <a:extLst>
              <a:ext uri="{FF2B5EF4-FFF2-40B4-BE49-F238E27FC236}">
                <a16:creationId xmlns:a16="http://schemas.microsoft.com/office/drawing/2014/main" xmlns="" id="{00000000-0008-0000-0900-00007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3" name="Прямоугольник 112">
            <a:extLst>
              <a:ext uri="{FF2B5EF4-FFF2-40B4-BE49-F238E27FC236}">
                <a16:creationId xmlns:a16="http://schemas.microsoft.com/office/drawing/2014/main" xmlns="" id="{00000000-0008-0000-0900-00007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107156</xdr:colOff>
      <xdr:row>56</xdr:row>
      <xdr:rowOff>95253</xdr:rowOff>
    </xdr:from>
    <xdr:to>
      <xdr:col>0</xdr:col>
      <xdr:colOff>780357</xdr:colOff>
      <xdr:row>56</xdr:row>
      <xdr:rowOff>768453</xdr:rowOff>
    </xdr:to>
    <xdr:grpSp>
      <xdr:nvGrpSpPr>
        <xdr:cNvPr id="114" name="Группа 113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xmlns="" id="{00000000-0008-0000-0900-000072000000}"/>
            </a:ext>
          </a:extLst>
        </xdr:cNvPr>
        <xdr:cNvGrpSpPr>
          <a:grpSpLocks noChangeAspect="1"/>
        </xdr:cNvGrpSpPr>
      </xdr:nvGrpSpPr>
      <xdr:grpSpPr>
        <a:xfrm rot="5400000">
          <a:off x="107157" y="24442966"/>
          <a:ext cx="673200" cy="673201"/>
          <a:chOff x="720000" y="3600000"/>
          <a:chExt cx="792000" cy="792000"/>
        </a:xfrm>
      </xdr:grpSpPr>
      <xdr:sp macro="" textlink="">
        <xdr:nvSpPr>
          <xdr:cNvPr id="115" name="Стрелка влево 114">
            <a:extLst>
              <a:ext uri="{FF2B5EF4-FFF2-40B4-BE49-F238E27FC236}">
                <a16:creationId xmlns:a16="http://schemas.microsoft.com/office/drawing/2014/main" xmlns="" id="{00000000-0008-0000-0900-000073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6" name="Прямоугольник 115">
            <a:extLst>
              <a:ext uri="{FF2B5EF4-FFF2-40B4-BE49-F238E27FC236}">
                <a16:creationId xmlns:a16="http://schemas.microsoft.com/office/drawing/2014/main" xmlns="" id="{00000000-0008-0000-0900-000074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79</xdr:row>
      <xdr:rowOff>107154</xdr:rowOff>
    </xdr:from>
    <xdr:to>
      <xdr:col>0</xdr:col>
      <xdr:colOff>792261</xdr:colOff>
      <xdr:row>79</xdr:row>
      <xdr:rowOff>780354</xdr:rowOff>
    </xdr:to>
    <xdr:grpSp>
      <xdr:nvGrpSpPr>
        <xdr:cNvPr id="117" name="Группа 116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xmlns="" id="{00000000-0008-0000-0900-000075000000}"/>
            </a:ext>
          </a:extLst>
        </xdr:cNvPr>
        <xdr:cNvGrpSpPr>
          <a:grpSpLocks noChangeAspect="1"/>
        </xdr:cNvGrpSpPr>
      </xdr:nvGrpSpPr>
      <xdr:grpSpPr>
        <a:xfrm rot="5400000">
          <a:off x="119061" y="33961724"/>
          <a:ext cx="673200" cy="673201"/>
          <a:chOff x="720000" y="3600000"/>
          <a:chExt cx="792000" cy="792000"/>
        </a:xfrm>
      </xdr:grpSpPr>
      <xdr:sp macro="" textlink="">
        <xdr:nvSpPr>
          <xdr:cNvPr id="118" name="Стрелка влево 117">
            <a:extLst>
              <a:ext uri="{FF2B5EF4-FFF2-40B4-BE49-F238E27FC236}">
                <a16:creationId xmlns:a16="http://schemas.microsoft.com/office/drawing/2014/main" xmlns="" id="{00000000-0008-0000-0900-000076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9" name="Прямоугольник 118">
            <a:extLst>
              <a:ext uri="{FF2B5EF4-FFF2-40B4-BE49-F238E27FC236}">
                <a16:creationId xmlns:a16="http://schemas.microsoft.com/office/drawing/2014/main" xmlns="" id="{00000000-0008-0000-0900-000077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117</xdr:row>
      <xdr:rowOff>107154</xdr:rowOff>
    </xdr:from>
    <xdr:to>
      <xdr:col>0</xdr:col>
      <xdr:colOff>792261</xdr:colOff>
      <xdr:row>117</xdr:row>
      <xdr:rowOff>780354</xdr:rowOff>
    </xdr:to>
    <xdr:grpSp>
      <xdr:nvGrpSpPr>
        <xdr:cNvPr id="120" name="Группа 119">
          <a:hlinkClick xmlns:r="http://schemas.openxmlformats.org/officeDocument/2006/relationships" r:id="rId43"/>
          <a:extLst>
            <a:ext uri="{FF2B5EF4-FFF2-40B4-BE49-F238E27FC236}">
              <a16:creationId xmlns:a16="http://schemas.microsoft.com/office/drawing/2014/main" xmlns="" id="{00000000-0008-0000-0900-000078000000}"/>
            </a:ext>
          </a:extLst>
        </xdr:cNvPr>
        <xdr:cNvGrpSpPr>
          <a:grpSpLocks noChangeAspect="1"/>
        </xdr:cNvGrpSpPr>
      </xdr:nvGrpSpPr>
      <xdr:grpSpPr>
        <a:xfrm rot="5400000">
          <a:off x="119061" y="47469082"/>
          <a:ext cx="673200" cy="673201"/>
          <a:chOff x="720000" y="3600000"/>
          <a:chExt cx="792000" cy="792000"/>
        </a:xfrm>
      </xdr:grpSpPr>
      <xdr:sp macro="" textlink="">
        <xdr:nvSpPr>
          <xdr:cNvPr id="121" name="Стрелка влево 120">
            <a:extLst>
              <a:ext uri="{FF2B5EF4-FFF2-40B4-BE49-F238E27FC236}">
                <a16:creationId xmlns:a16="http://schemas.microsoft.com/office/drawing/2014/main" xmlns="" id="{00000000-0008-0000-0900-000079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22" name="Прямоугольник 121">
            <a:extLst>
              <a:ext uri="{FF2B5EF4-FFF2-40B4-BE49-F238E27FC236}">
                <a16:creationId xmlns:a16="http://schemas.microsoft.com/office/drawing/2014/main" xmlns="" id="{00000000-0008-0000-0900-00007A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135</xdr:row>
      <xdr:rowOff>107154</xdr:rowOff>
    </xdr:from>
    <xdr:to>
      <xdr:col>0</xdr:col>
      <xdr:colOff>792261</xdr:colOff>
      <xdr:row>135</xdr:row>
      <xdr:rowOff>780354</xdr:rowOff>
    </xdr:to>
    <xdr:grpSp>
      <xdr:nvGrpSpPr>
        <xdr:cNvPr id="123" name="Группа 122">
          <a:hlinkClick xmlns:r="http://schemas.openxmlformats.org/officeDocument/2006/relationships" r:id="rId44"/>
          <a:extLst>
            <a:ext uri="{FF2B5EF4-FFF2-40B4-BE49-F238E27FC236}">
              <a16:creationId xmlns:a16="http://schemas.microsoft.com/office/drawing/2014/main" xmlns="" id="{00000000-0008-0000-0900-00007B000000}"/>
            </a:ext>
          </a:extLst>
        </xdr:cNvPr>
        <xdr:cNvGrpSpPr>
          <a:grpSpLocks noChangeAspect="1"/>
        </xdr:cNvGrpSpPr>
      </xdr:nvGrpSpPr>
      <xdr:grpSpPr>
        <a:xfrm rot="5400000">
          <a:off x="119061" y="54989296"/>
          <a:ext cx="673200" cy="673201"/>
          <a:chOff x="720000" y="3600000"/>
          <a:chExt cx="792000" cy="792000"/>
        </a:xfrm>
      </xdr:grpSpPr>
      <xdr:sp macro="" textlink="">
        <xdr:nvSpPr>
          <xdr:cNvPr id="124" name="Стрелка влево 123">
            <a:extLst>
              <a:ext uri="{FF2B5EF4-FFF2-40B4-BE49-F238E27FC236}">
                <a16:creationId xmlns:a16="http://schemas.microsoft.com/office/drawing/2014/main" xmlns="" id="{00000000-0008-0000-0900-00007C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25" name="Прямоугольник 124">
            <a:extLst>
              <a:ext uri="{FF2B5EF4-FFF2-40B4-BE49-F238E27FC236}">
                <a16:creationId xmlns:a16="http://schemas.microsoft.com/office/drawing/2014/main" xmlns="" id="{00000000-0008-0000-0900-00007D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oneCellAnchor>
    <xdr:from>
      <xdr:col>2</xdr:col>
      <xdr:colOff>0</xdr:colOff>
      <xdr:row>135</xdr:row>
      <xdr:rowOff>0</xdr:rowOff>
    </xdr:from>
    <xdr:ext cx="5270500" cy="362855"/>
    <xdr:sp macro="" textlink="">
      <xdr:nvSpPr>
        <xdr:cNvPr id="126" name="TextBox 125">
          <a:extLst>
            <a:ext uri="{FF2B5EF4-FFF2-40B4-BE49-F238E27FC236}">
              <a16:creationId xmlns:a16="http://schemas.microsoft.com/office/drawing/2014/main" xmlns="" id="{00000000-0008-0000-0900-00007E000000}"/>
            </a:ext>
          </a:extLst>
        </xdr:cNvPr>
        <xdr:cNvSpPr txBox="1"/>
      </xdr:nvSpPr>
      <xdr:spPr>
        <a:xfrm>
          <a:off x="2648857" y="54882143"/>
          <a:ext cx="5270500" cy="36285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16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Для применения с петлями с функцией самозакрывания</a:t>
          </a:r>
          <a:endParaRPr lang="ru-RU" sz="1600">
            <a:effectLst/>
          </a:endParaRPr>
        </a:p>
        <a:p>
          <a:endParaRPr lang="ru-RU" sz="1100"/>
        </a:p>
      </xdr:txBody>
    </xdr:sp>
    <xdr:clientData/>
  </xdr:oneCellAnchor>
  <xdr:oneCellAnchor>
    <xdr:from>
      <xdr:col>2</xdr:col>
      <xdr:colOff>834572</xdr:colOff>
      <xdr:row>135</xdr:row>
      <xdr:rowOff>272142</xdr:rowOff>
    </xdr:from>
    <xdr:ext cx="3083937" cy="807356"/>
    <xdr:sp macro="" textlink="">
      <xdr:nvSpPr>
        <xdr:cNvPr id="127" name="Прямоугольник 126">
          <a:extLst>
            <a:ext uri="{FF2B5EF4-FFF2-40B4-BE49-F238E27FC236}">
              <a16:creationId xmlns:a16="http://schemas.microsoft.com/office/drawing/2014/main" xmlns="" id="{00000000-0008-0000-0900-00007F000000}"/>
            </a:ext>
          </a:extLst>
        </xdr:cNvPr>
        <xdr:cNvSpPr/>
      </xdr:nvSpPr>
      <xdr:spPr>
        <a:xfrm>
          <a:off x="3483429" y="55154285"/>
          <a:ext cx="3083937" cy="80735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накладной, вкладной навески и навески на среднюю стенку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Широкий диапазон регулировки 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 активации 1,4 мм</a:t>
          </a:r>
        </a:p>
      </xdr:txBody>
    </xdr:sp>
    <xdr:clientData/>
  </xdr:oneCellAnchor>
  <xdr:oneCellAnchor>
    <xdr:from>
      <xdr:col>8</xdr:col>
      <xdr:colOff>0</xdr:colOff>
      <xdr:row>135</xdr:row>
      <xdr:rowOff>0</xdr:rowOff>
    </xdr:from>
    <xdr:ext cx="5270500" cy="362855"/>
    <xdr:sp macro="" textlink="">
      <xdr:nvSpPr>
        <xdr:cNvPr id="128" name="TextBox 127">
          <a:extLst>
            <a:ext uri="{FF2B5EF4-FFF2-40B4-BE49-F238E27FC236}">
              <a16:creationId xmlns:a16="http://schemas.microsoft.com/office/drawing/2014/main" xmlns="" id="{00000000-0008-0000-0900-000080000000}"/>
            </a:ext>
          </a:extLst>
        </xdr:cNvPr>
        <xdr:cNvSpPr txBox="1"/>
      </xdr:nvSpPr>
      <xdr:spPr>
        <a:xfrm>
          <a:off x="10958286" y="54882143"/>
          <a:ext cx="5270500" cy="36285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16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Для применения с петлями с функцией самозакрывания</a:t>
          </a:r>
          <a:endParaRPr lang="ru-RU" sz="1600">
            <a:effectLst/>
          </a:endParaRPr>
        </a:p>
        <a:p>
          <a:endParaRPr lang="ru-RU" sz="1100"/>
        </a:p>
      </xdr:txBody>
    </xdr:sp>
    <xdr:clientData/>
  </xdr:oneCellAnchor>
  <xdr:oneCellAnchor>
    <xdr:from>
      <xdr:col>8</xdr:col>
      <xdr:colOff>1061358</xdr:colOff>
      <xdr:row>135</xdr:row>
      <xdr:rowOff>353786</xdr:rowOff>
    </xdr:from>
    <xdr:ext cx="4018644" cy="672561"/>
    <xdr:sp macro="" textlink="">
      <xdr:nvSpPr>
        <xdr:cNvPr id="129" name="Прямоугольник 128">
          <a:extLst>
            <a:ext uri="{FF2B5EF4-FFF2-40B4-BE49-F238E27FC236}">
              <a16:creationId xmlns:a16="http://schemas.microsoft.com/office/drawing/2014/main" xmlns="" id="{00000000-0008-0000-0900-000081000000}"/>
            </a:ext>
          </a:extLst>
        </xdr:cNvPr>
        <xdr:cNvSpPr/>
      </xdr:nvSpPr>
      <xdr:spPr>
        <a:xfrm>
          <a:off x="12019644" y="55235929"/>
          <a:ext cx="4018644" cy="67256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накладных дверей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Широкий диапазон регулировки 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 активации 1,4 мм</a:t>
          </a:r>
        </a:p>
      </xdr:txBody>
    </xdr:sp>
    <xdr:clientData/>
  </xdr:oneCellAnchor>
  <xdr:oneCellAnchor>
    <xdr:from>
      <xdr:col>2</xdr:col>
      <xdr:colOff>0</xdr:colOff>
      <xdr:row>142</xdr:row>
      <xdr:rowOff>0</xdr:rowOff>
    </xdr:from>
    <xdr:ext cx="5361214" cy="625926"/>
    <xdr:sp macro="" textlink="">
      <xdr:nvSpPr>
        <xdr:cNvPr id="130" name="TextBox 129">
          <a:extLst>
            <a:ext uri="{FF2B5EF4-FFF2-40B4-BE49-F238E27FC236}">
              <a16:creationId xmlns:a16="http://schemas.microsoft.com/office/drawing/2014/main" xmlns="" id="{00000000-0008-0000-0900-000082000000}"/>
            </a:ext>
          </a:extLst>
        </xdr:cNvPr>
        <xdr:cNvSpPr txBox="1"/>
      </xdr:nvSpPr>
      <xdr:spPr>
        <a:xfrm>
          <a:off x="2648857" y="57494714"/>
          <a:ext cx="5361214" cy="6259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16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Для применения со скрытыми петлями без функции самозакрывания</a:t>
          </a:r>
          <a:endParaRPr lang="ru-RU" sz="1600">
            <a:effectLst/>
          </a:endParaRPr>
        </a:p>
        <a:p>
          <a:endParaRPr lang="ru-RU" sz="1100"/>
        </a:p>
      </xdr:txBody>
    </xdr:sp>
    <xdr:clientData/>
  </xdr:oneCellAnchor>
  <xdr:oneCellAnchor>
    <xdr:from>
      <xdr:col>2</xdr:col>
      <xdr:colOff>870857</xdr:colOff>
      <xdr:row>142</xdr:row>
      <xdr:rowOff>517071</xdr:rowOff>
    </xdr:from>
    <xdr:ext cx="4335794" cy="470835"/>
    <xdr:sp macro="" textlink="">
      <xdr:nvSpPr>
        <xdr:cNvPr id="131" name="Прямоугольник 130">
          <a:extLst>
            <a:ext uri="{FF2B5EF4-FFF2-40B4-BE49-F238E27FC236}">
              <a16:creationId xmlns:a16="http://schemas.microsoft.com/office/drawing/2014/main" xmlns="" id="{00000000-0008-0000-0900-000083000000}"/>
            </a:ext>
          </a:extLst>
        </xdr:cNvPr>
        <xdr:cNvSpPr/>
      </xdr:nvSpPr>
      <xdr:spPr>
        <a:xfrm>
          <a:off x="3519714" y="58011785"/>
          <a:ext cx="4335794" cy="47083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накладной, вкладной навески и навески на среднюю стенку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Широкий диапазон регулировки 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 активации 1,4 мм</a:t>
          </a:r>
        </a:p>
      </xdr:txBody>
    </xdr:sp>
    <xdr:clientData/>
  </xdr:oneCellAnchor>
  <xdr:oneCellAnchor>
    <xdr:from>
      <xdr:col>8</xdr:col>
      <xdr:colOff>0</xdr:colOff>
      <xdr:row>142</xdr:row>
      <xdr:rowOff>0</xdr:rowOff>
    </xdr:from>
    <xdr:ext cx="5361214" cy="625928"/>
    <xdr:sp macro="" textlink="">
      <xdr:nvSpPr>
        <xdr:cNvPr id="132" name="TextBox 131">
          <a:extLst>
            <a:ext uri="{FF2B5EF4-FFF2-40B4-BE49-F238E27FC236}">
              <a16:creationId xmlns:a16="http://schemas.microsoft.com/office/drawing/2014/main" xmlns="" id="{00000000-0008-0000-0900-000084000000}"/>
            </a:ext>
          </a:extLst>
        </xdr:cNvPr>
        <xdr:cNvSpPr txBox="1"/>
      </xdr:nvSpPr>
      <xdr:spPr>
        <a:xfrm>
          <a:off x="10958286" y="57494714"/>
          <a:ext cx="5361214" cy="62592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16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Для применения со скрытыми петлями без функции самозакрывания</a:t>
          </a:r>
          <a:endParaRPr lang="ru-RU" sz="1600">
            <a:effectLst/>
          </a:endParaRPr>
        </a:p>
        <a:p>
          <a:endParaRPr lang="ru-RU" sz="1100"/>
        </a:p>
      </xdr:txBody>
    </xdr:sp>
    <xdr:clientData/>
  </xdr:oneCellAnchor>
  <xdr:oneCellAnchor>
    <xdr:from>
      <xdr:col>8</xdr:col>
      <xdr:colOff>970643</xdr:colOff>
      <xdr:row>142</xdr:row>
      <xdr:rowOff>489857</xdr:rowOff>
    </xdr:from>
    <xdr:ext cx="2660983" cy="561549"/>
    <xdr:sp macro="" textlink="">
      <xdr:nvSpPr>
        <xdr:cNvPr id="133" name="Прямоугольник 132">
          <a:extLst>
            <a:ext uri="{FF2B5EF4-FFF2-40B4-BE49-F238E27FC236}">
              <a16:creationId xmlns:a16="http://schemas.microsoft.com/office/drawing/2014/main" xmlns="" id="{00000000-0008-0000-0900-000085000000}"/>
            </a:ext>
          </a:extLst>
        </xdr:cNvPr>
        <xdr:cNvSpPr/>
      </xdr:nvSpPr>
      <xdr:spPr>
        <a:xfrm>
          <a:off x="11928929" y="57984571"/>
          <a:ext cx="2660983" cy="56154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накладных дверей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Широкий диапазон регулировки 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 активации 1,4 мм</a:t>
          </a:r>
        </a:p>
      </xdr:txBody>
    </xdr:sp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916215</xdr:colOff>
      <xdr:row>1</xdr:row>
      <xdr:rowOff>9071</xdr:rowOff>
    </xdr:from>
    <xdr:to>
      <xdr:col>2</xdr:col>
      <xdr:colOff>1691315</xdr:colOff>
      <xdr:row>1</xdr:row>
      <xdr:rowOff>2190671</xdr:rowOff>
    </xdr:to>
    <xdr:pic>
      <xdr:nvPicPr>
        <xdr:cNvPr id="4" name="Рисунок 3" descr="AF_SlideOn_2333_TA.jpg">
          <a:extLst>
            <a:ext uri="{FF2B5EF4-FFF2-40B4-BE49-F238E27FC236}">
              <a16:creationId xmlns:a16="http://schemas.microsoft.com/office/drawing/2014/main" xmlns="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16215" y="907142"/>
          <a:ext cx="3423957" cy="21816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2</xdr:col>
      <xdr:colOff>564237</xdr:colOff>
      <xdr:row>11</xdr:row>
      <xdr:rowOff>1440000</xdr:rowOff>
    </xdr:to>
    <xdr:pic>
      <xdr:nvPicPr>
        <xdr:cNvPr id="7" name="Рисунок 6" descr="ta_0060579_TA_SorUeb.jpg">
          <a:extLst>
            <a:ext uri="{FF2B5EF4-FFF2-40B4-BE49-F238E27FC236}">
              <a16:creationId xmlns:a16="http://schemas.microsoft.com/office/drawing/2014/main" xmlns="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23825" y="39223950"/>
          <a:ext cx="2212062" cy="1440000"/>
        </a:xfrm>
        <a:prstGeom prst="rect">
          <a:avLst/>
        </a:prstGeom>
      </xdr:spPr>
    </xdr:pic>
    <xdr:clientData/>
  </xdr:twoCellAnchor>
  <xdr:oneCellAnchor>
    <xdr:from>
      <xdr:col>2</xdr:col>
      <xdr:colOff>1714849</xdr:colOff>
      <xdr:row>0</xdr:row>
      <xdr:rowOff>879221</xdr:rowOff>
    </xdr:from>
    <xdr:ext cx="3321495" cy="1633565"/>
    <xdr:sp macro="" textlink="">
      <xdr:nvSpPr>
        <xdr:cNvPr id="5" name="Прямоугольник 4">
          <a:extLst>
            <a:ext uri="{FF2B5EF4-FFF2-40B4-BE49-F238E27FC236}">
              <a16:creationId xmlns:a16="http://schemas.microsoft.com/office/drawing/2014/main" xmlns="" id="{00000000-0008-0000-0A00-000005000000}"/>
            </a:ext>
          </a:extLst>
        </xdr:cNvPr>
        <xdr:cNvSpPr/>
      </xdr:nvSpPr>
      <xdr:spPr>
        <a:xfrm>
          <a:off x="4363706" y="879221"/>
          <a:ext cx="3321495" cy="163356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Скрытая петля надвижного монтажа с функцией самозакрывания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двери толщиной 14–25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чашки петли 35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Глубина чашки петли 11,1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наложения +0,5/–2,5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Встроенная регулировка по глубине +2/–2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с помощью монтажной планки</a:t>
          </a:r>
        </a:p>
      </xdr:txBody>
    </xdr:sp>
    <xdr:clientData/>
  </xdr:oneCellAnchor>
  <xdr:oneCellAnchor>
    <xdr:from>
      <xdr:col>2</xdr:col>
      <xdr:colOff>571848</xdr:colOff>
      <xdr:row>11</xdr:row>
      <xdr:rowOff>10065</xdr:rowOff>
    </xdr:from>
    <xdr:ext cx="4500214" cy="1168654"/>
    <xdr:sp macro="" textlink="">
      <xdr:nvSpPr>
        <xdr:cNvPr id="6" name="Прямоугольник 5">
          <a:extLst>
            <a:ext uri="{FF2B5EF4-FFF2-40B4-BE49-F238E27FC236}">
              <a16:creationId xmlns:a16="http://schemas.microsoft.com/office/drawing/2014/main" xmlns="" id="{00000000-0008-0000-0A00-000006000000}"/>
            </a:ext>
          </a:extLst>
        </xdr:cNvPr>
        <xdr:cNvSpPr/>
      </xdr:nvSpPr>
      <xdr:spPr>
        <a:xfrm>
          <a:off x="2381598" y="5189284"/>
          <a:ext cx="4500214" cy="116865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Под прикручивание к верхней или нижней панели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Сила демпфирования плавно регулируется с помощью регулировочного винта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Монтаж со стороны петли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дверей весом более 13,5 кг необходимы два демпфера</a:t>
          </a:r>
        </a:p>
      </xdr:txBody>
    </xdr:sp>
    <xdr:clientData/>
  </xdr:oneCellAnchor>
  <xdr:twoCellAnchor>
    <xdr:from>
      <xdr:col>1</xdr:col>
      <xdr:colOff>62365</xdr:colOff>
      <xdr:row>17</xdr:row>
      <xdr:rowOff>98085</xdr:rowOff>
    </xdr:from>
    <xdr:to>
      <xdr:col>2</xdr:col>
      <xdr:colOff>375754</xdr:colOff>
      <xdr:row>18</xdr:row>
      <xdr:rowOff>181429</xdr:rowOff>
    </xdr:to>
    <xdr:pic>
      <xdr:nvPicPr>
        <xdr:cNvPr id="10" name="Рисунок 9" descr="ta_060687.jpg">
          <a:extLst>
            <a:ext uri="{FF2B5EF4-FFF2-40B4-BE49-F238E27FC236}">
              <a16:creationId xmlns:a16="http://schemas.microsoft.com/office/drawing/2014/main" xmlns="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87651" y="8171656"/>
          <a:ext cx="2036960" cy="1180987"/>
        </a:xfrm>
        <a:prstGeom prst="rect">
          <a:avLst/>
        </a:prstGeom>
      </xdr:spPr>
    </xdr:pic>
    <xdr:clientData/>
  </xdr:twoCellAnchor>
  <xdr:oneCellAnchor>
    <xdr:from>
      <xdr:col>2</xdr:col>
      <xdr:colOff>238474</xdr:colOff>
      <xdr:row>17</xdr:row>
      <xdr:rowOff>224376</xdr:rowOff>
    </xdr:from>
    <xdr:ext cx="4263283" cy="781240"/>
    <xdr:sp macro="" textlink="">
      <xdr:nvSpPr>
        <xdr:cNvPr id="11" name="Прямоугольник 10">
          <a:extLst>
            <a:ext uri="{FF2B5EF4-FFF2-40B4-BE49-F238E27FC236}">
              <a16:creationId xmlns:a16="http://schemas.microsoft.com/office/drawing/2014/main" xmlns="" id="{00000000-0008-0000-0A00-00000B000000}"/>
            </a:ext>
          </a:extLst>
        </xdr:cNvPr>
        <xdr:cNvSpPr/>
      </xdr:nvSpPr>
      <xdr:spPr>
        <a:xfrm>
          <a:off x="9934924" y="40381776"/>
          <a:ext cx="4263283" cy="78124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Под прикручивание к верхней или нижней панели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скрытых петель с функцией самозакрывания </a:t>
          </a:r>
          <a:r>
            <a:rPr lang="en-US" sz="1100" b="0" i="0">
              <a:latin typeface="+mn-lt"/>
              <a:ea typeface="+mn-ea"/>
              <a:cs typeface="+mn-cs"/>
            </a:rPr>
            <a:t>Intermat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SlideOn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дверей с весом более 7,5 кг необходимо два демпфера 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установки на готовую мебель</a:t>
          </a:r>
        </a:p>
      </xdr:txBody>
    </xdr:sp>
    <xdr:clientData/>
  </xdr:oneCellAnchor>
  <xdr:twoCellAnchor>
    <xdr:from>
      <xdr:col>1</xdr:col>
      <xdr:colOff>1</xdr:colOff>
      <xdr:row>23</xdr:row>
      <xdr:rowOff>0</xdr:rowOff>
    </xdr:from>
    <xdr:to>
      <xdr:col>1</xdr:col>
      <xdr:colOff>1216902</xdr:colOff>
      <xdr:row>23</xdr:row>
      <xdr:rowOff>1080000</xdr:rowOff>
    </xdr:to>
    <xdr:pic>
      <xdr:nvPicPr>
        <xdr:cNvPr id="12" name="Рисунок 11" descr="ta_060685.jpg">
          <a:extLst>
            <a:ext uri="{FF2B5EF4-FFF2-40B4-BE49-F238E27FC236}">
              <a16:creationId xmlns:a16="http://schemas.microsoft.com/office/drawing/2014/main" xmlns="" id="{00000000-0008-0000-0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23826" y="42719625"/>
          <a:ext cx="1216901" cy="1080000"/>
        </a:xfrm>
        <a:prstGeom prst="rect">
          <a:avLst/>
        </a:prstGeom>
      </xdr:spPr>
    </xdr:pic>
    <xdr:clientData/>
  </xdr:twoCellAnchor>
  <xdr:oneCellAnchor>
    <xdr:from>
      <xdr:col>1</xdr:col>
      <xdr:colOff>1607692</xdr:colOff>
      <xdr:row>23</xdr:row>
      <xdr:rowOff>69595</xdr:rowOff>
    </xdr:from>
    <xdr:ext cx="4263283" cy="781240"/>
    <xdr:sp macro="" textlink="">
      <xdr:nvSpPr>
        <xdr:cNvPr id="13" name="Прямоугольник 12">
          <a:extLst>
            <a:ext uri="{FF2B5EF4-FFF2-40B4-BE49-F238E27FC236}">
              <a16:creationId xmlns:a16="http://schemas.microsoft.com/office/drawing/2014/main" xmlns="" id="{00000000-0008-0000-0A00-00000D000000}"/>
            </a:ext>
          </a:extLst>
        </xdr:cNvPr>
        <xdr:cNvSpPr/>
      </xdr:nvSpPr>
      <xdr:spPr>
        <a:xfrm>
          <a:off x="1731517" y="42789220"/>
          <a:ext cx="4263283" cy="78124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запрессовки в верхнюю или нижнюю панель корпуса 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скрытых петель с функцией самозакрывания </a:t>
          </a:r>
          <a:r>
            <a:rPr lang="en-US" sz="1100" b="0" i="0">
              <a:latin typeface="+mn-lt"/>
              <a:ea typeface="+mn-ea"/>
              <a:cs typeface="+mn-cs"/>
            </a:rPr>
            <a:t>Intermat </a:t>
          </a:r>
          <a:r>
            <a:rPr lang="ru-RU" sz="1100" b="0" i="0">
              <a:latin typeface="+mn-lt"/>
              <a:ea typeface="+mn-ea"/>
              <a:cs typeface="+mn-cs"/>
            </a:rPr>
            <a:t>и </a:t>
          </a:r>
          <a:r>
            <a:rPr lang="en-US" sz="1100" b="0" i="0">
              <a:latin typeface="+mn-lt"/>
              <a:ea typeface="+mn-ea"/>
              <a:cs typeface="+mn-cs"/>
            </a:rPr>
            <a:t>SlideOn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дверей с весом более 7,5 кг необходимо два демпфера 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Подходит для установки на готовую мебель</a:t>
          </a:r>
        </a:p>
      </xdr:txBody>
    </xdr:sp>
    <xdr:clientData/>
  </xdr:oneCellAnchor>
  <xdr:twoCellAnchor>
    <xdr:from>
      <xdr:col>1</xdr:col>
      <xdr:colOff>95248</xdr:colOff>
      <xdr:row>0</xdr:row>
      <xdr:rowOff>119060</xdr:rowOff>
    </xdr:from>
    <xdr:to>
      <xdr:col>1</xdr:col>
      <xdr:colOff>768448</xdr:colOff>
      <xdr:row>0</xdr:row>
      <xdr:rowOff>792260</xdr:rowOff>
    </xdr:to>
    <xdr:grpSp>
      <xdr:nvGrpSpPr>
        <xdr:cNvPr id="14" name="Группа 1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xmlns="" id="{00000000-0008-0000-0A00-00000E000000}"/>
            </a:ext>
          </a:extLst>
        </xdr:cNvPr>
        <xdr:cNvGrpSpPr>
          <a:grpSpLocks noChangeAspect="1"/>
        </xdr:cNvGrpSpPr>
      </xdr:nvGrpSpPr>
      <xdr:grpSpPr>
        <a:xfrm>
          <a:off x="1020534" y="119060"/>
          <a:ext cx="673200" cy="673200"/>
          <a:chOff x="720000" y="3600000"/>
          <a:chExt cx="792000" cy="792000"/>
        </a:xfrm>
        <a:noFill/>
      </xdr:grpSpPr>
      <xdr:sp macro="" textlink="">
        <xdr:nvSpPr>
          <xdr:cNvPr id="15" name="Стрелка влево 14">
            <a:extLst>
              <a:ext uri="{FF2B5EF4-FFF2-40B4-BE49-F238E27FC236}">
                <a16:creationId xmlns:a16="http://schemas.microsoft.com/office/drawing/2014/main" xmlns="" id="{00000000-0008-0000-0A00-00000F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6" name="Прямоугольник 15">
            <a:extLst>
              <a:ext uri="{FF2B5EF4-FFF2-40B4-BE49-F238E27FC236}">
                <a16:creationId xmlns:a16="http://schemas.microsoft.com/office/drawing/2014/main" xmlns="" id="{00000000-0008-0000-0A00-000010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916214</xdr:colOff>
      <xdr:row>0</xdr:row>
      <xdr:rowOff>898070</xdr:rowOff>
    </xdr:from>
    <xdr:to>
      <xdr:col>2</xdr:col>
      <xdr:colOff>1407771</xdr:colOff>
      <xdr:row>1</xdr:row>
      <xdr:rowOff>3071812</xdr:rowOff>
    </xdr:to>
    <xdr:pic>
      <xdr:nvPicPr>
        <xdr:cNvPr id="2" name="Рисунок 1" descr="309999_1511_Kamat5_USP.jpg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16214" y="898070"/>
          <a:ext cx="3140414" cy="3071813"/>
        </a:xfrm>
        <a:prstGeom prst="rect">
          <a:avLst/>
        </a:prstGeom>
      </xdr:spPr>
    </xdr:pic>
    <xdr:clientData/>
  </xdr:twoCellAnchor>
  <xdr:twoCellAnchor editAs="oneCell">
    <xdr:from>
      <xdr:col>6</xdr:col>
      <xdr:colOff>635000</xdr:colOff>
      <xdr:row>0</xdr:row>
      <xdr:rowOff>898070</xdr:rowOff>
    </xdr:from>
    <xdr:to>
      <xdr:col>8</xdr:col>
      <xdr:colOff>2596773</xdr:colOff>
      <xdr:row>1</xdr:row>
      <xdr:rowOff>3070799</xdr:rowOff>
    </xdr:to>
    <xdr:pic>
      <xdr:nvPicPr>
        <xdr:cNvPr id="3" name="Рисунок 2" descr="ta_9046480_TA.jpg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307286" y="898070"/>
          <a:ext cx="4329416" cy="3070800"/>
        </a:xfrm>
        <a:prstGeom prst="rect">
          <a:avLst/>
        </a:prstGeom>
      </xdr:spPr>
    </xdr:pic>
    <xdr:clientData/>
  </xdr:twoCellAnchor>
  <xdr:oneCellAnchor>
    <xdr:from>
      <xdr:col>2</xdr:col>
      <xdr:colOff>1417192</xdr:colOff>
      <xdr:row>1</xdr:row>
      <xdr:rowOff>23812</xdr:rowOff>
    </xdr:from>
    <xdr:ext cx="3571527" cy="785813"/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xmlns="" id="{00000000-0008-0000-0B00-000004000000}"/>
            </a:ext>
          </a:extLst>
        </xdr:cNvPr>
        <xdr:cNvSpPr/>
      </xdr:nvSpPr>
      <xdr:spPr>
        <a:xfrm>
          <a:off x="3215036" y="523875"/>
          <a:ext cx="3571527" cy="78581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Петля для высоких мебельных</a:t>
          </a:r>
          <a:r>
            <a:rPr lang="ru-RU" sz="1100" b="0" i="0" baseline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фасадов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Для корпусов шкафов с боковыми толщиной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19 мм или 16 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 Монтажная глубина 41,5 мм</a:t>
          </a:r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2607816</xdr:colOff>
      <xdr:row>1</xdr:row>
      <xdr:rowOff>-1</xdr:rowOff>
    </xdr:from>
    <xdr:ext cx="2428527" cy="2369343"/>
    <xdr:sp macro="" textlink="">
      <xdr:nvSpPr>
        <xdr:cNvPr id="5" name="Прямоугольник 4">
          <a:extLst>
            <a:ext uri="{FF2B5EF4-FFF2-40B4-BE49-F238E27FC236}">
              <a16:creationId xmlns:a16="http://schemas.microsoft.com/office/drawing/2014/main" xmlns="" id="{00000000-0008-0000-0B00-000005000000}"/>
            </a:ext>
          </a:extLst>
        </xdr:cNvPr>
        <xdr:cNvSpPr/>
      </xdr:nvSpPr>
      <xdr:spPr>
        <a:xfrm>
          <a:off x="12311410" y="500062"/>
          <a:ext cx="2428527" cy="23693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Петля для накладных откидных элементов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Панель и откидной элемент можно соединить на последнем этапе сборки мебели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Позиционирование откидных элементов за счет регулировки по высоте, глубине и боковой регулировке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Может применяться только совместно с кронштейнами для откидных элементов</a:t>
          </a:r>
        </a:p>
      </xdr:txBody>
    </xdr:sp>
    <xdr:clientData/>
  </xdr:oneCellAnchor>
  <xdr:oneCellAnchor>
    <xdr:from>
      <xdr:col>2</xdr:col>
      <xdr:colOff>1154442</xdr:colOff>
      <xdr:row>10</xdr:row>
      <xdr:rowOff>318490</xdr:rowOff>
    </xdr:from>
    <xdr:ext cx="4197700" cy="1478218"/>
    <xdr:sp macro="" textlink="">
      <xdr:nvSpPr>
        <xdr:cNvPr id="8" name="Прямоугольник 7">
          <a:extLst>
            <a:ext uri="{FF2B5EF4-FFF2-40B4-BE49-F238E27FC236}">
              <a16:creationId xmlns:a16="http://schemas.microsoft.com/office/drawing/2014/main" xmlns="" id="{00000000-0008-0000-0B00-000008000000}"/>
            </a:ext>
          </a:extLst>
        </xdr:cNvPr>
        <xdr:cNvSpPr/>
      </xdr:nvSpPr>
      <xdr:spPr>
        <a:xfrm>
          <a:off x="3803299" y="6205847"/>
          <a:ext cx="4197700" cy="147821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/>
            <a:t>Электромеханическая система открывания для холодильников и посудомоечных машин.</a:t>
          </a:r>
        </a:p>
        <a:p>
          <a:pPr algn="l"/>
          <a:r>
            <a:rPr lang="ru-RU" sz="1100"/>
            <a:t>Для установки в шкаф для холодильника (ширина 500–600 мм).</a:t>
          </a:r>
        </a:p>
        <a:p>
          <a:pPr algn="l"/>
          <a:r>
            <a:rPr lang="ru-RU" sz="1100"/>
            <a:t>Для крепления винтами для ДСП</a:t>
          </a:r>
        </a:p>
        <a:p>
          <a:pPr algn="l"/>
          <a:r>
            <a:rPr lang="ru-RU" sz="1100"/>
            <a:t>Толщина механизма всего 22 мм</a:t>
          </a:r>
          <a:br>
            <a:rPr lang="ru-RU" sz="1100"/>
          </a:br>
          <a:endParaRPr lang="ru-RU" sz="11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1393032</xdr:colOff>
      <xdr:row>1</xdr:row>
      <xdr:rowOff>773906</xdr:rowOff>
    </xdr:from>
    <xdr:ext cx="3571527" cy="1857375"/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xmlns="" id="{00000000-0008-0000-0B00-00000A000000}"/>
            </a:ext>
          </a:extLst>
        </xdr:cNvPr>
        <xdr:cNvSpPr/>
      </xdr:nvSpPr>
      <xdr:spPr>
        <a:xfrm>
          <a:off x="3190876" y="1273969"/>
          <a:ext cx="3571527" cy="185737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endParaRPr lang="en-US" sz="1100" b="0" i="0">
            <a:latin typeface="+mn-lt"/>
            <a:ea typeface="+mn-ea"/>
            <a:cs typeface="+mn-cs"/>
          </a:endParaRP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Набор состоит из: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Петля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шаблон для сверления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Распорка для 16-миллиметрового шкафа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Распорные тарелки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Крышка колпачка белая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Монтажные винты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инструкции по сборке</a:t>
          </a:r>
          <a:endParaRPr lang="en-US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95248</xdr:colOff>
      <xdr:row>0</xdr:row>
      <xdr:rowOff>119060</xdr:rowOff>
    </xdr:from>
    <xdr:to>
      <xdr:col>1</xdr:col>
      <xdr:colOff>768448</xdr:colOff>
      <xdr:row>0</xdr:row>
      <xdr:rowOff>792260</xdr:rowOff>
    </xdr:to>
    <xdr:grpSp>
      <xdr:nvGrpSpPr>
        <xdr:cNvPr id="11" name="Группа 10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xmlns="" id="{00000000-0008-0000-0B00-00000B000000}"/>
            </a:ext>
          </a:extLst>
        </xdr:cNvPr>
        <xdr:cNvGrpSpPr>
          <a:grpSpLocks noChangeAspect="1"/>
        </xdr:cNvGrpSpPr>
      </xdr:nvGrpSpPr>
      <xdr:grpSpPr>
        <a:xfrm>
          <a:off x="1020534" y="119060"/>
          <a:ext cx="673200" cy="673200"/>
          <a:chOff x="720000" y="3600000"/>
          <a:chExt cx="792000" cy="792000"/>
        </a:xfrm>
        <a:noFill/>
      </xdr:grpSpPr>
      <xdr:sp macro="" textlink="">
        <xdr:nvSpPr>
          <xdr:cNvPr id="12" name="Стрелка влево 11">
            <a:extLst>
              <a:ext uri="{FF2B5EF4-FFF2-40B4-BE49-F238E27FC236}">
                <a16:creationId xmlns:a16="http://schemas.microsoft.com/office/drawing/2014/main" xmlns="" id="{00000000-0008-0000-0B00-00000C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3" name="Прямоугольник 12">
            <a:extLst>
              <a:ext uri="{FF2B5EF4-FFF2-40B4-BE49-F238E27FC236}">
                <a16:creationId xmlns:a16="http://schemas.microsoft.com/office/drawing/2014/main" xmlns="" id="{00000000-0008-0000-0B00-00000D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1</xdr:col>
      <xdr:colOff>0</xdr:colOff>
      <xdr:row>10</xdr:row>
      <xdr:rowOff>18142</xdr:rowOff>
    </xdr:from>
    <xdr:to>
      <xdr:col>2</xdr:col>
      <xdr:colOff>743857</xdr:colOff>
      <xdr:row>10</xdr:row>
      <xdr:rowOff>2521858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5286" y="5905499"/>
          <a:ext cx="2467428" cy="250371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637835</xdr:colOff>
      <xdr:row>1</xdr:row>
      <xdr:rowOff>77673</xdr:rowOff>
    </xdr:from>
    <xdr:to>
      <xdr:col>2</xdr:col>
      <xdr:colOff>2470262</xdr:colOff>
      <xdr:row>3</xdr:row>
      <xdr:rowOff>101487</xdr:rowOff>
    </xdr:to>
    <xdr:sp macro="" textlink="">
      <xdr:nvSpPr>
        <xdr:cNvPr id="53" name="Скругленный прямоугольник 5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00000000-0008-0000-0C00-000035000000}"/>
            </a:ext>
          </a:extLst>
        </xdr:cNvPr>
        <xdr:cNvSpPr/>
      </xdr:nvSpPr>
      <xdr:spPr>
        <a:xfrm>
          <a:off x="3286692" y="957602"/>
          <a:ext cx="1832427" cy="64067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AvanTech</a:t>
          </a:r>
          <a:endParaRPr lang="ru-RU" sz="1400"/>
        </a:p>
      </xdr:txBody>
    </xdr:sp>
    <xdr:clientData/>
  </xdr:twoCellAnchor>
  <xdr:twoCellAnchor>
    <xdr:from>
      <xdr:col>1</xdr:col>
      <xdr:colOff>881068</xdr:colOff>
      <xdr:row>0</xdr:row>
      <xdr:rowOff>107158</xdr:rowOff>
    </xdr:from>
    <xdr:to>
      <xdr:col>1</xdr:col>
      <xdr:colOff>1554268</xdr:colOff>
      <xdr:row>0</xdr:row>
      <xdr:rowOff>780358</xdr:rowOff>
    </xdr:to>
    <xdr:grpSp>
      <xdr:nvGrpSpPr>
        <xdr:cNvPr id="82" name="Группа 8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xmlns="" id="{00000000-0008-0000-0C00-000052000000}"/>
            </a:ext>
          </a:extLst>
        </xdr:cNvPr>
        <xdr:cNvGrpSpPr/>
      </xdr:nvGrpSpPr>
      <xdr:grpSpPr>
        <a:xfrm>
          <a:off x="1806354" y="107158"/>
          <a:ext cx="673200" cy="673200"/>
          <a:chOff x="1944000" y="3600000"/>
          <a:chExt cx="673200" cy="673200"/>
        </a:xfrm>
      </xdr:grpSpPr>
      <xdr:pic>
        <xdr:nvPicPr>
          <xdr:cNvPr id="83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0C00-00005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84" name="Прямоугольник 83">
            <a:extLst>
              <a:ext uri="{FF2B5EF4-FFF2-40B4-BE49-F238E27FC236}">
                <a16:creationId xmlns:a16="http://schemas.microsoft.com/office/drawing/2014/main" xmlns="" id="{00000000-0008-0000-0C00-000054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83345</xdr:colOff>
      <xdr:row>0</xdr:row>
      <xdr:rowOff>107157</xdr:rowOff>
    </xdr:from>
    <xdr:to>
      <xdr:col>1</xdr:col>
      <xdr:colOff>756545</xdr:colOff>
      <xdr:row>0</xdr:row>
      <xdr:rowOff>780357</xdr:rowOff>
    </xdr:to>
    <xdr:grpSp>
      <xdr:nvGrpSpPr>
        <xdr:cNvPr id="85" name="Группа 8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xmlns="" id="{00000000-0008-0000-0C00-000055000000}"/>
            </a:ext>
          </a:extLst>
        </xdr:cNvPr>
        <xdr:cNvGrpSpPr>
          <a:grpSpLocks noChangeAspect="1"/>
        </xdr:cNvGrpSpPr>
      </xdr:nvGrpSpPr>
      <xdr:grpSpPr>
        <a:xfrm>
          <a:off x="1008631" y="107157"/>
          <a:ext cx="673200" cy="673200"/>
          <a:chOff x="720000" y="3600000"/>
          <a:chExt cx="792000" cy="792000"/>
        </a:xfrm>
        <a:noFill/>
      </xdr:grpSpPr>
      <xdr:sp macro="" textlink="">
        <xdr:nvSpPr>
          <xdr:cNvPr id="86" name="Стрелка влево 85">
            <a:extLst>
              <a:ext uri="{FF2B5EF4-FFF2-40B4-BE49-F238E27FC236}">
                <a16:creationId xmlns:a16="http://schemas.microsoft.com/office/drawing/2014/main" xmlns="" id="{00000000-0008-0000-0C00-000056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7" name="Прямоугольник 86">
            <a:extLst>
              <a:ext uri="{FF2B5EF4-FFF2-40B4-BE49-F238E27FC236}">
                <a16:creationId xmlns:a16="http://schemas.microsoft.com/office/drawing/2014/main" xmlns="" id="{00000000-0008-0000-0C00-000057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7</xdr:col>
      <xdr:colOff>11906</xdr:colOff>
      <xdr:row>57</xdr:row>
      <xdr:rowOff>9071</xdr:rowOff>
    </xdr:from>
    <xdr:to>
      <xdr:col>8</xdr:col>
      <xdr:colOff>1702595</xdr:colOff>
      <xdr:row>57</xdr:row>
      <xdr:rowOff>2183946</xdr:rowOff>
    </xdr:to>
    <xdr:pic>
      <xdr:nvPicPr>
        <xdr:cNvPr id="24" name="Рисунок 23" descr="550500_1512_AvanTech_Alu_Innenschubkasten_H139_SorUe.jpg">
          <a:extLst>
            <a:ext uri="{FF2B5EF4-FFF2-40B4-BE49-F238E27FC236}">
              <a16:creationId xmlns:a16="http://schemas.microsoft.com/office/drawing/2014/main" xmlns="" id="{00000000-0008-0000-0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246620" y="20075071"/>
          <a:ext cx="3414260" cy="2174875"/>
        </a:xfrm>
        <a:prstGeom prst="rect">
          <a:avLst/>
        </a:prstGeom>
      </xdr:spPr>
    </xdr:pic>
    <xdr:clientData/>
  </xdr:twoCellAnchor>
  <xdr:twoCellAnchor editAs="oneCell">
    <xdr:from>
      <xdr:col>1</xdr:col>
      <xdr:colOff>9071</xdr:colOff>
      <xdr:row>73</xdr:row>
      <xdr:rowOff>299355</xdr:rowOff>
    </xdr:from>
    <xdr:to>
      <xdr:col>2</xdr:col>
      <xdr:colOff>1622726</xdr:colOff>
      <xdr:row>74</xdr:row>
      <xdr:rowOff>2177141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26171069"/>
          <a:ext cx="3337226" cy="2177143"/>
        </a:xfrm>
        <a:prstGeom prst="rect">
          <a:avLst/>
        </a:prstGeom>
      </xdr:spPr>
    </xdr:pic>
    <xdr:clientData/>
  </xdr:twoCellAnchor>
  <xdr:twoCellAnchor editAs="oneCell">
    <xdr:from>
      <xdr:col>1</xdr:col>
      <xdr:colOff>9071</xdr:colOff>
      <xdr:row>94</xdr:row>
      <xdr:rowOff>0</xdr:rowOff>
    </xdr:from>
    <xdr:to>
      <xdr:col>2</xdr:col>
      <xdr:colOff>1632857</xdr:colOff>
      <xdr:row>94</xdr:row>
      <xdr:rowOff>2183752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30960786"/>
          <a:ext cx="3347357" cy="2183752"/>
        </a:xfrm>
        <a:prstGeom prst="rect">
          <a:avLst/>
        </a:prstGeom>
      </xdr:spPr>
    </xdr:pic>
    <xdr:clientData/>
  </xdr:twoCellAnchor>
  <xdr:twoCellAnchor editAs="oneCell">
    <xdr:from>
      <xdr:col>7</xdr:col>
      <xdr:colOff>18142</xdr:colOff>
      <xdr:row>94</xdr:row>
      <xdr:rowOff>0</xdr:rowOff>
    </xdr:from>
    <xdr:to>
      <xdr:col>8</xdr:col>
      <xdr:colOff>1233714</xdr:colOff>
      <xdr:row>94</xdr:row>
      <xdr:rowOff>2186215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52856" y="30960786"/>
          <a:ext cx="2939143" cy="2186215"/>
        </a:xfrm>
        <a:prstGeom prst="rect">
          <a:avLst/>
        </a:prstGeom>
      </xdr:spPr>
    </xdr:pic>
    <xdr:clientData/>
  </xdr:twoCellAnchor>
  <xdr:oneCellAnchor>
    <xdr:from>
      <xdr:col>2</xdr:col>
      <xdr:colOff>1650999</xdr:colOff>
      <xdr:row>74</xdr:row>
      <xdr:rowOff>2177143</xdr:rowOff>
    </xdr:from>
    <xdr:ext cx="3302000" cy="381000"/>
    <xdr:sp macro="" textlink="">
      <xdr:nvSpPr>
        <xdr:cNvPr id="25" name="Прямоугольник 24">
          <a:extLst>
            <a:ext uri="{FF2B5EF4-FFF2-40B4-BE49-F238E27FC236}">
              <a16:creationId xmlns:a16="http://schemas.microsoft.com/office/drawing/2014/main" xmlns="" id="{00000000-0008-0000-0C00-000019000000}"/>
            </a:ext>
          </a:extLst>
        </xdr:cNvPr>
        <xdr:cNvSpPr/>
      </xdr:nvSpPr>
      <xdr:spPr>
        <a:xfrm>
          <a:off x="4299856" y="28348214"/>
          <a:ext cx="3302000" cy="3810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Прошу обратить внимание, что в подборе фурнитуры передняя панель идет длиной </a:t>
          </a:r>
          <a:r>
            <a:rPr lang="ru-RU" sz="1100" b="1" i="0">
              <a:latin typeface="+mn-lt"/>
              <a:ea typeface="+mn-ea"/>
              <a:cs typeface="+mn-cs"/>
            </a:rPr>
            <a:t>2000 мм!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1832428</xdr:colOff>
      <xdr:row>94</xdr:row>
      <xdr:rowOff>2041071</xdr:rowOff>
    </xdr:from>
    <xdr:ext cx="3024187" cy="444500"/>
    <xdr:sp macro="" textlink="">
      <xdr:nvSpPr>
        <xdr:cNvPr id="26" name="Прямоугольник 25">
          <a:extLst>
            <a:ext uri="{FF2B5EF4-FFF2-40B4-BE49-F238E27FC236}">
              <a16:creationId xmlns:a16="http://schemas.microsoft.com/office/drawing/2014/main" xmlns="" id="{00000000-0008-0000-0C00-00001A000000}"/>
            </a:ext>
          </a:extLst>
        </xdr:cNvPr>
        <xdr:cNvSpPr/>
      </xdr:nvSpPr>
      <xdr:spPr>
        <a:xfrm>
          <a:off x="4481285" y="35433000"/>
          <a:ext cx="3024187" cy="444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Возможны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варианты из стекла или материалов по выбору. Толщина материала 8/10 мм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1723572</xdr:colOff>
      <xdr:row>57</xdr:row>
      <xdr:rowOff>2168069</xdr:rowOff>
    </xdr:from>
    <xdr:ext cx="3302000" cy="399143"/>
    <xdr:sp macro="" textlink="">
      <xdr:nvSpPr>
        <xdr:cNvPr id="27" name="Прямоугольник 26">
          <a:extLst>
            <a:ext uri="{FF2B5EF4-FFF2-40B4-BE49-F238E27FC236}">
              <a16:creationId xmlns:a16="http://schemas.microsoft.com/office/drawing/2014/main" xmlns="" id="{00000000-0008-0000-0C00-00001B000000}"/>
            </a:ext>
          </a:extLst>
        </xdr:cNvPr>
        <xdr:cNvSpPr/>
      </xdr:nvSpPr>
      <xdr:spPr>
        <a:xfrm>
          <a:off x="4372429" y="22234069"/>
          <a:ext cx="3302000" cy="3991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Прошу обратить внимание, что в подборе фурнитуры передняя панель идет длиной </a:t>
          </a:r>
          <a:r>
            <a:rPr lang="ru-RU" sz="1100" b="1" i="0">
              <a:latin typeface="+mn-lt"/>
              <a:ea typeface="+mn-ea"/>
              <a:cs typeface="+mn-cs"/>
            </a:rPr>
            <a:t>2000 мм!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1741714</xdr:colOff>
      <xdr:row>57</xdr:row>
      <xdr:rowOff>2168070</xdr:rowOff>
    </xdr:from>
    <xdr:ext cx="3302000" cy="399143"/>
    <xdr:sp macro="" textlink="">
      <xdr:nvSpPr>
        <xdr:cNvPr id="28" name="Прямоугольник 27">
          <a:extLst>
            <a:ext uri="{FF2B5EF4-FFF2-40B4-BE49-F238E27FC236}">
              <a16:creationId xmlns:a16="http://schemas.microsoft.com/office/drawing/2014/main" xmlns="" id="{00000000-0008-0000-0C00-00001C000000}"/>
            </a:ext>
          </a:extLst>
        </xdr:cNvPr>
        <xdr:cNvSpPr/>
      </xdr:nvSpPr>
      <xdr:spPr>
        <a:xfrm>
          <a:off x="12700000" y="22234070"/>
          <a:ext cx="3302000" cy="3991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Прошу обратить внимание, что в подборе фурнитуры передняя панель идет длиной </a:t>
          </a:r>
          <a:r>
            <a:rPr lang="ru-RU" sz="1100" b="1" i="0">
              <a:latin typeface="+mn-lt"/>
              <a:ea typeface="+mn-ea"/>
              <a:cs typeface="+mn-cs"/>
            </a:rPr>
            <a:t>2000 мм!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2004786</xdr:colOff>
      <xdr:row>94</xdr:row>
      <xdr:rowOff>2004787</xdr:rowOff>
    </xdr:from>
    <xdr:ext cx="3024187" cy="371927"/>
    <xdr:sp macro="" textlink="">
      <xdr:nvSpPr>
        <xdr:cNvPr id="30" name="Прямоугольник 29">
          <a:extLst>
            <a:ext uri="{FF2B5EF4-FFF2-40B4-BE49-F238E27FC236}">
              <a16:creationId xmlns:a16="http://schemas.microsoft.com/office/drawing/2014/main" xmlns="" id="{00000000-0008-0000-0C00-00001E000000}"/>
            </a:ext>
          </a:extLst>
        </xdr:cNvPr>
        <xdr:cNvSpPr/>
      </xdr:nvSpPr>
      <xdr:spPr>
        <a:xfrm>
          <a:off x="12963072" y="35396716"/>
          <a:ext cx="3024187" cy="37192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Возможны</a:t>
          </a:r>
          <a:r>
            <a:rPr lang="ru-RU" sz="1100" b="0" i="0" baseline="0">
              <a:latin typeface="+mn-lt"/>
              <a:ea typeface="+mn-ea"/>
              <a:cs typeface="+mn-cs"/>
            </a:rPr>
            <a:t> варианты из стекла или материалов по выбору. Толщина материала 8/10 мм</a:t>
          </a:r>
        </a:p>
      </xdr:txBody>
    </xdr:sp>
    <xdr:clientData/>
  </xdr:oneCellAnchor>
  <xdr:oneCellAnchor>
    <xdr:from>
      <xdr:col>2</xdr:col>
      <xdr:colOff>1149587</xdr:colOff>
      <xdr:row>112</xdr:row>
      <xdr:rowOff>511828</xdr:rowOff>
    </xdr:from>
    <xdr:ext cx="2588016" cy="436786"/>
    <xdr:sp macro="" textlink="">
      <xdr:nvSpPr>
        <xdr:cNvPr id="32" name="Прямоугольник 31">
          <a:extLst>
            <a:ext uri="{FF2B5EF4-FFF2-40B4-BE49-F238E27FC236}">
              <a16:creationId xmlns:a16="http://schemas.microsoft.com/office/drawing/2014/main" xmlns="" id="{00000000-0008-0000-0C00-000020000000}"/>
            </a:ext>
          </a:extLst>
        </xdr:cNvPr>
        <xdr:cNvSpPr/>
      </xdr:nvSpPr>
      <xdr:spPr>
        <a:xfrm>
          <a:off x="3798444" y="40163042"/>
          <a:ext cx="2588016" cy="436786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стандартной ширины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 предустановленными соединителями</a:t>
          </a:r>
        </a:p>
      </xdr:txBody>
    </xdr:sp>
    <xdr:clientData/>
  </xdr:oneCellAnchor>
  <xdr:oneCellAnchor>
    <xdr:from>
      <xdr:col>8</xdr:col>
      <xdr:colOff>1544217</xdr:colOff>
      <xdr:row>112</xdr:row>
      <xdr:rowOff>550949</xdr:rowOff>
    </xdr:from>
    <xdr:ext cx="3360215" cy="264560"/>
    <xdr:sp macro="" textlink="">
      <xdr:nvSpPr>
        <xdr:cNvPr id="34" name="Прямоугольник 33">
          <a:extLst>
            <a:ext uri="{FF2B5EF4-FFF2-40B4-BE49-F238E27FC236}">
              <a16:creationId xmlns:a16="http://schemas.microsoft.com/office/drawing/2014/main" xmlns="" id="{00000000-0008-0000-0C00-000022000000}"/>
            </a:ext>
          </a:extLst>
        </xdr:cNvPr>
        <xdr:cNvSpPr/>
      </xdr:nvSpPr>
      <xdr:spPr>
        <a:xfrm>
          <a:off x="12502503" y="40202163"/>
          <a:ext cx="3360215" cy="26456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ru-RU" sz="1100" b="0" i="0">
              <a:latin typeface="+mn-lt"/>
              <a:ea typeface="+mn-ea"/>
              <a:cs typeface="+mn-cs"/>
            </a:rPr>
            <a:t>Для комбинации с алюминиевой передней панелью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326571</xdr:colOff>
      <xdr:row>122</xdr:row>
      <xdr:rowOff>544286</xdr:rowOff>
    </xdr:from>
    <xdr:ext cx="3384581" cy="264560"/>
    <xdr:sp macro="" textlink="">
      <xdr:nvSpPr>
        <xdr:cNvPr id="35" name="Прямоугольник 34">
          <a:extLst>
            <a:ext uri="{FF2B5EF4-FFF2-40B4-BE49-F238E27FC236}">
              <a16:creationId xmlns:a16="http://schemas.microsoft.com/office/drawing/2014/main" xmlns="" id="{00000000-0008-0000-0C00-000023000000}"/>
            </a:ext>
          </a:extLst>
        </xdr:cNvPr>
        <xdr:cNvSpPr/>
      </xdr:nvSpPr>
      <xdr:spPr>
        <a:xfrm>
          <a:off x="2975428" y="43343286"/>
          <a:ext cx="3384581" cy="26456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Длина</a:t>
          </a:r>
          <a:r>
            <a:rPr lang="ru-RU" sz="1100" b="0" i="0" baseline="0">
              <a:latin typeface="+mn-lt"/>
              <a:ea typeface="+mn-ea"/>
              <a:cs typeface="+mn-cs"/>
            </a:rPr>
            <a:t> 2000 мм, соединители подбираются отдельно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507999</xdr:colOff>
      <xdr:row>155</xdr:row>
      <xdr:rowOff>716643</xdr:rowOff>
    </xdr:from>
    <xdr:ext cx="2103140" cy="264560"/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xmlns="" id="{00000000-0008-0000-0C00-000027000000}"/>
            </a:ext>
          </a:extLst>
        </xdr:cNvPr>
        <xdr:cNvSpPr/>
      </xdr:nvSpPr>
      <xdr:spPr>
        <a:xfrm>
          <a:off x="3156856" y="53521429"/>
          <a:ext cx="2103140" cy="26456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Задняя</a:t>
          </a:r>
          <a:r>
            <a:rPr lang="ru-RU" sz="1100" b="0" i="0" baseline="0">
              <a:latin typeface="+mn-lt"/>
              <a:ea typeface="+mn-ea"/>
              <a:cs typeface="+mn-cs"/>
            </a:rPr>
            <a:t> стенка длиной </a:t>
          </a:r>
          <a:r>
            <a:rPr lang="ru-RU" sz="1100" b="1" i="0" baseline="0">
              <a:latin typeface="+mn-lt"/>
              <a:ea typeface="+mn-ea"/>
              <a:cs typeface="+mn-cs"/>
            </a:rPr>
            <a:t>2000 мм</a:t>
          </a:r>
          <a:r>
            <a:rPr lang="ru-RU" sz="1100" b="0" i="0" baseline="0">
              <a:latin typeface="+mn-lt"/>
              <a:ea typeface="+mn-ea"/>
              <a:cs typeface="+mn-cs"/>
            </a:rPr>
            <a:t>!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0</xdr:col>
      <xdr:colOff>163284</xdr:colOff>
      <xdr:row>6</xdr:row>
      <xdr:rowOff>81639</xdr:rowOff>
    </xdr:from>
    <xdr:to>
      <xdr:col>0</xdr:col>
      <xdr:colOff>836486</xdr:colOff>
      <xdr:row>6</xdr:row>
      <xdr:rowOff>826276</xdr:rowOff>
    </xdr:to>
    <xdr:grpSp>
      <xdr:nvGrpSpPr>
        <xdr:cNvPr id="44" name="Группа 43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xmlns="" id="{00000000-0008-0000-0C00-00002C000000}"/>
            </a:ext>
          </a:extLst>
        </xdr:cNvPr>
        <xdr:cNvGrpSpPr>
          <a:grpSpLocks noChangeAspect="1"/>
        </xdr:cNvGrpSpPr>
      </xdr:nvGrpSpPr>
      <xdr:grpSpPr>
        <a:xfrm rot="5400000">
          <a:off x="127566" y="2267286"/>
          <a:ext cx="744637" cy="673202"/>
          <a:chOff x="720000" y="3600000"/>
          <a:chExt cx="792000" cy="792000"/>
        </a:xfrm>
      </xdr:grpSpPr>
      <xdr:sp macro="" textlink="">
        <xdr:nvSpPr>
          <xdr:cNvPr id="45" name="Стрелка влево 86">
            <a:extLst>
              <a:ext uri="{FF2B5EF4-FFF2-40B4-BE49-F238E27FC236}">
                <a16:creationId xmlns:a16="http://schemas.microsoft.com/office/drawing/2014/main" xmlns="" id="{00000000-0008-0000-0C00-00002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6" name="Прямоугольник 45">
            <a:extLst>
              <a:ext uri="{FF2B5EF4-FFF2-40B4-BE49-F238E27FC236}">
                <a16:creationId xmlns:a16="http://schemas.microsoft.com/office/drawing/2014/main" xmlns="" id="{00000000-0008-0000-0C00-00002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172359</xdr:colOff>
      <xdr:row>57</xdr:row>
      <xdr:rowOff>72572</xdr:rowOff>
    </xdr:from>
    <xdr:to>
      <xdr:col>0</xdr:col>
      <xdr:colOff>845561</xdr:colOff>
      <xdr:row>57</xdr:row>
      <xdr:rowOff>817209</xdr:rowOff>
    </xdr:to>
    <xdr:grpSp>
      <xdr:nvGrpSpPr>
        <xdr:cNvPr id="47" name="Группа 46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xmlns="" id="{00000000-0008-0000-0C00-00002F000000}"/>
            </a:ext>
          </a:extLst>
        </xdr:cNvPr>
        <xdr:cNvGrpSpPr>
          <a:grpSpLocks noChangeAspect="1"/>
        </xdr:cNvGrpSpPr>
      </xdr:nvGrpSpPr>
      <xdr:grpSpPr>
        <a:xfrm rot="5400000">
          <a:off x="136641" y="20174290"/>
          <a:ext cx="744637" cy="673202"/>
          <a:chOff x="720000" y="3600000"/>
          <a:chExt cx="792000" cy="792000"/>
        </a:xfrm>
      </xdr:grpSpPr>
      <xdr:sp macro="" textlink="">
        <xdr:nvSpPr>
          <xdr:cNvPr id="48" name="Стрелка влево 86">
            <a:extLst>
              <a:ext uri="{FF2B5EF4-FFF2-40B4-BE49-F238E27FC236}">
                <a16:creationId xmlns:a16="http://schemas.microsoft.com/office/drawing/2014/main" xmlns="" id="{00000000-0008-0000-0C00-00003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9" name="Прямоугольник 48">
            <a:extLst>
              <a:ext uri="{FF2B5EF4-FFF2-40B4-BE49-F238E27FC236}">
                <a16:creationId xmlns:a16="http://schemas.microsoft.com/office/drawing/2014/main" xmlns="" id="{00000000-0008-0000-0C00-00003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163287</xdr:colOff>
      <xdr:row>94</xdr:row>
      <xdr:rowOff>81650</xdr:rowOff>
    </xdr:from>
    <xdr:to>
      <xdr:col>0</xdr:col>
      <xdr:colOff>836489</xdr:colOff>
      <xdr:row>94</xdr:row>
      <xdr:rowOff>826287</xdr:rowOff>
    </xdr:to>
    <xdr:grpSp>
      <xdr:nvGrpSpPr>
        <xdr:cNvPr id="50" name="Группа 49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xmlns="" id="{00000000-0008-0000-0C00-000032000000}"/>
            </a:ext>
          </a:extLst>
        </xdr:cNvPr>
        <xdr:cNvGrpSpPr>
          <a:grpSpLocks noChangeAspect="1"/>
        </xdr:cNvGrpSpPr>
      </xdr:nvGrpSpPr>
      <xdr:grpSpPr>
        <a:xfrm rot="5400000">
          <a:off x="127569" y="33509297"/>
          <a:ext cx="744637" cy="673202"/>
          <a:chOff x="720000" y="3600000"/>
          <a:chExt cx="792000" cy="792000"/>
        </a:xfrm>
      </xdr:grpSpPr>
      <xdr:sp macro="" textlink="">
        <xdr:nvSpPr>
          <xdr:cNvPr id="51" name="Стрелка влево 86">
            <a:extLst>
              <a:ext uri="{FF2B5EF4-FFF2-40B4-BE49-F238E27FC236}">
                <a16:creationId xmlns:a16="http://schemas.microsoft.com/office/drawing/2014/main" xmlns="" id="{00000000-0008-0000-0C00-000033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52" name="Прямоугольник 51">
            <a:extLst>
              <a:ext uri="{FF2B5EF4-FFF2-40B4-BE49-F238E27FC236}">
                <a16:creationId xmlns:a16="http://schemas.microsoft.com/office/drawing/2014/main" xmlns="" id="{00000000-0008-0000-0C00-000034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181425</xdr:colOff>
      <xdr:row>112</xdr:row>
      <xdr:rowOff>90715</xdr:rowOff>
    </xdr:from>
    <xdr:to>
      <xdr:col>0</xdr:col>
      <xdr:colOff>854627</xdr:colOff>
      <xdr:row>112</xdr:row>
      <xdr:rowOff>835352</xdr:rowOff>
    </xdr:to>
    <xdr:grpSp>
      <xdr:nvGrpSpPr>
        <xdr:cNvPr id="54" name="Группа 53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xmlns="" id="{00000000-0008-0000-0C00-000036000000}"/>
            </a:ext>
          </a:extLst>
        </xdr:cNvPr>
        <xdr:cNvGrpSpPr>
          <a:grpSpLocks noChangeAspect="1"/>
        </xdr:cNvGrpSpPr>
      </xdr:nvGrpSpPr>
      <xdr:grpSpPr>
        <a:xfrm rot="5400000">
          <a:off x="145707" y="39777647"/>
          <a:ext cx="744637" cy="673202"/>
          <a:chOff x="720000" y="3600000"/>
          <a:chExt cx="792000" cy="792000"/>
        </a:xfrm>
      </xdr:grpSpPr>
      <xdr:sp macro="" textlink="">
        <xdr:nvSpPr>
          <xdr:cNvPr id="55" name="Стрелка влево 86">
            <a:extLst>
              <a:ext uri="{FF2B5EF4-FFF2-40B4-BE49-F238E27FC236}">
                <a16:creationId xmlns:a16="http://schemas.microsoft.com/office/drawing/2014/main" xmlns="" id="{00000000-0008-0000-0C00-000037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56" name="Прямоугольник 55">
            <a:extLst>
              <a:ext uri="{FF2B5EF4-FFF2-40B4-BE49-F238E27FC236}">
                <a16:creationId xmlns:a16="http://schemas.microsoft.com/office/drawing/2014/main" xmlns="" id="{00000000-0008-0000-0C00-000038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190502</xdr:colOff>
      <xdr:row>133</xdr:row>
      <xdr:rowOff>72575</xdr:rowOff>
    </xdr:from>
    <xdr:to>
      <xdr:col>0</xdr:col>
      <xdr:colOff>863704</xdr:colOff>
      <xdr:row>133</xdr:row>
      <xdr:rowOff>817212</xdr:rowOff>
    </xdr:to>
    <xdr:grpSp>
      <xdr:nvGrpSpPr>
        <xdr:cNvPr id="57" name="Группа 56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xmlns="" id="{00000000-0008-0000-0C00-000039000000}"/>
            </a:ext>
          </a:extLst>
        </xdr:cNvPr>
        <xdr:cNvGrpSpPr>
          <a:grpSpLocks noChangeAspect="1"/>
        </xdr:cNvGrpSpPr>
      </xdr:nvGrpSpPr>
      <xdr:grpSpPr>
        <a:xfrm rot="5400000">
          <a:off x="154784" y="46254650"/>
          <a:ext cx="744637" cy="673202"/>
          <a:chOff x="720000" y="3600000"/>
          <a:chExt cx="792000" cy="792000"/>
        </a:xfrm>
      </xdr:grpSpPr>
      <xdr:sp macro="" textlink="">
        <xdr:nvSpPr>
          <xdr:cNvPr id="58" name="Стрелка влево 86">
            <a:extLst>
              <a:ext uri="{FF2B5EF4-FFF2-40B4-BE49-F238E27FC236}">
                <a16:creationId xmlns:a16="http://schemas.microsoft.com/office/drawing/2014/main" xmlns="" id="{00000000-0008-0000-0C00-00003A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59" name="Прямоугольник 58">
            <a:extLst>
              <a:ext uri="{FF2B5EF4-FFF2-40B4-BE49-F238E27FC236}">
                <a16:creationId xmlns:a16="http://schemas.microsoft.com/office/drawing/2014/main" xmlns="" id="{00000000-0008-0000-0C00-00003B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181432</xdr:colOff>
      <xdr:row>173</xdr:row>
      <xdr:rowOff>81646</xdr:rowOff>
    </xdr:from>
    <xdr:to>
      <xdr:col>0</xdr:col>
      <xdr:colOff>854634</xdr:colOff>
      <xdr:row>173</xdr:row>
      <xdr:rowOff>826283</xdr:rowOff>
    </xdr:to>
    <xdr:grpSp>
      <xdr:nvGrpSpPr>
        <xdr:cNvPr id="60" name="Группа 59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xmlns="" id="{00000000-0008-0000-0C00-00003C000000}"/>
            </a:ext>
          </a:extLst>
        </xdr:cNvPr>
        <xdr:cNvGrpSpPr>
          <a:grpSpLocks noChangeAspect="1"/>
        </xdr:cNvGrpSpPr>
      </xdr:nvGrpSpPr>
      <xdr:grpSpPr>
        <a:xfrm rot="5400000">
          <a:off x="145714" y="58736935"/>
          <a:ext cx="744637" cy="673202"/>
          <a:chOff x="720000" y="3600000"/>
          <a:chExt cx="792000" cy="792000"/>
        </a:xfrm>
      </xdr:grpSpPr>
      <xdr:sp macro="" textlink="">
        <xdr:nvSpPr>
          <xdr:cNvPr id="61" name="Стрелка влево 86">
            <a:extLst>
              <a:ext uri="{FF2B5EF4-FFF2-40B4-BE49-F238E27FC236}">
                <a16:creationId xmlns:a16="http://schemas.microsoft.com/office/drawing/2014/main" xmlns="" id="{00000000-0008-0000-0C00-00003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62" name="Прямоугольник 61">
            <a:extLst>
              <a:ext uri="{FF2B5EF4-FFF2-40B4-BE49-F238E27FC236}">
                <a16:creationId xmlns:a16="http://schemas.microsoft.com/office/drawing/2014/main" xmlns="" id="{00000000-0008-0000-0C00-00003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2</xdr:col>
      <xdr:colOff>2539997</xdr:colOff>
      <xdr:row>1</xdr:row>
      <xdr:rowOff>81642</xdr:rowOff>
    </xdr:from>
    <xdr:to>
      <xdr:col>3</xdr:col>
      <xdr:colOff>598710</xdr:colOff>
      <xdr:row>3</xdr:row>
      <xdr:rowOff>105456</xdr:rowOff>
    </xdr:to>
    <xdr:sp macro="" textlink="">
      <xdr:nvSpPr>
        <xdr:cNvPr id="63" name="Скругленный прямоугольник 52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00000000-0008-0000-0C00-00003F000000}"/>
            </a:ext>
          </a:extLst>
        </xdr:cNvPr>
        <xdr:cNvSpPr/>
      </xdr:nvSpPr>
      <xdr:spPr>
        <a:xfrm>
          <a:off x="5188854" y="961571"/>
          <a:ext cx="1832427" cy="64067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Внутренний</a:t>
          </a:r>
          <a:r>
            <a:rPr lang="ru-RU" sz="1400" baseline="0"/>
            <a:t> ящик </a:t>
          </a:r>
          <a:r>
            <a:rPr lang="en-US" sz="1400" baseline="0"/>
            <a:t>AvanTech</a:t>
          </a:r>
          <a:endParaRPr lang="ru-RU" sz="1400"/>
        </a:p>
      </xdr:txBody>
    </xdr:sp>
    <xdr:clientData/>
  </xdr:twoCellAnchor>
  <xdr:twoCellAnchor>
    <xdr:from>
      <xdr:col>4</xdr:col>
      <xdr:colOff>72570</xdr:colOff>
      <xdr:row>1</xdr:row>
      <xdr:rowOff>81642</xdr:rowOff>
    </xdr:from>
    <xdr:to>
      <xdr:col>6</xdr:col>
      <xdr:colOff>335640</xdr:colOff>
      <xdr:row>3</xdr:row>
      <xdr:rowOff>105456</xdr:rowOff>
    </xdr:to>
    <xdr:sp macro="" textlink="">
      <xdr:nvSpPr>
        <xdr:cNvPr id="64" name="Скругленный прямоугольник 52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xmlns="" id="{00000000-0008-0000-0C00-000040000000}"/>
            </a:ext>
          </a:extLst>
        </xdr:cNvPr>
        <xdr:cNvSpPr/>
      </xdr:nvSpPr>
      <xdr:spPr>
        <a:xfrm>
          <a:off x="7093856" y="961571"/>
          <a:ext cx="1832427" cy="64067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AvanTech</a:t>
          </a:r>
          <a:r>
            <a:rPr lang="en-US" sz="1400" baseline="0"/>
            <a:t> Inlay</a:t>
          </a:r>
          <a:endParaRPr lang="ru-RU" sz="1400"/>
        </a:p>
      </xdr:txBody>
    </xdr:sp>
    <xdr:clientData/>
  </xdr:twoCellAnchor>
  <xdr:twoCellAnchor>
    <xdr:from>
      <xdr:col>6</xdr:col>
      <xdr:colOff>417285</xdr:colOff>
      <xdr:row>1</xdr:row>
      <xdr:rowOff>81644</xdr:rowOff>
    </xdr:from>
    <xdr:to>
      <xdr:col>7</xdr:col>
      <xdr:colOff>1605641</xdr:colOff>
      <xdr:row>3</xdr:row>
      <xdr:rowOff>105458</xdr:rowOff>
    </xdr:to>
    <xdr:sp macro="" textlink="">
      <xdr:nvSpPr>
        <xdr:cNvPr id="65" name="Скругленный прямоугольник 52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xmlns="" id="{00000000-0008-0000-0C00-000041000000}"/>
            </a:ext>
          </a:extLst>
        </xdr:cNvPr>
        <xdr:cNvSpPr/>
      </xdr:nvSpPr>
      <xdr:spPr>
        <a:xfrm>
          <a:off x="9007928" y="961573"/>
          <a:ext cx="1832427" cy="64067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400" b="0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+mn-lt"/>
              <a:ea typeface="+mn-ea"/>
              <a:cs typeface="+mn-cs"/>
            </a:rPr>
            <a:t>Компоненты внутреннего ящика</a:t>
          </a:r>
        </a:p>
      </xdr:txBody>
    </xdr:sp>
    <xdr:clientData/>
  </xdr:twoCellAnchor>
  <xdr:twoCellAnchor>
    <xdr:from>
      <xdr:col>7</xdr:col>
      <xdr:colOff>1687283</xdr:colOff>
      <xdr:row>1</xdr:row>
      <xdr:rowOff>81643</xdr:rowOff>
    </xdr:from>
    <xdr:to>
      <xdr:col>8</xdr:col>
      <xdr:colOff>1796138</xdr:colOff>
      <xdr:row>3</xdr:row>
      <xdr:rowOff>105457</xdr:rowOff>
    </xdr:to>
    <xdr:sp macro="" textlink="">
      <xdr:nvSpPr>
        <xdr:cNvPr id="66" name="Скругленный прямоугольник 52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xmlns="" id="{00000000-0008-0000-0C00-000042000000}"/>
            </a:ext>
          </a:extLst>
        </xdr:cNvPr>
        <xdr:cNvSpPr/>
      </xdr:nvSpPr>
      <xdr:spPr>
        <a:xfrm>
          <a:off x="10921997" y="961572"/>
          <a:ext cx="1832427" cy="64067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400" b="0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+mn-lt"/>
              <a:ea typeface="+mn-ea"/>
              <a:cs typeface="+mn-cs"/>
            </a:rPr>
            <a:t>Компоненты ящика</a:t>
          </a:r>
        </a:p>
      </xdr:txBody>
    </xdr:sp>
    <xdr:clientData/>
  </xdr:twoCellAnchor>
  <xdr:twoCellAnchor>
    <xdr:from>
      <xdr:col>8</xdr:col>
      <xdr:colOff>1877784</xdr:colOff>
      <xdr:row>1</xdr:row>
      <xdr:rowOff>72571</xdr:rowOff>
    </xdr:from>
    <xdr:to>
      <xdr:col>8</xdr:col>
      <xdr:colOff>3630838</xdr:colOff>
      <xdr:row>3</xdr:row>
      <xdr:rowOff>99787</xdr:rowOff>
    </xdr:to>
    <xdr:sp macro="" textlink="">
      <xdr:nvSpPr>
        <xdr:cNvPr id="67" name="Скругленный прямоугольник 72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0C00-000043000000}"/>
            </a:ext>
          </a:extLst>
        </xdr:cNvPr>
        <xdr:cNvSpPr/>
      </xdr:nvSpPr>
      <xdr:spPr>
        <a:xfrm>
          <a:off x="12836070" y="952500"/>
          <a:ext cx="1753054" cy="644073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Механизм</a:t>
          </a:r>
          <a:r>
            <a:rPr lang="ru-RU" sz="1400" baseline="0"/>
            <a:t> </a:t>
          </a:r>
          <a:r>
            <a:rPr lang="en-US" sz="1400" baseline="0"/>
            <a:t>Push to Open Silent</a:t>
          </a:r>
          <a:endParaRPr lang="ru-RU" sz="1400"/>
        </a:p>
      </xdr:txBody>
    </xdr:sp>
    <xdr:clientData/>
  </xdr:twoCellAnchor>
  <xdr:twoCellAnchor>
    <xdr:from>
      <xdr:col>1</xdr:col>
      <xdr:colOff>63500</xdr:colOff>
      <xdr:row>91</xdr:row>
      <xdr:rowOff>63500</xdr:rowOff>
    </xdr:from>
    <xdr:to>
      <xdr:col>1</xdr:col>
      <xdr:colOff>736700</xdr:colOff>
      <xdr:row>91</xdr:row>
      <xdr:rowOff>736700</xdr:rowOff>
    </xdr:to>
    <xdr:grpSp>
      <xdr:nvGrpSpPr>
        <xdr:cNvPr id="71" name="Группа 70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xmlns="" id="{00000000-0008-0000-0C00-000047000000}"/>
            </a:ext>
          </a:extLst>
        </xdr:cNvPr>
        <xdr:cNvGrpSpPr/>
      </xdr:nvGrpSpPr>
      <xdr:grpSpPr>
        <a:xfrm>
          <a:off x="988786" y="32158214"/>
          <a:ext cx="673200" cy="673200"/>
          <a:chOff x="1944000" y="3600000"/>
          <a:chExt cx="673200" cy="673200"/>
        </a:xfrm>
      </xdr:grpSpPr>
      <xdr:pic>
        <xdr:nvPicPr>
          <xdr:cNvPr id="72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0C00-00004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73" name="Прямоугольник 72">
            <a:extLst>
              <a:ext uri="{FF2B5EF4-FFF2-40B4-BE49-F238E27FC236}">
                <a16:creationId xmlns:a16="http://schemas.microsoft.com/office/drawing/2014/main" xmlns="" id="{00000000-0008-0000-0C00-000049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2</xdr:col>
      <xdr:colOff>1805213</xdr:colOff>
      <xdr:row>6</xdr:row>
      <xdr:rowOff>27216</xdr:rowOff>
    </xdr:from>
    <xdr:to>
      <xdr:col>4</xdr:col>
      <xdr:colOff>462642</xdr:colOff>
      <xdr:row>6</xdr:row>
      <xdr:rowOff>1097643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454070" y="2177145"/>
          <a:ext cx="3029858" cy="1070427"/>
        </a:xfrm>
        <a:prstGeom prst="rect">
          <a:avLst/>
        </a:prstGeom>
      </xdr:spPr>
    </xdr:pic>
    <xdr:clientData/>
  </xdr:twoCellAnchor>
  <xdr:twoCellAnchor editAs="oneCell">
    <xdr:from>
      <xdr:col>2</xdr:col>
      <xdr:colOff>1923142</xdr:colOff>
      <xdr:row>6</xdr:row>
      <xdr:rowOff>879934</xdr:rowOff>
    </xdr:from>
    <xdr:to>
      <xdr:col>3</xdr:col>
      <xdr:colOff>225878</xdr:colOff>
      <xdr:row>6</xdr:row>
      <xdr:rowOff>1868716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0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1999" y="3029863"/>
          <a:ext cx="2076450" cy="988782"/>
        </a:xfrm>
        <a:prstGeom prst="rect">
          <a:avLst/>
        </a:prstGeom>
      </xdr:spPr>
    </xdr:pic>
    <xdr:clientData/>
  </xdr:twoCellAnchor>
  <xdr:oneCellAnchor>
    <xdr:from>
      <xdr:col>2</xdr:col>
      <xdr:colOff>2893785</xdr:colOff>
      <xdr:row>6</xdr:row>
      <xdr:rowOff>1732642</xdr:rowOff>
    </xdr:from>
    <xdr:ext cx="2403932" cy="417285"/>
    <xdr:sp macro="" textlink="">
      <xdr:nvSpPr>
        <xdr:cNvPr id="74" name="Прямоугольник 73">
          <a:extLst>
            <a:ext uri="{FF2B5EF4-FFF2-40B4-BE49-F238E27FC236}">
              <a16:creationId xmlns:a16="http://schemas.microsoft.com/office/drawing/2014/main" xmlns="" id="{00000000-0008-0000-0C00-00004A000000}"/>
            </a:ext>
          </a:extLst>
        </xdr:cNvPr>
        <xdr:cNvSpPr/>
      </xdr:nvSpPr>
      <xdr:spPr>
        <a:xfrm>
          <a:off x="5542642" y="3882571"/>
          <a:ext cx="2403932" cy="41728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 по высоте, по ширине и по наклону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8</xdr:col>
      <xdr:colOff>1814286</xdr:colOff>
      <xdr:row>6</xdr:row>
      <xdr:rowOff>54432</xdr:rowOff>
    </xdr:from>
    <xdr:to>
      <xdr:col>10</xdr:col>
      <xdr:colOff>166007</xdr:colOff>
      <xdr:row>6</xdr:row>
      <xdr:rowOff>1015999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00000000-0008-0000-0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772572" y="2204361"/>
          <a:ext cx="2724150" cy="961567"/>
        </a:xfrm>
        <a:prstGeom prst="rect">
          <a:avLst/>
        </a:prstGeom>
      </xdr:spPr>
    </xdr:pic>
    <xdr:clientData/>
  </xdr:twoCellAnchor>
  <xdr:twoCellAnchor editAs="oneCell">
    <xdr:from>
      <xdr:col>8</xdr:col>
      <xdr:colOff>1877787</xdr:colOff>
      <xdr:row>6</xdr:row>
      <xdr:rowOff>979714</xdr:rowOff>
    </xdr:from>
    <xdr:to>
      <xdr:col>9</xdr:col>
      <xdr:colOff>180523</xdr:colOff>
      <xdr:row>6</xdr:row>
      <xdr:rowOff>1968496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xmlns="" id="{00000000-0008-0000-0C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836073" y="3129643"/>
          <a:ext cx="2076450" cy="988782"/>
        </a:xfrm>
        <a:prstGeom prst="rect">
          <a:avLst/>
        </a:prstGeom>
      </xdr:spPr>
    </xdr:pic>
    <xdr:clientData/>
  </xdr:twoCellAnchor>
  <xdr:oneCellAnchor>
    <xdr:from>
      <xdr:col>8</xdr:col>
      <xdr:colOff>2902859</xdr:colOff>
      <xdr:row>6</xdr:row>
      <xdr:rowOff>1687287</xdr:rowOff>
    </xdr:from>
    <xdr:ext cx="2385783" cy="507999"/>
    <xdr:sp macro="" textlink="">
      <xdr:nvSpPr>
        <xdr:cNvPr id="77" name="Прямоугольник 76">
          <a:extLst>
            <a:ext uri="{FF2B5EF4-FFF2-40B4-BE49-F238E27FC236}">
              <a16:creationId xmlns:a16="http://schemas.microsoft.com/office/drawing/2014/main" xmlns="" id="{00000000-0008-0000-0C00-00004D000000}"/>
            </a:ext>
          </a:extLst>
        </xdr:cNvPr>
        <xdr:cNvSpPr/>
      </xdr:nvSpPr>
      <xdr:spPr>
        <a:xfrm>
          <a:off x="13861145" y="3837216"/>
          <a:ext cx="2385783" cy="50799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 по высоте, по ширине и по наклону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2</xdr:col>
      <xdr:colOff>1796143</xdr:colOff>
      <xdr:row>22</xdr:row>
      <xdr:rowOff>5</xdr:rowOff>
    </xdr:from>
    <xdr:to>
      <xdr:col>4</xdr:col>
      <xdr:colOff>211364</xdr:colOff>
      <xdr:row>22</xdr:row>
      <xdr:rowOff>1070427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xmlns="" id="{00000000-0008-0000-0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445000" y="7937505"/>
          <a:ext cx="2787650" cy="1070422"/>
        </a:xfrm>
        <a:prstGeom prst="rect">
          <a:avLst/>
        </a:prstGeom>
      </xdr:spPr>
    </xdr:pic>
    <xdr:clientData/>
  </xdr:twoCellAnchor>
  <xdr:twoCellAnchor editAs="oneCell">
    <xdr:from>
      <xdr:col>2</xdr:col>
      <xdr:colOff>1877784</xdr:colOff>
      <xdr:row>22</xdr:row>
      <xdr:rowOff>961575</xdr:rowOff>
    </xdr:from>
    <xdr:to>
      <xdr:col>3</xdr:col>
      <xdr:colOff>180520</xdr:colOff>
      <xdr:row>22</xdr:row>
      <xdr:rowOff>1950357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xmlns="" id="{00000000-0008-0000-0C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26641" y="8899075"/>
          <a:ext cx="2076450" cy="988782"/>
        </a:xfrm>
        <a:prstGeom prst="rect">
          <a:avLst/>
        </a:prstGeom>
      </xdr:spPr>
    </xdr:pic>
    <xdr:clientData/>
  </xdr:twoCellAnchor>
  <xdr:oneCellAnchor>
    <xdr:from>
      <xdr:col>2</xdr:col>
      <xdr:colOff>2848430</xdr:colOff>
      <xdr:row>22</xdr:row>
      <xdr:rowOff>1723570</xdr:rowOff>
    </xdr:from>
    <xdr:ext cx="2413000" cy="417285"/>
    <xdr:sp macro="" textlink="">
      <xdr:nvSpPr>
        <xdr:cNvPr id="81" name="Прямоугольник 80">
          <a:extLst>
            <a:ext uri="{FF2B5EF4-FFF2-40B4-BE49-F238E27FC236}">
              <a16:creationId xmlns:a16="http://schemas.microsoft.com/office/drawing/2014/main" xmlns="" id="{00000000-0008-0000-0C00-000051000000}"/>
            </a:ext>
          </a:extLst>
        </xdr:cNvPr>
        <xdr:cNvSpPr/>
      </xdr:nvSpPr>
      <xdr:spPr>
        <a:xfrm>
          <a:off x="5497287" y="9661070"/>
          <a:ext cx="2413000" cy="41728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 по высоте, по ширине и по наклону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8</xdr:col>
      <xdr:colOff>1787071</xdr:colOff>
      <xdr:row>22</xdr:row>
      <xdr:rowOff>18147</xdr:rowOff>
    </xdr:from>
    <xdr:to>
      <xdr:col>10</xdr:col>
      <xdr:colOff>208642</xdr:colOff>
      <xdr:row>22</xdr:row>
      <xdr:rowOff>1250047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00000000-0008-0000-0C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745357" y="7955647"/>
          <a:ext cx="2794000" cy="1231900"/>
        </a:xfrm>
        <a:prstGeom prst="rect">
          <a:avLst/>
        </a:prstGeom>
      </xdr:spPr>
    </xdr:pic>
    <xdr:clientData/>
  </xdr:twoCellAnchor>
  <xdr:twoCellAnchor editAs="oneCell">
    <xdr:from>
      <xdr:col>8</xdr:col>
      <xdr:colOff>1950357</xdr:colOff>
      <xdr:row>22</xdr:row>
      <xdr:rowOff>997861</xdr:rowOff>
    </xdr:from>
    <xdr:to>
      <xdr:col>9</xdr:col>
      <xdr:colOff>253093</xdr:colOff>
      <xdr:row>22</xdr:row>
      <xdr:rowOff>1986643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xmlns="" id="{00000000-0008-0000-0C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908643" y="8935361"/>
          <a:ext cx="2076450" cy="988782"/>
        </a:xfrm>
        <a:prstGeom prst="rect">
          <a:avLst/>
        </a:prstGeom>
      </xdr:spPr>
    </xdr:pic>
    <xdr:clientData/>
  </xdr:twoCellAnchor>
  <xdr:oneCellAnchor>
    <xdr:from>
      <xdr:col>8</xdr:col>
      <xdr:colOff>2875647</xdr:colOff>
      <xdr:row>22</xdr:row>
      <xdr:rowOff>1687283</xdr:rowOff>
    </xdr:from>
    <xdr:ext cx="2422070" cy="417286"/>
    <xdr:sp macro="" textlink="">
      <xdr:nvSpPr>
        <xdr:cNvPr id="89" name="Прямоугольник 88">
          <a:extLst>
            <a:ext uri="{FF2B5EF4-FFF2-40B4-BE49-F238E27FC236}">
              <a16:creationId xmlns:a16="http://schemas.microsoft.com/office/drawing/2014/main" xmlns="" id="{00000000-0008-0000-0C00-000059000000}"/>
            </a:ext>
          </a:extLst>
        </xdr:cNvPr>
        <xdr:cNvSpPr/>
      </xdr:nvSpPr>
      <xdr:spPr>
        <a:xfrm>
          <a:off x="13833933" y="9624783"/>
          <a:ext cx="2422070" cy="4172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 по высоте, по ширине и по наклону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2</xdr:col>
      <xdr:colOff>1941285</xdr:colOff>
      <xdr:row>38</xdr:row>
      <xdr:rowOff>108856</xdr:rowOff>
    </xdr:from>
    <xdr:to>
      <xdr:col>4</xdr:col>
      <xdr:colOff>318406</xdr:colOff>
      <xdr:row>38</xdr:row>
      <xdr:rowOff>988785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0C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90142" y="13806713"/>
          <a:ext cx="2749550" cy="879929"/>
        </a:xfrm>
        <a:prstGeom prst="rect">
          <a:avLst/>
        </a:prstGeom>
      </xdr:spPr>
    </xdr:pic>
    <xdr:clientData/>
  </xdr:twoCellAnchor>
  <xdr:twoCellAnchor editAs="oneCell">
    <xdr:from>
      <xdr:col>2</xdr:col>
      <xdr:colOff>2122715</xdr:colOff>
      <xdr:row>38</xdr:row>
      <xdr:rowOff>925289</xdr:rowOff>
    </xdr:from>
    <xdr:to>
      <xdr:col>3</xdr:col>
      <xdr:colOff>425451</xdr:colOff>
      <xdr:row>38</xdr:row>
      <xdr:rowOff>1914071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xmlns="" id="{00000000-0008-0000-0C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771572" y="14623146"/>
          <a:ext cx="2076450" cy="988782"/>
        </a:xfrm>
        <a:prstGeom prst="rect">
          <a:avLst/>
        </a:prstGeom>
      </xdr:spPr>
    </xdr:pic>
    <xdr:clientData/>
  </xdr:twoCellAnchor>
  <xdr:oneCellAnchor>
    <xdr:from>
      <xdr:col>2</xdr:col>
      <xdr:colOff>2848431</xdr:colOff>
      <xdr:row>38</xdr:row>
      <xdr:rowOff>1723570</xdr:rowOff>
    </xdr:from>
    <xdr:ext cx="2467428" cy="417286"/>
    <xdr:sp macro="" textlink="">
      <xdr:nvSpPr>
        <xdr:cNvPr id="94" name="Прямоугольник 93">
          <a:extLst>
            <a:ext uri="{FF2B5EF4-FFF2-40B4-BE49-F238E27FC236}">
              <a16:creationId xmlns:a16="http://schemas.microsoft.com/office/drawing/2014/main" xmlns="" id="{00000000-0008-0000-0C00-00005E000000}"/>
            </a:ext>
          </a:extLst>
        </xdr:cNvPr>
        <xdr:cNvSpPr/>
      </xdr:nvSpPr>
      <xdr:spPr>
        <a:xfrm>
          <a:off x="5497288" y="15421427"/>
          <a:ext cx="2467428" cy="4172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Встроенная регулировка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 по высоте, по ширине и по наклону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2</xdr:col>
      <xdr:colOff>3165926</xdr:colOff>
      <xdr:row>57</xdr:row>
      <xdr:rowOff>898075</xdr:rowOff>
    </xdr:from>
    <xdr:to>
      <xdr:col>4</xdr:col>
      <xdr:colOff>869947</xdr:colOff>
      <xdr:row>57</xdr:row>
      <xdr:rowOff>1868718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xmlns="" id="{00000000-0008-0000-0C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814783" y="20964075"/>
          <a:ext cx="2076450" cy="970643"/>
        </a:xfrm>
        <a:prstGeom prst="rect">
          <a:avLst/>
        </a:prstGeom>
      </xdr:spPr>
    </xdr:pic>
    <xdr:clientData/>
  </xdr:twoCellAnchor>
  <xdr:twoCellAnchor editAs="oneCell">
    <xdr:from>
      <xdr:col>2</xdr:col>
      <xdr:colOff>1959428</xdr:colOff>
      <xdr:row>57</xdr:row>
      <xdr:rowOff>1088570</xdr:rowOff>
    </xdr:from>
    <xdr:to>
      <xdr:col>2</xdr:col>
      <xdr:colOff>2984499</xdr:colOff>
      <xdr:row>57</xdr:row>
      <xdr:rowOff>1895927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xmlns="" id="{00000000-0008-0000-0C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608285" y="21154570"/>
          <a:ext cx="1025071" cy="807357"/>
        </a:xfrm>
        <a:prstGeom prst="rect">
          <a:avLst/>
        </a:prstGeom>
      </xdr:spPr>
    </xdr:pic>
    <xdr:clientData/>
  </xdr:twoCellAnchor>
  <xdr:twoCellAnchor editAs="oneCell">
    <xdr:from>
      <xdr:col>2</xdr:col>
      <xdr:colOff>2993573</xdr:colOff>
      <xdr:row>57</xdr:row>
      <xdr:rowOff>18144</xdr:rowOff>
    </xdr:from>
    <xdr:to>
      <xdr:col>4</xdr:col>
      <xdr:colOff>907144</xdr:colOff>
      <xdr:row>57</xdr:row>
      <xdr:rowOff>979711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xmlns="" id="{00000000-0008-0000-0C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642430" y="20084144"/>
          <a:ext cx="2286000" cy="961567"/>
        </a:xfrm>
        <a:prstGeom prst="rect">
          <a:avLst/>
        </a:prstGeom>
      </xdr:spPr>
    </xdr:pic>
    <xdr:clientData/>
  </xdr:twoCellAnchor>
  <xdr:twoCellAnchor editAs="oneCell">
    <xdr:from>
      <xdr:col>8</xdr:col>
      <xdr:colOff>2966359</xdr:colOff>
      <xdr:row>57</xdr:row>
      <xdr:rowOff>45359</xdr:rowOff>
    </xdr:from>
    <xdr:to>
      <xdr:col>10</xdr:col>
      <xdr:colOff>916215</xdr:colOff>
      <xdr:row>57</xdr:row>
      <xdr:rowOff>1052287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xmlns="" id="{00000000-0008-0000-0C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924645" y="20111359"/>
          <a:ext cx="2322285" cy="1006928"/>
        </a:xfrm>
        <a:prstGeom prst="rect">
          <a:avLst/>
        </a:prstGeom>
      </xdr:spPr>
    </xdr:pic>
    <xdr:clientData/>
  </xdr:twoCellAnchor>
  <xdr:twoCellAnchor editAs="oneCell">
    <xdr:from>
      <xdr:col>8</xdr:col>
      <xdr:colOff>1759862</xdr:colOff>
      <xdr:row>57</xdr:row>
      <xdr:rowOff>181428</xdr:rowOff>
    </xdr:from>
    <xdr:to>
      <xdr:col>8</xdr:col>
      <xdr:colOff>3002648</xdr:colOff>
      <xdr:row>57</xdr:row>
      <xdr:rowOff>879928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xmlns="" id="{00000000-0008-0000-0C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718148" y="20247428"/>
          <a:ext cx="1242786" cy="698500"/>
        </a:xfrm>
        <a:prstGeom prst="rect">
          <a:avLst/>
        </a:prstGeom>
      </xdr:spPr>
    </xdr:pic>
    <xdr:clientData/>
  </xdr:twoCellAnchor>
  <xdr:twoCellAnchor editAs="oneCell">
    <xdr:from>
      <xdr:col>8</xdr:col>
      <xdr:colOff>3084288</xdr:colOff>
      <xdr:row>57</xdr:row>
      <xdr:rowOff>979716</xdr:rowOff>
    </xdr:from>
    <xdr:to>
      <xdr:col>10</xdr:col>
      <xdr:colOff>788309</xdr:colOff>
      <xdr:row>57</xdr:row>
      <xdr:rowOff>1950359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xmlns="" id="{00000000-0008-0000-0C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4042574" y="21045716"/>
          <a:ext cx="2076450" cy="970643"/>
        </a:xfrm>
        <a:prstGeom prst="rect">
          <a:avLst/>
        </a:prstGeom>
      </xdr:spPr>
    </xdr:pic>
    <xdr:clientData/>
  </xdr:twoCellAnchor>
  <xdr:twoCellAnchor editAs="oneCell">
    <xdr:from>
      <xdr:col>8</xdr:col>
      <xdr:colOff>1850571</xdr:colOff>
      <xdr:row>57</xdr:row>
      <xdr:rowOff>988786</xdr:rowOff>
    </xdr:from>
    <xdr:to>
      <xdr:col>8</xdr:col>
      <xdr:colOff>2875642</xdr:colOff>
      <xdr:row>57</xdr:row>
      <xdr:rowOff>1796143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xmlns="" id="{00000000-0008-0000-0C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808857" y="21054786"/>
          <a:ext cx="1025071" cy="807357"/>
        </a:xfrm>
        <a:prstGeom prst="rect">
          <a:avLst/>
        </a:prstGeom>
      </xdr:spPr>
    </xdr:pic>
    <xdr:clientData/>
  </xdr:twoCellAnchor>
  <xdr:twoCellAnchor editAs="oneCell">
    <xdr:from>
      <xdr:col>2</xdr:col>
      <xdr:colOff>1768928</xdr:colOff>
      <xdr:row>57</xdr:row>
      <xdr:rowOff>181428</xdr:rowOff>
    </xdr:from>
    <xdr:to>
      <xdr:col>2</xdr:col>
      <xdr:colOff>3011714</xdr:colOff>
      <xdr:row>57</xdr:row>
      <xdr:rowOff>879928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xmlns="" id="{00000000-0008-0000-0C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417785" y="20247428"/>
          <a:ext cx="1242786" cy="698500"/>
        </a:xfrm>
        <a:prstGeom prst="rect">
          <a:avLst/>
        </a:prstGeom>
      </xdr:spPr>
    </xdr:pic>
    <xdr:clientData/>
  </xdr:twoCellAnchor>
  <xdr:twoCellAnchor editAs="oneCell">
    <xdr:from>
      <xdr:col>2</xdr:col>
      <xdr:colOff>2902857</xdr:colOff>
      <xdr:row>74</xdr:row>
      <xdr:rowOff>9075</xdr:rowOff>
    </xdr:from>
    <xdr:to>
      <xdr:col>4</xdr:col>
      <xdr:colOff>898067</xdr:colOff>
      <xdr:row>74</xdr:row>
      <xdr:rowOff>1240975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xmlns="" id="{00000000-0008-0000-0C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551714" y="26180146"/>
          <a:ext cx="2367639" cy="1231900"/>
        </a:xfrm>
        <a:prstGeom prst="rect">
          <a:avLst/>
        </a:prstGeom>
      </xdr:spPr>
    </xdr:pic>
    <xdr:clientData/>
  </xdr:twoCellAnchor>
  <xdr:twoCellAnchor editAs="oneCell">
    <xdr:from>
      <xdr:col>2</xdr:col>
      <xdr:colOff>1641930</xdr:colOff>
      <xdr:row>74</xdr:row>
      <xdr:rowOff>244927</xdr:rowOff>
    </xdr:from>
    <xdr:to>
      <xdr:col>2</xdr:col>
      <xdr:colOff>2884716</xdr:colOff>
      <xdr:row>74</xdr:row>
      <xdr:rowOff>943427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xmlns="" id="{00000000-0008-0000-0C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290787" y="26415998"/>
          <a:ext cx="1242786" cy="698500"/>
        </a:xfrm>
        <a:prstGeom prst="rect">
          <a:avLst/>
        </a:prstGeom>
      </xdr:spPr>
    </xdr:pic>
    <xdr:clientData/>
  </xdr:twoCellAnchor>
  <xdr:twoCellAnchor editAs="oneCell">
    <xdr:from>
      <xdr:col>2</xdr:col>
      <xdr:colOff>3084286</xdr:colOff>
      <xdr:row>74</xdr:row>
      <xdr:rowOff>1043214</xdr:rowOff>
    </xdr:from>
    <xdr:to>
      <xdr:col>4</xdr:col>
      <xdr:colOff>788307</xdr:colOff>
      <xdr:row>74</xdr:row>
      <xdr:rowOff>2013857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xmlns="" id="{00000000-0008-0000-0C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733143" y="27214285"/>
          <a:ext cx="2076450" cy="970643"/>
        </a:xfrm>
        <a:prstGeom prst="rect">
          <a:avLst/>
        </a:prstGeom>
      </xdr:spPr>
    </xdr:pic>
    <xdr:clientData/>
  </xdr:twoCellAnchor>
  <xdr:twoCellAnchor editAs="oneCell">
    <xdr:from>
      <xdr:col>2</xdr:col>
      <xdr:colOff>1850572</xdr:colOff>
      <xdr:row>74</xdr:row>
      <xdr:rowOff>1006928</xdr:rowOff>
    </xdr:from>
    <xdr:to>
      <xdr:col>2</xdr:col>
      <xdr:colOff>2875643</xdr:colOff>
      <xdr:row>74</xdr:row>
      <xdr:rowOff>1814285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xmlns="" id="{00000000-0008-0000-0C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499429" y="27177999"/>
          <a:ext cx="1025071" cy="807357"/>
        </a:xfrm>
        <a:prstGeom prst="rect">
          <a:avLst/>
        </a:prstGeom>
      </xdr:spPr>
    </xdr:pic>
    <xdr:clientData/>
  </xdr:twoCellAnchor>
  <xdr:twoCellAnchor editAs="oneCell">
    <xdr:from>
      <xdr:col>2</xdr:col>
      <xdr:colOff>1841501</xdr:colOff>
      <xdr:row>94</xdr:row>
      <xdr:rowOff>18142</xdr:rowOff>
    </xdr:from>
    <xdr:to>
      <xdr:col>4</xdr:col>
      <xdr:colOff>244022</xdr:colOff>
      <xdr:row>94</xdr:row>
      <xdr:rowOff>1021442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xmlns="" id="{00000000-0008-0000-0C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490358" y="33410071"/>
          <a:ext cx="2774950" cy="1003300"/>
        </a:xfrm>
        <a:prstGeom prst="rect">
          <a:avLst/>
        </a:prstGeom>
      </xdr:spPr>
    </xdr:pic>
    <xdr:clientData/>
  </xdr:twoCellAnchor>
  <xdr:twoCellAnchor editAs="oneCell">
    <xdr:from>
      <xdr:col>8</xdr:col>
      <xdr:colOff>3093358</xdr:colOff>
      <xdr:row>94</xdr:row>
      <xdr:rowOff>997858</xdr:rowOff>
    </xdr:from>
    <xdr:to>
      <xdr:col>10</xdr:col>
      <xdr:colOff>797379</xdr:colOff>
      <xdr:row>94</xdr:row>
      <xdr:rowOff>1968501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xmlns="" id="{00000000-0008-0000-0C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4051644" y="34389787"/>
          <a:ext cx="2076450" cy="970643"/>
        </a:xfrm>
        <a:prstGeom prst="rect">
          <a:avLst/>
        </a:prstGeom>
      </xdr:spPr>
    </xdr:pic>
    <xdr:clientData/>
  </xdr:twoCellAnchor>
  <xdr:twoCellAnchor editAs="oneCell">
    <xdr:from>
      <xdr:col>8</xdr:col>
      <xdr:colOff>2648857</xdr:colOff>
      <xdr:row>94</xdr:row>
      <xdr:rowOff>27214</xdr:rowOff>
    </xdr:from>
    <xdr:to>
      <xdr:col>10</xdr:col>
      <xdr:colOff>907142</xdr:colOff>
      <xdr:row>94</xdr:row>
      <xdr:rowOff>1030514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xmlns="" id="{00000000-0008-0000-0C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607143" y="33419143"/>
          <a:ext cx="2630714" cy="1003300"/>
        </a:xfrm>
        <a:prstGeom prst="rect">
          <a:avLst/>
        </a:prstGeom>
      </xdr:spPr>
    </xdr:pic>
    <xdr:clientData/>
  </xdr:twoCellAnchor>
  <xdr:twoCellAnchor editAs="oneCell">
    <xdr:from>
      <xdr:col>8</xdr:col>
      <xdr:colOff>1260927</xdr:colOff>
      <xdr:row>94</xdr:row>
      <xdr:rowOff>371935</xdr:rowOff>
    </xdr:from>
    <xdr:to>
      <xdr:col>8</xdr:col>
      <xdr:colOff>2594428</xdr:colOff>
      <xdr:row>94</xdr:row>
      <xdr:rowOff>1019635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xmlns="" id="{00000000-0008-0000-0C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219213" y="33763864"/>
          <a:ext cx="1333501" cy="647700"/>
        </a:xfrm>
        <a:prstGeom prst="rect">
          <a:avLst/>
        </a:prstGeom>
      </xdr:spPr>
    </xdr:pic>
    <xdr:clientData/>
  </xdr:twoCellAnchor>
  <xdr:twoCellAnchor editAs="oneCell">
    <xdr:from>
      <xdr:col>2</xdr:col>
      <xdr:colOff>2131785</xdr:colOff>
      <xdr:row>94</xdr:row>
      <xdr:rowOff>1034143</xdr:rowOff>
    </xdr:from>
    <xdr:to>
      <xdr:col>3</xdr:col>
      <xdr:colOff>434521</xdr:colOff>
      <xdr:row>94</xdr:row>
      <xdr:rowOff>2004786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xmlns="" id="{00000000-0008-0000-0C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780642" y="34426072"/>
          <a:ext cx="2076450" cy="970643"/>
        </a:xfrm>
        <a:prstGeom prst="rect">
          <a:avLst/>
        </a:prstGeom>
      </xdr:spPr>
    </xdr:pic>
    <xdr:clientData/>
  </xdr:twoCellAnchor>
  <xdr:twoCellAnchor editAs="oneCell">
    <xdr:from>
      <xdr:col>8</xdr:col>
      <xdr:colOff>1442357</xdr:colOff>
      <xdr:row>94</xdr:row>
      <xdr:rowOff>1115786</xdr:rowOff>
    </xdr:from>
    <xdr:to>
      <xdr:col>8</xdr:col>
      <xdr:colOff>2667907</xdr:colOff>
      <xdr:row>94</xdr:row>
      <xdr:rowOff>1998436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xmlns="" id="{00000000-0008-0000-0C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400643" y="34507715"/>
          <a:ext cx="1225550" cy="882650"/>
        </a:xfrm>
        <a:prstGeom prst="rect">
          <a:avLst/>
        </a:prstGeom>
      </xdr:spPr>
    </xdr:pic>
    <xdr:clientData/>
  </xdr:twoCellAnchor>
  <xdr:twoCellAnchor editAs="oneCell">
    <xdr:from>
      <xdr:col>1</xdr:col>
      <xdr:colOff>99786</xdr:colOff>
      <xdr:row>112</xdr:row>
      <xdr:rowOff>27215</xdr:rowOff>
    </xdr:from>
    <xdr:to>
      <xdr:col>2</xdr:col>
      <xdr:colOff>1005115</xdr:colOff>
      <xdr:row>112</xdr:row>
      <xdr:rowOff>1070429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xmlns="" id="{00000000-0008-0000-0C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25072" y="39678429"/>
          <a:ext cx="2628900" cy="1043214"/>
        </a:xfrm>
        <a:prstGeom prst="rect">
          <a:avLst/>
        </a:prstGeom>
      </xdr:spPr>
    </xdr:pic>
    <xdr:clientData/>
  </xdr:twoCellAnchor>
  <xdr:twoCellAnchor editAs="oneCell">
    <xdr:from>
      <xdr:col>7</xdr:col>
      <xdr:colOff>36286</xdr:colOff>
      <xdr:row>112</xdr:row>
      <xdr:rowOff>108857</xdr:rowOff>
    </xdr:from>
    <xdr:to>
      <xdr:col>7</xdr:col>
      <xdr:colOff>1230086</xdr:colOff>
      <xdr:row>112</xdr:row>
      <xdr:rowOff>1048657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xmlns="" id="{00000000-0008-0000-0C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71000" y="39760071"/>
          <a:ext cx="1193800" cy="939800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122</xdr:row>
      <xdr:rowOff>36286</xdr:rowOff>
    </xdr:from>
    <xdr:to>
      <xdr:col>2</xdr:col>
      <xdr:colOff>48079</xdr:colOff>
      <xdr:row>122</xdr:row>
      <xdr:rowOff>931636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xmlns="" id="{00000000-0008-0000-0C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42786" y="42835286"/>
          <a:ext cx="1454150" cy="895350"/>
        </a:xfrm>
        <a:prstGeom prst="rect">
          <a:avLst/>
        </a:prstGeom>
      </xdr:spPr>
    </xdr:pic>
    <xdr:clientData/>
  </xdr:twoCellAnchor>
  <xdr:twoCellAnchor editAs="oneCell">
    <xdr:from>
      <xdr:col>7</xdr:col>
      <xdr:colOff>172357</xdr:colOff>
      <xdr:row>122</xdr:row>
      <xdr:rowOff>244928</xdr:rowOff>
    </xdr:from>
    <xdr:to>
      <xdr:col>7</xdr:col>
      <xdr:colOff>1391557</xdr:colOff>
      <xdr:row>122</xdr:row>
      <xdr:rowOff>860878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xmlns="" id="{00000000-0008-0000-0C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407071" y="43043928"/>
          <a:ext cx="1219200" cy="615950"/>
        </a:xfrm>
        <a:prstGeom prst="rect">
          <a:avLst/>
        </a:prstGeom>
      </xdr:spPr>
    </xdr:pic>
    <xdr:clientData/>
  </xdr:twoCellAnchor>
  <xdr:twoCellAnchor editAs="oneCell">
    <xdr:from>
      <xdr:col>1</xdr:col>
      <xdr:colOff>90714</xdr:colOff>
      <xdr:row>133</xdr:row>
      <xdr:rowOff>235857</xdr:rowOff>
    </xdr:from>
    <xdr:to>
      <xdr:col>2</xdr:col>
      <xdr:colOff>164193</xdr:colOff>
      <xdr:row>133</xdr:row>
      <xdr:rowOff>781957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xmlns="" id="{00000000-0008-0000-0C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16000" y="46382214"/>
          <a:ext cx="1797050" cy="546100"/>
        </a:xfrm>
        <a:prstGeom prst="rect">
          <a:avLst/>
        </a:prstGeom>
      </xdr:spPr>
    </xdr:pic>
    <xdr:clientData/>
  </xdr:twoCellAnchor>
  <xdr:twoCellAnchor editAs="oneCell">
    <xdr:from>
      <xdr:col>7</xdr:col>
      <xdr:colOff>127001</xdr:colOff>
      <xdr:row>133</xdr:row>
      <xdr:rowOff>235858</xdr:rowOff>
    </xdr:from>
    <xdr:to>
      <xdr:col>7</xdr:col>
      <xdr:colOff>1390651</xdr:colOff>
      <xdr:row>133</xdr:row>
      <xdr:rowOff>825500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xmlns="" id="{00000000-0008-0000-0C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61715" y="46382215"/>
          <a:ext cx="1263650" cy="589642"/>
        </a:xfrm>
        <a:prstGeom prst="rect">
          <a:avLst/>
        </a:prstGeom>
      </xdr:spPr>
    </xdr:pic>
    <xdr:clientData/>
  </xdr:twoCellAnchor>
  <xdr:twoCellAnchor editAs="oneCell">
    <xdr:from>
      <xdr:col>1</xdr:col>
      <xdr:colOff>117929</xdr:colOff>
      <xdr:row>145</xdr:row>
      <xdr:rowOff>154215</xdr:rowOff>
    </xdr:from>
    <xdr:to>
      <xdr:col>2</xdr:col>
      <xdr:colOff>1023258</xdr:colOff>
      <xdr:row>145</xdr:row>
      <xdr:rowOff>852715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xmlns="" id="{00000000-0008-0000-0C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43215" y="50038001"/>
          <a:ext cx="2628900" cy="698500"/>
        </a:xfrm>
        <a:prstGeom prst="rect">
          <a:avLst/>
        </a:prstGeom>
      </xdr:spPr>
    </xdr:pic>
    <xdr:clientData/>
  </xdr:twoCellAnchor>
  <xdr:twoCellAnchor editAs="oneCell">
    <xdr:from>
      <xdr:col>7</xdr:col>
      <xdr:colOff>99786</xdr:colOff>
      <xdr:row>145</xdr:row>
      <xdr:rowOff>72571</xdr:rowOff>
    </xdr:from>
    <xdr:to>
      <xdr:col>8</xdr:col>
      <xdr:colOff>1005115</xdr:colOff>
      <xdr:row>145</xdr:row>
      <xdr:rowOff>771071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xmlns="" id="{00000000-0008-0000-0C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34500" y="49956357"/>
          <a:ext cx="2628900" cy="698500"/>
        </a:xfrm>
        <a:prstGeom prst="rect">
          <a:avLst/>
        </a:prstGeom>
      </xdr:spPr>
    </xdr:pic>
    <xdr:clientData/>
  </xdr:twoCellAnchor>
  <xdr:twoCellAnchor editAs="oneCell">
    <xdr:from>
      <xdr:col>1</xdr:col>
      <xdr:colOff>45357</xdr:colOff>
      <xdr:row>155</xdr:row>
      <xdr:rowOff>63500</xdr:rowOff>
    </xdr:from>
    <xdr:to>
      <xdr:col>2</xdr:col>
      <xdr:colOff>296636</xdr:colOff>
      <xdr:row>155</xdr:row>
      <xdr:rowOff>1035050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xmlns="" id="{00000000-0008-0000-0C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70643" y="52868286"/>
          <a:ext cx="1974850" cy="971550"/>
        </a:xfrm>
        <a:prstGeom prst="rect">
          <a:avLst/>
        </a:prstGeom>
      </xdr:spPr>
    </xdr:pic>
    <xdr:clientData/>
  </xdr:twoCellAnchor>
  <xdr:twoCellAnchor editAs="oneCell">
    <xdr:from>
      <xdr:col>7</xdr:col>
      <xdr:colOff>335643</xdr:colOff>
      <xdr:row>155</xdr:row>
      <xdr:rowOff>99786</xdr:rowOff>
    </xdr:from>
    <xdr:to>
      <xdr:col>7</xdr:col>
      <xdr:colOff>1167493</xdr:colOff>
      <xdr:row>155</xdr:row>
      <xdr:rowOff>982436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xmlns="" id="{00000000-0008-0000-0C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570357" y="52904572"/>
          <a:ext cx="831850" cy="882650"/>
        </a:xfrm>
        <a:prstGeom prst="rect">
          <a:avLst/>
        </a:prstGeom>
      </xdr:spPr>
    </xdr:pic>
    <xdr:clientData/>
  </xdr:twoCellAnchor>
  <xdr:twoCellAnchor editAs="oneCell">
    <xdr:from>
      <xdr:col>1</xdr:col>
      <xdr:colOff>371927</xdr:colOff>
      <xdr:row>166</xdr:row>
      <xdr:rowOff>81642</xdr:rowOff>
    </xdr:from>
    <xdr:to>
      <xdr:col>1</xdr:col>
      <xdr:colOff>1025070</xdr:colOff>
      <xdr:row>166</xdr:row>
      <xdr:rowOff>883747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xmlns="" id="{00000000-0008-0000-0C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97213" y="56188428"/>
          <a:ext cx="653143" cy="802105"/>
        </a:xfrm>
        <a:prstGeom prst="rect">
          <a:avLst/>
        </a:prstGeom>
      </xdr:spPr>
    </xdr:pic>
    <xdr:clientData/>
  </xdr:twoCellAnchor>
  <xdr:oneCellAnchor>
    <xdr:from>
      <xdr:col>1</xdr:col>
      <xdr:colOff>1705428</xdr:colOff>
      <xdr:row>166</xdr:row>
      <xdr:rowOff>9071</xdr:rowOff>
    </xdr:from>
    <xdr:ext cx="2703286" cy="1043215"/>
    <xdr:sp macro="" textlink="">
      <xdr:nvSpPr>
        <xdr:cNvPr id="139" name="Прямоугольник 138">
          <a:extLst>
            <a:ext uri="{FF2B5EF4-FFF2-40B4-BE49-F238E27FC236}">
              <a16:creationId xmlns:a16="http://schemas.microsoft.com/office/drawing/2014/main" xmlns="" id="{00000000-0008-0000-0C00-00008B000000}"/>
            </a:ext>
          </a:extLst>
        </xdr:cNvPr>
        <xdr:cNvSpPr/>
      </xdr:nvSpPr>
      <xdr:spPr>
        <a:xfrm>
          <a:off x="2630714" y="56115857"/>
          <a:ext cx="2703286" cy="104321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деревянных и алюминиевых задних стенок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1 шт. При ширине корпуса ≥ 600 мм; 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2 шт. при ≥ 800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3 шт = 1200 мм</a:t>
          </a:r>
        </a:p>
      </xdr:txBody>
    </xdr:sp>
    <xdr:clientData/>
  </xdr:oneCellAnchor>
  <xdr:twoCellAnchor editAs="oneCell">
    <xdr:from>
      <xdr:col>1</xdr:col>
      <xdr:colOff>163286</xdr:colOff>
      <xdr:row>173</xdr:row>
      <xdr:rowOff>154215</xdr:rowOff>
    </xdr:from>
    <xdr:to>
      <xdr:col>2</xdr:col>
      <xdr:colOff>8165</xdr:colOff>
      <xdr:row>173</xdr:row>
      <xdr:rowOff>992415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xmlns="" id="{00000000-0008-0000-0C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88572" y="67310001"/>
          <a:ext cx="1568450" cy="838200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</xdr:colOff>
      <xdr:row>183</xdr:row>
      <xdr:rowOff>127001</xdr:rowOff>
    </xdr:from>
    <xdr:to>
      <xdr:col>2</xdr:col>
      <xdr:colOff>119743</xdr:colOff>
      <xdr:row>183</xdr:row>
      <xdr:rowOff>1043215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xmlns="" id="{00000000-0008-0000-0C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52500" y="62402358"/>
          <a:ext cx="1816100" cy="916214"/>
        </a:xfrm>
        <a:prstGeom prst="rect">
          <a:avLst/>
        </a:prstGeom>
      </xdr:spPr>
    </xdr:pic>
    <xdr:clientData/>
  </xdr:twoCellAnchor>
  <xdr:oneCellAnchor>
    <xdr:from>
      <xdr:col>2</xdr:col>
      <xdr:colOff>181429</xdr:colOff>
      <xdr:row>183</xdr:row>
      <xdr:rowOff>807357</xdr:rowOff>
    </xdr:from>
    <xdr:ext cx="4626428" cy="281216"/>
    <xdr:sp macro="" textlink="">
      <xdr:nvSpPr>
        <xdr:cNvPr id="144" name="Прямоугольник 143">
          <a:extLst>
            <a:ext uri="{FF2B5EF4-FFF2-40B4-BE49-F238E27FC236}">
              <a16:creationId xmlns:a16="http://schemas.microsoft.com/office/drawing/2014/main" xmlns="" id="{00000000-0008-0000-0C00-000090000000}"/>
            </a:ext>
          </a:extLst>
        </xdr:cNvPr>
        <xdr:cNvSpPr/>
      </xdr:nvSpPr>
      <xdr:spPr>
        <a:xfrm>
          <a:off x="2830286" y="63082714"/>
          <a:ext cx="4626428" cy="28121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100" b="0" i="0" baseline="0">
              <a:latin typeface="+mn-lt"/>
              <a:ea typeface="+mn-ea"/>
              <a:cs typeface="+mn-cs"/>
            </a:rPr>
            <a:t>Рекомендуется для ширины корпуса &gt; 600 мм</a:t>
          </a:r>
        </a:p>
      </xdr:txBody>
    </xdr:sp>
    <xdr:clientData/>
  </xdr:oneCellAnchor>
  <xdr:oneCellAnchor>
    <xdr:from>
      <xdr:col>2</xdr:col>
      <xdr:colOff>54429</xdr:colOff>
      <xdr:row>183</xdr:row>
      <xdr:rowOff>263072</xdr:rowOff>
    </xdr:from>
    <xdr:ext cx="4626428" cy="435428"/>
    <xdr:sp macro="" textlink="">
      <xdr:nvSpPr>
        <xdr:cNvPr id="145" name="Прямоугольник 144">
          <a:extLst>
            <a:ext uri="{FF2B5EF4-FFF2-40B4-BE49-F238E27FC236}">
              <a16:creationId xmlns:a16="http://schemas.microsoft.com/office/drawing/2014/main" xmlns="" id="{00000000-0008-0000-0C00-000091000000}"/>
            </a:ext>
          </a:extLst>
        </xdr:cNvPr>
        <xdr:cNvSpPr/>
      </xdr:nvSpPr>
      <xdr:spPr>
        <a:xfrm>
          <a:off x="2703286" y="62538429"/>
          <a:ext cx="4626428" cy="43542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800" b="1" i="0" baseline="0">
              <a:latin typeface="+mn-lt"/>
              <a:ea typeface="+mn-ea"/>
              <a:cs typeface="+mn-cs"/>
            </a:rPr>
            <a:t>Опциональная синхронизация для </a:t>
          </a:r>
          <a:r>
            <a:rPr lang="en-US" sz="1800" b="1" i="0" baseline="0">
              <a:latin typeface="+mn-lt"/>
              <a:ea typeface="+mn-ea"/>
              <a:cs typeface="+mn-cs"/>
            </a:rPr>
            <a:t>Push to Open Silent</a:t>
          </a:r>
          <a:endParaRPr lang="ru-RU" sz="1800" b="1" i="0" baseline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181429</xdr:colOff>
      <xdr:row>183</xdr:row>
      <xdr:rowOff>635000</xdr:rowOff>
    </xdr:from>
    <xdr:ext cx="4626428" cy="453573"/>
    <xdr:sp macro="" textlink="">
      <xdr:nvSpPr>
        <xdr:cNvPr id="147" name="Прямоугольник 146">
          <a:extLst>
            <a:ext uri="{FF2B5EF4-FFF2-40B4-BE49-F238E27FC236}">
              <a16:creationId xmlns:a16="http://schemas.microsoft.com/office/drawing/2014/main" xmlns="" id="{00000000-0008-0000-0C00-000093000000}"/>
            </a:ext>
          </a:extLst>
        </xdr:cNvPr>
        <xdr:cNvSpPr/>
      </xdr:nvSpPr>
      <xdr:spPr>
        <a:xfrm>
          <a:off x="11139715" y="62910357"/>
          <a:ext cx="4626428" cy="45357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100" b="0" i="0" baseline="0">
              <a:latin typeface="+mn-lt"/>
              <a:ea typeface="+mn-ea"/>
              <a:cs typeface="+mn-cs"/>
            </a:rPr>
            <a:t>Рекомендуется для ширины шкафа &gt; 600 мм; </a:t>
          </a:r>
          <a:endParaRPr lang="en-US" sz="1100" b="0" i="0" baseline="0">
            <a:latin typeface="+mn-lt"/>
            <a:ea typeface="+mn-ea"/>
            <a:cs typeface="+mn-cs"/>
          </a:endParaRPr>
        </a:p>
        <a:p>
          <a:r>
            <a:rPr lang="ru-RU" sz="1100" b="0" i="0" baseline="0">
              <a:latin typeface="+mn-lt"/>
              <a:ea typeface="+mn-ea"/>
              <a:cs typeface="+mn-cs"/>
            </a:rPr>
            <a:t>можно использовать от 275 мм.</a:t>
          </a:r>
        </a:p>
      </xdr:txBody>
    </xdr:sp>
    <xdr:clientData/>
  </xdr:oneCellAnchor>
  <xdr:oneCellAnchor>
    <xdr:from>
      <xdr:col>8</xdr:col>
      <xdr:colOff>163286</xdr:colOff>
      <xdr:row>183</xdr:row>
      <xdr:rowOff>36286</xdr:rowOff>
    </xdr:from>
    <xdr:ext cx="4789714" cy="616857"/>
    <xdr:sp macro="" textlink="">
      <xdr:nvSpPr>
        <xdr:cNvPr id="148" name="Прямоугольник 147">
          <a:extLst>
            <a:ext uri="{FF2B5EF4-FFF2-40B4-BE49-F238E27FC236}">
              <a16:creationId xmlns:a16="http://schemas.microsoft.com/office/drawing/2014/main" xmlns="" id="{00000000-0008-0000-0C00-000094000000}"/>
            </a:ext>
          </a:extLst>
        </xdr:cNvPr>
        <xdr:cNvSpPr/>
      </xdr:nvSpPr>
      <xdr:spPr>
        <a:xfrm>
          <a:off x="11121572" y="62302572"/>
          <a:ext cx="4789714" cy="616857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800" b="1" i="0" baseline="0">
              <a:latin typeface="+mn-lt"/>
              <a:ea typeface="+mn-ea"/>
              <a:cs typeface="+mn-cs"/>
            </a:rPr>
            <a:t>Опциональная мульти-синхронизация</a:t>
          </a:r>
          <a:r>
            <a:rPr lang="en-US" sz="1800" b="1" i="0" baseline="0">
              <a:latin typeface="+mn-lt"/>
              <a:ea typeface="+mn-ea"/>
              <a:cs typeface="+mn-cs"/>
            </a:rPr>
            <a:t> </a:t>
          </a:r>
        </a:p>
        <a:p>
          <a:r>
            <a:rPr lang="ru-RU" sz="1800" b="1" i="0" baseline="0">
              <a:latin typeface="+mn-lt"/>
              <a:ea typeface="+mn-ea"/>
              <a:cs typeface="+mn-cs"/>
            </a:rPr>
            <a:t>для </a:t>
          </a:r>
          <a:r>
            <a:rPr lang="en-US" sz="1800" b="1" i="0" baseline="0">
              <a:latin typeface="+mn-lt"/>
              <a:ea typeface="+mn-ea"/>
              <a:cs typeface="+mn-cs"/>
            </a:rPr>
            <a:t>Push to Open Silent</a:t>
          </a:r>
          <a:endParaRPr lang="ru-RU" sz="1800" b="1" i="0" baseline="0"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7</xdr:col>
      <xdr:colOff>72572</xdr:colOff>
      <xdr:row>183</xdr:row>
      <xdr:rowOff>99785</xdr:rowOff>
    </xdr:from>
    <xdr:to>
      <xdr:col>7</xdr:col>
      <xdr:colOff>1542144</xdr:colOff>
      <xdr:row>183</xdr:row>
      <xdr:rowOff>1028779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xmlns="" id="{00000000-0008-0000-0C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07286" y="62375142"/>
          <a:ext cx="1469572" cy="928994"/>
        </a:xfrm>
        <a:prstGeom prst="rect">
          <a:avLst/>
        </a:prstGeom>
      </xdr:spPr>
    </xdr:pic>
    <xdr:clientData/>
  </xdr:twoCellAnchor>
  <xdr:twoCellAnchor>
    <xdr:from>
      <xdr:col>0</xdr:col>
      <xdr:colOff>154216</xdr:colOff>
      <xdr:row>183</xdr:row>
      <xdr:rowOff>72573</xdr:rowOff>
    </xdr:from>
    <xdr:to>
      <xdr:col>0</xdr:col>
      <xdr:colOff>827418</xdr:colOff>
      <xdr:row>183</xdr:row>
      <xdr:rowOff>817210</xdr:rowOff>
    </xdr:to>
    <xdr:grpSp>
      <xdr:nvGrpSpPr>
        <xdr:cNvPr id="151" name="Группа 150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xmlns="" id="{00000000-0008-0000-0C00-000097000000}"/>
            </a:ext>
          </a:extLst>
        </xdr:cNvPr>
        <xdr:cNvGrpSpPr>
          <a:grpSpLocks noChangeAspect="1"/>
        </xdr:cNvGrpSpPr>
      </xdr:nvGrpSpPr>
      <xdr:grpSpPr>
        <a:xfrm rot="5400000">
          <a:off x="118498" y="62374577"/>
          <a:ext cx="744637" cy="673202"/>
          <a:chOff x="720000" y="3600000"/>
          <a:chExt cx="792000" cy="792000"/>
        </a:xfrm>
      </xdr:grpSpPr>
      <xdr:sp macro="" textlink="">
        <xdr:nvSpPr>
          <xdr:cNvPr id="152" name="Стрелка влево 86">
            <a:extLst>
              <a:ext uri="{FF2B5EF4-FFF2-40B4-BE49-F238E27FC236}">
                <a16:creationId xmlns:a16="http://schemas.microsoft.com/office/drawing/2014/main" xmlns="" id="{00000000-0008-0000-0C00-000098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53" name="Прямоугольник 152">
            <a:extLst>
              <a:ext uri="{FF2B5EF4-FFF2-40B4-BE49-F238E27FC236}">
                <a16:creationId xmlns:a16="http://schemas.microsoft.com/office/drawing/2014/main" xmlns="" id="{00000000-0008-0000-0C00-000099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oneCellAnchor>
    <xdr:from>
      <xdr:col>2</xdr:col>
      <xdr:colOff>1079498</xdr:colOff>
      <xdr:row>112</xdr:row>
      <xdr:rowOff>54428</xdr:rowOff>
    </xdr:from>
    <xdr:ext cx="2821215" cy="489858"/>
    <xdr:sp macro="" textlink="">
      <xdr:nvSpPr>
        <xdr:cNvPr id="114" name="Прямоугольник 113">
          <a:extLst>
            <a:ext uri="{FF2B5EF4-FFF2-40B4-BE49-F238E27FC236}">
              <a16:creationId xmlns:a16="http://schemas.microsoft.com/office/drawing/2014/main" xmlns="" id="{00000000-0008-0000-0C00-000072000000}"/>
            </a:ext>
          </a:extLst>
        </xdr:cNvPr>
        <xdr:cNvSpPr/>
      </xdr:nvSpPr>
      <xdr:spPr>
        <a:xfrm>
          <a:off x="3728355" y="39705642"/>
          <a:ext cx="2821215" cy="4898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Передняя панель в сборе</a:t>
          </a:r>
        </a:p>
      </xdr:txBody>
    </xdr:sp>
    <xdr:clientData/>
  </xdr:oneCellAnchor>
  <xdr:oneCellAnchor>
    <xdr:from>
      <xdr:col>7</xdr:col>
      <xdr:colOff>1669143</xdr:colOff>
      <xdr:row>112</xdr:row>
      <xdr:rowOff>63500</xdr:rowOff>
    </xdr:from>
    <xdr:ext cx="5433785" cy="489858"/>
    <xdr:sp macro="" textlink="">
      <xdr:nvSpPr>
        <xdr:cNvPr id="116" name="Прямоугольник 115">
          <a:extLst>
            <a:ext uri="{FF2B5EF4-FFF2-40B4-BE49-F238E27FC236}">
              <a16:creationId xmlns:a16="http://schemas.microsoft.com/office/drawing/2014/main" xmlns="" id="{00000000-0008-0000-0C00-000074000000}"/>
            </a:ext>
          </a:extLst>
        </xdr:cNvPr>
        <xdr:cNvSpPr/>
      </xdr:nvSpPr>
      <xdr:spPr>
        <a:xfrm>
          <a:off x="10903857" y="39714714"/>
          <a:ext cx="5433785" cy="4898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Соединители передней панели внутреннего ящика</a:t>
          </a:r>
        </a:p>
      </xdr:txBody>
    </xdr:sp>
    <xdr:clientData/>
  </xdr:oneCellAnchor>
  <xdr:oneCellAnchor>
    <xdr:from>
      <xdr:col>2</xdr:col>
      <xdr:colOff>263071</xdr:colOff>
      <xdr:row>122</xdr:row>
      <xdr:rowOff>54428</xdr:rowOff>
    </xdr:from>
    <xdr:ext cx="4463143" cy="489858"/>
    <xdr:sp macro="" textlink="">
      <xdr:nvSpPr>
        <xdr:cNvPr id="118" name="Прямоугольник 117">
          <a:extLst>
            <a:ext uri="{FF2B5EF4-FFF2-40B4-BE49-F238E27FC236}">
              <a16:creationId xmlns:a16="http://schemas.microsoft.com/office/drawing/2014/main" xmlns="" id="{00000000-0008-0000-0C00-000076000000}"/>
            </a:ext>
          </a:extLst>
        </xdr:cNvPr>
        <xdr:cNvSpPr/>
      </xdr:nvSpPr>
      <xdr:spPr>
        <a:xfrm>
          <a:off x="2911928" y="42853428"/>
          <a:ext cx="4463143" cy="4898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Передняя панель внутреннего ящика</a:t>
          </a:r>
        </a:p>
      </xdr:txBody>
    </xdr:sp>
    <xdr:clientData/>
  </xdr:oneCellAnchor>
  <xdr:oneCellAnchor>
    <xdr:from>
      <xdr:col>8</xdr:col>
      <xdr:colOff>45357</xdr:colOff>
      <xdr:row>122</xdr:row>
      <xdr:rowOff>45358</xdr:rowOff>
    </xdr:from>
    <xdr:ext cx="5216071" cy="489858"/>
    <xdr:sp macro="" textlink="">
      <xdr:nvSpPr>
        <xdr:cNvPr id="120" name="Прямоугольник 119">
          <a:extLst>
            <a:ext uri="{FF2B5EF4-FFF2-40B4-BE49-F238E27FC236}">
              <a16:creationId xmlns:a16="http://schemas.microsoft.com/office/drawing/2014/main" xmlns="" id="{00000000-0008-0000-0C00-000078000000}"/>
            </a:ext>
          </a:extLst>
        </xdr:cNvPr>
        <xdr:cNvSpPr/>
      </xdr:nvSpPr>
      <xdr:spPr>
        <a:xfrm>
          <a:off x="11003643" y="42844358"/>
          <a:ext cx="5216071" cy="4898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Фиксатор передней панели внутреннего ящика</a:t>
          </a:r>
        </a:p>
      </xdr:txBody>
    </xdr:sp>
    <xdr:clientData/>
  </xdr:oneCellAnchor>
  <xdr:oneCellAnchor>
    <xdr:from>
      <xdr:col>2</xdr:col>
      <xdr:colOff>381000</xdr:colOff>
      <xdr:row>133</xdr:row>
      <xdr:rowOff>54430</xdr:rowOff>
    </xdr:from>
    <xdr:ext cx="4463143" cy="489858"/>
    <xdr:sp macro="" textlink="">
      <xdr:nvSpPr>
        <xdr:cNvPr id="122" name="Прямоугольник 121">
          <a:extLst>
            <a:ext uri="{FF2B5EF4-FFF2-40B4-BE49-F238E27FC236}">
              <a16:creationId xmlns:a16="http://schemas.microsoft.com/office/drawing/2014/main" xmlns="" id="{00000000-0008-0000-0C00-00007A000000}"/>
            </a:ext>
          </a:extLst>
        </xdr:cNvPr>
        <xdr:cNvSpPr/>
      </xdr:nvSpPr>
      <xdr:spPr>
        <a:xfrm>
          <a:off x="3029857" y="46200787"/>
          <a:ext cx="4463143" cy="4898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Боковина</a:t>
          </a:r>
        </a:p>
      </xdr:txBody>
    </xdr:sp>
    <xdr:clientData/>
  </xdr:oneCellAnchor>
  <xdr:oneCellAnchor>
    <xdr:from>
      <xdr:col>8</xdr:col>
      <xdr:colOff>81642</xdr:colOff>
      <xdr:row>133</xdr:row>
      <xdr:rowOff>99786</xdr:rowOff>
    </xdr:from>
    <xdr:ext cx="4463143" cy="489858"/>
    <xdr:sp macro="" textlink="">
      <xdr:nvSpPr>
        <xdr:cNvPr id="124" name="Прямоугольник 123">
          <a:extLst>
            <a:ext uri="{FF2B5EF4-FFF2-40B4-BE49-F238E27FC236}">
              <a16:creationId xmlns:a16="http://schemas.microsoft.com/office/drawing/2014/main" xmlns="" id="{00000000-0008-0000-0C00-00007C000000}"/>
            </a:ext>
          </a:extLst>
        </xdr:cNvPr>
        <xdr:cNvSpPr/>
      </xdr:nvSpPr>
      <xdr:spPr>
        <a:xfrm>
          <a:off x="11039928" y="46246143"/>
          <a:ext cx="4463143" cy="4898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передней панели</a:t>
          </a:r>
        </a:p>
      </xdr:txBody>
    </xdr:sp>
    <xdr:clientData/>
  </xdr:oneCellAnchor>
  <xdr:oneCellAnchor>
    <xdr:from>
      <xdr:col>2</xdr:col>
      <xdr:colOff>1478644</xdr:colOff>
      <xdr:row>145</xdr:row>
      <xdr:rowOff>63500</xdr:rowOff>
    </xdr:from>
    <xdr:ext cx="1941286" cy="680357"/>
    <xdr:sp macro="" textlink="">
      <xdr:nvSpPr>
        <xdr:cNvPr id="126" name="Прямоугольник 125">
          <a:extLst>
            <a:ext uri="{FF2B5EF4-FFF2-40B4-BE49-F238E27FC236}">
              <a16:creationId xmlns:a16="http://schemas.microsoft.com/office/drawing/2014/main" xmlns="" id="{00000000-0008-0000-0C00-00007E000000}"/>
            </a:ext>
          </a:extLst>
        </xdr:cNvPr>
        <xdr:cNvSpPr/>
      </xdr:nvSpPr>
      <xdr:spPr>
        <a:xfrm>
          <a:off x="4127501" y="49947286"/>
          <a:ext cx="1941286" cy="68035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Дизайн-профиль </a:t>
          </a:r>
        </a:p>
        <a:p>
          <a:r>
            <a:rPr lang="ru-RU" sz="1800" b="1" i="0">
              <a:latin typeface="+mn-lt"/>
              <a:ea typeface="+mn-ea"/>
              <a:cs typeface="+mn-cs"/>
            </a:rPr>
            <a:t>в цвет боковины</a:t>
          </a:r>
        </a:p>
      </xdr:txBody>
    </xdr:sp>
    <xdr:clientData/>
  </xdr:oneCellAnchor>
  <xdr:oneCellAnchor>
    <xdr:from>
      <xdr:col>8</xdr:col>
      <xdr:colOff>1378857</xdr:colOff>
      <xdr:row>145</xdr:row>
      <xdr:rowOff>36286</xdr:rowOff>
    </xdr:from>
    <xdr:ext cx="2267857" cy="680357"/>
    <xdr:sp macro="" textlink="">
      <xdr:nvSpPr>
        <xdr:cNvPr id="128" name="Прямоугольник 127">
          <a:extLst>
            <a:ext uri="{FF2B5EF4-FFF2-40B4-BE49-F238E27FC236}">
              <a16:creationId xmlns:a16="http://schemas.microsoft.com/office/drawing/2014/main" xmlns="" id="{00000000-0008-0000-0C00-000080000000}"/>
            </a:ext>
          </a:extLst>
        </xdr:cNvPr>
        <xdr:cNvSpPr/>
      </xdr:nvSpPr>
      <xdr:spPr>
        <a:xfrm>
          <a:off x="12337143" y="49920072"/>
          <a:ext cx="2267857" cy="68035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Дизайн-профиль </a:t>
          </a:r>
        </a:p>
        <a:p>
          <a:r>
            <a:rPr lang="ru-RU" sz="1800" b="1" i="0">
              <a:latin typeface="+mn-lt"/>
              <a:ea typeface="+mn-ea"/>
              <a:cs typeface="+mn-cs"/>
            </a:rPr>
            <a:t>в акцентном цвете</a:t>
          </a:r>
        </a:p>
      </xdr:txBody>
    </xdr:sp>
    <xdr:clientData/>
  </xdr:oneCellAnchor>
  <xdr:oneCellAnchor>
    <xdr:from>
      <xdr:col>2</xdr:col>
      <xdr:colOff>498929</xdr:colOff>
      <xdr:row>155</xdr:row>
      <xdr:rowOff>81644</xdr:rowOff>
    </xdr:from>
    <xdr:ext cx="1941286" cy="571500"/>
    <xdr:sp macro="" textlink="">
      <xdr:nvSpPr>
        <xdr:cNvPr id="131" name="Прямоугольник 130">
          <a:extLst>
            <a:ext uri="{FF2B5EF4-FFF2-40B4-BE49-F238E27FC236}">
              <a16:creationId xmlns:a16="http://schemas.microsoft.com/office/drawing/2014/main" xmlns="" id="{00000000-0008-0000-0C00-000083000000}"/>
            </a:ext>
          </a:extLst>
        </xdr:cNvPr>
        <xdr:cNvSpPr/>
      </xdr:nvSpPr>
      <xdr:spPr>
        <a:xfrm>
          <a:off x="3147786" y="52886430"/>
          <a:ext cx="1941286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Задняя</a:t>
          </a:r>
          <a:r>
            <a:rPr lang="ru-RU" sz="1800" b="1" i="0" baseline="0">
              <a:latin typeface="+mn-lt"/>
              <a:ea typeface="+mn-ea"/>
              <a:cs typeface="+mn-cs"/>
            </a:rPr>
            <a:t> стенка</a:t>
          </a:r>
          <a:endParaRPr lang="ru-RU" sz="1800" b="1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0</xdr:colOff>
      <xdr:row>155</xdr:row>
      <xdr:rowOff>0</xdr:rowOff>
    </xdr:from>
    <xdr:ext cx="3302000" cy="571500"/>
    <xdr:sp macro="" textlink="">
      <xdr:nvSpPr>
        <xdr:cNvPr id="133" name="Прямоугольник 132">
          <a:extLst>
            <a:ext uri="{FF2B5EF4-FFF2-40B4-BE49-F238E27FC236}">
              <a16:creationId xmlns:a16="http://schemas.microsoft.com/office/drawing/2014/main" xmlns="" id="{00000000-0008-0000-0C00-000085000000}"/>
            </a:ext>
          </a:extLst>
        </xdr:cNvPr>
        <xdr:cNvSpPr/>
      </xdr:nvSpPr>
      <xdr:spPr>
        <a:xfrm>
          <a:off x="10958286" y="52804786"/>
          <a:ext cx="3302000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задней стенки</a:t>
          </a:r>
        </a:p>
      </xdr:txBody>
    </xdr:sp>
    <xdr:clientData/>
  </xdr:oneCellAnchor>
  <xdr:twoCellAnchor editAs="oneCell">
    <xdr:from>
      <xdr:col>7</xdr:col>
      <xdr:colOff>190500</xdr:colOff>
      <xdr:row>165</xdr:row>
      <xdr:rowOff>172357</xdr:rowOff>
    </xdr:from>
    <xdr:to>
      <xdr:col>7</xdr:col>
      <xdr:colOff>1104900</xdr:colOff>
      <xdr:row>166</xdr:row>
      <xdr:rowOff>695778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425214" y="56097714"/>
          <a:ext cx="91440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870858</xdr:colOff>
      <xdr:row>189</xdr:row>
      <xdr:rowOff>63499</xdr:rowOff>
    </xdr:from>
    <xdr:to>
      <xdr:col>2</xdr:col>
      <xdr:colOff>834820</xdr:colOff>
      <xdr:row>196</xdr:row>
      <xdr:rowOff>117928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870858" y="64615785"/>
          <a:ext cx="2612819" cy="1324429"/>
        </a:xfrm>
        <a:prstGeom prst="rect">
          <a:avLst/>
        </a:prstGeom>
      </xdr:spPr>
    </xdr:pic>
    <xdr:clientData/>
  </xdr:twoCellAnchor>
  <xdr:oneCellAnchor>
    <xdr:from>
      <xdr:col>2</xdr:col>
      <xdr:colOff>943430</xdr:colOff>
      <xdr:row>188</xdr:row>
      <xdr:rowOff>18143</xdr:rowOff>
    </xdr:from>
    <xdr:ext cx="4626428" cy="435428"/>
    <xdr:sp macro="" textlink="">
      <xdr:nvSpPr>
        <xdr:cNvPr id="140" name="Прямоугольник 139">
          <a:extLst>
            <a:ext uri="{FF2B5EF4-FFF2-40B4-BE49-F238E27FC236}">
              <a16:creationId xmlns:a16="http://schemas.microsoft.com/office/drawing/2014/main" xmlns="" id="{00000000-0008-0000-0C00-00008C000000}"/>
            </a:ext>
          </a:extLst>
        </xdr:cNvPr>
        <xdr:cNvSpPr/>
      </xdr:nvSpPr>
      <xdr:spPr>
        <a:xfrm>
          <a:off x="3592287" y="64389000"/>
          <a:ext cx="4626428" cy="43542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800" b="1" i="0" baseline="0">
              <a:latin typeface="+mn-lt"/>
              <a:ea typeface="+mn-ea"/>
              <a:cs typeface="+mn-cs"/>
            </a:rPr>
            <a:t>Гибкий адаптер для синхронизации</a:t>
          </a:r>
        </a:p>
      </xdr:txBody>
    </xdr:sp>
    <xdr:clientData/>
  </xdr:oneCellAnchor>
  <xdr:oneCellAnchor>
    <xdr:from>
      <xdr:col>2</xdr:col>
      <xdr:colOff>834571</xdr:colOff>
      <xdr:row>194</xdr:row>
      <xdr:rowOff>50799</xdr:rowOff>
    </xdr:from>
    <xdr:ext cx="4381501" cy="321129"/>
    <xdr:sp macro="" textlink="">
      <xdr:nvSpPr>
        <xdr:cNvPr id="142" name="Прямоугольник 141">
          <a:extLst>
            <a:ext uri="{FF2B5EF4-FFF2-40B4-BE49-F238E27FC236}">
              <a16:creationId xmlns:a16="http://schemas.microsoft.com/office/drawing/2014/main" xmlns="" id="{00000000-0008-0000-0C00-00008E000000}"/>
            </a:ext>
          </a:extLst>
        </xdr:cNvPr>
        <xdr:cNvSpPr/>
      </xdr:nvSpPr>
      <xdr:spPr>
        <a:xfrm>
          <a:off x="3483428" y="65510228"/>
          <a:ext cx="4381501" cy="321129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100" b="0" i="0" baseline="0">
              <a:latin typeface="+mn-lt"/>
              <a:ea typeface="+mn-ea"/>
              <a:cs typeface="+mn-cs"/>
            </a:rPr>
            <a:t>Для установки механизма </a:t>
          </a:r>
          <a:r>
            <a:rPr lang="en-US" sz="1100" b="0" i="0" baseline="0">
              <a:latin typeface="+mn-lt"/>
              <a:ea typeface="+mn-ea"/>
              <a:cs typeface="+mn-cs"/>
            </a:rPr>
            <a:t>Push to open Silent </a:t>
          </a:r>
          <a:r>
            <a:rPr lang="ru-RU" sz="1100" b="0" i="0" baseline="0">
              <a:latin typeface="+mn-lt"/>
              <a:ea typeface="+mn-ea"/>
              <a:cs typeface="+mn-cs"/>
            </a:rPr>
            <a:t>на ящик с направляющими </a:t>
          </a:r>
          <a:endParaRPr lang="en-US" sz="1100" b="0" i="0" baseline="0">
            <a:latin typeface="+mn-lt"/>
            <a:ea typeface="+mn-ea"/>
            <a:cs typeface="+mn-cs"/>
          </a:endParaRPr>
        </a:p>
        <a:p>
          <a:r>
            <a:rPr lang="ru-RU" sz="1100" b="0" i="0" baseline="0">
              <a:latin typeface="+mn-lt"/>
              <a:ea typeface="+mn-ea"/>
              <a:cs typeface="+mn-cs"/>
            </a:rPr>
            <a:t>разной длины (угловой фасад</a:t>
          </a:r>
          <a:r>
            <a:rPr lang="en-US" sz="1100" b="0" i="0" baseline="0">
              <a:latin typeface="+mn-lt"/>
              <a:ea typeface="+mn-ea"/>
              <a:cs typeface="+mn-cs"/>
            </a:rPr>
            <a:t>)</a:t>
          </a:r>
          <a:endParaRPr lang="ru-RU" sz="1100" b="0" i="0" baseline="0"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7</xdr:col>
      <xdr:colOff>54430</xdr:colOff>
      <xdr:row>188</xdr:row>
      <xdr:rowOff>9072</xdr:rowOff>
    </xdr:from>
    <xdr:to>
      <xdr:col>8</xdr:col>
      <xdr:colOff>1542145</xdr:colOff>
      <xdr:row>195</xdr:row>
      <xdr:rowOff>110672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89144" y="64379929"/>
          <a:ext cx="3211286" cy="1371600"/>
        </a:xfrm>
        <a:prstGeom prst="rect">
          <a:avLst/>
        </a:prstGeom>
      </xdr:spPr>
    </xdr:pic>
    <xdr:clientData/>
  </xdr:twoCellAnchor>
  <xdr:oneCellAnchor>
    <xdr:from>
      <xdr:col>8</xdr:col>
      <xdr:colOff>1569357</xdr:colOff>
      <xdr:row>187</xdr:row>
      <xdr:rowOff>72570</xdr:rowOff>
    </xdr:from>
    <xdr:ext cx="4626428" cy="979715"/>
    <xdr:sp macro="" textlink="">
      <xdr:nvSpPr>
        <xdr:cNvPr id="146" name="Прямоугольник 145">
          <a:extLst>
            <a:ext uri="{FF2B5EF4-FFF2-40B4-BE49-F238E27FC236}">
              <a16:creationId xmlns:a16="http://schemas.microsoft.com/office/drawing/2014/main" xmlns="" id="{00000000-0008-0000-0C00-000092000000}"/>
            </a:ext>
          </a:extLst>
        </xdr:cNvPr>
        <xdr:cNvSpPr/>
      </xdr:nvSpPr>
      <xdr:spPr>
        <a:xfrm>
          <a:off x="12527643" y="64261999"/>
          <a:ext cx="4626428" cy="979715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800" b="1" i="0" baseline="0">
              <a:latin typeface="+mn-lt"/>
              <a:ea typeface="+mn-ea"/>
              <a:cs typeface="+mn-cs"/>
            </a:rPr>
            <a:t>Комплект для синхронизации </a:t>
          </a:r>
          <a:endParaRPr lang="en-US" sz="1800" b="1" i="0" baseline="0">
            <a:latin typeface="+mn-lt"/>
            <a:ea typeface="+mn-ea"/>
            <a:cs typeface="+mn-cs"/>
          </a:endParaRPr>
        </a:p>
        <a:p>
          <a:r>
            <a:rPr lang="en-US" sz="1800" b="1" i="0" baseline="0">
              <a:latin typeface="+mn-lt"/>
              <a:ea typeface="+mn-ea"/>
              <a:cs typeface="+mn-cs"/>
            </a:rPr>
            <a:t>Push to open Silent </a:t>
          </a:r>
          <a:r>
            <a:rPr lang="ru-RU" sz="1800" b="1" i="0" baseline="0">
              <a:latin typeface="+mn-lt"/>
              <a:ea typeface="+mn-ea"/>
              <a:cs typeface="+mn-cs"/>
            </a:rPr>
            <a:t>для установки </a:t>
          </a:r>
          <a:endParaRPr lang="en-US" sz="1800" b="1" i="0" baseline="0">
            <a:latin typeface="+mn-lt"/>
            <a:ea typeface="+mn-ea"/>
            <a:cs typeface="+mn-cs"/>
          </a:endParaRPr>
        </a:p>
        <a:p>
          <a:r>
            <a:rPr lang="ru-RU" sz="1800" b="1" i="0" baseline="0">
              <a:latin typeface="+mn-lt"/>
              <a:ea typeface="+mn-ea"/>
              <a:cs typeface="+mn-cs"/>
            </a:rPr>
            <a:t>под мойку </a:t>
          </a:r>
        </a:p>
      </xdr:txBody>
    </xdr:sp>
    <xdr:clientData/>
  </xdr:oneCellAnchor>
  <xdr:oneCellAnchor>
    <xdr:from>
      <xdr:col>8</xdr:col>
      <xdr:colOff>1587500</xdr:colOff>
      <xdr:row>193</xdr:row>
      <xdr:rowOff>90714</xdr:rowOff>
    </xdr:from>
    <xdr:ext cx="4381501" cy="517071"/>
    <xdr:sp macro="" textlink="">
      <xdr:nvSpPr>
        <xdr:cNvPr id="149" name="Прямоугольник 148">
          <a:extLst>
            <a:ext uri="{FF2B5EF4-FFF2-40B4-BE49-F238E27FC236}">
              <a16:creationId xmlns:a16="http://schemas.microsoft.com/office/drawing/2014/main" xmlns="" id="{00000000-0008-0000-0C00-000095000000}"/>
            </a:ext>
          </a:extLst>
        </xdr:cNvPr>
        <xdr:cNvSpPr/>
      </xdr:nvSpPr>
      <xdr:spPr>
        <a:xfrm>
          <a:off x="12545786" y="65368714"/>
          <a:ext cx="4381501" cy="51707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100" b="0" i="0" baseline="0">
              <a:latin typeface="+mn-lt"/>
              <a:ea typeface="+mn-ea"/>
              <a:cs typeface="+mn-cs"/>
            </a:rPr>
            <a:t>Применяется вместо адаптера для синхронизации 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в стандартном комплекте механизма </a:t>
          </a:r>
          <a:r>
            <a:rPr lang="en-US" sz="1100" b="0" i="0" baseline="0">
              <a:latin typeface="+mn-lt"/>
              <a:ea typeface="+mn-ea"/>
              <a:cs typeface="+mn-cs"/>
            </a:rPr>
            <a:t>Push to open Silent</a:t>
          </a:r>
        </a:p>
      </xdr:txBody>
    </xdr:sp>
    <xdr:clientData/>
  </xdr:oneCellAnchor>
  <xdr:twoCellAnchor editAs="oneCell">
    <xdr:from>
      <xdr:col>1</xdr:col>
      <xdr:colOff>9071</xdr:colOff>
      <xdr:row>6</xdr:row>
      <xdr:rowOff>9071</xdr:rowOff>
    </xdr:from>
    <xdr:to>
      <xdr:col>2</xdr:col>
      <xdr:colOff>1143000</xdr:colOff>
      <xdr:row>8</xdr:row>
      <xdr:rowOff>190500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2159000"/>
          <a:ext cx="2857500" cy="2576286"/>
        </a:xfrm>
        <a:prstGeom prst="rect">
          <a:avLst/>
        </a:prstGeom>
      </xdr:spPr>
    </xdr:pic>
    <xdr:clientData/>
  </xdr:twoCellAnchor>
  <xdr:twoCellAnchor editAs="oneCell">
    <xdr:from>
      <xdr:col>7</xdr:col>
      <xdr:colOff>9071</xdr:colOff>
      <xdr:row>6</xdr:row>
      <xdr:rowOff>9072</xdr:rowOff>
    </xdr:from>
    <xdr:to>
      <xdr:col>8</xdr:col>
      <xdr:colOff>1143000</xdr:colOff>
      <xdr:row>8</xdr:row>
      <xdr:rowOff>190501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00000000-0008-0000-0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43785" y="2159001"/>
          <a:ext cx="2857500" cy="2576286"/>
        </a:xfrm>
        <a:prstGeom prst="rect">
          <a:avLst/>
        </a:prstGeom>
      </xdr:spPr>
    </xdr:pic>
    <xdr:clientData/>
  </xdr:twoCellAnchor>
  <xdr:twoCellAnchor editAs="oneCell">
    <xdr:from>
      <xdr:col>1</xdr:col>
      <xdr:colOff>9071</xdr:colOff>
      <xdr:row>22</xdr:row>
      <xdr:rowOff>9071</xdr:rowOff>
    </xdr:from>
    <xdr:to>
      <xdr:col>2</xdr:col>
      <xdr:colOff>1143000</xdr:colOff>
      <xdr:row>24</xdr:row>
      <xdr:rowOff>190500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00000000-0008-0000-0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7946571"/>
          <a:ext cx="2857500" cy="2576286"/>
        </a:xfrm>
        <a:prstGeom prst="rect">
          <a:avLst/>
        </a:prstGeom>
      </xdr:spPr>
    </xdr:pic>
    <xdr:clientData/>
  </xdr:twoCellAnchor>
  <xdr:twoCellAnchor editAs="oneCell">
    <xdr:from>
      <xdr:col>7</xdr:col>
      <xdr:colOff>9071</xdr:colOff>
      <xdr:row>22</xdr:row>
      <xdr:rowOff>9071</xdr:rowOff>
    </xdr:from>
    <xdr:to>
      <xdr:col>8</xdr:col>
      <xdr:colOff>1143000</xdr:colOff>
      <xdr:row>24</xdr:row>
      <xdr:rowOff>190500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00000000-0008-0000-0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43785" y="7946571"/>
          <a:ext cx="2857500" cy="2576286"/>
        </a:xfrm>
        <a:prstGeom prst="rect">
          <a:avLst/>
        </a:prstGeom>
      </xdr:spPr>
    </xdr:pic>
    <xdr:clientData/>
  </xdr:twoCellAnchor>
  <xdr:twoCellAnchor editAs="oneCell">
    <xdr:from>
      <xdr:col>1</xdr:col>
      <xdr:colOff>9071</xdr:colOff>
      <xdr:row>38</xdr:row>
      <xdr:rowOff>0</xdr:rowOff>
    </xdr:from>
    <xdr:to>
      <xdr:col>2</xdr:col>
      <xdr:colOff>1143000</xdr:colOff>
      <xdr:row>40</xdr:row>
      <xdr:rowOff>190500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xmlns="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13697857"/>
          <a:ext cx="2857500" cy="2585357"/>
        </a:xfrm>
        <a:prstGeom prst="rect">
          <a:avLst/>
        </a:prstGeom>
      </xdr:spPr>
    </xdr:pic>
    <xdr:clientData/>
  </xdr:twoCellAnchor>
  <xdr:twoCellAnchor editAs="oneCell">
    <xdr:from>
      <xdr:col>1</xdr:col>
      <xdr:colOff>9071</xdr:colOff>
      <xdr:row>57</xdr:row>
      <xdr:rowOff>2720</xdr:rowOff>
    </xdr:from>
    <xdr:to>
      <xdr:col>2</xdr:col>
      <xdr:colOff>1734696</xdr:colOff>
      <xdr:row>57</xdr:row>
      <xdr:rowOff>2050141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xmlns="" id="{00000000-0008-0000-0C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934357" y="20068720"/>
          <a:ext cx="3449196" cy="20474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11906</xdr:colOff>
      <xdr:row>4</xdr:row>
      <xdr:rowOff>9071</xdr:rowOff>
    </xdr:from>
    <xdr:to>
      <xdr:col>2</xdr:col>
      <xdr:colOff>1712902</xdr:colOff>
      <xdr:row>4</xdr:row>
      <xdr:rowOff>2186214</xdr:rowOff>
    </xdr:to>
    <xdr:pic>
      <xdr:nvPicPr>
        <xdr:cNvPr id="3" name="Рисунок 2" descr="atira_OrgaTray_440_slb_SorUe.jpg">
          <a:extLst>
            <a:ext uri="{FF2B5EF4-FFF2-40B4-BE49-F238E27FC236}">
              <a16:creationId xmlns:a16="http://schemas.microsoft.com/office/drawing/2014/main" xmlns="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37192" y="1632857"/>
          <a:ext cx="3424567" cy="2177143"/>
        </a:xfrm>
        <a:prstGeom prst="rect">
          <a:avLst/>
        </a:prstGeom>
      </xdr:spPr>
    </xdr:pic>
    <xdr:clientData/>
  </xdr:twoCellAnchor>
  <xdr:twoCellAnchor>
    <xdr:from>
      <xdr:col>1</xdr:col>
      <xdr:colOff>95248</xdr:colOff>
      <xdr:row>0</xdr:row>
      <xdr:rowOff>119060</xdr:rowOff>
    </xdr:from>
    <xdr:to>
      <xdr:col>1</xdr:col>
      <xdr:colOff>768448</xdr:colOff>
      <xdr:row>0</xdr:row>
      <xdr:rowOff>792260</xdr:rowOff>
    </xdr:to>
    <xdr:grpSp>
      <xdr:nvGrpSpPr>
        <xdr:cNvPr id="44" name="Группа 4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xmlns="" id="{00000000-0008-0000-0D00-00002C000000}"/>
            </a:ext>
          </a:extLst>
        </xdr:cNvPr>
        <xdr:cNvGrpSpPr>
          <a:grpSpLocks noChangeAspect="1"/>
        </xdr:cNvGrpSpPr>
      </xdr:nvGrpSpPr>
      <xdr:grpSpPr>
        <a:xfrm>
          <a:off x="1020534" y="119060"/>
          <a:ext cx="673200" cy="673200"/>
          <a:chOff x="720000" y="3600000"/>
          <a:chExt cx="792000" cy="792000"/>
        </a:xfrm>
        <a:noFill/>
      </xdr:grpSpPr>
      <xdr:sp macro="" textlink="">
        <xdr:nvSpPr>
          <xdr:cNvPr id="45" name="Стрелка влево 25">
            <a:extLst>
              <a:ext uri="{FF2B5EF4-FFF2-40B4-BE49-F238E27FC236}">
                <a16:creationId xmlns:a16="http://schemas.microsoft.com/office/drawing/2014/main" xmlns="" id="{00000000-0008-0000-0D00-00002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6" name="Прямоугольник 45">
            <a:extLst>
              <a:ext uri="{FF2B5EF4-FFF2-40B4-BE49-F238E27FC236}">
                <a16:creationId xmlns:a16="http://schemas.microsoft.com/office/drawing/2014/main" xmlns="" id="{00000000-0008-0000-0D00-00002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5</xdr:col>
      <xdr:colOff>36284</xdr:colOff>
      <xdr:row>4</xdr:row>
      <xdr:rowOff>1161139</xdr:rowOff>
    </xdr:from>
    <xdr:to>
      <xdr:col>11</xdr:col>
      <xdr:colOff>435430</xdr:colOff>
      <xdr:row>11</xdr:row>
      <xdr:rowOff>9069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xmlns="" id="{00000000-0008-0000-0D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982855" y="2784925"/>
          <a:ext cx="8717646" cy="2340430"/>
        </a:xfrm>
        <a:prstGeom prst="rect">
          <a:avLst/>
        </a:prstGeom>
      </xdr:spPr>
    </xdr:pic>
    <xdr:clientData/>
  </xdr:twoCellAnchor>
  <xdr:oneCellAnchor>
    <xdr:from>
      <xdr:col>5</xdr:col>
      <xdr:colOff>54017</xdr:colOff>
      <xdr:row>4</xdr:row>
      <xdr:rowOff>108857</xdr:rowOff>
    </xdr:from>
    <xdr:ext cx="3701555" cy="609013"/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xmlns="" id="{00000000-0008-0000-0D00-000031000000}"/>
            </a:ext>
          </a:extLst>
        </xdr:cNvPr>
        <xdr:cNvSpPr/>
      </xdr:nvSpPr>
      <xdr:spPr>
        <a:xfrm>
          <a:off x="8000588" y="1732643"/>
          <a:ext cx="3701555" cy="609013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Может использоваться с ящиками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высотой:</a:t>
          </a:r>
          <a:endParaRPr lang="ru-RU">
            <a:effectLst/>
          </a:endParaRPr>
        </a:p>
        <a:p>
          <a:r>
            <a:rPr lang="ru-RU" sz="1100" b="1" i="0">
              <a:effectLst/>
              <a:latin typeface="+mn-lt"/>
              <a:ea typeface="+mn-ea"/>
              <a:cs typeface="+mn-cs"/>
            </a:rPr>
            <a:t> - 139 мм для </a:t>
          </a:r>
          <a:r>
            <a:rPr lang="en-US" sz="1100" b="1" i="0">
              <a:effectLst/>
              <a:latin typeface="+mn-lt"/>
              <a:ea typeface="+mn-ea"/>
              <a:cs typeface="+mn-cs"/>
            </a:rPr>
            <a:t>AvanTech YOU 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-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94 мм для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ArciTech</a:t>
          </a:r>
          <a:endParaRPr lang="ru-RU">
            <a:effectLst/>
          </a:endParaRPr>
        </a:p>
      </xdr:txBody>
    </xdr:sp>
    <xdr:clientData/>
  </xdr:oneCellAnchor>
  <xdr:twoCellAnchor editAs="oneCell">
    <xdr:from>
      <xdr:col>1</xdr:col>
      <xdr:colOff>81640</xdr:colOff>
      <xdr:row>18</xdr:row>
      <xdr:rowOff>181427</xdr:rowOff>
    </xdr:from>
    <xdr:to>
      <xdr:col>2</xdr:col>
      <xdr:colOff>1097642</xdr:colOff>
      <xdr:row>18</xdr:row>
      <xdr:rowOff>2083013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xmlns="" id="{00000000-0008-0000-0D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06926" y="6204856"/>
          <a:ext cx="2739573" cy="1901586"/>
        </a:xfrm>
        <a:prstGeom prst="rect">
          <a:avLst/>
        </a:prstGeom>
      </xdr:spPr>
    </xdr:pic>
    <xdr:clientData/>
  </xdr:twoCellAnchor>
  <xdr:oneCellAnchor>
    <xdr:from>
      <xdr:col>2</xdr:col>
      <xdr:colOff>1143001</xdr:colOff>
      <xdr:row>18</xdr:row>
      <xdr:rowOff>1496786</xdr:rowOff>
    </xdr:from>
    <xdr:ext cx="3701555" cy="264560"/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xmlns="" id="{00000000-0008-0000-0D00-000037000000}"/>
            </a:ext>
          </a:extLst>
        </xdr:cNvPr>
        <xdr:cNvSpPr/>
      </xdr:nvSpPr>
      <xdr:spPr>
        <a:xfrm>
          <a:off x="3791858" y="7520215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Размеры: Ш 270 </a:t>
          </a:r>
          <a:r>
            <a:rPr lang="en-US" sz="1100" b="0" i="0">
              <a:latin typeface="+mn-lt"/>
              <a:ea typeface="+mn-ea"/>
              <a:cs typeface="+mn-cs"/>
            </a:rPr>
            <a:t>x </a:t>
          </a:r>
          <a:r>
            <a:rPr lang="ru-RU" sz="1100" b="0" i="0">
              <a:latin typeface="+mn-lt"/>
              <a:ea typeface="+mn-ea"/>
              <a:cs typeface="+mn-cs"/>
            </a:rPr>
            <a:t>В</a:t>
          </a:r>
          <a:r>
            <a:rPr lang="en-US" sz="1100" b="0" i="0">
              <a:latin typeface="+mn-lt"/>
              <a:ea typeface="+mn-ea"/>
              <a:cs typeface="+mn-cs"/>
            </a:rPr>
            <a:t> 43 x </a:t>
          </a:r>
          <a:r>
            <a:rPr lang="ru-RU" sz="1100" b="0" i="0">
              <a:latin typeface="+mn-lt"/>
              <a:ea typeface="+mn-ea"/>
              <a:cs typeface="+mn-cs"/>
            </a:rPr>
            <a:t>Д</a:t>
          </a:r>
          <a:r>
            <a:rPr lang="en-US" sz="1100" b="0" i="0">
              <a:latin typeface="+mn-lt"/>
              <a:ea typeface="+mn-ea"/>
              <a:cs typeface="+mn-cs"/>
            </a:rPr>
            <a:t> 423 / 473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1333501</xdr:colOff>
      <xdr:row>18</xdr:row>
      <xdr:rowOff>199572</xdr:rowOff>
    </xdr:from>
    <xdr:ext cx="3701555" cy="264560"/>
    <xdr:sp macro="" textlink="">
      <xdr:nvSpPr>
        <xdr:cNvPr id="56" name="Прямоугольник 55">
          <a:extLst>
            <a:ext uri="{FF2B5EF4-FFF2-40B4-BE49-F238E27FC236}">
              <a16:creationId xmlns:a16="http://schemas.microsoft.com/office/drawing/2014/main" xmlns="" id="{00000000-0008-0000-0D00-000038000000}"/>
            </a:ext>
          </a:extLst>
        </xdr:cNvPr>
        <xdr:cNvSpPr/>
      </xdr:nvSpPr>
      <xdr:spPr>
        <a:xfrm>
          <a:off x="3982358" y="6223001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ЛОТОК ДЛЯ СТОЛОВЫХ ПРИБОРОВ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7</xdr:col>
      <xdr:colOff>36284</xdr:colOff>
      <xdr:row>18</xdr:row>
      <xdr:rowOff>90713</xdr:rowOff>
    </xdr:from>
    <xdr:to>
      <xdr:col>8</xdr:col>
      <xdr:colOff>1300911</xdr:colOff>
      <xdr:row>18</xdr:row>
      <xdr:rowOff>2131784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00000000-0008-0000-0D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70998" y="6114142"/>
          <a:ext cx="2988198" cy="2041071"/>
        </a:xfrm>
        <a:prstGeom prst="rect">
          <a:avLst/>
        </a:prstGeom>
      </xdr:spPr>
    </xdr:pic>
    <xdr:clientData/>
  </xdr:twoCellAnchor>
  <xdr:oneCellAnchor>
    <xdr:from>
      <xdr:col>8</xdr:col>
      <xdr:colOff>1161142</xdr:colOff>
      <xdr:row>18</xdr:row>
      <xdr:rowOff>1669143</xdr:rowOff>
    </xdr:from>
    <xdr:ext cx="3701555" cy="264560"/>
    <xdr:sp macro="" textlink="">
      <xdr:nvSpPr>
        <xdr:cNvPr id="62" name="Прямоугольник 61">
          <a:extLst>
            <a:ext uri="{FF2B5EF4-FFF2-40B4-BE49-F238E27FC236}">
              <a16:creationId xmlns:a16="http://schemas.microsoft.com/office/drawing/2014/main" xmlns="" id="{00000000-0008-0000-0D00-00003E000000}"/>
            </a:ext>
          </a:extLst>
        </xdr:cNvPr>
        <xdr:cNvSpPr/>
      </xdr:nvSpPr>
      <xdr:spPr>
        <a:xfrm>
          <a:off x="12119428" y="7692572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Размеры: Ш 150 </a:t>
          </a:r>
          <a:r>
            <a:rPr lang="en-US" sz="1100" b="0" i="0">
              <a:latin typeface="+mn-lt"/>
              <a:ea typeface="+mn-ea"/>
              <a:cs typeface="+mn-cs"/>
            </a:rPr>
            <a:t>x </a:t>
          </a:r>
          <a:r>
            <a:rPr lang="ru-RU" sz="1100" b="0" i="0">
              <a:latin typeface="+mn-lt"/>
              <a:ea typeface="+mn-ea"/>
              <a:cs typeface="+mn-cs"/>
            </a:rPr>
            <a:t>В</a:t>
          </a:r>
          <a:r>
            <a:rPr lang="en-US" sz="1100" b="0" i="0">
              <a:latin typeface="+mn-lt"/>
              <a:ea typeface="+mn-ea"/>
              <a:cs typeface="+mn-cs"/>
            </a:rPr>
            <a:t> 43 x </a:t>
          </a:r>
          <a:r>
            <a:rPr lang="ru-RU" sz="1100" b="0" i="0">
              <a:latin typeface="+mn-lt"/>
              <a:ea typeface="+mn-ea"/>
              <a:cs typeface="+mn-cs"/>
            </a:rPr>
            <a:t>Д</a:t>
          </a:r>
          <a:r>
            <a:rPr lang="en-US" sz="1100" b="0" i="0">
              <a:latin typeface="+mn-lt"/>
              <a:ea typeface="+mn-ea"/>
              <a:cs typeface="+mn-cs"/>
            </a:rPr>
            <a:t> 423 / 473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1623786</xdr:colOff>
      <xdr:row>18</xdr:row>
      <xdr:rowOff>290286</xdr:rowOff>
    </xdr:from>
    <xdr:ext cx="2993572" cy="264560"/>
    <xdr:sp macro="" textlink="">
      <xdr:nvSpPr>
        <xdr:cNvPr id="63" name="Прямоугольник 62">
          <a:extLst>
            <a:ext uri="{FF2B5EF4-FFF2-40B4-BE49-F238E27FC236}">
              <a16:creationId xmlns:a16="http://schemas.microsoft.com/office/drawing/2014/main" xmlns="" id="{00000000-0008-0000-0D00-00003F000000}"/>
            </a:ext>
          </a:extLst>
        </xdr:cNvPr>
        <xdr:cNvSpPr/>
      </xdr:nvSpPr>
      <xdr:spPr>
        <a:xfrm>
          <a:off x="12582072" y="6313715"/>
          <a:ext cx="2993572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ЛОТОК МНОГОФУНКЦИОНАЛЬНЫЙ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1143001</xdr:colOff>
      <xdr:row>26</xdr:row>
      <xdr:rowOff>1496786</xdr:rowOff>
    </xdr:from>
    <xdr:ext cx="3701555" cy="264560"/>
    <xdr:sp macro="" textlink="">
      <xdr:nvSpPr>
        <xdr:cNvPr id="66" name="Прямоугольник 65">
          <a:extLst>
            <a:ext uri="{FF2B5EF4-FFF2-40B4-BE49-F238E27FC236}">
              <a16:creationId xmlns:a16="http://schemas.microsoft.com/office/drawing/2014/main" xmlns="" id="{00000000-0008-0000-0D00-000042000000}"/>
            </a:ext>
          </a:extLst>
        </xdr:cNvPr>
        <xdr:cNvSpPr/>
      </xdr:nvSpPr>
      <xdr:spPr>
        <a:xfrm>
          <a:off x="3791858" y="7520215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Размеры: Ш 300 </a:t>
          </a:r>
          <a:r>
            <a:rPr lang="en-US" sz="1100" b="0" i="0">
              <a:latin typeface="+mn-lt"/>
              <a:ea typeface="+mn-ea"/>
              <a:cs typeface="+mn-cs"/>
            </a:rPr>
            <a:t>x </a:t>
          </a:r>
          <a:r>
            <a:rPr lang="ru-RU" sz="1100" b="0" i="0">
              <a:latin typeface="+mn-lt"/>
              <a:ea typeface="+mn-ea"/>
              <a:cs typeface="+mn-cs"/>
            </a:rPr>
            <a:t>В</a:t>
          </a:r>
          <a:r>
            <a:rPr lang="en-US" sz="1100" b="0" i="0">
              <a:latin typeface="+mn-lt"/>
              <a:ea typeface="+mn-ea"/>
              <a:cs typeface="+mn-cs"/>
            </a:rPr>
            <a:t> 43 x </a:t>
          </a:r>
          <a:r>
            <a:rPr lang="ru-RU" sz="1100" b="0" i="0">
              <a:latin typeface="+mn-lt"/>
              <a:ea typeface="+mn-ea"/>
              <a:cs typeface="+mn-cs"/>
            </a:rPr>
            <a:t>Д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105,5</a:t>
          </a:r>
          <a:r>
            <a:rPr lang="en-US" sz="1100" b="0" i="0">
              <a:latin typeface="+mn-lt"/>
              <a:ea typeface="+mn-ea"/>
              <a:cs typeface="+mn-cs"/>
            </a:rPr>
            <a:t> / </a:t>
          </a:r>
          <a:r>
            <a:rPr lang="ru-RU" sz="1100" b="0" i="0">
              <a:latin typeface="+mn-lt"/>
              <a:ea typeface="+mn-ea"/>
              <a:cs typeface="+mn-cs"/>
            </a:rPr>
            <a:t>118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1333501</xdr:colOff>
      <xdr:row>26</xdr:row>
      <xdr:rowOff>199572</xdr:rowOff>
    </xdr:from>
    <xdr:ext cx="3701555" cy="264560"/>
    <xdr:sp macro="" textlink="">
      <xdr:nvSpPr>
        <xdr:cNvPr id="67" name="Прямоугольник 66">
          <a:extLst>
            <a:ext uri="{FF2B5EF4-FFF2-40B4-BE49-F238E27FC236}">
              <a16:creationId xmlns:a16="http://schemas.microsoft.com/office/drawing/2014/main" xmlns="" id="{00000000-0008-0000-0D00-000043000000}"/>
            </a:ext>
          </a:extLst>
        </xdr:cNvPr>
        <xdr:cNvSpPr/>
      </xdr:nvSpPr>
      <xdr:spPr>
        <a:xfrm>
          <a:off x="3982358" y="6223001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ЛОТОК ДЛЯ СТОЛОВЫХ ПРИБОРОВ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117927</xdr:colOff>
      <xdr:row>26</xdr:row>
      <xdr:rowOff>99785</xdr:rowOff>
    </xdr:from>
    <xdr:to>
      <xdr:col>2</xdr:col>
      <xdr:colOff>1069716</xdr:colOff>
      <xdr:row>26</xdr:row>
      <xdr:rowOff>2050142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xmlns="" id="{00000000-0008-0000-0D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43213" y="9769928"/>
          <a:ext cx="2675360" cy="19503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</xdr:row>
      <xdr:rowOff>13650</xdr:rowOff>
    </xdr:from>
    <xdr:to>
      <xdr:col>2</xdr:col>
      <xdr:colOff>1651000</xdr:colOff>
      <xdr:row>15</xdr:row>
      <xdr:rowOff>2186213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xmlns="" id="{00000000-0008-0000-0D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5286" y="6037079"/>
          <a:ext cx="3374571" cy="2172563"/>
        </a:xfrm>
        <a:prstGeom prst="rect">
          <a:avLst/>
        </a:prstGeom>
      </xdr:spPr>
    </xdr:pic>
    <xdr:clientData/>
  </xdr:twoCellAnchor>
  <xdr:oneCellAnchor>
    <xdr:from>
      <xdr:col>2</xdr:col>
      <xdr:colOff>1868714</xdr:colOff>
      <xdr:row>15</xdr:row>
      <xdr:rowOff>81640</xdr:rowOff>
    </xdr:from>
    <xdr:ext cx="4925786" cy="1750787"/>
    <xdr:sp macro="" textlink="">
      <xdr:nvSpPr>
        <xdr:cNvPr id="72" name="Прямоугольник 71">
          <a:extLst>
            <a:ext uri="{FF2B5EF4-FFF2-40B4-BE49-F238E27FC236}">
              <a16:creationId xmlns:a16="http://schemas.microsoft.com/office/drawing/2014/main" xmlns="" id="{00000000-0008-0000-0D00-000048000000}"/>
            </a:ext>
          </a:extLst>
        </xdr:cNvPr>
        <xdr:cNvSpPr/>
      </xdr:nvSpPr>
      <xdr:spPr>
        <a:xfrm>
          <a:off x="4517571" y="6105069"/>
          <a:ext cx="4925786" cy="175078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Высококачественная система организации внутреннего пространства из дерева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- Переменная ширина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- Для различной ширины корпуса с помощью комбинирования элементов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- Рекомендуется использовать противоскользящий коврик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Может сочетаться с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OrgaTray 630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Бук,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лакированный, цвет 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антрацит</a:t>
          </a:r>
          <a:endParaRPr lang="ru-RU">
            <a:effectLst/>
          </a:endParaRPr>
        </a:p>
      </xdr:txBody>
    </xdr:sp>
    <xdr:clientData/>
  </xdr:oneCellAnchor>
  <xdr:twoCellAnchor editAs="oneCell">
    <xdr:from>
      <xdr:col>7</xdr:col>
      <xdr:colOff>90712</xdr:colOff>
      <xdr:row>26</xdr:row>
      <xdr:rowOff>90713</xdr:rowOff>
    </xdr:from>
    <xdr:to>
      <xdr:col>8</xdr:col>
      <xdr:colOff>762046</xdr:colOff>
      <xdr:row>26</xdr:row>
      <xdr:rowOff>2095498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xmlns="" id="{00000000-0008-0000-0D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25426" y="11956142"/>
          <a:ext cx="2394905" cy="2004785"/>
        </a:xfrm>
        <a:prstGeom prst="rect">
          <a:avLst/>
        </a:prstGeom>
      </xdr:spPr>
    </xdr:pic>
    <xdr:clientData/>
  </xdr:twoCellAnchor>
  <xdr:oneCellAnchor>
    <xdr:from>
      <xdr:col>8</xdr:col>
      <xdr:colOff>997857</xdr:colOff>
      <xdr:row>26</xdr:row>
      <xdr:rowOff>99785</xdr:rowOff>
    </xdr:from>
    <xdr:ext cx="2993572" cy="264560"/>
    <xdr:sp macro="" textlink="">
      <xdr:nvSpPr>
        <xdr:cNvPr id="78" name="Прямоугольник 77">
          <a:extLst>
            <a:ext uri="{FF2B5EF4-FFF2-40B4-BE49-F238E27FC236}">
              <a16:creationId xmlns:a16="http://schemas.microsoft.com/office/drawing/2014/main" xmlns="" id="{00000000-0008-0000-0D00-00004E000000}"/>
            </a:ext>
          </a:extLst>
        </xdr:cNvPr>
        <xdr:cNvSpPr/>
      </xdr:nvSpPr>
      <xdr:spPr>
        <a:xfrm>
          <a:off x="11956143" y="11965214"/>
          <a:ext cx="2993572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СОЕДИНИТЕЛЬНЫЙ ЭЛЕМЕНТ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979715</xdr:colOff>
      <xdr:row>26</xdr:row>
      <xdr:rowOff>571499</xdr:rowOff>
    </xdr:from>
    <xdr:ext cx="3701555" cy="1180775"/>
    <xdr:sp macro="" textlink="">
      <xdr:nvSpPr>
        <xdr:cNvPr id="79" name="Прямоугольник 78">
          <a:extLst>
            <a:ext uri="{FF2B5EF4-FFF2-40B4-BE49-F238E27FC236}">
              <a16:creationId xmlns:a16="http://schemas.microsoft.com/office/drawing/2014/main" xmlns="" id="{00000000-0008-0000-0D00-00004F000000}"/>
            </a:ext>
          </a:extLst>
        </xdr:cNvPr>
        <xdr:cNvSpPr/>
      </xdr:nvSpPr>
      <xdr:spPr>
        <a:xfrm>
          <a:off x="11938001" y="12436928"/>
          <a:ext cx="3701555" cy="118077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Для соединения лотка для столовых приборов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и 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 многофункциональной вставки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Алюминий анодированный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Набор включает в себя: 4 соединительных элемента</a:t>
          </a:r>
          <a:endParaRPr lang="ru-RU">
            <a:effectLst/>
          </a:endParaRPr>
        </a:p>
      </xdr:txBody>
    </xdr:sp>
    <xdr:clientData/>
  </xdr:oneCellAnchor>
  <xdr:twoCellAnchor editAs="oneCell">
    <xdr:from>
      <xdr:col>1</xdr:col>
      <xdr:colOff>108856</xdr:colOff>
      <xdr:row>34</xdr:row>
      <xdr:rowOff>99785</xdr:rowOff>
    </xdr:from>
    <xdr:to>
      <xdr:col>2</xdr:col>
      <xdr:colOff>1287902</xdr:colOff>
      <xdr:row>34</xdr:row>
      <xdr:rowOff>2077357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xmlns="" id="{00000000-0008-0000-0D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34142" y="15575642"/>
          <a:ext cx="2902617" cy="1977572"/>
        </a:xfrm>
        <a:prstGeom prst="rect">
          <a:avLst/>
        </a:prstGeom>
      </xdr:spPr>
    </xdr:pic>
    <xdr:clientData/>
  </xdr:twoCellAnchor>
  <xdr:oneCellAnchor>
    <xdr:from>
      <xdr:col>2</xdr:col>
      <xdr:colOff>1333501</xdr:colOff>
      <xdr:row>34</xdr:row>
      <xdr:rowOff>226786</xdr:rowOff>
    </xdr:from>
    <xdr:ext cx="3701555" cy="264560"/>
    <xdr:sp macro="" textlink="">
      <xdr:nvSpPr>
        <xdr:cNvPr id="85" name="Прямоугольник 84">
          <a:extLst>
            <a:ext uri="{FF2B5EF4-FFF2-40B4-BE49-F238E27FC236}">
              <a16:creationId xmlns:a16="http://schemas.microsoft.com/office/drawing/2014/main" xmlns="" id="{00000000-0008-0000-0D00-000055000000}"/>
            </a:ext>
          </a:extLst>
        </xdr:cNvPr>
        <xdr:cNvSpPr/>
      </xdr:nvSpPr>
      <xdr:spPr>
        <a:xfrm>
          <a:off x="3982358" y="15702643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ДЕРЖАТЕЛЬ НОЖЕЙ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1342572</xdr:colOff>
      <xdr:row>34</xdr:row>
      <xdr:rowOff>1587500</xdr:rowOff>
    </xdr:from>
    <xdr:ext cx="3701555" cy="264560"/>
    <xdr:sp macro="" textlink="">
      <xdr:nvSpPr>
        <xdr:cNvPr id="86" name="Прямоугольник 85">
          <a:extLst>
            <a:ext uri="{FF2B5EF4-FFF2-40B4-BE49-F238E27FC236}">
              <a16:creationId xmlns:a16="http://schemas.microsoft.com/office/drawing/2014/main" xmlns="" id="{00000000-0008-0000-0D00-000056000000}"/>
            </a:ext>
          </a:extLst>
        </xdr:cNvPr>
        <xdr:cNvSpPr/>
      </xdr:nvSpPr>
      <xdr:spPr>
        <a:xfrm>
          <a:off x="3991429" y="17063357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Размеры: Ш 137 </a:t>
          </a:r>
          <a:r>
            <a:rPr lang="en-US" sz="1100" b="0" i="0">
              <a:latin typeface="+mn-lt"/>
              <a:ea typeface="+mn-ea"/>
              <a:cs typeface="+mn-cs"/>
            </a:rPr>
            <a:t>x </a:t>
          </a:r>
          <a:r>
            <a:rPr lang="ru-RU" sz="1100" b="0" i="0">
              <a:latin typeface="+mn-lt"/>
              <a:ea typeface="+mn-ea"/>
              <a:cs typeface="+mn-cs"/>
            </a:rPr>
            <a:t>В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26</a:t>
          </a:r>
          <a:r>
            <a:rPr lang="en-US" sz="1100" b="0" i="0">
              <a:latin typeface="+mn-lt"/>
              <a:ea typeface="+mn-ea"/>
              <a:cs typeface="+mn-cs"/>
            </a:rPr>
            <a:t> x </a:t>
          </a:r>
          <a:r>
            <a:rPr lang="ru-RU" sz="1100" b="0" i="0">
              <a:latin typeface="+mn-lt"/>
              <a:ea typeface="+mn-ea"/>
              <a:cs typeface="+mn-cs"/>
            </a:rPr>
            <a:t>Д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423</a:t>
          </a:r>
          <a:r>
            <a:rPr lang="en-US" sz="1100" b="0" i="0">
              <a:latin typeface="+mn-lt"/>
              <a:ea typeface="+mn-ea"/>
              <a:cs typeface="+mn-cs"/>
            </a:rPr>
            <a:t> / </a:t>
          </a:r>
          <a:r>
            <a:rPr lang="ru-RU" sz="1100" b="0" i="0">
              <a:latin typeface="+mn-lt"/>
              <a:ea typeface="+mn-ea"/>
              <a:cs typeface="+mn-cs"/>
            </a:rPr>
            <a:t>473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7</xdr:col>
      <xdr:colOff>117928</xdr:colOff>
      <xdr:row>34</xdr:row>
      <xdr:rowOff>99784</xdr:rowOff>
    </xdr:from>
    <xdr:to>
      <xdr:col>8</xdr:col>
      <xdr:colOff>1111212</xdr:colOff>
      <xdr:row>34</xdr:row>
      <xdr:rowOff>2059213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xmlns="" id="{00000000-0008-0000-0D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52642" y="15575641"/>
          <a:ext cx="2716855" cy="1959429"/>
        </a:xfrm>
        <a:prstGeom prst="rect">
          <a:avLst/>
        </a:prstGeom>
      </xdr:spPr>
    </xdr:pic>
    <xdr:clientData/>
  </xdr:twoCellAnchor>
  <xdr:oneCellAnchor>
    <xdr:from>
      <xdr:col>8</xdr:col>
      <xdr:colOff>1333499</xdr:colOff>
      <xdr:row>34</xdr:row>
      <xdr:rowOff>208642</xdr:rowOff>
    </xdr:from>
    <xdr:ext cx="3701555" cy="264560"/>
    <xdr:sp macro="" textlink="">
      <xdr:nvSpPr>
        <xdr:cNvPr id="92" name="Прямоугольник 91">
          <a:extLst>
            <a:ext uri="{FF2B5EF4-FFF2-40B4-BE49-F238E27FC236}">
              <a16:creationId xmlns:a16="http://schemas.microsoft.com/office/drawing/2014/main" xmlns="" id="{00000000-0008-0000-0D00-00005C000000}"/>
            </a:ext>
          </a:extLst>
        </xdr:cNvPr>
        <xdr:cNvSpPr/>
      </xdr:nvSpPr>
      <xdr:spPr>
        <a:xfrm>
          <a:off x="12291785" y="15684499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ДЕРЖАТЕЛЬ РУЛОНОВ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1560285</xdr:colOff>
      <xdr:row>34</xdr:row>
      <xdr:rowOff>1397000</xdr:rowOff>
    </xdr:from>
    <xdr:ext cx="3701555" cy="264560"/>
    <xdr:sp macro="" textlink="">
      <xdr:nvSpPr>
        <xdr:cNvPr id="93" name="Прямоугольник 92">
          <a:extLst>
            <a:ext uri="{FF2B5EF4-FFF2-40B4-BE49-F238E27FC236}">
              <a16:creationId xmlns:a16="http://schemas.microsoft.com/office/drawing/2014/main" xmlns="" id="{00000000-0008-0000-0D00-00005D000000}"/>
            </a:ext>
          </a:extLst>
        </xdr:cNvPr>
        <xdr:cNvSpPr/>
      </xdr:nvSpPr>
      <xdr:spPr>
        <a:xfrm>
          <a:off x="12518571" y="16872857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Размеры: Ш 137 </a:t>
          </a:r>
          <a:r>
            <a:rPr lang="en-US" sz="1100" b="0" i="0">
              <a:latin typeface="+mn-lt"/>
              <a:ea typeface="+mn-ea"/>
              <a:cs typeface="+mn-cs"/>
            </a:rPr>
            <a:t>x </a:t>
          </a:r>
          <a:r>
            <a:rPr lang="ru-RU" sz="1100" b="0" i="0">
              <a:latin typeface="+mn-lt"/>
              <a:ea typeface="+mn-ea"/>
              <a:cs typeface="+mn-cs"/>
            </a:rPr>
            <a:t>В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38</a:t>
          </a:r>
          <a:r>
            <a:rPr lang="en-US" sz="1100" b="0" i="0">
              <a:latin typeface="+mn-lt"/>
              <a:ea typeface="+mn-ea"/>
              <a:cs typeface="+mn-cs"/>
            </a:rPr>
            <a:t> x </a:t>
          </a:r>
          <a:r>
            <a:rPr lang="ru-RU" sz="1100" b="0" i="0">
              <a:latin typeface="+mn-lt"/>
              <a:ea typeface="+mn-ea"/>
              <a:cs typeface="+mn-cs"/>
            </a:rPr>
            <a:t>Д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423</a:t>
          </a:r>
          <a:r>
            <a:rPr lang="en-US" sz="1100" b="0" i="0">
              <a:latin typeface="+mn-lt"/>
              <a:ea typeface="+mn-ea"/>
              <a:cs typeface="+mn-cs"/>
            </a:rPr>
            <a:t> / </a:t>
          </a:r>
          <a:r>
            <a:rPr lang="ru-RU" sz="1100" b="0" i="0">
              <a:latin typeface="+mn-lt"/>
              <a:ea typeface="+mn-ea"/>
              <a:cs typeface="+mn-cs"/>
            </a:rPr>
            <a:t>473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1333501</xdr:colOff>
      <xdr:row>42</xdr:row>
      <xdr:rowOff>226786</xdr:rowOff>
    </xdr:from>
    <xdr:ext cx="3701555" cy="264560"/>
    <xdr:sp macro="" textlink="">
      <xdr:nvSpPr>
        <xdr:cNvPr id="95" name="Прямоугольник 94">
          <a:extLst>
            <a:ext uri="{FF2B5EF4-FFF2-40B4-BE49-F238E27FC236}">
              <a16:creationId xmlns:a16="http://schemas.microsoft.com/office/drawing/2014/main" xmlns="" id="{00000000-0008-0000-0D00-00005F000000}"/>
            </a:ext>
          </a:extLst>
        </xdr:cNvPr>
        <xdr:cNvSpPr/>
      </xdr:nvSpPr>
      <xdr:spPr>
        <a:xfrm>
          <a:off x="3982358" y="15702643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ДЕРЖАТЕЛЬ СПЕЦИЙ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1342572</xdr:colOff>
      <xdr:row>42</xdr:row>
      <xdr:rowOff>1587500</xdr:rowOff>
    </xdr:from>
    <xdr:ext cx="3701555" cy="264560"/>
    <xdr:sp macro="" textlink="">
      <xdr:nvSpPr>
        <xdr:cNvPr id="96" name="Прямоугольник 95">
          <a:extLst>
            <a:ext uri="{FF2B5EF4-FFF2-40B4-BE49-F238E27FC236}">
              <a16:creationId xmlns:a16="http://schemas.microsoft.com/office/drawing/2014/main" xmlns="" id="{00000000-0008-0000-0D00-000060000000}"/>
            </a:ext>
          </a:extLst>
        </xdr:cNvPr>
        <xdr:cNvSpPr/>
      </xdr:nvSpPr>
      <xdr:spPr>
        <a:xfrm>
          <a:off x="3991429" y="17063357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Размеры: Ш 137 </a:t>
          </a:r>
          <a:r>
            <a:rPr lang="en-US" sz="1100" b="0" i="0">
              <a:latin typeface="+mn-lt"/>
              <a:ea typeface="+mn-ea"/>
              <a:cs typeface="+mn-cs"/>
            </a:rPr>
            <a:t>x </a:t>
          </a:r>
          <a:r>
            <a:rPr lang="ru-RU" sz="1100" b="0" i="0">
              <a:latin typeface="+mn-lt"/>
              <a:ea typeface="+mn-ea"/>
              <a:cs typeface="+mn-cs"/>
            </a:rPr>
            <a:t>В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26</a:t>
          </a:r>
          <a:r>
            <a:rPr lang="en-US" sz="1100" b="0" i="0">
              <a:latin typeface="+mn-lt"/>
              <a:ea typeface="+mn-ea"/>
              <a:cs typeface="+mn-cs"/>
            </a:rPr>
            <a:t> x </a:t>
          </a:r>
          <a:r>
            <a:rPr lang="ru-RU" sz="1100" b="0" i="0">
              <a:latin typeface="+mn-lt"/>
              <a:ea typeface="+mn-ea"/>
              <a:cs typeface="+mn-cs"/>
            </a:rPr>
            <a:t>Д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423</a:t>
          </a:r>
          <a:r>
            <a:rPr lang="en-US" sz="1100" b="0" i="0">
              <a:latin typeface="+mn-lt"/>
              <a:ea typeface="+mn-ea"/>
              <a:cs typeface="+mn-cs"/>
            </a:rPr>
            <a:t> / </a:t>
          </a:r>
          <a:r>
            <a:rPr lang="ru-RU" sz="1100" b="0" i="0">
              <a:latin typeface="+mn-lt"/>
              <a:ea typeface="+mn-ea"/>
              <a:cs typeface="+mn-cs"/>
            </a:rPr>
            <a:t>473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72571</xdr:colOff>
      <xdr:row>42</xdr:row>
      <xdr:rowOff>108855</xdr:rowOff>
    </xdr:from>
    <xdr:to>
      <xdr:col>2</xdr:col>
      <xdr:colOff>1369257</xdr:colOff>
      <xdr:row>42</xdr:row>
      <xdr:rowOff>2041069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xmlns="" id="{00000000-0008-0000-0D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97857" y="19195141"/>
          <a:ext cx="3020257" cy="1932214"/>
        </a:xfrm>
        <a:prstGeom prst="rect">
          <a:avLst/>
        </a:prstGeom>
      </xdr:spPr>
    </xdr:pic>
    <xdr:clientData/>
  </xdr:twoCellAnchor>
  <xdr:twoCellAnchor editAs="oneCell">
    <xdr:from>
      <xdr:col>1</xdr:col>
      <xdr:colOff>9071</xdr:colOff>
      <xdr:row>51</xdr:row>
      <xdr:rowOff>9072</xdr:rowOff>
    </xdr:from>
    <xdr:to>
      <xdr:col>2</xdr:col>
      <xdr:colOff>1645424</xdr:colOff>
      <xdr:row>51</xdr:row>
      <xdr:rowOff>2186214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xmlns="" id="{00000000-0008-0000-0D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934357" y="23068643"/>
          <a:ext cx="3359924" cy="2177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1641929</xdr:colOff>
      <xdr:row>51</xdr:row>
      <xdr:rowOff>81641</xdr:rowOff>
    </xdr:from>
    <xdr:ext cx="3701555" cy="1977573"/>
    <xdr:sp macro="" textlink="">
      <xdr:nvSpPr>
        <xdr:cNvPr id="101" name="Прямоугольник 100">
          <a:extLst>
            <a:ext uri="{FF2B5EF4-FFF2-40B4-BE49-F238E27FC236}">
              <a16:creationId xmlns:a16="http://schemas.microsoft.com/office/drawing/2014/main" xmlns="" id="{00000000-0008-0000-0D00-000065000000}"/>
            </a:ext>
          </a:extLst>
        </xdr:cNvPr>
        <xdr:cNvSpPr/>
      </xdr:nvSpPr>
      <xdr:spPr>
        <a:xfrm>
          <a:off x="4290786" y="23141212"/>
          <a:ext cx="3701555" cy="197757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 Для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корпуса шкафа шириной 350 мм, для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AvanTech YOU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Можно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установить 2 шт в корпусах шкафов шириной от 800 мм и высотой более 43 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Сталь с порошковым покрытием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Рекомендуется использовать противоскользящий коврик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Может сочетаться с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OrgaTray 270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 </a:t>
          </a:r>
          <a:endParaRPr lang="ru-RU">
            <a:effectLst/>
          </a:endParaRPr>
        </a:p>
      </xdr:txBody>
    </xdr:sp>
    <xdr:clientData/>
  </xdr:oneCellAnchor>
  <xdr:twoCellAnchor editAs="oneCell">
    <xdr:from>
      <xdr:col>1</xdr:col>
      <xdr:colOff>1</xdr:colOff>
      <xdr:row>61</xdr:row>
      <xdr:rowOff>18142</xdr:rowOff>
    </xdr:from>
    <xdr:to>
      <xdr:col>2</xdr:col>
      <xdr:colOff>1605644</xdr:colOff>
      <xdr:row>61</xdr:row>
      <xdr:rowOff>2175384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xmlns="" id="{00000000-0008-0000-0D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925287" y="27232428"/>
          <a:ext cx="3329214" cy="2157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1660072</xdr:colOff>
      <xdr:row>61</xdr:row>
      <xdr:rowOff>63500</xdr:rowOff>
    </xdr:from>
    <xdr:ext cx="3701555" cy="1977573"/>
    <xdr:sp macro="" textlink="">
      <xdr:nvSpPr>
        <xdr:cNvPr id="103" name="Прямоугольник 102">
          <a:extLst>
            <a:ext uri="{FF2B5EF4-FFF2-40B4-BE49-F238E27FC236}">
              <a16:creationId xmlns:a16="http://schemas.microsoft.com/office/drawing/2014/main" xmlns="" id="{00000000-0008-0000-0D00-000067000000}"/>
            </a:ext>
          </a:extLst>
        </xdr:cNvPr>
        <xdr:cNvSpPr/>
      </xdr:nvSpPr>
      <xdr:spPr>
        <a:xfrm>
          <a:off x="4308929" y="27277786"/>
          <a:ext cx="3701555" cy="197757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Универсальная организационная система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Самоклеящиеся профили можно использовать практически в любом ящике</a:t>
          </a:r>
          <a:endParaRPr lang="ru-RU">
            <a:effectLst/>
          </a:endParaRPr>
        </a:p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Разделители толщиной 4 мм обеспечивают индивидуальный дизайн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1206501</xdr:colOff>
      <xdr:row>64</xdr:row>
      <xdr:rowOff>1297213</xdr:rowOff>
    </xdr:from>
    <xdr:ext cx="3701555" cy="789215"/>
    <xdr:sp macro="" textlink="">
      <xdr:nvSpPr>
        <xdr:cNvPr id="105" name="Прямоугольник 104">
          <a:extLst>
            <a:ext uri="{FF2B5EF4-FFF2-40B4-BE49-F238E27FC236}">
              <a16:creationId xmlns:a16="http://schemas.microsoft.com/office/drawing/2014/main" xmlns="" id="{00000000-0008-0000-0D00-000069000000}"/>
            </a:ext>
          </a:extLst>
        </xdr:cNvPr>
        <xdr:cNvSpPr/>
      </xdr:nvSpPr>
      <xdr:spPr>
        <a:xfrm>
          <a:off x="3855358" y="31432499"/>
          <a:ext cx="3701555" cy="78921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Под приклеивание на древесные материалы с покрытием, 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сталь и алюминий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Длина 1100 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Пластик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1333501</xdr:colOff>
      <xdr:row>64</xdr:row>
      <xdr:rowOff>199572</xdr:rowOff>
    </xdr:from>
    <xdr:ext cx="3701555" cy="937629"/>
    <xdr:sp macro="" textlink="">
      <xdr:nvSpPr>
        <xdr:cNvPr id="106" name="Прямоугольник 105">
          <a:extLst>
            <a:ext uri="{FF2B5EF4-FFF2-40B4-BE49-F238E27FC236}">
              <a16:creationId xmlns:a16="http://schemas.microsoft.com/office/drawing/2014/main" xmlns="" id="{00000000-0008-0000-0D00-00006A000000}"/>
            </a:ext>
          </a:extLst>
        </xdr:cNvPr>
        <xdr:cNvSpPr/>
      </xdr:nvSpPr>
      <xdr:spPr>
        <a:xfrm>
          <a:off x="3982358" y="29609143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1215572</xdr:colOff>
      <xdr:row>64</xdr:row>
      <xdr:rowOff>272143</xdr:rowOff>
    </xdr:from>
    <xdr:ext cx="3701555" cy="264560"/>
    <xdr:sp macro="" textlink="">
      <xdr:nvSpPr>
        <xdr:cNvPr id="108" name="Прямоугольник 107">
          <a:extLst>
            <a:ext uri="{FF2B5EF4-FFF2-40B4-BE49-F238E27FC236}">
              <a16:creationId xmlns:a16="http://schemas.microsoft.com/office/drawing/2014/main" xmlns="" id="{00000000-0008-0000-0D00-00006C000000}"/>
            </a:ext>
          </a:extLst>
        </xdr:cNvPr>
        <xdr:cNvSpPr/>
      </xdr:nvSpPr>
      <xdr:spPr>
        <a:xfrm>
          <a:off x="3864429" y="29681714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ПРОФИЛЬ </a:t>
          </a:r>
          <a:r>
            <a:rPr lang="en-US" sz="1100" b="0" i="0">
              <a:latin typeface="+mn-lt"/>
              <a:ea typeface="+mn-ea"/>
              <a:cs typeface="+mn-cs"/>
            </a:rPr>
            <a:t>ORGASTRIPE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81643</xdr:colOff>
      <xdr:row>64</xdr:row>
      <xdr:rowOff>390072</xdr:rowOff>
    </xdr:from>
    <xdr:to>
      <xdr:col>2</xdr:col>
      <xdr:colOff>1025072</xdr:colOff>
      <xdr:row>64</xdr:row>
      <xdr:rowOff>1844222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xmlns="" id="{00000000-0008-0000-0D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06929" y="29799643"/>
          <a:ext cx="2667000" cy="1454150"/>
        </a:xfrm>
        <a:prstGeom prst="rect">
          <a:avLst/>
        </a:prstGeom>
      </xdr:spPr>
    </xdr:pic>
    <xdr:clientData/>
  </xdr:twoCellAnchor>
  <xdr:oneCellAnchor>
    <xdr:from>
      <xdr:col>8</xdr:col>
      <xdr:colOff>1025072</xdr:colOff>
      <xdr:row>64</xdr:row>
      <xdr:rowOff>861787</xdr:rowOff>
    </xdr:from>
    <xdr:ext cx="3701555" cy="1179285"/>
    <xdr:sp macro="" textlink="">
      <xdr:nvSpPr>
        <xdr:cNvPr id="111" name="Прямоугольник 110">
          <a:extLst>
            <a:ext uri="{FF2B5EF4-FFF2-40B4-BE49-F238E27FC236}">
              <a16:creationId xmlns:a16="http://schemas.microsoft.com/office/drawing/2014/main" xmlns="" id="{00000000-0008-0000-0D00-00006F000000}"/>
            </a:ext>
          </a:extLst>
        </xdr:cNvPr>
        <xdr:cNvSpPr/>
      </xdr:nvSpPr>
      <xdr:spPr>
        <a:xfrm>
          <a:off x="11983358" y="30271358"/>
          <a:ext cx="3701555" cy="117928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Для установки в профиль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OrgaStripe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Для разделителя толщиной 4 мм</a:t>
          </a:r>
          <a:endParaRPr lang="ru-RU">
            <a:effectLst/>
          </a:endParaRPr>
        </a:p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Материал разделителя по выбору</a:t>
          </a:r>
          <a:endParaRPr lang="ru-RU">
            <a:effectLst/>
          </a:endParaRPr>
        </a:p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Свободное расположение в профиле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Пластик</a:t>
          </a:r>
          <a:endParaRPr lang="ru-RU">
            <a:effectLst/>
          </a:endParaRPr>
        </a:p>
      </xdr:txBody>
    </xdr:sp>
    <xdr:clientData/>
  </xdr:oneCellAnchor>
  <xdr:oneCellAnchor>
    <xdr:from>
      <xdr:col>8</xdr:col>
      <xdr:colOff>1333501</xdr:colOff>
      <xdr:row>64</xdr:row>
      <xdr:rowOff>199572</xdr:rowOff>
    </xdr:from>
    <xdr:ext cx="3701555" cy="937629"/>
    <xdr:sp macro="" textlink="">
      <xdr:nvSpPr>
        <xdr:cNvPr id="112" name="Прямоугольник 111">
          <a:extLst>
            <a:ext uri="{FF2B5EF4-FFF2-40B4-BE49-F238E27FC236}">
              <a16:creationId xmlns:a16="http://schemas.microsoft.com/office/drawing/2014/main" xmlns="" id="{00000000-0008-0000-0D00-000070000000}"/>
            </a:ext>
          </a:extLst>
        </xdr:cNvPr>
        <xdr:cNvSpPr/>
      </xdr:nvSpPr>
      <xdr:spPr>
        <a:xfrm>
          <a:off x="3982358" y="29609143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1215572</xdr:colOff>
      <xdr:row>64</xdr:row>
      <xdr:rowOff>272143</xdr:rowOff>
    </xdr:from>
    <xdr:ext cx="3701555" cy="264560"/>
    <xdr:sp macro="" textlink="">
      <xdr:nvSpPr>
        <xdr:cNvPr id="113" name="Прямоугольник 112">
          <a:extLst>
            <a:ext uri="{FF2B5EF4-FFF2-40B4-BE49-F238E27FC236}">
              <a16:creationId xmlns:a16="http://schemas.microsoft.com/office/drawing/2014/main" xmlns="" id="{00000000-0008-0000-0D00-000071000000}"/>
            </a:ext>
          </a:extLst>
        </xdr:cNvPr>
        <xdr:cNvSpPr/>
      </xdr:nvSpPr>
      <xdr:spPr>
        <a:xfrm>
          <a:off x="3864429" y="29681714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ФИКСАТОР </a:t>
          </a:r>
          <a:r>
            <a:rPr lang="en-US" sz="1100" b="0" i="0">
              <a:latin typeface="+mn-lt"/>
              <a:ea typeface="+mn-ea"/>
              <a:cs typeface="+mn-cs"/>
            </a:rPr>
            <a:t>ORGACLIP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7</xdr:col>
      <xdr:colOff>399142</xdr:colOff>
      <xdr:row>64</xdr:row>
      <xdr:rowOff>335643</xdr:rowOff>
    </xdr:from>
    <xdr:to>
      <xdr:col>7</xdr:col>
      <xdr:colOff>1357992</xdr:colOff>
      <xdr:row>64</xdr:row>
      <xdr:rowOff>1954893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xmlns="" id="{00000000-0008-0000-0D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633856" y="29745214"/>
          <a:ext cx="958850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</xdr:row>
      <xdr:rowOff>18143</xdr:rowOff>
    </xdr:from>
    <xdr:to>
      <xdr:col>2</xdr:col>
      <xdr:colOff>1605643</xdr:colOff>
      <xdr:row>73</xdr:row>
      <xdr:rowOff>2175385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xmlns="" id="{00000000-0008-0000-0D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925286" y="33401000"/>
          <a:ext cx="3329214" cy="2157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1714500</xdr:colOff>
      <xdr:row>73</xdr:row>
      <xdr:rowOff>90715</xdr:rowOff>
    </xdr:from>
    <xdr:ext cx="3701555" cy="1977573"/>
    <xdr:sp macro="" textlink="">
      <xdr:nvSpPr>
        <xdr:cNvPr id="118" name="Прямоугольник 117">
          <a:extLst>
            <a:ext uri="{FF2B5EF4-FFF2-40B4-BE49-F238E27FC236}">
              <a16:creationId xmlns:a16="http://schemas.microsoft.com/office/drawing/2014/main" xmlns="" id="{00000000-0008-0000-0D00-000076000000}"/>
            </a:ext>
          </a:extLst>
        </xdr:cNvPr>
        <xdr:cNvSpPr/>
      </xdr:nvSpPr>
      <xdr:spPr>
        <a:xfrm>
          <a:off x="4363357" y="33473572"/>
          <a:ext cx="3701555" cy="197757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en-US" sz="1100" b="0" i="0">
              <a:effectLst/>
              <a:latin typeface="+mn-lt"/>
              <a:ea typeface="+mn-ea"/>
              <a:cs typeface="+mn-cs"/>
            </a:rPr>
            <a:t>OrgaStore 830 AvanTech</a:t>
          </a:r>
          <a:endParaRPr lang="ru-RU">
            <a:effectLst/>
          </a:endParaRPr>
        </a:p>
        <a:p>
          <a:r>
            <a:rPr lang="en-US" sz="1100" b="0" i="0">
              <a:effectLst/>
              <a:latin typeface="+mn-lt"/>
              <a:ea typeface="+mn-ea"/>
              <a:cs typeface="+mn-cs"/>
            </a:rPr>
            <a:t>OrgaStore 810 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ArciTech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Для переменной или стандартной ширины корпуса шкафа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Для использования с номинальной длиной 300 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Рекомендуется использовать противоскользящий коврик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889001</xdr:colOff>
      <xdr:row>76</xdr:row>
      <xdr:rowOff>961571</xdr:rowOff>
    </xdr:from>
    <xdr:ext cx="3701555" cy="852715"/>
    <xdr:sp macro="" textlink="">
      <xdr:nvSpPr>
        <xdr:cNvPr id="123" name="Прямоугольник 122">
          <a:extLst>
            <a:ext uri="{FF2B5EF4-FFF2-40B4-BE49-F238E27FC236}">
              <a16:creationId xmlns:a16="http://schemas.microsoft.com/office/drawing/2014/main" xmlns="" id="{00000000-0008-0000-0D00-00007B000000}"/>
            </a:ext>
          </a:extLst>
        </xdr:cNvPr>
        <xdr:cNvSpPr/>
      </xdr:nvSpPr>
      <xdr:spPr>
        <a:xfrm>
          <a:off x="3537858" y="36539714"/>
          <a:ext cx="3701555" cy="85271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Высота 120 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Длина 2000 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Для резки по длине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Алюминий с порошковым покрытием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1333501</xdr:colOff>
      <xdr:row>76</xdr:row>
      <xdr:rowOff>199572</xdr:rowOff>
    </xdr:from>
    <xdr:ext cx="3701555" cy="937629"/>
    <xdr:sp macro="" textlink="">
      <xdr:nvSpPr>
        <xdr:cNvPr id="124" name="Прямоугольник 123">
          <a:extLst>
            <a:ext uri="{FF2B5EF4-FFF2-40B4-BE49-F238E27FC236}">
              <a16:creationId xmlns:a16="http://schemas.microsoft.com/office/drawing/2014/main" xmlns="" id="{00000000-0008-0000-0D00-00007C000000}"/>
            </a:ext>
          </a:extLst>
        </xdr:cNvPr>
        <xdr:cNvSpPr/>
      </xdr:nvSpPr>
      <xdr:spPr>
        <a:xfrm>
          <a:off x="3982358" y="29609143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1215572</xdr:colOff>
      <xdr:row>76</xdr:row>
      <xdr:rowOff>272143</xdr:rowOff>
    </xdr:from>
    <xdr:ext cx="3701555" cy="264560"/>
    <xdr:sp macro="" textlink="">
      <xdr:nvSpPr>
        <xdr:cNvPr id="125" name="Прямоугольник 124">
          <a:extLst>
            <a:ext uri="{FF2B5EF4-FFF2-40B4-BE49-F238E27FC236}">
              <a16:creationId xmlns:a16="http://schemas.microsoft.com/office/drawing/2014/main" xmlns="" id="{00000000-0008-0000-0D00-00007D000000}"/>
            </a:ext>
          </a:extLst>
        </xdr:cNvPr>
        <xdr:cNvSpPr/>
      </xdr:nvSpPr>
      <xdr:spPr>
        <a:xfrm>
          <a:off x="3864429" y="29681714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ПРОФИЛЬ </a:t>
          </a:r>
          <a:r>
            <a:rPr lang="en-US" sz="1100" b="0" i="0">
              <a:latin typeface="+mn-lt"/>
              <a:ea typeface="+mn-ea"/>
              <a:cs typeface="+mn-cs"/>
            </a:rPr>
            <a:t>ORGASTORE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263071</xdr:colOff>
      <xdr:row>76</xdr:row>
      <xdr:rowOff>371929</xdr:rowOff>
    </xdr:from>
    <xdr:to>
      <xdr:col>2</xdr:col>
      <xdr:colOff>387350</xdr:colOff>
      <xdr:row>76</xdr:row>
      <xdr:rowOff>1870529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xmlns="" id="{00000000-0008-0000-0D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88357" y="35950072"/>
          <a:ext cx="1847850" cy="1498600"/>
        </a:xfrm>
        <a:prstGeom prst="rect">
          <a:avLst/>
        </a:prstGeom>
      </xdr:spPr>
    </xdr:pic>
    <xdr:clientData/>
  </xdr:twoCellAnchor>
  <xdr:oneCellAnchor>
    <xdr:from>
      <xdr:col>8</xdr:col>
      <xdr:colOff>889001</xdr:colOff>
      <xdr:row>76</xdr:row>
      <xdr:rowOff>961571</xdr:rowOff>
    </xdr:from>
    <xdr:ext cx="3701555" cy="1043215"/>
    <xdr:sp macro="" textlink="">
      <xdr:nvSpPr>
        <xdr:cNvPr id="129" name="Прямоугольник 128">
          <a:extLst>
            <a:ext uri="{FF2B5EF4-FFF2-40B4-BE49-F238E27FC236}">
              <a16:creationId xmlns:a16="http://schemas.microsoft.com/office/drawing/2014/main" xmlns="" id="{00000000-0008-0000-0D00-000081000000}"/>
            </a:ext>
          </a:extLst>
        </xdr:cNvPr>
        <xdr:cNvSpPr/>
      </xdr:nvSpPr>
      <xdr:spPr>
        <a:xfrm>
          <a:off x="11847287" y="36539714"/>
          <a:ext cx="3701555" cy="104321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Высота 125 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Крепится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на профиль 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без использования инструментов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Для набора требуются два адаптера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Пластик</a:t>
          </a:r>
          <a:endParaRPr lang="ru-RU">
            <a:effectLst/>
          </a:endParaRPr>
        </a:p>
      </xdr:txBody>
    </xdr:sp>
    <xdr:clientData/>
  </xdr:oneCellAnchor>
  <xdr:oneCellAnchor>
    <xdr:from>
      <xdr:col>8</xdr:col>
      <xdr:colOff>1333501</xdr:colOff>
      <xdr:row>76</xdr:row>
      <xdr:rowOff>199572</xdr:rowOff>
    </xdr:from>
    <xdr:ext cx="3701555" cy="937629"/>
    <xdr:sp macro="" textlink="">
      <xdr:nvSpPr>
        <xdr:cNvPr id="130" name="Прямоугольник 129">
          <a:extLst>
            <a:ext uri="{FF2B5EF4-FFF2-40B4-BE49-F238E27FC236}">
              <a16:creationId xmlns:a16="http://schemas.microsoft.com/office/drawing/2014/main" xmlns="" id="{00000000-0008-0000-0D00-000082000000}"/>
            </a:ext>
          </a:extLst>
        </xdr:cNvPr>
        <xdr:cNvSpPr/>
      </xdr:nvSpPr>
      <xdr:spPr>
        <a:xfrm>
          <a:off x="3982358" y="35777715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1215572</xdr:colOff>
      <xdr:row>76</xdr:row>
      <xdr:rowOff>272143</xdr:rowOff>
    </xdr:from>
    <xdr:ext cx="3701555" cy="264560"/>
    <xdr:sp macro="" textlink="">
      <xdr:nvSpPr>
        <xdr:cNvPr id="131" name="Прямоугольник 130">
          <a:extLst>
            <a:ext uri="{FF2B5EF4-FFF2-40B4-BE49-F238E27FC236}">
              <a16:creationId xmlns:a16="http://schemas.microsoft.com/office/drawing/2014/main" xmlns="" id="{00000000-0008-0000-0D00-000083000000}"/>
            </a:ext>
          </a:extLst>
        </xdr:cNvPr>
        <xdr:cNvSpPr/>
      </xdr:nvSpPr>
      <xdr:spPr>
        <a:xfrm>
          <a:off x="3864429" y="35850286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АДАПТЕР </a:t>
          </a:r>
          <a:r>
            <a:rPr lang="en-US" sz="1100" b="0" i="0">
              <a:latin typeface="+mn-lt"/>
              <a:ea typeface="+mn-ea"/>
              <a:cs typeface="+mn-cs"/>
            </a:rPr>
            <a:t>ORGASTORE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7</xdr:col>
      <xdr:colOff>544286</xdr:colOff>
      <xdr:row>76</xdr:row>
      <xdr:rowOff>399143</xdr:rowOff>
    </xdr:from>
    <xdr:to>
      <xdr:col>7</xdr:col>
      <xdr:colOff>1185636</xdr:colOff>
      <xdr:row>76</xdr:row>
      <xdr:rowOff>2113643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xmlns="" id="{00000000-0008-0000-0D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779000" y="35977286"/>
          <a:ext cx="641350" cy="1714500"/>
        </a:xfrm>
        <a:prstGeom prst="rect">
          <a:avLst/>
        </a:prstGeom>
      </xdr:spPr>
    </xdr:pic>
    <xdr:clientData/>
  </xdr:twoCellAnchor>
  <xdr:oneCellAnchor>
    <xdr:from>
      <xdr:col>2</xdr:col>
      <xdr:colOff>1133931</xdr:colOff>
      <xdr:row>84</xdr:row>
      <xdr:rowOff>1242786</xdr:rowOff>
    </xdr:from>
    <xdr:ext cx="1378856" cy="462644"/>
    <xdr:sp macro="" textlink="">
      <xdr:nvSpPr>
        <xdr:cNvPr id="135" name="Прямоугольник 134">
          <a:extLst>
            <a:ext uri="{FF2B5EF4-FFF2-40B4-BE49-F238E27FC236}">
              <a16:creationId xmlns:a16="http://schemas.microsoft.com/office/drawing/2014/main" xmlns="" id="{00000000-0008-0000-0D00-000087000000}"/>
            </a:ext>
          </a:extLst>
        </xdr:cNvPr>
        <xdr:cNvSpPr/>
      </xdr:nvSpPr>
      <xdr:spPr>
        <a:xfrm>
          <a:off x="3782788" y="40431357"/>
          <a:ext cx="1378856" cy="46264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Высота 125 мм</a:t>
          </a: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Пластик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1333501</xdr:colOff>
      <xdr:row>84</xdr:row>
      <xdr:rowOff>199572</xdr:rowOff>
    </xdr:from>
    <xdr:ext cx="3701555" cy="937629"/>
    <xdr:sp macro="" textlink="">
      <xdr:nvSpPr>
        <xdr:cNvPr id="136" name="Прямоугольник 135">
          <a:extLst>
            <a:ext uri="{FF2B5EF4-FFF2-40B4-BE49-F238E27FC236}">
              <a16:creationId xmlns:a16="http://schemas.microsoft.com/office/drawing/2014/main" xmlns="" id="{00000000-0008-0000-0D00-000088000000}"/>
            </a:ext>
          </a:extLst>
        </xdr:cNvPr>
        <xdr:cNvSpPr/>
      </xdr:nvSpPr>
      <xdr:spPr>
        <a:xfrm>
          <a:off x="3982358" y="35777715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408215</xdr:colOff>
      <xdr:row>84</xdr:row>
      <xdr:rowOff>353786</xdr:rowOff>
    </xdr:from>
    <xdr:ext cx="3701555" cy="264560"/>
    <xdr:sp macro="" textlink="">
      <xdr:nvSpPr>
        <xdr:cNvPr id="137" name="Прямоугольник 136">
          <a:extLst>
            <a:ext uri="{FF2B5EF4-FFF2-40B4-BE49-F238E27FC236}">
              <a16:creationId xmlns:a16="http://schemas.microsoft.com/office/drawing/2014/main" xmlns="" id="{00000000-0008-0000-0D00-000089000000}"/>
            </a:ext>
          </a:extLst>
        </xdr:cNvPr>
        <xdr:cNvSpPr/>
      </xdr:nvSpPr>
      <xdr:spPr>
        <a:xfrm>
          <a:off x="3057072" y="39542357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РАЗДЕЛИТЕЛЬ </a:t>
          </a:r>
          <a:r>
            <a:rPr lang="en-US" sz="1100" b="0" i="0">
              <a:latin typeface="+mn-lt"/>
              <a:ea typeface="+mn-ea"/>
              <a:cs typeface="+mn-cs"/>
            </a:rPr>
            <a:t>ORGASTORE 830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263071</xdr:colOff>
      <xdr:row>84</xdr:row>
      <xdr:rowOff>335643</xdr:rowOff>
    </xdr:from>
    <xdr:to>
      <xdr:col>1</xdr:col>
      <xdr:colOff>1482271</xdr:colOff>
      <xdr:row>84</xdr:row>
      <xdr:rowOff>1891393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xmlns="" id="{00000000-0008-0000-0D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88357" y="39524214"/>
          <a:ext cx="1219200" cy="15557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</xdr:row>
      <xdr:rowOff>18142</xdr:rowOff>
    </xdr:from>
    <xdr:to>
      <xdr:col>2</xdr:col>
      <xdr:colOff>1641929</xdr:colOff>
      <xdr:row>94</xdr:row>
      <xdr:rowOff>3612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xmlns="" id="{00000000-0008-0000-0D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925286" y="44268571"/>
          <a:ext cx="3365500" cy="2180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1759857</xdr:colOff>
      <xdr:row>93</xdr:row>
      <xdr:rowOff>136071</xdr:rowOff>
    </xdr:from>
    <xdr:ext cx="4925786" cy="1750787"/>
    <xdr:sp macro="" textlink="">
      <xdr:nvSpPr>
        <xdr:cNvPr id="142" name="Прямоугольник 141">
          <a:extLst>
            <a:ext uri="{FF2B5EF4-FFF2-40B4-BE49-F238E27FC236}">
              <a16:creationId xmlns:a16="http://schemas.microsoft.com/office/drawing/2014/main" xmlns="" id="{00000000-0008-0000-0D00-00008E000000}"/>
            </a:ext>
          </a:extLst>
        </xdr:cNvPr>
        <xdr:cNvSpPr/>
      </xdr:nvSpPr>
      <xdr:spPr>
        <a:xfrm>
          <a:off x="4408714" y="43297928"/>
          <a:ext cx="4925786" cy="175078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Высококачественная система организации внутреннего пространства из дерева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- Переменная ширина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- Для различной ширины корпуса с помощью комбинирования элементов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- Рекомендуется установить противоскользящий коврик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Бук лакированный, цвет антрацит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997857</xdr:colOff>
      <xdr:row>96</xdr:row>
      <xdr:rowOff>99785</xdr:rowOff>
    </xdr:from>
    <xdr:ext cx="2993572" cy="264560"/>
    <xdr:sp macro="" textlink="">
      <xdr:nvSpPr>
        <xdr:cNvPr id="144" name="Прямоугольник 143">
          <a:extLst>
            <a:ext uri="{FF2B5EF4-FFF2-40B4-BE49-F238E27FC236}">
              <a16:creationId xmlns:a16="http://schemas.microsoft.com/office/drawing/2014/main" xmlns="" id="{00000000-0008-0000-0D00-000090000000}"/>
            </a:ext>
          </a:extLst>
        </xdr:cNvPr>
        <xdr:cNvSpPr/>
      </xdr:nvSpPr>
      <xdr:spPr>
        <a:xfrm>
          <a:off x="11956143" y="11965214"/>
          <a:ext cx="2993572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ЛОТОК </a:t>
          </a:r>
          <a:r>
            <a:rPr lang="en-US" sz="1100" b="0" i="0">
              <a:latin typeface="+mn-lt"/>
              <a:ea typeface="+mn-ea"/>
              <a:cs typeface="+mn-cs"/>
            </a:rPr>
            <a:t>ORGASTORE 270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979715</xdr:colOff>
      <xdr:row>96</xdr:row>
      <xdr:rowOff>571499</xdr:rowOff>
    </xdr:from>
    <xdr:ext cx="3701555" cy="1180775"/>
    <xdr:sp macro="" textlink="">
      <xdr:nvSpPr>
        <xdr:cNvPr id="145" name="Прямоугольник 144">
          <a:extLst>
            <a:ext uri="{FF2B5EF4-FFF2-40B4-BE49-F238E27FC236}">
              <a16:creationId xmlns:a16="http://schemas.microsoft.com/office/drawing/2014/main" xmlns="" id="{00000000-0008-0000-0D00-000091000000}"/>
            </a:ext>
          </a:extLst>
        </xdr:cNvPr>
        <xdr:cNvSpPr/>
      </xdr:nvSpPr>
      <xdr:spPr>
        <a:xfrm>
          <a:off x="11938001" y="12436928"/>
          <a:ext cx="3701555" cy="118077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Две коробки могут быть установлены одна за другой при номинальной длине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ящика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 500 мм</a:t>
          </a:r>
          <a:endParaRPr lang="ru-RU">
            <a:effectLst/>
          </a:endParaRPr>
        </a:p>
        <a:p>
          <a:pPr algn="l"/>
          <a:endParaRPr lang="ru-RU" sz="1100" b="0" i="0">
            <a:latin typeface="+mn-lt"/>
            <a:ea typeface="+mn-ea"/>
            <a:cs typeface="+mn-cs"/>
          </a:endParaRP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Размеры: Ш</a:t>
          </a:r>
          <a:r>
            <a:rPr lang="en-US" sz="1100" b="0" i="0">
              <a:latin typeface="+mn-lt"/>
              <a:ea typeface="+mn-ea"/>
              <a:cs typeface="+mn-cs"/>
            </a:rPr>
            <a:t> 231 x </a:t>
          </a:r>
          <a:r>
            <a:rPr lang="ru-RU" sz="1100" b="0" i="0">
              <a:latin typeface="+mn-lt"/>
              <a:ea typeface="+mn-ea"/>
              <a:cs typeface="+mn-cs"/>
            </a:rPr>
            <a:t>Д</a:t>
          </a:r>
          <a:r>
            <a:rPr lang="en-US" sz="1100" b="0" i="0">
              <a:latin typeface="+mn-lt"/>
              <a:ea typeface="+mn-ea"/>
              <a:cs typeface="+mn-cs"/>
            </a:rPr>
            <a:t> 237 x </a:t>
          </a:r>
          <a:r>
            <a:rPr lang="ru-RU" sz="1100" b="0" i="0">
              <a:latin typeface="+mn-lt"/>
              <a:ea typeface="+mn-ea"/>
              <a:cs typeface="+mn-cs"/>
            </a:rPr>
            <a:t>В</a:t>
          </a:r>
          <a:r>
            <a:rPr lang="en-US" sz="1100" b="0" i="0">
              <a:latin typeface="+mn-lt"/>
              <a:ea typeface="+mn-ea"/>
              <a:cs typeface="+mn-cs"/>
            </a:rPr>
            <a:t> 110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281214</xdr:colOff>
      <xdr:row>96</xdr:row>
      <xdr:rowOff>353786</xdr:rowOff>
    </xdr:from>
    <xdr:to>
      <xdr:col>2</xdr:col>
      <xdr:colOff>361043</xdr:colOff>
      <xdr:row>96</xdr:row>
      <xdr:rowOff>1820636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xmlns="" id="{00000000-0008-0000-0D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06500" y="47162357"/>
          <a:ext cx="1803400" cy="1466850"/>
        </a:xfrm>
        <a:prstGeom prst="rect">
          <a:avLst/>
        </a:prstGeom>
      </xdr:spPr>
    </xdr:pic>
    <xdr:clientData/>
  </xdr:twoCellAnchor>
  <xdr:oneCellAnchor>
    <xdr:from>
      <xdr:col>8</xdr:col>
      <xdr:colOff>997857</xdr:colOff>
      <xdr:row>96</xdr:row>
      <xdr:rowOff>99785</xdr:rowOff>
    </xdr:from>
    <xdr:ext cx="2993572" cy="264560"/>
    <xdr:sp macro="" textlink="">
      <xdr:nvSpPr>
        <xdr:cNvPr id="148" name="Прямоугольник 147">
          <a:extLst>
            <a:ext uri="{FF2B5EF4-FFF2-40B4-BE49-F238E27FC236}">
              <a16:creationId xmlns:a16="http://schemas.microsoft.com/office/drawing/2014/main" xmlns="" id="{00000000-0008-0000-0D00-000094000000}"/>
            </a:ext>
          </a:extLst>
        </xdr:cNvPr>
        <xdr:cNvSpPr/>
      </xdr:nvSpPr>
      <xdr:spPr>
        <a:xfrm>
          <a:off x="3646714" y="46908356"/>
          <a:ext cx="2993572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ДЕРЖАТЕЛЬ ТАРЕЛОК </a:t>
          </a:r>
          <a:r>
            <a:rPr lang="en-US" sz="1100" b="0" i="0">
              <a:latin typeface="+mn-lt"/>
              <a:ea typeface="+mn-ea"/>
              <a:cs typeface="+mn-cs"/>
            </a:rPr>
            <a:t>ORGASTORE 270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979715</xdr:colOff>
      <xdr:row>96</xdr:row>
      <xdr:rowOff>571499</xdr:rowOff>
    </xdr:from>
    <xdr:ext cx="3701555" cy="1180775"/>
    <xdr:sp macro="" textlink="">
      <xdr:nvSpPr>
        <xdr:cNvPr id="149" name="Прямоугольник 148">
          <a:extLst>
            <a:ext uri="{FF2B5EF4-FFF2-40B4-BE49-F238E27FC236}">
              <a16:creationId xmlns:a16="http://schemas.microsoft.com/office/drawing/2014/main" xmlns="" id="{00000000-0008-0000-0D00-000095000000}"/>
            </a:ext>
          </a:extLst>
        </xdr:cNvPr>
        <xdr:cNvSpPr/>
      </xdr:nvSpPr>
      <xdr:spPr>
        <a:xfrm>
          <a:off x="3628572" y="47380070"/>
          <a:ext cx="3701555" cy="118077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Бесступенчатая регулировка для тарелок любого диаметра</a:t>
          </a:r>
          <a:endParaRPr lang="ru-RU">
            <a:effectLst/>
          </a:endParaRPr>
        </a:p>
        <a:p>
          <a:pPr algn="l"/>
          <a:endParaRPr lang="ru-RU" sz="1100" b="0" i="0">
            <a:latin typeface="+mn-lt"/>
            <a:ea typeface="+mn-ea"/>
            <a:cs typeface="+mn-cs"/>
          </a:endParaRPr>
        </a:p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Размеры: Ш</a:t>
          </a:r>
          <a:r>
            <a:rPr lang="en-US" sz="1100" b="0" i="0">
              <a:latin typeface="+mn-lt"/>
              <a:ea typeface="+mn-ea"/>
              <a:cs typeface="+mn-cs"/>
            </a:rPr>
            <a:t> 180 x </a:t>
          </a:r>
          <a:r>
            <a:rPr lang="ru-RU" sz="1100" b="0" i="0">
              <a:latin typeface="+mn-lt"/>
              <a:ea typeface="+mn-ea"/>
              <a:cs typeface="+mn-cs"/>
            </a:rPr>
            <a:t>Д</a:t>
          </a:r>
          <a:r>
            <a:rPr lang="en-US" sz="1100" b="0" i="0">
              <a:latin typeface="+mn-lt"/>
              <a:ea typeface="+mn-ea"/>
              <a:cs typeface="+mn-cs"/>
            </a:rPr>
            <a:t> 340 x </a:t>
          </a:r>
          <a:r>
            <a:rPr lang="ru-RU" sz="1100" b="0" i="0">
              <a:latin typeface="+mn-lt"/>
              <a:ea typeface="+mn-ea"/>
              <a:cs typeface="+mn-cs"/>
            </a:rPr>
            <a:t>В</a:t>
          </a:r>
          <a:r>
            <a:rPr lang="en-US" sz="1100" b="0" i="0">
              <a:latin typeface="+mn-lt"/>
              <a:ea typeface="+mn-ea"/>
              <a:cs typeface="+mn-cs"/>
            </a:rPr>
            <a:t> 191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7</xdr:col>
      <xdr:colOff>435428</xdr:colOff>
      <xdr:row>96</xdr:row>
      <xdr:rowOff>444500</xdr:rowOff>
    </xdr:from>
    <xdr:to>
      <xdr:col>8</xdr:col>
      <xdr:colOff>216807</xdr:colOff>
      <xdr:row>96</xdr:row>
      <xdr:rowOff>1955800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xmlns="" id="{00000000-0008-0000-0D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670142" y="47253071"/>
          <a:ext cx="1504950" cy="1511300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105</xdr:row>
      <xdr:rowOff>18142</xdr:rowOff>
    </xdr:from>
    <xdr:to>
      <xdr:col>2</xdr:col>
      <xdr:colOff>54430</xdr:colOff>
      <xdr:row>105</xdr:row>
      <xdr:rowOff>2126853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xmlns="" id="{00000000-0008-0000-0D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925287" y="50799999"/>
          <a:ext cx="1778000" cy="21087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244928</xdr:colOff>
      <xdr:row>105</xdr:row>
      <xdr:rowOff>199571</xdr:rowOff>
    </xdr:from>
    <xdr:ext cx="3601358" cy="1161144"/>
    <xdr:sp macro="" textlink="">
      <xdr:nvSpPr>
        <xdr:cNvPr id="154" name="Прямоугольник 153">
          <a:extLst>
            <a:ext uri="{FF2B5EF4-FFF2-40B4-BE49-F238E27FC236}">
              <a16:creationId xmlns:a16="http://schemas.microsoft.com/office/drawing/2014/main" xmlns="" id="{00000000-0008-0000-0D00-00009A000000}"/>
            </a:ext>
          </a:extLst>
        </xdr:cNvPr>
        <xdr:cNvSpPr/>
      </xdr:nvSpPr>
      <xdr:spPr>
        <a:xfrm>
          <a:off x="2893785" y="50981428"/>
          <a:ext cx="3601358" cy="116114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Для вкладывания в ящик или короб</a:t>
          </a:r>
          <a:endParaRPr lang="ru-RU">
            <a:effectLst/>
          </a:endParaRPr>
        </a:p>
        <a:p>
          <a:r>
            <a:rPr lang="ru-RU" sz="1100" b="1" i="0">
              <a:effectLst/>
              <a:latin typeface="+mn-lt"/>
              <a:ea typeface="+mn-ea"/>
              <a:cs typeface="+mn-cs"/>
            </a:rPr>
            <a:t>Рулон 5 м</a:t>
          </a:r>
          <a:endParaRPr lang="ru-RU">
            <a:effectLst/>
          </a:endParaRPr>
        </a:p>
      </xdr:txBody>
    </xdr:sp>
    <xdr:clientData/>
  </xdr:oneCellAnchor>
  <xdr:twoCellAnchor editAs="oneCell">
    <xdr:from>
      <xdr:col>1</xdr:col>
      <xdr:colOff>163286</xdr:colOff>
      <xdr:row>108</xdr:row>
      <xdr:rowOff>163285</xdr:rowOff>
    </xdr:from>
    <xdr:to>
      <xdr:col>2</xdr:col>
      <xdr:colOff>376465</xdr:colOff>
      <xdr:row>108</xdr:row>
      <xdr:rowOff>2112735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xmlns="" id="{00000000-0008-0000-0D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88572" y="53503285"/>
          <a:ext cx="1936750" cy="1949450"/>
        </a:xfrm>
        <a:prstGeom prst="rect">
          <a:avLst/>
        </a:prstGeom>
      </xdr:spPr>
    </xdr:pic>
    <xdr:clientData/>
  </xdr:twoCellAnchor>
  <xdr:oneCellAnchor>
    <xdr:from>
      <xdr:col>2</xdr:col>
      <xdr:colOff>952500</xdr:colOff>
      <xdr:row>108</xdr:row>
      <xdr:rowOff>199571</xdr:rowOff>
    </xdr:from>
    <xdr:ext cx="3601358" cy="299358"/>
    <xdr:sp macro="" textlink="">
      <xdr:nvSpPr>
        <xdr:cNvPr id="158" name="Прямоугольник 157">
          <a:extLst>
            <a:ext uri="{FF2B5EF4-FFF2-40B4-BE49-F238E27FC236}">
              <a16:creationId xmlns:a16="http://schemas.microsoft.com/office/drawing/2014/main" xmlns="" id="{00000000-0008-0000-0D00-00009E000000}"/>
            </a:ext>
          </a:extLst>
        </xdr:cNvPr>
        <xdr:cNvSpPr/>
      </xdr:nvSpPr>
      <xdr:spPr>
        <a:xfrm>
          <a:off x="3601357" y="53539571"/>
          <a:ext cx="3601358" cy="2993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ПРОТИВОСКОЛЬЗЯЩИЙ КОВРИК</a:t>
          </a:r>
          <a:endParaRPr lang="ru-RU" sz="1100" b="1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952501</xdr:colOff>
      <xdr:row>108</xdr:row>
      <xdr:rowOff>1487714</xdr:rowOff>
    </xdr:from>
    <xdr:ext cx="1687286" cy="272143"/>
    <xdr:sp macro="" textlink="">
      <xdr:nvSpPr>
        <xdr:cNvPr id="159" name="Прямоугольник 158">
          <a:extLst>
            <a:ext uri="{FF2B5EF4-FFF2-40B4-BE49-F238E27FC236}">
              <a16:creationId xmlns:a16="http://schemas.microsoft.com/office/drawing/2014/main" xmlns="" id="{00000000-0008-0000-0D00-00009F000000}"/>
            </a:ext>
          </a:extLst>
        </xdr:cNvPr>
        <xdr:cNvSpPr/>
      </xdr:nvSpPr>
      <xdr:spPr>
        <a:xfrm>
          <a:off x="3601358" y="54827714"/>
          <a:ext cx="1687286" cy="2721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Длина рулона</a:t>
          </a:r>
          <a:r>
            <a:rPr lang="ru-RU" sz="1100" b="0" i="0" baseline="0">
              <a:latin typeface="+mn-lt"/>
              <a:ea typeface="+mn-ea"/>
              <a:cs typeface="+mn-cs"/>
            </a:rPr>
            <a:t> 5 метров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2168071</xdr:colOff>
      <xdr:row>108</xdr:row>
      <xdr:rowOff>136071</xdr:rowOff>
    </xdr:from>
    <xdr:ext cx="2993572" cy="264560"/>
    <xdr:sp macro="" textlink="">
      <xdr:nvSpPr>
        <xdr:cNvPr id="160" name="Прямоугольник 159">
          <a:extLst>
            <a:ext uri="{FF2B5EF4-FFF2-40B4-BE49-F238E27FC236}">
              <a16:creationId xmlns:a16="http://schemas.microsoft.com/office/drawing/2014/main" xmlns="" id="{00000000-0008-0000-0D00-0000A0000000}"/>
            </a:ext>
          </a:extLst>
        </xdr:cNvPr>
        <xdr:cNvSpPr/>
      </xdr:nvSpPr>
      <xdr:spPr>
        <a:xfrm>
          <a:off x="13126357" y="53476071"/>
          <a:ext cx="2993572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СТЫКОВОЧНЫЙ ПРОФИЛЬ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ORGATRAY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1750785</xdr:colOff>
      <xdr:row>108</xdr:row>
      <xdr:rowOff>507998</xdr:rowOff>
    </xdr:from>
    <xdr:ext cx="3211287" cy="1578431"/>
    <xdr:sp macro="" textlink="">
      <xdr:nvSpPr>
        <xdr:cNvPr id="161" name="Прямоугольник 160">
          <a:extLst>
            <a:ext uri="{FF2B5EF4-FFF2-40B4-BE49-F238E27FC236}">
              <a16:creationId xmlns:a16="http://schemas.microsoft.com/office/drawing/2014/main" xmlns="" id="{00000000-0008-0000-0D00-0000A1000000}"/>
            </a:ext>
          </a:extLst>
        </xdr:cNvPr>
        <xdr:cNvSpPr/>
      </xdr:nvSpPr>
      <xdr:spPr>
        <a:xfrm>
          <a:off x="12709071" y="53847998"/>
          <a:ext cx="3211287" cy="157843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Ширину организации необходимо уменьшить на 4 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Длина 473 мм, возможна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нарезка под размер при необходимости</a:t>
          </a:r>
          <a:endParaRPr lang="ru-RU">
            <a:effectLst/>
          </a:endParaRPr>
        </a:p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Пластик, поверхность под хром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Набор включает в себя:2 стыковочных профиля</a:t>
          </a:r>
          <a:endParaRPr lang="ru-RU">
            <a:effectLst/>
          </a:endParaRPr>
        </a:p>
      </xdr:txBody>
    </xdr:sp>
    <xdr:clientData/>
  </xdr:oneCellAnchor>
  <xdr:twoCellAnchor editAs="oneCell">
    <xdr:from>
      <xdr:col>7</xdr:col>
      <xdr:colOff>90714</xdr:colOff>
      <xdr:row>108</xdr:row>
      <xdr:rowOff>9072</xdr:rowOff>
    </xdr:from>
    <xdr:to>
      <xdr:col>8</xdr:col>
      <xdr:colOff>1787072</xdr:colOff>
      <xdr:row>108</xdr:row>
      <xdr:rowOff>2149022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xmlns="" id="{00000000-0008-0000-0D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25428" y="53349072"/>
          <a:ext cx="3419929" cy="2139950"/>
        </a:xfrm>
        <a:prstGeom prst="rect">
          <a:avLst/>
        </a:prstGeom>
      </xdr:spPr>
    </xdr:pic>
    <xdr:clientData/>
  </xdr:twoCellAnchor>
  <xdr:twoCellAnchor editAs="oneCell">
    <xdr:from>
      <xdr:col>2</xdr:col>
      <xdr:colOff>807348</xdr:colOff>
      <xdr:row>117</xdr:row>
      <xdr:rowOff>18142</xdr:rowOff>
    </xdr:from>
    <xdr:to>
      <xdr:col>3</xdr:col>
      <xdr:colOff>393560</xdr:colOff>
      <xdr:row>117</xdr:row>
      <xdr:rowOff>2195284</xdr:rowOff>
    </xdr:to>
    <xdr:pic>
      <xdr:nvPicPr>
        <xdr:cNvPr id="165" name="Рисунок 164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xmlns="" id="{00000000-0008-0000-0D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56205" y="57476571"/>
          <a:ext cx="3359926" cy="2177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1324429</xdr:colOff>
      <xdr:row>120</xdr:row>
      <xdr:rowOff>743857</xdr:rowOff>
    </xdr:from>
    <xdr:ext cx="3601358" cy="1161144"/>
    <xdr:sp macro="" textlink="">
      <xdr:nvSpPr>
        <xdr:cNvPr id="166" name="Прямоугольник 165">
          <a:extLst>
            <a:ext uri="{FF2B5EF4-FFF2-40B4-BE49-F238E27FC236}">
              <a16:creationId xmlns:a16="http://schemas.microsoft.com/office/drawing/2014/main" xmlns="" id="{00000000-0008-0000-0D00-0000A6000000}"/>
            </a:ext>
          </a:extLst>
        </xdr:cNvPr>
        <xdr:cNvSpPr/>
      </xdr:nvSpPr>
      <xdr:spPr>
        <a:xfrm>
          <a:off x="3973286" y="60760428"/>
          <a:ext cx="3601358" cy="116114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Для ширины корпуса от 550 мм и номинальной длины от 350 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Высота 35 мм плюс донышко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Пластик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1333501</xdr:colOff>
      <xdr:row>120</xdr:row>
      <xdr:rowOff>199572</xdr:rowOff>
    </xdr:from>
    <xdr:ext cx="3701555" cy="937629"/>
    <xdr:sp macro="" textlink="">
      <xdr:nvSpPr>
        <xdr:cNvPr id="168" name="Прямоугольник 167">
          <a:extLst>
            <a:ext uri="{FF2B5EF4-FFF2-40B4-BE49-F238E27FC236}">
              <a16:creationId xmlns:a16="http://schemas.microsoft.com/office/drawing/2014/main" xmlns="" id="{00000000-0008-0000-0D00-0000A8000000}"/>
            </a:ext>
          </a:extLst>
        </xdr:cNvPr>
        <xdr:cNvSpPr/>
      </xdr:nvSpPr>
      <xdr:spPr>
        <a:xfrm>
          <a:off x="3982358" y="40476715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1324429</xdr:colOff>
      <xdr:row>120</xdr:row>
      <xdr:rowOff>317500</xdr:rowOff>
    </xdr:from>
    <xdr:ext cx="3701555" cy="264560"/>
    <xdr:sp macro="" textlink="">
      <xdr:nvSpPr>
        <xdr:cNvPr id="169" name="Прямоугольник 168">
          <a:extLst>
            <a:ext uri="{FF2B5EF4-FFF2-40B4-BE49-F238E27FC236}">
              <a16:creationId xmlns:a16="http://schemas.microsoft.com/office/drawing/2014/main" xmlns="" id="{00000000-0008-0000-0D00-0000A9000000}"/>
            </a:ext>
          </a:extLst>
        </xdr:cNvPr>
        <xdr:cNvSpPr/>
      </xdr:nvSpPr>
      <xdr:spPr>
        <a:xfrm>
          <a:off x="3973286" y="60334071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ОРГАНИЗАЦИЯ </a:t>
          </a:r>
          <a:r>
            <a:rPr lang="en-US" sz="1100" b="0" i="0">
              <a:latin typeface="+mn-lt"/>
              <a:ea typeface="+mn-ea"/>
              <a:cs typeface="+mn-cs"/>
            </a:rPr>
            <a:t>ORGATRAY 510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181428</xdr:colOff>
      <xdr:row>120</xdr:row>
      <xdr:rowOff>344714</xdr:rowOff>
    </xdr:from>
    <xdr:to>
      <xdr:col>2</xdr:col>
      <xdr:colOff>731157</xdr:colOff>
      <xdr:row>120</xdr:row>
      <xdr:rowOff>1913164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xmlns="" id="{00000000-0008-0000-0D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06714" y="60361285"/>
          <a:ext cx="2273300" cy="1568450"/>
        </a:xfrm>
        <a:prstGeom prst="rect">
          <a:avLst/>
        </a:prstGeom>
      </xdr:spPr>
    </xdr:pic>
    <xdr:clientData/>
  </xdr:twoCellAnchor>
  <xdr:twoCellAnchor editAs="oneCell">
    <xdr:from>
      <xdr:col>3</xdr:col>
      <xdr:colOff>371959</xdr:colOff>
      <xdr:row>117</xdr:row>
      <xdr:rowOff>18143</xdr:rowOff>
    </xdr:from>
    <xdr:to>
      <xdr:col>7</xdr:col>
      <xdr:colOff>898096</xdr:colOff>
      <xdr:row>118</xdr:row>
      <xdr:rowOff>5198</xdr:rowOff>
    </xdr:to>
    <xdr:pic>
      <xdr:nvPicPr>
        <xdr:cNvPr id="173" name="Рисунок 172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xmlns="" id="{00000000-0008-0000-0D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6794530" y="57476572"/>
          <a:ext cx="3347352" cy="2182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1324429</xdr:colOff>
      <xdr:row>128</xdr:row>
      <xdr:rowOff>834570</xdr:rowOff>
    </xdr:from>
    <xdr:ext cx="3601358" cy="1360715"/>
    <xdr:sp macro="" textlink="">
      <xdr:nvSpPr>
        <xdr:cNvPr id="174" name="Прямоугольник 173">
          <a:extLst>
            <a:ext uri="{FF2B5EF4-FFF2-40B4-BE49-F238E27FC236}">
              <a16:creationId xmlns:a16="http://schemas.microsoft.com/office/drawing/2014/main" xmlns="" id="{00000000-0008-0000-0D00-0000AE000000}"/>
            </a:ext>
          </a:extLst>
        </xdr:cNvPr>
        <xdr:cNvSpPr/>
      </xdr:nvSpPr>
      <xdr:spPr>
        <a:xfrm>
          <a:off x="3973286" y="64461570"/>
          <a:ext cx="3601358" cy="136071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Может использоваться для ящика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AvanTech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 высотой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от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 139 мм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 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Рекомендуемая ширина корпуса от 600 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Общая высота рамы 87 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Комплект лотков заказывается отдельно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Пластик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1333501</xdr:colOff>
      <xdr:row>128</xdr:row>
      <xdr:rowOff>199572</xdr:rowOff>
    </xdr:from>
    <xdr:ext cx="3701555" cy="937629"/>
    <xdr:sp macro="" textlink="">
      <xdr:nvSpPr>
        <xdr:cNvPr id="175" name="Прямоугольник 174">
          <a:extLst>
            <a:ext uri="{FF2B5EF4-FFF2-40B4-BE49-F238E27FC236}">
              <a16:creationId xmlns:a16="http://schemas.microsoft.com/office/drawing/2014/main" xmlns="" id="{00000000-0008-0000-0D00-0000AF000000}"/>
            </a:ext>
          </a:extLst>
        </xdr:cNvPr>
        <xdr:cNvSpPr/>
      </xdr:nvSpPr>
      <xdr:spPr>
        <a:xfrm>
          <a:off x="3982358" y="60216143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1324429</xdr:colOff>
      <xdr:row>128</xdr:row>
      <xdr:rowOff>317500</xdr:rowOff>
    </xdr:from>
    <xdr:ext cx="3701555" cy="264560"/>
    <xdr:sp macro="" textlink="">
      <xdr:nvSpPr>
        <xdr:cNvPr id="176" name="Прямоугольник 175">
          <a:extLst>
            <a:ext uri="{FF2B5EF4-FFF2-40B4-BE49-F238E27FC236}">
              <a16:creationId xmlns:a16="http://schemas.microsoft.com/office/drawing/2014/main" xmlns="" id="{00000000-0008-0000-0D00-0000B0000000}"/>
            </a:ext>
          </a:extLst>
        </xdr:cNvPr>
        <xdr:cNvSpPr/>
      </xdr:nvSpPr>
      <xdr:spPr>
        <a:xfrm>
          <a:off x="3973286" y="60334071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РАМА </a:t>
          </a:r>
          <a:r>
            <a:rPr lang="en-US" sz="1100" b="0" i="0">
              <a:latin typeface="+mn-lt"/>
              <a:ea typeface="+mn-ea"/>
              <a:cs typeface="+mn-cs"/>
            </a:rPr>
            <a:t>BANIO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272143</xdr:colOff>
      <xdr:row>128</xdr:row>
      <xdr:rowOff>399143</xdr:rowOff>
    </xdr:from>
    <xdr:to>
      <xdr:col>2</xdr:col>
      <xdr:colOff>815522</xdr:colOff>
      <xdr:row>128</xdr:row>
      <xdr:rowOff>1846943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xmlns="" id="{00000000-0008-0000-0D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97429" y="64026143"/>
          <a:ext cx="2266950" cy="1447800"/>
        </a:xfrm>
        <a:prstGeom prst="rect">
          <a:avLst/>
        </a:prstGeom>
      </xdr:spPr>
    </xdr:pic>
    <xdr:clientData/>
  </xdr:twoCellAnchor>
  <xdr:oneCellAnchor>
    <xdr:from>
      <xdr:col>8</xdr:col>
      <xdr:colOff>1605643</xdr:colOff>
      <xdr:row>128</xdr:row>
      <xdr:rowOff>870857</xdr:rowOff>
    </xdr:from>
    <xdr:ext cx="2739571" cy="988786"/>
    <xdr:sp macro="" textlink="">
      <xdr:nvSpPr>
        <xdr:cNvPr id="180" name="Прямоугольник 179">
          <a:extLst>
            <a:ext uri="{FF2B5EF4-FFF2-40B4-BE49-F238E27FC236}">
              <a16:creationId xmlns:a16="http://schemas.microsoft.com/office/drawing/2014/main" xmlns="" id="{00000000-0008-0000-0D00-0000B4000000}"/>
            </a:ext>
          </a:extLst>
        </xdr:cNvPr>
        <xdr:cNvSpPr/>
      </xdr:nvSpPr>
      <xdr:spPr>
        <a:xfrm>
          <a:off x="12563929" y="64497857"/>
          <a:ext cx="2739571" cy="9887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Набор включает в себя: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1 лоток, 84 </a:t>
          </a:r>
          <a:r>
            <a:rPr lang="en-US" sz="1100" b="0" i="0">
              <a:latin typeface="+mn-lt"/>
              <a:ea typeface="+mn-ea"/>
              <a:cs typeface="+mn-cs"/>
            </a:rPr>
            <a:t>x 84 x 65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1 лоток, 84 </a:t>
          </a:r>
          <a:r>
            <a:rPr lang="en-US" sz="1100" b="0" i="0">
              <a:latin typeface="+mn-lt"/>
              <a:ea typeface="+mn-ea"/>
              <a:cs typeface="+mn-cs"/>
            </a:rPr>
            <a:t>x 168 x 65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1 лоток, 84 </a:t>
          </a:r>
          <a:r>
            <a:rPr lang="en-US" sz="1100" b="0" i="0">
              <a:latin typeface="+mn-lt"/>
              <a:ea typeface="+mn-ea"/>
              <a:cs typeface="+mn-cs"/>
            </a:rPr>
            <a:t>x 252 x 65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  <a:endParaRPr lang="ru-RU" sz="1100" b="0" i="0">
            <a:effectLst/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1333501</xdr:colOff>
      <xdr:row>128</xdr:row>
      <xdr:rowOff>199572</xdr:rowOff>
    </xdr:from>
    <xdr:ext cx="3701555" cy="937629"/>
    <xdr:sp macro="" textlink="">
      <xdr:nvSpPr>
        <xdr:cNvPr id="181" name="Прямоугольник 180">
          <a:extLst>
            <a:ext uri="{FF2B5EF4-FFF2-40B4-BE49-F238E27FC236}">
              <a16:creationId xmlns:a16="http://schemas.microsoft.com/office/drawing/2014/main" xmlns="" id="{00000000-0008-0000-0D00-0000B5000000}"/>
            </a:ext>
          </a:extLst>
        </xdr:cNvPr>
        <xdr:cNvSpPr/>
      </xdr:nvSpPr>
      <xdr:spPr>
        <a:xfrm>
          <a:off x="3982358" y="63826572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1324429</xdr:colOff>
      <xdr:row>128</xdr:row>
      <xdr:rowOff>317500</xdr:rowOff>
    </xdr:from>
    <xdr:ext cx="3701555" cy="264560"/>
    <xdr:sp macro="" textlink="">
      <xdr:nvSpPr>
        <xdr:cNvPr id="182" name="Прямоугольник 181">
          <a:extLst>
            <a:ext uri="{FF2B5EF4-FFF2-40B4-BE49-F238E27FC236}">
              <a16:creationId xmlns:a16="http://schemas.microsoft.com/office/drawing/2014/main" xmlns="" id="{00000000-0008-0000-0D00-0000B6000000}"/>
            </a:ext>
          </a:extLst>
        </xdr:cNvPr>
        <xdr:cNvSpPr/>
      </xdr:nvSpPr>
      <xdr:spPr>
        <a:xfrm>
          <a:off x="3973286" y="63944500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КОМПЛЕКТ КОНТЕЙНЕРОВ </a:t>
          </a:r>
          <a:r>
            <a:rPr lang="en-US" sz="1100" b="0" i="0">
              <a:latin typeface="+mn-lt"/>
              <a:ea typeface="+mn-ea"/>
              <a:cs typeface="+mn-cs"/>
            </a:rPr>
            <a:t>BANIO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7</xdr:col>
      <xdr:colOff>117929</xdr:colOff>
      <xdr:row>128</xdr:row>
      <xdr:rowOff>444500</xdr:rowOff>
    </xdr:from>
    <xdr:to>
      <xdr:col>8</xdr:col>
      <xdr:colOff>1387929</xdr:colOff>
      <xdr:row>128</xdr:row>
      <xdr:rowOff>1750786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xmlns="" id="{00000000-0008-0000-0D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52643" y="64071500"/>
          <a:ext cx="2993571" cy="1306286"/>
        </a:xfrm>
        <a:prstGeom prst="rect">
          <a:avLst/>
        </a:prstGeom>
      </xdr:spPr>
    </xdr:pic>
    <xdr:clientData/>
  </xdr:twoCellAnchor>
  <xdr:twoCellAnchor editAs="oneCell">
    <xdr:from>
      <xdr:col>7</xdr:col>
      <xdr:colOff>898082</xdr:colOff>
      <xdr:row>117</xdr:row>
      <xdr:rowOff>18142</xdr:rowOff>
    </xdr:from>
    <xdr:to>
      <xdr:col>8</xdr:col>
      <xdr:colOff>2530931</xdr:colOff>
      <xdr:row>118</xdr:row>
      <xdr:rowOff>9075</xdr:rowOff>
    </xdr:to>
    <xdr:pic>
      <xdr:nvPicPr>
        <xdr:cNvPr id="187" name="Рисунок 186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xmlns="" id="{00000000-0008-0000-0D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10132796" y="57476571"/>
          <a:ext cx="3356420" cy="2186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1333501</xdr:colOff>
      <xdr:row>136</xdr:row>
      <xdr:rowOff>0</xdr:rowOff>
    </xdr:from>
    <xdr:ext cx="3701555" cy="937629"/>
    <xdr:sp macro="" textlink="">
      <xdr:nvSpPr>
        <xdr:cNvPr id="189" name="Прямоугольник 188">
          <a:extLst>
            <a:ext uri="{FF2B5EF4-FFF2-40B4-BE49-F238E27FC236}">
              <a16:creationId xmlns:a16="http://schemas.microsoft.com/office/drawing/2014/main" xmlns="" id="{00000000-0008-0000-0D00-0000BD000000}"/>
            </a:ext>
          </a:extLst>
        </xdr:cNvPr>
        <xdr:cNvSpPr/>
      </xdr:nvSpPr>
      <xdr:spPr>
        <a:xfrm>
          <a:off x="3982358" y="63826572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635001</xdr:colOff>
      <xdr:row>136</xdr:row>
      <xdr:rowOff>671286</xdr:rowOff>
    </xdr:from>
    <xdr:ext cx="4653642" cy="1306286"/>
    <xdr:sp macro="" textlink="">
      <xdr:nvSpPr>
        <xdr:cNvPr id="194" name="Прямоугольник 193">
          <a:extLst>
            <a:ext uri="{FF2B5EF4-FFF2-40B4-BE49-F238E27FC236}">
              <a16:creationId xmlns:a16="http://schemas.microsoft.com/office/drawing/2014/main" xmlns="" id="{00000000-0008-0000-0D00-0000C2000000}"/>
            </a:ext>
          </a:extLst>
        </xdr:cNvPr>
        <xdr:cNvSpPr/>
      </xdr:nvSpPr>
      <xdr:spPr>
        <a:xfrm>
          <a:off x="11593287" y="67908715"/>
          <a:ext cx="4653642" cy="13062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Может использоваться для ящика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AvanTech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 высотой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от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 139 мм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 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Может использоваться для номинальной длины 300 мм и более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Рекомендуется использовать на корпусах шкафов шириной 400 мм и более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Высота 67 мм плюс донышко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Сталь с порошковым покрытием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1333501</xdr:colOff>
      <xdr:row>136</xdr:row>
      <xdr:rowOff>199572</xdr:rowOff>
    </xdr:from>
    <xdr:ext cx="3701555" cy="937629"/>
    <xdr:sp macro="" textlink="">
      <xdr:nvSpPr>
        <xdr:cNvPr id="195" name="Прямоугольник 194">
          <a:extLst>
            <a:ext uri="{FF2B5EF4-FFF2-40B4-BE49-F238E27FC236}">
              <a16:creationId xmlns:a16="http://schemas.microsoft.com/office/drawing/2014/main" xmlns="" id="{00000000-0008-0000-0D00-0000C3000000}"/>
            </a:ext>
          </a:extLst>
        </xdr:cNvPr>
        <xdr:cNvSpPr/>
      </xdr:nvSpPr>
      <xdr:spPr>
        <a:xfrm>
          <a:off x="3982358" y="67437001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1324429</xdr:colOff>
      <xdr:row>136</xdr:row>
      <xdr:rowOff>317500</xdr:rowOff>
    </xdr:from>
    <xdr:ext cx="3701555" cy="264560"/>
    <xdr:sp macro="" textlink="">
      <xdr:nvSpPr>
        <xdr:cNvPr id="196" name="Прямоугольник 195">
          <a:extLst>
            <a:ext uri="{FF2B5EF4-FFF2-40B4-BE49-F238E27FC236}">
              <a16:creationId xmlns:a16="http://schemas.microsoft.com/office/drawing/2014/main" xmlns="" id="{00000000-0008-0000-0D00-0000C4000000}"/>
            </a:ext>
          </a:extLst>
        </xdr:cNvPr>
        <xdr:cNvSpPr/>
      </xdr:nvSpPr>
      <xdr:spPr>
        <a:xfrm>
          <a:off x="3973286" y="67554929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en-US" sz="1100" b="0" i="0">
              <a:latin typeface="+mn-lt"/>
              <a:ea typeface="+mn-ea"/>
              <a:cs typeface="+mn-cs"/>
            </a:rPr>
            <a:t>U-</a:t>
          </a:r>
          <a:r>
            <a:rPr lang="ru-RU" sz="1100" b="0" i="0">
              <a:latin typeface="+mn-lt"/>
              <a:ea typeface="+mn-ea"/>
              <a:cs typeface="+mn-cs"/>
            </a:rPr>
            <a:t>ОБРАЗНАЯ СТЕНКА ДЛЯ ЯЩИКА ПОД МОЙКУ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217714</xdr:colOff>
      <xdr:row>136</xdr:row>
      <xdr:rowOff>335643</xdr:rowOff>
    </xdr:from>
    <xdr:to>
      <xdr:col>2</xdr:col>
      <xdr:colOff>195943</xdr:colOff>
      <xdr:row>136</xdr:row>
      <xdr:rowOff>1815193</xdr:rowOff>
    </xdr:to>
    <xdr:pic>
      <xdr:nvPicPr>
        <xdr:cNvPr id="37890" name="Рисунок 37889">
          <a:extLst>
            <a:ext uri="{FF2B5EF4-FFF2-40B4-BE49-F238E27FC236}">
              <a16:creationId xmlns:a16="http://schemas.microsoft.com/office/drawing/2014/main" xmlns="" id="{00000000-0008-0000-0D00-0000029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452428" y="67573072"/>
          <a:ext cx="1701800" cy="1479550"/>
        </a:xfrm>
        <a:prstGeom prst="rect">
          <a:avLst/>
        </a:prstGeom>
      </xdr:spPr>
    </xdr:pic>
    <xdr:clientData/>
  </xdr:twoCellAnchor>
  <xdr:twoCellAnchor>
    <xdr:from>
      <xdr:col>0</xdr:col>
      <xdr:colOff>163284</xdr:colOff>
      <xdr:row>15</xdr:row>
      <xdr:rowOff>72571</xdr:rowOff>
    </xdr:from>
    <xdr:to>
      <xdr:col>0</xdr:col>
      <xdr:colOff>836486</xdr:colOff>
      <xdr:row>15</xdr:row>
      <xdr:rowOff>817208</xdr:rowOff>
    </xdr:to>
    <xdr:grpSp>
      <xdr:nvGrpSpPr>
        <xdr:cNvPr id="200" name="Группа 199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xmlns="" id="{00000000-0008-0000-0D00-0000C8000000}"/>
            </a:ext>
          </a:extLst>
        </xdr:cNvPr>
        <xdr:cNvGrpSpPr>
          <a:grpSpLocks noChangeAspect="1"/>
        </xdr:cNvGrpSpPr>
      </xdr:nvGrpSpPr>
      <xdr:grpSpPr>
        <a:xfrm rot="5400000">
          <a:off x="127566" y="6131718"/>
          <a:ext cx="744637" cy="673202"/>
          <a:chOff x="720000" y="3600000"/>
          <a:chExt cx="792000" cy="792000"/>
        </a:xfrm>
      </xdr:grpSpPr>
      <xdr:sp macro="" textlink="">
        <xdr:nvSpPr>
          <xdr:cNvPr id="201" name="Стрелка влево 86">
            <a:extLst>
              <a:ext uri="{FF2B5EF4-FFF2-40B4-BE49-F238E27FC236}">
                <a16:creationId xmlns:a16="http://schemas.microsoft.com/office/drawing/2014/main" xmlns="" id="{00000000-0008-0000-0D00-0000C9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02" name="Прямоугольник 201">
            <a:extLst>
              <a:ext uri="{FF2B5EF4-FFF2-40B4-BE49-F238E27FC236}">
                <a16:creationId xmlns:a16="http://schemas.microsoft.com/office/drawing/2014/main" xmlns="" id="{00000000-0008-0000-0D00-0000CA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163286</xdr:colOff>
      <xdr:row>51</xdr:row>
      <xdr:rowOff>72570</xdr:rowOff>
    </xdr:from>
    <xdr:to>
      <xdr:col>0</xdr:col>
      <xdr:colOff>836488</xdr:colOff>
      <xdr:row>51</xdr:row>
      <xdr:rowOff>817207</xdr:rowOff>
    </xdr:to>
    <xdr:grpSp>
      <xdr:nvGrpSpPr>
        <xdr:cNvPr id="203" name="Группа 202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xmlns="" id="{00000000-0008-0000-0D00-0000CB000000}"/>
            </a:ext>
          </a:extLst>
        </xdr:cNvPr>
        <xdr:cNvGrpSpPr>
          <a:grpSpLocks noChangeAspect="1"/>
        </xdr:cNvGrpSpPr>
      </xdr:nvGrpSpPr>
      <xdr:grpSpPr>
        <a:xfrm rot="5400000">
          <a:off x="127568" y="23530717"/>
          <a:ext cx="744637" cy="673202"/>
          <a:chOff x="720000" y="3600000"/>
          <a:chExt cx="792000" cy="792000"/>
        </a:xfrm>
      </xdr:grpSpPr>
      <xdr:sp macro="" textlink="">
        <xdr:nvSpPr>
          <xdr:cNvPr id="204" name="Стрелка влево 86">
            <a:extLst>
              <a:ext uri="{FF2B5EF4-FFF2-40B4-BE49-F238E27FC236}">
                <a16:creationId xmlns:a16="http://schemas.microsoft.com/office/drawing/2014/main" xmlns="" id="{00000000-0008-0000-0D00-0000CC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05" name="Прямоугольник 204">
            <a:extLst>
              <a:ext uri="{FF2B5EF4-FFF2-40B4-BE49-F238E27FC236}">
                <a16:creationId xmlns:a16="http://schemas.microsoft.com/office/drawing/2014/main" xmlns="" id="{00000000-0008-0000-0D00-0000CD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163288</xdr:colOff>
      <xdr:row>61</xdr:row>
      <xdr:rowOff>81642</xdr:rowOff>
    </xdr:from>
    <xdr:to>
      <xdr:col>0</xdr:col>
      <xdr:colOff>836490</xdr:colOff>
      <xdr:row>61</xdr:row>
      <xdr:rowOff>826279</xdr:rowOff>
    </xdr:to>
    <xdr:grpSp>
      <xdr:nvGrpSpPr>
        <xdr:cNvPr id="206" name="Группа 205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xmlns="" id="{00000000-0008-0000-0D00-0000CE000000}"/>
            </a:ext>
          </a:extLst>
        </xdr:cNvPr>
        <xdr:cNvGrpSpPr>
          <a:grpSpLocks noChangeAspect="1"/>
        </xdr:cNvGrpSpPr>
      </xdr:nvGrpSpPr>
      <xdr:grpSpPr>
        <a:xfrm rot="5400000">
          <a:off x="127570" y="27694503"/>
          <a:ext cx="744637" cy="673202"/>
          <a:chOff x="720000" y="3600000"/>
          <a:chExt cx="792000" cy="792000"/>
        </a:xfrm>
      </xdr:grpSpPr>
      <xdr:sp macro="" textlink="">
        <xdr:nvSpPr>
          <xdr:cNvPr id="207" name="Стрелка влево 86">
            <a:extLst>
              <a:ext uri="{FF2B5EF4-FFF2-40B4-BE49-F238E27FC236}">
                <a16:creationId xmlns:a16="http://schemas.microsoft.com/office/drawing/2014/main" xmlns="" id="{00000000-0008-0000-0D00-0000CF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08" name="Прямоугольник 207">
            <a:extLst>
              <a:ext uri="{FF2B5EF4-FFF2-40B4-BE49-F238E27FC236}">
                <a16:creationId xmlns:a16="http://schemas.microsoft.com/office/drawing/2014/main" xmlns="" id="{00000000-0008-0000-0D00-0000D0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163285</xdr:colOff>
      <xdr:row>73</xdr:row>
      <xdr:rowOff>81644</xdr:rowOff>
    </xdr:from>
    <xdr:to>
      <xdr:col>0</xdr:col>
      <xdr:colOff>836487</xdr:colOff>
      <xdr:row>73</xdr:row>
      <xdr:rowOff>826281</xdr:rowOff>
    </xdr:to>
    <xdr:grpSp>
      <xdr:nvGrpSpPr>
        <xdr:cNvPr id="209" name="Группа 208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xmlns="" id="{00000000-0008-0000-0D00-0000D1000000}"/>
            </a:ext>
          </a:extLst>
        </xdr:cNvPr>
        <xdr:cNvGrpSpPr>
          <a:grpSpLocks noChangeAspect="1"/>
        </xdr:cNvGrpSpPr>
      </xdr:nvGrpSpPr>
      <xdr:grpSpPr>
        <a:xfrm rot="5400000">
          <a:off x="127567" y="34225933"/>
          <a:ext cx="744637" cy="673202"/>
          <a:chOff x="720000" y="3600000"/>
          <a:chExt cx="792000" cy="792000"/>
        </a:xfrm>
      </xdr:grpSpPr>
      <xdr:sp macro="" textlink="">
        <xdr:nvSpPr>
          <xdr:cNvPr id="210" name="Стрелка влево 86">
            <a:extLst>
              <a:ext uri="{FF2B5EF4-FFF2-40B4-BE49-F238E27FC236}">
                <a16:creationId xmlns:a16="http://schemas.microsoft.com/office/drawing/2014/main" xmlns="" id="{00000000-0008-0000-0D00-0000D2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11" name="Прямоугольник 210">
            <a:extLst>
              <a:ext uri="{FF2B5EF4-FFF2-40B4-BE49-F238E27FC236}">
                <a16:creationId xmlns:a16="http://schemas.microsoft.com/office/drawing/2014/main" xmlns="" id="{00000000-0008-0000-0D00-0000D3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163288</xdr:colOff>
      <xdr:row>93</xdr:row>
      <xdr:rowOff>90715</xdr:rowOff>
    </xdr:from>
    <xdr:to>
      <xdr:col>0</xdr:col>
      <xdr:colOff>836490</xdr:colOff>
      <xdr:row>93</xdr:row>
      <xdr:rowOff>835352</xdr:rowOff>
    </xdr:to>
    <xdr:grpSp>
      <xdr:nvGrpSpPr>
        <xdr:cNvPr id="212" name="Группа 211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xmlns="" id="{00000000-0008-0000-0D00-0000D4000000}"/>
            </a:ext>
          </a:extLst>
        </xdr:cNvPr>
        <xdr:cNvGrpSpPr>
          <a:grpSpLocks noChangeAspect="1"/>
        </xdr:cNvGrpSpPr>
      </xdr:nvGrpSpPr>
      <xdr:grpSpPr>
        <a:xfrm rot="5400000">
          <a:off x="127570" y="44376862"/>
          <a:ext cx="744637" cy="673202"/>
          <a:chOff x="720000" y="3600000"/>
          <a:chExt cx="792000" cy="792000"/>
        </a:xfrm>
      </xdr:grpSpPr>
      <xdr:sp macro="" textlink="">
        <xdr:nvSpPr>
          <xdr:cNvPr id="213" name="Стрелка влево 86">
            <a:extLst>
              <a:ext uri="{FF2B5EF4-FFF2-40B4-BE49-F238E27FC236}">
                <a16:creationId xmlns:a16="http://schemas.microsoft.com/office/drawing/2014/main" xmlns="" id="{00000000-0008-0000-0D00-0000D5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14" name="Прямоугольник 213">
            <a:extLst>
              <a:ext uri="{FF2B5EF4-FFF2-40B4-BE49-F238E27FC236}">
                <a16:creationId xmlns:a16="http://schemas.microsoft.com/office/drawing/2014/main" xmlns="" id="{00000000-0008-0000-0D00-0000D6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163290</xdr:colOff>
      <xdr:row>105</xdr:row>
      <xdr:rowOff>90715</xdr:rowOff>
    </xdr:from>
    <xdr:to>
      <xdr:col>0</xdr:col>
      <xdr:colOff>836492</xdr:colOff>
      <xdr:row>105</xdr:row>
      <xdr:rowOff>835352</xdr:rowOff>
    </xdr:to>
    <xdr:grpSp>
      <xdr:nvGrpSpPr>
        <xdr:cNvPr id="215" name="Группа 214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xmlns="" id="{00000000-0008-0000-0D00-0000D7000000}"/>
            </a:ext>
          </a:extLst>
        </xdr:cNvPr>
        <xdr:cNvGrpSpPr>
          <a:grpSpLocks noChangeAspect="1"/>
        </xdr:cNvGrpSpPr>
      </xdr:nvGrpSpPr>
      <xdr:grpSpPr>
        <a:xfrm rot="5400000">
          <a:off x="127572" y="50908290"/>
          <a:ext cx="744637" cy="673202"/>
          <a:chOff x="720000" y="3600000"/>
          <a:chExt cx="792000" cy="792000"/>
        </a:xfrm>
      </xdr:grpSpPr>
      <xdr:sp macro="" textlink="">
        <xdr:nvSpPr>
          <xdr:cNvPr id="216" name="Стрелка влево 86">
            <a:extLst>
              <a:ext uri="{FF2B5EF4-FFF2-40B4-BE49-F238E27FC236}">
                <a16:creationId xmlns:a16="http://schemas.microsoft.com/office/drawing/2014/main" xmlns="" id="{00000000-0008-0000-0D00-0000D8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17" name="Прямоугольник 216">
            <a:extLst>
              <a:ext uri="{FF2B5EF4-FFF2-40B4-BE49-F238E27FC236}">
                <a16:creationId xmlns:a16="http://schemas.microsoft.com/office/drawing/2014/main" xmlns="" id="{00000000-0008-0000-0D00-0000D9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172358</xdr:colOff>
      <xdr:row>117</xdr:row>
      <xdr:rowOff>90714</xdr:rowOff>
    </xdr:from>
    <xdr:to>
      <xdr:col>0</xdr:col>
      <xdr:colOff>845560</xdr:colOff>
      <xdr:row>117</xdr:row>
      <xdr:rowOff>835351</xdr:rowOff>
    </xdr:to>
    <xdr:grpSp>
      <xdr:nvGrpSpPr>
        <xdr:cNvPr id="218" name="Группа 217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xmlns="" id="{00000000-0008-0000-0D00-0000DA000000}"/>
            </a:ext>
          </a:extLst>
        </xdr:cNvPr>
        <xdr:cNvGrpSpPr>
          <a:grpSpLocks noChangeAspect="1"/>
        </xdr:cNvGrpSpPr>
      </xdr:nvGrpSpPr>
      <xdr:grpSpPr>
        <a:xfrm rot="5400000">
          <a:off x="136640" y="57584861"/>
          <a:ext cx="744637" cy="673202"/>
          <a:chOff x="720000" y="3600000"/>
          <a:chExt cx="792000" cy="792000"/>
        </a:xfrm>
      </xdr:grpSpPr>
      <xdr:sp macro="" textlink="">
        <xdr:nvSpPr>
          <xdr:cNvPr id="219" name="Стрелка влево 86">
            <a:extLst>
              <a:ext uri="{FF2B5EF4-FFF2-40B4-BE49-F238E27FC236}">
                <a16:creationId xmlns:a16="http://schemas.microsoft.com/office/drawing/2014/main" xmlns="" id="{00000000-0008-0000-0D00-0000DB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20" name="Прямоугольник 219">
            <a:extLst>
              <a:ext uri="{FF2B5EF4-FFF2-40B4-BE49-F238E27FC236}">
                <a16:creationId xmlns:a16="http://schemas.microsoft.com/office/drawing/2014/main" xmlns="" id="{00000000-0008-0000-0D00-0000DC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</xdr:colOff>
      <xdr:row>158</xdr:row>
      <xdr:rowOff>0</xdr:rowOff>
    </xdr:from>
    <xdr:to>
      <xdr:col>1</xdr:col>
      <xdr:colOff>1514928</xdr:colOff>
      <xdr:row>158</xdr:row>
      <xdr:rowOff>970643</xdr:rowOff>
    </xdr:to>
    <xdr:pic>
      <xdr:nvPicPr>
        <xdr:cNvPr id="16" name="Рисунок 15" descr="VerbinderMittel.jpg">
          <a:extLst>
            <a:ext uri="{FF2B5EF4-FFF2-40B4-BE49-F238E27FC236}">
              <a16:creationId xmlns:a16="http://schemas.microsoft.com/office/drawing/2014/main" xmlns="" id="{00000000-0008-0000-0E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25287" y="58156929"/>
          <a:ext cx="1514927" cy="970643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164</xdr:row>
      <xdr:rowOff>71438</xdr:rowOff>
    </xdr:from>
    <xdr:to>
      <xdr:col>8</xdr:col>
      <xdr:colOff>12411</xdr:colOff>
      <xdr:row>164</xdr:row>
      <xdr:rowOff>1080000</xdr:rowOff>
    </xdr:to>
    <xdr:pic>
      <xdr:nvPicPr>
        <xdr:cNvPr id="19" name="Рисунок 18" descr="ta_1061907.jpg">
          <a:extLst>
            <a:ext uri="{FF2B5EF4-FFF2-40B4-BE49-F238E27FC236}">
              <a16:creationId xmlns:a16="http://schemas.microsoft.com/office/drawing/2014/main" xmlns="" id="{00000000-0008-0000-0E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048625" y="39981188"/>
          <a:ext cx="1655474" cy="1008562"/>
        </a:xfrm>
        <a:prstGeom prst="rect">
          <a:avLst/>
        </a:prstGeom>
      </xdr:spPr>
    </xdr:pic>
    <xdr:clientData/>
  </xdr:twoCellAnchor>
  <xdr:twoCellAnchor>
    <xdr:from>
      <xdr:col>1</xdr:col>
      <xdr:colOff>23812</xdr:colOff>
      <xdr:row>145</xdr:row>
      <xdr:rowOff>127000</xdr:rowOff>
    </xdr:from>
    <xdr:to>
      <xdr:col>2</xdr:col>
      <xdr:colOff>11906</xdr:colOff>
      <xdr:row>145</xdr:row>
      <xdr:rowOff>976312</xdr:rowOff>
    </xdr:to>
    <xdr:pic>
      <xdr:nvPicPr>
        <xdr:cNvPr id="21" name="Рисунок 20" descr="InnenFront94-slb.jpg">
          <a:extLst>
            <a:ext uri="{FF2B5EF4-FFF2-40B4-BE49-F238E27FC236}">
              <a16:creationId xmlns:a16="http://schemas.microsoft.com/office/drawing/2014/main" xmlns="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49098" y="53557714"/>
          <a:ext cx="1711665" cy="849312"/>
        </a:xfrm>
        <a:prstGeom prst="rect">
          <a:avLst/>
        </a:prstGeom>
      </xdr:spPr>
    </xdr:pic>
    <xdr:clientData/>
  </xdr:twoCellAnchor>
  <xdr:twoCellAnchor>
    <xdr:from>
      <xdr:col>7</xdr:col>
      <xdr:colOff>11905</xdr:colOff>
      <xdr:row>157</xdr:row>
      <xdr:rowOff>178594</xdr:rowOff>
    </xdr:from>
    <xdr:to>
      <xdr:col>8</xdr:col>
      <xdr:colOff>1052072</xdr:colOff>
      <xdr:row>158</xdr:row>
      <xdr:rowOff>934357</xdr:rowOff>
    </xdr:to>
    <xdr:pic>
      <xdr:nvPicPr>
        <xdr:cNvPr id="17" name="Рисунок 16" descr="InnenQuerverbinder186-218.jpg">
          <a:extLst>
            <a:ext uri="{FF2B5EF4-FFF2-40B4-BE49-F238E27FC236}">
              <a16:creationId xmlns:a16="http://schemas.microsoft.com/office/drawing/2014/main" xmlns="" id="{00000000-0008-0000-0E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246619" y="58163165"/>
          <a:ext cx="2763739" cy="955335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152</xdr:row>
      <xdr:rowOff>59530</xdr:rowOff>
    </xdr:from>
    <xdr:to>
      <xdr:col>7</xdr:col>
      <xdr:colOff>1080000</xdr:colOff>
      <xdr:row>152</xdr:row>
      <xdr:rowOff>1079999</xdr:rowOff>
    </xdr:to>
    <xdr:pic>
      <xdr:nvPicPr>
        <xdr:cNvPr id="18" name="Рисунок 17" descr="550190_1707_ArciTech_9232835_Mitnehmer_hgr_shop.jpg">
          <a:extLst>
            <a:ext uri="{FF2B5EF4-FFF2-40B4-BE49-F238E27FC236}">
              <a16:creationId xmlns:a16="http://schemas.microsoft.com/office/drawing/2014/main" xmlns="" id="{00000000-0008-0000-0E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48625" y="35230593"/>
          <a:ext cx="1080000" cy="1020469"/>
        </a:xfrm>
        <a:prstGeom prst="rect">
          <a:avLst/>
        </a:prstGeom>
      </xdr:spPr>
    </xdr:pic>
    <xdr:clientData/>
  </xdr:twoCellAnchor>
  <xdr:twoCellAnchor>
    <xdr:from>
      <xdr:col>1</xdr:col>
      <xdr:colOff>35719</xdr:colOff>
      <xdr:row>164</xdr:row>
      <xdr:rowOff>0</xdr:rowOff>
    </xdr:from>
    <xdr:to>
      <xdr:col>2</xdr:col>
      <xdr:colOff>321227</xdr:colOff>
      <xdr:row>164</xdr:row>
      <xdr:rowOff>1016000</xdr:rowOff>
    </xdr:to>
    <xdr:pic>
      <xdr:nvPicPr>
        <xdr:cNvPr id="20" name="Рисунок 19" descr="Z94Alu.jpg">
          <a:extLst>
            <a:ext uri="{FF2B5EF4-FFF2-40B4-BE49-F238E27FC236}">
              <a16:creationId xmlns:a16="http://schemas.microsoft.com/office/drawing/2014/main" xmlns="" id="{00000000-0008-0000-0E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61005" y="60678786"/>
          <a:ext cx="2009079" cy="1016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2</xdr:col>
      <xdr:colOff>12411</xdr:colOff>
      <xdr:row>173</xdr:row>
      <xdr:rowOff>1080000</xdr:rowOff>
    </xdr:to>
    <xdr:pic>
      <xdr:nvPicPr>
        <xdr:cNvPr id="22" name="Рисунок 21" descr="rueckverbinder94-alu.jpg">
          <a:extLst>
            <a:ext uri="{FF2B5EF4-FFF2-40B4-BE49-F238E27FC236}">
              <a16:creationId xmlns:a16="http://schemas.microsoft.com/office/drawing/2014/main" xmlns="" id="{00000000-0008-0000-0E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42875" y="38123813"/>
          <a:ext cx="1655474" cy="1080000"/>
        </a:xfrm>
        <a:prstGeom prst="rect">
          <a:avLst/>
        </a:prstGeom>
      </xdr:spPr>
    </xdr:pic>
    <xdr:clientData/>
  </xdr:twoCellAnchor>
  <xdr:twoCellAnchor>
    <xdr:from>
      <xdr:col>7</xdr:col>
      <xdr:colOff>23812</xdr:colOff>
      <xdr:row>173</xdr:row>
      <xdr:rowOff>392898</xdr:rowOff>
    </xdr:from>
    <xdr:to>
      <xdr:col>7</xdr:col>
      <xdr:colOff>1103812</xdr:colOff>
      <xdr:row>175</xdr:row>
      <xdr:rowOff>175117</xdr:rowOff>
    </xdr:to>
    <xdr:pic>
      <xdr:nvPicPr>
        <xdr:cNvPr id="24" name="Рисунок 23" descr="Frontverbinder_4.jpg">
          <a:extLst>
            <a:ext uri="{FF2B5EF4-FFF2-40B4-BE49-F238E27FC236}">
              <a16:creationId xmlns:a16="http://schemas.microsoft.com/office/drawing/2014/main" xmlns="" id="{00000000-0008-0000-0E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810625" y="45350898"/>
          <a:ext cx="1080000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2</xdr:col>
      <xdr:colOff>12411</xdr:colOff>
      <xdr:row>181</xdr:row>
      <xdr:rowOff>1080000</xdr:rowOff>
    </xdr:to>
    <xdr:pic>
      <xdr:nvPicPr>
        <xdr:cNvPr id="25" name="Рисунок 24" descr="Kappen_01.jpg">
          <a:extLst>
            <a:ext uri="{FF2B5EF4-FFF2-40B4-BE49-F238E27FC236}">
              <a16:creationId xmlns:a16="http://schemas.microsoft.com/office/drawing/2014/main" xmlns="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42875" y="40874156"/>
          <a:ext cx="1655474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180</xdr:row>
      <xdr:rowOff>190499</xdr:rowOff>
    </xdr:from>
    <xdr:to>
      <xdr:col>8</xdr:col>
      <xdr:colOff>333377</xdr:colOff>
      <xdr:row>182</xdr:row>
      <xdr:rowOff>194015</xdr:rowOff>
    </xdr:to>
    <xdr:pic>
      <xdr:nvPicPr>
        <xdr:cNvPr id="26" name="Рисунок 25" descr="10126_Hettich_DesignprofileEdelstahl_4960.jpg">
          <a:extLst>
            <a:ext uri="{FF2B5EF4-FFF2-40B4-BE49-F238E27FC236}">
              <a16:creationId xmlns:a16="http://schemas.microsoft.com/office/drawing/2014/main" xmlns="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048625" y="40826530"/>
          <a:ext cx="1976438" cy="128939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207</xdr:row>
      <xdr:rowOff>59530</xdr:rowOff>
    </xdr:from>
    <xdr:to>
      <xdr:col>2</xdr:col>
      <xdr:colOff>83343</xdr:colOff>
      <xdr:row>207</xdr:row>
      <xdr:rowOff>1079999</xdr:rowOff>
    </xdr:to>
    <xdr:pic>
      <xdr:nvPicPr>
        <xdr:cNvPr id="13" name="Рисунок 12" descr="reling_Set_slb_frei.jpg">
          <a:extLst>
            <a:ext uri="{FF2B5EF4-FFF2-40B4-BE49-F238E27FC236}">
              <a16:creationId xmlns:a16="http://schemas.microsoft.com/office/drawing/2014/main" xmlns="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42875" y="50006249"/>
          <a:ext cx="1726406" cy="102046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216</xdr:row>
      <xdr:rowOff>23812</xdr:rowOff>
    </xdr:from>
    <xdr:to>
      <xdr:col>2</xdr:col>
      <xdr:colOff>64447</xdr:colOff>
      <xdr:row>216</xdr:row>
      <xdr:rowOff>1080000</xdr:rowOff>
    </xdr:to>
    <xdr:pic>
      <xdr:nvPicPr>
        <xdr:cNvPr id="14" name="Рисунок 13" descr="GlasgeklebtHoch.jpg">
          <a:extLst>
            <a:ext uri="{FF2B5EF4-FFF2-40B4-BE49-F238E27FC236}">
              <a16:creationId xmlns:a16="http://schemas.microsoft.com/office/drawing/2014/main" xmlns="" id="{00000000-0008-0000-0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048625" y="48482250"/>
          <a:ext cx="1707510" cy="105618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2</xdr:col>
      <xdr:colOff>156937</xdr:colOff>
      <xdr:row>225</xdr:row>
      <xdr:rowOff>1080000</xdr:rowOff>
    </xdr:to>
    <xdr:pic>
      <xdr:nvPicPr>
        <xdr:cNvPr id="15" name="Рисунок 14" descr="topside124-anth.jpg">
          <a:extLst>
            <a:ext uri="{FF2B5EF4-FFF2-40B4-BE49-F238E27FC236}">
              <a16:creationId xmlns:a16="http://schemas.microsoft.com/office/drawing/2014/main" xmlns="" id="{00000000-0008-0000-0E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2875" y="51387375"/>
          <a:ext cx="1800000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216</xdr:row>
      <xdr:rowOff>0</xdr:rowOff>
    </xdr:from>
    <xdr:to>
      <xdr:col>7</xdr:col>
      <xdr:colOff>1080000</xdr:colOff>
      <xdr:row>216</xdr:row>
      <xdr:rowOff>1080000</xdr:rowOff>
    </xdr:to>
    <xdr:pic>
      <xdr:nvPicPr>
        <xdr:cNvPr id="27" name="Рисунок 26" descr="GlasSetHoch-anth.jpg">
          <a:extLst>
            <a:ext uri="{FF2B5EF4-FFF2-40B4-BE49-F238E27FC236}">
              <a16:creationId xmlns:a16="http://schemas.microsoft.com/office/drawing/2014/main" xmlns="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8048625" y="51387375"/>
          <a:ext cx="1080000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207</xdr:row>
      <xdr:rowOff>71436</xdr:rowOff>
    </xdr:from>
    <xdr:to>
      <xdr:col>7</xdr:col>
      <xdr:colOff>1080000</xdr:colOff>
      <xdr:row>207</xdr:row>
      <xdr:rowOff>1079999</xdr:rowOff>
    </xdr:to>
    <xdr:pic>
      <xdr:nvPicPr>
        <xdr:cNvPr id="28" name="Рисунок 27" descr="Relingverbinder1.jpg">
          <a:extLst>
            <a:ext uri="{FF2B5EF4-FFF2-40B4-BE49-F238E27FC236}">
              <a16:creationId xmlns:a16="http://schemas.microsoft.com/office/drawing/2014/main" xmlns="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048625" y="48529874"/>
          <a:ext cx="1080000" cy="1008563"/>
        </a:xfrm>
        <a:prstGeom prst="rect">
          <a:avLst/>
        </a:prstGeom>
      </xdr:spPr>
    </xdr:pic>
    <xdr:clientData/>
  </xdr:twoCellAnchor>
  <xdr:twoCellAnchor editAs="oneCell">
    <xdr:from>
      <xdr:col>6</xdr:col>
      <xdr:colOff>281217</xdr:colOff>
      <xdr:row>235</xdr:row>
      <xdr:rowOff>18145</xdr:rowOff>
    </xdr:from>
    <xdr:to>
      <xdr:col>10</xdr:col>
      <xdr:colOff>471714</xdr:colOff>
      <xdr:row>243</xdr:row>
      <xdr:rowOff>2095501</xdr:rowOff>
    </xdr:to>
    <xdr:pic>
      <xdr:nvPicPr>
        <xdr:cNvPr id="32" name="Рисунок 31" descr="519.jpg">
          <a:extLst>
            <a:ext uri="{FF2B5EF4-FFF2-40B4-BE49-F238E27FC236}">
              <a16:creationId xmlns:a16="http://schemas.microsoft.com/office/drawing/2014/main" xmlns="" id="{00000000-0008-0000-0E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871860" y="83738359"/>
          <a:ext cx="6930569" cy="5125356"/>
        </a:xfrm>
        <a:prstGeom prst="rect">
          <a:avLst/>
        </a:prstGeom>
      </xdr:spPr>
    </xdr:pic>
    <xdr:clientData/>
  </xdr:twoCellAnchor>
  <xdr:twoCellAnchor>
    <xdr:from>
      <xdr:col>7</xdr:col>
      <xdr:colOff>21428</xdr:colOff>
      <xdr:row>145</xdr:row>
      <xdr:rowOff>71436</xdr:rowOff>
    </xdr:from>
    <xdr:to>
      <xdr:col>7</xdr:col>
      <xdr:colOff>879120</xdr:colOff>
      <xdr:row>145</xdr:row>
      <xdr:rowOff>1032374</xdr:rowOff>
    </xdr:to>
    <xdr:pic>
      <xdr:nvPicPr>
        <xdr:cNvPr id="34" name="Рисунок 33" descr="InnenVerbinder94slb.jpg">
          <a:extLst>
            <a:ext uri="{FF2B5EF4-FFF2-40B4-BE49-F238E27FC236}">
              <a16:creationId xmlns:a16="http://schemas.microsoft.com/office/drawing/2014/main" xmlns="" id="{00000000-0008-0000-0E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8808241" y="34873405"/>
          <a:ext cx="857692" cy="96093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2</xdr:col>
      <xdr:colOff>1040167</xdr:colOff>
      <xdr:row>152</xdr:row>
      <xdr:rowOff>1080000</xdr:rowOff>
    </xdr:to>
    <xdr:pic>
      <xdr:nvPicPr>
        <xdr:cNvPr id="33" name="Рисунок 32" descr="innenRelingE-slb.jpg">
          <a:extLst>
            <a:ext uri="{FF2B5EF4-FFF2-40B4-BE49-F238E27FC236}">
              <a16:creationId xmlns:a16="http://schemas.microsoft.com/office/drawing/2014/main" xmlns="" id="{00000000-0008-0000-0E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42875" y="35206781"/>
          <a:ext cx="2683230" cy="1080000"/>
        </a:xfrm>
        <a:prstGeom prst="rect">
          <a:avLst/>
        </a:prstGeom>
      </xdr:spPr>
    </xdr:pic>
    <xdr:clientData/>
  </xdr:twoCellAnchor>
  <xdr:oneCellAnchor>
    <xdr:from>
      <xdr:col>2</xdr:col>
      <xdr:colOff>288932</xdr:colOff>
      <xdr:row>145</xdr:row>
      <xdr:rowOff>418846</xdr:rowOff>
    </xdr:from>
    <xdr:ext cx="3267067" cy="569941"/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xmlns="" id="{00000000-0008-0000-0E00-00002D000000}"/>
            </a:ext>
          </a:extLst>
        </xdr:cNvPr>
        <xdr:cNvSpPr/>
      </xdr:nvSpPr>
      <xdr:spPr>
        <a:xfrm>
          <a:off x="2937789" y="53822346"/>
          <a:ext cx="3267067" cy="56994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стандартной или различной ширины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нарезки под размер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Длина 2000 мм</a:t>
          </a:r>
        </a:p>
      </xdr:txBody>
    </xdr:sp>
    <xdr:clientData/>
  </xdr:oneCellAnchor>
  <xdr:oneCellAnchor>
    <xdr:from>
      <xdr:col>7</xdr:col>
      <xdr:colOff>1676861</xdr:colOff>
      <xdr:row>145</xdr:row>
      <xdr:rowOff>324616</xdr:rowOff>
    </xdr:from>
    <xdr:ext cx="5059809" cy="782099"/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xmlns="" id="{00000000-0008-0000-0E00-00002E000000}"/>
            </a:ext>
          </a:extLst>
        </xdr:cNvPr>
        <xdr:cNvSpPr/>
      </xdr:nvSpPr>
      <xdr:spPr>
        <a:xfrm>
          <a:off x="10911575" y="53728116"/>
          <a:ext cx="5059809" cy="78209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комбинирования с алюминиевой передней панелью или профилем для передней панели при использовании передней панели из другого материала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При использовании передней панели из другого материала общая нагрузка на ящик не должна превышать 60 кг</a:t>
          </a:r>
        </a:p>
      </xdr:txBody>
    </xdr:sp>
    <xdr:clientData/>
  </xdr:oneCellAnchor>
  <xdr:oneCellAnchor>
    <xdr:from>
      <xdr:col>2</xdr:col>
      <xdr:colOff>612103</xdr:colOff>
      <xdr:row>152</xdr:row>
      <xdr:rowOff>437555</xdr:rowOff>
    </xdr:from>
    <xdr:ext cx="3988245" cy="596588"/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xmlns="" id="{00000000-0008-0000-0E00-00002F000000}"/>
            </a:ext>
          </a:extLst>
        </xdr:cNvPr>
        <xdr:cNvSpPr/>
      </xdr:nvSpPr>
      <xdr:spPr>
        <a:xfrm>
          <a:off x="3260960" y="56408269"/>
          <a:ext cx="3988245" cy="59658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Подходит для различной ширины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Поперечный релинг, адаптеры и продольные разделители заказываются отдельно</a:t>
          </a:r>
        </a:p>
      </xdr:txBody>
    </xdr:sp>
    <xdr:clientData/>
  </xdr:oneCellAnchor>
  <xdr:oneCellAnchor>
    <xdr:from>
      <xdr:col>7</xdr:col>
      <xdr:colOff>1643373</xdr:colOff>
      <xdr:row>152</xdr:row>
      <xdr:rowOff>687586</xdr:rowOff>
    </xdr:from>
    <xdr:ext cx="1383904" cy="264560"/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xmlns="" id="{00000000-0008-0000-0E00-000030000000}"/>
            </a:ext>
          </a:extLst>
        </xdr:cNvPr>
        <xdr:cNvSpPr/>
      </xdr:nvSpPr>
      <xdr:spPr>
        <a:xfrm>
          <a:off x="10878087" y="56658300"/>
          <a:ext cx="1383904" cy="26456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ru-RU" sz="1100" b="0" i="0">
              <a:latin typeface="+mn-lt"/>
              <a:ea typeface="+mn-ea"/>
              <a:cs typeface="+mn-cs"/>
            </a:rPr>
            <a:t>Под прикручивание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141521</xdr:colOff>
      <xdr:row>158</xdr:row>
      <xdr:rowOff>473841</xdr:rowOff>
    </xdr:from>
    <xdr:ext cx="4797871" cy="605660"/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xmlns="" id="{00000000-0008-0000-0E00-000031000000}"/>
            </a:ext>
          </a:extLst>
        </xdr:cNvPr>
        <xdr:cNvSpPr/>
      </xdr:nvSpPr>
      <xdr:spPr>
        <a:xfrm>
          <a:off x="2790378" y="58630770"/>
          <a:ext cx="4797871" cy="60566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стабилизации широких и (или) высоких передних панелей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Рекомендуется при ширине корпуса больше 600 мм и (или) высоте передней панели больше 450 мм</a:t>
          </a:r>
        </a:p>
      </xdr:txBody>
    </xdr:sp>
    <xdr:clientData/>
  </xdr:oneCellAnchor>
  <xdr:oneCellAnchor>
    <xdr:from>
      <xdr:col>8</xdr:col>
      <xdr:colOff>938107</xdr:colOff>
      <xdr:row>158</xdr:row>
      <xdr:rowOff>404104</xdr:rowOff>
    </xdr:from>
    <xdr:ext cx="3916808" cy="648181"/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xmlns="" id="{00000000-0008-0000-0E00-000032000000}"/>
            </a:ext>
          </a:extLst>
        </xdr:cNvPr>
        <xdr:cNvSpPr/>
      </xdr:nvSpPr>
      <xdr:spPr>
        <a:xfrm>
          <a:off x="11896393" y="58561033"/>
          <a:ext cx="3916808" cy="64818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стандартной или различной ширины корпуса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Для нарезки под размер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Длина 2000 мм</a:t>
          </a:r>
          <a:endParaRPr lang="ru-RU" sz="5400"/>
        </a:p>
      </xdr:txBody>
    </xdr:sp>
    <xdr:clientData/>
  </xdr:oneCellAnchor>
  <xdr:oneCellAnchor>
    <xdr:from>
      <xdr:col>8</xdr:col>
      <xdr:colOff>50808</xdr:colOff>
      <xdr:row>164</xdr:row>
      <xdr:rowOff>989779</xdr:rowOff>
    </xdr:from>
    <xdr:ext cx="4774057" cy="643078"/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xmlns="" id="{00000000-0008-0000-0E00-000033000000}"/>
            </a:ext>
          </a:extLst>
        </xdr:cNvPr>
        <xdr:cNvSpPr/>
      </xdr:nvSpPr>
      <xdr:spPr>
        <a:xfrm>
          <a:off x="11009094" y="61641350"/>
          <a:ext cx="4774057" cy="64307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стандартной или различной ширины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нарезки под размер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Длина 2000 мм</a:t>
          </a:r>
        </a:p>
      </xdr:txBody>
    </xdr:sp>
    <xdr:clientData/>
  </xdr:oneCellAnchor>
  <xdr:oneCellAnchor>
    <xdr:from>
      <xdr:col>1</xdr:col>
      <xdr:colOff>1697607</xdr:colOff>
      <xdr:row>173</xdr:row>
      <xdr:rowOff>680783</xdr:rowOff>
    </xdr:from>
    <xdr:ext cx="3209917" cy="264560"/>
    <xdr:sp macro="" textlink="">
      <xdr:nvSpPr>
        <xdr:cNvPr id="52" name="Прямоугольник 51">
          <a:extLst>
            <a:ext uri="{FF2B5EF4-FFF2-40B4-BE49-F238E27FC236}">
              <a16:creationId xmlns:a16="http://schemas.microsoft.com/office/drawing/2014/main" xmlns="" id="{00000000-0008-0000-0E00-000034000000}"/>
            </a:ext>
          </a:extLst>
        </xdr:cNvPr>
        <xdr:cNvSpPr/>
      </xdr:nvSpPr>
      <xdr:spPr>
        <a:xfrm>
          <a:off x="2622893" y="64108212"/>
          <a:ext cx="3209917" cy="26456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ru-RU" sz="1100" b="0" i="0">
              <a:latin typeface="+mn-lt"/>
              <a:ea typeface="+mn-ea"/>
              <a:cs typeface="+mn-cs"/>
            </a:rPr>
            <a:t>Для деревянной или алюминиевой задней стенки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333722</xdr:colOff>
      <xdr:row>181</xdr:row>
      <xdr:rowOff>526142</xdr:rowOff>
    </xdr:from>
    <xdr:ext cx="4714527" cy="744991"/>
    <xdr:sp macro="" textlink="">
      <xdr:nvSpPr>
        <xdr:cNvPr id="53" name="Прямоугольник 52">
          <a:extLst>
            <a:ext uri="{FF2B5EF4-FFF2-40B4-BE49-F238E27FC236}">
              <a16:creationId xmlns:a16="http://schemas.microsoft.com/office/drawing/2014/main" xmlns="" id="{00000000-0008-0000-0E00-000035000000}"/>
            </a:ext>
          </a:extLst>
        </xdr:cNvPr>
        <xdr:cNvSpPr/>
      </xdr:nvSpPr>
      <xdr:spPr>
        <a:xfrm>
          <a:off x="11292008" y="66656856"/>
          <a:ext cx="4714527" cy="74499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использования с выдвижными ящиками или коробами с продольными релингами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Самоклеящиеся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Индивидуальный размер</a:t>
          </a:r>
        </a:p>
      </xdr:txBody>
    </xdr:sp>
    <xdr:clientData/>
  </xdr:oneCellAnchor>
  <xdr:oneCellAnchor>
    <xdr:from>
      <xdr:col>2</xdr:col>
      <xdr:colOff>195951</xdr:colOff>
      <xdr:row>216</xdr:row>
      <xdr:rowOff>565123</xdr:rowOff>
    </xdr:from>
    <xdr:ext cx="3355983" cy="436786"/>
    <xdr:sp macro="" textlink="">
      <xdr:nvSpPr>
        <xdr:cNvPr id="54" name="Прямоугольник 53">
          <a:extLst>
            <a:ext uri="{FF2B5EF4-FFF2-40B4-BE49-F238E27FC236}">
              <a16:creationId xmlns:a16="http://schemas.microsoft.com/office/drawing/2014/main" xmlns="" id="{00000000-0008-0000-0E00-000036000000}"/>
            </a:ext>
          </a:extLst>
        </xdr:cNvPr>
        <xdr:cNvSpPr/>
      </xdr:nvSpPr>
      <xdr:spPr>
        <a:xfrm>
          <a:off x="2844808" y="73399623"/>
          <a:ext cx="3355983" cy="436786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Прозрачное стекло с приклеенными соединителями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Толщина материала 8 мм</a:t>
          </a:r>
        </a:p>
      </xdr:txBody>
    </xdr:sp>
    <xdr:clientData/>
  </xdr:oneCellAnchor>
  <xdr:oneCellAnchor>
    <xdr:from>
      <xdr:col>7</xdr:col>
      <xdr:colOff>1703801</xdr:colOff>
      <xdr:row>216</xdr:row>
      <xdr:rowOff>608778</xdr:rowOff>
    </xdr:from>
    <xdr:ext cx="5031735" cy="416294"/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xmlns="" id="{00000000-0008-0000-0E00-000037000000}"/>
            </a:ext>
          </a:extLst>
        </xdr:cNvPr>
        <xdr:cNvSpPr/>
      </xdr:nvSpPr>
      <xdr:spPr>
        <a:xfrm>
          <a:off x="10938515" y="73443278"/>
          <a:ext cx="5031735" cy="41629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ctr"/>
          <a:r>
            <a:rPr lang="ru-RU" sz="1100" b="0" i="0">
              <a:latin typeface="+mn-lt"/>
              <a:ea typeface="+mn-ea"/>
              <a:cs typeface="+mn-cs"/>
            </a:rPr>
            <a:t>Для комбинирования с </a:t>
          </a:r>
          <a:r>
            <a:rPr lang="en-US" sz="1100" b="0" i="0">
              <a:latin typeface="+mn-lt"/>
              <a:ea typeface="+mn-ea"/>
              <a:cs typeface="+mn-cs"/>
            </a:rPr>
            <a:t>DesignSide </a:t>
          </a:r>
          <a:r>
            <a:rPr lang="ru-RU" sz="1100" b="0" i="0">
              <a:latin typeface="+mn-lt"/>
              <a:ea typeface="+mn-ea"/>
              <a:cs typeface="+mn-cs"/>
            </a:rPr>
            <a:t>из стекла или при использовании надставки </a:t>
          </a:r>
          <a:r>
            <a:rPr lang="en-US" sz="1100" b="0" i="0">
              <a:latin typeface="+mn-lt"/>
              <a:ea typeface="+mn-ea"/>
              <a:cs typeface="+mn-cs"/>
            </a:rPr>
            <a:t>DesignSide </a:t>
          </a:r>
          <a:r>
            <a:rPr lang="ru-RU" sz="1100" b="0" i="0">
              <a:latin typeface="+mn-lt"/>
              <a:ea typeface="+mn-ea"/>
              <a:cs typeface="+mn-cs"/>
            </a:rPr>
            <a:t>из другого материала </a:t>
          </a:r>
          <a:r>
            <a:rPr lang="en-US" sz="1100" b="0" i="0">
              <a:latin typeface="+mn-lt"/>
              <a:ea typeface="+mn-ea"/>
              <a:cs typeface="+mn-cs"/>
            </a:rPr>
            <a:t>c </a:t>
          </a:r>
          <a:r>
            <a:rPr lang="ru-RU" sz="1100" b="0" i="0">
              <a:latin typeface="+mn-lt"/>
              <a:ea typeface="+mn-ea"/>
              <a:cs typeface="+mn-cs"/>
            </a:rPr>
            <a:t>соединителем </a:t>
          </a:r>
          <a:r>
            <a:rPr lang="en-US" sz="1100" b="0" i="0">
              <a:latin typeface="+mn-lt"/>
              <a:ea typeface="+mn-ea"/>
              <a:cs typeface="+mn-cs"/>
            </a:rPr>
            <a:t>DesignSide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>
    <xdr:from>
      <xdr:col>1</xdr:col>
      <xdr:colOff>23812</xdr:colOff>
      <xdr:row>235</xdr:row>
      <xdr:rowOff>83344</xdr:rowOff>
    </xdr:from>
    <xdr:to>
      <xdr:col>1</xdr:col>
      <xdr:colOff>1531216</xdr:colOff>
      <xdr:row>235</xdr:row>
      <xdr:rowOff>1000126</xdr:rowOff>
    </xdr:to>
    <xdr:pic>
      <xdr:nvPicPr>
        <xdr:cNvPr id="66" name="Рисунок 65" descr="550290_1710_Push_to_open_Silent_10_IT_9240161_shop.jpg">
          <a:extLst>
            <a:ext uri="{FF2B5EF4-FFF2-40B4-BE49-F238E27FC236}">
              <a16:creationId xmlns:a16="http://schemas.microsoft.com/office/drawing/2014/main" xmlns="" id="{00000000-0008-0000-0E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66687" y="59388375"/>
          <a:ext cx="1507404" cy="916782"/>
        </a:xfrm>
        <a:prstGeom prst="rect">
          <a:avLst/>
        </a:prstGeom>
      </xdr:spPr>
    </xdr:pic>
    <xdr:clientData/>
  </xdr:twoCellAnchor>
  <xdr:twoCellAnchor>
    <xdr:from>
      <xdr:col>2</xdr:col>
      <xdr:colOff>701906</xdr:colOff>
      <xdr:row>1</xdr:row>
      <xdr:rowOff>71437</xdr:rowOff>
    </xdr:from>
    <xdr:to>
      <xdr:col>2</xdr:col>
      <xdr:colOff>2416405</xdr:colOff>
      <xdr:row>3</xdr:row>
      <xdr:rowOff>95251</xdr:rowOff>
    </xdr:to>
    <xdr:sp macro="" textlink="">
      <xdr:nvSpPr>
        <xdr:cNvPr id="68" name="Скругленный прямоугольник 67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xmlns="" id="{00000000-0008-0000-0E00-000044000000}"/>
            </a:ext>
          </a:extLst>
        </xdr:cNvPr>
        <xdr:cNvSpPr/>
      </xdr:nvSpPr>
      <xdr:spPr>
        <a:xfrm>
          <a:off x="3350763" y="951366"/>
          <a:ext cx="1714499" cy="64067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ArciTech</a:t>
          </a:r>
          <a:r>
            <a:rPr lang="ru-RU" sz="1400" baseline="0"/>
            <a:t> высота боковины 94 мм</a:t>
          </a:r>
          <a:endParaRPr lang="ru-RU" sz="1400"/>
        </a:p>
      </xdr:txBody>
    </xdr:sp>
    <xdr:clientData/>
  </xdr:twoCellAnchor>
  <xdr:twoCellAnchor>
    <xdr:from>
      <xdr:col>2</xdr:col>
      <xdr:colOff>2499748</xdr:colOff>
      <xdr:row>1</xdr:row>
      <xdr:rowOff>71437</xdr:rowOff>
    </xdr:from>
    <xdr:to>
      <xdr:col>4</xdr:col>
      <xdr:colOff>91282</xdr:colOff>
      <xdr:row>3</xdr:row>
      <xdr:rowOff>95251</xdr:rowOff>
    </xdr:to>
    <xdr:sp macro="" textlink="">
      <xdr:nvSpPr>
        <xdr:cNvPr id="69" name="Скругленный прямоугольник 68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xmlns="" id="{00000000-0008-0000-0E00-000045000000}"/>
            </a:ext>
          </a:extLst>
        </xdr:cNvPr>
        <xdr:cNvSpPr/>
      </xdr:nvSpPr>
      <xdr:spPr>
        <a:xfrm>
          <a:off x="5148605" y="951366"/>
          <a:ext cx="1963963" cy="64067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ArciTech</a:t>
          </a:r>
          <a:r>
            <a:rPr lang="ru-RU" sz="1400" baseline="0"/>
            <a:t> высота боковины 126 мм</a:t>
          </a:r>
          <a:endParaRPr lang="ru-RU" sz="1400"/>
        </a:p>
      </xdr:txBody>
    </xdr:sp>
    <xdr:clientData/>
  </xdr:twoCellAnchor>
  <xdr:twoCellAnchor>
    <xdr:from>
      <xdr:col>6</xdr:col>
      <xdr:colOff>431455</xdr:colOff>
      <xdr:row>1</xdr:row>
      <xdr:rowOff>71436</xdr:rowOff>
    </xdr:from>
    <xdr:to>
      <xdr:col>7</xdr:col>
      <xdr:colOff>1575589</xdr:colOff>
      <xdr:row>3</xdr:row>
      <xdr:rowOff>95250</xdr:rowOff>
    </xdr:to>
    <xdr:sp macro="" textlink="">
      <xdr:nvSpPr>
        <xdr:cNvPr id="70" name="Скругленный прямоугольник 69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xmlns="" id="{00000000-0008-0000-0E00-000046000000}"/>
            </a:ext>
          </a:extLst>
        </xdr:cNvPr>
        <xdr:cNvSpPr/>
      </xdr:nvSpPr>
      <xdr:spPr>
        <a:xfrm>
          <a:off x="9022098" y="951365"/>
          <a:ext cx="1788205" cy="64067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Компоненты для внутреннего ящика</a:t>
          </a:r>
        </a:p>
      </xdr:txBody>
    </xdr:sp>
    <xdr:clientData/>
  </xdr:twoCellAnchor>
  <xdr:twoCellAnchor>
    <xdr:from>
      <xdr:col>7</xdr:col>
      <xdr:colOff>1661780</xdr:colOff>
      <xdr:row>1</xdr:row>
      <xdr:rowOff>71435</xdr:rowOff>
    </xdr:from>
    <xdr:to>
      <xdr:col>8</xdr:col>
      <xdr:colOff>1733216</xdr:colOff>
      <xdr:row>3</xdr:row>
      <xdr:rowOff>95249</xdr:rowOff>
    </xdr:to>
    <xdr:sp macro="" textlink="">
      <xdr:nvSpPr>
        <xdr:cNvPr id="71" name="Скругленный прямоугольник 70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xmlns="" id="{00000000-0008-0000-0E00-000047000000}"/>
            </a:ext>
          </a:extLst>
        </xdr:cNvPr>
        <xdr:cNvSpPr/>
      </xdr:nvSpPr>
      <xdr:spPr>
        <a:xfrm>
          <a:off x="10896494" y="951364"/>
          <a:ext cx="1795008" cy="64067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Компоненты для</a:t>
          </a:r>
          <a:r>
            <a:rPr lang="ru-RU" sz="1400" baseline="0"/>
            <a:t> ящика</a:t>
          </a:r>
          <a:endParaRPr lang="ru-RU" sz="1400"/>
        </a:p>
      </xdr:txBody>
    </xdr:sp>
    <xdr:clientData/>
  </xdr:twoCellAnchor>
  <xdr:twoCellAnchor>
    <xdr:from>
      <xdr:col>8</xdr:col>
      <xdr:colOff>1810314</xdr:colOff>
      <xdr:row>1</xdr:row>
      <xdr:rowOff>71436</xdr:rowOff>
    </xdr:from>
    <xdr:to>
      <xdr:col>8</xdr:col>
      <xdr:colOff>3524813</xdr:colOff>
      <xdr:row>3</xdr:row>
      <xdr:rowOff>95250</xdr:rowOff>
    </xdr:to>
    <xdr:sp macro="" textlink="">
      <xdr:nvSpPr>
        <xdr:cNvPr id="72" name="Скругленный прямоугольник 71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xmlns="" id="{00000000-0008-0000-0E00-000048000000}"/>
            </a:ext>
          </a:extLst>
        </xdr:cNvPr>
        <xdr:cNvSpPr/>
      </xdr:nvSpPr>
      <xdr:spPr>
        <a:xfrm>
          <a:off x="12768600" y="951365"/>
          <a:ext cx="1714499" cy="64067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Компоненты для </a:t>
          </a:r>
          <a:r>
            <a:rPr lang="en-US" sz="1400"/>
            <a:t>Push to Open Silent</a:t>
          </a:r>
          <a:endParaRPr lang="ru-RU" sz="1400"/>
        </a:p>
      </xdr:txBody>
    </xdr:sp>
    <xdr:clientData/>
  </xdr:twoCellAnchor>
  <xdr:twoCellAnchor>
    <xdr:from>
      <xdr:col>1</xdr:col>
      <xdr:colOff>881068</xdr:colOff>
      <xdr:row>0</xdr:row>
      <xdr:rowOff>107158</xdr:rowOff>
    </xdr:from>
    <xdr:to>
      <xdr:col>1</xdr:col>
      <xdr:colOff>1554268</xdr:colOff>
      <xdr:row>0</xdr:row>
      <xdr:rowOff>780358</xdr:rowOff>
    </xdr:to>
    <xdr:grpSp>
      <xdr:nvGrpSpPr>
        <xdr:cNvPr id="58" name="Группа 57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xmlns="" id="{00000000-0008-0000-0E00-00003A000000}"/>
            </a:ext>
          </a:extLst>
        </xdr:cNvPr>
        <xdr:cNvGrpSpPr/>
      </xdr:nvGrpSpPr>
      <xdr:grpSpPr>
        <a:xfrm>
          <a:off x="1765532" y="107158"/>
          <a:ext cx="673200" cy="673200"/>
          <a:chOff x="1944000" y="3600000"/>
          <a:chExt cx="673200" cy="673200"/>
        </a:xfrm>
      </xdr:grpSpPr>
      <xdr:pic>
        <xdr:nvPicPr>
          <xdr:cNvPr id="59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0E00-00003B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60" name="Прямоугольник 59">
            <a:extLst>
              <a:ext uri="{FF2B5EF4-FFF2-40B4-BE49-F238E27FC236}">
                <a16:creationId xmlns:a16="http://schemas.microsoft.com/office/drawing/2014/main" xmlns="" id="{00000000-0008-0000-0E00-00003C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83345</xdr:colOff>
      <xdr:row>0</xdr:row>
      <xdr:rowOff>107157</xdr:rowOff>
    </xdr:from>
    <xdr:to>
      <xdr:col>1</xdr:col>
      <xdr:colOff>756545</xdr:colOff>
      <xdr:row>0</xdr:row>
      <xdr:rowOff>780357</xdr:rowOff>
    </xdr:to>
    <xdr:grpSp>
      <xdr:nvGrpSpPr>
        <xdr:cNvPr id="61" name="Группа 60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xmlns="" id="{00000000-0008-0000-0E00-00003D000000}"/>
            </a:ext>
          </a:extLst>
        </xdr:cNvPr>
        <xdr:cNvGrpSpPr>
          <a:grpSpLocks noChangeAspect="1"/>
        </xdr:cNvGrpSpPr>
      </xdr:nvGrpSpPr>
      <xdr:grpSpPr>
        <a:xfrm>
          <a:off x="967809" y="107157"/>
          <a:ext cx="673200" cy="673200"/>
          <a:chOff x="720000" y="3600000"/>
          <a:chExt cx="792000" cy="792000"/>
        </a:xfrm>
        <a:noFill/>
      </xdr:grpSpPr>
      <xdr:sp macro="" textlink="">
        <xdr:nvSpPr>
          <xdr:cNvPr id="73" name="Стрелка влево 72">
            <a:extLst>
              <a:ext uri="{FF2B5EF4-FFF2-40B4-BE49-F238E27FC236}">
                <a16:creationId xmlns:a16="http://schemas.microsoft.com/office/drawing/2014/main" xmlns="" id="{00000000-0008-0000-0E00-000049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4" name="Прямоугольник 73">
            <a:extLst>
              <a:ext uri="{FF2B5EF4-FFF2-40B4-BE49-F238E27FC236}">
                <a16:creationId xmlns:a16="http://schemas.microsoft.com/office/drawing/2014/main" xmlns="" id="{00000000-0008-0000-0E00-00004A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5</xdr:row>
      <xdr:rowOff>107156</xdr:rowOff>
    </xdr:from>
    <xdr:to>
      <xdr:col>0</xdr:col>
      <xdr:colOff>792263</xdr:colOff>
      <xdr:row>7</xdr:row>
      <xdr:rowOff>375543</xdr:rowOff>
    </xdr:to>
    <xdr:grpSp>
      <xdr:nvGrpSpPr>
        <xdr:cNvPr id="75" name="Группа 74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xmlns="" id="{00000000-0008-0000-0E00-00004B000000}"/>
            </a:ext>
          </a:extLst>
        </xdr:cNvPr>
        <xdr:cNvGrpSpPr>
          <a:grpSpLocks noChangeAspect="1"/>
        </xdr:cNvGrpSpPr>
      </xdr:nvGrpSpPr>
      <xdr:grpSpPr>
        <a:xfrm rot="5400000">
          <a:off x="83343" y="2211160"/>
          <a:ext cx="744637" cy="673202"/>
          <a:chOff x="720000" y="3600000"/>
          <a:chExt cx="792000" cy="792000"/>
        </a:xfrm>
      </xdr:grpSpPr>
      <xdr:sp macro="" textlink="">
        <xdr:nvSpPr>
          <xdr:cNvPr id="76" name="Стрелка влево 75">
            <a:extLst>
              <a:ext uri="{FF2B5EF4-FFF2-40B4-BE49-F238E27FC236}">
                <a16:creationId xmlns:a16="http://schemas.microsoft.com/office/drawing/2014/main" xmlns="" id="{00000000-0008-0000-0E00-00004C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7" name="Прямоугольник 76">
            <a:extLst>
              <a:ext uri="{FF2B5EF4-FFF2-40B4-BE49-F238E27FC236}">
                <a16:creationId xmlns:a16="http://schemas.microsoft.com/office/drawing/2014/main" xmlns="" id="{00000000-0008-0000-0E00-00004D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119062</xdr:colOff>
      <xdr:row>51</xdr:row>
      <xdr:rowOff>107155</xdr:rowOff>
    </xdr:from>
    <xdr:to>
      <xdr:col>0</xdr:col>
      <xdr:colOff>792264</xdr:colOff>
      <xdr:row>53</xdr:row>
      <xdr:rowOff>375542</xdr:rowOff>
    </xdr:to>
    <xdr:grpSp>
      <xdr:nvGrpSpPr>
        <xdr:cNvPr id="78" name="Группа 77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xmlns="" id="{00000000-0008-0000-0E00-00004E000000}"/>
            </a:ext>
          </a:extLst>
        </xdr:cNvPr>
        <xdr:cNvGrpSpPr>
          <a:grpSpLocks noChangeAspect="1"/>
        </xdr:cNvGrpSpPr>
      </xdr:nvGrpSpPr>
      <xdr:grpSpPr>
        <a:xfrm rot="5400000">
          <a:off x="83344" y="19043194"/>
          <a:ext cx="744637" cy="673202"/>
          <a:chOff x="720000" y="3600000"/>
          <a:chExt cx="792000" cy="792000"/>
        </a:xfrm>
      </xdr:grpSpPr>
      <xdr:sp macro="" textlink="">
        <xdr:nvSpPr>
          <xdr:cNvPr id="79" name="Стрелка влево 78">
            <a:extLst>
              <a:ext uri="{FF2B5EF4-FFF2-40B4-BE49-F238E27FC236}">
                <a16:creationId xmlns:a16="http://schemas.microsoft.com/office/drawing/2014/main" xmlns="" id="{00000000-0008-0000-0E00-00004F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0" name="Прямоугольник 79">
            <a:extLst>
              <a:ext uri="{FF2B5EF4-FFF2-40B4-BE49-F238E27FC236}">
                <a16:creationId xmlns:a16="http://schemas.microsoft.com/office/drawing/2014/main" xmlns="" id="{00000000-0008-0000-0E00-000050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145</xdr:row>
      <xdr:rowOff>95251</xdr:rowOff>
    </xdr:from>
    <xdr:to>
      <xdr:col>0</xdr:col>
      <xdr:colOff>792262</xdr:colOff>
      <xdr:row>145</xdr:row>
      <xdr:rowOff>839888</xdr:rowOff>
    </xdr:to>
    <xdr:grpSp>
      <xdr:nvGrpSpPr>
        <xdr:cNvPr id="81" name="Группа 80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xmlns="" id="{00000000-0008-0000-0E00-000051000000}"/>
            </a:ext>
          </a:extLst>
        </xdr:cNvPr>
        <xdr:cNvGrpSpPr>
          <a:grpSpLocks noChangeAspect="1"/>
        </xdr:cNvGrpSpPr>
      </xdr:nvGrpSpPr>
      <xdr:grpSpPr>
        <a:xfrm rot="5400000">
          <a:off x="83342" y="53960826"/>
          <a:ext cx="744637" cy="673202"/>
          <a:chOff x="720000" y="3600000"/>
          <a:chExt cx="792000" cy="792000"/>
        </a:xfrm>
      </xdr:grpSpPr>
      <xdr:sp macro="" textlink="">
        <xdr:nvSpPr>
          <xdr:cNvPr id="82" name="Стрелка влево 81">
            <a:extLst>
              <a:ext uri="{FF2B5EF4-FFF2-40B4-BE49-F238E27FC236}">
                <a16:creationId xmlns:a16="http://schemas.microsoft.com/office/drawing/2014/main" xmlns="" id="{00000000-0008-0000-0E00-000052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3" name="Прямоугольник 82">
            <a:extLst>
              <a:ext uri="{FF2B5EF4-FFF2-40B4-BE49-F238E27FC236}">
                <a16:creationId xmlns:a16="http://schemas.microsoft.com/office/drawing/2014/main" xmlns="" id="{00000000-0008-0000-0E00-000053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164</xdr:row>
      <xdr:rowOff>107155</xdr:rowOff>
    </xdr:from>
    <xdr:to>
      <xdr:col>0</xdr:col>
      <xdr:colOff>792263</xdr:colOff>
      <xdr:row>164</xdr:row>
      <xdr:rowOff>851792</xdr:rowOff>
    </xdr:to>
    <xdr:grpSp>
      <xdr:nvGrpSpPr>
        <xdr:cNvPr id="84" name="Группа 83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xmlns="" id="{00000000-0008-0000-0E00-000054000000}"/>
            </a:ext>
          </a:extLst>
        </xdr:cNvPr>
        <xdr:cNvGrpSpPr>
          <a:grpSpLocks noChangeAspect="1"/>
        </xdr:cNvGrpSpPr>
      </xdr:nvGrpSpPr>
      <xdr:grpSpPr>
        <a:xfrm rot="5400000">
          <a:off x="83343" y="61293373"/>
          <a:ext cx="744637" cy="673202"/>
          <a:chOff x="720000" y="3600000"/>
          <a:chExt cx="792000" cy="792000"/>
        </a:xfrm>
      </xdr:grpSpPr>
      <xdr:sp macro="" textlink="">
        <xdr:nvSpPr>
          <xdr:cNvPr id="85" name="Стрелка влево 84">
            <a:extLst>
              <a:ext uri="{FF2B5EF4-FFF2-40B4-BE49-F238E27FC236}">
                <a16:creationId xmlns:a16="http://schemas.microsoft.com/office/drawing/2014/main" xmlns="" id="{00000000-0008-0000-0E00-000055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6" name="Прямоугольник 85">
            <a:extLst>
              <a:ext uri="{FF2B5EF4-FFF2-40B4-BE49-F238E27FC236}">
                <a16:creationId xmlns:a16="http://schemas.microsoft.com/office/drawing/2014/main" xmlns="" id="{00000000-0008-0000-0E00-000056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207</xdr:row>
      <xdr:rowOff>95250</xdr:rowOff>
    </xdr:from>
    <xdr:to>
      <xdr:col>0</xdr:col>
      <xdr:colOff>792263</xdr:colOff>
      <xdr:row>207</xdr:row>
      <xdr:rowOff>839887</xdr:rowOff>
    </xdr:to>
    <xdr:grpSp>
      <xdr:nvGrpSpPr>
        <xdr:cNvPr id="87" name="Группа 86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xmlns="" id="{00000000-0008-0000-0E00-000057000000}"/>
            </a:ext>
          </a:extLst>
        </xdr:cNvPr>
        <xdr:cNvGrpSpPr>
          <a:grpSpLocks noChangeAspect="1"/>
        </xdr:cNvGrpSpPr>
      </xdr:nvGrpSpPr>
      <xdr:grpSpPr>
        <a:xfrm rot="5400000">
          <a:off x="83343" y="75596182"/>
          <a:ext cx="744637" cy="673202"/>
          <a:chOff x="720000" y="3600000"/>
          <a:chExt cx="792000" cy="792000"/>
        </a:xfrm>
      </xdr:grpSpPr>
      <xdr:sp macro="" textlink="">
        <xdr:nvSpPr>
          <xdr:cNvPr id="88" name="Стрелка влево 87">
            <a:extLst>
              <a:ext uri="{FF2B5EF4-FFF2-40B4-BE49-F238E27FC236}">
                <a16:creationId xmlns:a16="http://schemas.microsoft.com/office/drawing/2014/main" xmlns="" id="{00000000-0008-0000-0E00-000058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9" name="Прямоугольник 88">
            <a:extLst>
              <a:ext uri="{FF2B5EF4-FFF2-40B4-BE49-F238E27FC236}">
                <a16:creationId xmlns:a16="http://schemas.microsoft.com/office/drawing/2014/main" xmlns="" id="{00000000-0008-0000-0E00-000059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235</xdr:row>
      <xdr:rowOff>95251</xdr:rowOff>
    </xdr:from>
    <xdr:to>
      <xdr:col>0</xdr:col>
      <xdr:colOff>792263</xdr:colOff>
      <xdr:row>235</xdr:row>
      <xdr:rowOff>839888</xdr:rowOff>
    </xdr:to>
    <xdr:grpSp>
      <xdr:nvGrpSpPr>
        <xdr:cNvPr id="90" name="Группа 89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xmlns="" id="{00000000-0008-0000-0E00-00005A000000}"/>
            </a:ext>
          </a:extLst>
        </xdr:cNvPr>
        <xdr:cNvGrpSpPr>
          <a:grpSpLocks noChangeAspect="1"/>
        </xdr:cNvGrpSpPr>
      </xdr:nvGrpSpPr>
      <xdr:grpSpPr>
        <a:xfrm rot="5400000">
          <a:off x="83343" y="84794612"/>
          <a:ext cx="744637" cy="673202"/>
          <a:chOff x="720000" y="3600000"/>
          <a:chExt cx="792000" cy="792000"/>
        </a:xfrm>
      </xdr:grpSpPr>
      <xdr:sp macro="" textlink="">
        <xdr:nvSpPr>
          <xdr:cNvPr id="91" name="Стрелка влево 90">
            <a:extLst>
              <a:ext uri="{FF2B5EF4-FFF2-40B4-BE49-F238E27FC236}">
                <a16:creationId xmlns:a16="http://schemas.microsoft.com/office/drawing/2014/main" xmlns="" id="{00000000-0008-0000-0E00-00005B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92" name="Прямоугольник 91">
            <a:extLst>
              <a:ext uri="{FF2B5EF4-FFF2-40B4-BE49-F238E27FC236}">
                <a16:creationId xmlns:a16="http://schemas.microsoft.com/office/drawing/2014/main" xmlns="" id="{00000000-0008-0000-0E00-00005C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1</xdr:col>
      <xdr:colOff>9071</xdr:colOff>
      <xdr:row>7</xdr:row>
      <xdr:rowOff>0</xdr:rowOff>
    </xdr:from>
    <xdr:to>
      <xdr:col>2</xdr:col>
      <xdr:colOff>1623785</xdr:colOff>
      <xdr:row>7</xdr:row>
      <xdr:rowOff>2186577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2512786"/>
          <a:ext cx="3338285" cy="2186577"/>
        </a:xfrm>
        <a:prstGeom prst="rect">
          <a:avLst/>
        </a:prstGeom>
      </xdr:spPr>
    </xdr:pic>
    <xdr:clientData/>
  </xdr:twoCellAnchor>
  <xdr:twoCellAnchor editAs="oneCell">
    <xdr:from>
      <xdr:col>7</xdr:col>
      <xdr:colOff>9072</xdr:colOff>
      <xdr:row>7</xdr:row>
      <xdr:rowOff>0</xdr:rowOff>
    </xdr:from>
    <xdr:to>
      <xdr:col>8</xdr:col>
      <xdr:colOff>607786</xdr:colOff>
      <xdr:row>7</xdr:row>
      <xdr:rowOff>1714500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43786" y="2512786"/>
          <a:ext cx="2322285" cy="1714500"/>
        </a:xfrm>
        <a:prstGeom prst="rect">
          <a:avLst/>
        </a:prstGeom>
      </xdr:spPr>
    </xdr:pic>
    <xdr:clientData/>
  </xdr:twoCellAnchor>
  <xdr:twoCellAnchor editAs="oneCell">
    <xdr:from>
      <xdr:col>8</xdr:col>
      <xdr:colOff>607792</xdr:colOff>
      <xdr:row>7</xdr:row>
      <xdr:rowOff>0</xdr:rowOff>
    </xdr:from>
    <xdr:to>
      <xdr:col>8</xdr:col>
      <xdr:colOff>2966358</xdr:colOff>
      <xdr:row>7</xdr:row>
      <xdr:rowOff>1732643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0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566078" y="2512786"/>
          <a:ext cx="2358566" cy="1732643"/>
        </a:xfrm>
        <a:prstGeom prst="rect">
          <a:avLst/>
        </a:prstGeom>
      </xdr:spPr>
    </xdr:pic>
    <xdr:clientData/>
  </xdr:twoCellAnchor>
  <xdr:twoCellAnchor editAs="oneCell">
    <xdr:from>
      <xdr:col>8</xdr:col>
      <xdr:colOff>2930070</xdr:colOff>
      <xdr:row>7</xdr:row>
      <xdr:rowOff>0</xdr:rowOff>
    </xdr:from>
    <xdr:to>
      <xdr:col>10</xdr:col>
      <xdr:colOff>916213</xdr:colOff>
      <xdr:row>7</xdr:row>
      <xdr:rowOff>1723571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xmlns="" id="{00000000-0008-0000-0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888356" y="2512786"/>
          <a:ext cx="2358572" cy="1723571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21</xdr:row>
      <xdr:rowOff>0</xdr:rowOff>
    </xdr:from>
    <xdr:to>
      <xdr:col>2</xdr:col>
      <xdr:colOff>598430</xdr:colOff>
      <xdr:row>21</xdr:row>
      <xdr:rowOff>1520910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00000000-0008-0000-0E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5287" y="7828643"/>
          <a:ext cx="2322000" cy="1520910"/>
        </a:xfrm>
        <a:prstGeom prst="rect">
          <a:avLst/>
        </a:prstGeom>
      </xdr:spPr>
    </xdr:pic>
    <xdr:clientData/>
  </xdr:twoCellAnchor>
  <xdr:twoCellAnchor editAs="oneCell">
    <xdr:from>
      <xdr:col>2</xdr:col>
      <xdr:colOff>598715</xdr:colOff>
      <xdr:row>21</xdr:row>
      <xdr:rowOff>2</xdr:rowOff>
    </xdr:from>
    <xdr:to>
      <xdr:col>2</xdr:col>
      <xdr:colOff>2925433</xdr:colOff>
      <xdr:row>21</xdr:row>
      <xdr:rowOff>1524002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00000000-0008-0000-0E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247572" y="7828645"/>
          <a:ext cx="2326718" cy="1524000"/>
        </a:xfrm>
        <a:prstGeom prst="rect">
          <a:avLst/>
        </a:prstGeom>
      </xdr:spPr>
    </xdr:pic>
    <xdr:clientData/>
  </xdr:twoCellAnchor>
  <xdr:twoCellAnchor editAs="oneCell">
    <xdr:from>
      <xdr:col>2</xdr:col>
      <xdr:colOff>2920999</xdr:colOff>
      <xdr:row>21</xdr:row>
      <xdr:rowOff>0</xdr:rowOff>
    </xdr:from>
    <xdr:to>
      <xdr:col>4</xdr:col>
      <xdr:colOff>916213</xdr:colOff>
      <xdr:row>21</xdr:row>
      <xdr:rowOff>1524000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xmlns="" id="{00000000-0008-0000-0E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569856" y="7828643"/>
          <a:ext cx="2367643" cy="1524000"/>
        </a:xfrm>
        <a:prstGeom prst="rect">
          <a:avLst/>
        </a:prstGeom>
      </xdr:spPr>
    </xdr:pic>
    <xdr:clientData/>
  </xdr:twoCellAnchor>
  <xdr:twoCellAnchor editAs="oneCell">
    <xdr:from>
      <xdr:col>7</xdr:col>
      <xdr:colOff>9071</xdr:colOff>
      <xdr:row>21</xdr:row>
      <xdr:rowOff>0</xdr:rowOff>
    </xdr:from>
    <xdr:to>
      <xdr:col>8</xdr:col>
      <xdr:colOff>1641929</xdr:colOff>
      <xdr:row>22</xdr:row>
      <xdr:rowOff>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00000000-0008-0000-0E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43785" y="7828643"/>
          <a:ext cx="3356429" cy="2195286"/>
        </a:xfrm>
        <a:prstGeom prst="rect">
          <a:avLst/>
        </a:prstGeom>
      </xdr:spPr>
    </xdr:pic>
    <xdr:clientData/>
  </xdr:twoCellAnchor>
  <xdr:twoCellAnchor editAs="oneCell">
    <xdr:from>
      <xdr:col>1</xdr:col>
      <xdr:colOff>9071</xdr:colOff>
      <xdr:row>36</xdr:row>
      <xdr:rowOff>0</xdr:rowOff>
    </xdr:from>
    <xdr:to>
      <xdr:col>2</xdr:col>
      <xdr:colOff>1632857</xdr:colOff>
      <xdr:row>36</xdr:row>
      <xdr:rowOff>2186215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13362214"/>
          <a:ext cx="3347357" cy="2186215"/>
        </a:xfrm>
        <a:prstGeom prst="rect">
          <a:avLst/>
        </a:prstGeom>
      </xdr:spPr>
    </xdr:pic>
    <xdr:clientData/>
  </xdr:twoCellAnchor>
  <xdr:twoCellAnchor editAs="oneCell">
    <xdr:from>
      <xdr:col>1</xdr:col>
      <xdr:colOff>9071</xdr:colOff>
      <xdr:row>53</xdr:row>
      <xdr:rowOff>0</xdr:rowOff>
    </xdr:from>
    <xdr:to>
      <xdr:col>2</xdr:col>
      <xdr:colOff>1623785</xdr:colOff>
      <xdr:row>53</xdr:row>
      <xdr:rowOff>2186577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19213286"/>
          <a:ext cx="3338285" cy="2186577"/>
        </a:xfrm>
        <a:prstGeom prst="rect">
          <a:avLst/>
        </a:prstGeom>
      </xdr:spPr>
    </xdr:pic>
    <xdr:clientData/>
  </xdr:twoCellAnchor>
  <xdr:twoCellAnchor editAs="oneCell">
    <xdr:from>
      <xdr:col>7</xdr:col>
      <xdr:colOff>9070</xdr:colOff>
      <xdr:row>53</xdr:row>
      <xdr:rowOff>0</xdr:rowOff>
    </xdr:from>
    <xdr:to>
      <xdr:col>8</xdr:col>
      <xdr:colOff>1714501</xdr:colOff>
      <xdr:row>53</xdr:row>
      <xdr:rowOff>2186214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0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43784" y="19213286"/>
          <a:ext cx="3429002" cy="2186214"/>
        </a:xfrm>
        <a:prstGeom prst="rect">
          <a:avLst/>
        </a:prstGeom>
      </xdr:spPr>
    </xdr:pic>
    <xdr:clientData/>
  </xdr:twoCellAnchor>
  <xdr:twoCellAnchor editAs="oneCell">
    <xdr:from>
      <xdr:col>1</xdr:col>
      <xdr:colOff>9072</xdr:colOff>
      <xdr:row>65</xdr:row>
      <xdr:rowOff>271280</xdr:rowOff>
    </xdr:from>
    <xdr:to>
      <xdr:col>2</xdr:col>
      <xdr:colOff>616859</xdr:colOff>
      <xdr:row>66</xdr:row>
      <xdr:rowOff>1508351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0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8" y="24120066"/>
          <a:ext cx="2331358" cy="1509214"/>
        </a:xfrm>
        <a:prstGeom prst="rect">
          <a:avLst/>
        </a:prstGeom>
      </xdr:spPr>
    </xdr:pic>
    <xdr:clientData/>
  </xdr:twoCellAnchor>
  <xdr:twoCellAnchor editAs="oneCell">
    <xdr:from>
      <xdr:col>2</xdr:col>
      <xdr:colOff>616857</xdr:colOff>
      <xdr:row>65</xdr:row>
      <xdr:rowOff>263073</xdr:rowOff>
    </xdr:from>
    <xdr:to>
      <xdr:col>2</xdr:col>
      <xdr:colOff>2948214</xdr:colOff>
      <xdr:row>66</xdr:row>
      <xdr:rowOff>1517969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00000000-0008-0000-0E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265714" y="24111859"/>
          <a:ext cx="2331357" cy="1527039"/>
        </a:xfrm>
        <a:prstGeom prst="rect">
          <a:avLst/>
        </a:prstGeom>
      </xdr:spPr>
    </xdr:pic>
    <xdr:clientData/>
  </xdr:twoCellAnchor>
  <xdr:twoCellAnchor editAs="oneCell">
    <xdr:from>
      <xdr:col>2</xdr:col>
      <xdr:colOff>2939143</xdr:colOff>
      <xdr:row>65</xdr:row>
      <xdr:rowOff>263071</xdr:rowOff>
    </xdr:from>
    <xdr:to>
      <xdr:col>4</xdr:col>
      <xdr:colOff>919616</xdr:colOff>
      <xdr:row>66</xdr:row>
      <xdr:rowOff>1514928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xmlns="" id="{00000000-0008-0000-0E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588000" y="24111857"/>
          <a:ext cx="2352902" cy="1524000"/>
        </a:xfrm>
        <a:prstGeom prst="rect">
          <a:avLst/>
        </a:prstGeom>
      </xdr:spPr>
    </xdr:pic>
    <xdr:clientData/>
  </xdr:twoCellAnchor>
  <xdr:twoCellAnchor editAs="oneCell">
    <xdr:from>
      <xdr:col>7</xdr:col>
      <xdr:colOff>9072</xdr:colOff>
      <xdr:row>66</xdr:row>
      <xdr:rowOff>-1</xdr:rowOff>
    </xdr:from>
    <xdr:to>
      <xdr:col>8</xdr:col>
      <xdr:colOff>653144</xdr:colOff>
      <xdr:row>66</xdr:row>
      <xdr:rowOff>1514927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00000000-0008-0000-0E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43786" y="24120928"/>
          <a:ext cx="2367643" cy="1514928"/>
        </a:xfrm>
        <a:prstGeom prst="rect">
          <a:avLst/>
        </a:prstGeom>
      </xdr:spPr>
    </xdr:pic>
    <xdr:clientData/>
  </xdr:twoCellAnchor>
  <xdr:twoCellAnchor editAs="oneCell">
    <xdr:from>
      <xdr:col>8</xdr:col>
      <xdr:colOff>653143</xdr:colOff>
      <xdr:row>66</xdr:row>
      <xdr:rowOff>-1</xdr:rowOff>
    </xdr:from>
    <xdr:to>
      <xdr:col>8</xdr:col>
      <xdr:colOff>2975429</xdr:colOff>
      <xdr:row>66</xdr:row>
      <xdr:rowOff>1521096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xmlns="" id="{00000000-0008-0000-0E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611429" y="24120928"/>
          <a:ext cx="2322286" cy="1521097"/>
        </a:xfrm>
        <a:prstGeom prst="rect">
          <a:avLst/>
        </a:prstGeom>
      </xdr:spPr>
    </xdr:pic>
    <xdr:clientData/>
  </xdr:twoCellAnchor>
  <xdr:twoCellAnchor editAs="oneCell">
    <xdr:from>
      <xdr:col>8</xdr:col>
      <xdr:colOff>2948214</xdr:colOff>
      <xdr:row>65</xdr:row>
      <xdr:rowOff>272141</xdr:rowOff>
    </xdr:from>
    <xdr:to>
      <xdr:col>10</xdr:col>
      <xdr:colOff>911844</xdr:colOff>
      <xdr:row>66</xdr:row>
      <xdr:rowOff>1523999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xmlns="" id="{00000000-0008-0000-0E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906500" y="24120927"/>
          <a:ext cx="2336059" cy="1524001"/>
        </a:xfrm>
        <a:prstGeom prst="rect">
          <a:avLst/>
        </a:prstGeom>
      </xdr:spPr>
    </xdr:pic>
    <xdr:clientData/>
  </xdr:twoCellAnchor>
  <xdr:twoCellAnchor editAs="oneCell">
    <xdr:from>
      <xdr:col>1</xdr:col>
      <xdr:colOff>9071</xdr:colOff>
      <xdr:row>80</xdr:row>
      <xdr:rowOff>0</xdr:rowOff>
    </xdr:from>
    <xdr:to>
      <xdr:col>2</xdr:col>
      <xdr:colOff>1623231</xdr:colOff>
      <xdr:row>80</xdr:row>
      <xdr:rowOff>2186214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xmlns="" id="{00000000-0008-0000-0E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29527500"/>
          <a:ext cx="3337731" cy="2186214"/>
        </a:xfrm>
        <a:prstGeom prst="rect">
          <a:avLst/>
        </a:prstGeom>
      </xdr:spPr>
    </xdr:pic>
    <xdr:clientData/>
  </xdr:twoCellAnchor>
  <xdr:twoCellAnchor editAs="oneCell">
    <xdr:from>
      <xdr:col>1</xdr:col>
      <xdr:colOff>9071</xdr:colOff>
      <xdr:row>95</xdr:row>
      <xdr:rowOff>0</xdr:rowOff>
    </xdr:from>
    <xdr:to>
      <xdr:col>2</xdr:col>
      <xdr:colOff>1623785</xdr:colOff>
      <xdr:row>95</xdr:row>
      <xdr:rowOff>2177834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35024786"/>
          <a:ext cx="3338285" cy="2177834"/>
        </a:xfrm>
        <a:prstGeom prst="rect">
          <a:avLst/>
        </a:prstGeom>
      </xdr:spPr>
    </xdr:pic>
    <xdr:clientData/>
  </xdr:twoCellAnchor>
  <xdr:oneCellAnchor>
    <xdr:from>
      <xdr:col>2</xdr:col>
      <xdr:colOff>1787072</xdr:colOff>
      <xdr:row>95</xdr:row>
      <xdr:rowOff>1669142</xdr:rowOff>
    </xdr:from>
    <xdr:ext cx="3302000" cy="399143"/>
    <xdr:sp macro="" textlink="">
      <xdr:nvSpPr>
        <xdr:cNvPr id="97" name="Прямоугольник 96">
          <a:extLst>
            <a:ext uri="{FF2B5EF4-FFF2-40B4-BE49-F238E27FC236}">
              <a16:creationId xmlns:a16="http://schemas.microsoft.com/office/drawing/2014/main" xmlns="" id="{00000000-0008-0000-0E00-000061000000}"/>
            </a:ext>
          </a:extLst>
        </xdr:cNvPr>
        <xdr:cNvSpPr/>
      </xdr:nvSpPr>
      <xdr:spPr>
        <a:xfrm>
          <a:off x="4435929" y="36693928"/>
          <a:ext cx="3302000" cy="3991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Прошу обратить внимание, что в подборе фурнитуры передняя панель идет длиной </a:t>
          </a:r>
          <a:r>
            <a:rPr lang="ru-RU" sz="1100" b="1" i="0">
              <a:latin typeface="+mn-lt"/>
              <a:ea typeface="+mn-ea"/>
              <a:cs typeface="+mn-cs"/>
            </a:rPr>
            <a:t>2000 мм!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1787072</xdr:colOff>
      <xdr:row>95</xdr:row>
      <xdr:rowOff>1669142</xdr:rowOff>
    </xdr:from>
    <xdr:ext cx="3302000" cy="399143"/>
    <xdr:sp macro="" textlink="">
      <xdr:nvSpPr>
        <xdr:cNvPr id="101" name="Прямоугольник 100">
          <a:extLst>
            <a:ext uri="{FF2B5EF4-FFF2-40B4-BE49-F238E27FC236}">
              <a16:creationId xmlns:a16="http://schemas.microsoft.com/office/drawing/2014/main" xmlns="" id="{00000000-0008-0000-0E00-000065000000}"/>
            </a:ext>
          </a:extLst>
        </xdr:cNvPr>
        <xdr:cNvSpPr/>
      </xdr:nvSpPr>
      <xdr:spPr>
        <a:xfrm>
          <a:off x="4435929" y="36693928"/>
          <a:ext cx="3302000" cy="3991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Прошу обратить внимание, что в подборе фурнитуры передняя панель идет длиной </a:t>
          </a:r>
          <a:r>
            <a:rPr lang="ru-RU" sz="1100" b="1" i="0">
              <a:latin typeface="+mn-lt"/>
              <a:ea typeface="+mn-ea"/>
              <a:cs typeface="+mn-cs"/>
            </a:rPr>
            <a:t>2000 мм!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7</xdr:col>
      <xdr:colOff>9071</xdr:colOff>
      <xdr:row>94</xdr:row>
      <xdr:rowOff>290286</xdr:rowOff>
    </xdr:from>
    <xdr:to>
      <xdr:col>8</xdr:col>
      <xdr:colOff>1623786</xdr:colOff>
      <xdr:row>95</xdr:row>
      <xdr:rowOff>2177143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43785" y="35015715"/>
          <a:ext cx="3338286" cy="2186214"/>
        </a:xfrm>
        <a:prstGeom prst="rect">
          <a:avLst/>
        </a:prstGeom>
      </xdr:spPr>
    </xdr:pic>
    <xdr:clientData/>
  </xdr:twoCellAnchor>
  <xdr:twoCellAnchor editAs="oneCell">
    <xdr:from>
      <xdr:col>1</xdr:col>
      <xdr:colOff>9070</xdr:colOff>
      <xdr:row>111</xdr:row>
      <xdr:rowOff>0</xdr:rowOff>
    </xdr:from>
    <xdr:to>
      <xdr:col>2</xdr:col>
      <xdr:colOff>625929</xdr:colOff>
      <xdr:row>111</xdr:row>
      <xdr:rowOff>1526852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xmlns="" id="{00000000-0008-0000-0E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6" y="40739786"/>
          <a:ext cx="2340430" cy="1526852"/>
        </a:xfrm>
        <a:prstGeom prst="rect">
          <a:avLst/>
        </a:prstGeom>
      </xdr:spPr>
    </xdr:pic>
    <xdr:clientData/>
  </xdr:twoCellAnchor>
  <xdr:twoCellAnchor editAs="oneCell">
    <xdr:from>
      <xdr:col>7</xdr:col>
      <xdr:colOff>18141</xdr:colOff>
      <xdr:row>111</xdr:row>
      <xdr:rowOff>0</xdr:rowOff>
    </xdr:from>
    <xdr:to>
      <xdr:col>8</xdr:col>
      <xdr:colOff>1659605</xdr:colOff>
      <xdr:row>111</xdr:row>
      <xdr:rowOff>2195285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52855" y="40739786"/>
          <a:ext cx="3365035" cy="2195285"/>
        </a:xfrm>
        <a:prstGeom prst="rect">
          <a:avLst/>
        </a:prstGeom>
      </xdr:spPr>
    </xdr:pic>
    <xdr:clientData/>
  </xdr:twoCellAnchor>
  <xdr:twoCellAnchor editAs="oneCell">
    <xdr:from>
      <xdr:col>2</xdr:col>
      <xdr:colOff>616857</xdr:colOff>
      <xdr:row>111</xdr:row>
      <xdr:rowOff>0</xdr:rowOff>
    </xdr:from>
    <xdr:to>
      <xdr:col>2</xdr:col>
      <xdr:colOff>2935987</xdr:colOff>
      <xdr:row>111</xdr:row>
      <xdr:rowOff>1524000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00000000-0008-0000-0E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265714" y="40739786"/>
          <a:ext cx="2319130" cy="1524000"/>
        </a:xfrm>
        <a:prstGeom prst="rect">
          <a:avLst/>
        </a:prstGeom>
      </xdr:spPr>
    </xdr:pic>
    <xdr:clientData/>
  </xdr:twoCellAnchor>
  <xdr:twoCellAnchor editAs="oneCell">
    <xdr:from>
      <xdr:col>2</xdr:col>
      <xdr:colOff>2911929</xdr:colOff>
      <xdr:row>111</xdr:row>
      <xdr:rowOff>3</xdr:rowOff>
    </xdr:from>
    <xdr:to>
      <xdr:col>4</xdr:col>
      <xdr:colOff>916215</xdr:colOff>
      <xdr:row>111</xdr:row>
      <xdr:rowOff>1524000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xmlns="" id="{00000000-0008-0000-0E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560786" y="40739789"/>
          <a:ext cx="2376715" cy="1523997"/>
        </a:xfrm>
        <a:prstGeom prst="rect">
          <a:avLst/>
        </a:prstGeom>
      </xdr:spPr>
    </xdr:pic>
    <xdr:clientData/>
  </xdr:twoCellAnchor>
  <xdr:twoCellAnchor editAs="oneCell">
    <xdr:from>
      <xdr:col>1</xdr:col>
      <xdr:colOff>9072</xdr:colOff>
      <xdr:row>128</xdr:row>
      <xdr:rowOff>2</xdr:rowOff>
    </xdr:from>
    <xdr:to>
      <xdr:col>2</xdr:col>
      <xdr:colOff>671286</xdr:colOff>
      <xdr:row>128</xdr:row>
      <xdr:rowOff>1556443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00000000-0008-0000-0E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8" y="47126073"/>
          <a:ext cx="2385785" cy="1556441"/>
        </a:xfrm>
        <a:prstGeom prst="rect">
          <a:avLst/>
        </a:prstGeom>
      </xdr:spPr>
    </xdr:pic>
    <xdr:clientData/>
  </xdr:twoCellAnchor>
  <xdr:twoCellAnchor editAs="oneCell">
    <xdr:from>
      <xdr:col>2</xdr:col>
      <xdr:colOff>671288</xdr:colOff>
      <xdr:row>128</xdr:row>
      <xdr:rowOff>1</xdr:rowOff>
    </xdr:from>
    <xdr:to>
      <xdr:col>2</xdr:col>
      <xdr:colOff>3057072</xdr:colOff>
      <xdr:row>128</xdr:row>
      <xdr:rowOff>1562690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00000000-0008-0000-0E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320145" y="47126072"/>
          <a:ext cx="2385784" cy="1562689"/>
        </a:xfrm>
        <a:prstGeom prst="rect">
          <a:avLst/>
        </a:prstGeom>
      </xdr:spPr>
    </xdr:pic>
    <xdr:clientData/>
  </xdr:twoCellAnchor>
  <xdr:twoCellAnchor editAs="oneCell">
    <xdr:from>
      <xdr:col>2</xdr:col>
      <xdr:colOff>3038929</xdr:colOff>
      <xdr:row>128</xdr:row>
      <xdr:rowOff>0</xdr:rowOff>
    </xdr:from>
    <xdr:to>
      <xdr:col>4</xdr:col>
      <xdr:colOff>916214</xdr:colOff>
      <xdr:row>128</xdr:row>
      <xdr:rowOff>1558392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xmlns="" id="{00000000-0008-0000-0E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687786" y="47098857"/>
          <a:ext cx="2249714" cy="1558392"/>
        </a:xfrm>
        <a:prstGeom prst="rect">
          <a:avLst/>
        </a:prstGeom>
      </xdr:spPr>
    </xdr:pic>
    <xdr:clientData/>
  </xdr:twoCellAnchor>
  <xdr:twoCellAnchor editAs="oneCell">
    <xdr:from>
      <xdr:col>7</xdr:col>
      <xdr:colOff>9071</xdr:colOff>
      <xdr:row>128</xdr:row>
      <xdr:rowOff>1</xdr:rowOff>
    </xdr:from>
    <xdr:to>
      <xdr:col>8</xdr:col>
      <xdr:colOff>667615</xdr:colOff>
      <xdr:row>128</xdr:row>
      <xdr:rowOff>1560286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xmlns="" id="{00000000-0008-0000-0E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43785" y="47126072"/>
          <a:ext cx="2382115" cy="1560285"/>
        </a:xfrm>
        <a:prstGeom prst="rect">
          <a:avLst/>
        </a:prstGeom>
      </xdr:spPr>
    </xdr:pic>
    <xdr:clientData/>
  </xdr:twoCellAnchor>
  <xdr:twoCellAnchor editAs="oneCell">
    <xdr:from>
      <xdr:col>8</xdr:col>
      <xdr:colOff>671286</xdr:colOff>
      <xdr:row>128</xdr:row>
      <xdr:rowOff>1</xdr:rowOff>
    </xdr:from>
    <xdr:to>
      <xdr:col>8</xdr:col>
      <xdr:colOff>3078330</xdr:colOff>
      <xdr:row>128</xdr:row>
      <xdr:rowOff>1560286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xmlns="" id="{00000000-0008-0000-0E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629572" y="47126072"/>
          <a:ext cx="2407044" cy="1560285"/>
        </a:xfrm>
        <a:prstGeom prst="rect">
          <a:avLst/>
        </a:prstGeom>
      </xdr:spPr>
    </xdr:pic>
    <xdr:clientData/>
  </xdr:twoCellAnchor>
  <xdr:twoCellAnchor editAs="oneCell">
    <xdr:from>
      <xdr:col>8</xdr:col>
      <xdr:colOff>3057072</xdr:colOff>
      <xdr:row>128</xdr:row>
      <xdr:rowOff>1</xdr:rowOff>
    </xdr:from>
    <xdr:to>
      <xdr:col>10</xdr:col>
      <xdr:colOff>916215</xdr:colOff>
      <xdr:row>128</xdr:row>
      <xdr:rowOff>1561738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xmlns="" id="{00000000-0008-0000-0E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4015358" y="47126072"/>
          <a:ext cx="2231572" cy="1561737"/>
        </a:xfrm>
        <a:prstGeom prst="rect">
          <a:avLst/>
        </a:prstGeom>
      </xdr:spPr>
    </xdr:pic>
    <xdr:clientData/>
  </xdr:twoCellAnchor>
  <xdr:twoCellAnchor>
    <xdr:from>
      <xdr:col>4</xdr:col>
      <xdr:colOff>190499</xdr:colOff>
      <xdr:row>1</xdr:row>
      <xdr:rowOff>72571</xdr:rowOff>
    </xdr:from>
    <xdr:to>
      <xdr:col>6</xdr:col>
      <xdr:colOff>335641</xdr:colOff>
      <xdr:row>3</xdr:row>
      <xdr:rowOff>96385</xdr:rowOff>
    </xdr:to>
    <xdr:sp macro="" textlink="">
      <xdr:nvSpPr>
        <xdr:cNvPr id="112" name="Скругленный прямоугольник 67">
          <a:hlinkClick xmlns:r="http://schemas.openxmlformats.org/officeDocument/2006/relationships" r:id="rId64"/>
          <a:extLst>
            <a:ext uri="{FF2B5EF4-FFF2-40B4-BE49-F238E27FC236}">
              <a16:creationId xmlns:a16="http://schemas.microsoft.com/office/drawing/2014/main" xmlns="" id="{00000000-0008-0000-0E00-000070000000}"/>
            </a:ext>
          </a:extLst>
        </xdr:cNvPr>
        <xdr:cNvSpPr/>
      </xdr:nvSpPr>
      <xdr:spPr>
        <a:xfrm>
          <a:off x="7211785" y="952500"/>
          <a:ext cx="1714499" cy="64067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ArciTech</a:t>
          </a:r>
          <a:r>
            <a:rPr lang="ru-RU" sz="1400" baseline="0"/>
            <a:t> внутренний ящик</a:t>
          </a:r>
          <a:endParaRPr lang="ru-RU" sz="1400"/>
        </a:p>
      </xdr:txBody>
    </xdr:sp>
    <xdr:clientData/>
  </xdr:twoCellAnchor>
  <xdr:twoCellAnchor>
    <xdr:from>
      <xdr:col>0</xdr:col>
      <xdr:colOff>90715</xdr:colOff>
      <xdr:row>93</xdr:row>
      <xdr:rowOff>54428</xdr:rowOff>
    </xdr:from>
    <xdr:to>
      <xdr:col>0</xdr:col>
      <xdr:colOff>763917</xdr:colOff>
      <xdr:row>95</xdr:row>
      <xdr:rowOff>304672</xdr:rowOff>
    </xdr:to>
    <xdr:grpSp>
      <xdr:nvGrpSpPr>
        <xdr:cNvPr id="113" name="Группа 112">
          <a:hlinkClick xmlns:r="http://schemas.openxmlformats.org/officeDocument/2006/relationships" r:id="rId65"/>
          <a:extLst>
            <a:ext uri="{FF2B5EF4-FFF2-40B4-BE49-F238E27FC236}">
              <a16:creationId xmlns:a16="http://schemas.microsoft.com/office/drawing/2014/main" xmlns="" id="{00000000-0008-0000-0E00-000071000000}"/>
            </a:ext>
          </a:extLst>
        </xdr:cNvPr>
        <xdr:cNvGrpSpPr>
          <a:grpSpLocks noChangeAspect="1"/>
        </xdr:cNvGrpSpPr>
      </xdr:nvGrpSpPr>
      <xdr:grpSpPr>
        <a:xfrm rot="5400000">
          <a:off x="50462" y="34928967"/>
          <a:ext cx="753708" cy="673202"/>
          <a:chOff x="720000" y="3600000"/>
          <a:chExt cx="792000" cy="792000"/>
        </a:xfrm>
      </xdr:grpSpPr>
      <xdr:sp macro="" textlink="">
        <xdr:nvSpPr>
          <xdr:cNvPr id="114" name="Стрелка влево 78">
            <a:extLst>
              <a:ext uri="{FF2B5EF4-FFF2-40B4-BE49-F238E27FC236}">
                <a16:creationId xmlns:a16="http://schemas.microsoft.com/office/drawing/2014/main" xmlns="" id="{00000000-0008-0000-0E00-000072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5" name="Прямоугольник 114">
            <a:extLst>
              <a:ext uri="{FF2B5EF4-FFF2-40B4-BE49-F238E27FC236}">
                <a16:creationId xmlns:a16="http://schemas.microsoft.com/office/drawing/2014/main" xmlns="" id="{00000000-0008-0000-0E00-000073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oneCellAnchor>
    <xdr:from>
      <xdr:col>1</xdr:col>
      <xdr:colOff>27214</xdr:colOff>
      <xdr:row>111</xdr:row>
      <xdr:rowOff>1578428</xdr:rowOff>
    </xdr:from>
    <xdr:ext cx="3302000" cy="399143"/>
    <xdr:sp macro="" textlink="">
      <xdr:nvSpPr>
        <xdr:cNvPr id="99" name="Прямоугольник 98">
          <a:extLst>
            <a:ext uri="{FF2B5EF4-FFF2-40B4-BE49-F238E27FC236}">
              <a16:creationId xmlns:a16="http://schemas.microsoft.com/office/drawing/2014/main" xmlns="" id="{00000000-0008-0000-0E00-000063000000}"/>
            </a:ext>
          </a:extLst>
        </xdr:cNvPr>
        <xdr:cNvSpPr/>
      </xdr:nvSpPr>
      <xdr:spPr>
        <a:xfrm>
          <a:off x="952500" y="42290999"/>
          <a:ext cx="3302000" cy="3991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Прошу обратить внимание, что в подборе фурнитуры передняя панель идет длиной </a:t>
          </a:r>
          <a:r>
            <a:rPr lang="ru-RU" sz="1100" b="1" i="0">
              <a:latin typeface="+mn-lt"/>
              <a:ea typeface="+mn-ea"/>
              <a:cs typeface="+mn-cs"/>
            </a:rPr>
            <a:t>2000 мм!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1832429</xdr:colOff>
      <xdr:row>111</xdr:row>
      <xdr:rowOff>1614714</xdr:rowOff>
    </xdr:from>
    <xdr:ext cx="3302000" cy="399143"/>
    <xdr:sp macro="" textlink="">
      <xdr:nvSpPr>
        <xdr:cNvPr id="100" name="Прямоугольник 99">
          <a:extLst>
            <a:ext uri="{FF2B5EF4-FFF2-40B4-BE49-F238E27FC236}">
              <a16:creationId xmlns:a16="http://schemas.microsoft.com/office/drawing/2014/main" xmlns="" id="{00000000-0008-0000-0E00-000064000000}"/>
            </a:ext>
          </a:extLst>
        </xdr:cNvPr>
        <xdr:cNvSpPr/>
      </xdr:nvSpPr>
      <xdr:spPr>
        <a:xfrm>
          <a:off x="12790715" y="42327285"/>
          <a:ext cx="3302000" cy="3991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Прошу обратить внимание, что в подборе фурнитуры передняя панель идет длиной </a:t>
          </a:r>
          <a:r>
            <a:rPr lang="ru-RU" sz="1100" b="1" i="0">
              <a:latin typeface="+mn-lt"/>
              <a:ea typeface="+mn-ea"/>
              <a:cs typeface="+mn-cs"/>
            </a:rPr>
            <a:t>2000 мм!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27215</xdr:colOff>
      <xdr:row>128</xdr:row>
      <xdr:rowOff>1614714</xdr:rowOff>
    </xdr:from>
    <xdr:ext cx="3302000" cy="399143"/>
    <xdr:sp macro="" textlink="">
      <xdr:nvSpPr>
        <xdr:cNvPr id="103" name="Прямоугольник 102">
          <a:extLst>
            <a:ext uri="{FF2B5EF4-FFF2-40B4-BE49-F238E27FC236}">
              <a16:creationId xmlns:a16="http://schemas.microsoft.com/office/drawing/2014/main" xmlns="" id="{00000000-0008-0000-0E00-000067000000}"/>
            </a:ext>
          </a:extLst>
        </xdr:cNvPr>
        <xdr:cNvSpPr/>
      </xdr:nvSpPr>
      <xdr:spPr>
        <a:xfrm>
          <a:off x="952501" y="48713571"/>
          <a:ext cx="3302000" cy="3991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Прошу обратить внимание, что в подборе фурнитуры передняя панель идет длиной </a:t>
          </a:r>
          <a:r>
            <a:rPr lang="ru-RU" sz="1100" b="1" i="0">
              <a:latin typeface="+mn-lt"/>
              <a:ea typeface="+mn-ea"/>
              <a:cs typeface="+mn-cs"/>
            </a:rPr>
            <a:t>2000 мм!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7</xdr:col>
      <xdr:colOff>18143</xdr:colOff>
      <xdr:row>128</xdr:row>
      <xdr:rowOff>1623786</xdr:rowOff>
    </xdr:from>
    <xdr:ext cx="3302000" cy="399143"/>
    <xdr:sp macro="" textlink="">
      <xdr:nvSpPr>
        <xdr:cNvPr id="104" name="Прямоугольник 103">
          <a:extLst>
            <a:ext uri="{FF2B5EF4-FFF2-40B4-BE49-F238E27FC236}">
              <a16:creationId xmlns:a16="http://schemas.microsoft.com/office/drawing/2014/main" xmlns="" id="{00000000-0008-0000-0E00-000068000000}"/>
            </a:ext>
          </a:extLst>
        </xdr:cNvPr>
        <xdr:cNvSpPr/>
      </xdr:nvSpPr>
      <xdr:spPr>
        <a:xfrm>
          <a:off x="9252857" y="48722643"/>
          <a:ext cx="3302000" cy="3991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Прошу обратить внимание, что в подборе фурнитуры передняя панель идет длиной </a:t>
          </a:r>
          <a:r>
            <a:rPr lang="ru-RU" sz="1100" b="1" i="0">
              <a:latin typeface="+mn-lt"/>
              <a:ea typeface="+mn-ea"/>
              <a:cs typeface="+mn-cs"/>
            </a:rPr>
            <a:t>2000 мм!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154214</xdr:colOff>
      <xdr:row>145</xdr:row>
      <xdr:rowOff>9071</xdr:rowOff>
    </xdr:from>
    <xdr:ext cx="4463143" cy="344715"/>
    <xdr:sp macro="" textlink="">
      <xdr:nvSpPr>
        <xdr:cNvPr id="105" name="Прямоугольник 104">
          <a:extLst>
            <a:ext uri="{FF2B5EF4-FFF2-40B4-BE49-F238E27FC236}">
              <a16:creationId xmlns:a16="http://schemas.microsoft.com/office/drawing/2014/main" xmlns="" id="{00000000-0008-0000-0E00-000069000000}"/>
            </a:ext>
          </a:extLst>
        </xdr:cNvPr>
        <xdr:cNvSpPr/>
      </xdr:nvSpPr>
      <xdr:spPr>
        <a:xfrm>
          <a:off x="2803071" y="53412571"/>
          <a:ext cx="4463143" cy="34471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Передняя панель внутреннего ящика</a:t>
          </a:r>
        </a:p>
      </xdr:txBody>
    </xdr:sp>
    <xdr:clientData/>
  </xdr:oneCellAnchor>
  <xdr:oneCellAnchor>
    <xdr:from>
      <xdr:col>7</xdr:col>
      <xdr:colOff>1152072</xdr:colOff>
      <xdr:row>144</xdr:row>
      <xdr:rowOff>344715</xdr:rowOff>
    </xdr:from>
    <xdr:ext cx="5433785" cy="335643"/>
    <xdr:sp macro="" textlink="">
      <xdr:nvSpPr>
        <xdr:cNvPr id="106" name="Прямоугольник 105">
          <a:extLst>
            <a:ext uri="{FF2B5EF4-FFF2-40B4-BE49-F238E27FC236}">
              <a16:creationId xmlns:a16="http://schemas.microsoft.com/office/drawing/2014/main" xmlns="" id="{00000000-0008-0000-0E00-00006A000000}"/>
            </a:ext>
          </a:extLst>
        </xdr:cNvPr>
        <xdr:cNvSpPr/>
      </xdr:nvSpPr>
      <xdr:spPr>
        <a:xfrm>
          <a:off x="10386786" y="53385358"/>
          <a:ext cx="5433785" cy="3356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Соединители передней панели внутреннего ящика</a:t>
          </a:r>
        </a:p>
      </xdr:txBody>
    </xdr:sp>
    <xdr:clientData/>
  </xdr:oneCellAnchor>
  <xdr:oneCellAnchor>
    <xdr:from>
      <xdr:col>2</xdr:col>
      <xdr:colOff>1043215</xdr:colOff>
      <xdr:row>151</xdr:row>
      <xdr:rowOff>163287</xdr:rowOff>
    </xdr:from>
    <xdr:ext cx="2739571" cy="344714"/>
    <xdr:sp macro="" textlink="">
      <xdr:nvSpPr>
        <xdr:cNvPr id="108" name="Прямоугольник 107">
          <a:extLst>
            <a:ext uri="{FF2B5EF4-FFF2-40B4-BE49-F238E27FC236}">
              <a16:creationId xmlns:a16="http://schemas.microsoft.com/office/drawing/2014/main" xmlns="" id="{00000000-0008-0000-0E00-00006C000000}"/>
            </a:ext>
          </a:extLst>
        </xdr:cNvPr>
        <xdr:cNvSpPr/>
      </xdr:nvSpPr>
      <xdr:spPr>
        <a:xfrm>
          <a:off x="3692072" y="55952573"/>
          <a:ext cx="2739571" cy="34471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Релинг передней панели</a:t>
          </a:r>
        </a:p>
      </xdr:txBody>
    </xdr:sp>
    <xdr:clientData/>
  </xdr:oneCellAnchor>
  <xdr:oneCellAnchor>
    <xdr:from>
      <xdr:col>7</xdr:col>
      <xdr:colOff>1360715</xdr:colOff>
      <xdr:row>152</xdr:row>
      <xdr:rowOff>235857</xdr:rowOff>
    </xdr:from>
    <xdr:ext cx="5216071" cy="417286"/>
    <xdr:sp macro="" textlink="">
      <xdr:nvSpPr>
        <xdr:cNvPr id="110" name="Прямоугольник 109">
          <a:extLst>
            <a:ext uri="{FF2B5EF4-FFF2-40B4-BE49-F238E27FC236}">
              <a16:creationId xmlns:a16="http://schemas.microsoft.com/office/drawing/2014/main" xmlns="" id="{00000000-0008-0000-0E00-00006E000000}"/>
            </a:ext>
          </a:extLst>
        </xdr:cNvPr>
        <xdr:cNvSpPr/>
      </xdr:nvSpPr>
      <xdr:spPr>
        <a:xfrm>
          <a:off x="10595429" y="56206571"/>
          <a:ext cx="5216071" cy="4172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Фиксатор передней панели внутреннего ящика</a:t>
          </a:r>
        </a:p>
      </xdr:txBody>
    </xdr:sp>
    <xdr:clientData/>
  </xdr:oneCellAnchor>
  <xdr:oneCellAnchor>
    <xdr:from>
      <xdr:col>2</xdr:col>
      <xdr:colOff>108857</xdr:colOff>
      <xdr:row>158</xdr:row>
      <xdr:rowOff>36285</xdr:rowOff>
    </xdr:from>
    <xdr:ext cx="4263572" cy="326572"/>
    <xdr:sp macro="" textlink="">
      <xdr:nvSpPr>
        <xdr:cNvPr id="116" name="Прямоугольник 115">
          <a:extLst>
            <a:ext uri="{FF2B5EF4-FFF2-40B4-BE49-F238E27FC236}">
              <a16:creationId xmlns:a16="http://schemas.microsoft.com/office/drawing/2014/main" xmlns="" id="{00000000-0008-0000-0E00-000074000000}"/>
            </a:ext>
          </a:extLst>
        </xdr:cNvPr>
        <xdr:cNvSpPr/>
      </xdr:nvSpPr>
      <xdr:spPr>
        <a:xfrm>
          <a:off x="2757714" y="58193214"/>
          <a:ext cx="4263572" cy="3265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Стабилизатор передней панели</a:t>
          </a:r>
        </a:p>
      </xdr:txBody>
    </xdr:sp>
    <xdr:clientData/>
  </xdr:oneCellAnchor>
  <xdr:oneCellAnchor>
    <xdr:from>
      <xdr:col>2</xdr:col>
      <xdr:colOff>462643</xdr:colOff>
      <xdr:row>164</xdr:row>
      <xdr:rowOff>72571</xdr:rowOff>
    </xdr:from>
    <xdr:ext cx="1161143" cy="489858"/>
    <xdr:sp macro="" textlink="">
      <xdr:nvSpPr>
        <xdr:cNvPr id="117" name="Прямоугольник 116">
          <a:extLst>
            <a:ext uri="{FF2B5EF4-FFF2-40B4-BE49-F238E27FC236}">
              <a16:creationId xmlns:a16="http://schemas.microsoft.com/office/drawing/2014/main" xmlns="" id="{00000000-0008-0000-0E00-000075000000}"/>
            </a:ext>
          </a:extLst>
        </xdr:cNvPr>
        <xdr:cNvSpPr/>
      </xdr:nvSpPr>
      <xdr:spPr>
        <a:xfrm>
          <a:off x="3111500" y="60724142"/>
          <a:ext cx="1161143" cy="4898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Боковина</a:t>
          </a:r>
        </a:p>
      </xdr:txBody>
    </xdr:sp>
    <xdr:clientData/>
  </xdr:oneCellAnchor>
  <xdr:oneCellAnchor>
    <xdr:from>
      <xdr:col>8</xdr:col>
      <xdr:colOff>208643</xdr:colOff>
      <xdr:row>164</xdr:row>
      <xdr:rowOff>217714</xdr:rowOff>
    </xdr:from>
    <xdr:ext cx="1941286" cy="571500"/>
    <xdr:sp macro="" textlink="">
      <xdr:nvSpPr>
        <xdr:cNvPr id="118" name="Прямоугольник 117">
          <a:extLst>
            <a:ext uri="{FF2B5EF4-FFF2-40B4-BE49-F238E27FC236}">
              <a16:creationId xmlns:a16="http://schemas.microsoft.com/office/drawing/2014/main" xmlns="" id="{00000000-0008-0000-0E00-000076000000}"/>
            </a:ext>
          </a:extLst>
        </xdr:cNvPr>
        <xdr:cNvSpPr/>
      </xdr:nvSpPr>
      <xdr:spPr>
        <a:xfrm>
          <a:off x="11166929" y="60869285"/>
          <a:ext cx="1941286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Задняя</a:t>
          </a:r>
          <a:r>
            <a:rPr lang="ru-RU" sz="1800" b="1" i="0" baseline="0">
              <a:latin typeface="+mn-lt"/>
              <a:ea typeface="+mn-ea"/>
              <a:cs typeface="+mn-cs"/>
            </a:rPr>
            <a:t> стенка</a:t>
          </a:r>
          <a:endParaRPr lang="ru-RU" sz="1800" b="1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99785</xdr:colOff>
      <xdr:row>173</xdr:row>
      <xdr:rowOff>90714</xdr:rowOff>
    </xdr:from>
    <xdr:ext cx="3302000" cy="571500"/>
    <xdr:sp macro="" textlink="">
      <xdr:nvSpPr>
        <xdr:cNvPr id="119" name="Прямоугольник 118">
          <a:extLst>
            <a:ext uri="{FF2B5EF4-FFF2-40B4-BE49-F238E27FC236}">
              <a16:creationId xmlns:a16="http://schemas.microsoft.com/office/drawing/2014/main" xmlns="" id="{00000000-0008-0000-0E00-000077000000}"/>
            </a:ext>
          </a:extLst>
        </xdr:cNvPr>
        <xdr:cNvSpPr/>
      </xdr:nvSpPr>
      <xdr:spPr>
        <a:xfrm>
          <a:off x="2748642" y="63518143"/>
          <a:ext cx="3302000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задней стенки</a:t>
          </a:r>
        </a:p>
      </xdr:txBody>
    </xdr:sp>
    <xdr:clientData/>
  </xdr:oneCellAnchor>
  <xdr:oneCellAnchor>
    <xdr:from>
      <xdr:col>7</xdr:col>
      <xdr:colOff>1641930</xdr:colOff>
      <xdr:row>173</xdr:row>
      <xdr:rowOff>616857</xdr:rowOff>
    </xdr:from>
    <xdr:ext cx="4463143" cy="489858"/>
    <xdr:sp macro="" textlink="">
      <xdr:nvSpPr>
        <xdr:cNvPr id="120" name="Прямоугольник 119">
          <a:extLst>
            <a:ext uri="{FF2B5EF4-FFF2-40B4-BE49-F238E27FC236}">
              <a16:creationId xmlns:a16="http://schemas.microsoft.com/office/drawing/2014/main" xmlns="" id="{00000000-0008-0000-0E00-000078000000}"/>
            </a:ext>
          </a:extLst>
        </xdr:cNvPr>
        <xdr:cNvSpPr/>
      </xdr:nvSpPr>
      <xdr:spPr>
        <a:xfrm>
          <a:off x="10876644" y="64044286"/>
          <a:ext cx="4463143" cy="4898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передней панели</a:t>
          </a:r>
        </a:p>
      </xdr:txBody>
    </xdr:sp>
    <xdr:clientData/>
  </xdr:oneCellAnchor>
  <xdr:oneCellAnchor>
    <xdr:from>
      <xdr:col>8</xdr:col>
      <xdr:colOff>362858</xdr:colOff>
      <xdr:row>180</xdr:row>
      <xdr:rowOff>99786</xdr:rowOff>
    </xdr:from>
    <xdr:ext cx="2267857" cy="680357"/>
    <xdr:sp macro="" textlink="">
      <xdr:nvSpPr>
        <xdr:cNvPr id="121" name="Прямоугольник 120">
          <a:extLst>
            <a:ext uri="{FF2B5EF4-FFF2-40B4-BE49-F238E27FC236}">
              <a16:creationId xmlns:a16="http://schemas.microsoft.com/office/drawing/2014/main" xmlns="" id="{00000000-0008-0000-0E00-000079000000}"/>
            </a:ext>
          </a:extLst>
        </xdr:cNvPr>
        <xdr:cNvSpPr/>
      </xdr:nvSpPr>
      <xdr:spPr>
        <a:xfrm>
          <a:off x="11321144" y="66049072"/>
          <a:ext cx="2267857" cy="68035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Дизайн-профиль </a:t>
          </a:r>
        </a:p>
        <a:p>
          <a:r>
            <a:rPr lang="ru-RU" sz="1800" b="1" i="0">
              <a:latin typeface="+mn-lt"/>
              <a:ea typeface="+mn-ea"/>
              <a:cs typeface="+mn-cs"/>
            </a:rPr>
            <a:t>в акцентном цвете</a:t>
          </a:r>
        </a:p>
      </xdr:txBody>
    </xdr:sp>
    <xdr:clientData/>
  </xdr:oneCellAnchor>
  <xdr:oneCellAnchor>
    <xdr:from>
      <xdr:col>2</xdr:col>
      <xdr:colOff>81643</xdr:colOff>
      <xdr:row>207</xdr:row>
      <xdr:rowOff>154214</xdr:rowOff>
    </xdr:from>
    <xdr:ext cx="4064000" cy="571500"/>
    <xdr:sp macro="" textlink="">
      <xdr:nvSpPr>
        <xdr:cNvPr id="122" name="Прямоугольник 121">
          <a:extLst>
            <a:ext uri="{FF2B5EF4-FFF2-40B4-BE49-F238E27FC236}">
              <a16:creationId xmlns:a16="http://schemas.microsoft.com/office/drawing/2014/main" xmlns="" id="{00000000-0008-0000-0E00-00007A000000}"/>
            </a:ext>
          </a:extLst>
        </xdr:cNvPr>
        <xdr:cNvSpPr/>
      </xdr:nvSpPr>
      <xdr:spPr>
        <a:xfrm>
          <a:off x="2730500" y="69840928"/>
          <a:ext cx="4064000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Комплект продольных релингов</a:t>
          </a:r>
        </a:p>
      </xdr:txBody>
    </xdr:sp>
    <xdr:clientData/>
  </xdr:oneCellAnchor>
  <xdr:oneCellAnchor>
    <xdr:from>
      <xdr:col>7</xdr:col>
      <xdr:colOff>1687285</xdr:colOff>
      <xdr:row>207</xdr:row>
      <xdr:rowOff>235857</xdr:rowOff>
    </xdr:from>
    <xdr:ext cx="4399643" cy="571500"/>
    <xdr:sp macro="" textlink="">
      <xdr:nvSpPr>
        <xdr:cNvPr id="123" name="Прямоугольник 122">
          <a:extLst>
            <a:ext uri="{FF2B5EF4-FFF2-40B4-BE49-F238E27FC236}">
              <a16:creationId xmlns:a16="http://schemas.microsoft.com/office/drawing/2014/main" xmlns="" id="{00000000-0008-0000-0E00-00007B000000}"/>
            </a:ext>
          </a:extLst>
        </xdr:cNvPr>
        <xdr:cNvSpPr/>
      </xdr:nvSpPr>
      <xdr:spPr>
        <a:xfrm>
          <a:off x="10921999" y="69922571"/>
          <a:ext cx="4399643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передней панели</a:t>
          </a:r>
          <a:r>
            <a:rPr lang="ru-RU" sz="1800" b="1" i="0" baseline="0">
              <a:latin typeface="+mn-lt"/>
              <a:ea typeface="+mn-ea"/>
              <a:cs typeface="+mn-cs"/>
            </a:rPr>
            <a:t> для продольных релингов</a:t>
          </a:r>
          <a:endParaRPr lang="ru-RU" sz="1800" b="1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290286</xdr:colOff>
      <xdr:row>216</xdr:row>
      <xdr:rowOff>99785</xdr:rowOff>
    </xdr:from>
    <xdr:ext cx="4064000" cy="571500"/>
    <xdr:sp macro="" textlink="">
      <xdr:nvSpPr>
        <xdr:cNvPr id="124" name="Прямоугольник 123">
          <a:extLst>
            <a:ext uri="{FF2B5EF4-FFF2-40B4-BE49-F238E27FC236}">
              <a16:creationId xmlns:a16="http://schemas.microsoft.com/office/drawing/2014/main" xmlns="" id="{00000000-0008-0000-0E00-00007C000000}"/>
            </a:ext>
          </a:extLst>
        </xdr:cNvPr>
        <xdr:cNvSpPr/>
      </xdr:nvSpPr>
      <xdr:spPr>
        <a:xfrm>
          <a:off x="2939143" y="72934285"/>
          <a:ext cx="4064000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Комплект </a:t>
          </a:r>
          <a:r>
            <a:rPr lang="en-US" sz="1800" b="1" i="0">
              <a:latin typeface="+mn-lt"/>
              <a:ea typeface="+mn-ea"/>
              <a:cs typeface="+mn-cs"/>
            </a:rPr>
            <a:t>DesignSide</a:t>
          </a:r>
          <a:endParaRPr lang="ru-RU" sz="1800" b="1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0</xdr:colOff>
      <xdr:row>216</xdr:row>
      <xdr:rowOff>0</xdr:rowOff>
    </xdr:from>
    <xdr:ext cx="4064000" cy="453571"/>
    <xdr:sp macro="" textlink="">
      <xdr:nvSpPr>
        <xdr:cNvPr id="125" name="Прямоугольник 124">
          <a:extLst>
            <a:ext uri="{FF2B5EF4-FFF2-40B4-BE49-F238E27FC236}">
              <a16:creationId xmlns:a16="http://schemas.microsoft.com/office/drawing/2014/main" xmlns="" id="{00000000-0008-0000-0E00-00007D000000}"/>
            </a:ext>
          </a:extLst>
        </xdr:cNvPr>
        <xdr:cNvSpPr/>
      </xdr:nvSpPr>
      <xdr:spPr>
        <a:xfrm>
          <a:off x="10958286" y="72834500"/>
          <a:ext cx="4064000" cy="45357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Комплект соединителей </a:t>
          </a:r>
          <a:r>
            <a:rPr lang="en-US" sz="1800" b="1" i="0">
              <a:latin typeface="+mn-lt"/>
              <a:ea typeface="+mn-ea"/>
              <a:cs typeface="+mn-cs"/>
            </a:rPr>
            <a:t>DesignSide</a:t>
          </a:r>
          <a:endParaRPr lang="ru-RU" sz="1800" b="1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299357</xdr:colOff>
      <xdr:row>225</xdr:row>
      <xdr:rowOff>235857</xdr:rowOff>
    </xdr:from>
    <xdr:ext cx="4064000" cy="571500"/>
    <xdr:sp macro="" textlink="">
      <xdr:nvSpPr>
        <xdr:cNvPr id="126" name="Прямоугольник 125">
          <a:extLst>
            <a:ext uri="{FF2B5EF4-FFF2-40B4-BE49-F238E27FC236}">
              <a16:creationId xmlns:a16="http://schemas.microsoft.com/office/drawing/2014/main" xmlns="" id="{00000000-0008-0000-0E00-00007E000000}"/>
            </a:ext>
          </a:extLst>
        </xdr:cNvPr>
        <xdr:cNvSpPr/>
      </xdr:nvSpPr>
      <xdr:spPr>
        <a:xfrm>
          <a:off x="2948214" y="75809928"/>
          <a:ext cx="4064000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Комплект</a:t>
          </a:r>
          <a:r>
            <a:rPr lang="en-US" sz="1800" b="1" i="0" baseline="0">
              <a:latin typeface="+mn-lt"/>
              <a:ea typeface="+mn-ea"/>
              <a:cs typeface="+mn-cs"/>
            </a:rPr>
            <a:t> TopSide</a:t>
          </a:r>
          <a:endParaRPr lang="ru-RU" sz="1800" b="1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0</xdr:col>
      <xdr:colOff>108857</xdr:colOff>
      <xdr:row>245</xdr:row>
      <xdr:rowOff>81643</xdr:rowOff>
    </xdr:from>
    <xdr:to>
      <xdr:col>0</xdr:col>
      <xdr:colOff>782059</xdr:colOff>
      <xdr:row>245</xdr:row>
      <xdr:rowOff>826280</xdr:rowOff>
    </xdr:to>
    <xdr:grpSp>
      <xdr:nvGrpSpPr>
        <xdr:cNvPr id="130" name="Группа 129">
          <a:hlinkClick xmlns:r="http://schemas.openxmlformats.org/officeDocument/2006/relationships" r:id="rId66"/>
          <a:extLst>
            <a:ext uri="{FF2B5EF4-FFF2-40B4-BE49-F238E27FC236}">
              <a16:creationId xmlns:a16="http://schemas.microsoft.com/office/drawing/2014/main" xmlns="" id="{00000000-0008-0000-0E00-000082000000}"/>
            </a:ext>
          </a:extLst>
        </xdr:cNvPr>
        <xdr:cNvGrpSpPr>
          <a:grpSpLocks noChangeAspect="1"/>
        </xdr:cNvGrpSpPr>
      </xdr:nvGrpSpPr>
      <xdr:grpSpPr>
        <a:xfrm rot="5400000">
          <a:off x="73139" y="91924754"/>
          <a:ext cx="744637" cy="673202"/>
          <a:chOff x="720000" y="3600000"/>
          <a:chExt cx="792000" cy="792000"/>
        </a:xfrm>
      </xdr:grpSpPr>
      <xdr:sp macro="" textlink="">
        <xdr:nvSpPr>
          <xdr:cNvPr id="131" name="Стрелка влево 90">
            <a:extLst>
              <a:ext uri="{FF2B5EF4-FFF2-40B4-BE49-F238E27FC236}">
                <a16:creationId xmlns:a16="http://schemas.microsoft.com/office/drawing/2014/main" xmlns="" id="{00000000-0008-0000-0E00-000083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32" name="Прямоугольник 131">
            <a:extLst>
              <a:ext uri="{FF2B5EF4-FFF2-40B4-BE49-F238E27FC236}">
                <a16:creationId xmlns:a16="http://schemas.microsoft.com/office/drawing/2014/main" xmlns="" id="{00000000-0008-0000-0E00-000084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oneCellAnchor>
    <xdr:from>
      <xdr:col>2</xdr:col>
      <xdr:colOff>141521</xdr:colOff>
      <xdr:row>192</xdr:row>
      <xdr:rowOff>326571</xdr:rowOff>
    </xdr:from>
    <xdr:ext cx="4797871" cy="752930"/>
    <xdr:sp macro="" textlink="">
      <xdr:nvSpPr>
        <xdr:cNvPr id="134" name="Прямоугольник 133">
          <a:extLst>
            <a:ext uri="{FF2B5EF4-FFF2-40B4-BE49-F238E27FC236}">
              <a16:creationId xmlns:a16="http://schemas.microsoft.com/office/drawing/2014/main" xmlns="" id="{00000000-0008-0000-0E00-000086000000}"/>
            </a:ext>
          </a:extLst>
        </xdr:cNvPr>
        <xdr:cNvSpPr/>
      </xdr:nvSpPr>
      <xdr:spPr>
        <a:xfrm>
          <a:off x="2790378" y="70004214"/>
          <a:ext cx="4797871" cy="75293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Состав комплекта: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2 соединителя передней панели для боковины ящика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4 муфты,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ø 10 x 8 </a:t>
          </a:r>
          <a:r>
            <a:rPr lang="ru-RU" sz="1100" b="0" i="0" u="none" strike="noStrike" baseline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4 винта,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ø 3.5 x 13 </a:t>
          </a:r>
          <a:r>
            <a:rPr lang="ru-RU" sz="1100" b="0" i="0" u="none" strike="noStrike" baseline="0">
              <a:latin typeface="+mn-lt"/>
              <a:ea typeface="+mn-ea"/>
              <a:cs typeface="+mn-cs"/>
            </a:rPr>
            <a:t>мм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0</xdr:colOff>
      <xdr:row>189</xdr:row>
      <xdr:rowOff>172357</xdr:rowOff>
    </xdr:from>
    <xdr:ext cx="4771572" cy="353786"/>
    <xdr:sp macro="" textlink="">
      <xdr:nvSpPr>
        <xdr:cNvPr id="135" name="Прямоугольник 134">
          <a:extLst>
            <a:ext uri="{FF2B5EF4-FFF2-40B4-BE49-F238E27FC236}">
              <a16:creationId xmlns:a16="http://schemas.microsoft.com/office/drawing/2014/main" xmlns="" id="{00000000-0008-0000-0E00-000087000000}"/>
            </a:ext>
          </a:extLst>
        </xdr:cNvPr>
        <xdr:cNvSpPr/>
      </xdr:nvSpPr>
      <xdr:spPr>
        <a:xfrm>
          <a:off x="2648857" y="69305714"/>
          <a:ext cx="4771572" cy="3537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для тонких фасадов от 10 мм (для боковины ящика)</a:t>
          </a:r>
        </a:p>
      </xdr:txBody>
    </xdr:sp>
    <xdr:clientData/>
  </xdr:oneCellAnchor>
  <xdr:twoCellAnchor editAs="oneCell">
    <xdr:from>
      <xdr:col>1</xdr:col>
      <xdr:colOff>208643</xdr:colOff>
      <xdr:row>191</xdr:row>
      <xdr:rowOff>172358</xdr:rowOff>
    </xdr:from>
    <xdr:to>
      <xdr:col>1</xdr:col>
      <xdr:colOff>1315357</xdr:colOff>
      <xdr:row>192</xdr:row>
      <xdr:rowOff>978213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00000000-0008-0000-0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33929" y="69668572"/>
          <a:ext cx="1106714" cy="987284"/>
        </a:xfrm>
        <a:prstGeom prst="rect">
          <a:avLst/>
        </a:prstGeom>
      </xdr:spPr>
    </xdr:pic>
    <xdr:clientData/>
  </xdr:twoCellAnchor>
  <xdr:oneCellAnchor>
    <xdr:from>
      <xdr:col>8</xdr:col>
      <xdr:colOff>141521</xdr:colOff>
      <xdr:row>192</xdr:row>
      <xdr:rowOff>326571</xdr:rowOff>
    </xdr:from>
    <xdr:ext cx="4797871" cy="752930"/>
    <xdr:sp macro="" textlink="">
      <xdr:nvSpPr>
        <xdr:cNvPr id="136" name="Прямоугольник 135">
          <a:extLst>
            <a:ext uri="{FF2B5EF4-FFF2-40B4-BE49-F238E27FC236}">
              <a16:creationId xmlns:a16="http://schemas.microsoft.com/office/drawing/2014/main" xmlns="" id="{00000000-0008-0000-0E00-000088000000}"/>
            </a:ext>
          </a:extLst>
        </xdr:cNvPr>
        <xdr:cNvSpPr/>
      </xdr:nvSpPr>
      <xdr:spPr>
        <a:xfrm>
          <a:off x="2790378" y="70004214"/>
          <a:ext cx="4797871" cy="75293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Состав комплекта: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2 соединителя передней панели для релинга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2 муфты,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ø 10 x 8 </a:t>
          </a:r>
          <a:r>
            <a:rPr lang="ru-RU" sz="1100" b="0" i="0" u="none" strike="noStrike" baseline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2 винта,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ø 3.5 x 9.5 </a:t>
          </a:r>
          <a:r>
            <a:rPr lang="ru-RU" sz="1100" b="0" i="0" u="none" strike="noStrike" baseline="0">
              <a:latin typeface="+mn-lt"/>
              <a:ea typeface="+mn-ea"/>
              <a:cs typeface="+mn-cs"/>
            </a:rPr>
            <a:t>мм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163286</xdr:colOff>
      <xdr:row>189</xdr:row>
      <xdr:rowOff>154214</xdr:rowOff>
    </xdr:from>
    <xdr:ext cx="4771572" cy="353786"/>
    <xdr:sp macro="" textlink="">
      <xdr:nvSpPr>
        <xdr:cNvPr id="137" name="Прямоугольник 136">
          <a:extLst>
            <a:ext uri="{FF2B5EF4-FFF2-40B4-BE49-F238E27FC236}">
              <a16:creationId xmlns:a16="http://schemas.microsoft.com/office/drawing/2014/main" xmlns="" id="{00000000-0008-0000-0E00-000089000000}"/>
            </a:ext>
          </a:extLst>
        </xdr:cNvPr>
        <xdr:cNvSpPr/>
      </xdr:nvSpPr>
      <xdr:spPr>
        <a:xfrm>
          <a:off x="11121572" y="69287571"/>
          <a:ext cx="4771572" cy="3537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для тонких фасадов от 10 мм (для продольного релинга)</a:t>
          </a:r>
        </a:p>
      </xdr:txBody>
    </xdr:sp>
    <xdr:clientData/>
  </xdr:oneCellAnchor>
  <xdr:twoCellAnchor editAs="oneCell">
    <xdr:from>
      <xdr:col>7</xdr:col>
      <xdr:colOff>72570</xdr:colOff>
      <xdr:row>192</xdr:row>
      <xdr:rowOff>117928</xdr:rowOff>
    </xdr:from>
    <xdr:to>
      <xdr:col>7</xdr:col>
      <xdr:colOff>1622987</xdr:colOff>
      <xdr:row>192</xdr:row>
      <xdr:rowOff>1052285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00000000-0008-0000-0E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07284" y="69795571"/>
          <a:ext cx="1550417" cy="934357"/>
        </a:xfrm>
        <a:prstGeom prst="rect">
          <a:avLst/>
        </a:prstGeom>
      </xdr:spPr>
    </xdr:pic>
    <xdr:clientData/>
  </xdr:twoCellAnchor>
  <xdr:oneCellAnchor>
    <xdr:from>
      <xdr:col>2</xdr:col>
      <xdr:colOff>141521</xdr:colOff>
      <xdr:row>200</xdr:row>
      <xdr:rowOff>326571</xdr:rowOff>
    </xdr:from>
    <xdr:ext cx="4797871" cy="752930"/>
    <xdr:sp macro="" textlink="">
      <xdr:nvSpPr>
        <xdr:cNvPr id="139" name="Прямоугольник 138">
          <a:extLst>
            <a:ext uri="{FF2B5EF4-FFF2-40B4-BE49-F238E27FC236}">
              <a16:creationId xmlns:a16="http://schemas.microsoft.com/office/drawing/2014/main" xmlns="" id="{00000000-0008-0000-0E00-00008B000000}"/>
            </a:ext>
          </a:extLst>
        </xdr:cNvPr>
        <xdr:cNvSpPr/>
      </xdr:nvSpPr>
      <xdr:spPr>
        <a:xfrm>
          <a:off x="11099807" y="70004214"/>
          <a:ext cx="4797871" cy="75293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Состав комплекта: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2 соединителя передней панели для релинга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2 муфты,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ø 10 x 8 </a:t>
          </a:r>
          <a:r>
            <a:rPr lang="ru-RU" sz="1100" b="0" i="0" u="none" strike="noStrike" baseline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2 винта,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ø 3.5 x 9.5 </a:t>
          </a:r>
          <a:r>
            <a:rPr lang="ru-RU" sz="1100" b="0" i="0" u="none" strike="noStrike" baseline="0">
              <a:latin typeface="+mn-lt"/>
              <a:ea typeface="+mn-ea"/>
              <a:cs typeface="+mn-cs"/>
            </a:rPr>
            <a:t>мм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163286</xdr:colOff>
      <xdr:row>197</xdr:row>
      <xdr:rowOff>154214</xdr:rowOff>
    </xdr:from>
    <xdr:ext cx="4771572" cy="353786"/>
    <xdr:sp macro="" textlink="">
      <xdr:nvSpPr>
        <xdr:cNvPr id="140" name="Прямоугольник 139">
          <a:extLst>
            <a:ext uri="{FF2B5EF4-FFF2-40B4-BE49-F238E27FC236}">
              <a16:creationId xmlns:a16="http://schemas.microsoft.com/office/drawing/2014/main" xmlns="" id="{00000000-0008-0000-0E00-00008C000000}"/>
            </a:ext>
          </a:extLst>
        </xdr:cNvPr>
        <xdr:cNvSpPr/>
      </xdr:nvSpPr>
      <xdr:spPr>
        <a:xfrm>
          <a:off x="11121572" y="69287571"/>
          <a:ext cx="4771572" cy="3537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для тонких фасадов от 10 мм (для </a:t>
          </a:r>
          <a:r>
            <a:rPr lang="en-US" sz="1800" b="1" i="0">
              <a:latin typeface="+mn-lt"/>
              <a:ea typeface="+mn-ea"/>
              <a:cs typeface="+mn-cs"/>
            </a:rPr>
            <a:t>TopSide/DesignSide)</a:t>
          </a:r>
          <a:endParaRPr lang="ru-RU" sz="1800" b="1" i="0"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1</xdr:col>
      <xdr:colOff>272142</xdr:colOff>
      <xdr:row>200</xdr:row>
      <xdr:rowOff>18143</xdr:rowOff>
    </xdr:from>
    <xdr:to>
      <xdr:col>1</xdr:col>
      <xdr:colOff>1443575</xdr:colOff>
      <xdr:row>200</xdr:row>
      <xdr:rowOff>780143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00000000-0008-0000-0E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97428" y="72208572"/>
          <a:ext cx="1171433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</xdr:colOff>
      <xdr:row>245</xdr:row>
      <xdr:rowOff>127001</xdr:rowOff>
    </xdr:from>
    <xdr:to>
      <xdr:col>2</xdr:col>
      <xdr:colOff>119743</xdr:colOff>
      <xdr:row>245</xdr:row>
      <xdr:rowOff>1043215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xmlns="" id="{00000000-0008-0000-0E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54314" y="62395101"/>
          <a:ext cx="1819729" cy="916214"/>
        </a:xfrm>
        <a:prstGeom prst="rect">
          <a:avLst/>
        </a:prstGeom>
      </xdr:spPr>
    </xdr:pic>
    <xdr:clientData/>
  </xdr:twoCellAnchor>
  <xdr:oneCellAnchor>
    <xdr:from>
      <xdr:col>2</xdr:col>
      <xdr:colOff>181429</xdr:colOff>
      <xdr:row>245</xdr:row>
      <xdr:rowOff>807357</xdr:rowOff>
    </xdr:from>
    <xdr:ext cx="4626428" cy="281216"/>
    <xdr:sp macro="" textlink="">
      <xdr:nvSpPr>
        <xdr:cNvPr id="146" name="Прямоугольник 145">
          <a:extLst>
            <a:ext uri="{FF2B5EF4-FFF2-40B4-BE49-F238E27FC236}">
              <a16:creationId xmlns:a16="http://schemas.microsoft.com/office/drawing/2014/main" xmlns="" id="{00000000-0008-0000-0E00-000092000000}"/>
            </a:ext>
          </a:extLst>
        </xdr:cNvPr>
        <xdr:cNvSpPr/>
      </xdr:nvSpPr>
      <xdr:spPr>
        <a:xfrm>
          <a:off x="2835729" y="63075457"/>
          <a:ext cx="4626428" cy="28121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100" b="0" i="0" baseline="0">
              <a:latin typeface="+mn-lt"/>
              <a:ea typeface="+mn-ea"/>
              <a:cs typeface="+mn-cs"/>
            </a:rPr>
            <a:t>Рекомендуется для ширины корпуса &gt; 600 мм</a:t>
          </a:r>
        </a:p>
      </xdr:txBody>
    </xdr:sp>
    <xdr:clientData/>
  </xdr:oneCellAnchor>
  <xdr:oneCellAnchor>
    <xdr:from>
      <xdr:col>2</xdr:col>
      <xdr:colOff>54429</xdr:colOff>
      <xdr:row>245</xdr:row>
      <xdr:rowOff>263072</xdr:rowOff>
    </xdr:from>
    <xdr:ext cx="4626428" cy="435428"/>
    <xdr:sp macro="" textlink="">
      <xdr:nvSpPr>
        <xdr:cNvPr id="147" name="Прямоугольник 146">
          <a:extLst>
            <a:ext uri="{FF2B5EF4-FFF2-40B4-BE49-F238E27FC236}">
              <a16:creationId xmlns:a16="http://schemas.microsoft.com/office/drawing/2014/main" xmlns="" id="{00000000-0008-0000-0E00-000093000000}"/>
            </a:ext>
          </a:extLst>
        </xdr:cNvPr>
        <xdr:cNvSpPr/>
      </xdr:nvSpPr>
      <xdr:spPr>
        <a:xfrm>
          <a:off x="2708729" y="62531172"/>
          <a:ext cx="4626428" cy="43542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800" b="1" i="0" baseline="0">
              <a:latin typeface="+mn-lt"/>
              <a:ea typeface="+mn-ea"/>
              <a:cs typeface="+mn-cs"/>
            </a:rPr>
            <a:t>Опциональная синхронизация для </a:t>
          </a:r>
          <a:r>
            <a:rPr lang="en-US" sz="1800" b="1" i="0" baseline="0">
              <a:latin typeface="+mn-lt"/>
              <a:ea typeface="+mn-ea"/>
              <a:cs typeface="+mn-cs"/>
            </a:rPr>
            <a:t>Push to Open Silent</a:t>
          </a:r>
          <a:endParaRPr lang="ru-RU" sz="1800" b="1" i="0" baseline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181429</xdr:colOff>
      <xdr:row>245</xdr:row>
      <xdr:rowOff>635000</xdr:rowOff>
    </xdr:from>
    <xdr:ext cx="4626428" cy="453573"/>
    <xdr:sp macro="" textlink="">
      <xdr:nvSpPr>
        <xdr:cNvPr id="148" name="Прямоугольник 147">
          <a:extLst>
            <a:ext uri="{FF2B5EF4-FFF2-40B4-BE49-F238E27FC236}">
              <a16:creationId xmlns:a16="http://schemas.microsoft.com/office/drawing/2014/main" xmlns="" id="{00000000-0008-0000-0E00-000094000000}"/>
            </a:ext>
          </a:extLst>
        </xdr:cNvPr>
        <xdr:cNvSpPr/>
      </xdr:nvSpPr>
      <xdr:spPr>
        <a:xfrm>
          <a:off x="11141529" y="62903100"/>
          <a:ext cx="4626428" cy="45357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100" b="0" i="0" baseline="0">
              <a:latin typeface="+mn-lt"/>
              <a:ea typeface="+mn-ea"/>
              <a:cs typeface="+mn-cs"/>
            </a:rPr>
            <a:t>Рекомендуется для ширины шкафа &gt; 600 мм; </a:t>
          </a:r>
          <a:endParaRPr lang="en-US" sz="1100" b="0" i="0" baseline="0">
            <a:latin typeface="+mn-lt"/>
            <a:ea typeface="+mn-ea"/>
            <a:cs typeface="+mn-cs"/>
          </a:endParaRPr>
        </a:p>
        <a:p>
          <a:r>
            <a:rPr lang="ru-RU" sz="1100" b="0" i="0" baseline="0">
              <a:latin typeface="+mn-lt"/>
              <a:ea typeface="+mn-ea"/>
              <a:cs typeface="+mn-cs"/>
            </a:rPr>
            <a:t>можно использовать от 275 мм.</a:t>
          </a:r>
        </a:p>
      </xdr:txBody>
    </xdr:sp>
    <xdr:clientData/>
  </xdr:oneCellAnchor>
  <xdr:oneCellAnchor>
    <xdr:from>
      <xdr:col>8</xdr:col>
      <xdr:colOff>163286</xdr:colOff>
      <xdr:row>245</xdr:row>
      <xdr:rowOff>36286</xdr:rowOff>
    </xdr:from>
    <xdr:ext cx="4789714" cy="616857"/>
    <xdr:sp macro="" textlink="">
      <xdr:nvSpPr>
        <xdr:cNvPr id="149" name="Прямоугольник 148">
          <a:extLst>
            <a:ext uri="{FF2B5EF4-FFF2-40B4-BE49-F238E27FC236}">
              <a16:creationId xmlns:a16="http://schemas.microsoft.com/office/drawing/2014/main" xmlns="" id="{00000000-0008-0000-0E00-000095000000}"/>
            </a:ext>
          </a:extLst>
        </xdr:cNvPr>
        <xdr:cNvSpPr/>
      </xdr:nvSpPr>
      <xdr:spPr>
        <a:xfrm>
          <a:off x="11123386" y="62304386"/>
          <a:ext cx="4789714" cy="616857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800" b="1" i="0" baseline="0">
              <a:latin typeface="+mn-lt"/>
              <a:ea typeface="+mn-ea"/>
              <a:cs typeface="+mn-cs"/>
            </a:rPr>
            <a:t>Опциональная мульти-синхронизация</a:t>
          </a:r>
          <a:r>
            <a:rPr lang="en-US" sz="1800" b="1" i="0" baseline="0">
              <a:latin typeface="+mn-lt"/>
              <a:ea typeface="+mn-ea"/>
              <a:cs typeface="+mn-cs"/>
            </a:rPr>
            <a:t> </a:t>
          </a:r>
        </a:p>
        <a:p>
          <a:r>
            <a:rPr lang="ru-RU" sz="1800" b="1" i="0" baseline="0">
              <a:latin typeface="+mn-lt"/>
              <a:ea typeface="+mn-ea"/>
              <a:cs typeface="+mn-cs"/>
            </a:rPr>
            <a:t>для </a:t>
          </a:r>
          <a:r>
            <a:rPr lang="en-US" sz="1800" b="1" i="0" baseline="0">
              <a:latin typeface="+mn-lt"/>
              <a:ea typeface="+mn-ea"/>
              <a:cs typeface="+mn-cs"/>
            </a:rPr>
            <a:t>Push to Open Silent</a:t>
          </a:r>
          <a:endParaRPr lang="ru-RU" sz="1800" b="1" i="0" baseline="0"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7</xdr:col>
      <xdr:colOff>72572</xdr:colOff>
      <xdr:row>245</xdr:row>
      <xdr:rowOff>99785</xdr:rowOff>
    </xdr:from>
    <xdr:to>
      <xdr:col>7</xdr:col>
      <xdr:colOff>1542144</xdr:colOff>
      <xdr:row>245</xdr:row>
      <xdr:rowOff>1028779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xmlns="" id="{00000000-0008-0000-0E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05472" y="62367885"/>
          <a:ext cx="1469572" cy="92899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9071</xdr:colOff>
      <xdr:row>16</xdr:row>
      <xdr:rowOff>47624</xdr:rowOff>
    </xdr:from>
    <xdr:to>
      <xdr:col>2</xdr:col>
      <xdr:colOff>547608</xdr:colOff>
      <xdr:row>16</xdr:row>
      <xdr:rowOff>2181599</xdr:rowOff>
    </xdr:to>
    <xdr:pic>
      <xdr:nvPicPr>
        <xdr:cNvPr id="3" name="Рисунок 2" descr="AT_OrgaTray_570_slb_frei.jpg">
          <a:extLst>
            <a:ext uri="{FF2B5EF4-FFF2-40B4-BE49-F238E27FC236}">
              <a16:creationId xmlns:a16="http://schemas.microsoft.com/office/drawing/2014/main" xmlns="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34357" y="6252481"/>
          <a:ext cx="2262108" cy="2133975"/>
        </a:xfrm>
        <a:prstGeom prst="rect">
          <a:avLst/>
        </a:prstGeom>
      </xdr:spPr>
    </xdr:pic>
    <xdr:clientData/>
  </xdr:twoCellAnchor>
  <xdr:twoCellAnchor>
    <xdr:from>
      <xdr:col>8</xdr:col>
      <xdr:colOff>2881312</xdr:colOff>
      <xdr:row>28</xdr:row>
      <xdr:rowOff>440531</xdr:rowOff>
    </xdr:from>
    <xdr:to>
      <xdr:col>11</xdr:col>
      <xdr:colOff>14662</xdr:colOff>
      <xdr:row>30</xdr:row>
      <xdr:rowOff>169442</xdr:rowOff>
    </xdr:to>
    <xdr:pic>
      <xdr:nvPicPr>
        <xdr:cNvPr id="6" name="Рисунок 5" descr="Querreling_AT_NB600_querteiler2_ath_frei.jpg">
          <a:extLst>
            <a:ext uri="{FF2B5EF4-FFF2-40B4-BE49-F238E27FC236}">
              <a16:creationId xmlns:a16="http://schemas.microsoft.com/office/drawing/2014/main" xmlns="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2584906" y="15501937"/>
          <a:ext cx="2181600" cy="2122068"/>
        </a:xfrm>
        <a:prstGeom prst="rect">
          <a:avLst/>
        </a:prstGeom>
      </xdr:spPr>
    </xdr:pic>
    <xdr:clientData/>
  </xdr:twoCellAnchor>
  <xdr:twoCellAnchor>
    <xdr:from>
      <xdr:col>1</xdr:col>
      <xdr:colOff>11889</xdr:colOff>
      <xdr:row>28</xdr:row>
      <xdr:rowOff>6235</xdr:rowOff>
    </xdr:from>
    <xdr:to>
      <xdr:col>2</xdr:col>
      <xdr:colOff>2439166</xdr:colOff>
      <xdr:row>28</xdr:row>
      <xdr:rowOff>2190670</xdr:rowOff>
    </xdr:to>
    <xdr:pic>
      <xdr:nvPicPr>
        <xdr:cNvPr id="7" name="Рисунок 6" descr="Querreling_AT_NB600_v2_slb_SorUe.jpg">
          <a:extLst>
            <a:ext uri="{FF2B5EF4-FFF2-40B4-BE49-F238E27FC236}">
              <a16:creationId xmlns:a16="http://schemas.microsoft.com/office/drawing/2014/main" xmlns="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37175" y="15400449"/>
          <a:ext cx="4150848" cy="2184435"/>
        </a:xfrm>
        <a:prstGeom prst="rect">
          <a:avLst/>
        </a:prstGeom>
      </xdr:spPr>
    </xdr:pic>
    <xdr:clientData/>
  </xdr:twoCellAnchor>
  <xdr:twoCellAnchor editAs="oneCell">
    <xdr:from>
      <xdr:col>5</xdr:col>
      <xdr:colOff>23810</xdr:colOff>
      <xdr:row>16</xdr:row>
      <xdr:rowOff>1309683</xdr:rowOff>
    </xdr:from>
    <xdr:to>
      <xdr:col>10</xdr:col>
      <xdr:colOff>809821</xdr:colOff>
      <xdr:row>22</xdr:row>
      <xdr:rowOff>321465</xdr:rowOff>
    </xdr:to>
    <xdr:pic>
      <xdr:nvPicPr>
        <xdr:cNvPr id="10" name="Рисунок 9" descr="356.jpg">
          <a:extLst>
            <a:ext uri="{FF2B5EF4-FFF2-40B4-BE49-F238E27FC236}">
              <a16:creationId xmlns:a16="http://schemas.microsoft.com/office/drawing/2014/main" xmlns="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6869904" y="7048496"/>
          <a:ext cx="7810699" cy="2214563"/>
        </a:xfrm>
        <a:prstGeom prst="rect">
          <a:avLst/>
        </a:prstGeom>
      </xdr:spPr>
    </xdr:pic>
    <xdr:clientData/>
  </xdr:twoCellAnchor>
  <xdr:oneCellAnchor>
    <xdr:from>
      <xdr:col>5</xdr:col>
      <xdr:colOff>348</xdr:colOff>
      <xdr:row>15</xdr:row>
      <xdr:rowOff>355345</xdr:rowOff>
    </xdr:from>
    <xdr:ext cx="2558586" cy="436786"/>
    <xdr:sp macro="" textlink="">
      <xdr:nvSpPr>
        <xdr:cNvPr id="11" name="Прямоугольник 10">
          <a:extLst>
            <a:ext uri="{FF2B5EF4-FFF2-40B4-BE49-F238E27FC236}">
              <a16:creationId xmlns:a16="http://schemas.microsoft.com/office/drawing/2014/main" xmlns="" id="{00000000-0008-0000-0F00-00000B000000}"/>
            </a:ext>
          </a:extLst>
        </xdr:cNvPr>
        <xdr:cNvSpPr/>
      </xdr:nvSpPr>
      <xdr:spPr>
        <a:xfrm>
          <a:off x="6846442" y="5736970"/>
          <a:ext cx="2558586" cy="436786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стандартной ширины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ящиков с высотой боковины 94 мм</a:t>
          </a:r>
        </a:p>
      </xdr:txBody>
    </xdr:sp>
    <xdr:clientData/>
  </xdr:oneCellAnchor>
  <xdr:oneCellAnchor>
    <xdr:from>
      <xdr:col>5</xdr:col>
      <xdr:colOff>349</xdr:colOff>
      <xdr:row>28</xdr:row>
      <xdr:rowOff>10065</xdr:rowOff>
    </xdr:from>
    <xdr:ext cx="3216906" cy="436786"/>
    <xdr:sp macro="" textlink="">
      <xdr:nvSpPr>
        <xdr:cNvPr id="14" name="Прямоугольник 13">
          <a:extLst>
            <a:ext uri="{FF2B5EF4-FFF2-40B4-BE49-F238E27FC236}">
              <a16:creationId xmlns:a16="http://schemas.microsoft.com/office/drawing/2014/main" xmlns="" id="{00000000-0008-0000-0F00-00000E000000}"/>
            </a:ext>
          </a:extLst>
        </xdr:cNvPr>
        <xdr:cNvSpPr/>
      </xdr:nvSpPr>
      <xdr:spPr>
        <a:xfrm>
          <a:off x="6846443" y="15071471"/>
          <a:ext cx="3216906" cy="436786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стандартной ширины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Продольные разделители заказываются отдельно</a:t>
          </a:r>
        </a:p>
      </xdr:txBody>
    </xdr:sp>
    <xdr:clientData/>
  </xdr:oneCellAnchor>
  <xdr:twoCellAnchor editAs="oneCell">
    <xdr:from>
      <xdr:col>1</xdr:col>
      <xdr:colOff>11906</xdr:colOff>
      <xdr:row>38</xdr:row>
      <xdr:rowOff>20977</xdr:rowOff>
    </xdr:from>
    <xdr:to>
      <xdr:col>2</xdr:col>
      <xdr:colOff>1678782</xdr:colOff>
      <xdr:row>38</xdr:row>
      <xdr:rowOff>2188987</xdr:rowOff>
    </xdr:to>
    <xdr:pic>
      <xdr:nvPicPr>
        <xdr:cNvPr id="17" name="Рисунок 16" descr="orga_store_810_G_v1_ath.jpg">
          <a:extLst>
            <a:ext uri="{FF2B5EF4-FFF2-40B4-BE49-F238E27FC236}">
              <a16:creationId xmlns:a16="http://schemas.microsoft.com/office/drawing/2014/main" xmlns="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37192" y="24187263"/>
          <a:ext cx="3390447" cy="2168010"/>
        </a:xfrm>
        <a:prstGeom prst="rect">
          <a:avLst/>
        </a:prstGeom>
      </xdr:spPr>
    </xdr:pic>
    <xdr:clientData/>
  </xdr:twoCellAnchor>
  <xdr:oneCellAnchor>
    <xdr:from>
      <xdr:col>5</xdr:col>
      <xdr:colOff>348</xdr:colOff>
      <xdr:row>38</xdr:row>
      <xdr:rowOff>10063</xdr:rowOff>
    </xdr:from>
    <xdr:ext cx="4327147" cy="781240"/>
    <xdr:sp macro="" textlink="">
      <xdr:nvSpPr>
        <xdr:cNvPr id="18" name="Прямоугольник 17">
          <a:extLst>
            <a:ext uri="{FF2B5EF4-FFF2-40B4-BE49-F238E27FC236}">
              <a16:creationId xmlns:a16="http://schemas.microsoft.com/office/drawing/2014/main" xmlns="" id="{00000000-0008-0000-0F00-000012000000}"/>
            </a:ext>
          </a:extLst>
        </xdr:cNvPr>
        <xdr:cNvSpPr/>
      </xdr:nvSpPr>
      <xdr:spPr>
        <a:xfrm>
          <a:off x="6846442" y="23941626"/>
          <a:ext cx="4327147" cy="78124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стандартной ширины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различной ширины корпуса путем нарезки профиля под размер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номинальной длины от 300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коробов с высотой боковины 94 и 126 мм</a:t>
          </a:r>
        </a:p>
      </xdr:txBody>
    </xdr:sp>
    <xdr:clientData/>
  </xdr:oneCellAnchor>
  <xdr:twoCellAnchor editAs="oneCell">
    <xdr:from>
      <xdr:col>5</xdr:col>
      <xdr:colOff>23812</xdr:colOff>
      <xdr:row>38</xdr:row>
      <xdr:rowOff>1750220</xdr:rowOff>
    </xdr:from>
    <xdr:to>
      <xdr:col>10</xdr:col>
      <xdr:colOff>690562</xdr:colOff>
      <xdr:row>44</xdr:row>
      <xdr:rowOff>73807</xdr:rowOff>
    </xdr:to>
    <xdr:pic>
      <xdr:nvPicPr>
        <xdr:cNvPr id="19" name="Рисунок 18" descr="506.jpg">
          <a:extLst>
            <a:ext uri="{FF2B5EF4-FFF2-40B4-BE49-F238E27FC236}">
              <a16:creationId xmlns:a16="http://schemas.microsoft.com/office/drawing/2014/main" xmlns="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869906" y="25681783"/>
          <a:ext cx="7691438" cy="1645432"/>
        </a:xfrm>
        <a:prstGeom prst="rect">
          <a:avLst/>
        </a:prstGeom>
      </xdr:spPr>
    </xdr:pic>
    <xdr:clientData/>
  </xdr:twoCellAnchor>
  <xdr:twoCellAnchor>
    <xdr:from>
      <xdr:col>1</xdr:col>
      <xdr:colOff>95248</xdr:colOff>
      <xdr:row>0</xdr:row>
      <xdr:rowOff>119060</xdr:rowOff>
    </xdr:from>
    <xdr:to>
      <xdr:col>1</xdr:col>
      <xdr:colOff>768448</xdr:colOff>
      <xdr:row>0</xdr:row>
      <xdr:rowOff>792260</xdr:rowOff>
    </xdr:to>
    <xdr:grpSp>
      <xdr:nvGrpSpPr>
        <xdr:cNvPr id="25" name="Группа 2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xmlns="" id="{00000000-0008-0000-0F00-000019000000}"/>
            </a:ext>
          </a:extLst>
        </xdr:cNvPr>
        <xdr:cNvGrpSpPr>
          <a:grpSpLocks noChangeAspect="1"/>
        </xdr:cNvGrpSpPr>
      </xdr:nvGrpSpPr>
      <xdr:grpSpPr>
        <a:xfrm>
          <a:off x="1020534" y="119060"/>
          <a:ext cx="673200" cy="673200"/>
          <a:chOff x="720000" y="3600000"/>
          <a:chExt cx="792000" cy="792000"/>
        </a:xfrm>
        <a:noFill/>
      </xdr:grpSpPr>
      <xdr:sp macro="" textlink="">
        <xdr:nvSpPr>
          <xdr:cNvPr id="26" name="Стрелка влево 25">
            <a:extLst>
              <a:ext uri="{FF2B5EF4-FFF2-40B4-BE49-F238E27FC236}">
                <a16:creationId xmlns:a16="http://schemas.microsoft.com/office/drawing/2014/main" xmlns="" id="{00000000-0008-0000-0F00-00001A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7" name="Прямоугольник 26">
            <a:extLst>
              <a:ext uri="{FF2B5EF4-FFF2-40B4-BE49-F238E27FC236}">
                <a16:creationId xmlns:a16="http://schemas.microsoft.com/office/drawing/2014/main" xmlns="" id="{00000000-0008-0000-0F00-00001B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11906</xdr:colOff>
      <xdr:row>4</xdr:row>
      <xdr:rowOff>9071</xdr:rowOff>
    </xdr:from>
    <xdr:to>
      <xdr:col>2</xdr:col>
      <xdr:colOff>1712902</xdr:colOff>
      <xdr:row>4</xdr:row>
      <xdr:rowOff>2186214</xdr:rowOff>
    </xdr:to>
    <xdr:pic>
      <xdr:nvPicPr>
        <xdr:cNvPr id="28" name="Рисунок 27" descr="atira_OrgaTray_440_slb_SorUe.jpg">
          <a:extLst>
            <a:ext uri="{FF2B5EF4-FFF2-40B4-BE49-F238E27FC236}">
              <a16:creationId xmlns:a16="http://schemas.microsoft.com/office/drawing/2014/main" xmlns="" id="{00000000-0008-0000-0F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939006" y="1641021"/>
          <a:ext cx="3428196" cy="2177143"/>
        </a:xfrm>
        <a:prstGeom prst="rect">
          <a:avLst/>
        </a:prstGeom>
      </xdr:spPr>
    </xdr:pic>
    <xdr:clientData/>
  </xdr:twoCellAnchor>
  <xdr:oneCellAnchor>
    <xdr:from>
      <xdr:col>5</xdr:col>
      <xdr:colOff>54017</xdr:colOff>
      <xdr:row>4</xdr:row>
      <xdr:rowOff>108857</xdr:rowOff>
    </xdr:from>
    <xdr:ext cx="3701555" cy="609013"/>
    <xdr:sp macro="" textlink="">
      <xdr:nvSpPr>
        <xdr:cNvPr id="29" name="Прямоугольник 28">
          <a:extLst>
            <a:ext uri="{FF2B5EF4-FFF2-40B4-BE49-F238E27FC236}">
              <a16:creationId xmlns:a16="http://schemas.microsoft.com/office/drawing/2014/main" xmlns="" id="{00000000-0008-0000-0F00-00001D000000}"/>
            </a:ext>
          </a:extLst>
        </xdr:cNvPr>
        <xdr:cNvSpPr/>
      </xdr:nvSpPr>
      <xdr:spPr>
        <a:xfrm>
          <a:off x="8004217" y="1740807"/>
          <a:ext cx="3701555" cy="609013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Может использоваться с ящиками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высотой:</a:t>
          </a:r>
          <a:endParaRPr lang="ru-RU">
            <a:effectLst/>
          </a:endParaRPr>
        </a:p>
        <a:p>
          <a:r>
            <a:rPr lang="ru-RU" sz="1100" b="1" i="0">
              <a:effectLst/>
              <a:latin typeface="+mn-lt"/>
              <a:ea typeface="+mn-ea"/>
              <a:cs typeface="+mn-cs"/>
            </a:rPr>
            <a:t> 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- 139 мм для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AvanTech YOU </a:t>
          </a:r>
          <a:endParaRPr lang="ru-RU" b="0">
            <a:effectLst/>
          </a:endParaRPr>
        </a:p>
        <a:p>
          <a:r>
            <a:rPr lang="ru-RU" sz="1100" b="1" i="0">
              <a:effectLst/>
              <a:latin typeface="+mn-lt"/>
              <a:ea typeface="+mn-ea"/>
              <a:cs typeface="+mn-cs"/>
            </a:rPr>
            <a:t>-</a:t>
          </a:r>
          <a:r>
            <a:rPr lang="ru-RU" sz="1100" b="1" i="0" baseline="0">
              <a:effectLst/>
              <a:latin typeface="+mn-lt"/>
              <a:ea typeface="+mn-ea"/>
              <a:cs typeface="+mn-cs"/>
            </a:rPr>
            <a:t> </a:t>
          </a:r>
          <a:r>
            <a:rPr lang="ru-RU" sz="1100" b="1" i="0">
              <a:effectLst/>
              <a:latin typeface="+mn-lt"/>
              <a:ea typeface="+mn-ea"/>
              <a:cs typeface="+mn-cs"/>
            </a:rPr>
            <a:t>94 мм для </a:t>
          </a:r>
          <a:r>
            <a:rPr lang="en-US" sz="1100" b="1" i="0">
              <a:effectLst/>
              <a:latin typeface="+mn-lt"/>
              <a:ea typeface="+mn-ea"/>
              <a:cs typeface="+mn-cs"/>
            </a:rPr>
            <a:t>ArciTech</a:t>
          </a:r>
          <a:endParaRPr lang="ru-RU" b="1">
            <a:effectLst/>
          </a:endParaRPr>
        </a:p>
      </xdr:txBody>
    </xdr:sp>
    <xdr:clientData/>
  </xdr:oneCellAnchor>
  <xdr:twoCellAnchor editAs="oneCell">
    <xdr:from>
      <xdr:col>5</xdr:col>
      <xdr:colOff>18143</xdr:colOff>
      <xdr:row>4</xdr:row>
      <xdr:rowOff>1152072</xdr:rowOff>
    </xdr:from>
    <xdr:to>
      <xdr:col>11</xdr:col>
      <xdr:colOff>426360</xdr:colOff>
      <xdr:row>11</xdr:row>
      <xdr:rowOff>2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00000000-0008-0000-0F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964714" y="2775858"/>
          <a:ext cx="8717646" cy="2340430"/>
        </a:xfrm>
        <a:prstGeom prst="rect">
          <a:avLst/>
        </a:prstGeom>
      </xdr:spPr>
    </xdr:pic>
    <xdr:clientData/>
  </xdr:twoCellAnchor>
  <xdr:oneCellAnchor>
    <xdr:from>
      <xdr:col>8</xdr:col>
      <xdr:colOff>2168071</xdr:colOff>
      <xdr:row>50</xdr:row>
      <xdr:rowOff>136071</xdr:rowOff>
    </xdr:from>
    <xdr:ext cx="2993572" cy="264560"/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xmlns="" id="{00000000-0008-0000-0F00-000025000000}"/>
            </a:ext>
          </a:extLst>
        </xdr:cNvPr>
        <xdr:cNvSpPr/>
      </xdr:nvSpPr>
      <xdr:spPr>
        <a:xfrm>
          <a:off x="13128171" y="53653871"/>
          <a:ext cx="2993572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СТЫКОВОЧНЫЙ ПРОФИЛЬ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ORGATRAY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1</xdr:colOff>
      <xdr:row>47</xdr:row>
      <xdr:rowOff>18142</xdr:rowOff>
    </xdr:from>
    <xdr:to>
      <xdr:col>2</xdr:col>
      <xdr:colOff>54430</xdr:colOff>
      <xdr:row>47</xdr:row>
      <xdr:rowOff>2126853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xmlns="" id="{00000000-0008-0000-0F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927101" y="50970542"/>
          <a:ext cx="1781629" cy="21087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244928</xdr:colOff>
      <xdr:row>47</xdr:row>
      <xdr:rowOff>199571</xdr:rowOff>
    </xdr:from>
    <xdr:ext cx="3601358" cy="1161144"/>
    <xdr:sp macro="" textlink="">
      <xdr:nvSpPr>
        <xdr:cNvPr id="41" name="Прямоугольник 40">
          <a:extLst>
            <a:ext uri="{FF2B5EF4-FFF2-40B4-BE49-F238E27FC236}">
              <a16:creationId xmlns:a16="http://schemas.microsoft.com/office/drawing/2014/main" xmlns="" id="{00000000-0008-0000-0F00-000029000000}"/>
            </a:ext>
          </a:extLst>
        </xdr:cNvPr>
        <xdr:cNvSpPr/>
      </xdr:nvSpPr>
      <xdr:spPr>
        <a:xfrm>
          <a:off x="2899228" y="51151971"/>
          <a:ext cx="3601358" cy="116114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Для вкладывания в ящик или короб</a:t>
          </a:r>
          <a:endParaRPr lang="ru-RU">
            <a:effectLst/>
          </a:endParaRPr>
        </a:p>
        <a:p>
          <a:r>
            <a:rPr lang="ru-RU" sz="1100" b="1" i="0">
              <a:effectLst/>
              <a:latin typeface="+mn-lt"/>
              <a:ea typeface="+mn-ea"/>
              <a:cs typeface="+mn-cs"/>
            </a:rPr>
            <a:t>Рулон 5 м</a:t>
          </a:r>
          <a:endParaRPr lang="ru-RU">
            <a:effectLst/>
          </a:endParaRPr>
        </a:p>
      </xdr:txBody>
    </xdr:sp>
    <xdr:clientData/>
  </xdr:oneCellAnchor>
  <xdr:twoCellAnchor editAs="oneCell">
    <xdr:from>
      <xdr:col>1</xdr:col>
      <xdr:colOff>163286</xdr:colOff>
      <xdr:row>50</xdr:row>
      <xdr:rowOff>163285</xdr:rowOff>
    </xdr:from>
    <xdr:to>
      <xdr:col>2</xdr:col>
      <xdr:colOff>376465</xdr:colOff>
      <xdr:row>50</xdr:row>
      <xdr:rowOff>2097314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00000000-0008-0000-0F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90386" y="53681085"/>
          <a:ext cx="1940379" cy="1949450"/>
        </a:xfrm>
        <a:prstGeom prst="rect">
          <a:avLst/>
        </a:prstGeom>
      </xdr:spPr>
    </xdr:pic>
    <xdr:clientData/>
  </xdr:twoCellAnchor>
  <xdr:oneCellAnchor>
    <xdr:from>
      <xdr:col>2</xdr:col>
      <xdr:colOff>952500</xdr:colOff>
      <xdr:row>50</xdr:row>
      <xdr:rowOff>199571</xdr:rowOff>
    </xdr:from>
    <xdr:ext cx="3601358" cy="299358"/>
    <xdr:sp macro="" textlink="">
      <xdr:nvSpPr>
        <xdr:cNvPr id="43" name="Прямоугольник 42">
          <a:extLst>
            <a:ext uri="{FF2B5EF4-FFF2-40B4-BE49-F238E27FC236}">
              <a16:creationId xmlns:a16="http://schemas.microsoft.com/office/drawing/2014/main" xmlns="" id="{00000000-0008-0000-0F00-00002B000000}"/>
            </a:ext>
          </a:extLst>
        </xdr:cNvPr>
        <xdr:cNvSpPr/>
      </xdr:nvSpPr>
      <xdr:spPr>
        <a:xfrm>
          <a:off x="3606800" y="53717371"/>
          <a:ext cx="3601358" cy="2993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ПРОТИВОСКОЛЬЗЯЩИЙ КОВРИК</a:t>
          </a:r>
          <a:endParaRPr lang="ru-RU" sz="1100" b="1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952501</xdr:colOff>
      <xdr:row>50</xdr:row>
      <xdr:rowOff>1487714</xdr:rowOff>
    </xdr:from>
    <xdr:ext cx="1687286" cy="272143"/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xmlns="" id="{00000000-0008-0000-0F00-00002C000000}"/>
            </a:ext>
          </a:extLst>
        </xdr:cNvPr>
        <xdr:cNvSpPr/>
      </xdr:nvSpPr>
      <xdr:spPr>
        <a:xfrm>
          <a:off x="3606801" y="55005514"/>
          <a:ext cx="1687286" cy="2721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Длина рулона</a:t>
          </a:r>
          <a:r>
            <a:rPr lang="ru-RU" sz="1100" b="0" i="0" baseline="0">
              <a:latin typeface="+mn-lt"/>
              <a:ea typeface="+mn-ea"/>
              <a:cs typeface="+mn-cs"/>
            </a:rPr>
            <a:t> 5 метров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2168071</xdr:colOff>
      <xdr:row>50</xdr:row>
      <xdr:rowOff>136071</xdr:rowOff>
    </xdr:from>
    <xdr:ext cx="2993572" cy="264560"/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xmlns="" id="{00000000-0008-0000-0F00-00002D000000}"/>
            </a:ext>
          </a:extLst>
        </xdr:cNvPr>
        <xdr:cNvSpPr/>
      </xdr:nvSpPr>
      <xdr:spPr>
        <a:xfrm>
          <a:off x="13128171" y="53653871"/>
          <a:ext cx="2993572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СТЫКОВОЧНЫЙ ПРОФИЛЬ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ORGATRAY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1750785</xdr:colOff>
      <xdr:row>50</xdr:row>
      <xdr:rowOff>507998</xdr:rowOff>
    </xdr:from>
    <xdr:ext cx="3211287" cy="1578431"/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xmlns="" id="{00000000-0008-0000-0F00-00002E000000}"/>
            </a:ext>
          </a:extLst>
        </xdr:cNvPr>
        <xdr:cNvSpPr/>
      </xdr:nvSpPr>
      <xdr:spPr>
        <a:xfrm>
          <a:off x="12710885" y="54025798"/>
          <a:ext cx="3211287" cy="157843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Ширину организации необходимо уменьшить на 4 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Длина 473 мм, возможна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нарезка под размер при необходимости</a:t>
          </a:r>
          <a:endParaRPr lang="ru-RU">
            <a:effectLst/>
          </a:endParaRPr>
        </a:p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Пластик, поверхность под хром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Набор включает в себя:2 стыковочных профиля</a:t>
          </a:r>
          <a:endParaRPr lang="ru-RU">
            <a:effectLst/>
          </a:endParaRPr>
        </a:p>
      </xdr:txBody>
    </xdr:sp>
    <xdr:clientData/>
  </xdr:oneCellAnchor>
  <xdr:twoCellAnchor editAs="oneCell">
    <xdr:from>
      <xdr:col>7</xdr:col>
      <xdr:colOff>90714</xdr:colOff>
      <xdr:row>50</xdr:row>
      <xdr:rowOff>9072</xdr:rowOff>
    </xdr:from>
    <xdr:to>
      <xdr:col>8</xdr:col>
      <xdr:colOff>1787071</xdr:colOff>
      <xdr:row>50</xdr:row>
      <xdr:rowOff>2133601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23614" y="53526872"/>
          <a:ext cx="3423557" cy="2139950"/>
        </a:xfrm>
        <a:prstGeom prst="rect">
          <a:avLst/>
        </a:prstGeom>
      </xdr:spPr>
    </xdr:pic>
    <xdr:clientData/>
  </xdr:twoCellAnchor>
  <xdr:twoCellAnchor editAs="oneCell">
    <xdr:from>
      <xdr:col>2</xdr:col>
      <xdr:colOff>807348</xdr:colOff>
      <xdr:row>59</xdr:row>
      <xdr:rowOff>18142</xdr:rowOff>
    </xdr:from>
    <xdr:to>
      <xdr:col>3</xdr:col>
      <xdr:colOff>393560</xdr:colOff>
      <xdr:row>61</xdr:row>
      <xdr:rowOff>9070</xdr:rowOff>
    </xdr:to>
    <xdr:pic>
      <xdr:nvPicPr>
        <xdr:cNvPr id="48" name="Рисунок 47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xmlns="" id="{00000000-0008-0000-0F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61648" y="57663442"/>
          <a:ext cx="3358112" cy="2177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1324429</xdr:colOff>
      <xdr:row>62</xdr:row>
      <xdr:rowOff>743857</xdr:rowOff>
    </xdr:from>
    <xdr:ext cx="3601358" cy="1161144"/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xmlns="" id="{00000000-0008-0000-0F00-000031000000}"/>
            </a:ext>
          </a:extLst>
        </xdr:cNvPr>
        <xdr:cNvSpPr/>
      </xdr:nvSpPr>
      <xdr:spPr>
        <a:xfrm>
          <a:off x="3978729" y="60954557"/>
          <a:ext cx="3601358" cy="116114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Для ширины корпуса от 550 мм и номинальной длины от 350 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Пластик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1333501</xdr:colOff>
      <xdr:row>62</xdr:row>
      <xdr:rowOff>199572</xdr:rowOff>
    </xdr:from>
    <xdr:ext cx="3701555" cy="937629"/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xmlns="" id="{00000000-0008-0000-0F00-000032000000}"/>
            </a:ext>
          </a:extLst>
        </xdr:cNvPr>
        <xdr:cNvSpPr/>
      </xdr:nvSpPr>
      <xdr:spPr>
        <a:xfrm>
          <a:off x="3987801" y="60410272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1324429</xdr:colOff>
      <xdr:row>62</xdr:row>
      <xdr:rowOff>317500</xdr:rowOff>
    </xdr:from>
    <xdr:ext cx="3701555" cy="264560"/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xmlns="" id="{00000000-0008-0000-0F00-000033000000}"/>
            </a:ext>
          </a:extLst>
        </xdr:cNvPr>
        <xdr:cNvSpPr/>
      </xdr:nvSpPr>
      <xdr:spPr>
        <a:xfrm>
          <a:off x="3978729" y="60528200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ОРГАНИЗАЦИЯ </a:t>
          </a:r>
          <a:r>
            <a:rPr lang="en-US" sz="1100" b="0" i="0">
              <a:latin typeface="+mn-lt"/>
              <a:ea typeface="+mn-ea"/>
              <a:cs typeface="+mn-cs"/>
            </a:rPr>
            <a:t>ORGATRAY 510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181428</xdr:colOff>
      <xdr:row>62</xdr:row>
      <xdr:rowOff>344714</xdr:rowOff>
    </xdr:from>
    <xdr:to>
      <xdr:col>2</xdr:col>
      <xdr:colOff>731157</xdr:colOff>
      <xdr:row>62</xdr:row>
      <xdr:rowOff>2102757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08528" y="60555414"/>
          <a:ext cx="2276929" cy="1568450"/>
        </a:xfrm>
        <a:prstGeom prst="rect">
          <a:avLst/>
        </a:prstGeom>
      </xdr:spPr>
    </xdr:pic>
    <xdr:clientData/>
  </xdr:twoCellAnchor>
  <xdr:twoCellAnchor editAs="oneCell">
    <xdr:from>
      <xdr:col>3</xdr:col>
      <xdr:colOff>371959</xdr:colOff>
      <xdr:row>59</xdr:row>
      <xdr:rowOff>18143</xdr:rowOff>
    </xdr:from>
    <xdr:to>
      <xdr:col>7</xdr:col>
      <xdr:colOff>907168</xdr:colOff>
      <xdr:row>61</xdr:row>
      <xdr:rowOff>16084</xdr:rowOff>
    </xdr:to>
    <xdr:pic>
      <xdr:nvPicPr>
        <xdr:cNvPr id="53" name="Рисунок 52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xmlns="" id="{00000000-0008-0000-0F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6794530" y="34807072"/>
          <a:ext cx="3347352" cy="2374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1324429</xdr:colOff>
      <xdr:row>70</xdr:row>
      <xdr:rowOff>834570</xdr:rowOff>
    </xdr:from>
    <xdr:ext cx="3601358" cy="1360715"/>
    <xdr:sp macro="" textlink="">
      <xdr:nvSpPr>
        <xdr:cNvPr id="54" name="Прямоугольник 53">
          <a:extLst>
            <a:ext uri="{FF2B5EF4-FFF2-40B4-BE49-F238E27FC236}">
              <a16:creationId xmlns:a16="http://schemas.microsoft.com/office/drawing/2014/main" xmlns="" id="{00000000-0008-0000-0F00-000036000000}"/>
            </a:ext>
          </a:extLst>
        </xdr:cNvPr>
        <xdr:cNvSpPr/>
      </xdr:nvSpPr>
      <xdr:spPr>
        <a:xfrm>
          <a:off x="3978729" y="64671120"/>
          <a:ext cx="3601358" cy="136071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Может использоваться для ящика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AvanTech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 высотой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от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 139 мм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 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Рекомендуемая ширина корпуса от 600 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Общая высота рамы 87 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Комплект лотков заказывается отдельно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Пластик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1333501</xdr:colOff>
      <xdr:row>70</xdr:row>
      <xdr:rowOff>199572</xdr:rowOff>
    </xdr:from>
    <xdr:ext cx="3701555" cy="937629"/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xmlns="" id="{00000000-0008-0000-0F00-000037000000}"/>
            </a:ext>
          </a:extLst>
        </xdr:cNvPr>
        <xdr:cNvSpPr/>
      </xdr:nvSpPr>
      <xdr:spPr>
        <a:xfrm>
          <a:off x="3987801" y="64036122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1324429</xdr:colOff>
      <xdr:row>70</xdr:row>
      <xdr:rowOff>317500</xdr:rowOff>
    </xdr:from>
    <xdr:ext cx="3701555" cy="264560"/>
    <xdr:sp macro="" textlink="">
      <xdr:nvSpPr>
        <xdr:cNvPr id="56" name="Прямоугольник 55">
          <a:extLst>
            <a:ext uri="{FF2B5EF4-FFF2-40B4-BE49-F238E27FC236}">
              <a16:creationId xmlns:a16="http://schemas.microsoft.com/office/drawing/2014/main" xmlns="" id="{00000000-0008-0000-0F00-000038000000}"/>
            </a:ext>
          </a:extLst>
        </xdr:cNvPr>
        <xdr:cNvSpPr/>
      </xdr:nvSpPr>
      <xdr:spPr>
        <a:xfrm>
          <a:off x="3978729" y="64154050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РАМА </a:t>
          </a:r>
          <a:r>
            <a:rPr lang="en-US" sz="1100" b="0" i="0">
              <a:latin typeface="+mn-lt"/>
              <a:ea typeface="+mn-ea"/>
              <a:cs typeface="+mn-cs"/>
            </a:rPr>
            <a:t>BANIO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272143</xdr:colOff>
      <xdr:row>70</xdr:row>
      <xdr:rowOff>399143</xdr:rowOff>
    </xdr:from>
    <xdr:to>
      <xdr:col>2</xdr:col>
      <xdr:colOff>815522</xdr:colOff>
      <xdr:row>70</xdr:row>
      <xdr:rowOff>1857828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99243" y="64235693"/>
          <a:ext cx="2270579" cy="1447800"/>
        </a:xfrm>
        <a:prstGeom prst="rect">
          <a:avLst/>
        </a:prstGeom>
      </xdr:spPr>
    </xdr:pic>
    <xdr:clientData/>
  </xdr:twoCellAnchor>
  <xdr:oneCellAnchor>
    <xdr:from>
      <xdr:col>8</xdr:col>
      <xdr:colOff>1605643</xdr:colOff>
      <xdr:row>70</xdr:row>
      <xdr:rowOff>870857</xdr:rowOff>
    </xdr:from>
    <xdr:ext cx="2739571" cy="988786"/>
    <xdr:sp macro="" textlink="">
      <xdr:nvSpPr>
        <xdr:cNvPr id="58" name="Прямоугольник 57">
          <a:extLst>
            <a:ext uri="{FF2B5EF4-FFF2-40B4-BE49-F238E27FC236}">
              <a16:creationId xmlns:a16="http://schemas.microsoft.com/office/drawing/2014/main" xmlns="" id="{00000000-0008-0000-0F00-00003A000000}"/>
            </a:ext>
          </a:extLst>
        </xdr:cNvPr>
        <xdr:cNvSpPr/>
      </xdr:nvSpPr>
      <xdr:spPr>
        <a:xfrm>
          <a:off x="12565743" y="64707407"/>
          <a:ext cx="2739571" cy="9887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Набор включает в себя: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1 лоток, 84 </a:t>
          </a:r>
          <a:r>
            <a:rPr lang="en-US" sz="1100" b="0" i="0">
              <a:latin typeface="+mn-lt"/>
              <a:ea typeface="+mn-ea"/>
              <a:cs typeface="+mn-cs"/>
            </a:rPr>
            <a:t>x 84 x 65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1 лоток, 84 </a:t>
          </a:r>
          <a:r>
            <a:rPr lang="en-US" sz="1100" b="0" i="0">
              <a:latin typeface="+mn-lt"/>
              <a:ea typeface="+mn-ea"/>
              <a:cs typeface="+mn-cs"/>
            </a:rPr>
            <a:t>x 168 x 65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1 лоток, 84 </a:t>
          </a:r>
          <a:r>
            <a:rPr lang="en-US" sz="1100" b="0" i="0">
              <a:latin typeface="+mn-lt"/>
              <a:ea typeface="+mn-ea"/>
              <a:cs typeface="+mn-cs"/>
            </a:rPr>
            <a:t>x 252 x 65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  <a:endParaRPr lang="ru-RU" sz="1100" b="0" i="0">
            <a:effectLst/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1333501</xdr:colOff>
      <xdr:row>70</xdr:row>
      <xdr:rowOff>199572</xdr:rowOff>
    </xdr:from>
    <xdr:ext cx="3701555" cy="937629"/>
    <xdr:sp macro="" textlink="">
      <xdr:nvSpPr>
        <xdr:cNvPr id="59" name="Прямоугольник 58">
          <a:extLst>
            <a:ext uri="{FF2B5EF4-FFF2-40B4-BE49-F238E27FC236}">
              <a16:creationId xmlns:a16="http://schemas.microsoft.com/office/drawing/2014/main" xmlns="" id="{00000000-0008-0000-0F00-00003B000000}"/>
            </a:ext>
          </a:extLst>
        </xdr:cNvPr>
        <xdr:cNvSpPr/>
      </xdr:nvSpPr>
      <xdr:spPr>
        <a:xfrm>
          <a:off x="12293601" y="64036122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1324429</xdr:colOff>
      <xdr:row>70</xdr:row>
      <xdr:rowOff>317500</xdr:rowOff>
    </xdr:from>
    <xdr:ext cx="3701555" cy="264560"/>
    <xdr:sp macro="" textlink="">
      <xdr:nvSpPr>
        <xdr:cNvPr id="60" name="Прямоугольник 59">
          <a:extLst>
            <a:ext uri="{FF2B5EF4-FFF2-40B4-BE49-F238E27FC236}">
              <a16:creationId xmlns:a16="http://schemas.microsoft.com/office/drawing/2014/main" xmlns="" id="{00000000-0008-0000-0F00-00003C000000}"/>
            </a:ext>
          </a:extLst>
        </xdr:cNvPr>
        <xdr:cNvSpPr/>
      </xdr:nvSpPr>
      <xdr:spPr>
        <a:xfrm>
          <a:off x="12284529" y="64154050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КОМПЛЕКТ КОНТЕЙНЕРОВ </a:t>
          </a:r>
          <a:r>
            <a:rPr lang="en-US" sz="1100" b="0" i="0">
              <a:latin typeface="+mn-lt"/>
              <a:ea typeface="+mn-ea"/>
              <a:cs typeface="+mn-cs"/>
            </a:rPr>
            <a:t>BANIO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7</xdr:col>
      <xdr:colOff>117929</xdr:colOff>
      <xdr:row>70</xdr:row>
      <xdr:rowOff>444500</xdr:rowOff>
    </xdr:from>
    <xdr:to>
      <xdr:col>8</xdr:col>
      <xdr:colOff>1387928</xdr:colOff>
      <xdr:row>70</xdr:row>
      <xdr:rowOff>1762578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50829" y="64281050"/>
          <a:ext cx="2997199" cy="1306286"/>
        </a:xfrm>
        <a:prstGeom prst="rect">
          <a:avLst/>
        </a:prstGeom>
      </xdr:spPr>
    </xdr:pic>
    <xdr:clientData/>
  </xdr:twoCellAnchor>
  <xdr:twoCellAnchor editAs="oneCell">
    <xdr:from>
      <xdr:col>7</xdr:col>
      <xdr:colOff>898082</xdr:colOff>
      <xdr:row>59</xdr:row>
      <xdr:rowOff>18142</xdr:rowOff>
    </xdr:from>
    <xdr:to>
      <xdr:col>8</xdr:col>
      <xdr:colOff>2530930</xdr:colOff>
      <xdr:row>61</xdr:row>
      <xdr:rowOff>19961</xdr:rowOff>
    </xdr:to>
    <xdr:pic>
      <xdr:nvPicPr>
        <xdr:cNvPr id="62" name="Рисунок 61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xmlns="" id="{00000000-0008-0000-0F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10132796" y="34807071"/>
          <a:ext cx="3356420" cy="2378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1333501</xdr:colOff>
      <xdr:row>78</xdr:row>
      <xdr:rowOff>0</xdr:rowOff>
    </xdr:from>
    <xdr:ext cx="3701555" cy="937629"/>
    <xdr:sp macro="" textlink="">
      <xdr:nvSpPr>
        <xdr:cNvPr id="63" name="Прямоугольник 62">
          <a:extLst>
            <a:ext uri="{FF2B5EF4-FFF2-40B4-BE49-F238E27FC236}">
              <a16:creationId xmlns:a16="http://schemas.microsoft.com/office/drawing/2014/main" xmlns="" id="{00000000-0008-0000-0F00-00003F000000}"/>
            </a:ext>
          </a:extLst>
        </xdr:cNvPr>
        <xdr:cNvSpPr/>
      </xdr:nvSpPr>
      <xdr:spPr>
        <a:xfrm>
          <a:off x="3987801" y="67462400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635001</xdr:colOff>
      <xdr:row>78</xdr:row>
      <xdr:rowOff>671286</xdr:rowOff>
    </xdr:from>
    <xdr:ext cx="4653642" cy="1306286"/>
    <xdr:sp macro="" textlink="">
      <xdr:nvSpPr>
        <xdr:cNvPr id="64" name="Прямоугольник 63">
          <a:extLst>
            <a:ext uri="{FF2B5EF4-FFF2-40B4-BE49-F238E27FC236}">
              <a16:creationId xmlns:a16="http://schemas.microsoft.com/office/drawing/2014/main" xmlns="" id="{00000000-0008-0000-0F00-000040000000}"/>
            </a:ext>
          </a:extLst>
        </xdr:cNvPr>
        <xdr:cNvSpPr/>
      </xdr:nvSpPr>
      <xdr:spPr>
        <a:xfrm>
          <a:off x="3289301" y="68133686"/>
          <a:ext cx="4653642" cy="13062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Может использоваться для ящика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AvanTech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 высотой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от</a:t>
          </a:r>
          <a:r>
            <a:rPr lang="ru-RU" sz="1100" b="0" i="0">
              <a:effectLst/>
              <a:latin typeface="+mn-lt"/>
              <a:ea typeface="+mn-ea"/>
              <a:cs typeface="+mn-cs"/>
            </a:rPr>
            <a:t> 139 мм </a:t>
          </a:r>
          <a:r>
            <a:rPr lang="en-US" sz="1100" b="0" i="0">
              <a:effectLst/>
              <a:latin typeface="+mn-lt"/>
              <a:ea typeface="+mn-ea"/>
              <a:cs typeface="+mn-cs"/>
            </a:rPr>
            <a:t> 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Может использоваться для номинальной длины 300 мм и более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Рекомендуется использовать на корпусах шкафов шириной 400 мм и более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Сталь с порошковым покрытием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1333501</xdr:colOff>
      <xdr:row>78</xdr:row>
      <xdr:rowOff>199572</xdr:rowOff>
    </xdr:from>
    <xdr:ext cx="3701555" cy="937629"/>
    <xdr:sp macro="" textlink="">
      <xdr:nvSpPr>
        <xdr:cNvPr id="65" name="Прямоугольник 64">
          <a:extLst>
            <a:ext uri="{FF2B5EF4-FFF2-40B4-BE49-F238E27FC236}">
              <a16:creationId xmlns:a16="http://schemas.microsoft.com/office/drawing/2014/main" xmlns="" id="{00000000-0008-0000-0F00-000041000000}"/>
            </a:ext>
          </a:extLst>
        </xdr:cNvPr>
        <xdr:cNvSpPr/>
      </xdr:nvSpPr>
      <xdr:spPr>
        <a:xfrm>
          <a:off x="3987801" y="67661972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1324429</xdr:colOff>
      <xdr:row>78</xdr:row>
      <xdr:rowOff>317500</xdr:rowOff>
    </xdr:from>
    <xdr:ext cx="3701555" cy="264560"/>
    <xdr:sp macro="" textlink="">
      <xdr:nvSpPr>
        <xdr:cNvPr id="66" name="Прямоугольник 65">
          <a:extLst>
            <a:ext uri="{FF2B5EF4-FFF2-40B4-BE49-F238E27FC236}">
              <a16:creationId xmlns:a16="http://schemas.microsoft.com/office/drawing/2014/main" xmlns="" id="{00000000-0008-0000-0F00-000042000000}"/>
            </a:ext>
          </a:extLst>
        </xdr:cNvPr>
        <xdr:cNvSpPr/>
      </xdr:nvSpPr>
      <xdr:spPr>
        <a:xfrm>
          <a:off x="3978729" y="67779900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en-US" sz="1100" b="0" i="0">
              <a:latin typeface="+mn-lt"/>
              <a:ea typeface="+mn-ea"/>
              <a:cs typeface="+mn-cs"/>
            </a:rPr>
            <a:t>U-</a:t>
          </a:r>
          <a:r>
            <a:rPr lang="ru-RU" sz="1100" b="0" i="0">
              <a:latin typeface="+mn-lt"/>
              <a:ea typeface="+mn-ea"/>
              <a:cs typeface="+mn-cs"/>
            </a:rPr>
            <a:t>ОБРАЗНАЯ СТЕНКА ДЛЯ ЯЩИКА ПОД МОЙКУ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217714</xdr:colOff>
      <xdr:row>78</xdr:row>
      <xdr:rowOff>335643</xdr:rowOff>
    </xdr:from>
    <xdr:to>
      <xdr:col>2</xdr:col>
      <xdr:colOff>195943</xdr:colOff>
      <xdr:row>78</xdr:row>
      <xdr:rowOff>1805214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44814" y="67798043"/>
          <a:ext cx="1705429" cy="1479550"/>
        </a:xfrm>
        <a:prstGeom prst="rect">
          <a:avLst/>
        </a:prstGeom>
      </xdr:spPr>
    </xdr:pic>
    <xdr:clientData/>
  </xdr:twoCellAnchor>
  <xdr:twoCellAnchor>
    <xdr:from>
      <xdr:col>0</xdr:col>
      <xdr:colOff>99783</xdr:colOff>
      <xdr:row>59</xdr:row>
      <xdr:rowOff>81643</xdr:rowOff>
    </xdr:from>
    <xdr:to>
      <xdr:col>0</xdr:col>
      <xdr:colOff>772985</xdr:colOff>
      <xdr:row>59</xdr:row>
      <xdr:rowOff>826280</xdr:rowOff>
    </xdr:to>
    <xdr:grpSp>
      <xdr:nvGrpSpPr>
        <xdr:cNvPr id="68" name="Группа 67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xmlns="" id="{00000000-0008-0000-0F00-000044000000}"/>
            </a:ext>
          </a:extLst>
        </xdr:cNvPr>
        <xdr:cNvGrpSpPr>
          <a:grpSpLocks noChangeAspect="1"/>
        </xdr:cNvGrpSpPr>
      </xdr:nvGrpSpPr>
      <xdr:grpSpPr>
        <a:xfrm rot="5400000">
          <a:off x="64065" y="25880218"/>
          <a:ext cx="744637" cy="673202"/>
          <a:chOff x="720000" y="3600000"/>
          <a:chExt cx="792000" cy="792000"/>
        </a:xfrm>
      </xdr:grpSpPr>
      <xdr:sp macro="" textlink="">
        <xdr:nvSpPr>
          <xdr:cNvPr id="69" name="Стрелка влево 86">
            <a:extLst>
              <a:ext uri="{FF2B5EF4-FFF2-40B4-BE49-F238E27FC236}">
                <a16:creationId xmlns:a16="http://schemas.microsoft.com/office/drawing/2014/main" xmlns="" id="{00000000-0008-0000-0F00-000045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0" name="Прямоугольник 69">
            <a:extLst>
              <a:ext uri="{FF2B5EF4-FFF2-40B4-BE49-F238E27FC236}">
                <a16:creationId xmlns:a16="http://schemas.microsoft.com/office/drawing/2014/main" xmlns="" id="{00000000-0008-0000-0F00-000046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108854</xdr:colOff>
      <xdr:row>47</xdr:row>
      <xdr:rowOff>81643</xdr:rowOff>
    </xdr:from>
    <xdr:to>
      <xdr:col>0</xdr:col>
      <xdr:colOff>782056</xdr:colOff>
      <xdr:row>47</xdr:row>
      <xdr:rowOff>826280</xdr:rowOff>
    </xdr:to>
    <xdr:grpSp>
      <xdr:nvGrpSpPr>
        <xdr:cNvPr id="71" name="Группа 70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xmlns="" id="{00000000-0008-0000-0F00-000047000000}"/>
            </a:ext>
          </a:extLst>
        </xdr:cNvPr>
        <xdr:cNvGrpSpPr>
          <a:grpSpLocks noChangeAspect="1"/>
        </xdr:cNvGrpSpPr>
      </xdr:nvGrpSpPr>
      <xdr:grpSpPr>
        <a:xfrm rot="5400000">
          <a:off x="73136" y="19285290"/>
          <a:ext cx="744637" cy="673202"/>
          <a:chOff x="720000" y="3600000"/>
          <a:chExt cx="792000" cy="792000"/>
        </a:xfrm>
      </xdr:grpSpPr>
      <xdr:sp macro="" textlink="">
        <xdr:nvSpPr>
          <xdr:cNvPr id="72" name="Стрелка влево 86">
            <a:extLst>
              <a:ext uri="{FF2B5EF4-FFF2-40B4-BE49-F238E27FC236}">
                <a16:creationId xmlns:a16="http://schemas.microsoft.com/office/drawing/2014/main" xmlns="" id="{00000000-0008-0000-0F00-000048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3" name="Прямоугольник 72">
            <a:extLst>
              <a:ext uri="{FF2B5EF4-FFF2-40B4-BE49-F238E27FC236}">
                <a16:creationId xmlns:a16="http://schemas.microsoft.com/office/drawing/2014/main" xmlns="" id="{00000000-0008-0000-0F00-000049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90714</xdr:colOff>
      <xdr:row>38</xdr:row>
      <xdr:rowOff>81643</xdr:rowOff>
    </xdr:from>
    <xdr:to>
      <xdr:col>0</xdr:col>
      <xdr:colOff>763916</xdr:colOff>
      <xdr:row>38</xdr:row>
      <xdr:rowOff>826280</xdr:rowOff>
    </xdr:to>
    <xdr:grpSp>
      <xdr:nvGrpSpPr>
        <xdr:cNvPr id="74" name="Группа 73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xmlns="" id="{00000000-0008-0000-0F00-00004A000000}"/>
            </a:ext>
          </a:extLst>
        </xdr:cNvPr>
        <xdr:cNvGrpSpPr>
          <a:grpSpLocks noChangeAspect="1"/>
        </xdr:cNvGrpSpPr>
      </xdr:nvGrpSpPr>
      <xdr:grpSpPr>
        <a:xfrm rot="5400000">
          <a:off x="54996" y="15257575"/>
          <a:ext cx="744637" cy="673202"/>
          <a:chOff x="720000" y="3600000"/>
          <a:chExt cx="792000" cy="792000"/>
        </a:xfrm>
      </xdr:grpSpPr>
      <xdr:sp macro="" textlink="">
        <xdr:nvSpPr>
          <xdr:cNvPr id="75" name="Стрелка влево 86">
            <a:extLst>
              <a:ext uri="{FF2B5EF4-FFF2-40B4-BE49-F238E27FC236}">
                <a16:creationId xmlns:a16="http://schemas.microsoft.com/office/drawing/2014/main" xmlns="" id="{00000000-0008-0000-0F00-00004B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6" name="Прямоугольник 75">
            <a:extLst>
              <a:ext uri="{FF2B5EF4-FFF2-40B4-BE49-F238E27FC236}">
                <a16:creationId xmlns:a16="http://schemas.microsoft.com/office/drawing/2014/main" xmlns="" id="{00000000-0008-0000-0F00-00004C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99784</xdr:colOff>
      <xdr:row>28</xdr:row>
      <xdr:rowOff>81640</xdr:rowOff>
    </xdr:from>
    <xdr:to>
      <xdr:col>0</xdr:col>
      <xdr:colOff>772986</xdr:colOff>
      <xdr:row>28</xdr:row>
      <xdr:rowOff>826277</xdr:rowOff>
    </xdr:to>
    <xdr:grpSp>
      <xdr:nvGrpSpPr>
        <xdr:cNvPr id="80" name="Группа 79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xmlns="" id="{00000000-0008-0000-0F00-000050000000}"/>
            </a:ext>
          </a:extLst>
        </xdr:cNvPr>
        <xdr:cNvGrpSpPr>
          <a:grpSpLocks noChangeAspect="1"/>
        </xdr:cNvGrpSpPr>
      </xdr:nvGrpSpPr>
      <xdr:grpSpPr>
        <a:xfrm rot="5400000">
          <a:off x="64066" y="10912358"/>
          <a:ext cx="744637" cy="673202"/>
          <a:chOff x="720000" y="3600000"/>
          <a:chExt cx="792000" cy="792000"/>
        </a:xfrm>
      </xdr:grpSpPr>
      <xdr:sp macro="" textlink="">
        <xdr:nvSpPr>
          <xdr:cNvPr id="81" name="Стрелка влево 86">
            <a:extLst>
              <a:ext uri="{FF2B5EF4-FFF2-40B4-BE49-F238E27FC236}">
                <a16:creationId xmlns:a16="http://schemas.microsoft.com/office/drawing/2014/main" xmlns="" id="{00000000-0008-0000-0F00-000051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2" name="Прямоугольник 81">
            <a:extLst>
              <a:ext uri="{FF2B5EF4-FFF2-40B4-BE49-F238E27FC236}">
                <a16:creationId xmlns:a16="http://schemas.microsoft.com/office/drawing/2014/main" xmlns="" id="{00000000-0008-0000-0F00-000052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90714</xdr:colOff>
      <xdr:row>16</xdr:row>
      <xdr:rowOff>81643</xdr:rowOff>
    </xdr:from>
    <xdr:to>
      <xdr:col>0</xdr:col>
      <xdr:colOff>763916</xdr:colOff>
      <xdr:row>16</xdr:row>
      <xdr:rowOff>826280</xdr:rowOff>
    </xdr:to>
    <xdr:grpSp>
      <xdr:nvGrpSpPr>
        <xdr:cNvPr id="86" name="Группа 85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xmlns="" id="{00000000-0008-0000-0F00-000056000000}"/>
            </a:ext>
          </a:extLst>
        </xdr:cNvPr>
        <xdr:cNvGrpSpPr>
          <a:grpSpLocks noChangeAspect="1"/>
        </xdr:cNvGrpSpPr>
      </xdr:nvGrpSpPr>
      <xdr:grpSpPr>
        <a:xfrm rot="5400000">
          <a:off x="54996" y="6322218"/>
          <a:ext cx="744637" cy="673202"/>
          <a:chOff x="720000" y="3600000"/>
          <a:chExt cx="792000" cy="792000"/>
        </a:xfrm>
      </xdr:grpSpPr>
      <xdr:sp macro="" textlink="">
        <xdr:nvSpPr>
          <xdr:cNvPr id="87" name="Стрелка влево 86">
            <a:extLst>
              <a:ext uri="{FF2B5EF4-FFF2-40B4-BE49-F238E27FC236}">
                <a16:creationId xmlns:a16="http://schemas.microsoft.com/office/drawing/2014/main" xmlns="" id="{00000000-0008-0000-0F00-000057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8" name="Прямоугольник 87">
            <a:extLst>
              <a:ext uri="{FF2B5EF4-FFF2-40B4-BE49-F238E27FC236}">
                <a16:creationId xmlns:a16="http://schemas.microsoft.com/office/drawing/2014/main" xmlns="" id="{00000000-0008-0000-0F00-000058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99</xdr:row>
      <xdr:rowOff>59530</xdr:rowOff>
    </xdr:from>
    <xdr:to>
      <xdr:col>2</xdr:col>
      <xdr:colOff>134715</xdr:colOff>
      <xdr:row>99</xdr:row>
      <xdr:rowOff>1079999</xdr:rowOff>
    </xdr:to>
    <xdr:pic>
      <xdr:nvPicPr>
        <xdr:cNvPr id="2" name="Рисунок 1" descr="InnenFront94-slb.jpg">
          <a:extLst>
            <a:ext uri="{FF2B5EF4-FFF2-40B4-BE49-F238E27FC236}">
              <a16:creationId xmlns:a16="http://schemas.microsoft.com/office/drawing/2014/main" xmlns="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66688" y="23419593"/>
          <a:ext cx="1777777" cy="102046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108</xdr:row>
      <xdr:rowOff>59530</xdr:rowOff>
    </xdr:from>
    <xdr:to>
      <xdr:col>2</xdr:col>
      <xdr:colOff>134715</xdr:colOff>
      <xdr:row>108</xdr:row>
      <xdr:rowOff>1079999</xdr:rowOff>
    </xdr:to>
    <xdr:pic>
      <xdr:nvPicPr>
        <xdr:cNvPr id="3" name="Рисунок 2" descr="InnenFront94-slb.jpg">
          <a:extLst>
            <a:ext uri="{FF2B5EF4-FFF2-40B4-BE49-F238E27FC236}">
              <a16:creationId xmlns:a16="http://schemas.microsoft.com/office/drawing/2014/main" xmlns="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72438" y="23419593"/>
          <a:ext cx="1777777" cy="1020469"/>
        </a:xfrm>
        <a:prstGeom prst="rect">
          <a:avLst/>
        </a:prstGeom>
      </xdr:spPr>
    </xdr:pic>
    <xdr:clientData/>
  </xdr:twoCellAnchor>
  <xdr:twoCellAnchor>
    <xdr:from>
      <xdr:col>7</xdr:col>
      <xdr:colOff>9522</xdr:colOff>
      <xdr:row>99</xdr:row>
      <xdr:rowOff>59531</xdr:rowOff>
    </xdr:from>
    <xdr:to>
      <xdr:col>7</xdr:col>
      <xdr:colOff>867214</xdr:colOff>
      <xdr:row>99</xdr:row>
      <xdr:rowOff>1020468</xdr:rowOff>
    </xdr:to>
    <xdr:pic>
      <xdr:nvPicPr>
        <xdr:cNvPr id="4" name="Рисунок 3" descr="InnenVerbinder94slb.jpg">
          <a:extLst>
            <a:ext uri="{FF2B5EF4-FFF2-40B4-BE49-F238E27FC236}">
              <a16:creationId xmlns:a16="http://schemas.microsoft.com/office/drawing/2014/main" xmlns="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081960" y="23419594"/>
          <a:ext cx="857692" cy="960937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108</xdr:row>
      <xdr:rowOff>0</xdr:rowOff>
    </xdr:from>
    <xdr:to>
      <xdr:col>7</xdr:col>
      <xdr:colOff>1080000</xdr:colOff>
      <xdr:row>108</xdr:row>
      <xdr:rowOff>1080000</xdr:rowOff>
    </xdr:to>
    <xdr:pic>
      <xdr:nvPicPr>
        <xdr:cNvPr id="5" name="Рисунок 4" descr="550190_1707_ArciTech_9232835_Mitnehmer_hgr_shop.jpg">
          <a:extLst>
            <a:ext uri="{FF2B5EF4-FFF2-40B4-BE49-F238E27FC236}">
              <a16:creationId xmlns:a16="http://schemas.microsoft.com/office/drawing/2014/main" xmlns="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67675" y="34728150"/>
          <a:ext cx="1080000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2</xdr:col>
      <xdr:colOff>1040167</xdr:colOff>
      <xdr:row>114</xdr:row>
      <xdr:rowOff>1080000</xdr:rowOff>
    </xdr:to>
    <xdr:pic>
      <xdr:nvPicPr>
        <xdr:cNvPr id="6" name="Рисунок 5" descr="innenRelingE-slb.jpg">
          <a:extLst>
            <a:ext uri="{FF2B5EF4-FFF2-40B4-BE49-F238E27FC236}">
              <a16:creationId xmlns:a16="http://schemas.microsoft.com/office/drawing/2014/main" xmlns="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42875" y="35109150"/>
          <a:ext cx="2687992" cy="1080000"/>
        </a:xfrm>
        <a:prstGeom prst="rect">
          <a:avLst/>
        </a:prstGeom>
      </xdr:spPr>
    </xdr:pic>
    <xdr:clientData/>
  </xdr:twoCellAnchor>
  <xdr:twoCellAnchor editAs="oneCell">
    <xdr:from>
      <xdr:col>6</xdr:col>
      <xdr:colOff>562425</xdr:colOff>
      <xdr:row>197</xdr:row>
      <xdr:rowOff>18144</xdr:rowOff>
    </xdr:from>
    <xdr:to>
      <xdr:col>11</xdr:col>
      <xdr:colOff>15151</xdr:colOff>
      <xdr:row>203</xdr:row>
      <xdr:rowOff>3138714</xdr:rowOff>
    </xdr:to>
    <xdr:pic>
      <xdr:nvPicPr>
        <xdr:cNvPr id="10" name="Рисунок 9" descr="797.jpg">
          <a:extLst>
            <a:ext uri="{FF2B5EF4-FFF2-40B4-BE49-F238E27FC236}">
              <a16:creationId xmlns:a16="http://schemas.microsoft.com/office/drawing/2014/main" xmlns="" id="{00000000-0008-0000-1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162139" y="68552787"/>
          <a:ext cx="7118083" cy="5805713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121</xdr:row>
      <xdr:rowOff>23812</xdr:rowOff>
    </xdr:from>
    <xdr:to>
      <xdr:col>2</xdr:col>
      <xdr:colOff>12412</xdr:colOff>
      <xdr:row>121</xdr:row>
      <xdr:rowOff>1080000</xdr:rowOff>
    </xdr:to>
    <xdr:pic>
      <xdr:nvPicPr>
        <xdr:cNvPr id="26" name="Рисунок 25" descr="Zargen_GN_H70_slb_frei.jpg">
          <a:extLst>
            <a:ext uri="{FF2B5EF4-FFF2-40B4-BE49-F238E27FC236}">
              <a16:creationId xmlns:a16="http://schemas.microsoft.com/office/drawing/2014/main" xmlns="" id="{00000000-0008-0000-1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66688" y="32920781"/>
          <a:ext cx="1655474" cy="105618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121</xdr:row>
      <xdr:rowOff>47624</xdr:rowOff>
    </xdr:from>
    <xdr:to>
      <xdr:col>8</xdr:col>
      <xdr:colOff>12412</xdr:colOff>
      <xdr:row>122</xdr:row>
      <xdr:rowOff>32249</xdr:rowOff>
    </xdr:to>
    <xdr:pic>
      <xdr:nvPicPr>
        <xdr:cNvPr id="27" name="Рисунок 26" descr="ti_1061450_ges.jpg">
          <a:extLst>
            <a:ext uri="{FF2B5EF4-FFF2-40B4-BE49-F238E27FC236}">
              <a16:creationId xmlns:a16="http://schemas.microsoft.com/office/drawing/2014/main" xmlns="" id="{00000000-0008-0000-1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72438" y="32944593"/>
          <a:ext cx="1655474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2</xdr:col>
      <xdr:colOff>12412</xdr:colOff>
      <xdr:row>130</xdr:row>
      <xdr:rowOff>1080000</xdr:rowOff>
    </xdr:to>
    <xdr:pic>
      <xdr:nvPicPr>
        <xdr:cNvPr id="28" name="Рисунок 27" descr="ADK_slb_frei.jpg">
          <a:extLst>
            <a:ext uri="{FF2B5EF4-FFF2-40B4-BE49-F238E27FC236}">
              <a16:creationId xmlns:a16="http://schemas.microsoft.com/office/drawing/2014/main" xmlns="" id="{00000000-0008-0000-1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66688" y="35814000"/>
          <a:ext cx="1655474" cy="1080000"/>
        </a:xfrm>
        <a:prstGeom prst="rect">
          <a:avLst/>
        </a:prstGeom>
      </xdr:spPr>
    </xdr:pic>
    <xdr:clientData/>
  </xdr:twoCellAnchor>
  <xdr:twoCellAnchor>
    <xdr:from>
      <xdr:col>7</xdr:col>
      <xdr:colOff>-1</xdr:colOff>
      <xdr:row>130</xdr:row>
      <xdr:rowOff>0</xdr:rowOff>
    </xdr:from>
    <xdr:to>
      <xdr:col>8</xdr:col>
      <xdr:colOff>825500</xdr:colOff>
      <xdr:row>130</xdr:row>
      <xdr:rowOff>1080000</xdr:rowOff>
    </xdr:to>
    <xdr:pic>
      <xdr:nvPicPr>
        <xdr:cNvPr id="29" name="Рисунок 28" descr="IT_Rueckwand_H70_NB600_slb_frei.jpg">
          <a:extLst>
            <a:ext uri="{FF2B5EF4-FFF2-40B4-BE49-F238E27FC236}">
              <a16:creationId xmlns:a16="http://schemas.microsoft.com/office/drawing/2014/main" xmlns="" id="{00000000-0008-0000-1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9243785" y="45910500"/>
          <a:ext cx="2549072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2</xdr:col>
      <xdr:colOff>12412</xdr:colOff>
      <xdr:row>139</xdr:row>
      <xdr:rowOff>1080000</xdr:rowOff>
    </xdr:to>
    <xdr:pic>
      <xdr:nvPicPr>
        <xdr:cNvPr id="30" name="Рисунок 29" descr="ta_1062501_1062502.jpg">
          <a:extLst>
            <a:ext uri="{FF2B5EF4-FFF2-40B4-BE49-F238E27FC236}">
              <a16:creationId xmlns:a16="http://schemas.microsoft.com/office/drawing/2014/main" xmlns="" id="{00000000-0008-0000-1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66688" y="38909625"/>
          <a:ext cx="1655474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139</xdr:row>
      <xdr:rowOff>0</xdr:rowOff>
    </xdr:from>
    <xdr:to>
      <xdr:col>8</xdr:col>
      <xdr:colOff>12412</xdr:colOff>
      <xdr:row>139</xdr:row>
      <xdr:rowOff>1080000</xdr:rowOff>
    </xdr:to>
    <xdr:pic>
      <xdr:nvPicPr>
        <xdr:cNvPr id="31" name="Рисунок 30" descr="10126_Hettich_DesignprofileEdelstahl_4960.jpg">
          <a:extLst>
            <a:ext uri="{FF2B5EF4-FFF2-40B4-BE49-F238E27FC236}">
              <a16:creationId xmlns:a16="http://schemas.microsoft.com/office/drawing/2014/main" xmlns="" id="{00000000-0008-0000-1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072438" y="38909625"/>
          <a:ext cx="1655474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167</xdr:row>
      <xdr:rowOff>23812</xdr:rowOff>
    </xdr:from>
    <xdr:to>
      <xdr:col>2</xdr:col>
      <xdr:colOff>12412</xdr:colOff>
      <xdr:row>167</xdr:row>
      <xdr:rowOff>1080000</xdr:rowOff>
    </xdr:to>
    <xdr:pic>
      <xdr:nvPicPr>
        <xdr:cNvPr id="32" name="Рисунок 31" descr="Reling_GN_slb_frei.jpg">
          <a:extLst>
            <a:ext uri="{FF2B5EF4-FFF2-40B4-BE49-F238E27FC236}">
              <a16:creationId xmlns:a16="http://schemas.microsoft.com/office/drawing/2014/main" xmlns="" id="{00000000-0008-0000-1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66688" y="42433875"/>
          <a:ext cx="1655474" cy="105618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2</xdr:col>
      <xdr:colOff>12412</xdr:colOff>
      <xdr:row>177</xdr:row>
      <xdr:rowOff>1080000</xdr:rowOff>
    </xdr:to>
    <xdr:pic>
      <xdr:nvPicPr>
        <xdr:cNvPr id="34" name="Рисунок 33" descr="3.jpg">
          <a:extLst>
            <a:ext uri="{FF2B5EF4-FFF2-40B4-BE49-F238E27FC236}">
              <a16:creationId xmlns:a16="http://schemas.microsoft.com/office/drawing/2014/main" xmlns="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66688" y="45779531"/>
          <a:ext cx="1655474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177</xdr:row>
      <xdr:rowOff>0</xdr:rowOff>
    </xdr:from>
    <xdr:to>
      <xdr:col>8</xdr:col>
      <xdr:colOff>12412</xdr:colOff>
      <xdr:row>177</xdr:row>
      <xdr:rowOff>1080000</xdr:rowOff>
    </xdr:to>
    <xdr:pic>
      <xdr:nvPicPr>
        <xdr:cNvPr id="35" name="Рисунок 34" descr="DS_H144_Adapter_slb_frei.jpg">
          <a:extLst>
            <a:ext uri="{FF2B5EF4-FFF2-40B4-BE49-F238E27FC236}">
              <a16:creationId xmlns:a16="http://schemas.microsoft.com/office/drawing/2014/main" xmlns="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8072438" y="45779531"/>
          <a:ext cx="1655474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2</xdr:col>
      <xdr:colOff>12412</xdr:colOff>
      <xdr:row>186</xdr:row>
      <xdr:rowOff>1080000</xdr:rowOff>
    </xdr:to>
    <xdr:pic>
      <xdr:nvPicPr>
        <xdr:cNvPr id="36" name="Рисунок 35" descr="TS_H144_Metall_slb_frei.jpg">
          <a:extLst>
            <a:ext uri="{FF2B5EF4-FFF2-40B4-BE49-F238E27FC236}">
              <a16:creationId xmlns:a16="http://schemas.microsoft.com/office/drawing/2014/main" xmlns="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66688" y="48756094"/>
          <a:ext cx="1655474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186</xdr:row>
      <xdr:rowOff>0</xdr:rowOff>
    </xdr:from>
    <xdr:to>
      <xdr:col>8</xdr:col>
      <xdr:colOff>12412</xdr:colOff>
      <xdr:row>186</xdr:row>
      <xdr:rowOff>1080000</xdr:rowOff>
    </xdr:to>
    <xdr:pic>
      <xdr:nvPicPr>
        <xdr:cNvPr id="37" name="Рисунок 36" descr="TS_H144_Glas_Adapter_slb_frei.jpg">
          <a:extLst>
            <a:ext uri="{FF2B5EF4-FFF2-40B4-BE49-F238E27FC236}">
              <a16:creationId xmlns:a16="http://schemas.microsoft.com/office/drawing/2014/main" xmlns="" id="{00000000-0008-0000-1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072438" y="48756094"/>
          <a:ext cx="1655474" cy="1080000"/>
        </a:xfrm>
        <a:prstGeom prst="rect">
          <a:avLst/>
        </a:prstGeom>
      </xdr:spPr>
    </xdr:pic>
    <xdr:clientData/>
  </xdr:twoCellAnchor>
  <xdr:oneCellAnchor>
    <xdr:from>
      <xdr:col>2</xdr:col>
      <xdr:colOff>387585</xdr:colOff>
      <xdr:row>99</xdr:row>
      <xdr:rowOff>566255</xdr:rowOff>
    </xdr:from>
    <xdr:ext cx="2588016" cy="436786"/>
    <xdr:sp macro="" textlink="">
      <xdr:nvSpPr>
        <xdr:cNvPr id="38" name="Прямоугольник 37">
          <a:extLst>
            <a:ext uri="{FF2B5EF4-FFF2-40B4-BE49-F238E27FC236}">
              <a16:creationId xmlns:a16="http://schemas.microsoft.com/office/drawing/2014/main" xmlns="" id="{00000000-0008-0000-1000-000026000000}"/>
            </a:ext>
          </a:extLst>
        </xdr:cNvPr>
        <xdr:cNvSpPr/>
      </xdr:nvSpPr>
      <xdr:spPr>
        <a:xfrm>
          <a:off x="3036442" y="37332755"/>
          <a:ext cx="2588016" cy="436786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стандартной ширины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 предустановленными соединителями</a:t>
          </a:r>
        </a:p>
      </xdr:txBody>
    </xdr:sp>
    <xdr:clientData/>
  </xdr:oneCellAnchor>
  <xdr:oneCellAnchor>
    <xdr:from>
      <xdr:col>7</xdr:col>
      <xdr:colOff>1199503</xdr:colOff>
      <xdr:row>99</xdr:row>
      <xdr:rowOff>768663</xdr:rowOff>
    </xdr:from>
    <xdr:ext cx="3360215" cy="264560"/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xmlns="" id="{00000000-0008-0000-1000-000027000000}"/>
            </a:ext>
          </a:extLst>
        </xdr:cNvPr>
        <xdr:cNvSpPr/>
      </xdr:nvSpPr>
      <xdr:spPr>
        <a:xfrm>
          <a:off x="10443289" y="37535163"/>
          <a:ext cx="3360215" cy="26456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ru-RU" sz="1100" b="0" i="0">
              <a:latin typeface="+mn-lt"/>
              <a:ea typeface="+mn-ea"/>
              <a:cs typeface="+mn-cs"/>
            </a:rPr>
            <a:t>Для комбинации с алюминиевой передней панелью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7</xdr:col>
      <xdr:colOff>1614458</xdr:colOff>
      <xdr:row>108</xdr:row>
      <xdr:rowOff>728975</xdr:rowOff>
    </xdr:from>
    <xdr:ext cx="1383904" cy="264560"/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xmlns="" id="{00000000-0008-0000-1000-000028000000}"/>
            </a:ext>
          </a:extLst>
        </xdr:cNvPr>
        <xdr:cNvSpPr/>
      </xdr:nvSpPr>
      <xdr:spPr>
        <a:xfrm>
          <a:off x="10858244" y="40280404"/>
          <a:ext cx="1383904" cy="26456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ru-RU" sz="1100" b="0" i="0">
              <a:latin typeface="+mn-lt"/>
              <a:ea typeface="+mn-ea"/>
              <a:cs typeface="+mn-cs"/>
            </a:rPr>
            <a:t>Под прикручивание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1283389</xdr:colOff>
      <xdr:row>114</xdr:row>
      <xdr:rowOff>588367</xdr:rowOff>
    </xdr:from>
    <xdr:ext cx="3576877" cy="436786"/>
    <xdr:sp macro="" textlink="">
      <xdr:nvSpPr>
        <xdr:cNvPr id="41" name="Прямоугольник 40">
          <a:extLst>
            <a:ext uri="{FF2B5EF4-FFF2-40B4-BE49-F238E27FC236}">
              <a16:creationId xmlns:a16="http://schemas.microsoft.com/office/drawing/2014/main" xmlns="" id="{00000000-0008-0000-1000-000029000000}"/>
            </a:ext>
          </a:extLst>
        </xdr:cNvPr>
        <xdr:cNvSpPr/>
      </xdr:nvSpPr>
      <xdr:spPr>
        <a:xfrm>
          <a:off x="3932246" y="42298796"/>
          <a:ext cx="3576877" cy="436786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Подходит для различной ширины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Поперечный релинг и адаптеры заказываются отдельно</a:t>
          </a:r>
        </a:p>
      </xdr:txBody>
    </xdr:sp>
    <xdr:clientData/>
  </xdr:oneCellAnchor>
  <xdr:oneCellAnchor>
    <xdr:from>
      <xdr:col>8</xdr:col>
      <xdr:colOff>347930</xdr:colOff>
      <xdr:row>130</xdr:row>
      <xdr:rowOff>694390</xdr:rowOff>
    </xdr:from>
    <xdr:ext cx="2245550" cy="264560"/>
    <xdr:sp macro="" textlink="">
      <xdr:nvSpPr>
        <xdr:cNvPr id="42" name="Прямоугольник 41">
          <a:extLst>
            <a:ext uri="{FF2B5EF4-FFF2-40B4-BE49-F238E27FC236}">
              <a16:creationId xmlns:a16="http://schemas.microsoft.com/office/drawing/2014/main" xmlns="" id="{00000000-0008-0000-1000-00002A000000}"/>
            </a:ext>
          </a:extLst>
        </xdr:cNvPr>
        <xdr:cNvSpPr/>
      </xdr:nvSpPr>
      <xdr:spPr>
        <a:xfrm>
          <a:off x="11315287" y="47811390"/>
          <a:ext cx="2245550" cy="26456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ru-RU" sz="1100" b="0" i="0">
              <a:latin typeface="+mn-lt"/>
              <a:ea typeface="+mn-ea"/>
              <a:cs typeface="+mn-cs"/>
            </a:rPr>
            <a:t>Для стандартной ширины корпуса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422170</xdr:colOff>
      <xdr:row>139</xdr:row>
      <xdr:rowOff>663774</xdr:rowOff>
    </xdr:from>
    <xdr:ext cx="3209918" cy="264560"/>
    <xdr:sp macro="" textlink="">
      <xdr:nvSpPr>
        <xdr:cNvPr id="43" name="Прямоугольник 42">
          <a:extLst>
            <a:ext uri="{FF2B5EF4-FFF2-40B4-BE49-F238E27FC236}">
              <a16:creationId xmlns:a16="http://schemas.microsoft.com/office/drawing/2014/main" xmlns="" id="{00000000-0008-0000-1000-00002B000000}"/>
            </a:ext>
          </a:extLst>
        </xdr:cNvPr>
        <xdr:cNvSpPr/>
      </xdr:nvSpPr>
      <xdr:spPr>
        <a:xfrm>
          <a:off x="3071027" y="50837845"/>
          <a:ext cx="3209918" cy="26456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деревянной или алюминиевой задней стенки</a:t>
          </a:r>
        </a:p>
      </xdr:txBody>
    </xdr:sp>
    <xdr:clientData/>
  </xdr:oneCellAnchor>
  <xdr:oneCellAnchor>
    <xdr:from>
      <xdr:col>7</xdr:col>
      <xdr:colOff>1717683</xdr:colOff>
      <xdr:row>139</xdr:row>
      <xdr:rowOff>276537</xdr:rowOff>
    </xdr:from>
    <xdr:ext cx="5047901" cy="775749"/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xmlns="" id="{00000000-0008-0000-1000-00002C000000}"/>
            </a:ext>
          </a:extLst>
        </xdr:cNvPr>
        <xdr:cNvSpPr/>
      </xdr:nvSpPr>
      <xdr:spPr>
        <a:xfrm>
          <a:off x="10961469" y="50450608"/>
          <a:ext cx="5047901" cy="77574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использования с выдвижными ящиками или коробами с продольными релингами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Самоклеящиеся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Индивидуальный размер</a:t>
          </a:r>
        </a:p>
      </xdr:txBody>
    </xdr:sp>
    <xdr:clientData/>
  </xdr:oneCellAnchor>
  <xdr:oneCellAnchor>
    <xdr:from>
      <xdr:col>8</xdr:col>
      <xdr:colOff>65064</xdr:colOff>
      <xdr:row>177</xdr:row>
      <xdr:rowOff>709132</xdr:rowOff>
    </xdr:from>
    <xdr:ext cx="3576684" cy="264560"/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xmlns="" id="{00000000-0008-0000-1000-00002D000000}"/>
            </a:ext>
          </a:extLst>
        </xdr:cNvPr>
        <xdr:cNvSpPr/>
      </xdr:nvSpPr>
      <xdr:spPr>
        <a:xfrm>
          <a:off x="11032421" y="57659561"/>
          <a:ext cx="3576684" cy="26456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ru-RU" sz="1100" b="0" i="0">
              <a:latin typeface="+mn-lt"/>
              <a:ea typeface="+mn-ea"/>
              <a:cs typeface="+mn-cs"/>
            </a:rPr>
            <a:t>Для комбинирования с </a:t>
          </a:r>
          <a:r>
            <a:rPr lang="en-US" sz="1100" b="0" i="0">
              <a:latin typeface="+mn-lt"/>
              <a:ea typeface="+mn-ea"/>
              <a:cs typeface="+mn-cs"/>
            </a:rPr>
            <a:t>DesignSide </a:t>
          </a:r>
          <a:r>
            <a:rPr lang="ru-RU" sz="1100" b="0" i="0">
              <a:latin typeface="+mn-lt"/>
              <a:ea typeface="+mn-ea"/>
              <a:cs typeface="+mn-cs"/>
            </a:rPr>
            <a:t>из другого материала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148383</xdr:colOff>
      <xdr:row>186</xdr:row>
      <xdr:rowOff>319628</xdr:rowOff>
    </xdr:from>
    <xdr:ext cx="3442770" cy="605657"/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xmlns="" id="{00000000-0008-0000-1000-00002E000000}"/>
            </a:ext>
          </a:extLst>
        </xdr:cNvPr>
        <xdr:cNvSpPr/>
      </xdr:nvSpPr>
      <xdr:spPr>
        <a:xfrm>
          <a:off x="11115740" y="60191057"/>
          <a:ext cx="3442770" cy="60565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ctr"/>
          <a:r>
            <a:rPr lang="ru-RU" sz="1100" b="0" i="0">
              <a:latin typeface="+mn-lt"/>
              <a:ea typeface="+mn-ea"/>
              <a:cs typeface="+mn-cs"/>
            </a:rPr>
            <a:t>Для установки надставки на боковину </a:t>
          </a:r>
          <a:r>
            <a:rPr lang="en-US" sz="1100" b="0" i="0">
              <a:latin typeface="+mn-lt"/>
              <a:ea typeface="+mn-ea"/>
              <a:cs typeface="+mn-cs"/>
            </a:rPr>
            <a:t>TopSide </a:t>
          </a:r>
          <a:r>
            <a:rPr lang="ru-RU" sz="1100" b="0" i="0">
              <a:latin typeface="+mn-lt"/>
              <a:ea typeface="+mn-ea"/>
              <a:cs typeface="+mn-cs"/>
            </a:rPr>
            <a:t>из металла, надставки на боковину </a:t>
          </a:r>
          <a:r>
            <a:rPr lang="en-US" sz="1100" b="0" i="0">
              <a:latin typeface="+mn-lt"/>
              <a:ea typeface="+mn-ea"/>
              <a:cs typeface="+mn-cs"/>
            </a:rPr>
            <a:t>TopSide </a:t>
          </a:r>
          <a:r>
            <a:rPr lang="ru-RU" sz="1100" b="0" i="0">
              <a:latin typeface="+mn-lt"/>
              <a:ea typeface="+mn-ea"/>
              <a:cs typeface="+mn-cs"/>
            </a:rPr>
            <a:t>из стекла или </a:t>
          </a:r>
          <a:r>
            <a:rPr lang="en-US" sz="1100" b="0" i="0">
              <a:latin typeface="+mn-lt"/>
              <a:ea typeface="+mn-ea"/>
              <a:cs typeface="+mn-cs"/>
            </a:rPr>
            <a:t>TopSide </a:t>
          </a:r>
          <a:r>
            <a:rPr lang="ru-RU" sz="1100" b="0" i="0">
              <a:latin typeface="+mn-lt"/>
              <a:ea typeface="+mn-ea"/>
              <a:cs typeface="+mn-cs"/>
            </a:rPr>
            <a:t>из другого материала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7</xdr:col>
      <xdr:colOff>11906</xdr:colOff>
      <xdr:row>167</xdr:row>
      <xdr:rowOff>119063</xdr:rowOff>
    </xdr:from>
    <xdr:to>
      <xdr:col>7</xdr:col>
      <xdr:colOff>1354931</xdr:colOff>
      <xdr:row>167</xdr:row>
      <xdr:rowOff>1033463</xdr:rowOff>
    </xdr:to>
    <xdr:pic>
      <xdr:nvPicPr>
        <xdr:cNvPr id="59" name="Рисунок 58" descr="IT_HE_Frontverbinder_Reling_frei.jpg">
          <a:extLst>
            <a:ext uri="{FF2B5EF4-FFF2-40B4-BE49-F238E27FC236}">
              <a16:creationId xmlns:a16="http://schemas.microsoft.com/office/drawing/2014/main" xmlns="" id="{00000000-0008-0000-1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8096250" y="43326844"/>
          <a:ext cx="1343025" cy="914400"/>
        </a:xfrm>
        <a:prstGeom prst="rect">
          <a:avLst/>
        </a:prstGeom>
      </xdr:spPr>
    </xdr:pic>
    <xdr:clientData/>
  </xdr:twoCellAnchor>
  <xdr:twoCellAnchor>
    <xdr:from>
      <xdr:col>1</xdr:col>
      <xdr:colOff>11906</xdr:colOff>
      <xdr:row>197</xdr:row>
      <xdr:rowOff>11907</xdr:rowOff>
    </xdr:from>
    <xdr:to>
      <xdr:col>1</xdr:col>
      <xdr:colOff>1519310</xdr:colOff>
      <xdr:row>197</xdr:row>
      <xdr:rowOff>1020471</xdr:rowOff>
    </xdr:to>
    <xdr:pic>
      <xdr:nvPicPr>
        <xdr:cNvPr id="60" name="Рисунок 59" descr="550290_1710_Push_to_open_Silent_10_IT_9240161_shop.jpg">
          <a:extLst>
            <a:ext uri="{FF2B5EF4-FFF2-40B4-BE49-F238E27FC236}">
              <a16:creationId xmlns:a16="http://schemas.microsoft.com/office/drawing/2014/main" xmlns="" id="{00000000-0008-0000-1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78594" y="52959001"/>
          <a:ext cx="1507404" cy="1008564"/>
        </a:xfrm>
        <a:prstGeom prst="rect">
          <a:avLst/>
        </a:prstGeom>
      </xdr:spPr>
    </xdr:pic>
    <xdr:clientData/>
  </xdr:twoCellAnchor>
  <xdr:oneCellAnchor>
    <xdr:from>
      <xdr:col>2</xdr:col>
      <xdr:colOff>1785939</xdr:colOff>
      <xdr:row>78</xdr:row>
      <xdr:rowOff>0</xdr:rowOff>
    </xdr:from>
    <xdr:ext cx="3024187" cy="928688"/>
    <xdr:sp macro="" textlink="">
      <xdr:nvSpPr>
        <xdr:cNvPr id="65" name="Прямоугольник 64">
          <a:extLst>
            <a:ext uri="{FF2B5EF4-FFF2-40B4-BE49-F238E27FC236}">
              <a16:creationId xmlns:a16="http://schemas.microsoft.com/office/drawing/2014/main" xmlns="" id="{00000000-0008-0000-1000-000041000000}"/>
            </a:ext>
          </a:extLst>
        </xdr:cNvPr>
        <xdr:cNvSpPr/>
      </xdr:nvSpPr>
      <xdr:spPr>
        <a:xfrm>
          <a:off x="11513345" y="26777156"/>
          <a:ext cx="3024187" cy="92868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Прошу обратить внимание, что в подборе фурнитуры передняя панель и поперечный релинг идут</a:t>
          </a:r>
          <a:r>
            <a:rPr lang="ru-RU" sz="1100" b="0" i="0" baseline="0">
              <a:latin typeface="+mn-lt"/>
              <a:ea typeface="+mn-ea"/>
              <a:cs typeface="+mn-cs"/>
            </a:rPr>
            <a:t> длиной </a:t>
          </a:r>
          <a:r>
            <a:rPr lang="ru-RU" sz="1100" b="1" i="0">
              <a:latin typeface="+mn-lt"/>
              <a:ea typeface="+mn-ea"/>
              <a:cs typeface="+mn-cs"/>
            </a:rPr>
            <a:t>2000 мм!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>
    <xdr:from>
      <xdr:col>2</xdr:col>
      <xdr:colOff>736486</xdr:colOff>
      <xdr:row>1</xdr:row>
      <xdr:rowOff>116793</xdr:rowOff>
    </xdr:from>
    <xdr:to>
      <xdr:col>2</xdr:col>
      <xdr:colOff>2460057</xdr:colOff>
      <xdr:row>3</xdr:row>
      <xdr:rowOff>295387</xdr:rowOff>
    </xdr:to>
    <xdr:sp macro="" textlink="">
      <xdr:nvSpPr>
        <xdr:cNvPr id="61" name="Скругленный прямоугольник 60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1000-00003D000000}"/>
            </a:ext>
          </a:extLst>
        </xdr:cNvPr>
        <xdr:cNvSpPr/>
      </xdr:nvSpPr>
      <xdr:spPr>
        <a:xfrm>
          <a:off x="3385343" y="996722"/>
          <a:ext cx="1723571" cy="822665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InnoTech</a:t>
          </a:r>
          <a:r>
            <a:rPr lang="en-US" sz="1400" baseline="0"/>
            <a:t> Atira</a:t>
          </a:r>
          <a:endParaRPr lang="ru-RU" sz="1400"/>
        </a:p>
      </xdr:txBody>
    </xdr:sp>
    <xdr:clientData/>
  </xdr:twoCellAnchor>
  <xdr:twoCellAnchor>
    <xdr:from>
      <xdr:col>2</xdr:col>
      <xdr:colOff>2539998</xdr:colOff>
      <xdr:row>1</xdr:row>
      <xdr:rowOff>127001</xdr:rowOff>
    </xdr:from>
    <xdr:to>
      <xdr:col>3</xdr:col>
      <xdr:colOff>435427</xdr:colOff>
      <xdr:row>3</xdr:row>
      <xdr:rowOff>308429</xdr:rowOff>
    </xdr:to>
    <xdr:sp macro="" textlink="">
      <xdr:nvSpPr>
        <xdr:cNvPr id="63" name="Скругленный прямоугольник 62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xmlns="" id="{00000000-0008-0000-1000-00003F000000}"/>
            </a:ext>
          </a:extLst>
        </xdr:cNvPr>
        <xdr:cNvSpPr/>
      </xdr:nvSpPr>
      <xdr:spPr>
        <a:xfrm>
          <a:off x="5188855" y="1006930"/>
          <a:ext cx="1678215" cy="825499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InnoTech</a:t>
          </a:r>
          <a:r>
            <a:rPr lang="en-US" sz="1400" baseline="0"/>
            <a:t> Atira Push to Open Silent</a:t>
          </a:r>
          <a:endParaRPr lang="ru-RU" sz="1400"/>
        </a:p>
      </xdr:txBody>
    </xdr:sp>
    <xdr:clientData/>
  </xdr:twoCellAnchor>
  <xdr:twoCellAnchor>
    <xdr:from>
      <xdr:col>3</xdr:col>
      <xdr:colOff>526710</xdr:colOff>
      <xdr:row>1</xdr:row>
      <xdr:rowOff>134937</xdr:rowOff>
    </xdr:from>
    <xdr:to>
      <xdr:col>6</xdr:col>
      <xdr:colOff>145142</xdr:colOff>
      <xdr:row>3</xdr:row>
      <xdr:rowOff>326572</xdr:rowOff>
    </xdr:to>
    <xdr:sp macro="" textlink="">
      <xdr:nvSpPr>
        <xdr:cNvPr id="64" name="Скругленный прямоугольник 63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xmlns="" id="{00000000-0008-0000-1000-000040000000}"/>
            </a:ext>
          </a:extLst>
        </xdr:cNvPr>
        <xdr:cNvSpPr/>
      </xdr:nvSpPr>
      <xdr:spPr>
        <a:xfrm>
          <a:off x="6958353" y="1014866"/>
          <a:ext cx="1786503" cy="835706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InnoTech</a:t>
          </a:r>
          <a:r>
            <a:rPr lang="en-US" sz="1400" baseline="0"/>
            <a:t> Atira </a:t>
          </a:r>
          <a:r>
            <a:rPr lang="ru-RU" sz="1400" baseline="0"/>
            <a:t>внутренний ящик</a:t>
          </a:r>
          <a:endParaRPr lang="ru-RU" sz="1400"/>
        </a:p>
      </xdr:txBody>
    </xdr:sp>
    <xdr:clientData/>
  </xdr:twoCellAnchor>
  <xdr:twoCellAnchor>
    <xdr:from>
      <xdr:col>6</xdr:col>
      <xdr:colOff>247768</xdr:colOff>
      <xdr:row>1</xdr:row>
      <xdr:rowOff>162152</xdr:rowOff>
    </xdr:from>
    <xdr:to>
      <xdr:col>7</xdr:col>
      <xdr:colOff>1446330</xdr:colOff>
      <xdr:row>3</xdr:row>
      <xdr:rowOff>317500</xdr:rowOff>
    </xdr:to>
    <xdr:sp macro="" textlink="">
      <xdr:nvSpPr>
        <xdr:cNvPr id="71" name="Скругленный прямоугольник 70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xmlns="" id="{00000000-0008-0000-1000-000047000000}"/>
            </a:ext>
          </a:extLst>
        </xdr:cNvPr>
        <xdr:cNvSpPr/>
      </xdr:nvSpPr>
      <xdr:spPr>
        <a:xfrm>
          <a:off x="8847482" y="1042081"/>
          <a:ext cx="1842634" cy="799419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Компоненты внутреннего ящика</a:t>
          </a:r>
        </a:p>
      </xdr:txBody>
    </xdr:sp>
    <xdr:clientData/>
  </xdr:twoCellAnchor>
  <xdr:twoCellAnchor>
    <xdr:from>
      <xdr:col>7</xdr:col>
      <xdr:colOff>1532498</xdr:colOff>
      <xdr:row>1</xdr:row>
      <xdr:rowOff>162151</xdr:rowOff>
    </xdr:from>
    <xdr:to>
      <xdr:col>8</xdr:col>
      <xdr:colOff>1542140</xdr:colOff>
      <xdr:row>3</xdr:row>
      <xdr:rowOff>326571</xdr:rowOff>
    </xdr:to>
    <xdr:sp macro="" textlink="">
      <xdr:nvSpPr>
        <xdr:cNvPr id="72" name="Скругленный прямоугольник 71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xmlns="" id="{00000000-0008-0000-1000-000048000000}"/>
            </a:ext>
          </a:extLst>
        </xdr:cNvPr>
        <xdr:cNvSpPr/>
      </xdr:nvSpPr>
      <xdr:spPr>
        <a:xfrm>
          <a:off x="10776284" y="1042080"/>
          <a:ext cx="1733213" cy="80849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Компоненты ящика</a:t>
          </a:r>
        </a:p>
      </xdr:txBody>
    </xdr:sp>
    <xdr:clientData/>
  </xdr:twoCellAnchor>
  <xdr:twoCellAnchor>
    <xdr:from>
      <xdr:col>8</xdr:col>
      <xdr:colOff>1633427</xdr:colOff>
      <xdr:row>1</xdr:row>
      <xdr:rowOff>162149</xdr:rowOff>
    </xdr:from>
    <xdr:to>
      <xdr:col>8</xdr:col>
      <xdr:colOff>3574148</xdr:colOff>
      <xdr:row>3</xdr:row>
      <xdr:rowOff>326571</xdr:rowOff>
    </xdr:to>
    <xdr:sp macro="" textlink="">
      <xdr:nvSpPr>
        <xdr:cNvPr id="73" name="Скругленный прямоугольник 72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xmlns="" id="{00000000-0008-0000-1000-000049000000}"/>
            </a:ext>
          </a:extLst>
        </xdr:cNvPr>
        <xdr:cNvSpPr/>
      </xdr:nvSpPr>
      <xdr:spPr>
        <a:xfrm>
          <a:off x="12600784" y="1042078"/>
          <a:ext cx="1940721" cy="808493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Механизм</a:t>
          </a:r>
          <a:r>
            <a:rPr lang="ru-RU" sz="1400" baseline="0"/>
            <a:t> </a:t>
          </a:r>
          <a:r>
            <a:rPr lang="en-US" sz="1400" baseline="0"/>
            <a:t>Push to Open Silent</a:t>
          </a:r>
          <a:endParaRPr lang="ru-RU" sz="1400"/>
        </a:p>
      </xdr:txBody>
    </xdr:sp>
    <xdr:clientData/>
  </xdr:twoCellAnchor>
  <xdr:twoCellAnchor>
    <xdr:from>
      <xdr:col>1</xdr:col>
      <xdr:colOff>881064</xdr:colOff>
      <xdr:row>0</xdr:row>
      <xdr:rowOff>107158</xdr:rowOff>
    </xdr:from>
    <xdr:to>
      <xdr:col>1</xdr:col>
      <xdr:colOff>1554264</xdr:colOff>
      <xdr:row>0</xdr:row>
      <xdr:rowOff>780358</xdr:rowOff>
    </xdr:to>
    <xdr:grpSp>
      <xdr:nvGrpSpPr>
        <xdr:cNvPr id="66" name="Группа 65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xmlns="" id="{00000000-0008-0000-1000-000042000000}"/>
            </a:ext>
          </a:extLst>
        </xdr:cNvPr>
        <xdr:cNvGrpSpPr/>
      </xdr:nvGrpSpPr>
      <xdr:grpSpPr>
        <a:xfrm>
          <a:off x="1806350" y="107158"/>
          <a:ext cx="673200" cy="673200"/>
          <a:chOff x="1944000" y="3600000"/>
          <a:chExt cx="673200" cy="673200"/>
        </a:xfrm>
      </xdr:grpSpPr>
      <xdr:pic>
        <xdr:nvPicPr>
          <xdr:cNvPr id="81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1000-00005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82" name="Прямоугольник 81">
            <a:extLst>
              <a:ext uri="{FF2B5EF4-FFF2-40B4-BE49-F238E27FC236}">
                <a16:creationId xmlns:a16="http://schemas.microsoft.com/office/drawing/2014/main" xmlns="" id="{00000000-0008-0000-1000-000052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83345</xdr:colOff>
      <xdr:row>0</xdr:row>
      <xdr:rowOff>119062</xdr:rowOff>
    </xdr:from>
    <xdr:to>
      <xdr:col>1</xdr:col>
      <xdr:colOff>756545</xdr:colOff>
      <xdr:row>0</xdr:row>
      <xdr:rowOff>792262</xdr:rowOff>
    </xdr:to>
    <xdr:grpSp>
      <xdr:nvGrpSpPr>
        <xdr:cNvPr id="83" name="Группа 82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xmlns="" id="{00000000-0008-0000-1000-000053000000}"/>
            </a:ext>
          </a:extLst>
        </xdr:cNvPr>
        <xdr:cNvGrpSpPr>
          <a:grpSpLocks noChangeAspect="1"/>
        </xdr:cNvGrpSpPr>
      </xdr:nvGrpSpPr>
      <xdr:grpSpPr>
        <a:xfrm>
          <a:off x="1008631" y="119062"/>
          <a:ext cx="673200" cy="673200"/>
          <a:chOff x="720000" y="3600000"/>
          <a:chExt cx="792000" cy="792000"/>
        </a:xfrm>
        <a:noFill/>
      </xdr:grpSpPr>
      <xdr:sp macro="" textlink="">
        <xdr:nvSpPr>
          <xdr:cNvPr id="84" name="Стрелка влево 83">
            <a:extLst>
              <a:ext uri="{FF2B5EF4-FFF2-40B4-BE49-F238E27FC236}">
                <a16:creationId xmlns:a16="http://schemas.microsoft.com/office/drawing/2014/main" xmlns="" id="{00000000-0008-0000-1000-000054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5" name="Прямоугольник 84">
            <a:extLst>
              <a:ext uri="{FF2B5EF4-FFF2-40B4-BE49-F238E27FC236}">
                <a16:creationId xmlns:a16="http://schemas.microsoft.com/office/drawing/2014/main" xmlns="" id="{00000000-0008-0000-1000-000055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91847</xdr:colOff>
      <xdr:row>60</xdr:row>
      <xdr:rowOff>79931</xdr:rowOff>
    </xdr:from>
    <xdr:to>
      <xdr:col>0</xdr:col>
      <xdr:colOff>765049</xdr:colOff>
      <xdr:row>62</xdr:row>
      <xdr:rowOff>343783</xdr:rowOff>
    </xdr:to>
    <xdr:grpSp>
      <xdr:nvGrpSpPr>
        <xdr:cNvPr id="95" name="Группа 94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xmlns="" id="{00000000-0008-0000-1000-00005F000000}"/>
            </a:ext>
          </a:extLst>
        </xdr:cNvPr>
        <xdr:cNvGrpSpPr>
          <a:grpSpLocks noChangeAspect="1"/>
        </xdr:cNvGrpSpPr>
      </xdr:nvGrpSpPr>
      <xdr:grpSpPr>
        <a:xfrm rot="5400000">
          <a:off x="60665" y="22671756"/>
          <a:ext cx="735566" cy="673202"/>
          <a:chOff x="720000" y="3600000"/>
          <a:chExt cx="792000" cy="792000"/>
        </a:xfrm>
      </xdr:grpSpPr>
      <xdr:sp macro="" textlink="">
        <xdr:nvSpPr>
          <xdr:cNvPr id="96" name="Стрелка влево 95">
            <a:extLst>
              <a:ext uri="{FF2B5EF4-FFF2-40B4-BE49-F238E27FC236}">
                <a16:creationId xmlns:a16="http://schemas.microsoft.com/office/drawing/2014/main" xmlns="" id="{00000000-0008-0000-1000-00006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97" name="Прямоугольник 96">
            <a:extLst>
              <a:ext uri="{FF2B5EF4-FFF2-40B4-BE49-F238E27FC236}">
                <a16:creationId xmlns:a16="http://schemas.microsoft.com/office/drawing/2014/main" xmlns="" id="{00000000-0008-0000-1000-00006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99</xdr:row>
      <xdr:rowOff>95250</xdr:rowOff>
    </xdr:from>
    <xdr:to>
      <xdr:col>0</xdr:col>
      <xdr:colOff>792263</xdr:colOff>
      <xdr:row>99</xdr:row>
      <xdr:rowOff>839887</xdr:rowOff>
    </xdr:to>
    <xdr:grpSp>
      <xdr:nvGrpSpPr>
        <xdr:cNvPr id="98" name="Группа 97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xmlns="" id="{00000000-0008-0000-1000-000062000000}"/>
            </a:ext>
          </a:extLst>
        </xdr:cNvPr>
        <xdr:cNvGrpSpPr>
          <a:grpSpLocks noChangeAspect="1"/>
        </xdr:cNvGrpSpPr>
      </xdr:nvGrpSpPr>
      <xdr:grpSpPr>
        <a:xfrm rot="5400000">
          <a:off x="83343" y="36897468"/>
          <a:ext cx="744637" cy="673202"/>
          <a:chOff x="720000" y="3600000"/>
          <a:chExt cx="792000" cy="792000"/>
        </a:xfrm>
      </xdr:grpSpPr>
      <xdr:sp macro="" textlink="">
        <xdr:nvSpPr>
          <xdr:cNvPr id="99" name="Стрелка влево 98">
            <a:extLst>
              <a:ext uri="{FF2B5EF4-FFF2-40B4-BE49-F238E27FC236}">
                <a16:creationId xmlns:a16="http://schemas.microsoft.com/office/drawing/2014/main" xmlns="" id="{00000000-0008-0000-1000-000063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00" name="Прямоугольник 99">
            <a:extLst>
              <a:ext uri="{FF2B5EF4-FFF2-40B4-BE49-F238E27FC236}">
                <a16:creationId xmlns:a16="http://schemas.microsoft.com/office/drawing/2014/main" xmlns="" id="{00000000-0008-0000-1000-000064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121</xdr:row>
      <xdr:rowOff>95250</xdr:rowOff>
    </xdr:from>
    <xdr:to>
      <xdr:col>0</xdr:col>
      <xdr:colOff>792263</xdr:colOff>
      <xdr:row>121</xdr:row>
      <xdr:rowOff>839887</xdr:rowOff>
    </xdr:to>
    <xdr:grpSp>
      <xdr:nvGrpSpPr>
        <xdr:cNvPr id="101" name="Группа 100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xmlns="" id="{00000000-0008-0000-1000-000065000000}"/>
            </a:ext>
          </a:extLst>
        </xdr:cNvPr>
        <xdr:cNvGrpSpPr>
          <a:grpSpLocks noChangeAspect="1"/>
        </xdr:cNvGrpSpPr>
      </xdr:nvGrpSpPr>
      <xdr:grpSpPr>
        <a:xfrm rot="5400000">
          <a:off x="83343" y="44372325"/>
          <a:ext cx="744637" cy="673202"/>
          <a:chOff x="720000" y="3600000"/>
          <a:chExt cx="792000" cy="792000"/>
        </a:xfrm>
      </xdr:grpSpPr>
      <xdr:sp macro="" textlink="">
        <xdr:nvSpPr>
          <xdr:cNvPr id="102" name="Стрелка влево 101">
            <a:extLst>
              <a:ext uri="{FF2B5EF4-FFF2-40B4-BE49-F238E27FC236}">
                <a16:creationId xmlns:a16="http://schemas.microsoft.com/office/drawing/2014/main" xmlns="" id="{00000000-0008-0000-1000-000066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03" name="Прямоугольник 102">
            <a:extLst>
              <a:ext uri="{FF2B5EF4-FFF2-40B4-BE49-F238E27FC236}">
                <a16:creationId xmlns:a16="http://schemas.microsoft.com/office/drawing/2014/main" xmlns="" id="{00000000-0008-0000-1000-000067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167</xdr:row>
      <xdr:rowOff>95251</xdr:rowOff>
    </xdr:from>
    <xdr:to>
      <xdr:col>0</xdr:col>
      <xdr:colOff>792263</xdr:colOff>
      <xdr:row>167</xdr:row>
      <xdr:rowOff>839888</xdr:rowOff>
    </xdr:to>
    <xdr:grpSp>
      <xdr:nvGrpSpPr>
        <xdr:cNvPr id="104" name="Группа 103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xmlns="" id="{00000000-0008-0000-1000-000068000000}"/>
            </a:ext>
          </a:extLst>
        </xdr:cNvPr>
        <xdr:cNvGrpSpPr>
          <a:grpSpLocks noChangeAspect="1"/>
        </xdr:cNvGrpSpPr>
      </xdr:nvGrpSpPr>
      <xdr:grpSpPr>
        <a:xfrm rot="5400000">
          <a:off x="83343" y="58959183"/>
          <a:ext cx="744637" cy="673202"/>
          <a:chOff x="720000" y="3600000"/>
          <a:chExt cx="792000" cy="792000"/>
        </a:xfrm>
      </xdr:grpSpPr>
      <xdr:sp macro="" textlink="">
        <xdr:nvSpPr>
          <xdr:cNvPr id="105" name="Стрелка влево 104">
            <a:extLst>
              <a:ext uri="{FF2B5EF4-FFF2-40B4-BE49-F238E27FC236}">
                <a16:creationId xmlns:a16="http://schemas.microsoft.com/office/drawing/2014/main" xmlns="" id="{00000000-0008-0000-1000-000069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06" name="Прямоугольник 105">
            <a:extLst>
              <a:ext uri="{FF2B5EF4-FFF2-40B4-BE49-F238E27FC236}">
                <a16:creationId xmlns:a16="http://schemas.microsoft.com/office/drawing/2014/main" xmlns="" id="{00000000-0008-0000-1000-00006A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197</xdr:row>
      <xdr:rowOff>95251</xdr:rowOff>
    </xdr:from>
    <xdr:to>
      <xdr:col>0</xdr:col>
      <xdr:colOff>792263</xdr:colOff>
      <xdr:row>197</xdr:row>
      <xdr:rowOff>839888</xdr:rowOff>
    </xdr:to>
    <xdr:grpSp>
      <xdr:nvGrpSpPr>
        <xdr:cNvPr id="107" name="Группа 106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xmlns="" id="{00000000-0008-0000-1000-00006B000000}"/>
            </a:ext>
          </a:extLst>
        </xdr:cNvPr>
        <xdr:cNvGrpSpPr>
          <a:grpSpLocks noChangeAspect="1"/>
        </xdr:cNvGrpSpPr>
      </xdr:nvGrpSpPr>
      <xdr:grpSpPr>
        <a:xfrm rot="5400000">
          <a:off x="83343" y="68665612"/>
          <a:ext cx="744637" cy="673202"/>
          <a:chOff x="720000" y="3600000"/>
          <a:chExt cx="792000" cy="792000"/>
        </a:xfrm>
      </xdr:grpSpPr>
      <xdr:sp macro="" textlink="">
        <xdr:nvSpPr>
          <xdr:cNvPr id="108" name="Стрелка влево 107">
            <a:extLst>
              <a:ext uri="{FF2B5EF4-FFF2-40B4-BE49-F238E27FC236}">
                <a16:creationId xmlns:a16="http://schemas.microsoft.com/office/drawing/2014/main" xmlns="" id="{00000000-0008-0000-1000-00006C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09" name="Прямоугольник 108">
            <a:extLst>
              <a:ext uri="{FF2B5EF4-FFF2-40B4-BE49-F238E27FC236}">
                <a16:creationId xmlns:a16="http://schemas.microsoft.com/office/drawing/2014/main" xmlns="" id="{00000000-0008-0000-1000-00006D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1</xdr:col>
      <xdr:colOff>9071</xdr:colOff>
      <xdr:row>6</xdr:row>
      <xdr:rowOff>0</xdr:rowOff>
    </xdr:from>
    <xdr:to>
      <xdr:col>2</xdr:col>
      <xdr:colOff>1632857</xdr:colOff>
      <xdr:row>6</xdr:row>
      <xdr:rowOff>2183752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2385786"/>
          <a:ext cx="3347357" cy="2183752"/>
        </a:xfrm>
        <a:prstGeom prst="rect">
          <a:avLst/>
        </a:prstGeom>
      </xdr:spPr>
    </xdr:pic>
    <xdr:clientData/>
  </xdr:twoCellAnchor>
  <xdr:twoCellAnchor editAs="oneCell">
    <xdr:from>
      <xdr:col>7</xdr:col>
      <xdr:colOff>9071</xdr:colOff>
      <xdr:row>6</xdr:row>
      <xdr:rowOff>0</xdr:rowOff>
    </xdr:from>
    <xdr:to>
      <xdr:col>8</xdr:col>
      <xdr:colOff>1651000</xdr:colOff>
      <xdr:row>6</xdr:row>
      <xdr:rowOff>2186214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52857" y="2385786"/>
          <a:ext cx="3365500" cy="2186214"/>
        </a:xfrm>
        <a:prstGeom prst="rect">
          <a:avLst/>
        </a:prstGeom>
      </xdr:spPr>
    </xdr:pic>
    <xdr:clientData/>
  </xdr:twoCellAnchor>
  <xdr:twoCellAnchor editAs="oneCell">
    <xdr:from>
      <xdr:col>1</xdr:col>
      <xdr:colOff>9071</xdr:colOff>
      <xdr:row>17</xdr:row>
      <xdr:rowOff>0</xdr:rowOff>
    </xdr:from>
    <xdr:to>
      <xdr:col>2</xdr:col>
      <xdr:colOff>1641928</xdr:colOff>
      <xdr:row>17</xdr:row>
      <xdr:rowOff>2189670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00000000-0008-0000-1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6776357"/>
          <a:ext cx="3356428" cy="2189670"/>
        </a:xfrm>
        <a:prstGeom prst="rect">
          <a:avLst/>
        </a:prstGeom>
      </xdr:spPr>
    </xdr:pic>
    <xdr:clientData/>
  </xdr:twoCellAnchor>
  <xdr:twoCellAnchor editAs="oneCell">
    <xdr:from>
      <xdr:col>7</xdr:col>
      <xdr:colOff>9071</xdr:colOff>
      <xdr:row>17</xdr:row>
      <xdr:rowOff>0</xdr:rowOff>
    </xdr:from>
    <xdr:to>
      <xdr:col>8</xdr:col>
      <xdr:colOff>1632857</xdr:colOff>
      <xdr:row>17</xdr:row>
      <xdr:rowOff>2183752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52857" y="6776357"/>
          <a:ext cx="3347357" cy="2183752"/>
        </a:xfrm>
        <a:prstGeom prst="rect">
          <a:avLst/>
        </a:prstGeom>
      </xdr:spPr>
    </xdr:pic>
    <xdr:clientData/>
  </xdr:twoCellAnchor>
  <xdr:twoCellAnchor>
    <xdr:from>
      <xdr:col>0</xdr:col>
      <xdr:colOff>90712</xdr:colOff>
      <xdr:row>6</xdr:row>
      <xdr:rowOff>81643</xdr:rowOff>
    </xdr:from>
    <xdr:to>
      <xdr:col>0</xdr:col>
      <xdr:colOff>763914</xdr:colOff>
      <xdr:row>6</xdr:row>
      <xdr:rowOff>826280</xdr:rowOff>
    </xdr:to>
    <xdr:grpSp>
      <xdr:nvGrpSpPr>
        <xdr:cNvPr id="122" name="Группа 121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xmlns="" id="{00000000-0008-0000-1000-00007A000000}"/>
            </a:ext>
          </a:extLst>
        </xdr:cNvPr>
        <xdr:cNvGrpSpPr>
          <a:grpSpLocks noChangeAspect="1"/>
        </xdr:cNvGrpSpPr>
      </xdr:nvGrpSpPr>
      <xdr:grpSpPr>
        <a:xfrm rot="5400000">
          <a:off x="54994" y="2503147"/>
          <a:ext cx="744637" cy="673202"/>
          <a:chOff x="720000" y="3600000"/>
          <a:chExt cx="792000" cy="792000"/>
        </a:xfrm>
      </xdr:grpSpPr>
      <xdr:sp macro="" textlink="">
        <xdr:nvSpPr>
          <xdr:cNvPr id="123" name="Стрелка влево 86">
            <a:extLst>
              <a:ext uri="{FF2B5EF4-FFF2-40B4-BE49-F238E27FC236}">
                <a16:creationId xmlns:a16="http://schemas.microsoft.com/office/drawing/2014/main" xmlns="" id="{00000000-0008-0000-1000-00007B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24" name="Прямоугольник 123">
            <a:extLst>
              <a:ext uri="{FF2B5EF4-FFF2-40B4-BE49-F238E27FC236}">
                <a16:creationId xmlns:a16="http://schemas.microsoft.com/office/drawing/2014/main" xmlns="" id="{00000000-0008-0000-1000-00007C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1</xdr:col>
      <xdr:colOff>9071</xdr:colOff>
      <xdr:row>30</xdr:row>
      <xdr:rowOff>0</xdr:rowOff>
    </xdr:from>
    <xdr:to>
      <xdr:col>2</xdr:col>
      <xdr:colOff>1641928</xdr:colOff>
      <xdr:row>30</xdr:row>
      <xdr:rowOff>2189670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xmlns="" id="{00000000-0008-0000-1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11738429"/>
          <a:ext cx="3356428" cy="2189670"/>
        </a:xfrm>
        <a:prstGeom prst="rect">
          <a:avLst/>
        </a:prstGeom>
      </xdr:spPr>
    </xdr:pic>
    <xdr:clientData/>
  </xdr:twoCellAnchor>
  <xdr:twoCellAnchor editAs="oneCell">
    <xdr:from>
      <xdr:col>7</xdr:col>
      <xdr:colOff>9071</xdr:colOff>
      <xdr:row>30</xdr:row>
      <xdr:rowOff>0</xdr:rowOff>
    </xdr:from>
    <xdr:to>
      <xdr:col>8</xdr:col>
      <xdr:colOff>1641928</xdr:colOff>
      <xdr:row>30</xdr:row>
      <xdr:rowOff>2189670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xmlns="" id="{00000000-0008-0000-1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52857" y="11738429"/>
          <a:ext cx="3356428" cy="2189670"/>
        </a:xfrm>
        <a:prstGeom prst="rect">
          <a:avLst/>
        </a:prstGeom>
      </xdr:spPr>
    </xdr:pic>
    <xdr:clientData/>
  </xdr:twoCellAnchor>
  <xdr:twoCellAnchor editAs="oneCell">
    <xdr:from>
      <xdr:col>1</xdr:col>
      <xdr:colOff>9071</xdr:colOff>
      <xdr:row>45</xdr:row>
      <xdr:rowOff>0</xdr:rowOff>
    </xdr:from>
    <xdr:to>
      <xdr:col>2</xdr:col>
      <xdr:colOff>1632857</xdr:colOff>
      <xdr:row>45</xdr:row>
      <xdr:rowOff>2183752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xmlns="" id="{00000000-0008-0000-1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17027071"/>
          <a:ext cx="3347357" cy="2183752"/>
        </a:xfrm>
        <a:prstGeom prst="rect">
          <a:avLst/>
        </a:prstGeom>
      </xdr:spPr>
    </xdr:pic>
    <xdr:clientData/>
  </xdr:twoCellAnchor>
  <xdr:twoCellAnchor>
    <xdr:from>
      <xdr:col>0</xdr:col>
      <xdr:colOff>99781</xdr:colOff>
      <xdr:row>30</xdr:row>
      <xdr:rowOff>81641</xdr:rowOff>
    </xdr:from>
    <xdr:to>
      <xdr:col>0</xdr:col>
      <xdr:colOff>772983</xdr:colOff>
      <xdr:row>30</xdr:row>
      <xdr:rowOff>821742</xdr:rowOff>
    </xdr:to>
    <xdr:grpSp>
      <xdr:nvGrpSpPr>
        <xdr:cNvPr id="131" name="Группа 130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xmlns="" id="{00000000-0008-0000-1000-000083000000}"/>
            </a:ext>
          </a:extLst>
        </xdr:cNvPr>
        <xdr:cNvGrpSpPr>
          <a:grpSpLocks noChangeAspect="1"/>
        </xdr:cNvGrpSpPr>
      </xdr:nvGrpSpPr>
      <xdr:grpSpPr>
        <a:xfrm rot="5400000">
          <a:off x="66331" y="11853520"/>
          <a:ext cx="740101" cy="673202"/>
          <a:chOff x="720000" y="3600000"/>
          <a:chExt cx="792000" cy="792000"/>
        </a:xfrm>
      </xdr:grpSpPr>
      <xdr:sp macro="" textlink="">
        <xdr:nvSpPr>
          <xdr:cNvPr id="132" name="Стрелка влево 89">
            <a:extLst>
              <a:ext uri="{FF2B5EF4-FFF2-40B4-BE49-F238E27FC236}">
                <a16:creationId xmlns:a16="http://schemas.microsoft.com/office/drawing/2014/main" xmlns="" id="{00000000-0008-0000-1000-000084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33" name="Прямоугольник 132">
            <a:extLst>
              <a:ext uri="{FF2B5EF4-FFF2-40B4-BE49-F238E27FC236}">
                <a16:creationId xmlns:a16="http://schemas.microsoft.com/office/drawing/2014/main" xmlns="" id="{00000000-0008-0000-1000-000085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oneCellAnchor>
    <xdr:from>
      <xdr:col>2</xdr:col>
      <xdr:colOff>1797844</xdr:colOff>
      <xdr:row>62</xdr:row>
      <xdr:rowOff>0</xdr:rowOff>
    </xdr:from>
    <xdr:ext cx="3024187" cy="928688"/>
    <xdr:sp macro="" textlink="">
      <xdr:nvSpPr>
        <xdr:cNvPr id="134" name="Прямоугольник 133">
          <a:extLst>
            <a:ext uri="{FF2B5EF4-FFF2-40B4-BE49-F238E27FC236}">
              <a16:creationId xmlns:a16="http://schemas.microsoft.com/office/drawing/2014/main" xmlns="" id="{00000000-0008-0000-1000-000086000000}"/>
            </a:ext>
          </a:extLst>
        </xdr:cNvPr>
        <xdr:cNvSpPr/>
      </xdr:nvSpPr>
      <xdr:spPr>
        <a:xfrm>
          <a:off x="4446701" y="40104786"/>
          <a:ext cx="3024187" cy="92868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Прошу обратить внимание, что в подборе фурнитуры для разной</a:t>
          </a:r>
          <a:r>
            <a:rPr lang="ru-RU" sz="1100" b="0" i="0" baseline="0">
              <a:latin typeface="+mn-lt"/>
              <a:ea typeface="+mn-ea"/>
              <a:cs typeface="+mn-cs"/>
            </a:rPr>
            <a:t>  ширины корпуса идет передняя панель длиной </a:t>
          </a:r>
          <a:r>
            <a:rPr lang="ru-RU" sz="1100" b="1" i="0" baseline="0">
              <a:latin typeface="+mn-lt"/>
              <a:ea typeface="+mn-ea"/>
              <a:cs typeface="+mn-cs"/>
            </a:rPr>
            <a:t>2000 мм!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9071</xdr:colOff>
      <xdr:row>62</xdr:row>
      <xdr:rowOff>0</xdr:rowOff>
    </xdr:from>
    <xdr:to>
      <xdr:col>2</xdr:col>
      <xdr:colOff>1632857</xdr:colOff>
      <xdr:row>62</xdr:row>
      <xdr:rowOff>2183752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xmlns="" id="{00000000-0008-0000-1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23032357"/>
          <a:ext cx="3347357" cy="2183752"/>
        </a:xfrm>
        <a:prstGeom prst="rect">
          <a:avLst/>
        </a:prstGeom>
      </xdr:spPr>
    </xdr:pic>
    <xdr:clientData/>
  </xdr:twoCellAnchor>
  <xdr:oneCellAnchor>
    <xdr:from>
      <xdr:col>8</xdr:col>
      <xdr:colOff>1797844</xdr:colOff>
      <xdr:row>62</xdr:row>
      <xdr:rowOff>0</xdr:rowOff>
    </xdr:from>
    <xdr:ext cx="3024187" cy="928688"/>
    <xdr:sp macro="" textlink="">
      <xdr:nvSpPr>
        <xdr:cNvPr id="136" name="Прямоугольник 135">
          <a:extLst>
            <a:ext uri="{FF2B5EF4-FFF2-40B4-BE49-F238E27FC236}">
              <a16:creationId xmlns:a16="http://schemas.microsoft.com/office/drawing/2014/main" xmlns="" id="{00000000-0008-0000-1000-000088000000}"/>
            </a:ext>
          </a:extLst>
        </xdr:cNvPr>
        <xdr:cNvSpPr/>
      </xdr:nvSpPr>
      <xdr:spPr>
        <a:xfrm>
          <a:off x="4446701" y="23032357"/>
          <a:ext cx="3024187" cy="92868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Прошу обратить внимание, что в подборе фурнитуры для разной</a:t>
          </a:r>
          <a:r>
            <a:rPr lang="ru-RU" sz="1100" b="0" i="0" baseline="0">
              <a:latin typeface="+mn-lt"/>
              <a:ea typeface="+mn-ea"/>
              <a:cs typeface="+mn-cs"/>
            </a:rPr>
            <a:t>  ширины корпуса идет передняя панель и продольный релинг длиной </a:t>
          </a:r>
          <a:r>
            <a:rPr lang="ru-RU" sz="1100" b="1" i="0" baseline="0">
              <a:latin typeface="+mn-lt"/>
              <a:ea typeface="+mn-ea"/>
              <a:cs typeface="+mn-cs"/>
            </a:rPr>
            <a:t>2000 мм!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7</xdr:col>
      <xdr:colOff>9073</xdr:colOff>
      <xdr:row>61</xdr:row>
      <xdr:rowOff>272142</xdr:rowOff>
    </xdr:from>
    <xdr:to>
      <xdr:col>8</xdr:col>
      <xdr:colOff>1650538</xdr:colOff>
      <xdr:row>62</xdr:row>
      <xdr:rowOff>2195285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00000000-0008-0000-1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52859" y="23032356"/>
          <a:ext cx="3365036" cy="2195286"/>
        </a:xfrm>
        <a:prstGeom prst="rect">
          <a:avLst/>
        </a:prstGeom>
      </xdr:spPr>
    </xdr:pic>
    <xdr:clientData/>
  </xdr:twoCellAnchor>
  <xdr:twoCellAnchor editAs="oneCell">
    <xdr:from>
      <xdr:col>1</xdr:col>
      <xdr:colOff>9071</xdr:colOff>
      <xdr:row>78</xdr:row>
      <xdr:rowOff>0</xdr:rowOff>
    </xdr:from>
    <xdr:to>
      <xdr:col>2</xdr:col>
      <xdr:colOff>1650536</xdr:colOff>
      <xdr:row>79</xdr:row>
      <xdr:rowOff>0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xmlns="" id="{00000000-0008-0000-1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4357" y="28847143"/>
          <a:ext cx="3365036" cy="2195286"/>
        </a:xfrm>
        <a:prstGeom prst="rect">
          <a:avLst/>
        </a:prstGeom>
      </xdr:spPr>
    </xdr:pic>
    <xdr:clientData/>
  </xdr:twoCellAnchor>
  <xdr:oneCellAnchor>
    <xdr:from>
      <xdr:col>2</xdr:col>
      <xdr:colOff>235857</xdr:colOff>
      <xdr:row>99</xdr:row>
      <xdr:rowOff>63500</xdr:rowOff>
    </xdr:from>
    <xdr:ext cx="2821215" cy="489858"/>
    <xdr:sp macro="" textlink="">
      <xdr:nvSpPr>
        <xdr:cNvPr id="139" name="Прямоугольник 138">
          <a:extLst>
            <a:ext uri="{FF2B5EF4-FFF2-40B4-BE49-F238E27FC236}">
              <a16:creationId xmlns:a16="http://schemas.microsoft.com/office/drawing/2014/main" xmlns="" id="{00000000-0008-0000-1000-00008B000000}"/>
            </a:ext>
          </a:extLst>
        </xdr:cNvPr>
        <xdr:cNvSpPr/>
      </xdr:nvSpPr>
      <xdr:spPr>
        <a:xfrm>
          <a:off x="2884714" y="36830000"/>
          <a:ext cx="2821215" cy="4898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Передняя панель в сборе</a:t>
          </a:r>
        </a:p>
      </xdr:txBody>
    </xdr:sp>
    <xdr:clientData/>
  </xdr:oneCellAnchor>
  <xdr:oneCellAnchor>
    <xdr:from>
      <xdr:col>7</xdr:col>
      <xdr:colOff>1016000</xdr:colOff>
      <xdr:row>99</xdr:row>
      <xdr:rowOff>172357</xdr:rowOff>
    </xdr:from>
    <xdr:ext cx="5433785" cy="489858"/>
    <xdr:sp macro="" textlink="">
      <xdr:nvSpPr>
        <xdr:cNvPr id="140" name="Прямоугольник 139">
          <a:extLst>
            <a:ext uri="{FF2B5EF4-FFF2-40B4-BE49-F238E27FC236}">
              <a16:creationId xmlns:a16="http://schemas.microsoft.com/office/drawing/2014/main" xmlns="" id="{00000000-0008-0000-1000-00008C000000}"/>
            </a:ext>
          </a:extLst>
        </xdr:cNvPr>
        <xdr:cNvSpPr/>
      </xdr:nvSpPr>
      <xdr:spPr>
        <a:xfrm>
          <a:off x="10259786" y="36938857"/>
          <a:ext cx="5433785" cy="4898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Соединители передней панели внутреннего ящика</a:t>
          </a:r>
        </a:p>
      </xdr:txBody>
    </xdr:sp>
    <xdr:clientData/>
  </xdr:oneCellAnchor>
  <xdr:oneCellAnchor>
    <xdr:from>
      <xdr:col>2</xdr:col>
      <xdr:colOff>308429</xdr:colOff>
      <xdr:row>108</xdr:row>
      <xdr:rowOff>136071</xdr:rowOff>
    </xdr:from>
    <xdr:ext cx="4463143" cy="344715"/>
    <xdr:sp macro="" textlink="">
      <xdr:nvSpPr>
        <xdr:cNvPr id="141" name="Прямоугольник 140">
          <a:extLst>
            <a:ext uri="{FF2B5EF4-FFF2-40B4-BE49-F238E27FC236}">
              <a16:creationId xmlns:a16="http://schemas.microsoft.com/office/drawing/2014/main" xmlns="" id="{00000000-0008-0000-1000-00008D000000}"/>
            </a:ext>
          </a:extLst>
        </xdr:cNvPr>
        <xdr:cNvSpPr/>
      </xdr:nvSpPr>
      <xdr:spPr>
        <a:xfrm>
          <a:off x="2957286" y="39687500"/>
          <a:ext cx="4463143" cy="34471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Передняя панель внутреннего ящика</a:t>
          </a:r>
        </a:p>
      </xdr:txBody>
    </xdr:sp>
    <xdr:clientData/>
  </xdr:oneCellAnchor>
  <xdr:oneCellAnchor>
    <xdr:from>
      <xdr:col>7</xdr:col>
      <xdr:colOff>1387928</xdr:colOff>
      <xdr:row>108</xdr:row>
      <xdr:rowOff>181428</xdr:rowOff>
    </xdr:from>
    <xdr:ext cx="5216071" cy="489858"/>
    <xdr:sp macro="" textlink="">
      <xdr:nvSpPr>
        <xdr:cNvPr id="142" name="Прямоугольник 141">
          <a:extLst>
            <a:ext uri="{FF2B5EF4-FFF2-40B4-BE49-F238E27FC236}">
              <a16:creationId xmlns:a16="http://schemas.microsoft.com/office/drawing/2014/main" xmlns="" id="{00000000-0008-0000-1000-00008E000000}"/>
            </a:ext>
          </a:extLst>
        </xdr:cNvPr>
        <xdr:cNvSpPr/>
      </xdr:nvSpPr>
      <xdr:spPr>
        <a:xfrm>
          <a:off x="10631714" y="39732857"/>
          <a:ext cx="5216071" cy="4898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Фиксатор передней панели внутреннего ящика</a:t>
          </a:r>
        </a:p>
      </xdr:txBody>
    </xdr:sp>
    <xdr:clientData/>
  </xdr:oneCellAnchor>
  <xdr:oneCellAnchor>
    <xdr:from>
      <xdr:col>2</xdr:col>
      <xdr:colOff>1188357</xdr:colOff>
      <xdr:row>113</xdr:row>
      <xdr:rowOff>136072</xdr:rowOff>
    </xdr:from>
    <xdr:ext cx="2739571" cy="344714"/>
    <xdr:sp macro="" textlink="">
      <xdr:nvSpPr>
        <xdr:cNvPr id="143" name="Прямоугольник 142">
          <a:extLst>
            <a:ext uri="{FF2B5EF4-FFF2-40B4-BE49-F238E27FC236}">
              <a16:creationId xmlns:a16="http://schemas.microsoft.com/office/drawing/2014/main" xmlns="" id="{00000000-0008-0000-1000-00008F000000}"/>
            </a:ext>
          </a:extLst>
        </xdr:cNvPr>
        <xdr:cNvSpPr/>
      </xdr:nvSpPr>
      <xdr:spPr>
        <a:xfrm>
          <a:off x="3837214" y="41665072"/>
          <a:ext cx="2739571" cy="34471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Релинг передней панели</a:t>
          </a:r>
        </a:p>
      </xdr:txBody>
    </xdr:sp>
    <xdr:clientData/>
  </xdr:oneCellAnchor>
  <xdr:oneCellAnchor>
    <xdr:from>
      <xdr:col>2</xdr:col>
      <xdr:colOff>208643</xdr:colOff>
      <xdr:row>121</xdr:row>
      <xdr:rowOff>190500</xdr:rowOff>
    </xdr:from>
    <xdr:ext cx="1161143" cy="489858"/>
    <xdr:sp macro="" textlink="">
      <xdr:nvSpPr>
        <xdr:cNvPr id="144" name="Прямоугольник 143">
          <a:extLst>
            <a:ext uri="{FF2B5EF4-FFF2-40B4-BE49-F238E27FC236}">
              <a16:creationId xmlns:a16="http://schemas.microsoft.com/office/drawing/2014/main" xmlns="" id="{00000000-0008-0000-1000-000090000000}"/>
            </a:ext>
          </a:extLst>
        </xdr:cNvPr>
        <xdr:cNvSpPr/>
      </xdr:nvSpPr>
      <xdr:spPr>
        <a:xfrm>
          <a:off x="2857500" y="44431857"/>
          <a:ext cx="1161143" cy="4898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Боковина</a:t>
          </a:r>
        </a:p>
      </xdr:txBody>
    </xdr:sp>
    <xdr:clientData/>
  </xdr:oneCellAnchor>
  <xdr:oneCellAnchor>
    <xdr:from>
      <xdr:col>8</xdr:col>
      <xdr:colOff>136072</xdr:colOff>
      <xdr:row>121</xdr:row>
      <xdr:rowOff>290285</xdr:rowOff>
    </xdr:from>
    <xdr:ext cx="4463143" cy="489858"/>
    <xdr:sp macro="" textlink="">
      <xdr:nvSpPr>
        <xdr:cNvPr id="145" name="Прямоугольник 144">
          <a:extLst>
            <a:ext uri="{FF2B5EF4-FFF2-40B4-BE49-F238E27FC236}">
              <a16:creationId xmlns:a16="http://schemas.microsoft.com/office/drawing/2014/main" xmlns="" id="{00000000-0008-0000-1000-000091000000}"/>
            </a:ext>
          </a:extLst>
        </xdr:cNvPr>
        <xdr:cNvSpPr/>
      </xdr:nvSpPr>
      <xdr:spPr>
        <a:xfrm>
          <a:off x="11103429" y="44531642"/>
          <a:ext cx="4463143" cy="4898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передней панели</a:t>
          </a:r>
        </a:p>
      </xdr:txBody>
    </xdr:sp>
    <xdr:clientData/>
  </xdr:oneCellAnchor>
  <xdr:oneCellAnchor>
    <xdr:from>
      <xdr:col>8</xdr:col>
      <xdr:colOff>335643</xdr:colOff>
      <xdr:row>130</xdr:row>
      <xdr:rowOff>127000</xdr:rowOff>
    </xdr:from>
    <xdr:ext cx="1941286" cy="571500"/>
    <xdr:sp macro="" textlink="">
      <xdr:nvSpPr>
        <xdr:cNvPr id="146" name="Прямоугольник 145">
          <a:extLst>
            <a:ext uri="{FF2B5EF4-FFF2-40B4-BE49-F238E27FC236}">
              <a16:creationId xmlns:a16="http://schemas.microsoft.com/office/drawing/2014/main" xmlns="" id="{00000000-0008-0000-1000-000092000000}"/>
            </a:ext>
          </a:extLst>
        </xdr:cNvPr>
        <xdr:cNvSpPr/>
      </xdr:nvSpPr>
      <xdr:spPr>
        <a:xfrm>
          <a:off x="11303000" y="47244000"/>
          <a:ext cx="1941286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Задняя</a:t>
          </a:r>
          <a:r>
            <a:rPr lang="ru-RU" sz="1800" b="1" i="0" baseline="0">
              <a:latin typeface="+mn-lt"/>
              <a:ea typeface="+mn-ea"/>
              <a:cs typeface="+mn-cs"/>
            </a:rPr>
            <a:t> стенка</a:t>
          </a:r>
          <a:endParaRPr lang="ru-RU" sz="1800" b="1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45357</xdr:colOff>
      <xdr:row>139</xdr:row>
      <xdr:rowOff>63500</xdr:rowOff>
    </xdr:from>
    <xdr:ext cx="3302000" cy="571500"/>
    <xdr:sp macro="" textlink="">
      <xdr:nvSpPr>
        <xdr:cNvPr id="147" name="Прямоугольник 146">
          <a:extLst>
            <a:ext uri="{FF2B5EF4-FFF2-40B4-BE49-F238E27FC236}">
              <a16:creationId xmlns:a16="http://schemas.microsoft.com/office/drawing/2014/main" xmlns="" id="{00000000-0008-0000-1000-000093000000}"/>
            </a:ext>
          </a:extLst>
        </xdr:cNvPr>
        <xdr:cNvSpPr/>
      </xdr:nvSpPr>
      <xdr:spPr>
        <a:xfrm>
          <a:off x="2694214" y="50237571"/>
          <a:ext cx="3302000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задней стенки</a:t>
          </a:r>
        </a:p>
      </xdr:txBody>
    </xdr:sp>
    <xdr:clientData/>
  </xdr:oneCellAnchor>
  <xdr:oneCellAnchor>
    <xdr:from>
      <xdr:col>8</xdr:col>
      <xdr:colOff>21326</xdr:colOff>
      <xdr:row>137</xdr:row>
      <xdr:rowOff>95108</xdr:rowOff>
    </xdr:from>
    <xdr:ext cx="2267857" cy="680357"/>
    <xdr:sp macro="" textlink="">
      <xdr:nvSpPr>
        <xdr:cNvPr id="148" name="Прямоугольник 147">
          <a:extLst>
            <a:ext uri="{FF2B5EF4-FFF2-40B4-BE49-F238E27FC236}">
              <a16:creationId xmlns:a16="http://schemas.microsoft.com/office/drawing/2014/main" xmlns="" id="{00000000-0008-0000-1000-000094000000}"/>
            </a:ext>
          </a:extLst>
        </xdr:cNvPr>
        <xdr:cNvSpPr/>
      </xdr:nvSpPr>
      <xdr:spPr>
        <a:xfrm>
          <a:off x="10988683" y="49906322"/>
          <a:ext cx="2267857" cy="68035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Дизайн-профиль </a:t>
          </a:r>
        </a:p>
        <a:p>
          <a:r>
            <a:rPr lang="ru-RU" sz="1800" b="1" i="0">
              <a:latin typeface="+mn-lt"/>
              <a:ea typeface="+mn-ea"/>
              <a:cs typeface="+mn-cs"/>
            </a:rPr>
            <a:t>в акцентном цвете</a:t>
          </a:r>
        </a:p>
      </xdr:txBody>
    </xdr:sp>
    <xdr:clientData/>
  </xdr:oneCellAnchor>
  <xdr:oneCellAnchor>
    <xdr:from>
      <xdr:col>2</xdr:col>
      <xdr:colOff>154214</xdr:colOff>
      <xdr:row>167</xdr:row>
      <xdr:rowOff>190500</xdr:rowOff>
    </xdr:from>
    <xdr:ext cx="4064000" cy="571500"/>
    <xdr:sp macro="" textlink="">
      <xdr:nvSpPr>
        <xdr:cNvPr id="149" name="Прямоугольник 148">
          <a:extLst>
            <a:ext uri="{FF2B5EF4-FFF2-40B4-BE49-F238E27FC236}">
              <a16:creationId xmlns:a16="http://schemas.microsoft.com/office/drawing/2014/main" xmlns="" id="{00000000-0008-0000-1000-000095000000}"/>
            </a:ext>
          </a:extLst>
        </xdr:cNvPr>
        <xdr:cNvSpPr/>
      </xdr:nvSpPr>
      <xdr:spPr>
        <a:xfrm>
          <a:off x="2803071" y="53811714"/>
          <a:ext cx="4064000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Комплект продольных релингов</a:t>
          </a:r>
        </a:p>
      </xdr:txBody>
    </xdr:sp>
    <xdr:clientData/>
  </xdr:oneCellAnchor>
  <xdr:oneCellAnchor>
    <xdr:from>
      <xdr:col>7</xdr:col>
      <xdr:colOff>1605642</xdr:colOff>
      <xdr:row>167</xdr:row>
      <xdr:rowOff>90714</xdr:rowOff>
    </xdr:from>
    <xdr:ext cx="4399643" cy="571500"/>
    <xdr:sp macro="" textlink="">
      <xdr:nvSpPr>
        <xdr:cNvPr id="150" name="Прямоугольник 149">
          <a:extLst>
            <a:ext uri="{FF2B5EF4-FFF2-40B4-BE49-F238E27FC236}">
              <a16:creationId xmlns:a16="http://schemas.microsoft.com/office/drawing/2014/main" xmlns="" id="{00000000-0008-0000-1000-000096000000}"/>
            </a:ext>
          </a:extLst>
        </xdr:cNvPr>
        <xdr:cNvSpPr/>
      </xdr:nvSpPr>
      <xdr:spPr>
        <a:xfrm>
          <a:off x="10849428" y="53711928"/>
          <a:ext cx="4399643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передней панели</a:t>
          </a:r>
          <a:r>
            <a:rPr lang="ru-RU" sz="1800" b="1" i="0" baseline="0">
              <a:latin typeface="+mn-lt"/>
              <a:ea typeface="+mn-ea"/>
              <a:cs typeface="+mn-cs"/>
            </a:rPr>
            <a:t> для продольных релингов</a:t>
          </a:r>
          <a:endParaRPr lang="ru-RU" sz="1800" b="1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154215</xdr:colOff>
      <xdr:row>177</xdr:row>
      <xdr:rowOff>81643</xdr:rowOff>
    </xdr:from>
    <xdr:ext cx="4064000" cy="571500"/>
    <xdr:sp macro="" textlink="">
      <xdr:nvSpPr>
        <xdr:cNvPr id="151" name="Прямоугольник 150">
          <a:extLst>
            <a:ext uri="{FF2B5EF4-FFF2-40B4-BE49-F238E27FC236}">
              <a16:creationId xmlns:a16="http://schemas.microsoft.com/office/drawing/2014/main" xmlns="" id="{00000000-0008-0000-1000-000097000000}"/>
            </a:ext>
          </a:extLst>
        </xdr:cNvPr>
        <xdr:cNvSpPr/>
      </xdr:nvSpPr>
      <xdr:spPr>
        <a:xfrm>
          <a:off x="2803072" y="57032072"/>
          <a:ext cx="4064000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Комплект </a:t>
          </a:r>
          <a:r>
            <a:rPr lang="en-US" sz="1800" b="1" i="0">
              <a:latin typeface="+mn-lt"/>
              <a:ea typeface="+mn-ea"/>
              <a:cs typeface="+mn-cs"/>
            </a:rPr>
            <a:t>DesignSide</a:t>
          </a:r>
          <a:endParaRPr lang="ru-RU" sz="1800" b="1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108857</xdr:colOff>
      <xdr:row>177</xdr:row>
      <xdr:rowOff>172357</xdr:rowOff>
    </xdr:from>
    <xdr:ext cx="4064000" cy="453571"/>
    <xdr:sp macro="" textlink="">
      <xdr:nvSpPr>
        <xdr:cNvPr id="152" name="Прямоугольник 151">
          <a:extLst>
            <a:ext uri="{FF2B5EF4-FFF2-40B4-BE49-F238E27FC236}">
              <a16:creationId xmlns:a16="http://schemas.microsoft.com/office/drawing/2014/main" xmlns="" id="{00000000-0008-0000-1000-000098000000}"/>
            </a:ext>
          </a:extLst>
        </xdr:cNvPr>
        <xdr:cNvSpPr/>
      </xdr:nvSpPr>
      <xdr:spPr>
        <a:xfrm>
          <a:off x="11076214" y="57122786"/>
          <a:ext cx="4064000" cy="45357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Комплект соединителей </a:t>
          </a:r>
          <a:r>
            <a:rPr lang="en-US" sz="1800" b="1" i="0">
              <a:latin typeface="+mn-lt"/>
              <a:ea typeface="+mn-ea"/>
              <a:cs typeface="+mn-cs"/>
            </a:rPr>
            <a:t>DesignSide</a:t>
          </a:r>
          <a:endParaRPr lang="ru-RU" sz="1800" b="1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181428</xdr:colOff>
      <xdr:row>186</xdr:row>
      <xdr:rowOff>217715</xdr:rowOff>
    </xdr:from>
    <xdr:ext cx="4064000" cy="571500"/>
    <xdr:sp macro="" textlink="">
      <xdr:nvSpPr>
        <xdr:cNvPr id="153" name="Прямоугольник 152">
          <a:extLst>
            <a:ext uri="{FF2B5EF4-FFF2-40B4-BE49-F238E27FC236}">
              <a16:creationId xmlns:a16="http://schemas.microsoft.com/office/drawing/2014/main" xmlns="" id="{00000000-0008-0000-1000-000099000000}"/>
            </a:ext>
          </a:extLst>
        </xdr:cNvPr>
        <xdr:cNvSpPr/>
      </xdr:nvSpPr>
      <xdr:spPr>
        <a:xfrm>
          <a:off x="2830285" y="60089144"/>
          <a:ext cx="4064000" cy="57150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Комплект</a:t>
          </a:r>
          <a:r>
            <a:rPr lang="en-US" sz="1800" b="1" i="0" baseline="0">
              <a:latin typeface="+mn-lt"/>
              <a:ea typeface="+mn-ea"/>
              <a:cs typeface="+mn-cs"/>
            </a:rPr>
            <a:t> TopSide</a:t>
          </a:r>
          <a:endParaRPr lang="ru-RU" sz="1800" b="1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141521</xdr:colOff>
      <xdr:row>151</xdr:row>
      <xdr:rowOff>326571</xdr:rowOff>
    </xdr:from>
    <xdr:ext cx="4797871" cy="752930"/>
    <xdr:sp macro="" textlink="">
      <xdr:nvSpPr>
        <xdr:cNvPr id="154" name="Прямоугольник 153">
          <a:extLst>
            <a:ext uri="{FF2B5EF4-FFF2-40B4-BE49-F238E27FC236}">
              <a16:creationId xmlns:a16="http://schemas.microsoft.com/office/drawing/2014/main" xmlns="" id="{00000000-0008-0000-1000-00009A000000}"/>
            </a:ext>
          </a:extLst>
        </xdr:cNvPr>
        <xdr:cNvSpPr/>
      </xdr:nvSpPr>
      <xdr:spPr>
        <a:xfrm>
          <a:off x="2795821" y="70100371"/>
          <a:ext cx="4797871" cy="75293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Состав комплекта: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2 соединителя передней панели для боковины ящика</a:t>
          </a:r>
          <a:endParaRPr lang="en-US" sz="1100" b="0" i="0" u="none" strike="noStrike" baseline="0">
            <a:latin typeface="+mn-lt"/>
            <a:ea typeface="+mn-ea"/>
            <a:cs typeface="+mn-cs"/>
          </a:endParaRP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4 муфты,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ø 10 x 8 </a:t>
          </a:r>
          <a:r>
            <a:rPr lang="ru-RU" sz="1100" b="0" i="0" u="none" strike="noStrike" baseline="0">
              <a:latin typeface="+mn-lt"/>
              <a:ea typeface="+mn-ea"/>
              <a:cs typeface="+mn-cs"/>
            </a:rPr>
            <a:t>мм</a:t>
          </a:r>
          <a:endParaRPr lang="en-US" sz="1100" b="0" i="0" u="none" strike="noStrike" baseline="0">
            <a:latin typeface="+mn-lt"/>
            <a:ea typeface="+mn-ea"/>
            <a:cs typeface="+mn-cs"/>
          </a:endParaRP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4 винта,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ø 3.5 x 22 </a:t>
          </a:r>
          <a:r>
            <a:rPr lang="ru-RU" sz="1100" b="0" i="0" u="none" strike="noStrike" baseline="0">
              <a:latin typeface="+mn-lt"/>
              <a:ea typeface="+mn-ea"/>
              <a:cs typeface="+mn-cs"/>
            </a:rPr>
            <a:t>мм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0</xdr:colOff>
      <xdr:row>148</xdr:row>
      <xdr:rowOff>172357</xdr:rowOff>
    </xdr:from>
    <xdr:ext cx="4771572" cy="353786"/>
    <xdr:sp macro="" textlink="">
      <xdr:nvSpPr>
        <xdr:cNvPr id="155" name="Прямоугольник 154">
          <a:extLst>
            <a:ext uri="{FF2B5EF4-FFF2-40B4-BE49-F238E27FC236}">
              <a16:creationId xmlns:a16="http://schemas.microsoft.com/office/drawing/2014/main" xmlns="" id="{00000000-0008-0000-1000-00009B000000}"/>
            </a:ext>
          </a:extLst>
        </xdr:cNvPr>
        <xdr:cNvSpPr/>
      </xdr:nvSpPr>
      <xdr:spPr>
        <a:xfrm>
          <a:off x="2654300" y="69393707"/>
          <a:ext cx="4771572" cy="3537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для тонких фасадов от 10 мм (для боковины ящика)</a:t>
          </a:r>
        </a:p>
      </xdr:txBody>
    </xdr:sp>
    <xdr:clientData/>
  </xdr:oneCellAnchor>
  <xdr:oneCellAnchor>
    <xdr:from>
      <xdr:col>8</xdr:col>
      <xdr:colOff>141521</xdr:colOff>
      <xdr:row>151</xdr:row>
      <xdr:rowOff>326571</xdr:rowOff>
    </xdr:from>
    <xdr:ext cx="4797871" cy="752930"/>
    <xdr:sp macro="" textlink="">
      <xdr:nvSpPr>
        <xdr:cNvPr id="157" name="Прямоугольник 156">
          <a:extLst>
            <a:ext uri="{FF2B5EF4-FFF2-40B4-BE49-F238E27FC236}">
              <a16:creationId xmlns:a16="http://schemas.microsoft.com/office/drawing/2014/main" xmlns="" id="{00000000-0008-0000-1000-00009D000000}"/>
            </a:ext>
          </a:extLst>
        </xdr:cNvPr>
        <xdr:cNvSpPr/>
      </xdr:nvSpPr>
      <xdr:spPr>
        <a:xfrm>
          <a:off x="11101621" y="70100371"/>
          <a:ext cx="4797871" cy="75293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Состав комплекта: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2 соединителя передней панели для релинга</a:t>
          </a:r>
          <a:endParaRPr lang="en-US" sz="1100" b="0" i="0" u="none" strike="noStrike" baseline="0">
            <a:latin typeface="+mn-lt"/>
            <a:ea typeface="+mn-ea"/>
            <a:cs typeface="+mn-cs"/>
          </a:endParaRP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2 муфты,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ø 10 x 8 </a:t>
          </a:r>
          <a:r>
            <a:rPr lang="ru-RU" sz="1100" b="0" i="0" u="none" strike="noStrike" baseline="0">
              <a:latin typeface="+mn-lt"/>
              <a:ea typeface="+mn-ea"/>
              <a:cs typeface="+mn-cs"/>
            </a:rPr>
            <a:t>мм</a:t>
          </a:r>
          <a:endParaRPr lang="en-US" sz="1100" b="0" i="0" u="none" strike="noStrike" baseline="0">
            <a:latin typeface="+mn-lt"/>
            <a:ea typeface="+mn-ea"/>
            <a:cs typeface="+mn-cs"/>
          </a:endParaRP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2 винта,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ø 3.5 x 9.5 </a:t>
          </a:r>
          <a:r>
            <a:rPr lang="ru-RU" sz="1100" b="0" i="0" u="none" strike="noStrike" baseline="0">
              <a:latin typeface="+mn-lt"/>
              <a:ea typeface="+mn-ea"/>
              <a:cs typeface="+mn-cs"/>
            </a:rPr>
            <a:t>мм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163286</xdr:colOff>
      <xdr:row>148</xdr:row>
      <xdr:rowOff>154214</xdr:rowOff>
    </xdr:from>
    <xdr:ext cx="4771572" cy="353786"/>
    <xdr:sp macro="" textlink="">
      <xdr:nvSpPr>
        <xdr:cNvPr id="158" name="Прямоугольник 157">
          <a:extLst>
            <a:ext uri="{FF2B5EF4-FFF2-40B4-BE49-F238E27FC236}">
              <a16:creationId xmlns:a16="http://schemas.microsoft.com/office/drawing/2014/main" xmlns="" id="{00000000-0008-0000-1000-00009E000000}"/>
            </a:ext>
          </a:extLst>
        </xdr:cNvPr>
        <xdr:cNvSpPr/>
      </xdr:nvSpPr>
      <xdr:spPr>
        <a:xfrm>
          <a:off x="11123386" y="69375564"/>
          <a:ext cx="4771572" cy="3537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для тонких фасадов от 10 мм (для продольного релинга)</a:t>
          </a:r>
        </a:p>
      </xdr:txBody>
    </xdr:sp>
    <xdr:clientData/>
  </xdr:oneCellAnchor>
  <xdr:oneCellAnchor>
    <xdr:from>
      <xdr:col>2</xdr:col>
      <xdr:colOff>141521</xdr:colOff>
      <xdr:row>159</xdr:row>
      <xdr:rowOff>326571</xdr:rowOff>
    </xdr:from>
    <xdr:ext cx="4797871" cy="752930"/>
    <xdr:sp macro="" textlink="">
      <xdr:nvSpPr>
        <xdr:cNvPr id="160" name="Прямоугольник 159">
          <a:extLst>
            <a:ext uri="{FF2B5EF4-FFF2-40B4-BE49-F238E27FC236}">
              <a16:creationId xmlns:a16="http://schemas.microsoft.com/office/drawing/2014/main" xmlns="" id="{00000000-0008-0000-1000-0000A0000000}"/>
            </a:ext>
          </a:extLst>
        </xdr:cNvPr>
        <xdr:cNvSpPr/>
      </xdr:nvSpPr>
      <xdr:spPr>
        <a:xfrm>
          <a:off x="2795821" y="72627671"/>
          <a:ext cx="4797871" cy="75293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Состав комплекта: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2 соединителя передней панели для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DesignSide</a:t>
          </a:r>
        </a:p>
        <a:p>
          <a:r>
            <a:rPr lang="en-US" sz="1100" b="0" i="0" u="none" strike="noStrike" baseline="0">
              <a:latin typeface="+mn-lt"/>
              <a:ea typeface="+mn-ea"/>
              <a:cs typeface="+mn-cs"/>
            </a:rPr>
            <a:t>6 </a:t>
          </a:r>
          <a:r>
            <a:rPr lang="ru-RU" sz="1100" b="0" i="0" u="none" strike="noStrike" baseline="0">
              <a:latin typeface="+mn-lt"/>
              <a:ea typeface="+mn-ea"/>
              <a:cs typeface="+mn-cs"/>
            </a:rPr>
            <a:t>муфт,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ø 10 x 8 </a:t>
          </a:r>
          <a:r>
            <a:rPr lang="ru-RU" sz="1100" b="0" i="0" u="none" strike="noStrike" baseline="0">
              <a:latin typeface="+mn-lt"/>
              <a:ea typeface="+mn-ea"/>
              <a:cs typeface="+mn-cs"/>
            </a:rPr>
            <a:t>мм</a:t>
          </a:r>
          <a:endParaRPr lang="en-US" sz="1100" b="0" i="0" u="none" strike="noStrike" baseline="0">
            <a:latin typeface="+mn-lt"/>
            <a:ea typeface="+mn-ea"/>
            <a:cs typeface="+mn-cs"/>
          </a:endParaRP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6 винтов,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ø 3.5 x 9.5 </a:t>
          </a:r>
          <a:r>
            <a:rPr lang="ru-RU" sz="1100" b="0" i="0" u="none" strike="noStrike" baseline="0">
              <a:latin typeface="+mn-lt"/>
              <a:ea typeface="+mn-ea"/>
              <a:cs typeface="+mn-cs"/>
            </a:rPr>
            <a:t>мм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163286</xdr:colOff>
      <xdr:row>156</xdr:row>
      <xdr:rowOff>154214</xdr:rowOff>
    </xdr:from>
    <xdr:ext cx="4771572" cy="353786"/>
    <xdr:sp macro="" textlink="">
      <xdr:nvSpPr>
        <xdr:cNvPr id="161" name="Прямоугольник 160">
          <a:extLst>
            <a:ext uri="{FF2B5EF4-FFF2-40B4-BE49-F238E27FC236}">
              <a16:creationId xmlns:a16="http://schemas.microsoft.com/office/drawing/2014/main" xmlns="" id="{00000000-0008-0000-1000-0000A1000000}"/>
            </a:ext>
          </a:extLst>
        </xdr:cNvPr>
        <xdr:cNvSpPr/>
      </xdr:nvSpPr>
      <xdr:spPr>
        <a:xfrm>
          <a:off x="2817586" y="71902864"/>
          <a:ext cx="4771572" cy="3537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800" b="1" i="0">
              <a:latin typeface="+mn-lt"/>
              <a:ea typeface="+mn-ea"/>
              <a:cs typeface="+mn-cs"/>
            </a:rPr>
            <a:t>Соединитель для тонких фасадов от 10 мм (для </a:t>
          </a:r>
          <a:r>
            <a:rPr lang="en-US" sz="1800" b="1" i="0">
              <a:latin typeface="+mn-lt"/>
              <a:ea typeface="+mn-ea"/>
              <a:cs typeface="+mn-cs"/>
            </a:rPr>
            <a:t>TopSide/DesignSide)</a:t>
          </a:r>
          <a:endParaRPr lang="ru-RU" sz="1800" b="1" i="0"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1</xdr:col>
      <xdr:colOff>208642</xdr:colOff>
      <xdr:row>149</xdr:row>
      <xdr:rowOff>81641</xdr:rowOff>
    </xdr:from>
    <xdr:to>
      <xdr:col>1</xdr:col>
      <xdr:colOff>1288143</xdr:colOff>
      <xdr:row>151</xdr:row>
      <xdr:rowOff>963693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xmlns="" id="{00000000-0008-0000-1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33928" y="53330927"/>
          <a:ext cx="1079501" cy="1244909"/>
        </a:xfrm>
        <a:prstGeom prst="rect">
          <a:avLst/>
        </a:prstGeom>
      </xdr:spPr>
    </xdr:pic>
    <xdr:clientData/>
  </xdr:twoCellAnchor>
  <xdr:twoCellAnchor editAs="oneCell">
    <xdr:from>
      <xdr:col>7</xdr:col>
      <xdr:colOff>208642</xdr:colOff>
      <xdr:row>150</xdr:row>
      <xdr:rowOff>136071</xdr:rowOff>
    </xdr:from>
    <xdr:to>
      <xdr:col>7</xdr:col>
      <xdr:colOff>1369785</xdr:colOff>
      <xdr:row>151</xdr:row>
      <xdr:rowOff>820407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00000000-0008-0000-1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452428" y="53566785"/>
          <a:ext cx="1161143" cy="865765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317499</xdr:colOff>
      <xdr:row>156</xdr:row>
      <xdr:rowOff>36286</xdr:rowOff>
    </xdr:from>
    <xdr:to>
      <xdr:col>1</xdr:col>
      <xdr:colOff>1224642</xdr:colOff>
      <xdr:row>159</xdr:row>
      <xdr:rowOff>923270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xmlns="" id="{00000000-0008-0000-1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42785" y="55616929"/>
          <a:ext cx="907143" cy="1431270"/>
        </a:xfrm>
        <a:prstGeom prst="rect">
          <a:avLst/>
        </a:prstGeom>
      </xdr:spPr>
    </xdr:pic>
    <xdr:clientData/>
  </xdr:twoCellAnchor>
  <xdr:twoCellAnchor>
    <xdr:from>
      <xdr:col>0</xdr:col>
      <xdr:colOff>72570</xdr:colOff>
      <xdr:row>207</xdr:row>
      <xdr:rowOff>81645</xdr:rowOff>
    </xdr:from>
    <xdr:to>
      <xdr:col>0</xdr:col>
      <xdr:colOff>745772</xdr:colOff>
      <xdr:row>208</xdr:row>
      <xdr:rowOff>635782</xdr:rowOff>
    </xdr:to>
    <xdr:grpSp>
      <xdr:nvGrpSpPr>
        <xdr:cNvPr id="163" name="Группа 162">
          <a:hlinkClick xmlns:r="http://schemas.openxmlformats.org/officeDocument/2006/relationships" r:id="rId44"/>
          <a:extLst>
            <a:ext uri="{FF2B5EF4-FFF2-40B4-BE49-F238E27FC236}">
              <a16:creationId xmlns:a16="http://schemas.microsoft.com/office/drawing/2014/main" xmlns="" id="{00000000-0008-0000-1000-0000A3000000}"/>
            </a:ext>
          </a:extLst>
        </xdr:cNvPr>
        <xdr:cNvGrpSpPr>
          <a:grpSpLocks noChangeAspect="1"/>
        </xdr:cNvGrpSpPr>
      </xdr:nvGrpSpPr>
      <xdr:grpSpPr>
        <a:xfrm rot="5400000">
          <a:off x="36852" y="75528149"/>
          <a:ext cx="744637" cy="673202"/>
          <a:chOff x="720000" y="3600000"/>
          <a:chExt cx="792000" cy="792000"/>
        </a:xfrm>
      </xdr:grpSpPr>
      <xdr:sp macro="" textlink="">
        <xdr:nvSpPr>
          <xdr:cNvPr id="164" name="Стрелка влево 107">
            <a:extLst>
              <a:ext uri="{FF2B5EF4-FFF2-40B4-BE49-F238E27FC236}">
                <a16:creationId xmlns:a16="http://schemas.microsoft.com/office/drawing/2014/main" xmlns="" id="{00000000-0008-0000-1000-0000A4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65" name="Прямоугольник 164">
            <a:extLst>
              <a:ext uri="{FF2B5EF4-FFF2-40B4-BE49-F238E27FC236}">
                <a16:creationId xmlns:a16="http://schemas.microsoft.com/office/drawing/2014/main" xmlns="" id="{00000000-0008-0000-1000-0000A5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1</xdr:col>
      <xdr:colOff>27214</xdr:colOff>
      <xdr:row>208</xdr:row>
      <xdr:rowOff>127001</xdr:rowOff>
    </xdr:from>
    <xdr:to>
      <xdr:col>2</xdr:col>
      <xdr:colOff>119743</xdr:colOff>
      <xdr:row>208</xdr:row>
      <xdr:rowOff>1043215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xmlns="" id="{00000000-0008-0000-1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54314" y="62395101"/>
          <a:ext cx="1819729" cy="916214"/>
        </a:xfrm>
        <a:prstGeom prst="rect">
          <a:avLst/>
        </a:prstGeom>
      </xdr:spPr>
    </xdr:pic>
    <xdr:clientData/>
  </xdr:twoCellAnchor>
  <xdr:oneCellAnchor>
    <xdr:from>
      <xdr:col>2</xdr:col>
      <xdr:colOff>181429</xdr:colOff>
      <xdr:row>208</xdr:row>
      <xdr:rowOff>807357</xdr:rowOff>
    </xdr:from>
    <xdr:ext cx="4626428" cy="281216"/>
    <xdr:sp macro="" textlink="">
      <xdr:nvSpPr>
        <xdr:cNvPr id="117" name="Прямоугольник 116">
          <a:extLst>
            <a:ext uri="{FF2B5EF4-FFF2-40B4-BE49-F238E27FC236}">
              <a16:creationId xmlns:a16="http://schemas.microsoft.com/office/drawing/2014/main" xmlns="" id="{00000000-0008-0000-1000-000075000000}"/>
            </a:ext>
          </a:extLst>
        </xdr:cNvPr>
        <xdr:cNvSpPr/>
      </xdr:nvSpPr>
      <xdr:spPr>
        <a:xfrm>
          <a:off x="2835729" y="63075457"/>
          <a:ext cx="4626428" cy="28121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100" b="0" i="0" baseline="0">
              <a:latin typeface="+mn-lt"/>
              <a:ea typeface="+mn-ea"/>
              <a:cs typeface="+mn-cs"/>
            </a:rPr>
            <a:t>Рекомендуется для ширины корпуса &gt; 600 мм</a:t>
          </a:r>
        </a:p>
      </xdr:txBody>
    </xdr:sp>
    <xdr:clientData/>
  </xdr:oneCellAnchor>
  <xdr:oneCellAnchor>
    <xdr:from>
      <xdr:col>2</xdr:col>
      <xdr:colOff>54429</xdr:colOff>
      <xdr:row>208</xdr:row>
      <xdr:rowOff>263072</xdr:rowOff>
    </xdr:from>
    <xdr:ext cx="4626428" cy="435428"/>
    <xdr:sp macro="" textlink="">
      <xdr:nvSpPr>
        <xdr:cNvPr id="118" name="Прямоугольник 117">
          <a:extLst>
            <a:ext uri="{FF2B5EF4-FFF2-40B4-BE49-F238E27FC236}">
              <a16:creationId xmlns:a16="http://schemas.microsoft.com/office/drawing/2014/main" xmlns="" id="{00000000-0008-0000-1000-000076000000}"/>
            </a:ext>
          </a:extLst>
        </xdr:cNvPr>
        <xdr:cNvSpPr/>
      </xdr:nvSpPr>
      <xdr:spPr>
        <a:xfrm>
          <a:off x="2708729" y="62531172"/>
          <a:ext cx="4626428" cy="43542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800" b="1" i="0" baseline="0">
              <a:latin typeface="+mn-lt"/>
              <a:ea typeface="+mn-ea"/>
              <a:cs typeface="+mn-cs"/>
            </a:rPr>
            <a:t>Опциональная синхронизация для </a:t>
          </a:r>
          <a:r>
            <a:rPr lang="en-US" sz="1800" b="1" i="0" baseline="0">
              <a:latin typeface="+mn-lt"/>
              <a:ea typeface="+mn-ea"/>
              <a:cs typeface="+mn-cs"/>
            </a:rPr>
            <a:t>Push to Open Silent</a:t>
          </a:r>
          <a:endParaRPr lang="ru-RU" sz="1800" b="1" i="0" baseline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181429</xdr:colOff>
      <xdr:row>208</xdr:row>
      <xdr:rowOff>635000</xdr:rowOff>
    </xdr:from>
    <xdr:ext cx="4626428" cy="453573"/>
    <xdr:sp macro="" textlink="">
      <xdr:nvSpPr>
        <xdr:cNvPr id="119" name="Прямоугольник 118">
          <a:extLst>
            <a:ext uri="{FF2B5EF4-FFF2-40B4-BE49-F238E27FC236}">
              <a16:creationId xmlns:a16="http://schemas.microsoft.com/office/drawing/2014/main" xmlns="" id="{00000000-0008-0000-1000-000077000000}"/>
            </a:ext>
          </a:extLst>
        </xdr:cNvPr>
        <xdr:cNvSpPr/>
      </xdr:nvSpPr>
      <xdr:spPr>
        <a:xfrm>
          <a:off x="11141529" y="62903100"/>
          <a:ext cx="4626428" cy="45357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100" b="0" i="0" baseline="0">
              <a:latin typeface="+mn-lt"/>
              <a:ea typeface="+mn-ea"/>
              <a:cs typeface="+mn-cs"/>
            </a:rPr>
            <a:t>Рекомендуется для ширины шкафа &gt; 600 мм; </a:t>
          </a:r>
          <a:endParaRPr lang="en-US" sz="1100" b="0" i="0" baseline="0">
            <a:latin typeface="+mn-lt"/>
            <a:ea typeface="+mn-ea"/>
            <a:cs typeface="+mn-cs"/>
          </a:endParaRPr>
        </a:p>
        <a:p>
          <a:r>
            <a:rPr lang="ru-RU" sz="1100" b="0" i="0" baseline="0">
              <a:latin typeface="+mn-lt"/>
              <a:ea typeface="+mn-ea"/>
              <a:cs typeface="+mn-cs"/>
            </a:rPr>
            <a:t>можно использовать от 275 мм.</a:t>
          </a:r>
        </a:p>
      </xdr:txBody>
    </xdr:sp>
    <xdr:clientData/>
  </xdr:oneCellAnchor>
  <xdr:oneCellAnchor>
    <xdr:from>
      <xdr:col>8</xdr:col>
      <xdr:colOff>163286</xdr:colOff>
      <xdr:row>208</xdr:row>
      <xdr:rowOff>36286</xdr:rowOff>
    </xdr:from>
    <xdr:ext cx="4789714" cy="616857"/>
    <xdr:sp macro="" textlink="">
      <xdr:nvSpPr>
        <xdr:cNvPr id="120" name="Прямоугольник 119">
          <a:extLst>
            <a:ext uri="{FF2B5EF4-FFF2-40B4-BE49-F238E27FC236}">
              <a16:creationId xmlns:a16="http://schemas.microsoft.com/office/drawing/2014/main" xmlns="" id="{00000000-0008-0000-1000-000078000000}"/>
            </a:ext>
          </a:extLst>
        </xdr:cNvPr>
        <xdr:cNvSpPr/>
      </xdr:nvSpPr>
      <xdr:spPr>
        <a:xfrm>
          <a:off x="11123386" y="62304386"/>
          <a:ext cx="4789714" cy="616857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800" b="1" i="0" baseline="0">
              <a:latin typeface="+mn-lt"/>
              <a:ea typeface="+mn-ea"/>
              <a:cs typeface="+mn-cs"/>
            </a:rPr>
            <a:t>Опциональная мульти-синхронизация</a:t>
          </a:r>
          <a:r>
            <a:rPr lang="en-US" sz="1800" b="1" i="0" baseline="0">
              <a:latin typeface="+mn-lt"/>
              <a:ea typeface="+mn-ea"/>
              <a:cs typeface="+mn-cs"/>
            </a:rPr>
            <a:t> </a:t>
          </a:r>
        </a:p>
        <a:p>
          <a:r>
            <a:rPr lang="ru-RU" sz="1800" b="1" i="0" baseline="0">
              <a:latin typeface="+mn-lt"/>
              <a:ea typeface="+mn-ea"/>
              <a:cs typeface="+mn-cs"/>
            </a:rPr>
            <a:t>для </a:t>
          </a:r>
          <a:r>
            <a:rPr lang="en-US" sz="1800" b="1" i="0" baseline="0">
              <a:latin typeface="+mn-lt"/>
              <a:ea typeface="+mn-ea"/>
              <a:cs typeface="+mn-cs"/>
            </a:rPr>
            <a:t>Push to Open Silent</a:t>
          </a:r>
          <a:endParaRPr lang="ru-RU" sz="1800" b="1" i="0" baseline="0"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7</xdr:col>
      <xdr:colOff>72572</xdr:colOff>
      <xdr:row>208</xdr:row>
      <xdr:rowOff>99785</xdr:rowOff>
    </xdr:from>
    <xdr:to>
      <xdr:col>7</xdr:col>
      <xdr:colOff>1542144</xdr:colOff>
      <xdr:row>208</xdr:row>
      <xdr:rowOff>1028779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xmlns="" id="{00000000-0008-0000-1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05472" y="62367885"/>
          <a:ext cx="1469572" cy="928994"/>
        </a:xfrm>
        <a:prstGeom prst="rect">
          <a:avLst/>
        </a:prstGeom>
      </xdr:spPr>
    </xdr:pic>
    <xdr:clientData/>
  </xdr:twoCellAnchor>
  <xdr:oneCellAnchor>
    <xdr:from>
      <xdr:col>1</xdr:col>
      <xdr:colOff>27214</xdr:colOff>
      <xdr:row>215</xdr:row>
      <xdr:rowOff>127001</xdr:rowOff>
    </xdr:from>
    <xdr:ext cx="1816100" cy="916214"/>
    <xdr:pic>
      <xdr:nvPicPr>
        <xdr:cNvPr id="125" name="Рисунок 124">
          <a:extLst>
            <a:ext uri="{FF2B5EF4-FFF2-40B4-BE49-F238E27FC236}">
              <a16:creationId xmlns:a16="http://schemas.microsoft.com/office/drawing/2014/main" xmlns="" id="{00000000-0008-0000-1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52500" y="75728287"/>
          <a:ext cx="1816100" cy="916214"/>
        </a:xfrm>
        <a:prstGeom prst="rect">
          <a:avLst/>
        </a:prstGeom>
      </xdr:spPr>
    </xdr:pic>
    <xdr:clientData/>
  </xdr:oneCellAnchor>
  <xdr:oneCellAnchor>
    <xdr:from>
      <xdr:col>2</xdr:col>
      <xdr:colOff>181429</xdr:colOff>
      <xdr:row>215</xdr:row>
      <xdr:rowOff>535214</xdr:rowOff>
    </xdr:from>
    <xdr:ext cx="4626428" cy="553359"/>
    <xdr:sp macro="" textlink="">
      <xdr:nvSpPr>
        <xdr:cNvPr id="126" name="Прямоугольник 125">
          <a:extLst>
            <a:ext uri="{FF2B5EF4-FFF2-40B4-BE49-F238E27FC236}">
              <a16:creationId xmlns:a16="http://schemas.microsoft.com/office/drawing/2014/main" xmlns="" id="{00000000-0008-0000-1000-00007E000000}"/>
            </a:ext>
          </a:extLst>
        </xdr:cNvPr>
        <xdr:cNvSpPr/>
      </xdr:nvSpPr>
      <xdr:spPr>
        <a:xfrm>
          <a:off x="2830286" y="78613000"/>
          <a:ext cx="4626428" cy="553359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100" b="0" i="0" baseline="0">
              <a:latin typeface="+mn-lt"/>
              <a:ea typeface="+mn-ea"/>
              <a:cs typeface="+mn-cs"/>
            </a:rPr>
            <a:t>Рекомендуется для ширины корпуса &gt; 600 мм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Адаптер тип А для </a:t>
          </a:r>
          <a:r>
            <a:rPr lang="en-US" sz="1100" b="0" i="0" baseline="0">
              <a:latin typeface="+mn-lt"/>
              <a:ea typeface="+mn-ea"/>
              <a:cs typeface="+mn-cs"/>
            </a:rPr>
            <a:t>Quadro V6+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Адаптер тип В для </a:t>
          </a:r>
          <a:r>
            <a:rPr lang="en-US" sz="1100" b="0" i="0" baseline="0">
              <a:latin typeface="+mn-lt"/>
              <a:ea typeface="+mn-ea"/>
              <a:cs typeface="+mn-cs"/>
            </a:rPr>
            <a:t>Quadro V6</a:t>
          </a:r>
          <a:endParaRPr lang="ru-RU" sz="1100" b="0" i="0" baseline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54429</xdr:colOff>
      <xdr:row>215</xdr:row>
      <xdr:rowOff>263072</xdr:rowOff>
    </xdr:from>
    <xdr:ext cx="4626428" cy="435428"/>
    <xdr:sp macro="" textlink="">
      <xdr:nvSpPr>
        <xdr:cNvPr id="127" name="Прямоугольник 126">
          <a:extLst>
            <a:ext uri="{FF2B5EF4-FFF2-40B4-BE49-F238E27FC236}">
              <a16:creationId xmlns:a16="http://schemas.microsoft.com/office/drawing/2014/main" xmlns="" id="{00000000-0008-0000-1000-00007F000000}"/>
            </a:ext>
          </a:extLst>
        </xdr:cNvPr>
        <xdr:cNvSpPr/>
      </xdr:nvSpPr>
      <xdr:spPr>
        <a:xfrm>
          <a:off x="2703286" y="75864358"/>
          <a:ext cx="4626428" cy="43542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800" b="1" i="0" baseline="0">
              <a:latin typeface="+mn-lt"/>
              <a:ea typeface="+mn-ea"/>
              <a:cs typeface="+mn-cs"/>
            </a:rPr>
            <a:t>Опциональная синхронизация для </a:t>
          </a:r>
          <a:r>
            <a:rPr lang="en-US" sz="1800" b="1" i="0" baseline="0">
              <a:latin typeface="+mn-lt"/>
              <a:ea typeface="+mn-ea"/>
              <a:cs typeface="+mn-cs"/>
            </a:rPr>
            <a:t>Push to Open</a:t>
          </a:r>
          <a:endParaRPr lang="ru-RU" sz="1800" b="1" i="0" baseline="0">
            <a:latin typeface="+mn-lt"/>
            <a:ea typeface="+mn-ea"/>
            <a:cs typeface="+mn-cs"/>
          </a:endParaRPr>
        </a:p>
      </xdr:txBody>
    </xdr:sp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0</xdr:colOff>
      <xdr:row>28</xdr:row>
      <xdr:rowOff>59532</xdr:rowOff>
    </xdr:from>
    <xdr:to>
      <xdr:col>8</xdr:col>
      <xdr:colOff>538537</xdr:colOff>
      <xdr:row>28</xdr:row>
      <xdr:rowOff>2181600</xdr:rowOff>
    </xdr:to>
    <xdr:pic>
      <xdr:nvPicPr>
        <xdr:cNvPr id="4" name="Рисунок 3" descr="Querreling_AT_NB600_querteiler2_ath_frei.jpg">
          <a:extLst>
            <a:ext uri="{FF2B5EF4-FFF2-40B4-BE49-F238E27FC236}">
              <a16:creationId xmlns:a16="http://schemas.microsoft.com/office/drawing/2014/main" xmlns="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77200" y="15109032"/>
          <a:ext cx="2186362" cy="2122068"/>
        </a:xfrm>
        <a:prstGeom prst="rect">
          <a:avLst/>
        </a:prstGeom>
      </xdr:spPr>
    </xdr:pic>
    <xdr:clientData/>
  </xdr:twoCellAnchor>
  <xdr:twoCellAnchor>
    <xdr:from>
      <xdr:col>1</xdr:col>
      <xdr:colOff>11906</xdr:colOff>
      <xdr:row>4</xdr:row>
      <xdr:rowOff>14741</xdr:rowOff>
    </xdr:from>
    <xdr:to>
      <xdr:col>2</xdr:col>
      <xdr:colOff>1712902</xdr:colOff>
      <xdr:row>4</xdr:row>
      <xdr:rowOff>2186215</xdr:rowOff>
    </xdr:to>
    <xdr:pic>
      <xdr:nvPicPr>
        <xdr:cNvPr id="5" name="Рисунок 4" descr="atira_OrgaTray_440_slb_SorUe.jpg">
          <a:extLst>
            <a:ext uri="{FF2B5EF4-FFF2-40B4-BE49-F238E27FC236}">
              <a16:creationId xmlns:a16="http://schemas.microsoft.com/office/drawing/2014/main" xmlns="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37192" y="1738312"/>
          <a:ext cx="3424567" cy="2171474"/>
        </a:xfrm>
        <a:prstGeom prst="rect">
          <a:avLst/>
        </a:prstGeom>
      </xdr:spPr>
    </xdr:pic>
    <xdr:clientData/>
  </xdr:twoCellAnchor>
  <xdr:twoCellAnchor>
    <xdr:from>
      <xdr:col>1</xdr:col>
      <xdr:colOff>9071</xdr:colOff>
      <xdr:row>28</xdr:row>
      <xdr:rowOff>9071</xdr:rowOff>
    </xdr:from>
    <xdr:to>
      <xdr:col>2</xdr:col>
      <xdr:colOff>1710067</xdr:colOff>
      <xdr:row>28</xdr:row>
      <xdr:rowOff>2186215</xdr:rowOff>
    </xdr:to>
    <xdr:pic>
      <xdr:nvPicPr>
        <xdr:cNvPr id="6" name="Рисунок 5" descr="atira_OrgaStore_410_5er_Reling_TS_Glas_slb_SorUe.jpg">
          <a:extLst>
            <a:ext uri="{FF2B5EF4-FFF2-40B4-BE49-F238E27FC236}">
              <a16:creationId xmlns:a16="http://schemas.microsoft.com/office/drawing/2014/main" xmlns="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34357" y="15140214"/>
          <a:ext cx="3424567" cy="2177144"/>
        </a:xfrm>
        <a:prstGeom prst="rect">
          <a:avLst/>
        </a:prstGeom>
      </xdr:spPr>
    </xdr:pic>
    <xdr:clientData/>
  </xdr:twoCellAnchor>
  <xdr:twoCellAnchor>
    <xdr:from>
      <xdr:col>1</xdr:col>
      <xdr:colOff>9071</xdr:colOff>
      <xdr:row>16</xdr:row>
      <xdr:rowOff>14743</xdr:rowOff>
    </xdr:from>
    <xdr:to>
      <xdr:col>2</xdr:col>
      <xdr:colOff>1710067</xdr:colOff>
      <xdr:row>16</xdr:row>
      <xdr:rowOff>2186215</xdr:rowOff>
    </xdr:to>
    <xdr:pic>
      <xdr:nvPicPr>
        <xdr:cNvPr id="7" name="Рисунок 6" descr="atira_OrgaTray_590_slb_SorUe.jpg">
          <a:extLst>
            <a:ext uri="{FF2B5EF4-FFF2-40B4-BE49-F238E27FC236}">
              <a16:creationId xmlns:a16="http://schemas.microsoft.com/office/drawing/2014/main" xmlns="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34357" y="6328457"/>
          <a:ext cx="3424567" cy="2171472"/>
        </a:xfrm>
        <a:prstGeom prst="rect">
          <a:avLst/>
        </a:prstGeom>
      </xdr:spPr>
    </xdr:pic>
    <xdr:clientData/>
  </xdr:twoCellAnchor>
  <xdr:twoCellAnchor>
    <xdr:from>
      <xdr:col>1</xdr:col>
      <xdr:colOff>9071</xdr:colOff>
      <xdr:row>38</xdr:row>
      <xdr:rowOff>9071</xdr:rowOff>
    </xdr:from>
    <xdr:to>
      <xdr:col>2</xdr:col>
      <xdr:colOff>1710067</xdr:colOff>
      <xdr:row>38</xdr:row>
      <xdr:rowOff>2190671</xdr:rowOff>
    </xdr:to>
    <xdr:pic>
      <xdr:nvPicPr>
        <xdr:cNvPr id="10" name="Рисунок 9" descr="atira_OrgaStore_820_DS_slb_SorUe.jpg">
          <a:extLst>
            <a:ext uri="{FF2B5EF4-FFF2-40B4-BE49-F238E27FC236}">
              <a16:creationId xmlns:a16="http://schemas.microsoft.com/office/drawing/2014/main" xmlns="" id="{00000000-0008-0000-1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34357" y="23993928"/>
          <a:ext cx="3424567" cy="2181600"/>
        </a:xfrm>
        <a:prstGeom prst="rect">
          <a:avLst/>
        </a:prstGeom>
      </xdr:spPr>
    </xdr:pic>
    <xdr:clientData/>
  </xdr:twoCellAnchor>
  <xdr:twoCellAnchor>
    <xdr:from>
      <xdr:col>5</xdr:col>
      <xdr:colOff>35719</xdr:colOff>
      <xdr:row>4</xdr:row>
      <xdr:rowOff>869157</xdr:rowOff>
    </xdr:from>
    <xdr:to>
      <xdr:col>10</xdr:col>
      <xdr:colOff>869157</xdr:colOff>
      <xdr:row>10</xdr:row>
      <xdr:rowOff>309550</xdr:rowOff>
    </xdr:to>
    <xdr:pic>
      <xdr:nvPicPr>
        <xdr:cNvPr id="13" name="Рисунок 12" descr="624.jpg">
          <a:extLst>
            <a:ext uri="{FF2B5EF4-FFF2-40B4-BE49-F238E27FC236}">
              <a16:creationId xmlns:a16="http://schemas.microsoft.com/office/drawing/2014/main" xmlns="" id="{00000000-0008-0000-1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905625" y="1976438"/>
          <a:ext cx="7858126" cy="2643175"/>
        </a:xfrm>
        <a:prstGeom prst="rect">
          <a:avLst/>
        </a:prstGeom>
      </xdr:spPr>
    </xdr:pic>
    <xdr:clientData/>
  </xdr:twoCellAnchor>
  <xdr:twoCellAnchor>
    <xdr:from>
      <xdr:col>5</xdr:col>
      <xdr:colOff>23812</xdr:colOff>
      <xdr:row>16</xdr:row>
      <xdr:rowOff>1357313</xdr:rowOff>
    </xdr:from>
    <xdr:to>
      <xdr:col>11</xdr:col>
      <xdr:colOff>48214</xdr:colOff>
      <xdr:row>23</xdr:row>
      <xdr:rowOff>11908</xdr:rowOff>
    </xdr:to>
    <xdr:pic>
      <xdr:nvPicPr>
        <xdr:cNvPr id="14" name="Рисунок 13" descr="626.jpg">
          <a:extLst>
            <a:ext uri="{FF2B5EF4-FFF2-40B4-BE49-F238E27FC236}">
              <a16:creationId xmlns:a16="http://schemas.microsoft.com/office/drawing/2014/main" xmlns="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893718" y="7119938"/>
          <a:ext cx="7930152" cy="2190751"/>
        </a:xfrm>
        <a:prstGeom prst="rect">
          <a:avLst/>
        </a:prstGeom>
      </xdr:spPr>
    </xdr:pic>
    <xdr:clientData/>
  </xdr:twoCellAnchor>
  <xdr:oneCellAnchor>
    <xdr:from>
      <xdr:col>5</xdr:col>
      <xdr:colOff>12255</xdr:colOff>
      <xdr:row>4</xdr:row>
      <xdr:rowOff>10065</xdr:rowOff>
    </xdr:from>
    <xdr:ext cx="4921604" cy="436786"/>
    <xdr:sp macro="" textlink="">
      <xdr:nvSpPr>
        <xdr:cNvPr id="16" name="Прямоугольник 15">
          <a:extLst>
            <a:ext uri="{FF2B5EF4-FFF2-40B4-BE49-F238E27FC236}">
              <a16:creationId xmlns:a16="http://schemas.microsoft.com/office/drawing/2014/main" xmlns="" id="{00000000-0008-0000-1400-000010000000}"/>
            </a:ext>
          </a:extLst>
        </xdr:cNvPr>
        <xdr:cNvSpPr/>
      </xdr:nvSpPr>
      <xdr:spPr>
        <a:xfrm>
          <a:off x="6882161" y="1117346"/>
          <a:ext cx="4921604" cy="436786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Универсальное применение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Возможна дополнительная установка держателя для ножей и/или для специй</a:t>
          </a:r>
        </a:p>
      </xdr:txBody>
    </xdr:sp>
    <xdr:clientData/>
  </xdr:oneCellAnchor>
  <xdr:oneCellAnchor>
    <xdr:from>
      <xdr:col>4</xdr:col>
      <xdr:colOff>877475</xdr:colOff>
      <xdr:row>15</xdr:row>
      <xdr:rowOff>367251</xdr:rowOff>
    </xdr:from>
    <xdr:ext cx="2245550" cy="264560"/>
    <xdr:sp macro="" textlink="">
      <xdr:nvSpPr>
        <xdr:cNvPr id="17" name="Прямоугольник 16">
          <a:extLst>
            <a:ext uri="{FF2B5EF4-FFF2-40B4-BE49-F238E27FC236}">
              <a16:creationId xmlns:a16="http://schemas.microsoft.com/office/drawing/2014/main" xmlns="" id="{00000000-0008-0000-1400-000011000000}"/>
            </a:ext>
          </a:extLst>
        </xdr:cNvPr>
        <xdr:cNvSpPr/>
      </xdr:nvSpPr>
      <xdr:spPr>
        <a:xfrm>
          <a:off x="6866319" y="5760782"/>
          <a:ext cx="2245550" cy="26456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ru-RU" sz="1100" b="0" i="0">
              <a:latin typeface="+mn-lt"/>
              <a:ea typeface="+mn-ea"/>
              <a:cs typeface="+mn-cs"/>
            </a:rPr>
            <a:t>Для стандартной ширины корпуса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1763040</xdr:colOff>
      <xdr:row>38</xdr:row>
      <xdr:rowOff>95109</xdr:rowOff>
    </xdr:from>
    <xdr:ext cx="3471175" cy="620967"/>
    <xdr:sp macro="" textlink="">
      <xdr:nvSpPr>
        <xdr:cNvPr id="20" name="Прямоугольник 19">
          <a:extLst>
            <a:ext uri="{FF2B5EF4-FFF2-40B4-BE49-F238E27FC236}">
              <a16:creationId xmlns:a16="http://schemas.microsoft.com/office/drawing/2014/main" xmlns="" id="{00000000-0008-0000-1400-000014000000}"/>
            </a:ext>
          </a:extLst>
        </xdr:cNvPr>
        <xdr:cNvSpPr/>
      </xdr:nvSpPr>
      <xdr:spPr>
        <a:xfrm>
          <a:off x="4411897" y="24079966"/>
          <a:ext cx="3471175" cy="62096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стандартной ширины корпуса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различной ширины корпуса путем нарезки профиля под размер</a:t>
          </a:r>
        </a:p>
        <a:p>
          <a:r>
            <a:rPr lang="ru-RU" sz="5400"/>
            <a:t/>
          </a:r>
          <a:br>
            <a:rPr lang="ru-RU" sz="5400"/>
          </a:b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>
    <xdr:from>
      <xdr:col>1</xdr:col>
      <xdr:colOff>95248</xdr:colOff>
      <xdr:row>0</xdr:row>
      <xdr:rowOff>119060</xdr:rowOff>
    </xdr:from>
    <xdr:to>
      <xdr:col>1</xdr:col>
      <xdr:colOff>768448</xdr:colOff>
      <xdr:row>0</xdr:row>
      <xdr:rowOff>792260</xdr:rowOff>
    </xdr:to>
    <xdr:grpSp>
      <xdr:nvGrpSpPr>
        <xdr:cNvPr id="24" name="Группа 23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xmlns="" id="{00000000-0008-0000-1400-000018000000}"/>
            </a:ext>
          </a:extLst>
        </xdr:cNvPr>
        <xdr:cNvGrpSpPr>
          <a:grpSpLocks noChangeAspect="1"/>
        </xdr:cNvGrpSpPr>
      </xdr:nvGrpSpPr>
      <xdr:grpSpPr>
        <a:xfrm>
          <a:off x="1020534" y="119060"/>
          <a:ext cx="673200" cy="673200"/>
          <a:chOff x="720000" y="3600000"/>
          <a:chExt cx="792000" cy="792000"/>
        </a:xfrm>
        <a:noFill/>
      </xdr:grpSpPr>
      <xdr:sp macro="" textlink="">
        <xdr:nvSpPr>
          <xdr:cNvPr id="25" name="Стрелка влево 24">
            <a:extLst>
              <a:ext uri="{FF2B5EF4-FFF2-40B4-BE49-F238E27FC236}">
                <a16:creationId xmlns:a16="http://schemas.microsoft.com/office/drawing/2014/main" xmlns="" id="{00000000-0008-0000-1400-000019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6" name="Прямоугольник 25">
            <a:extLst>
              <a:ext uri="{FF2B5EF4-FFF2-40B4-BE49-F238E27FC236}">
                <a16:creationId xmlns:a16="http://schemas.microsoft.com/office/drawing/2014/main" xmlns="" id="{00000000-0008-0000-1400-00001A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oneCellAnchor>
    <xdr:from>
      <xdr:col>8</xdr:col>
      <xdr:colOff>2168071</xdr:colOff>
      <xdr:row>50</xdr:row>
      <xdr:rowOff>136071</xdr:rowOff>
    </xdr:from>
    <xdr:ext cx="2993572" cy="264560"/>
    <xdr:sp macro="" textlink="">
      <xdr:nvSpPr>
        <xdr:cNvPr id="29" name="Прямоугольник 28">
          <a:extLst>
            <a:ext uri="{FF2B5EF4-FFF2-40B4-BE49-F238E27FC236}">
              <a16:creationId xmlns:a16="http://schemas.microsoft.com/office/drawing/2014/main" xmlns="" id="{00000000-0008-0000-1400-00001D000000}"/>
            </a:ext>
          </a:extLst>
        </xdr:cNvPr>
        <xdr:cNvSpPr/>
      </xdr:nvSpPr>
      <xdr:spPr>
        <a:xfrm>
          <a:off x="13128171" y="30927221"/>
          <a:ext cx="2993572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СТЫКОВОЧНЫЙ ПРОФИЛЬ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ORGATRAY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1</xdr:colOff>
      <xdr:row>47</xdr:row>
      <xdr:rowOff>18142</xdr:rowOff>
    </xdr:from>
    <xdr:to>
      <xdr:col>2</xdr:col>
      <xdr:colOff>54430</xdr:colOff>
      <xdr:row>47</xdr:row>
      <xdr:rowOff>2126853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00000000-0008-0000-14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927101" y="28243892"/>
          <a:ext cx="1781629" cy="21087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244928</xdr:colOff>
      <xdr:row>47</xdr:row>
      <xdr:rowOff>199571</xdr:rowOff>
    </xdr:from>
    <xdr:ext cx="3601358" cy="1161144"/>
    <xdr:sp macro="" textlink="">
      <xdr:nvSpPr>
        <xdr:cNvPr id="31" name="Прямоугольник 30">
          <a:extLst>
            <a:ext uri="{FF2B5EF4-FFF2-40B4-BE49-F238E27FC236}">
              <a16:creationId xmlns:a16="http://schemas.microsoft.com/office/drawing/2014/main" xmlns="" id="{00000000-0008-0000-1400-00001F000000}"/>
            </a:ext>
          </a:extLst>
        </xdr:cNvPr>
        <xdr:cNvSpPr/>
      </xdr:nvSpPr>
      <xdr:spPr>
        <a:xfrm>
          <a:off x="2899228" y="28425321"/>
          <a:ext cx="3601358" cy="116114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Для вкладывания в ящик или короб</a:t>
          </a:r>
          <a:endParaRPr lang="ru-RU">
            <a:effectLst/>
          </a:endParaRPr>
        </a:p>
        <a:p>
          <a:r>
            <a:rPr lang="ru-RU" sz="1100" b="1" i="0">
              <a:effectLst/>
              <a:latin typeface="+mn-lt"/>
              <a:ea typeface="+mn-ea"/>
              <a:cs typeface="+mn-cs"/>
            </a:rPr>
            <a:t>Рулон 5 м</a:t>
          </a:r>
          <a:endParaRPr lang="ru-RU">
            <a:effectLst/>
          </a:endParaRPr>
        </a:p>
      </xdr:txBody>
    </xdr:sp>
    <xdr:clientData/>
  </xdr:oneCellAnchor>
  <xdr:twoCellAnchor editAs="oneCell">
    <xdr:from>
      <xdr:col>1</xdr:col>
      <xdr:colOff>163286</xdr:colOff>
      <xdr:row>50</xdr:row>
      <xdr:rowOff>163285</xdr:rowOff>
    </xdr:from>
    <xdr:to>
      <xdr:col>2</xdr:col>
      <xdr:colOff>376465</xdr:colOff>
      <xdr:row>50</xdr:row>
      <xdr:rowOff>2179864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00000000-0008-0000-1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90386" y="30954435"/>
          <a:ext cx="1940379" cy="1934029"/>
        </a:xfrm>
        <a:prstGeom prst="rect">
          <a:avLst/>
        </a:prstGeom>
      </xdr:spPr>
    </xdr:pic>
    <xdr:clientData/>
  </xdr:twoCellAnchor>
  <xdr:oneCellAnchor>
    <xdr:from>
      <xdr:col>2</xdr:col>
      <xdr:colOff>952500</xdr:colOff>
      <xdr:row>50</xdr:row>
      <xdr:rowOff>199571</xdr:rowOff>
    </xdr:from>
    <xdr:ext cx="3601358" cy="299358"/>
    <xdr:sp macro="" textlink="">
      <xdr:nvSpPr>
        <xdr:cNvPr id="33" name="Прямоугольник 32">
          <a:extLst>
            <a:ext uri="{FF2B5EF4-FFF2-40B4-BE49-F238E27FC236}">
              <a16:creationId xmlns:a16="http://schemas.microsoft.com/office/drawing/2014/main" xmlns="" id="{00000000-0008-0000-1400-000021000000}"/>
            </a:ext>
          </a:extLst>
        </xdr:cNvPr>
        <xdr:cNvSpPr/>
      </xdr:nvSpPr>
      <xdr:spPr>
        <a:xfrm>
          <a:off x="3606800" y="30990721"/>
          <a:ext cx="3601358" cy="29935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ПРОТИВОСКОЛЬЗЯЩИЙ КОВРИК</a:t>
          </a:r>
          <a:endParaRPr lang="ru-RU" sz="1100" b="1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952501</xdr:colOff>
      <xdr:row>50</xdr:row>
      <xdr:rowOff>1487714</xdr:rowOff>
    </xdr:from>
    <xdr:ext cx="1687286" cy="272143"/>
    <xdr:sp macro="" textlink="">
      <xdr:nvSpPr>
        <xdr:cNvPr id="34" name="Прямоугольник 33">
          <a:extLst>
            <a:ext uri="{FF2B5EF4-FFF2-40B4-BE49-F238E27FC236}">
              <a16:creationId xmlns:a16="http://schemas.microsoft.com/office/drawing/2014/main" xmlns="" id="{00000000-0008-0000-1400-000022000000}"/>
            </a:ext>
          </a:extLst>
        </xdr:cNvPr>
        <xdr:cNvSpPr/>
      </xdr:nvSpPr>
      <xdr:spPr>
        <a:xfrm>
          <a:off x="3606801" y="32278864"/>
          <a:ext cx="1687286" cy="2721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Длина рулона</a:t>
          </a:r>
          <a:r>
            <a:rPr lang="ru-RU" sz="1100" b="0" i="0" baseline="0">
              <a:latin typeface="+mn-lt"/>
              <a:ea typeface="+mn-ea"/>
              <a:cs typeface="+mn-cs"/>
            </a:rPr>
            <a:t> 5 метров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2168071</xdr:colOff>
      <xdr:row>50</xdr:row>
      <xdr:rowOff>136071</xdr:rowOff>
    </xdr:from>
    <xdr:ext cx="2993572" cy="264560"/>
    <xdr:sp macro="" textlink="">
      <xdr:nvSpPr>
        <xdr:cNvPr id="35" name="Прямоугольник 34">
          <a:extLst>
            <a:ext uri="{FF2B5EF4-FFF2-40B4-BE49-F238E27FC236}">
              <a16:creationId xmlns:a16="http://schemas.microsoft.com/office/drawing/2014/main" xmlns="" id="{00000000-0008-0000-1400-000023000000}"/>
            </a:ext>
          </a:extLst>
        </xdr:cNvPr>
        <xdr:cNvSpPr/>
      </xdr:nvSpPr>
      <xdr:spPr>
        <a:xfrm>
          <a:off x="13128171" y="30927221"/>
          <a:ext cx="2993572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СТЫКОВОЧНЫЙ ПРОФИЛЬ</a:t>
          </a:r>
          <a:r>
            <a:rPr lang="en-US" sz="1100" b="0" i="0">
              <a:latin typeface="+mn-lt"/>
              <a:ea typeface="+mn-ea"/>
              <a:cs typeface="+mn-cs"/>
            </a:rPr>
            <a:t> </a:t>
          </a:r>
          <a:r>
            <a:rPr lang="ru-RU" sz="1100" b="0" i="0">
              <a:latin typeface="+mn-lt"/>
              <a:ea typeface="+mn-ea"/>
              <a:cs typeface="+mn-cs"/>
            </a:rPr>
            <a:t>ДЛЯ </a:t>
          </a:r>
          <a:r>
            <a:rPr lang="en-US" sz="1100" b="0" i="0">
              <a:latin typeface="+mn-lt"/>
              <a:ea typeface="+mn-ea"/>
              <a:cs typeface="+mn-cs"/>
            </a:rPr>
            <a:t>ORGATRAY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1750785</xdr:colOff>
      <xdr:row>50</xdr:row>
      <xdr:rowOff>507998</xdr:rowOff>
    </xdr:from>
    <xdr:ext cx="3211287" cy="1578431"/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xmlns="" id="{00000000-0008-0000-1400-000024000000}"/>
            </a:ext>
          </a:extLst>
        </xdr:cNvPr>
        <xdr:cNvSpPr/>
      </xdr:nvSpPr>
      <xdr:spPr>
        <a:xfrm>
          <a:off x="12710885" y="31299148"/>
          <a:ext cx="3211287" cy="157843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Ширину организации необходимо уменьшить на 4 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Возможна</a:t>
          </a:r>
          <a:r>
            <a:rPr lang="ru-RU" sz="1100" b="0" i="0" baseline="0">
              <a:effectLst/>
              <a:latin typeface="+mn-lt"/>
              <a:ea typeface="+mn-ea"/>
              <a:cs typeface="+mn-cs"/>
            </a:rPr>
            <a:t> нарезка под размер при необходимости</a:t>
          </a:r>
          <a:endParaRPr lang="ru-RU">
            <a:effectLst/>
          </a:endParaRPr>
        </a:p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Пластик, поверхность под хром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Набор включает в себя:2 стыковочных профиля</a:t>
          </a:r>
          <a:endParaRPr lang="ru-RU">
            <a:effectLst/>
          </a:endParaRPr>
        </a:p>
      </xdr:txBody>
    </xdr:sp>
    <xdr:clientData/>
  </xdr:oneCellAnchor>
  <xdr:twoCellAnchor editAs="oneCell">
    <xdr:from>
      <xdr:col>7</xdr:col>
      <xdr:colOff>90714</xdr:colOff>
      <xdr:row>50</xdr:row>
      <xdr:rowOff>9072</xdr:rowOff>
    </xdr:from>
    <xdr:to>
      <xdr:col>8</xdr:col>
      <xdr:colOff>1787071</xdr:colOff>
      <xdr:row>50</xdr:row>
      <xdr:rowOff>2168071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xmlns="" id="{00000000-0008-0000-1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25428" y="30588858"/>
          <a:ext cx="3419929" cy="2158999"/>
        </a:xfrm>
        <a:prstGeom prst="rect">
          <a:avLst/>
        </a:prstGeom>
      </xdr:spPr>
    </xdr:pic>
    <xdr:clientData/>
  </xdr:twoCellAnchor>
  <xdr:twoCellAnchor editAs="oneCell">
    <xdr:from>
      <xdr:col>2</xdr:col>
      <xdr:colOff>807348</xdr:colOff>
      <xdr:row>59</xdr:row>
      <xdr:rowOff>18143</xdr:rowOff>
    </xdr:from>
    <xdr:to>
      <xdr:col>3</xdr:col>
      <xdr:colOff>393560</xdr:colOff>
      <xdr:row>60</xdr:row>
      <xdr:rowOff>36285</xdr:rowOff>
    </xdr:to>
    <xdr:pic>
      <xdr:nvPicPr>
        <xdr:cNvPr id="38" name="Рисунок 37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xmlns="" id="{00000000-0008-0000-14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56205" y="34625643"/>
          <a:ext cx="3359926" cy="22134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1324429</xdr:colOff>
      <xdr:row>62</xdr:row>
      <xdr:rowOff>743857</xdr:rowOff>
    </xdr:from>
    <xdr:ext cx="3601358" cy="1161144"/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xmlns="" id="{00000000-0008-0000-1400-000027000000}"/>
            </a:ext>
          </a:extLst>
        </xdr:cNvPr>
        <xdr:cNvSpPr/>
      </xdr:nvSpPr>
      <xdr:spPr>
        <a:xfrm>
          <a:off x="3978729" y="38145357"/>
          <a:ext cx="3601358" cy="116114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 baseline="0">
              <a:effectLst/>
              <a:latin typeface="+mn-lt"/>
              <a:ea typeface="+mn-ea"/>
              <a:cs typeface="+mn-cs"/>
            </a:rPr>
            <a:t>Для ширины корпуса от 550 мм и номинальной длины от 350 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Пластик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1333501</xdr:colOff>
      <xdr:row>62</xdr:row>
      <xdr:rowOff>199572</xdr:rowOff>
    </xdr:from>
    <xdr:ext cx="3701555" cy="937629"/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xmlns="" id="{00000000-0008-0000-1400-000028000000}"/>
            </a:ext>
          </a:extLst>
        </xdr:cNvPr>
        <xdr:cNvSpPr/>
      </xdr:nvSpPr>
      <xdr:spPr>
        <a:xfrm>
          <a:off x="3987801" y="37601072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1324429</xdr:colOff>
      <xdr:row>62</xdr:row>
      <xdr:rowOff>317500</xdr:rowOff>
    </xdr:from>
    <xdr:ext cx="3701555" cy="264560"/>
    <xdr:sp macro="" textlink="">
      <xdr:nvSpPr>
        <xdr:cNvPr id="41" name="Прямоугольник 40">
          <a:extLst>
            <a:ext uri="{FF2B5EF4-FFF2-40B4-BE49-F238E27FC236}">
              <a16:creationId xmlns:a16="http://schemas.microsoft.com/office/drawing/2014/main" xmlns="" id="{00000000-0008-0000-1400-000029000000}"/>
            </a:ext>
          </a:extLst>
        </xdr:cNvPr>
        <xdr:cNvSpPr/>
      </xdr:nvSpPr>
      <xdr:spPr>
        <a:xfrm>
          <a:off x="3978729" y="37719000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ОРГАНИЗАЦИЯ </a:t>
          </a:r>
          <a:r>
            <a:rPr lang="en-US" sz="1100" b="0" i="0">
              <a:latin typeface="+mn-lt"/>
              <a:ea typeface="+mn-ea"/>
              <a:cs typeface="+mn-cs"/>
            </a:rPr>
            <a:t>ORGATRAY 510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172357</xdr:colOff>
      <xdr:row>62</xdr:row>
      <xdr:rowOff>117928</xdr:rowOff>
    </xdr:from>
    <xdr:to>
      <xdr:col>2</xdr:col>
      <xdr:colOff>722086</xdr:colOff>
      <xdr:row>62</xdr:row>
      <xdr:rowOff>2080986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00000000-0008-0000-1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97643" y="37292642"/>
          <a:ext cx="2273300" cy="1963058"/>
        </a:xfrm>
        <a:prstGeom prst="rect">
          <a:avLst/>
        </a:prstGeom>
      </xdr:spPr>
    </xdr:pic>
    <xdr:clientData/>
  </xdr:twoCellAnchor>
  <xdr:twoCellAnchor editAs="oneCell">
    <xdr:from>
      <xdr:col>3</xdr:col>
      <xdr:colOff>371959</xdr:colOff>
      <xdr:row>59</xdr:row>
      <xdr:rowOff>18143</xdr:rowOff>
    </xdr:from>
    <xdr:to>
      <xdr:col>7</xdr:col>
      <xdr:colOff>907168</xdr:colOff>
      <xdr:row>60</xdr:row>
      <xdr:rowOff>54428</xdr:rowOff>
    </xdr:to>
    <xdr:pic>
      <xdr:nvPicPr>
        <xdr:cNvPr id="43" name="Рисунок 42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00000000-0008-0000-14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6794530" y="34625643"/>
          <a:ext cx="3347352" cy="2231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1324428</xdr:colOff>
      <xdr:row>70</xdr:row>
      <xdr:rowOff>834570</xdr:rowOff>
    </xdr:from>
    <xdr:ext cx="3855357" cy="1360715"/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xmlns="" id="{00000000-0008-0000-1400-00002C000000}"/>
            </a:ext>
          </a:extLst>
        </xdr:cNvPr>
        <xdr:cNvSpPr/>
      </xdr:nvSpPr>
      <xdr:spPr>
        <a:xfrm>
          <a:off x="3973285" y="41665070"/>
          <a:ext cx="3855357" cy="136071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Может использоваться для номинальной длины до 470 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Рекомендуемая ширина корпуса от 600 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Общая высота рамы 87 мм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Комплект лотков заказывается отдельно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Пластик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1333501</xdr:colOff>
      <xdr:row>70</xdr:row>
      <xdr:rowOff>199572</xdr:rowOff>
    </xdr:from>
    <xdr:ext cx="3701555" cy="937629"/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xmlns="" id="{00000000-0008-0000-1400-00002D000000}"/>
            </a:ext>
          </a:extLst>
        </xdr:cNvPr>
        <xdr:cNvSpPr/>
      </xdr:nvSpPr>
      <xdr:spPr>
        <a:xfrm>
          <a:off x="3987801" y="41271372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1324429</xdr:colOff>
      <xdr:row>70</xdr:row>
      <xdr:rowOff>317500</xdr:rowOff>
    </xdr:from>
    <xdr:ext cx="3701555" cy="264560"/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xmlns="" id="{00000000-0008-0000-1400-00002E000000}"/>
            </a:ext>
          </a:extLst>
        </xdr:cNvPr>
        <xdr:cNvSpPr/>
      </xdr:nvSpPr>
      <xdr:spPr>
        <a:xfrm>
          <a:off x="3978729" y="41389300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РАМА </a:t>
          </a:r>
          <a:r>
            <a:rPr lang="en-US" sz="1100" b="0" i="0">
              <a:latin typeface="+mn-lt"/>
              <a:ea typeface="+mn-ea"/>
              <a:cs typeface="+mn-cs"/>
            </a:rPr>
            <a:t>BANIO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272143</xdr:colOff>
      <xdr:row>70</xdr:row>
      <xdr:rowOff>399143</xdr:rowOff>
    </xdr:from>
    <xdr:to>
      <xdr:col>2</xdr:col>
      <xdr:colOff>815522</xdr:colOff>
      <xdr:row>70</xdr:row>
      <xdr:rowOff>2031999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00000000-0008-0000-1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99243" y="41470943"/>
          <a:ext cx="2270579" cy="1458685"/>
        </a:xfrm>
        <a:prstGeom prst="rect">
          <a:avLst/>
        </a:prstGeom>
      </xdr:spPr>
    </xdr:pic>
    <xdr:clientData/>
  </xdr:twoCellAnchor>
  <xdr:oneCellAnchor>
    <xdr:from>
      <xdr:col>8</xdr:col>
      <xdr:colOff>1605643</xdr:colOff>
      <xdr:row>70</xdr:row>
      <xdr:rowOff>870857</xdr:rowOff>
    </xdr:from>
    <xdr:ext cx="2739571" cy="988786"/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xmlns="" id="{00000000-0008-0000-1400-000030000000}"/>
            </a:ext>
          </a:extLst>
        </xdr:cNvPr>
        <xdr:cNvSpPr/>
      </xdr:nvSpPr>
      <xdr:spPr>
        <a:xfrm>
          <a:off x="12565743" y="41942657"/>
          <a:ext cx="2739571" cy="9887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Набор включает в себя: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1 лоток, 84 </a:t>
          </a:r>
          <a:r>
            <a:rPr lang="en-US" sz="1100" b="0" i="0">
              <a:latin typeface="+mn-lt"/>
              <a:ea typeface="+mn-ea"/>
              <a:cs typeface="+mn-cs"/>
            </a:rPr>
            <a:t>x 84 x 65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1 лоток, 84 </a:t>
          </a:r>
          <a:r>
            <a:rPr lang="en-US" sz="1100" b="0" i="0">
              <a:latin typeface="+mn-lt"/>
              <a:ea typeface="+mn-ea"/>
              <a:cs typeface="+mn-cs"/>
            </a:rPr>
            <a:t>x 168 x 65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1 лоток, 84 </a:t>
          </a:r>
          <a:r>
            <a:rPr lang="en-US" sz="1100" b="0" i="0">
              <a:latin typeface="+mn-lt"/>
              <a:ea typeface="+mn-ea"/>
              <a:cs typeface="+mn-cs"/>
            </a:rPr>
            <a:t>x 252 x 65 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  <a:endParaRPr lang="ru-RU" sz="1100" b="0" i="0">
            <a:effectLst/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1333501</xdr:colOff>
      <xdr:row>70</xdr:row>
      <xdr:rowOff>199572</xdr:rowOff>
    </xdr:from>
    <xdr:ext cx="3701555" cy="937629"/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xmlns="" id="{00000000-0008-0000-1400-000031000000}"/>
            </a:ext>
          </a:extLst>
        </xdr:cNvPr>
        <xdr:cNvSpPr/>
      </xdr:nvSpPr>
      <xdr:spPr>
        <a:xfrm>
          <a:off x="12293601" y="41271372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1324429</xdr:colOff>
      <xdr:row>70</xdr:row>
      <xdr:rowOff>317500</xdr:rowOff>
    </xdr:from>
    <xdr:ext cx="3701555" cy="264560"/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xmlns="" id="{00000000-0008-0000-1400-000032000000}"/>
            </a:ext>
          </a:extLst>
        </xdr:cNvPr>
        <xdr:cNvSpPr/>
      </xdr:nvSpPr>
      <xdr:spPr>
        <a:xfrm>
          <a:off x="12284529" y="41389300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ru-RU" sz="1100" b="0" i="0">
              <a:latin typeface="+mn-lt"/>
              <a:ea typeface="+mn-ea"/>
              <a:cs typeface="+mn-cs"/>
            </a:rPr>
            <a:t>КОМПЛЕКТ КОНТЕЙНЕРОВ </a:t>
          </a:r>
          <a:r>
            <a:rPr lang="en-US" sz="1100" b="0" i="0">
              <a:latin typeface="+mn-lt"/>
              <a:ea typeface="+mn-ea"/>
              <a:cs typeface="+mn-cs"/>
            </a:rPr>
            <a:t>BANIO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7</xdr:col>
      <xdr:colOff>117929</xdr:colOff>
      <xdr:row>70</xdr:row>
      <xdr:rowOff>444500</xdr:rowOff>
    </xdr:from>
    <xdr:to>
      <xdr:col>8</xdr:col>
      <xdr:colOff>1387928</xdr:colOff>
      <xdr:row>70</xdr:row>
      <xdr:rowOff>1936749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xmlns="" id="{00000000-0008-0000-14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50829" y="41516300"/>
          <a:ext cx="2997199" cy="1318078"/>
        </a:xfrm>
        <a:prstGeom prst="rect">
          <a:avLst/>
        </a:prstGeom>
      </xdr:spPr>
    </xdr:pic>
    <xdr:clientData/>
  </xdr:twoCellAnchor>
  <xdr:twoCellAnchor editAs="oneCell">
    <xdr:from>
      <xdr:col>7</xdr:col>
      <xdr:colOff>898082</xdr:colOff>
      <xdr:row>59</xdr:row>
      <xdr:rowOff>18142</xdr:rowOff>
    </xdr:from>
    <xdr:to>
      <xdr:col>8</xdr:col>
      <xdr:colOff>2530930</xdr:colOff>
      <xdr:row>60</xdr:row>
      <xdr:rowOff>63500</xdr:rowOff>
    </xdr:to>
    <xdr:pic>
      <xdr:nvPicPr>
        <xdr:cNvPr id="52" name="Рисунок 51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14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10132796" y="34625642"/>
          <a:ext cx="3356420" cy="22406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1333501</xdr:colOff>
      <xdr:row>78</xdr:row>
      <xdr:rowOff>0</xdr:rowOff>
    </xdr:from>
    <xdr:ext cx="3701555" cy="937629"/>
    <xdr:sp macro="" textlink="">
      <xdr:nvSpPr>
        <xdr:cNvPr id="53" name="Прямоугольник 52">
          <a:extLst>
            <a:ext uri="{FF2B5EF4-FFF2-40B4-BE49-F238E27FC236}">
              <a16:creationId xmlns:a16="http://schemas.microsoft.com/office/drawing/2014/main" xmlns="" id="{00000000-0008-0000-1400-000035000000}"/>
            </a:ext>
          </a:extLst>
        </xdr:cNvPr>
        <xdr:cNvSpPr/>
      </xdr:nvSpPr>
      <xdr:spPr>
        <a:xfrm>
          <a:off x="3987801" y="44773850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635001</xdr:colOff>
      <xdr:row>78</xdr:row>
      <xdr:rowOff>671286</xdr:rowOff>
    </xdr:from>
    <xdr:ext cx="4653642" cy="1306286"/>
    <xdr:sp macro="" textlink="">
      <xdr:nvSpPr>
        <xdr:cNvPr id="54" name="Прямоугольник 53">
          <a:extLst>
            <a:ext uri="{FF2B5EF4-FFF2-40B4-BE49-F238E27FC236}">
              <a16:creationId xmlns:a16="http://schemas.microsoft.com/office/drawing/2014/main" xmlns="" id="{00000000-0008-0000-1400-000036000000}"/>
            </a:ext>
          </a:extLst>
        </xdr:cNvPr>
        <xdr:cNvSpPr/>
      </xdr:nvSpPr>
      <xdr:spPr>
        <a:xfrm>
          <a:off x="3289301" y="45445136"/>
          <a:ext cx="4653642" cy="130628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effectLst/>
              <a:latin typeface="+mn-lt"/>
              <a:ea typeface="+mn-ea"/>
              <a:cs typeface="+mn-cs"/>
            </a:rPr>
            <a:t>Может использоваться для номинальной длины 300 мм и более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Рекомендуется использовать на корпусах шкафов шириной 400 мм и более</a:t>
          </a:r>
          <a:endParaRPr lang="ru-RU">
            <a:effectLst/>
          </a:endParaRPr>
        </a:p>
        <a:p>
          <a:r>
            <a:rPr lang="ru-RU" sz="1100" b="0" i="0">
              <a:effectLst/>
              <a:latin typeface="+mn-lt"/>
              <a:ea typeface="+mn-ea"/>
              <a:cs typeface="+mn-cs"/>
            </a:rPr>
            <a:t>Сталь с порошковым покрытием</a:t>
          </a:r>
          <a:endParaRPr lang="ru-RU">
            <a:effectLst/>
          </a:endParaRPr>
        </a:p>
      </xdr:txBody>
    </xdr:sp>
    <xdr:clientData/>
  </xdr:oneCellAnchor>
  <xdr:oneCellAnchor>
    <xdr:from>
      <xdr:col>2</xdr:col>
      <xdr:colOff>1333501</xdr:colOff>
      <xdr:row>78</xdr:row>
      <xdr:rowOff>199572</xdr:rowOff>
    </xdr:from>
    <xdr:ext cx="3701555" cy="937629"/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xmlns="" id="{00000000-0008-0000-1400-000037000000}"/>
            </a:ext>
          </a:extLst>
        </xdr:cNvPr>
        <xdr:cNvSpPr/>
      </xdr:nvSpPr>
      <xdr:spPr>
        <a:xfrm>
          <a:off x="3987801" y="44973422"/>
          <a:ext cx="370155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1324429</xdr:colOff>
      <xdr:row>78</xdr:row>
      <xdr:rowOff>317500</xdr:rowOff>
    </xdr:from>
    <xdr:ext cx="3701555" cy="264560"/>
    <xdr:sp macro="" textlink="">
      <xdr:nvSpPr>
        <xdr:cNvPr id="56" name="Прямоугольник 55">
          <a:extLst>
            <a:ext uri="{FF2B5EF4-FFF2-40B4-BE49-F238E27FC236}">
              <a16:creationId xmlns:a16="http://schemas.microsoft.com/office/drawing/2014/main" xmlns="" id="{00000000-0008-0000-1400-000038000000}"/>
            </a:ext>
          </a:extLst>
        </xdr:cNvPr>
        <xdr:cNvSpPr/>
      </xdr:nvSpPr>
      <xdr:spPr>
        <a:xfrm>
          <a:off x="3978729" y="45091350"/>
          <a:ext cx="3701555" cy="264560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l"/>
          <a:r>
            <a:rPr lang="en-US" sz="1100" b="0" i="0">
              <a:latin typeface="+mn-lt"/>
              <a:ea typeface="+mn-ea"/>
              <a:cs typeface="+mn-cs"/>
            </a:rPr>
            <a:t>U-</a:t>
          </a:r>
          <a:r>
            <a:rPr lang="ru-RU" sz="1100" b="0" i="0">
              <a:latin typeface="+mn-lt"/>
              <a:ea typeface="+mn-ea"/>
              <a:cs typeface="+mn-cs"/>
            </a:rPr>
            <a:t>ОБРАЗНАЯ СТЕНКА ДЛЯ ЯЩИКА ПОД МОЙКУ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217714</xdr:colOff>
      <xdr:row>78</xdr:row>
      <xdr:rowOff>335643</xdr:rowOff>
    </xdr:from>
    <xdr:to>
      <xdr:col>2</xdr:col>
      <xdr:colOff>195943</xdr:colOff>
      <xdr:row>78</xdr:row>
      <xdr:rowOff>1825171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00000000-0008-0000-14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44814" y="45109493"/>
          <a:ext cx="1705429" cy="1469571"/>
        </a:xfrm>
        <a:prstGeom prst="rect">
          <a:avLst/>
        </a:prstGeom>
      </xdr:spPr>
    </xdr:pic>
    <xdr:clientData/>
  </xdr:twoCellAnchor>
  <xdr:twoCellAnchor>
    <xdr:from>
      <xdr:col>0</xdr:col>
      <xdr:colOff>90713</xdr:colOff>
      <xdr:row>4</xdr:row>
      <xdr:rowOff>81643</xdr:rowOff>
    </xdr:from>
    <xdr:to>
      <xdr:col>0</xdr:col>
      <xdr:colOff>763915</xdr:colOff>
      <xdr:row>4</xdr:row>
      <xdr:rowOff>826280</xdr:rowOff>
    </xdr:to>
    <xdr:grpSp>
      <xdr:nvGrpSpPr>
        <xdr:cNvPr id="58" name="Группа 57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xmlns="" id="{00000000-0008-0000-1400-00003A000000}"/>
            </a:ext>
          </a:extLst>
        </xdr:cNvPr>
        <xdr:cNvGrpSpPr>
          <a:grpSpLocks noChangeAspect="1"/>
        </xdr:cNvGrpSpPr>
      </xdr:nvGrpSpPr>
      <xdr:grpSpPr>
        <a:xfrm rot="5400000">
          <a:off x="54995" y="1840932"/>
          <a:ext cx="744637" cy="673202"/>
          <a:chOff x="720000" y="3600000"/>
          <a:chExt cx="792000" cy="792000"/>
        </a:xfrm>
      </xdr:grpSpPr>
      <xdr:sp macro="" textlink="">
        <xdr:nvSpPr>
          <xdr:cNvPr id="59" name="Стрелка влево 86">
            <a:extLst>
              <a:ext uri="{FF2B5EF4-FFF2-40B4-BE49-F238E27FC236}">
                <a16:creationId xmlns:a16="http://schemas.microsoft.com/office/drawing/2014/main" xmlns="" id="{00000000-0008-0000-1400-00003B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60" name="Прямоугольник 59">
            <a:extLst>
              <a:ext uri="{FF2B5EF4-FFF2-40B4-BE49-F238E27FC236}">
                <a16:creationId xmlns:a16="http://schemas.microsoft.com/office/drawing/2014/main" xmlns="" id="{00000000-0008-0000-1400-00003C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90712</xdr:colOff>
      <xdr:row>16</xdr:row>
      <xdr:rowOff>81643</xdr:rowOff>
    </xdr:from>
    <xdr:to>
      <xdr:col>0</xdr:col>
      <xdr:colOff>763914</xdr:colOff>
      <xdr:row>16</xdr:row>
      <xdr:rowOff>826280</xdr:rowOff>
    </xdr:to>
    <xdr:grpSp>
      <xdr:nvGrpSpPr>
        <xdr:cNvPr id="61" name="Группа 60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xmlns="" id="{00000000-0008-0000-1400-00003D000000}"/>
            </a:ext>
          </a:extLst>
        </xdr:cNvPr>
        <xdr:cNvGrpSpPr>
          <a:grpSpLocks noChangeAspect="1"/>
        </xdr:cNvGrpSpPr>
      </xdr:nvGrpSpPr>
      <xdr:grpSpPr>
        <a:xfrm rot="5400000">
          <a:off x="54994" y="6431075"/>
          <a:ext cx="744637" cy="673202"/>
          <a:chOff x="720000" y="3600000"/>
          <a:chExt cx="792000" cy="792000"/>
        </a:xfrm>
      </xdr:grpSpPr>
      <xdr:sp macro="" textlink="">
        <xdr:nvSpPr>
          <xdr:cNvPr id="62" name="Стрелка влево 86">
            <a:extLst>
              <a:ext uri="{FF2B5EF4-FFF2-40B4-BE49-F238E27FC236}">
                <a16:creationId xmlns:a16="http://schemas.microsoft.com/office/drawing/2014/main" xmlns="" id="{00000000-0008-0000-1400-00003E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63" name="Прямоугольник 62">
            <a:extLst>
              <a:ext uri="{FF2B5EF4-FFF2-40B4-BE49-F238E27FC236}">
                <a16:creationId xmlns:a16="http://schemas.microsoft.com/office/drawing/2014/main" xmlns="" id="{00000000-0008-0000-1400-00003F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90711</xdr:colOff>
      <xdr:row>28</xdr:row>
      <xdr:rowOff>81644</xdr:rowOff>
    </xdr:from>
    <xdr:to>
      <xdr:col>0</xdr:col>
      <xdr:colOff>763913</xdr:colOff>
      <xdr:row>28</xdr:row>
      <xdr:rowOff>826281</xdr:rowOff>
    </xdr:to>
    <xdr:grpSp>
      <xdr:nvGrpSpPr>
        <xdr:cNvPr id="67" name="Группа 66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xmlns="" id="{00000000-0008-0000-1400-000043000000}"/>
            </a:ext>
          </a:extLst>
        </xdr:cNvPr>
        <xdr:cNvGrpSpPr>
          <a:grpSpLocks noChangeAspect="1"/>
        </xdr:cNvGrpSpPr>
      </xdr:nvGrpSpPr>
      <xdr:grpSpPr>
        <a:xfrm rot="5400000">
          <a:off x="54993" y="11030291"/>
          <a:ext cx="744637" cy="673202"/>
          <a:chOff x="720000" y="3600000"/>
          <a:chExt cx="792000" cy="792000"/>
        </a:xfrm>
      </xdr:grpSpPr>
      <xdr:sp macro="" textlink="">
        <xdr:nvSpPr>
          <xdr:cNvPr id="68" name="Стрелка влево 86">
            <a:extLst>
              <a:ext uri="{FF2B5EF4-FFF2-40B4-BE49-F238E27FC236}">
                <a16:creationId xmlns:a16="http://schemas.microsoft.com/office/drawing/2014/main" xmlns="" id="{00000000-0008-0000-1400-000044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69" name="Прямоугольник 68">
            <a:extLst>
              <a:ext uri="{FF2B5EF4-FFF2-40B4-BE49-F238E27FC236}">
                <a16:creationId xmlns:a16="http://schemas.microsoft.com/office/drawing/2014/main" xmlns="" id="{00000000-0008-0000-1400-000045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90711</xdr:colOff>
      <xdr:row>38</xdr:row>
      <xdr:rowOff>81639</xdr:rowOff>
    </xdr:from>
    <xdr:to>
      <xdr:col>0</xdr:col>
      <xdr:colOff>763913</xdr:colOff>
      <xdr:row>38</xdr:row>
      <xdr:rowOff>826276</xdr:rowOff>
    </xdr:to>
    <xdr:grpSp>
      <xdr:nvGrpSpPr>
        <xdr:cNvPr id="73" name="Группа 72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xmlns="" id="{00000000-0008-0000-1400-000049000000}"/>
            </a:ext>
          </a:extLst>
        </xdr:cNvPr>
        <xdr:cNvGrpSpPr>
          <a:grpSpLocks noChangeAspect="1"/>
        </xdr:cNvGrpSpPr>
      </xdr:nvGrpSpPr>
      <xdr:grpSpPr>
        <a:xfrm rot="5400000">
          <a:off x="54993" y="15665786"/>
          <a:ext cx="744637" cy="673202"/>
          <a:chOff x="720000" y="3600000"/>
          <a:chExt cx="792000" cy="792000"/>
        </a:xfrm>
      </xdr:grpSpPr>
      <xdr:sp macro="" textlink="">
        <xdr:nvSpPr>
          <xdr:cNvPr id="74" name="Стрелка влево 86">
            <a:extLst>
              <a:ext uri="{FF2B5EF4-FFF2-40B4-BE49-F238E27FC236}">
                <a16:creationId xmlns:a16="http://schemas.microsoft.com/office/drawing/2014/main" xmlns="" id="{00000000-0008-0000-1400-00004A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5" name="Прямоугольник 74">
            <a:extLst>
              <a:ext uri="{FF2B5EF4-FFF2-40B4-BE49-F238E27FC236}">
                <a16:creationId xmlns:a16="http://schemas.microsoft.com/office/drawing/2014/main" xmlns="" id="{00000000-0008-0000-1400-00004B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90713</xdr:colOff>
      <xdr:row>47</xdr:row>
      <xdr:rowOff>81644</xdr:rowOff>
    </xdr:from>
    <xdr:to>
      <xdr:col>0</xdr:col>
      <xdr:colOff>763915</xdr:colOff>
      <xdr:row>47</xdr:row>
      <xdr:rowOff>826281</xdr:rowOff>
    </xdr:to>
    <xdr:grpSp>
      <xdr:nvGrpSpPr>
        <xdr:cNvPr id="76" name="Группа 75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xmlns="" id="{00000000-0008-0000-1400-00004C000000}"/>
            </a:ext>
          </a:extLst>
        </xdr:cNvPr>
        <xdr:cNvGrpSpPr>
          <a:grpSpLocks noChangeAspect="1"/>
        </xdr:cNvGrpSpPr>
      </xdr:nvGrpSpPr>
      <xdr:grpSpPr>
        <a:xfrm rot="5400000">
          <a:off x="54995" y="19693505"/>
          <a:ext cx="744637" cy="673202"/>
          <a:chOff x="720000" y="3600000"/>
          <a:chExt cx="792000" cy="792000"/>
        </a:xfrm>
      </xdr:grpSpPr>
      <xdr:sp macro="" textlink="">
        <xdr:nvSpPr>
          <xdr:cNvPr id="77" name="Стрелка влево 86">
            <a:extLst>
              <a:ext uri="{FF2B5EF4-FFF2-40B4-BE49-F238E27FC236}">
                <a16:creationId xmlns:a16="http://schemas.microsoft.com/office/drawing/2014/main" xmlns="" id="{00000000-0008-0000-1400-00004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8" name="Прямоугольник 77">
            <a:extLst>
              <a:ext uri="{FF2B5EF4-FFF2-40B4-BE49-F238E27FC236}">
                <a16:creationId xmlns:a16="http://schemas.microsoft.com/office/drawing/2014/main" xmlns="" id="{00000000-0008-0000-1400-00004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90714</xdr:colOff>
      <xdr:row>59</xdr:row>
      <xdr:rowOff>81639</xdr:rowOff>
    </xdr:from>
    <xdr:to>
      <xdr:col>0</xdr:col>
      <xdr:colOff>763916</xdr:colOff>
      <xdr:row>59</xdr:row>
      <xdr:rowOff>826276</xdr:rowOff>
    </xdr:to>
    <xdr:grpSp>
      <xdr:nvGrpSpPr>
        <xdr:cNvPr id="79" name="Группа 78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xmlns="" id="{00000000-0008-0000-1400-00004F000000}"/>
            </a:ext>
          </a:extLst>
        </xdr:cNvPr>
        <xdr:cNvGrpSpPr>
          <a:grpSpLocks noChangeAspect="1"/>
        </xdr:cNvGrpSpPr>
      </xdr:nvGrpSpPr>
      <xdr:grpSpPr>
        <a:xfrm rot="5400000">
          <a:off x="54996" y="26288428"/>
          <a:ext cx="744637" cy="673202"/>
          <a:chOff x="720000" y="3600000"/>
          <a:chExt cx="792000" cy="792000"/>
        </a:xfrm>
      </xdr:grpSpPr>
      <xdr:sp macro="" textlink="">
        <xdr:nvSpPr>
          <xdr:cNvPr id="80" name="Стрелка влево 86">
            <a:extLst>
              <a:ext uri="{FF2B5EF4-FFF2-40B4-BE49-F238E27FC236}">
                <a16:creationId xmlns:a16="http://schemas.microsoft.com/office/drawing/2014/main" xmlns="" id="{00000000-0008-0000-1400-00005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1" name="Прямоугольник 80">
            <a:extLst>
              <a:ext uri="{FF2B5EF4-FFF2-40B4-BE49-F238E27FC236}">
                <a16:creationId xmlns:a16="http://schemas.microsoft.com/office/drawing/2014/main" xmlns="" id="{00000000-0008-0000-1400-00005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916214</xdr:colOff>
      <xdr:row>5</xdr:row>
      <xdr:rowOff>432027</xdr:rowOff>
    </xdr:from>
    <xdr:to>
      <xdr:col>2</xdr:col>
      <xdr:colOff>1691923</xdr:colOff>
      <xdr:row>7</xdr:row>
      <xdr:rowOff>194957</xdr:rowOff>
    </xdr:to>
    <xdr:pic>
      <xdr:nvPicPr>
        <xdr:cNvPr id="2" name="Рисунок 1" descr="aufschieben_bild1.jpg">
          <a:extLst>
            <a:ext uri="{FF2B5EF4-FFF2-40B4-BE49-F238E27FC236}">
              <a16:creationId xmlns:a16="http://schemas.microsoft.com/office/drawing/2014/main" xmlns="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16214" y="2246313"/>
          <a:ext cx="3424566" cy="2157787"/>
        </a:xfrm>
        <a:prstGeom prst="rect">
          <a:avLst/>
        </a:prstGeom>
      </xdr:spPr>
    </xdr:pic>
    <xdr:clientData/>
  </xdr:twoCellAnchor>
  <xdr:twoCellAnchor>
    <xdr:from>
      <xdr:col>0</xdr:col>
      <xdr:colOff>916215</xdr:colOff>
      <xdr:row>21</xdr:row>
      <xdr:rowOff>420119</xdr:rowOff>
    </xdr:from>
    <xdr:to>
      <xdr:col>2</xdr:col>
      <xdr:colOff>1691924</xdr:colOff>
      <xdr:row>23</xdr:row>
      <xdr:rowOff>194956</xdr:rowOff>
    </xdr:to>
    <xdr:pic>
      <xdr:nvPicPr>
        <xdr:cNvPr id="3" name="Рисунок 2" descr="aufstecken_bild1_mit_kugel.jpg">
          <a:extLst>
            <a:ext uri="{FF2B5EF4-FFF2-40B4-BE49-F238E27FC236}">
              <a16:creationId xmlns:a16="http://schemas.microsoft.com/office/drawing/2014/main" xmlns="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16215" y="8012905"/>
          <a:ext cx="3424566" cy="2169694"/>
        </a:xfrm>
        <a:prstGeom prst="rect">
          <a:avLst/>
        </a:prstGeom>
      </xdr:spPr>
    </xdr:pic>
    <xdr:clientData/>
  </xdr:twoCellAnchor>
  <xdr:twoCellAnchor>
    <xdr:from>
      <xdr:col>2</xdr:col>
      <xdr:colOff>1687286</xdr:colOff>
      <xdr:row>5</xdr:row>
      <xdr:rowOff>432036</xdr:rowOff>
    </xdr:from>
    <xdr:to>
      <xdr:col>5</xdr:col>
      <xdr:colOff>7142</xdr:colOff>
      <xdr:row>7</xdr:row>
      <xdr:rowOff>194965</xdr:rowOff>
    </xdr:to>
    <xdr:pic>
      <xdr:nvPicPr>
        <xdr:cNvPr id="4" name="Рисунок 3" descr="QuadroTA_02_TA.jpg">
          <a:extLst>
            <a:ext uri="{FF2B5EF4-FFF2-40B4-BE49-F238E27FC236}">
              <a16:creationId xmlns:a16="http://schemas.microsoft.com/office/drawing/2014/main" xmlns="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36143" y="2246322"/>
          <a:ext cx="3617570" cy="2157786"/>
        </a:xfrm>
        <a:prstGeom prst="rect">
          <a:avLst/>
        </a:prstGeom>
      </xdr:spPr>
    </xdr:pic>
    <xdr:clientData/>
  </xdr:twoCellAnchor>
  <xdr:twoCellAnchor>
    <xdr:from>
      <xdr:col>2</xdr:col>
      <xdr:colOff>1690687</xdr:colOff>
      <xdr:row>21</xdr:row>
      <xdr:rowOff>417284</xdr:rowOff>
    </xdr:from>
    <xdr:to>
      <xdr:col>5</xdr:col>
      <xdr:colOff>8842</xdr:colOff>
      <xdr:row>23</xdr:row>
      <xdr:rowOff>193334</xdr:rowOff>
    </xdr:to>
    <xdr:pic>
      <xdr:nvPicPr>
        <xdr:cNvPr id="5" name="Рисунок 4" descr="QuadroTA_02_TA.jpg">
          <a:extLst>
            <a:ext uri="{FF2B5EF4-FFF2-40B4-BE49-F238E27FC236}">
              <a16:creationId xmlns:a16="http://schemas.microsoft.com/office/drawing/2014/main" xmlns="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39544" y="8010070"/>
          <a:ext cx="3615869" cy="2170907"/>
        </a:xfrm>
        <a:prstGeom prst="rect">
          <a:avLst/>
        </a:prstGeom>
      </xdr:spPr>
    </xdr:pic>
    <xdr:clientData/>
  </xdr:twoCellAnchor>
  <xdr:twoCellAnchor>
    <xdr:from>
      <xdr:col>2</xdr:col>
      <xdr:colOff>1744549</xdr:colOff>
      <xdr:row>35</xdr:row>
      <xdr:rowOff>420121</xdr:rowOff>
    </xdr:from>
    <xdr:to>
      <xdr:col>5</xdr:col>
      <xdr:colOff>26986</xdr:colOff>
      <xdr:row>37</xdr:row>
      <xdr:rowOff>194957</xdr:rowOff>
    </xdr:to>
    <xdr:pic>
      <xdr:nvPicPr>
        <xdr:cNvPr id="6" name="Рисунок 5" descr="QuadroTA_02_TA.jpg">
          <a:extLst>
            <a:ext uri="{FF2B5EF4-FFF2-40B4-BE49-F238E27FC236}">
              <a16:creationId xmlns:a16="http://schemas.microsoft.com/office/drawing/2014/main" xmlns="" id="{00000000-0008-0000-1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93406" y="13138264"/>
          <a:ext cx="3580151" cy="2169693"/>
        </a:xfrm>
        <a:prstGeom prst="rect">
          <a:avLst/>
        </a:prstGeom>
      </xdr:spPr>
    </xdr:pic>
    <xdr:clientData/>
  </xdr:twoCellAnchor>
  <xdr:oneCellAnchor>
    <xdr:from>
      <xdr:col>4</xdr:col>
      <xdr:colOff>869506</xdr:colOff>
      <xdr:row>5</xdr:row>
      <xdr:rowOff>21970</xdr:rowOff>
    </xdr:from>
    <xdr:ext cx="6536182" cy="1216280"/>
    <xdr:sp macro="" textlink="">
      <xdr:nvSpPr>
        <xdr:cNvPr id="9" name="Прямоугольник 8">
          <a:extLst>
            <a:ext uri="{FF2B5EF4-FFF2-40B4-BE49-F238E27FC236}">
              <a16:creationId xmlns:a16="http://schemas.microsoft.com/office/drawing/2014/main" xmlns="" id="{00000000-0008-0000-1500-000009000000}"/>
            </a:ext>
          </a:extLst>
        </xdr:cNvPr>
        <xdr:cNvSpPr/>
      </xdr:nvSpPr>
      <xdr:spPr>
        <a:xfrm>
          <a:off x="6870256" y="1129251"/>
          <a:ext cx="6536182" cy="121628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en-US" sz="1100" b="1" i="0">
              <a:latin typeface="+mn-lt"/>
              <a:ea typeface="+mn-ea"/>
              <a:cs typeface="+mn-cs"/>
            </a:rPr>
            <a:t>Stop Control</a:t>
          </a:r>
          <a:r>
            <a:rPr lang="en-US" sz="1100" b="0" i="0">
              <a:latin typeface="+mn-lt"/>
              <a:ea typeface="+mn-ea"/>
              <a:cs typeface="+mn-cs"/>
            </a:rPr>
            <a:t> — </a:t>
          </a:r>
          <a:r>
            <a:rPr lang="ru-RU" sz="1100" b="0" i="0">
              <a:latin typeface="+mn-lt"/>
              <a:ea typeface="+mn-ea"/>
              <a:cs typeface="+mn-cs"/>
            </a:rPr>
            <a:t>встроенный механизм закатывания для самостоятельного закрывания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Комфортный надвижной монтаж с фиксаторами и регулировка по высоте без инструмента.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Гибкая система замены — вместо </a:t>
          </a:r>
          <a:r>
            <a:rPr lang="en-US" sz="1100" b="0" i="0">
              <a:latin typeface="+mn-lt"/>
              <a:ea typeface="+mn-ea"/>
              <a:cs typeface="+mn-cs"/>
            </a:rPr>
            <a:t>Quadro </a:t>
          </a:r>
          <a:r>
            <a:rPr lang="ru-RU" sz="1100" b="0" i="0">
              <a:latin typeface="+mn-lt"/>
              <a:ea typeface="+mn-ea"/>
              <a:cs typeface="+mn-cs"/>
            </a:rPr>
            <a:t>с частичным выдвижением устанавливаются направляющие полного выдвижения, размеры корпуса, ящика и передней панели при этом не меняются.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Оцинкованная сталь, подходит для использования в помещениях с повышенной влажностью</a:t>
          </a:r>
        </a:p>
      </xdr:txBody>
    </xdr:sp>
    <xdr:clientData/>
  </xdr:oneCellAnchor>
  <xdr:oneCellAnchor>
    <xdr:from>
      <xdr:col>5</xdr:col>
      <xdr:colOff>23813</xdr:colOff>
      <xdr:row>5</xdr:row>
      <xdr:rowOff>1093532</xdr:rowOff>
    </xdr:from>
    <xdr:ext cx="6774656" cy="1382968"/>
    <xdr:sp macro="" textlink="">
      <xdr:nvSpPr>
        <xdr:cNvPr id="11" name="Прямоугольник 10">
          <a:extLst>
            <a:ext uri="{FF2B5EF4-FFF2-40B4-BE49-F238E27FC236}">
              <a16:creationId xmlns:a16="http://schemas.microsoft.com/office/drawing/2014/main" xmlns="" id="{00000000-0008-0000-1500-00000B000000}"/>
            </a:ext>
          </a:extLst>
        </xdr:cNvPr>
        <xdr:cNvSpPr/>
      </xdr:nvSpPr>
      <xdr:spPr>
        <a:xfrm>
          <a:off x="6905626" y="2391313"/>
          <a:ext cx="6774656" cy="138296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en-US" sz="1100" b="1">
              <a:latin typeface="+mn-lt"/>
              <a:ea typeface="+mn-ea"/>
              <a:cs typeface="+mn-cs"/>
            </a:rPr>
            <a:t>Silent System</a:t>
          </a:r>
          <a:r>
            <a:rPr lang="en-US" sz="1100">
              <a:latin typeface="+mn-lt"/>
            </a:rPr>
            <a:t> — </a:t>
          </a:r>
          <a:r>
            <a:rPr lang="ru-RU" sz="1100">
              <a:latin typeface="+mn-lt"/>
            </a:rPr>
            <a:t>встроенная система демпфирования для плавного, бесшумного закрывания.</a:t>
          </a:r>
        </a:p>
        <a:p>
          <a:pPr algn="l"/>
          <a:r>
            <a:rPr lang="ru-RU" sz="1100">
              <a:latin typeface="+mn-lt"/>
            </a:rPr>
            <a:t>Удобный надвижной монтаж с фиксаторами и регулировкой по высоте без инструментов высоте без инструмента.</a:t>
          </a:r>
        </a:p>
        <a:p>
          <a:pPr algn="l"/>
          <a:r>
            <a:rPr lang="ru-RU" sz="1100">
              <a:latin typeface="+mn-lt"/>
            </a:rPr>
            <a:t>Гибкая модульная система - замена направляющих </a:t>
          </a:r>
          <a:r>
            <a:rPr lang="en-US" sz="1100">
              <a:latin typeface="+mn-lt"/>
            </a:rPr>
            <a:t>Quadro </a:t>
          </a:r>
          <a:r>
            <a:rPr lang="ru-RU" sz="1100">
              <a:latin typeface="+mn-lt"/>
            </a:rPr>
            <a:t>частичного выдвижения на направляющие полного выдвижения без изменений корпуса, ящика и передней панели.</a:t>
          </a:r>
        </a:p>
        <a:p>
          <a:pPr algn="l"/>
          <a:r>
            <a:rPr lang="ru-RU" sz="1100">
              <a:latin typeface="+mn-lt"/>
            </a:rPr>
            <a:t>Оцинкованная сталь, подходит для использования в помещениях с повышенной влажностью</a:t>
          </a:r>
          <a:br>
            <a:rPr lang="ru-RU" sz="1100">
              <a:latin typeface="+mn-lt"/>
            </a:rPr>
          </a:br>
          <a:r>
            <a:rPr lang="ru-RU" sz="1100">
              <a:latin typeface="+mn-lt"/>
            </a:rPr>
            <a:t/>
          </a:r>
          <a:br>
            <a:rPr lang="ru-RU" sz="1100">
              <a:latin typeface="+mn-lt"/>
            </a:rPr>
          </a:br>
          <a:endParaRPr lang="ru-RU" sz="11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  <a:latin typeface="+mn-lt"/>
          </a:endParaRPr>
        </a:p>
      </xdr:txBody>
    </xdr:sp>
    <xdr:clientData/>
  </xdr:oneCellAnchor>
  <xdr:oneCellAnchor>
    <xdr:from>
      <xdr:col>5</xdr:col>
      <xdr:colOff>35718</xdr:colOff>
      <xdr:row>9</xdr:row>
      <xdr:rowOff>33877</xdr:rowOff>
    </xdr:from>
    <xdr:ext cx="6917532" cy="1025780"/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xmlns="" id="{00000000-0008-0000-1500-00000C000000}"/>
            </a:ext>
          </a:extLst>
        </xdr:cNvPr>
        <xdr:cNvSpPr/>
      </xdr:nvSpPr>
      <xdr:spPr>
        <a:xfrm>
          <a:off x="6917531" y="3534315"/>
          <a:ext cx="6917532" cy="102578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100" b="1">
              <a:latin typeface="+mn-lt"/>
              <a:ea typeface="+mn-ea"/>
              <a:cs typeface="+mn-cs"/>
            </a:rPr>
            <a:t>Механизм </a:t>
          </a:r>
          <a:r>
            <a:rPr lang="en-US" sz="1100" b="1">
              <a:latin typeface="+mn-lt"/>
              <a:ea typeface="+mn-ea"/>
              <a:cs typeface="+mn-cs"/>
            </a:rPr>
            <a:t>Push to open</a:t>
          </a:r>
          <a:r>
            <a:rPr lang="en-US" sz="1100">
              <a:latin typeface="+mn-lt"/>
            </a:rPr>
            <a:t> — </a:t>
          </a:r>
          <a:r>
            <a:rPr lang="ru-RU" sz="1100">
              <a:latin typeface="+mn-lt"/>
            </a:rPr>
            <a:t>прецизионный механизм открывает</a:t>
          </a:r>
          <a:br>
            <a:rPr lang="ru-RU" sz="1100">
              <a:latin typeface="+mn-lt"/>
            </a:rPr>
          </a:br>
          <a:r>
            <a:rPr lang="ru-RU" sz="1100">
              <a:latin typeface="+mn-lt"/>
            </a:rPr>
            <a:t>ящик самостоятельно и практически бесшумно — достаточно легкого нажатия!</a:t>
          </a:r>
        </a:p>
        <a:p>
          <a:pPr algn="l"/>
          <a:r>
            <a:rPr lang="ru-RU" sz="1100">
              <a:latin typeface="+mn-lt"/>
            </a:rPr>
            <a:t>Комфортный надвижной монтаж с фиксаторами и регулировка по высоте без инструмента.</a:t>
          </a:r>
        </a:p>
        <a:p>
          <a:pPr algn="l"/>
          <a:r>
            <a:rPr lang="ru-RU" sz="1100">
              <a:latin typeface="+mn-lt"/>
            </a:rPr>
            <a:t>Оцинкованная сталь, подходит для использования в помещениях с повышенной влажностью.</a:t>
          </a:r>
          <a:br>
            <a:rPr lang="ru-RU" sz="1100">
              <a:latin typeface="+mn-lt"/>
            </a:rPr>
          </a:br>
          <a:r>
            <a:rPr lang="ru-RU" sz="1100">
              <a:latin typeface="+mn-lt"/>
            </a:rPr>
            <a:t/>
          </a:r>
          <a:br>
            <a:rPr lang="ru-RU" sz="1100">
              <a:latin typeface="+mn-lt"/>
            </a:rPr>
          </a:br>
          <a:endParaRPr lang="ru-RU" sz="11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  <a:latin typeface="+mn-lt"/>
          </a:endParaRPr>
        </a:p>
      </xdr:txBody>
    </xdr:sp>
    <xdr:clientData/>
  </xdr:oneCellAnchor>
  <xdr:oneCellAnchor>
    <xdr:from>
      <xdr:col>4</xdr:col>
      <xdr:colOff>857599</xdr:colOff>
      <xdr:row>21</xdr:row>
      <xdr:rowOff>21970</xdr:rowOff>
    </xdr:from>
    <xdr:ext cx="6845745" cy="990061"/>
    <xdr:sp macro="" textlink="">
      <xdr:nvSpPr>
        <xdr:cNvPr id="13" name="Прямоугольник 12">
          <a:extLst>
            <a:ext uri="{FF2B5EF4-FFF2-40B4-BE49-F238E27FC236}">
              <a16:creationId xmlns:a16="http://schemas.microsoft.com/office/drawing/2014/main" xmlns="" id="{00000000-0008-0000-1500-00000D000000}"/>
            </a:ext>
          </a:extLst>
        </xdr:cNvPr>
        <xdr:cNvSpPr/>
      </xdr:nvSpPr>
      <xdr:spPr>
        <a:xfrm>
          <a:off x="6858349" y="6534689"/>
          <a:ext cx="6845745" cy="99006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en-US" sz="1100" b="1" i="0">
              <a:latin typeface="+mn-lt"/>
              <a:ea typeface="+mn-ea"/>
              <a:cs typeface="+mn-cs"/>
            </a:rPr>
            <a:t>Stop Control</a:t>
          </a:r>
          <a:r>
            <a:rPr lang="en-US" sz="1100" b="0" i="0">
              <a:latin typeface="+mn-lt"/>
              <a:ea typeface="+mn-ea"/>
              <a:cs typeface="+mn-cs"/>
            </a:rPr>
            <a:t> — </a:t>
          </a:r>
          <a:r>
            <a:rPr lang="ru-RU" sz="1100" b="0" i="0">
              <a:latin typeface="+mn-lt"/>
              <a:ea typeface="+mn-ea"/>
              <a:cs typeface="+mn-cs"/>
            </a:rPr>
            <a:t>встроенный механизм закатывания для самостоятельного закрывания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Комфортный надвижной монтаж с фиксаторами и регулировка по высоте без инструмента.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Гибкая система замены — вместо </a:t>
          </a:r>
          <a:r>
            <a:rPr lang="en-US" sz="1100" b="0" i="0">
              <a:latin typeface="+mn-lt"/>
              <a:ea typeface="+mn-ea"/>
              <a:cs typeface="+mn-cs"/>
            </a:rPr>
            <a:t>Quadro </a:t>
          </a:r>
          <a:r>
            <a:rPr lang="ru-RU" sz="1100" b="0" i="0">
              <a:latin typeface="+mn-lt"/>
              <a:ea typeface="+mn-ea"/>
              <a:cs typeface="+mn-cs"/>
            </a:rPr>
            <a:t>с частичным выдвижением устанавливаются направляющие полного выдвижения, размеры корпуса, ящика и передней панели при этом не меняются.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Оцинкованная сталь, подходит для использования в помещениях с повышенной влажностью</a:t>
          </a:r>
          <a:endParaRPr lang="ru-RU" sz="5400"/>
        </a:p>
      </xdr:txBody>
    </xdr:sp>
    <xdr:clientData/>
  </xdr:oneCellAnchor>
  <xdr:oneCellAnchor>
    <xdr:from>
      <xdr:col>5</xdr:col>
      <xdr:colOff>12256</xdr:colOff>
      <xdr:row>21</xdr:row>
      <xdr:rowOff>1117348</xdr:rowOff>
    </xdr:from>
    <xdr:ext cx="6702870" cy="1359155"/>
    <xdr:sp macro="" textlink="">
      <xdr:nvSpPr>
        <xdr:cNvPr id="14" name="Прямоугольник 13">
          <a:extLst>
            <a:ext uri="{FF2B5EF4-FFF2-40B4-BE49-F238E27FC236}">
              <a16:creationId xmlns:a16="http://schemas.microsoft.com/office/drawing/2014/main" xmlns="" id="{00000000-0008-0000-1500-00000E000000}"/>
            </a:ext>
          </a:extLst>
        </xdr:cNvPr>
        <xdr:cNvSpPr/>
      </xdr:nvSpPr>
      <xdr:spPr>
        <a:xfrm>
          <a:off x="6894069" y="7630067"/>
          <a:ext cx="6702870" cy="135915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en-US" sz="1100" b="1">
              <a:latin typeface="+mn-lt"/>
              <a:ea typeface="+mn-ea"/>
              <a:cs typeface="+mn-cs"/>
            </a:rPr>
            <a:t>Silent System</a:t>
          </a:r>
          <a:r>
            <a:rPr lang="en-US" sz="1100">
              <a:latin typeface="+mn-lt"/>
              <a:ea typeface="+mn-ea"/>
              <a:cs typeface="+mn-cs"/>
            </a:rPr>
            <a:t> — </a:t>
          </a:r>
          <a:r>
            <a:rPr lang="ru-RU" sz="1100">
              <a:latin typeface="+mn-lt"/>
              <a:ea typeface="+mn-ea"/>
              <a:cs typeface="+mn-cs"/>
            </a:rPr>
            <a:t>встроенная система демпфирования для плавного, бесшумного закрывания.</a:t>
          </a:r>
          <a:endParaRPr lang="ru-RU" sz="5400"/>
        </a:p>
        <a:p>
          <a:r>
            <a:rPr lang="ru-RU" sz="1100">
              <a:latin typeface="+mn-lt"/>
              <a:ea typeface="+mn-ea"/>
              <a:cs typeface="+mn-cs"/>
            </a:rPr>
            <a:t>Удобный надвижной монтаж с фиксаторами и регулировкой по высоте без инструментов высоте без инструмента.</a:t>
          </a:r>
          <a:endParaRPr lang="ru-RU" sz="5400"/>
        </a:p>
        <a:p>
          <a:r>
            <a:rPr lang="ru-RU" sz="1100">
              <a:latin typeface="+mn-lt"/>
              <a:ea typeface="+mn-ea"/>
              <a:cs typeface="+mn-cs"/>
            </a:rPr>
            <a:t>Гибкая модульная система - замена направляющих </a:t>
          </a:r>
          <a:r>
            <a:rPr lang="en-US" sz="1100">
              <a:latin typeface="+mn-lt"/>
              <a:ea typeface="+mn-ea"/>
              <a:cs typeface="+mn-cs"/>
            </a:rPr>
            <a:t>Quadro </a:t>
          </a:r>
          <a:r>
            <a:rPr lang="ru-RU" sz="1100">
              <a:latin typeface="+mn-lt"/>
              <a:ea typeface="+mn-ea"/>
              <a:cs typeface="+mn-cs"/>
            </a:rPr>
            <a:t>частичного выдвижения на направляющие полного выдвижения без изменений корпуса, ящика и передней панели.</a:t>
          </a:r>
          <a:endParaRPr lang="ru-RU" sz="5400"/>
        </a:p>
        <a:p>
          <a:r>
            <a:rPr lang="ru-RU" sz="1100">
              <a:latin typeface="+mn-lt"/>
              <a:ea typeface="+mn-ea"/>
              <a:cs typeface="+mn-cs"/>
            </a:rPr>
            <a:t>Оцинкованная сталь, подходит для использования в помещениях с повышенной влажностью</a:t>
          </a:r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5</xdr:col>
      <xdr:colOff>12253</xdr:colOff>
      <xdr:row>24</xdr:row>
      <xdr:rowOff>93408</xdr:rowOff>
    </xdr:from>
    <xdr:ext cx="6798121" cy="918623"/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xmlns="" id="{00000000-0008-0000-1500-00000F000000}"/>
            </a:ext>
          </a:extLst>
        </xdr:cNvPr>
        <xdr:cNvSpPr/>
      </xdr:nvSpPr>
      <xdr:spPr>
        <a:xfrm>
          <a:off x="6894066" y="8796877"/>
          <a:ext cx="6798121" cy="91862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1">
              <a:latin typeface="+mn-lt"/>
              <a:ea typeface="+mn-ea"/>
              <a:cs typeface="+mn-cs"/>
            </a:rPr>
            <a:t>Механизм </a:t>
          </a:r>
          <a:r>
            <a:rPr lang="en-US" sz="1100" b="1">
              <a:latin typeface="+mn-lt"/>
              <a:ea typeface="+mn-ea"/>
              <a:cs typeface="+mn-cs"/>
            </a:rPr>
            <a:t>Push to open</a:t>
          </a:r>
          <a:r>
            <a:rPr lang="en-US" sz="1100">
              <a:latin typeface="+mn-lt"/>
              <a:ea typeface="+mn-ea"/>
              <a:cs typeface="+mn-cs"/>
            </a:rPr>
            <a:t> — </a:t>
          </a:r>
          <a:r>
            <a:rPr lang="ru-RU" sz="1100">
              <a:latin typeface="+mn-lt"/>
              <a:ea typeface="+mn-ea"/>
              <a:cs typeface="+mn-cs"/>
            </a:rPr>
            <a:t>прецизионный механизм открывает</a:t>
          </a:r>
          <a:br>
            <a:rPr lang="ru-RU" sz="1100">
              <a:latin typeface="+mn-lt"/>
              <a:ea typeface="+mn-ea"/>
              <a:cs typeface="+mn-cs"/>
            </a:rPr>
          </a:br>
          <a:r>
            <a:rPr lang="ru-RU" sz="1100">
              <a:latin typeface="+mn-lt"/>
              <a:ea typeface="+mn-ea"/>
              <a:cs typeface="+mn-cs"/>
            </a:rPr>
            <a:t>ящик самостоятельно и практически бесшумно — достаточно легкого нажатия!</a:t>
          </a:r>
          <a:endParaRPr lang="ru-RU" sz="5400"/>
        </a:p>
        <a:p>
          <a:r>
            <a:rPr lang="ru-RU" sz="1100">
              <a:latin typeface="+mn-lt"/>
              <a:ea typeface="+mn-ea"/>
              <a:cs typeface="+mn-cs"/>
            </a:rPr>
            <a:t>Комфортный надвижной монтаж с фиксаторами и регулировка по высоте без инструмента.</a:t>
          </a:r>
          <a:endParaRPr lang="ru-RU" sz="5400"/>
        </a:p>
        <a:p>
          <a:r>
            <a:rPr lang="ru-RU" sz="1100">
              <a:latin typeface="+mn-lt"/>
              <a:ea typeface="+mn-ea"/>
              <a:cs typeface="+mn-cs"/>
            </a:rPr>
            <a:t>Оцинкованная сталь, подходит для использования в помещениях с повышенной влажностью.</a:t>
          </a:r>
          <a:br>
            <a:rPr lang="ru-RU" sz="1100">
              <a:latin typeface="+mn-lt"/>
              <a:ea typeface="+mn-ea"/>
              <a:cs typeface="+mn-cs"/>
            </a:rPr>
          </a:br>
          <a:r>
            <a:rPr lang="ru-RU" sz="1100">
              <a:latin typeface="+mn-lt"/>
              <a:ea typeface="+mn-ea"/>
              <a:cs typeface="+mn-cs"/>
            </a:rPr>
            <a:t/>
          </a:r>
          <a:br>
            <a:rPr lang="ru-RU" sz="1100">
              <a:latin typeface="+mn-lt"/>
              <a:ea typeface="+mn-ea"/>
              <a:cs typeface="+mn-cs"/>
            </a:rPr>
          </a:br>
          <a:endParaRPr lang="ru-RU" sz="1100" b="1">
            <a:effectLst>
              <a:outerShdw blurRad="50800" dist="38100" algn="tr" rotWithShape="0">
                <a:prstClr val="black">
                  <a:alpha val="40000"/>
                </a:prstClr>
              </a:outerShdw>
            </a:effectLst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5</xdr:col>
      <xdr:colOff>11903</xdr:colOff>
      <xdr:row>35</xdr:row>
      <xdr:rowOff>17999</xdr:rowOff>
    </xdr:from>
    <xdr:to>
      <xdr:col>9</xdr:col>
      <xdr:colOff>333374</xdr:colOff>
      <xdr:row>43</xdr:row>
      <xdr:rowOff>274977</xdr:rowOff>
    </xdr:to>
    <xdr:pic>
      <xdr:nvPicPr>
        <xdr:cNvPr id="16" name="Рисунок 15" descr="192678_2.jpg">
          <a:extLst>
            <a:ext uri="{FF2B5EF4-FFF2-40B4-BE49-F238E27FC236}">
              <a16:creationId xmlns:a16="http://schemas.microsoft.com/office/drawing/2014/main" xmlns="" id="{00000000-0008-0000-1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958474" y="12736142"/>
          <a:ext cx="7106900" cy="381297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48</xdr:row>
      <xdr:rowOff>47624</xdr:rowOff>
    </xdr:from>
    <xdr:to>
      <xdr:col>1</xdr:col>
      <xdr:colOff>1631156</xdr:colOff>
      <xdr:row>48</xdr:row>
      <xdr:rowOff>1012032</xdr:rowOff>
    </xdr:to>
    <xdr:pic>
      <xdr:nvPicPr>
        <xdr:cNvPr id="19" name="Рисунок 18" descr="550190_1710_Push_to_open_silent_10_AT_9241038_shop.jpg">
          <a:extLst>
            <a:ext uri="{FF2B5EF4-FFF2-40B4-BE49-F238E27FC236}">
              <a16:creationId xmlns:a16="http://schemas.microsoft.com/office/drawing/2014/main" xmlns="" id="{00000000-0008-0000-1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61925" y="52873274"/>
          <a:ext cx="1631156" cy="964408"/>
        </a:xfrm>
        <a:prstGeom prst="rect">
          <a:avLst/>
        </a:prstGeom>
      </xdr:spPr>
    </xdr:pic>
    <xdr:clientData/>
  </xdr:twoCellAnchor>
  <xdr:twoCellAnchor editAs="oneCell">
    <xdr:from>
      <xdr:col>6</xdr:col>
      <xdr:colOff>76531</xdr:colOff>
      <xdr:row>48</xdr:row>
      <xdr:rowOff>23813</xdr:rowOff>
    </xdr:from>
    <xdr:to>
      <xdr:col>10</xdr:col>
      <xdr:colOff>457377</xdr:colOff>
      <xdr:row>66</xdr:row>
      <xdr:rowOff>152336</xdr:rowOff>
    </xdr:to>
    <xdr:pic>
      <xdr:nvPicPr>
        <xdr:cNvPr id="22" name="Рисунок 21" descr="950.jpg">
          <a:extLst>
            <a:ext uri="{FF2B5EF4-FFF2-40B4-BE49-F238E27FC236}">
              <a16:creationId xmlns:a16="http://schemas.microsoft.com/office/drawing/2014/main" xmlns="" id="{00000000-0008-0000-1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667174" y="17685884"/>
          <a:ext cx="7120917" cy="4900095"/>
        </a:xfrm>
        <a:prstGeom prst="rect">
          <a:avLst/>
        </a:prstGeom>
      </xdr:spPr>
    </xdr:pic>
    <xdr:clientData/>
  </xdr:twoCellAnchor>
  <xdr:twoCellAnchor>
    <xdr:from>
      <xdr:col>2</xdr:col>
      <xdr:colOff>1571625</xdr:colOff>
      <xdr:row>1</xdr:row>
      <xdr:rowOff>83342</xdr:rowOff>
    </xdr:from>
    <xdr:to>
      <xdr:col>3</xdr:col>
      <xdr:colOff>428625</xdr:colOff>
      <xdr:row>3</xdr:row>
      <xdr:rowOff>95251</xdr:rowOff>
    </xdr:to>
    <xdr:sp macro="" textlink="">
      <xdr:nvSpPr>
        <xdr:cNvPr id="24" name="Скругленный прямоугольник 2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xmlns="" id="{00000000-0008-0000-1500-000018000000}"/>
            </a:ext>
          </a:extLst>
        </xdr:cNvPr>
        <xdr:cNvSpPr/>
      </xdr:nvSpPr>
      <xdr:spPr>
        <a:xfrm>
          <a:off x="3405188" y="440530"/>
          <a:ext cx="2452687" cy="392909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Quadro</a:t>
          </a:r>
          <a:r>
            <a:rPr lang="en-US" sz="1400" baseline="0"/>
            <a:t> </a:t>
          </a:r>
          <a:r>
            <a:rPr lang="ru-RU" sz="1400" baseline="0"/>
            <a:t>надвижной монтаж</a:t>
          </a:r>
          <a:endParaRPr lang="ru-RU" sz="1400"/>
        </a:p>
      </xdr:txBody>
    </xdr:sp>
    <xdr:clientData/>
  </xdr:twoCellAnchor>
  <xdr:twoCellAnchor>
    <xdr:from>
      <xdr:col>3</xdr:col>
      <xdr:colOff>511969</xdr:colOff>
      <xdr:row>1</xdr:row>
      <xdr:rowOff>71435</xdr:rowOff>
    </xdr:from>
    <xdr:to>
      <xdr:col>7</xdr:col>
      <xdr:colOff>297656</xdr:colOff>
      <xdr:row>3</xdr:row>
      <xdr:rowOff>83341</xdr:rowOff>
    </xdr:to>
    <xdr:sp macro="" textlink="">
      <xdr:nvSpPr>
        <xdr:cNvPr id="25" name="Скругленный прямоугольник 2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xmlns="" id="{00000000-0008-0000-1500-000019000000}"/>
            </a:ext>
          </a:extLst>
        </xdr:cNvPr>
        <xdr:cNvSpPr/>
      </xdr:nvSpPr>
      <xdr:spPr>
        <a:xfrm>
          <a:off x="5941219" y="428623"/>
          <a:ext cx="2452687" cy="392906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Quadro</a:t>
          </a:r>
          <a:r>
            <a:rPr lang="en-US" sz="1400" baseline="0"/>
            <a:t> </a:t>
          </a:r>
          <a:r>
            <a:rPr lang="ru-RU" sz="1400" baseline="0"/>
            <a:t>насадной монтаж</a:t>
          </a:r>
          <a:endParaRPr lang="ru-RU" sz="1400"/>
        </a:p>
      </xdr:txBody>
    </xdr:sp>
    <xdr:clientData/>
  </xdr:twoCellAnchor>
  <xdr:twoCellAnchor>
    <xdr:from>
      <xdr:col>7</xdr:col>
      <xdr:colOff>380999</xdr:colOff>
      <xdr:row>1</xdr:row>
      <xdr:rowOff>83342</xdr:rowOff>
    </xdr:from>
    <xdr:to>
      <xdr:col>8</xdr:col>
      <xdr:colOff>1190623</xdr:colOff>
      <xdr:row>3</xdr:row>
      <xdr:rowOff>71435</xdr:rowOff>
    </xdr:to>
    <xdr:sp macro="" textlink="">
      <xdr:nvSpPr>
        <xdr:cNvPr id="26" name="Скругленный прямоугольник 25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xmlns="" id="{00000000-0008-0000-1500-00001A000000}"/>
            </a:ext>
          </a:extLst>
        </xdr:cNvPr>
        <xdr:cNvSpPr/>
      </xdr:nvSpPr>
      <xdr:spPr>
        <a:xfrm>
          <a:off x="8477249" y="440530"/>
          <a:ext cx="2452687" cy="369093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Quadro</a:t>
          </a:r>
          <a:r>
            <a:rPr lang="en-US" sz="1400" baseline="0"/>
            <a:t> </a:t>
          </a:r>
          <a:r>
            <a:rPr lang="ru-RU" sz="1400" baseline="0"/>
            <a:t>4</a:t>
          </a:r>
          <a:r>
            <a:rPr lang="en-US" sz="1400" baseline="0"/>
            <a:t>D</a:t>
          </a:r>
          <a:endParaRPr lang="ru-RU" sz="1400"/>
        </a:p>
      </xdr:txBody>
    </xdr:sp>
    <xdr:clientData/>
  </xdr:twoCellAnchor>
  <xdr:twoCellAnchor>
    <xdr:from>
      <xdr:col>1</xdr:col>
      <xdr:colOff>83346</xdr:colOff>
      <xdr:row>0</xdr:row>
      <xdr:rowOff>107157</xdr:rowOff>
    </xdr:from>
    <xdr:to>
      <xdr:col>1</xdr:col>
      <xdr:colOff>756546</xdr:colOff>
      <xdr:row>0</xdr:row>
      <xdr:rowOff>780357</xdr:rowOff>
    </xdr:to>
    <xdr:grpSp>
      <xdr:nvGrpSpPr>
        <xdr:cNvPr id="29" name="Группа 28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xmlns="" id="{00000000-0008-0000-1500-00001D000000}"/>
            </a:ext>
          </a:extLst>
        </xdr:cNvPr>
        <xdr:cNvGrpSpPr>
          <a:grpSpLocks noChangeAspect="1"/>
        </xdr:cNvGrpSpPr>
      </xdr:nvGrpSpPr>
      <xdr:grpSpPr>
        <a:xfrm>
          <a:off x="1008632" y="107157"/>
          <a:ext cx="673200" cy="673200"/>
          <a:chOff x="720000" y="3600000"/>
          <a:chExt cx="792000" cy="792000"/>
        </a:xfrm>
        <a:noFill/>
      </xdr:grpSpPr>
      <xdr:sp macro="" textlink="">
        <xdr:nvSpPr>
          <xdr:cNvPr id="30" name="Стрелка влево 29">
            <a:extLst>
              <a:ext uri="{FF2B5EF4-FFF2-40B4-BE49-F238E27FC236}">
                <a16:creationId xmlns:a16="http://schemas.microsoft.com/office/drawing/2014/main" xmlns="" id="{00000000-0008-0000-1500-00001E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1" name="Прямоугольник 30">
            <a:extLst>
              <a:ext uri="{FF2B5EF4-FFF2-40B4-BE49-F238E27FC236}">
                <a16:creationId xmlns:a16="http://schemas.microsoft.com/office/drawing/2014/main" xmlns="" id="{00000000-0008-0000-1500-00001F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881063</xdr:colOff>
      <xdr:row>0</xdr:row>
      <xdr:rowOff>119062</xdr:rowOff>
    </xdr:from>
    <xdr:to>
      <xdr:col>1</xdr:col>
      <xdr:colOff>1554263</xdr:colOff>
      <xdr:row>0</xdr:row>
      <xdr:rowOff>792262</xdr:rowOff>
    </xdr:to>
    <xdr:grpSp>
      <xdr:nvGrpSpPr>
        <xdr:cNvPr id="32" name="Группа 31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xmlns="" id="{00000000-0008-0000-1500-000020000000}"/>
            </a:ext>
          </a:extLst>
        </xdr:cNvPr>
        <xdr:cNvGrpSpPr/>
      </xdr:nvGrpSpPr>
      <xdr:grpSpPr>
        <a:xfrm>
          <a:off x="1806349" y="119062"/>
          <a:ext cx="673200" cy="673200"/>
          <a:chOff x="1944000" y="3600000"/>
          <a:chExt cx="673200" cy="673200"/>
        </a:xfrm>
      </xdr:grpSpPr>
      <xdr:pic>
        <xdr:nvPicPr>
          <xdr:cNvPr id="33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1500-00002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34" name="Прямоугольник 33">
            <a:extLst>
              <a:ext uri="{FF2B5EF4-FFF2-40B4-BE49-F238E27FC236}">
                <a16:creationId xmlns:a16="http://schemas.microsoft.com/office/drawing/2014/main" xmlns="" id="{00000000-0008-0000-1500-000022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5</xdr:row>
      <xdr:rowOff>95254</xdr:rowOff>
    </xdr:from>
    <xdr:to>
      <xdr:col>0</xdr:col>
      <xdr:colOff>792263</xdr:colOff>
      <xdr:row>5</xdr:row>
      <xdr:rowOff>839891</xdr:rowOff>
    </xdr:to>
    <xdr:grpSp>
      <xdr:nvGrpSpPr>
        <xdr:cNvPr id="35" name="Группа 34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xmlns="" id="{00000000-0008-0000-1500-000023000000}"/>
            </a:ext>
          </a:extLst>
        </xdr:cNvPr>
        <xdr:cNvGrpSpPr>
          <a:grpSpLocks noChangeAspect="1"/>
        </xdr:cNvGrpSpPr>
      </xdr:nvGrpSpPr>
      <xdr:grpSpPr>
        <a:xfrm rot="5400000">
          <a:off x="83343" y="1945258"/>
          <a:ext cx="744637" cy="673202"/>
          <a:chOff x="720000" y="3600000"/>
          <a:chExt cx="792000" cy="792000"/>
        </a:xfrm>
      </xdr:grpSpPr>
      <xdr:sp macro="" textlink="">
        <xdr:nvSpPr>
          <xdr:cNvPr id="36" name="Стрелка влево 35">
            <a:extLst>
              <a:ext uri="{FF2B5EF4-FFF2-40B4-BE49-F238E27FC236}">
                <a16:creationId xmlns:a16="http://schemas.microsoft.com/office/drawing/2014/main" xmlns="" id="{00000000-0008-0000-1500-000024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7" name="Прямоугольник 36">
            <a:extLst>
              <a:ext uri="{FF2B5EF4-FFF2-40B4-BE49-F238E27FC236}">
                <a16:creationId xmlns:a16="http://schemas.microsoft.com/office/drawing/2014/main" xmlns="" id="{00000000-0008-0000-1500-000025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21</xdr:row>
      <xdr:rowOff>95250</xdr:rowOff>
    </xdr:from>
    <xdr:to>
      <xdr:col>0</xdr:col>
      <xdr:colOff>792263</xdr:colOff>
      <xdr:row>21</xdr:row>
      <xdr:rowOff>839887</xdr:rowOff>
    </xdr:to>
    <xdr:grpSp>
      <xdr:nvGrpSpPr>
        <xdr:cNvPr id="38" name="Группа 37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xmlns="" id="{00000000-0008-0000-1500-000026000000}"/>
            </a:ext>
          </a:extLst>
        </xdr:cNvPr>
        <xdr:cNvGrpSpPr>
          <a:grpSpLocks noChangeAspect="1"/>
        </xdr:cNvGrpSpPr>
      </xdr:nvGrpSpPr>
      <xdr:grpSpPr>
        <a:xfrm rot="5400000">
          <a:off x="83343" y="7723754"/>
          <a:ext cx="744637" cy="673202"/>
          <a:chOff x="720000" y="3600000"/>
          <a:chExt cx="792000" cy="792000"/>
        </a:xfrm>
      </xdr:grpSpPr>
      <xdr:sp macro="" textlink="">
        <xdr:nvSpPr>
          <xdr:cNvPr id="39" name="Стрелка влево 38">
            <a:extLst>
              <a:ext uri="{FF2B5EF4-FFF2-40B4-BE49-F238E27FC236}">
                <a16:creationId xmlns:a16="http://schemas.microsoft.com/office/drawing/2014/main" xmlns="" id="{00000000-0008-0000-1500-000027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0" name="Прямоугольник 39">
            <a:extLst>
              <a:ext uri="{FF2B5EF4-FFF2-40B4-BE49-F238E27FC236}">
                <a16:creationId xmlns:a16="http://schemas.microsoft.com/office/drawing/2014/main" xmlns="" id="{00000000-0008-0000-1500-000028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35</xdr:row>
      <xdr:rowOff>95250</xdr:rowOff>
    </xdr:from>
    <xdr:to>
      <xdr:col>0</xdr:col>
      <xdr:colOff>792263</xdr:colOff>
      <xdr:row>35</xdr:row>
      <xdr:rowOff>839887</xdr:rowOff>
    </xdr:to>
    <xdr:grpSp>
      <xdr:nvGrpSpPr>
        <xdr:cNvPr id="41" name="Группа 40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00000000-0008-0000-1500-000029000000}"/>
            </a:ext>
          </a:extLst>
        </xdr:cNvPr>
        <xdr:cNvGrpSpPr>
          <a:grpSpLocks noChangeAspect="1"/>
        </xdr:cNvGrpSpPr>
      </xdr:nvGrpSpPr>
      <xdr:grpSpPr>
        <a:xfrm rot="5400000">
          <a:off x="83343" y="12858182"/>
          <a:ext cx="744637" cy="673202"/>
          <a:chOff x="720000" y="3600000"/>
          <a:chExt cx="792000" cy="792000"/>
        </a:xfrm>
      </xdr:grpSpPr>
      <xdr:sp macro="" textlink="">
        <xdr:nvSpPr>
          <xdr:cNvPr id="42" name="Стрелка влево 41">
            <a:extLst>
              <a:ext uri="{FF2B5EF4-FFF2-40B4-BE49-F238E27FC236}">
                <a16:creationId xmlns:a16="http://schemas.microsoft.com/office/drawing/2014/main" xmlns="" id="{00000000-0008-0000-1500-00002A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3" name="Прямоугольник 42">
            <a:extLst>
              <a:ext uri="{FF2B5EF4-FFF2-40B4-BE49-F238E27FC236}">
                <a16:creationId xmlns:a16="http://schemas.microsoft.com/office/drawing/2014/main" xmlns="" id="{00000000-0008-0000-1500-00002B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48</xdr:row>
      <xdr:rowOff>95251</xdr:rowOff>
    </xdr:from>
    <xdr:to>
      <xdr:col>0</xdr:col>
      <xdr:colOff>792263</xdr:colOff>
      <xdr:row>48</xdr:row>
      <xdr:rowOff>839888</xdr:rowOff>
    </xdr:to>
    <xdr:grpSp>
      <xdr:nvGrpSpPr>
        <xdr:cNvPr id="44" name="Группа 43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xmlns="" id="{00000000-0008-0000-1500-00002C000000}"/>
            </a:ext>
          </a:extLst>
        </xdr:cNvPr>
        <xdr:cNvGrpSpPr>
          <a:grpSpLocks noChangeAspect="1"/>
        </xdr:cNvGrpSpPr>
      </xdr:nvGrpSpPr>
      <xdr:grpSpPr>
        <a:xfrm rot="5400000">
          <a:off x="83343" y="17811183"/>
          <a:ext cx="744637" cy="673202"/>
          <a:chOff x="720000" y="3600000"/>
          <a:chExt cx="792000" cy="792000"/>
        </a:xfrm>
      </xdr:grpSpPr>
      <xdr:sp macro="" textlink="">
        <xdr:nvSpPr>
          <xdr:cNvPr id="45" name="Стрелка влево 44">
            <a:extLst>
              <a:ext uri="{FF2B5EF4-FFF2-40B4-BE49-F238E27FC236}">
                <a16:creationId xmlns:a16="http://schemas.microsoft.com/office/drawing/2014/main" xmlns="" id="{00000000-0008-0000-1500-00002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6" name="Прямоугольник 45">
            <a:extLst>
              <a:ext uri="{FF2B5EF4-FFF2-40B4-BE49-F238E27FC236}">
                <a16:creationId xmlns:a16="http://schemas.microsoft.com/office/drawing/2014/main" xmlns="" id="{00000000-0008-0000-1500-00002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1</xdr:col>
      <xdr:colOff>0</xdr:colOff>
      <xdr:row>69</xdr:row>
      <xdr:rowOff>163286</xdr:rowOff>
    </xdr:from>
    <xdr:to>
      <xdr:col>2</xdr:col>
      <xdr:colOff>92529</xdr:colOff>
      <xdr:row>70</xdr:row>
      <xdr:rowOff>1029607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00000000-0008-0000-15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5286" y="23322643"/>
          <a:ext cx="1816100" cy="1056821"/>
        </a:xfrm>
        <a:prstGeom prst="rect">
          <a:avLst/>
        </a:prstGeom>
      </xdr:spPr>
    </xdr:pic>
    <xdr:clientData/>
  </xdr:twoCellAnchor>
  <xdr:oneCellAnchor>
    <xdr:from>
      <xdr:col>2</xdr:col>
      <xdr:colOff>181429</xdr:colOff>
      <xdr:row>70</xdr:row>
      <xdr:rowOff>807357</xdr:rowOff>
    </xdr:from>
    <xdr:ext cx="4626428" cy="281216"/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xmlns="" id="{00000000-0008-0000-1500-000030000000}"/>
            </a:ext>
          </a:extLst>
        </xdr:cNvPr>
        <xdr:cNvSpPr/>
      </xdr:nvSpPr>
      <xdr:spPr>
        <a:xfrm>
          <a:off x="2835729" y="76359657"/>
          <a:ext cx="4626428" cy="28121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100" b="0" i="0" baseline="0">
              <a:latin typeface="+mn-lt"/>
              <a:ea typeface="+mn-ea"/>
              <a:cs typeface="+mn-cs"/>
            </a:rPr>
            <a:t>Рекомендуется для ширины корпуса &gt; 600 мм</a:t>
          </a:r>
        </a:p>
      </xdr:txBody>
    </xdr:sp>
    <xdr:clientData/>
  </xdr:oneCellAnchor>
  <xdr:oneCellAnchor>
    <xdr:from>
      <xdr:col>2</xdr:col>
      <xdr:colOff>54429</xdr:colOff>
      <xdr:row>70</xdr:row>
      <xdr:rowOff>263072</xdr:rowOff>
    </xdr:from>
    <xdr:ext cx="4626428" cy="435428"/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xmlns="" id="{00000000-0008-0000-1500-000031000000}"/>
            </a:ext>
          </a:extLst>
        </xdr:cNvPr>
        <xdr:cNvSpPr/>
      </xdr:nvSpPr>
      <xdr:spPr>
        <a:xfrm>
          <a:off x="2708729" y="75815372"/>
          <a:ext cx="4626428" cy="43542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800" b="1" i="0" baseline="0">
              <a:latin typeface="+mn-lt"/>
              <a:ea typeface="+mn-ea"/>
              <a:cs typeface="+mn-cs"/>
            </a:rPr>
            <a:t>Опциональная синхронизация для </a:t>
          </a:r>
          <a:r>
            <a:rPr lang="en-US" sz="1800" b="1" i="0" baseline="0">
              <a:latin typeface="+mn-lt"/>
              <a:ea typeface="+mn-ea"/>
              <a:cs typeface="+mn-cs"/>
            </a:rPr>
            <a:t>Push to Open Silent</a:t>
          </a:r>
          <a:endParaRPr lang="ru-RU" sz="1800" b="1" i="0" baseline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181429</xdr:colOff>
      <xdr:row>70</xdr:row>
      <xdr:rowOff>635000</xdr:rowOff>
    </xdr:from>
    <xdr:ext cx="4626428" cy="453573"/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xmlns="" id="{00000000-0008-0000-1500-000032000000}"/>
            </a:ext>
          </a:extLst>
        </xdr:cNvPr>
        <xdr:cNvSpPr/>
      </xdr:nvSpPr>
      <xdr:spPr>
        <a:xfrm>
          <a:off x="11154229" y="76187300"/>
          <a:ext cx="4626428" cy="45357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100" b="0" i="0" baseline="0">
              <a:latin typeface="+mn-lt"/>
              <a:ea typeface="+mn-ea"/>
              <a:cs typeface="+mn-cs"/>
            </a:rPr>
            <a:t>Рекомендуется для ширины шкафа &gt; 600 мм; </a:t>
          </a:r>
          <a:endParaRPr lang="en-US" sz="1100" b="0" i="0" baseline="0">
            <a:latin typeface="+mn-lt"/>
            <a:ea typeface="+mn-ea"/>
            <a:cs typeface="+mn-cs"/>
          </a:endParaRPr>
        </a:p>
        <a:p>
          <a:r>
            <a:rPr lang="ru-RU" sz="1100" b="0" i="0" baseline="0">
              <a:latin typeface="+mn-lt"/>
              <a:ea typeface="+mn-ea"/>
              <a:cs typeface="+mn-cs"/>
            </a:rPr>
            <a:t>можно использовать от 275 мм.</a:t>
          </a:r>
        </a:p>
      </xdr:txBody>
    </xdr:sp>
    <xdr:clientData/>
  </xdr:oneCellAnchor>
  <xdr:oneCellAnchor>
    <xdr:from>
      <xdr:col>8</xdr:col>
      <xdr:colOff>163286</xdr:colOff>
      <xdr:row>70</xdr:row>
      <xdr:rowOff>36286</xdr:rowOff>
    </xdr:from>
    <xdr:ext cx="4789714" cy="616857"/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xmlns="" id="{00000000-0008-0000-1500-000033000000}"/>
            </a:ext>
          </a:extLst>
        </xdr:cNvPr>
        <xdr:cNvSpPr/>
      </xdr:nvSpPr>
      <xdr:spPr>
        <a:xfrm>
          <a:off x="11136086" y="75588586"/>
          <a:ext cx="4789714" cy="616857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800" b="1" i="0" baseline="0">
              <a:latin typeface="+mn-lt"/>
              <a:ea typeface="+mn-ea"/>
              <a:cs typeface="+mn-cs"/>
            </a:rPr>
            <a:t>Опциональная мульти-синхронизация</a:t>
          </a:r>
          <a:r>
            <a:rPr lang="en-US" sz="1800" b="1" i="0" baseline="0">
              <a:latin typeface="+mn-lt"/>
              <a:ea typeface="+mn-ea"/>
              <a:cs typeface="+mn-cs"/>
            </a:rPr>
            <a:t> </a:t>
          </a:r>
        </a:p>
        <a:p>
          <a:r>
            <a:rPr lang="ru-RU" sz="1800" b="1" i="0" baseline="0">
              <a:latin typeface="+mn-lt"/>
              <a:ea typeface="+mn-ea"/>
              <a:cs typeface="+mn-cs"/>
            </a:rPr>
            <a:t>для </a:t>
          </a:r>
          <a:r>
            <a:rPr lang="en-US" sz="1800" b="1" i="0" baseline="0">
              <a:latin typeface="+mn-lt"/>
              <a:ea typeface="+mn-ea"/>
              <a:cs typeface="+mn-cs"/>
            </a:rPr>
            <a:t>Push to Open</a:t>
          </a:r>
          <a:endParaRPr lang="ru-RU" sz="1800" b="1" i="0" baseline="0"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7</xdr:col>
      <xdr:colOff>27215</xdr:colOff>
      <xdr:row>69</xdr:row>
      <xdr:rowOff>163285</xdr:rowOff>
    </xdr:from>
    <xdr:to>
      <xdr:col>7</xdr:col>
      <xdr:colOff>1496787</xdr:colOff>
      <xdr:row>70</xdr:row>
      <xdr:rowOff>1042386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00000000-0008-0000-1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61929" y="23322642"/>
          <a:ext cx="1469572" cy="1069601"/>
        </a:xfrm>
        <a:prstGeom prst="rect">
          <a:avLst/>
        </a:prstGeom>
      </xdr:spPr>
    </xdr:pic>
    <xdr:clientData/>
  </xdr:twoCellAnchor>
  <xdr:oneCellAnchor>
    <xdr:from>
      <xdr:col>1</xdr:col>
      <xdr:colOff>27214</xdr:colOff>
      <xdr:row>77</xdr:row>
      <xdr:rowOff>127001</xdr:rowOff>
    </xdr:from>
    <xdr:ext cx="1816100" cy="916214"/>
    <xdr:pic>
      <xdr:nvPicPr>
        <xdr:cNvPr id="53" name="Рисунок 52">
          <a:extLst>
            <a:ext uri="{FF2B5EF4-FFF2-40B4-BE49-F238E27FC236}">
              <a16:creationId xmlns:a16="http://schemas.microsoft.com/office/drawing/2014/main" xmlns="" id="{00000000-0008-0000-1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54314" y="78162151"/>
          <a:ext cx="1816100" cy="916214"/>
        </a:xfrm>
        <a:prstGeom prst="rect">
          <a:avLst/>
        </a:prstGeom>
      </xdr:spPr>
    </xdr:pic>
    <xdr:clientData/>
  </xdr:oneCellAnchor>
  <xdr:oneCellAnchor>
    <xdr:from>
      <xdr:col>2</xdr:col>
      <xdr:colOff>181429</xdr:colOff>
      <xdr:row>77</xdr:row>
      <xdr:rowOff>535214</xdr:rowOff>
    </xdr:from>
    <xdr:ext cx="4626428" cy="553359"/>
    <xdr:sp macro="" textlink="">
      <xdr:nvSpPr>
        <xdr:cNvPr id="54" name="Прямоугольник 53">
          <a:extLst>
            <a:ext uri="{FF2B5EF4-FFF2-40B4-BE49-F238E27FC236}">
              <a16:creationId xmlns:a16="http://schemas.microsoft.com/office/drawing/2014/main" xmlns="" id="{00000000-0008-0000-1500-000036000000}"/>
            </a:ext>
          </a:extLst>
        </xdr:cNvPr>
        <xdr:cNvSpPr/>
      </xdr:nvSpPr>
      <xdr:spPr>
        <a:xfrm>
          <a:off x="2835729" y="78570364"/>
          <a:ext cx="4626428" cy="553359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100" b="0" i="0" baseline="0">
              <a:latin typeface="+mn-lt"/>
              <a:ea typeface="+mn-ea"/>
              <a:cs typeface="+mn-cs"/>
            </a:rPr>
            <a:t>Рекомендуется для ширины корпуса &gt; 600 мм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Адаптер тип А для </a:t>
          </a:r>
          <a:r>
            <a:rPr lang="en-US" sz="1100" b="0" i="0" baseline="0">
              <a:latin typeface="+mn-lt"/>
              <a:ea typeface="+mn-ea"/>
              <a:cs typeface="+mn-cs"/>
            </a:rPr>
            <a:t>Quadro V6+</a:t>
          </a:r>
          <a:r>
            <a:rPr lang="ru-RU" sz="1100" b="0" i="0" baseline="0">
              <a:latin typeface="+mn-lt"/>
              <a:ea typeface="+mn-ea"/>
              <a:cs typeface="+mn-cs"/>
            </a:rPr>
            <a:t>/</a:t>
          </a:r>
          <a:r>
            <a:rPr lang="en-US" sz="1100" b="0" i="0" baseline="0">
              <a:latin typeface="+mn-lt"/>
              <a:ea typeface="+mn-ea"/>
              <a:cs typeface="+mn-cs"/>
            </a:rPr>
            <a:t>V6/4D V6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Адаптер тип</a:t>
          </a:r>
          <a:r>
            <a:rPr lang="en-US" sz="1100" b="0" i="0" baseline="0">
              <a:latin typeface="+mn-lt"/>
              <a:ea typeface="+mn-ea"/>
              <a:cs typeface="+mn-cs"/>
            </a:rPr>
            <a:t> C</a:t>
          </a:r>
          <a:r>
            <a:rPr lang="ru-RU" sz="1100" b="0" i="0" baseline="0">
              <a:latin typeface="+mn-lt"/>
              <a:ea typeface="+mn-ea"/>
              <a:cs typeface="+mn-cs"/>
            </a:rPr>
            <a:t> для </a:t>
          </a:r>
          <a:r>
            <a:rPr lang="en-US" sz="1100" b="0" i="0" baseline="0">
              <a:latin typeface="+mn-lt"/>
              <a:ea typeface="+mn-ea"/>
              <a:cs typeface="+mn-cs"/>
            </a:rPr>
            <a:t>Quadro 25</a:t>
          </a:r>
          <a:endParaRPr lang="ru-RU" sz="1100" b="0" i="0" baseline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54429</xdr:colOff>
      <xdr:row>77</xdr:row>
      <xdr:rowOff>263072</xdr:rowOff>
    </xdr:from>
    <xdr:ext cx="4626428" cy="435428"/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xmlns="" id="{00000000-0008-0000-1500-000037000000}"/>
            </a:ext>
          </a:extLst>
        </xdr:cNvPr>
        <xdr:cNvSpPr/>
      </xdr:nvSpPr>
      <xdr:spPr>
        <a:xfrm>
          <a:off x="2708729" y="78298222"/>
          <a:ext cx="4626428" cy="43542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r>
            <a:rPr lang="ru-RU" sz="1800" b="1" i="0" baseline="0">
              <a:latin typeface="+mn-lt"/>
              <a:ea typeface="+mn-ea"/>
              <a:cs typeface="+mn-cs"/>
            </a:rPr>
            <a:t>Опциональная синхронизация для </a:t>
          </a:r>
          <a:r>
            <a:rPr lang="en-US" sz="1800" b="1" i="0" baseline="0">
              <a:latin typeface="+mn-lt"/>
              <a:ea typeface="+mn-ea"/>
              <a:cs typeface="+mn-cs"/>
            </a:rPr>
            <a:t>Push to Open</a:t>
          </a:r>
          <a:endParaRPr lang="ru-RU" sz="1800" b="1" i="0" baseline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8</xdr:col>
      <xdr:colOff>1324429</xdr:colOff>
      <xdr:row>1</xdr:row>
      <xdr:rowOff>81643</xdr:rowOff>
    </xdr:from>
    <xdr:to>
      <xdr:col>9</xdr:col>
      <xdr:colOff>83911</xdr:colOff>
      <xdr:row>3</xdr:row>
      <xdr:rowOff>69736</xdr:rowOff>
    </xdr:to>
    <xdr:sp macro="" textlink="">
      <xdr:nvSpPr>
        <xdr:cNvPr id="56" name="Скругленный прямоугольник 25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1500-000038000000}"/>
            </a:ext>
          </a:extLst>
        </xdr:cNvPr>
        <xdr:cNvSpPr/>
      </xdr:nvSpPr>
      <xdr:spPr>
        <a:xfrm>
          <a:off x="12282715" y="979714"/>
          <a:ext cx="2533196" cy="350951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Синхронизация</a:t>
          </a:r>
        </a:p>
      </xdr:txBody>
    </xdr:sp>
    <xdr:clientData/>
  </xdr:twoCellAnchor>
  <xdr:twoCellAnchor>
    <xdr:from>
      <xdr:col>0</xdr:col>
      <xdr:colOff>99781</xdr:colOff>
      <xdr:row>69</xdr:row>
      <xdr:rowOff>81641</xdr:rowOff>
    </xdr:from>
    <xdr:to>
      <xdr:col>0</xdr:col>
      <xdr:colOff>772983</xdr:colOff>
      <xdr:row>70</xdr:row>
      <xdr:rowOff>635778</xdr:rowOff>
    </xdr:to>
    <xdr:grpSp>
      <xdr:nvGrpSpPr>
        <xdr:cNvPr id="57" name="Группа 56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xmlns="" id="{00000000-0008-0000-1500-000039000000}"/>
            </a:ext>
          </a:extLst>
        </xdr:cNvPr>
        <xdr:cNvGrpSpPr>
          <a:grpSpLocks noChangeAspect="1"/>
        </xdr:cNvGrpSpPr>
      </xdr:nvGrpSpPr>
      <xdr:grpSpPr>
        <a:xfrm rot="5400000">
          <a:off x="64063" y="23303930"/>
          <a:ext cx="744637" cy="673202"/>
          <a:chOff x="720000" y="3600000"/>
          <a:chExt cx="792000" cy="792000"/>
        </a:xfrm>
      </xdr:grpSpPr>
      <xdr:sp macro="" textlink="">
        <xdr:nvSpPr>
          <xdr:cNvPr id="58" name="Стрелка влево 44">
            <a:extLst>
              <a:ext uri="{FF2B5EF4-FFF2-40B4-BE49-F238E27FC236}">
                <a16:creationId xmlns:a16="http://schemas.microsoft.com/office/drawing/2014/main" xmlns="" id="{00000000-0008-0000-1500-00003A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59" name="Прямоугольник 58">
            <a:extLst>
              <a:ext uri="{FF2B5EF4-FFF2-40B4-BE49-F238E27FC236}">
                <a16:creationId xmlns:a16="http://schemas.microsoft.com/office/drawing/2014/main" xmlns="" id="{00000000-0008-0000-1500-00003B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1</xdr:row>
      <xdr:rowOff>11906</xdr:rowOff>
    </xdr:from>
    <xdr:to>
      <xdr:col>2</xdr:col>
      <xdr:colOff>1403339</xdr:colOff>
      <xdr:row>2</xdr:row>
      <xdr:rowOff>2755</xdr:rowOff>
    </xdr:to>
    <xdr:pic>
      <xdr:nvPicPr>
        <xdr:cNvPr id="2" name="Рисунок 1" descr="402003_1510_InLineXL_braun_44x28.jpg">
          <a:extLst>
            <a:ext uri="{FF2B5EF4-FFF2-40B4-BE49-F238E27FC236}">
              <a16:creationId xmlns:a16="http://schemas.microsoft.com/office/drawing/2014/main" xmlns="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50031" y="523875"/>
          <a:ext cx="3046402" cy="2181599"/>
        </a:xfrm>
        <a:prstGeom prst="rect">
          <a:avLst/>
        </a:prstGeom>
      </xdr:spPr>
    </xdr:pic>
    <xdr:clientData/>
  </xdr:twoCellAnchor>
  <xdr:twoCellAnchor>
    <xdr:from>
      <xdr:col>6</xdr:col>
      <xdr:colOff>964406</xdr:colOff>
      <xdr:row>1</xdr:row>
      <xdr:rowOff>0</xdr:rowOff>
    </xdr:from>
    <xdr:to>
      <xdr:col>10</xdr:col>
      <xdr:colOff>1498589</xdr:colOff>
      <xdr:row>2</xdr:row>
      <xdr:rowOff>0</xdr:rowOff>
    </xdr:to>
    <xdr:pic>
      <xdr:nvPicPr>
        <xdr:cNvPr id="3" name="Рисунок 2" descr="InLineXl_Kueche_ArciTech_und_Backofen_gelb_Umbau.jpg">
          <a:extLst>
            <a:ext uri="{FF2B5EF4-FFF2-40B4-BE49-F238E27FC236}">
              <a16:creationId xmlns:a16="http://schemas.microsoft.com/office/drawing/2014/main" xmlns="" id="{00000000-0008-0000-1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608469" y="357188"/>
          <a:ext cx="3344058" cy="219075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19</xdr:row>
      <xdr:rowOff>35718</xdr:rowOff>
    </xdr:from>
    <xdr:to>
      <xdr:col>2</xdr:col>
      <xdr:colOff>1700995</xdr:colOff>
      <xdr:row>19</xdr:row>
      <xdr:rowOff>2193505</xdr:rowOff>
    </xdr:to>
    <xdr:pic>
      <xdr:nvPicPr>
        <xdr:cNvPr id="4" name="Рисунок 3" descr="F60_020614_02_InLine_XL_CMYK.jpg">
          <a:extLst>
            <a:ext uri="{FF2B5EF4-FFF2-40B4-BE49-F238E27FC236}">
              <a16:creationId xmlns:a16="http://schemas.microsoft.com/office/drawing/2014/main" xmlns="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50031" y="8572499"/>
          <a:ext cx="3344058" cy="2157787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2</xdr:col>
      <xdr:colOff>2134599</xdr:colOff>
      <xdr:row>24</xdr:row>
      <xdr:rowOff>2181600</xdr:rowOff>
    </xdr:to>
    <xdr:pic>
      <xdr:nvPicPr>
        <xdr:cNvPr id="6" name="Рисунок 5" descr="EF_Comp_Beschlag_Schiebetuer_TA (1).jpg">
          <a:extLst>
            <a:ext uri="{FF2B5EF4-FFF2-40B4-BE49-F238E27FC236}">
              <a16:creationId xmlns:a16="http://schemas.microsoft.com/office/drawing/2014/main" xmlns="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50031" y="11525250"/>
          <a:ext cx="3777662" cy="2181600"/>
        </a:xfrm>
        <a:prstGeom prst="rect">
          <a:avLst/>
        </a:prstGeom>
      </xdr:spPr>
    </xdr:pic>
    <xdr:clientData/>
  </xdr:twoCellAnchor>
  <xdr:oneCellAnchor>
    <xdr:from>
      <xdr:col>2</xdr:col>
      <xdr:colOff>2262187</xdr:colOff>
      <xdr:row>24</xdr:row>
      <xdr:rowOff>273844</xdr:rowOff>
    </xdr:from>
    <xdr:ext cx="3378492" cy="787655"/>
    <xdr:sp macro="" textlink="">
      <xdr:nvSpPr>
        <xdr:cNvPr id="9" name="Прямоугольник 8">
          <a:extLst>
            <a:ext uri="{FF2B5EF4-FFF2-40B4-BE49-F238E27FC236}">
              <a16:creationId xmlns:a16="http://schemas.microsoft.com/office/drawing/2014/main" xmlns="" id="{00000000-0008-0000-1600-000009000000}"/>
            </a:ext>
          </a:extLst>
        </xdr:cNvPr>
        <xdr:cNvSpPr/>
      </xdr:nvSpPr>
      <xdr:spPr>
        <a:xfrm>
          <a:off x="4155281" y="9894094"/>
          <a:ext cx="3378492" cy="78765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Данный</a:t>
          </a:r>
          <a:r>
            <a:rPr lang="ru-RU" sz="1100" baseline="0">
              <a:latin typeface="+mn-lt"/>
              <a:ea typeface="+mn-ea"/>
              <a:cs typeface="+mn-cs"/>
            </a:rPr>
            <a:t> комплект для одной двери.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2-х дверного шкафа нужно 4 шт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3-х дверного шкафа нужно 6 шт</a:t>
          </a:r>
          <a:endParaRPr lang="ru-RU" sz="5400"/>
        </a:p>
      </xdr:txBody>
    </xdr:sp>
    <xdr:clientData/>
  </xdr:oneCellAnchor>
  <xdr:oneCellAnchor>
    <xdr:from>
      <xdr:col>2</xdr:col>
      <xdr:colOff>1393031</xdr:colOff>
      <xdr:row>1</xdr:row>
      <xdr:rowOff>35719</xdr:rowOff>
    </xdr:from>
    <xdr:ext cx="6536182" cy="1535905"/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xmlns="" id="{00000000-0008-0000-1600-00000A000000}"/>
            </a:ext>
          </a:extLst>
        </xdr:cNvPr>
        <xdr:cNvSpPr/>
      </xdr:nvSpPr>
      <xdr:spPr>
        <a:xfrm>
          <a:off x="3286125" y="547688"/>
          <a:ext cx="6536182" cy="153590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en-US" sz="1100" b="0" i="0">
              <a:latin typeface="+mn-lt"/>
              <a:ea typeface="+mn-ea"/>
              <a:cs typeface="+mn-cs"/>
            </a:rPr>
            <a:t>-</a:t>
          </a:r>
          <a:r>
            <a:rPr lang="en-US" sz="1100" b="0" i="0" baseline="0">
              <a:latin typeface="+mn-lt"/>
              <a:ea typeface="+mn-ea"/>
              <a:cs typeface="+mn-cs"/>
            </a:rPr>
            <a:t> </a:t>
          </a:r>
          <a:r>
            <a:rPr lang="ru-RU" sz="1100" b="0" i="0" baseline="0">
              <a:latin typeface="+mn-lt"/>
              <a:ea typeface="+mn-ea"/>
              <a:cs typeface="+mn-cs"/>
            </a:rPr>
            <a:t>Система фурнитуры для раздвижных дверей с верхним ходовым элементом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- В закрытом состоянии двери расположены в одной плоскости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- Для деревянных дверей и дверей с алюминиевой рамой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- Вес двери до 60 кг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- Высота дверей до 2600 мм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 - Ширина двери 750-2000 мм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- Толщина двери 16-25 мм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 - Регулировка по высоте, регулировка наложения, регулировка наклона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892969</xdr:colOff>
      <xdr:row>0</xdr:row>
      <xdr:rowOff>119062</xdr:rowOff>
    </xdr:from>
    <xdr:to>
      <xdr:col>1</xdr:col>
      <xdr:colOff>1566169</xdr:colOff>
      <xdr:row>0</xdr:row>
      <xdr:rowOff>792262</xdr:rowOff>
    </xdr:to>
    <xdr:grpSp>
      <xdr:nvGrpSpPr>
        <xdr:cNvPr id="11" name="Группа 1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xmlns="" id="{00000000-0008-0000-1600-00000B000000}"/>
            </a:ext>
          </a:extLst>
        </xdr:cNvPr>
        <xdr:cNvGrpSpPr/>
      </xdr:nvGrpSpPr>
      <xdr:grpSpPr>
        <a:xfrm>
          <a:off x="1774032" y="119062"/>
          <a:ext cx="673200" cy="673200"/>
          <a:chOff x="1944000" y="3600000"/>
          <a:chExt cx="673200" cy="673200"/>
        </a:xfrm>
      </xdr:grpSpPr>
      <xdr:pic>
        <xdr:nvPicPr>
          <xdr:cNvPr id="12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1600-00000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13" name="Прямоугольник 12">
            <a:extLst>
              <a:ext uri="{FF2B5EF4-FFF2-40B4-BE49-F238E27FC236}">
                <a16:creationId xmlns:a16="http://schemas.microsoft.com/office/drawing/2014/main" xmlns="" id="{00000000-0008-0000-1600-00000D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95248</xdr:colOff>
      <xdr:row>0</xdr:row>
      <xdr:rowOff>119060</xdr:rowOff>
    </xdr:from>
    <xdr:to>
      <xdr:col>1</xdr:col>
      <xdr:colOff>768448</xdr:colOff>
      <xdr:row>0</xdr:row>
      <xdr:rowOff>792260</xdr:rowOff>
    </xdr:to>
    <xdr:grpSp>
      <xdr:nvGrpSpPr>
        <xdr:cNvPr id="14" name="Группа 1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xmlns="" id="{00000000-0008-0000-1600-00000E000000}"/>
            </a:ext>
          </a:extLst>
        </xdr:cNvPr>
        <xdr:cNvGrpSpPr>
          <a:grpSpLocks noChangeAspect="1"/>
        </xdr:cNvGrpSpPr>
      </xdr:nvGrpSpPr>
      <xdr:grpSpPr>
        <a:xfrm>
          <a:off x="976311" y="119060"/>
          <a:ext cx="673200" cy="673200"/>
          <a:chOff x="720000" y="3600000"/>
          <a:chExt cx="792000" cy="792000"/>
        </a:xfrm>
        <a:noFill/>
      </xdr:grpSpPr>
      <xdr:sp macro="" textlink="">
        <xdr:nvSpPr>
          <xdr:cNvPr id="15" name="Стрелка влево 14">
            <a:extLst>
              <a:ext uri="{FF2B5EF4-FFF2-40B4-BE49-F238E27FC236}">
                <a16:creationId xmlns:a16="http://schemas.microsoft.com/office/drawing/2014/main" xmlns="" id="{00000000-0008-0000-1600-00000F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6" name="Прямоугольник 15">
            <a:extLst>
              <a:ext uri="{FF2B5EF4-FFF2-40B4-BE49-F238E27FC236}">
                <a16:creationId xmlns:a16="http://schemas.microsoft.com/office/drawing/2014/main" xmlns="" id="{00000000-0008-0000-1600-000010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1</xdr:row>
      <xdr:rowOff>95249</xdr:rowOff>
    </xdr:from>
    <xdr:to>
      <xdr:col>0</xdr:col>
      <xdr:colOff>792263</xdr:colOff>
      <xdr:row>1</xdr:row>
      <xdr:rowOff>839886</xdr:rowOff>
    </xdr:to>
    <xdr:grpSp>
      <xdr:nvGrpSpPr>
        <xdr:cNvPr id="17" name="Группа 16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xmlns="" id="{00000000-0008-0000-1600-000011000000}"/>
            </a:ext>
          </a:extLst>
        </xdr:cNvPr>
        <xdr:cNvGrpSpPr>
          <a:grpSpLocks noChangeAspect="1"/>
        </xdr:cNvGrpSpPr>
      </xdr:nvGrpSpPr>
      <xdr:grpSpPr>
        <a:xfrm rot="5400000">
          <a:off x="83343" y="1035842"/>
          <a:ext cx="744637" cy="673202"/>
          <a:chOff x="720000" y="3600000"/>
          <a:chExt cx="792000" cy="792000"/>
        </a:xfrm>
      </xdr:grpSpPr>
      <xdr:sp macro="" textlink="">
        <xdr:nvSpPr>
          <xdr:cNvPr id="18" name="Стрелка влево 17">
            <a:extLst>
              <a:ext uri="{FF2B5EF4-FFF2-40B4-BE49-F238E27FC236}">
                <a16:creationId xmlns:a16="http://schemas.microsoft.com/office/drawing/2014/main" xmlns="" id="{00000000-0008-0000-1600-000012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9" name="Прямоугольник 18">
            <a:extLst>
              <a:ext uri="{FF2B5EF4-FFF2-40B4-BE49-F238E27FC236}">
                <a16:creationId xmlns:a16="http://schemas.microsoft.com/office/drawing/2014/main" xmlns="" id="{00000000-0008-0000-1600-000013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0</xdr:col>
      <xdr:colOff>869157</xdr:colOff>
      <xdr:row>28</xdr:row>
      <xdr:rowOff>166687</xdr:rowOff>
    </xdr:from>
    <xdr:to>
      <xdr:col>2</xdr:col>
      <xdr:colOff>526631</xdr:colOff>
      <xdr:row>29</xdr:row>
      <xdr:rowOff>2167312</xdr:rowOff>
    </xdr:to>
    <xdr:pic>
      <xdr:nvPicPr>
        <xdr:cNvPr id="20" name="Рисунок 19" descr="409990_1802_Türausrichtbeschlag_02_shop.jpg">
          <a:extLst>
            <a:ext uri="{FF2B5EF4-FFF2-40B4-BE49-F238E27FC236}">
              <a16:creationId xmlns:a16="http://schemas.microsoft.com/office/drawing/2014/main" xmlns="" id="{00000000-0008-0000-1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69157" y="15263812"/>
          <a:ext cx="2181599" cy="2191125"/>
        </a:xfrm>
        <a:prstGeom prst="rect">
          <a:avLst/>
        </a:prstGeom>
      </xdr:spPr>
    </xdr:pic>
    <xdr:clientData/>
  </xdr:twoCellAnchor>
  <xdr:oneCellAnchor>
    <xdr:from>
      <xdr:col>2</xdr:col>
      <xdr:colOff>476250</xdr:colOff>
      <xdr:row>28</xdr:row>
      <xdr:rowOff>178589</xdr:rowOff>
    </xdr:from>
    <xdr:ext cx="5345905" cy="2345531"/>
    <xdr:sp macro="" textlink="">
      <xdr:nvSpPr>
        <xdr:cNvPr id="21" name="Прямоугольник 20">
          <a:extLst>
            <a:ext uri="{FF2B5EF4-FFF2-40B4-BE49-F238E27FC236}">
              <a16:creationId xmlns:a16="http://schemas.microsoft.com/office/drawing/2014/main" xmlns="" id="{00000000-0008-0000-1600-000015000000}"/>
            </a:ext>
          </a:extLst>
        </xdr:cNvPr>
        <xdr:cNvSpPr/>
      </xdr:nvSpPr>
      <xdr:spPr>
        <a:xfrm>
          <a:off x="2647950" y="20600189"/>
          <a:ext cx="5345905" cy="234553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выпрямления деформированных мебельных дверей</a:t>
          </a:r>
          <a:r>
            <a:rPr lang="en-US" sz="1100">
              <a:latin typeface="+mn-lt"/>
              <a:ea typeface="+mn-ea"/>
              <a:cs typeface="+mn-cs"/>
            </a:rPr>
            <a:t>.</a:t>
          </a:r>
        </a:p>
        <a:p>
          <a:r>
            <a:rPr lang="ru-RU" sz="1100">
              <a:latin typeface="+mn-lt"/>
              <a:ea typeface="+mn-ea"/>
              <a:cs typeface="+mn-cs"/>
            </a:rPr>
            <a:t>Может также использоваться в качестве меры предосторожности для предотвращения деформации дверей.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Для дверей / фасадов толщиной 16 - 25 мм.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Максимальная высота двери / передней панели 2600 мм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Длина резьбовой шпильки 2000 мм, при необходимости может быть укорочена.2 регулировочные фурнитуры должны быть установлены на каждую дверь/перекрытие.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Быстрая, безвинтовая установка и настройка, требующая только одной руки.Для бесшумного движения дверей / фронтовКрышка для отверстий диаметром 35 мм, серебристый пластикКрышки для пазов, алюминия, анодированного серебра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Один комплект, состоящий из двух регулировочных фитингов</a:t>
          </a:r>
          <a:endParaRPr lang="ru-RU" sz="5400"/>
        </a:p>
      </xdr:txBody>
    </xdr:sp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2</xdr:col>
      <xdr:colOff>1700996</xdr:colOff>
      <xdr:row>4</xdr:row>
      <xdr:rowOff>1</xdr:rowOff>
    </xdr:to>
    <xdr:pic>
      <xdr:nvPicPr>
        <xdr:cNvPr id="2" name="Рисунок 1" descr="400101_1508_TopLineXL_P04_p01_44x28.jpg">
          <a:extLst>
            <a:ext uri="{FF2B5EF4-FFF2-40B4-BE49-F238E27FC236}">
              <a16:creationId xmlns:a16="http://schemas.microsoft.com/office/drawing/2014/main" xmlns="" id="{00000000-0008-0000-1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73844" y="357188"/>
          <a:ext cx="3344058" cy="2190750"/>
        </a:xfrm>
        <a:prstGeom prst="rect">
          <a:avLst/>
        </a:prstGeom>
      </xdr:spPr>
    </xdr:pic>
    <xdr:clientData/>
  </xdr:twoCellAnchor>
  <xdr:twoCellAnchor>
    <xdr:from>
      <xdr:col>1</xdr:col>
      <xdr:colOff>11906</xdr:colOff>
      <xdr:row>34</xdr:row>
      <xdr:rowOff>23812</xdr:rowOff>
    </xdr:from>
    <xdr:to>
      <xdr:col>2</xdr:col>
      <xdr:colOff>1665277</xdr:colOff>
      <xdr:row>34</xdr:row>
      <xdr:rowOff>2119313</xdr:rowOff>
    </xdr:to>
    <xdr:pic>
      <xdr:nvPicPr>
        <xdr:cNvPr id="4" name="Рисунок 3" descr="TPL_Tuerleiste_LA10197_91x52_5.jpg">
          <a:extLst>
            <a:ext uri="{FF2B5EF4-FFF2-40B4-BE49-F238E27FC236}">
              <a16:creationId xmlns:a16="http://schemas.microsoft.com/office/drawing/2014/main" xmlns="" id="{00000000-0008-0000-1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35781" y="13501687"/>
          <a:ext cx="3296434" cy="2095501"/>
        </a:xfrm>
        <a:prstGeom prst="rect">
          <a:avLst/>
        </a:prstGeom>
      </xdr:spPr>
    </xdr:pic>
    <xdr:clientData/>
  </xdr:twoCellAnchor>
  <xdr:twoCellAnchor>
    <xdr:from>
      <xdr:col>2</xdr:col>
      <xdr:colOff>3917157</xdr:colOff>
      <xdr:row>34</xdr:row>
      <xdr:rowOff>71438</xdr:rowOff>
    </xdr:from>
    <xdr:to>
      <xdr:col>4</xdr:col>
      <xdr:colOff>821531</xdr:colOff>
      <xdr:row>35</xdr:row>
      <xdr:rowOff>2758</xdr:rowOff>
    </xdr:to>
    <xdr:pic>
      <xdr:nvPicPr>
        <xdr:cNvPr id="5" name="Рисунок 4" descr="TPL_Tuerleiste_U-foermig_LA10199_91x52_5.jpg">
          <a:extLst>
            <a:ext uri="{FF2B5EF4-FFF2-40B4-BE49-F238E27FC236}">
              <a16:creationId xmlns:a16="http://schemas.microsoft.com/office/drawing/2014/main" xmlns="" id="{00000000-0008-0000-1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084095" y="13549313"/>
          <a:ext cx="1809749" cy="212207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44</xdr:row>
      <xdr:rowOff>47624</xdr:rowOff>
    </xdr:from>
    <xdr:to>
      <xdr:col>2</xdr:col>
      <xdr:colOff>2134599</xdr:colOff>
      <xdr:row>44</xdr:row>
      <xdr:rowOff>2181599</xdr:rowOff>
    </xdr:to>
    <xdr:pic>
      <xdr:nvPicPr>
        <xdr:cNvPr id="6" name="Рисунок 5" descr="EF_Comp_Beschlag_Schiebetuer_TA (1).jpg">
          <a:extLst>
            <a:ext uri="{FF2B5EF4-FFF2-40B4-BE49-F238E27FC236}">
              <a16:creationId xmlns:a16="http://schemas.microsoft.com/office/drawing/2014/main" xmlns="" id="{00000000-0008-0000-1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73844" y="16716374"/>
          <a:ext cx="3777661" cy="152775"/>
        </a:xfrm>
        <a:prstGeom prst="rect">
          <a:avLst/>
        </a:prstGeom>
      </xdr:spPr>
    </xdr:pic>
    <xdr:clientData/>
  </xdr:twoCellAnchor>
  <xdr:oneCellAnchor>
    <xdr:from>
      <xdr:col>2</xdr:col>
      <xdr:colOff>3833811</xdr:colOff>
      <xdr:row>3</xdr:row>
      <xdr:rowOff>381063</xdr:rowOff>
    </xdr:from>
    <xdr:ext cx="3321845" cy="3405124"/>
    <xdr:sp macro="" textlink="">
      <xdr:nvSpPr>
        <xdr:cNvPr id="8" name="Прямоугольник 7">
          <a:extLst>
            <a:ext uri="{FF2B5EF4-FFF2-40B4-BE49-F238E27FC236}">
              <a16:creationId xmlns:a16="http://schemas.microsoft.com/office/drawing/2014/main" xmlns="" id="{00000000-0008-0000-1800-000008000000}"/>
            </a:ext>
          </a:extLst>
        </xdr:cNvPr>
        <xdr:cNvSpPr/>
      </xdr:nvSpPr>
      <xdr:spPr>
        <a:xfrm flipH="1" flipV="1">
          <a:off x="5750717" y="738251"/>
          <a:ext cx="3321845" cy="340512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ctr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1702944</xdr:colOff>
      <xdr:row>3</xdr:row>
      <xdr:rowOff>35719</xdr:rowOff>
    </xdr:from>
    <xdr:ext cx="7726806" cy="1512094"/>
    <xdr:sp macro="" textlink="">
      <xdr:nvSpPr>
        <xdr:cNvPr id="11" name="Прямоугольник 10">
          <a:extLst>
            <a:ext uri="{FF2B5EF4-FFF2-40B4-BE49-F238E27FC236}">
              <a16:creationId xmlns:a16="http://schemas.microsoft.com/office/drawing/2014/main" xmlns="" id="{00000000-0008-0000-1800-00000B000000}"/>
            </a:ext>
          </a:extLst>
        </xdr:cNvPr>
        <xdr:cNvSpPr/>
      </xdr:nvSpPr>
      <xdr:spPr>
        <a:xfrm>
          <a:off x="4227069" y="1428750"/>
          <a:ext cx="7726806" cy="151209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i="0"/>
            <a:t>2-хдорожечная система для раздвижных дверей с верхним ходовым элементом</a:t>
          </a:r>
        </a:p>
        <a:p>
          <a:r>
            <a:rPr lang="en-US" sz="1100" i="0">
              <a:latin typeface="+mn-lt"/>
              <a:ea typeface="+mn-ea"/>
              <a:cs typeface="+mn-cs"/>
            </a:rPr>
            <a:t>- </a:t>
          </a:r>
          <a:r>
            <a:rPr lang="ru-RU" sz="1100" i="0">
              <a:latin typeface="+mn-lt"/>
              <a:ea typeface="+mn-ea"/>
              <a:cs typeface="+mn-cs"/>
            </a:rPr>
            <a:t>Для</a:t>
          </a:r>
          <a:r>
            <a:rPr lang="ru-RU" sz="1100" i="0" baseline="0">
              <a:latin typeface="+mn-lt"/>
              <a:ea typeface="+mn-ea"/>
              <a:cs typeface="+mn-cs"/>
            </a:rPr>
            <a:t> деревянных дверей или дверей с деревянными/алюминиевыми рамами</a:t>
          </a:r>
          <a:r>
            <a:rPr lang="ru-RU" sz="1100" i="0"/>
            <a:t>	</a:t>
          </a:r>
        </a:p>
        <a:p>
          <a:r>
            <a:rPr lang="ru-RU" sz="1100" i="0"/>
            <a:t> - Макс. вес двери 80 кг. / Высота двери до 2600 мм.	</a:t>
          </a:r>
        </a:p>
        <a:p>
          <a:r>
            <a:rPr lang="ru-RU" sz="1100" i="0"/>
            <a:t> - Ширина дверной панели от 700 до 2000 мм.	</a:t>
          </a:r>
        </a:p>
        <a:p>
          <a:r>
            <a:rPr lang="ru-RU" sz="1100" i="0"/>
            <a:t> - Толщина дверной панели 16, 18, 19, 22, 25, 28, 33, 40, 50 мм	</a:t>
          </a:r>
        </a:p>
        <a:p>
          <a:r>
            <a:rPr lang="ru-RU" sz="1100" i="0"/>
            <a:t> - Высота навески, вид навески, фуга и сила демпфирования могут регулироваться	</a:t>
          </a:r>
        </a:p>
        <a:p>
          <a:r>
            <a:rPr lang="ru-RU" sz="1100" i="0"/>
            <a:t> - Быстрый монтаж направляющих элементов</a:t>
          </a:r>
        </a:p>
        <a:p>
          <a:r>
            <a:rPr lang="ru-RU" sz="1100" i="0"/>
            <a:t>-</a:t>
          </a:r>
          <a:r>
            <a:rPr lang="ru-RU" sz="1100" i="0" baseline="0"/>
            <a:t> Минимальный зазор от потолка до крыши 95 мм</a:t>
          </a:r>
          <a:endParaRPr lang="ru-RU" sz="1100" i="0"/>
        </a:p>
      </xdr:txBody>
    </xdr:sp>
    <xdr:clientData/>
  </xdr:oneCellAnchor>
  <xdr:twoCellAnchor>
    <xdr:from>
      <xdr:col>1</xdr:col>
      <xdr:colOff>1</xdr:colOff>
      <xdr:row>18</xdr:row>
      <xdr:rowOff>11906</xdr:rowOff>
    </xdr:from>
    <xdr:to>
      <xdr:col>2</xdr:col>
      <xdr:colOff>2446076</xdr:colOff>
      <xdr:row>19</xdr:row>
      <xdr:rowOff>2756</xdr:rowOff>
    </xdr:to>
    <xdr:pic>
      <xdr:nvPicPr>
        <xdr:cNvPr id="17" name="Рисунок 16" descr="wardrobe_new.jpg">
          <a:extLst>
            <a:ext uri="{FF2B5EF4-FFF2-40B4-BE49-F238E27FC236}">
              <a16:creationId xmlns:a16="http://schemas.microsoft.com/office/drawing/2014/main" xmlns="" id="{00000000-0008-0000-1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73845" y="5453062"/>
          <a:ext cx="4089137" cy="21816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</xdr:row>
      <xdr:rowOff>11906</xdr:rowOff>
    </xdr:from>
    <xdr:to>
      <xdr:col>2</xdr:col>
      <xdr:colOff>1465415</xdr:colOff>
      <xdr:row>6</xdr:row>
      <xdr:rowOff>2756</xdr:rowOff>
    </xdr:to>
    <xdr:pic>
      <xdr:nvPicPr>
        <xdr:cNvPr id="18" name="Рисунок 17" descr="rennihurdir_01.png">
          <a:extLst>
            <a:ext uri="{FF2B5EF4-FFF2-40B4-BE49-F238E27FC236}">
              <a16:creationId xmlns:a16="http://schemas.microsoft.com/office/drawing/2014/main" xmlns="" id="{00000000-0008-0000-1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73844" y="2809875"/>
          <a:ext cx="3108477" cy="2181600"/>
        </a:xfrm>
        <a:prstGeom prst="rect">
          <a:avLst/>
        </a:prstGeom>
      </xdr:spPr>
    </xdr:pic>
    <xdr:clientData/>
  </xdr:twoCellAnchor>
  <xdr:oneCellAnchor>
    <xdr:from>
      <xdr:col>5</xdr:col>
      <xdr:colOff>217197</xdr:colOff>
      <xdr:row>44</xdr:row>
      <xdr:rowOff>1034002</xdr:rowOff>
    </xdr:from>
    <xdr:ext cx="184730" cy="937629"/>
    <xdr:sp macro="" textlink="">
      <xdr:nvSpPr>
        <xdr:cNvPr id="19" name="Прямоугольник 18">
          <a:extLst>
            <a:ext uri="{FF2B5EF4-FFF2-40B4-BE49-F238E27FC236}">
              <a16:creationId xmlns:a16="http://schemas.microsoft.com/office/drawing/2014/main" xmlns="" id="{00000000-0008-0000-1800-000013000000}"/>
            </a:ext>
          </a:extLst>
        </xdr:cNvPr>
        <xdr:cNvSpPr/>
      </xdr:nvSpPr>
      <xdr:spPr>
        <a:xfrm>
          <a:off x="7920541" y="18083752"/>
          <a:ext cx="184730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2419853</xdr:colOff>
      <xdr:row>44</xdr:row>
      <xdr:rowOff>498220</xdr:rowOff>
    </xdr:from>
    <xdr:ext cx="3378492" cy="787655"/>
    <xdr:sp macro="" textlink="">
      <xdr:nvSpPr>
        <xdr:cNvPr id="20" name="Прямоугольник 19">
          <a:extLst>
            <a:ext uri="{FF2B5EF4-FFF2-40B4-BE49-F238E27FC236}">
              <a16:creationId xmlns:a16="http://schemas.microsoft.com/office/drawing/2014/main" xmlns="" id="{00000000-0008-0000-1800-000014000000}"/>
            </a:ext>
          </a:extLst>
        </xdr:cNvPr>
        <xdr:cNvSpPr/>
      </xdr:nvSpPr>
      <xdr:spPr>
        <a:xfrm>
          <a:off x="4336759" y="17547970"/>
          <a:ext cx="3378492" cy="78765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Данный</a:t>
          </a:r>
          <a:r>
            <a:rPr lang="ru-RU" sz="1100" baseline="0">
              <a:latin typeface="+mn-lt"/>
              <a:ea typeface="+mn-ea"/>
              <a:cs typeface="+mn-cs"/>
            </a:rPr>
            <a:t> комплект для одной двери.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2-х дверного шкафа нужно 4 шт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3-х дверного шкафа нужно 6 шт</a:t>
          </a:r>
          <a:endParaRPr lang="ru-RU" sz="5400"/>
        </a:p>
      </xdr:txBody>
    </xdr:sp>
    <xdr:clientData/>
  </xdr:oneCellAnchor>
  <xdr:twoCellAnchor>
    <xdr:from>
      <xdr:col>1</xdr:col>
      <xdr:colOff>0</xdr:colOff>
      <xdr:row>57</xdr:row>
      <xdr:rowOff>35718</xdr:rowOff>
    </xdr:from>
    <xdr:to>
      <xdr:col>1</xdr:col>
      <xdr:colOff>900000</xdr:colOff>
      <xdr:row>57</xdr:row>
      <xdr:rowOff>1079999</xdr:rowOff>
    </xdr:to>
    <xdr:pic>
      <xdr:nvPicPr>
        <xdr:cNvPr id="21" name="Рисунок 20" descr="F35_TLtverbinder.jpg">
          <a:extLst>
            <a:ext uri="{FF2B5EF4-FFF2-40B4-BE49-F238E27FC236}">
              <a16:creationId xmlns:a16="http://schemas.microsoft.com/office/drawing/2014/main" xmlns="" id="{00000000-0008-0000-1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73844" y="20597812"/>
          <a:ext cx="900000" cy="1044281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</xdr:row>
      <xdr:rowOff>71436</xdr:rowOff>
    </xdr:from>
    <xdr:to>
      <xdr:col>2</xdr:col>
      <xdr:colOff>904876</xdr:colOff>
      <xdr:row>2</xdr:row>
      <xdr:rowOff>404814</xdr:rowOff>
    </xdr:to>
    <xdr:sp macro="" textlink="">
      <xdr:nvSpPr>
        <xdr:cNvPr id="25" name="Скругленный прямоугольник 2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xmlns="" id="{00000000-0008-0000-1800-000019000000}"/>
            </a:ext>
          </a:extLst>
        </xdr:cNvPr>
        <xdr:cNvSpPr/>
      </xdr:nvSpPr>
      <xdr:spPr>
        <a:xfrm>
          <a:off x="250031" y="547686"/>
          <a:ext cx="2452689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XL </a:t>
          </a:r>
          <a:r>
            <a:rPr lang="ru-RU" sz="1400" baseline="0"/>
            <a:t>2-х дверный шкаф</a:t>
          </a:r>
          <a:endParaRPr lang="ru-RU" sz="1400"/>
        </a:p>
      </xdr:txBody>
    </xdr:sp>
    <xdr:clientData/>
  </xdr:twoCellAnchor>
  <xdr:twoCellAnchor editAs="oneCell">
    <xdr:from>
      <xdr:col>6</xdr:col>
      <xdr:colOff>452437</xdr:colOff>
      <xdr:row>2</xdr:row>
      <xdr:rowOff>83344</xdr:rowOff>
    </xdr:from>
    <xdr:to>
      <xdr:col>10</xdr:col>
      <xdr:colOff>476250</xdr:colOff>
      <xdr:row>2</xdr:row>
      <xdr:rowOff>416722</xdr:rowOff>
    </xdr:to>
    <xdr:sp macro="" textlink="">
      <xdr:nvSpPr>
        <xdr:cNvPr id="26" name="Скругленный прямоугольник 25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xmlns="" id="{00000000-0008-0000-1800-00001A000000}"/>
            </a:ext>
          </a:extLst>
        </xdr:cNvPr>
        <xdr:cNvSpPr/>
      </xdr:nvSpPr>
      <xdr:spPr>
        <a:xfrm>
          <a:off x="8643937" y="559594"/>
          <a:ext cx="2452688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XL </a:t>
          </a:r>
          <a:r>
            <a:rPr lang="ru-RU" sz="1400" baseline="0"/>
            <a:t>3-х дверный шкаф</a:t>
          </a:r>
          <a:endParaRPr lang="ru-RU" sz="1400"/>
        </a:p>
      </xdr:txBody>
    </xdr:sp>
    <xdr:clientData/>
  </xdr:twoCellAnchor>
  <xdr:twoCellAnchor editAs="oneCell">
    <xdr:from>
      <xdr:col>1</xdr:col>
      <xdr:colOff>0</xdr:colOff>
      <xdr:row>50</xdr:row>
      <xdr:rowOff>0</xdr:rowOff>
    </xdr:from>
    <xdr:to>
      <xdr:col>2</xdr:col>
      <xdr:colOff>538538</xdr:colOff>
      <xdr:row>50</xdr:row>
      <xdr:rowOff>2181600</xdr:rowOff>
    </xdr:to>
    <xdr:pic>
      <xdr:nvPicPr>
        <xdr:cNvPr id="30" name="Рисунок 29" descr="409990_1802_Türausrichtbeschlag_02_shop.jpg">
          <a:extLst>
            <a:ext uri="{FF2B5EF4-FFF2-40B4-BE49-F238E27FC236}">
              <a16:creationId xmlns:a16="http://schemas.microsoft.com/office/drawing/2014/main" xmlns="" id="{00000000-0008-0000-1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523875" y="20812125"/>
          <a:ext cx="2181600" cy="2181600"/>
        </a:xfrm>
        <a:prstGeom prst="rect">
          <a:avLst/>
        </a:prstGeom>
      </xdr:spPr>
    </xdr:pic>
    <xdr:clientData/>
  </xdr:twoCellAnchor>
  <xdr:oneCellAnchor>
    <xdr:from>
      <xdr:col>2</xdr:col>
      <xdr:colOff>476250</xdr:colOff>
      <xdr:row>48</xdr:row>
      <xdr:rowOff>178589</xdr:rowOff>
    </xdr:from>
    <xdr:ext cx="5345905" cy="2345531"/>
    <xdr:sp macro="" textlink="">
      <xdr:nvSpPr>
        <xdr:cNvPr id="31" name="Прямоугольник 30">
          <a:extLst>
            <a:ext uri="{FF2B5EF4-FFF2-40B4-BE49-F238E27FC236}">
              <a16:creationId xmlns:a16="http://schemas.microsoft.com/office/drawing/2014/main" xmlns="" id="{00000000-0008-0000-1800-00001F000000}"/>
            </a:ext>
          </a:extLst>
        </xdr:cNvPr>
        <xdr:cNvSpPr/>
      </xdr:nvSpPr>
      <xdr:spPr>
        <a:xfrm>
          <a:off x="2643188" y="20609714"/>
          <a:ext cx="5345905" cy="234553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выпрямления деформированных мебельных дверей</a:t>
          </a:r>
          <a:r>
            <a:rPr lang="en-US" sz="1100">
              <a:latin typeface="+mn-lt"/>
              <a:ea typeface="+mn-ea"/>
              <a:cs typeface="+mn-cs"/>
            </a:rPr>
            <a:t>.</a:t>
          </a:r>
        </a:p>
        <a:p>
          <a:r>
            <a:rPr lang="ru-RU" sz="1100">
              <a:latin typeface="+mn-lt"/>
              <a:ea typeface="+mn-ea"/>
              <a:cs typeface="+mn-cs"/>
            </a:rPr>
            <a:t>Может также использоваться в качестве меры предосторожности для предотвращения деформации дверей.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Для дверей / фасадов толщиной 16 - 25 мм.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Максимальная высота двери / передней панели 2600 мм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Длина резьбовой шпильки 2000 мм, при необходимости может быть укорочена.2 регулировочные фурнитуры должны быть установлены на каждую дверь/перекрытие.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Быстрая, без винтовая установка и настройка, требующая только одной руки. Для бесшумного движения дверей / фронтов Крышка для отверстий диаметром 35 мм, серебристый пластик Крышки для пазов, алюминия, анодированного серебра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Один комплект, состоящий из двух регулировочных фитингов</a:t>
          </a:r>
          <a:endParaRPr lang="ru-RU" sz="5400"/>
        </a:p>
      </xdr:txBody>
    </xdr:sp>
    <xdr:clientData/>
  </xdr:oneCellAnchor>
  <xdr:twoCellAnchor editAs="oneCell">
    <xdr:from>
      <xdr:col>1</xdr:col>
      <xdr:colOff>881067</xdr:colOff>
      <xdr:row>0</xdr:row>
      <xdr:rowOff>107157</xdr:rowOff>
    </xdr:from>
    <xdr:to>
      <xdr:col>1</xdr:col>
      <xdr:colOff>1554267</xdr:colOff>
      <xdr:row>0</xdr:row>
      <xdr:rowOff>780357</xdr:rowOff>
    </xdr:to>
    <xdr:grpSp>
      <xdr:nvGrpSpPr>
        <xdr:cNvPr id="28" name="Группа 27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xmlns="" id="{00000000-0008-0000-1800-00001C000000}"/>
            </a:ext>
          </a:extLst>
        </xdr:cNvPr>
        <xdr:cNvGrpSpPr/>
      </xdr:nvGrpSpPr>
      <xdr:grpSpPr>
        <a:xfrm>
          <a:off x="1806353" y="107157"/>
          <a:ext cx="673200" cy="673200"/>
          <a:chOff x="1944000" y="3600000"/>
          <a:chExt cx="673200" cy="673200"/>
        </a:xfrm>
      </xdr:grpSpPr>
      <xdr:pic>
        <xdr:nvPicPr>
          <xdr:cNvPr id="29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1800-00001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32" name="Прямоугольник 31">
            <a:extLst>
              <a:ext uri="{FF2B5EF4-FFF2-40B4-BE49-F238E27FC236}">
                <a16:creationId xmlns:a16="http://schemas.microsoft.com/office/drawing/2014/main" xmlns="" id="{00000000-0008-0000-1800-000020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1</xdr:col>
      <xdr:colOff>83344</xdr:colOff>
      <xdr:row>0</xdr:row>
      <xdr:rowOff>119062</xdr:rowOff>
    </xdr:from>
    <xdr:to>
      <xdr:col>1</xdr:col>
      <xdr:colOff>756544</xdr:colOff>
      <xdr:row>0</xdr:row>
      <xdr:rowOff>792262</xdr:rowOff>
    </xdr:to>
    <xdr:grpSp>
      <xdr:nvGrpSpPr>
        <xdr:cNvPr id="33" name="Группа 32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xmlns="" id="{00000000-0008-0000-1800-000021000000}"/>
            </a:ext>
          </a:extLst>
        </xdr:cNvPr>
        <xdr:cNvGrpSpPr>
          <a:grpSpLocks noChangeAspect="1"/>
        </xdr:cNvGrpSpPr>
      </xdr:nvGrpSpPr>
      <xdr:grpSpPr>
        <a:xfrm>
          <a:off x="1008630" y="119062"/>
          <a:ext cx="673200" cy="673200"/>
          <a:chOff x="720000" y="3600000"/>
          <a:chExt cx="792000" cy="792000"/>
        </a:xfrm>
        <a:noFill/>
      </xdr:grpSpPr>
      <xdr:sp macro="" textlink="">
        <xdr:nvSpPr>
          <xdr:cNvPr id="34" name="Стрелка влево 33">
            <a:extLst>
              <a:ext uri="{FF2B5EF4-FFF2-40B4-BE49-F238E27FC236}">
                <a16:creationId xmlns:a16="http://schemas.microsoft.com/office/drawing/2014/main" xmlns="" id="{00000000-0008-0000-1800-000022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5" name="Прямоугольник 34">
            <a:extLst>
              <a:ext uri="{FF2B5EF4-FFF2-40B4-BE49-F238E27FC236}">
                <a16:creationId xmlns:a16="http://schemas.microsoft.com/office/drawing/2014/main" xmlns="" id="{00000000-0008-0000-1800-000023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0</xdr:col>
      <xdr:colOff>119063</xdr:colOff>
      <xdr:row>3</xdr:row>
      <xdr:rowOff>95253</xdr:rowOff>
    </xdr:from>
    <xdr:to>
      <xdr:col>0</xdr:col>
      <xdr:colOff>792265</xdr:colOff>
      <xdr:row>3</xdr:row>
      <xdr:rowOff>839890</xdr:rowOff>
    </xdr:to>
    <xdr:grpSp>
      <xdr:nvGrpSpPr>
        <xdr:cNvPr id="36" name="Группа 35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xmlns="" id="{00000000-0008-0000-1800-000024000000}"/>
            </a:ext>
          </a:extLst>
        </xdr:cNvPr>
        <xdr:cNvGrpSpPr>
          <a:grpSpLocks noChangeAspect="1"/>
        </xdr:cNvGrpSpPr>
      </xdr:nvGrpSpPr>
      <xdr:grpSpPr>
        <a:xfrm rot="5400000">
          <a:off x="83345" y="1899900"/>
          <a:ext cx="744637" cy="673202"/>
          <a:chOff x="720000" y="3600000"/>
          <a:chExt cx="792000" cy="792000"/>
        </a:xfrm>
      </xdr:grpSpPr>
      <xdr:sp macro="" textlink="">
        <xdr:nvSpPr>
          <xdr:cNvPr id="37" name="Стрелка влево 36">
            <a:extLst>
              <a:ext uri="{FF2B5EF4-FFF2-40B4-BE49-F238E27FC236}">
                <a16:creationId xmlns:a16="http://schemas.microsoft.com/office/drawing/2014/main" xmlns="" id="{00000000-0008-0000-1800-000025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8" name="Прямоугольник 37">
            <a:extLst>
              <a:ext uri="{FF2B5EF4-FFF2-40B4-BE49-F238E27FC236}">
                <a16:creationId xmlns:a16="http://schemas.microsoft.com/office/drawing/2014/main" xmlns="" id="{00000000-0008-0000-1800-000026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0</xdr:col>
      <xdr:colOff>119061</xdr:colOff>
      <xdr:row>5</xdr:row>
      <xdr:rowOff>95250</xdr:rowOff>
    </xdr:from>
    <xdr:to>
      <xdr:col>0</xdr:col>
      <xdr:colOff>792263</xdr:colOff>
      <xdr:row>5</xdr:row>
      <xdr:rowOff>839887</xdr:rowOff>
    </xdr:to>
    <xdr:grpSp>
      <xdr:nvGrpSpPr>
        <xdr:cNvPr id="39" name="Группа 38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00000000-0008-0000-1800-000027000000}"/>
            </a:ext>
          </a:extLst>
        </xdr:cNvPr>
        <xdr:cNvGrpSpPr>
          <a:grpSpLocks noChangeAspect="1"/>
        </xdr:cNvGrpSpPr>
      </xdr:nvGrpSpPr>
      <xdr:grpSpPr>
        <a:xfrm rot="5400000">
          <a:off x="83343" y="4403611"/>
          <a:ext cx="744637" cy="673202"/>
          <a:chOff x="720000" y="3600000"/>
          <a:chExt cx="792000" cy="792000"/>
        </a:xfrm>
      </xdr:grpSpPr>
      <xdr:sp macro="" textlink="">
        <xdr:nvSpPr>
          <xdr:cNvPr id="40" name="Стрелка влево 39">
            <a:extLst>
              <a:ext uri="{FF2B5EF4-FFF2-40B4-BE49-F238E27FC236}">
                <a16:creationId xmlns:a16="http://schemas.microsoft.com/office/drawing/2014/main" xmlns="" id="{00000000-0008-0000-1800-000028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1" name="Прямоугольник 40">
            <a:extLst>
              <a:ext uri="{FF2B5EF4-FFF2-40B4-BE49-F238E27FC236}">
                <a16:creationId xmlns:a16="http://schemas.microsoft.com/office/drawing/2014/main" xmlns="" id="{00000000-0008-0000-1800-000029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0</xdr:col>
      <xdr:colOff>119061</xdr:colOff>
      <xdr:row>18</xdr:row>
      <xdr:rowOff>95250</xdr:rowOff>
    </xdr:from>
    <xdr:to>
      <xdr:col>0</xdr:col>
      <xdr:colOff>792263</xdr:colOff>
      <xdr:row>18</xdr:row>
      <xdr:rowOff>839887</xdr:rowOff>
    </xdr:to>
    <xdr:grpSp>
      <xdr:nvGrpSpPr>
        <xdr:cNvPr id="42" name="Группа 41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xmlns="" id="{00000000-0008-0000-1800-00002A000000}"/>
            </a:ext>
          </a:extLst>
        </xdr:cNvPr>
        <xdr:cNvGrpSpPr>
          <a:grpSpLocks noChangeAspect="1"/>
        </xdr:cNvGrpSpPr>
      </xdr:nvGrpSpPr>
      <xdr:grpSpPr>
        <a:xfrm rot="5400000">
          <a:off x="83343" y="9583397"/>
          <a:ext cx="744637" cy="673202"/>
          <a:chOff x="720000" y="3600000"/>
          <a:chExt cx="792000" cy="792000"/>
        </a:xfrm>
      </xdr:grpSpPr>
      <xdr:sp macro="" textlink="">
        <xdr:nvSpPr>
          <xdr:cNvPr id="43" name="Стрелка влево 42">
            <a:extLst>
              <a:ext uri="{FF2B5EF4-FFF2-40B4-BE49-F238E27FC236}">
                <a16:creationId xmlns:a16="http://schemas.microsoft.com/office/drawing/2014/main" xmlns="" id="{00000000-0008-0000-1800-00002B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4" name="Прямоугольник 43">
            <a:extLst>
              <a:ext uri="{FF2B5EF4-FFF2-40B4-BE49-F238E27FC236}">
                <a16:creationId xmlns:a16="http://schemas.microsoft.com/office/drawing/2014/main" xmlns="" id="{00000000-0008-0000-1800-00002C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0</xdr:col>
      <xdr:colOff>119061</xdr:colOff>
      <xdr:row>34</xdr:row>
      <xdr:rowOff>95252</xdr:rowOff>
    </xdr:from>
    <xdr:to>
      <xdr:col>0</xdr:col>
      <xdr:colOff>792263</xdr:colOff>
      <xdr:row>34</xdr:row>
      <xdr:rowOff>839889</xdr:rowOff>
    </xdr:to>
    <xdr:grpSp>
      <xdr:nvGrpSpPr>
        <xdr:cNvPr id="45" name="Группа 44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xmlns="" id="{00000000-0008-0000-1800-00002D000000}"/>
            </a:ext>
          </a:extLst>
        </xdr:cNvPr>
        <xdr:cNvGrpSpPr>
          <a:grpSpLocks noChangeAspect="1"/>
        </xdr:cNvGrpSpPr>
      </xdr:nvGrpSpPr>
      <xdr:grpSpPr>
        <a:xfrm rot="5400000">
          <a:off x="83343" y="15516113"/>
          <a:ext cx="744637" cy="673202"/>
          <a:chOff x="720000" y="3600000"/>
          <a:chExt cx="792000" cy="792000"/>
        </a:xfrm>
      </xdr:grpSpPr>
      <xdr:sp macro="" textlink="">
        <xdr:nvSpPr>
          <xdr:cNvPr id="46" name="Стрелка влево 45">
            <a:extLst>
              <a:ext uri="{FF2B5EF4-FFF2-40B4-BE49-F238E27FC236}">
                <a16:creationId xmlns:a16="http://schemas.microsoft.com/office/drawing/2014/main" xmlns="" id="{00000000-0008-0000-1800-00002E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7" name="Прямоугольник 46">
            <a:extLst>
              <a:ext uri="{FF2B5EF4-FFF2-40B4-BE49-F238E27FC236}">
                <a16:creationId xmlns:a16="http://schemas.microsoft.com/office/drawing/2014/main" xmlns="" id="{00000000-0008-0000-1800-00002F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0</xdr:col>
      <xdr:colOff>119060</xdr:colOff>
      <xdr:row>57</xdr:row>
      <xdr:rowOff>95251</xdr:rowOff>
    </xdr:from>
    <xdr:to>
      <xdr:col>0</xdr:col>
      <xdr:colOff>792262</xdr:colOff>
      <xdr:row>57</xdr:row>
      <xdr:rowOff>839888</xdr:rowOff>
    </xdr:to>
    <xdr:grpSp>
      <xdr:nvGrpSpPr>
        <xdr:cNvPr id="48" name="Группа 47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xmlns="" id="{00000000-0008-0000-1800-000030000000}"/>
            </a:ext>
          </a:extLst>
        </xdr:cNvPr>
        <xdr:cNvGrpSpPr>
          <a:grpSpLocks noChangeAspect="1"/>
        </xdr:cNvGrpSpPr>
      </xdr:nvGrpSpPr>
      <xdr:grpSpPr>
        <a:xfrm rot="5400000">
          <a:off x="83342" y="26537898"/>
          <a:ext cx="744637" cy="673202"/>
          <a:chOff x="720000" y="3600000"/>
          <a:chExt cx="792000" cy="792000"/>
        </a:xfrm>
      </xdr:grpSpPr>
      <xdr:sp macro="" textlink="">
        <xdr:nvSpPr>
          <xdr:cNvPr id="49" name="Стрелка влево 48">
            <a:extLst>
              <a:ext uri="{FF2B5EF4-FFF2-40B4-BE49-F238E27FC236}">
                <a16:creationId xmlns:a16="http://schemas.microsoft.com/office/drawing/2014/main" xmlns="" id="{00000000-0008-0000-1800-000031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50" name="Прямоугольник 49">
            <a:extLst>
              <a:ext uri="{FF2B5EF4-FFF2-40B4-BE49-F238E27FC236}">
                <a16:creationId xmlns:a16="http://schemas.microsoft.com/office/drawing/2014/main" xmlns="" id="{00000000-0008-0000-1800-000032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7</xdr:col>
      <xdr:colOff>416152</xdr:colOff>
      <xdr:row>1</xdr:row>
      <xdr:rowOff>16438</xdr:rowOff>
    </xdr:from>
    <xdr:to>
      <xdr:col>10</xdr:col>
      <xdr:colOff>526144</xdr:colOff>
      <xdr:row>1</xdr:row>
      <xdr:rowOff>335640</xdr:rowOff>
    </xdr:to>
    <xdr:sp macro="" textlink="">
      <xdr:nvSpPr>
        <xdr:cNvPr id="51" name="Скругленный прямоугольник 50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1800-000033000000}"/>
            </a:ext>
          </a:extLst>
        </xdr:cNvPr>
        <xdr:cNvSpPr/>
      </xdr:nvSpPr>
      <xdr:spPr>
        <a:xfrm>
          <a:off x="10421938" y="914509"/>
          <a:ext cx="2042206" cy="319202"/>
        </a:xfrm>
        <a:prstGeom prst="roundRect">
          <a:avLst/>
        </a:prstGeom>
        <a:noFill/>
        <a:ln w="38100"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 b="1" i="0">
              <a:solidFill>
                <a:schemeClr val="tx1"/>
              </a:solidFill>
            </a:rPr>
            <a:t>TopLine</a:t>
          </a:r>
          <a:r>
            <a:rPr lang="en-US" sz="1400" b="1" i="0" baseline="0">
              <a:solidFill>
                <a:schemeClr val="tx1"/>
              </a:solidFill>
            </a:rPr>
            <a:t> XL 2019 </a:t>
          </a:r>
          <a:r>
            <a:rPr lang="ru-RU" sz="1400" b="1" i="0" baseline="0">
              <a:solidFill>
                <a:schemeClr val="tx1"/>
              </a:solidFill>
            </a:rPr>
            <a:t>года</a:t>
          </a:r>
          <a:endParaRPr lang="ru-RU" sz="1400" b="1" i="0">
            <a:solidFill>
              <a:schemeClr val="tx1"/>
            </a:solidFill>
          </a:endParaRPr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3833811</xdr:colOff>
      <xdr:row>0</xdr:row>
      <xdr:rowOff>0</xdr:rowOff>
    </xdr:from>
    <xdr:ext cx="3321845" cy="3405124"/>
    <xdr:sp macro="" textlink="">
      <xdr:nvSpPr>
        <xdr:cNvPr id="6" name="Прямоугольник 5">
          <a:extLst>
            <a:ext uri="{FF2B5EF4-FFF2-40B4-BE49-F238E27FC236}">
              <a16:creationId xmlns:a16="http://schemas.microsoft.com/office/drawing/2014/main" xmlns="" id="{00000000-0008-0000-1900-000006000000}"/>
            </a:ext>
          </a:extLst>
        </xdr:cNvPr>
        <xdr:cNvSpPr/>
      </xdr:nvSpPr>
      <xdr:spPr>
        <a:xfrm flipH="1" flipV="1">
          <a:off x="6367461" y="1781238"/>
          <a:ext cx="3321845" cy="340512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ctr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5</xdr:col>
      <xdr:colOff>217197</xdr:colOff>
      <xdr:row>0</xdr:row>
      <xdr:rowOff>0</xdr:rowOff>
    </xdr:from>
    <xdr:ext cx="184730" cy="937629"/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xmlns="" id="{00000000-0008-0000-1900-00000A000000}"/>
            </a:ext>
          </a:extLst>
        </xdr:cNvPr>
        <xdr:cNvSpPr/>
      </xdr:nvSpPr>
      <xdr:spPr>
        <a:xfrm>
          <a:off x="8542047" y="20293552"/>
          <a:ext cx="184730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3833811</xdr:colOff>
      <xdr:row>0</xdr:row>
      <xdr:rowOff>0</xdr:rowOff>
    </xdr:from>
    <xdr:ext cx="3321845" cy="3405124"/>
    <xdr:sp macro="" textlink="">
      <xdr:nvSpPr>
        <xdr:cNvPr id="42" name="Прямоугольник 41">
          <a:extLst>
            <a:ext uri="{FF2B5EF4-FFF2-40B4-BE49-F238E27FC236}">
              <a16:creationId xmlns:a16="http://schemas.microsoft.com/office/drawing/2014/main" xmlns="" id="{00000000-0008-0000-1900-00002A000000}"/>
            </a:ext>
          </a:extLst>
        </xdr:cNvPr>
        <xdr:cNvSpPr/>
      </xdr:nvSpPr>
      <xdr:spPr>
        <a:xfrm flipH="1" flipV="1">
          <a:off x="6367461" y="1781238"/>
          <a:ext cx="3321845" cy="340512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ctr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5</xdr:col>
      <xdr:colOff>217197</xdr:colOff>
      <xdr:row>0</xdr:row>
      <xdr:rowOff>0</xdr:rowOff>
    </xdr:from>
    <xdr:ext cx="184730" cy="937629"/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xmlns="" id="{00000000-0008-0000-1900-00002E000000}"/>
            </a:ext>
          </a:extLst>
        </xdr:cNvPr>
        <xdr:cNvSpPr/>
      </xdr:nvSpPr>
      <xdr:spPr>
        <a:xfrm>
          <a:off x="8542047" y="20293552"/>
          <a:ext cx="184730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881067</xdr:colOff>
      <xdr:row>0</xdr:row>
      <xdr:rowOff>107157</xdr:rowOff>
    </xdr:from>
    <xdr:to>
      <xdr:col>1</xdr:col>
      <xdr:colOff>1554267</xdr:colOff>
      <xdr:row>0</xdr:row>
      <xdr:rowOff>780357</xdr:rowOff>
    </xdr:to>
    <xdr:grpSp>
      <xdr:nvGrpSpPr>
        <xdr:cNvPr id="74" name="Группа 73">
          <a:extLst>
            <a:ext uri="{FF2B5EF4-FFF2-40B4-BE49-F238E27FC236}">
              <a16:creationId xmlns:a16="http://schemas.microsoft.com/office/drawing/2014/main" xmlns="" id="{00000000-0008-0000-1900-00004A000000}"/>
            </a:ext>
          </a:extLst>
        </xdr:cNvPr>
        <xdr:cNvGrpSpPr/>
      </xdr:nvGrpSpPr>
      <xdr:grpSpPr>
        <a:xfrm>
          <a:off x="1806353" y="107157"/>
          <a:ext cx="673200" cy="673200"/>
          <a:chOff x="1944000" y="3600000"/>
          <a:chExt cx="673200" cy="673200"/>
        </a:xfrm>
      </xdr:grpSpPr>
      <xdr:pic>
        <xdr:nvPicPr>
          <xdr:cNvPr id="75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1900-00004B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76" name="Прямоугольник 75">
            <a:extLst>
              <a:ext uri="{FF2B5EF4-FFF2-40B4-BE49-F238E27FC236}">
                <a16:creationId xmlns:a16="http://schemas.microsoft.com/office/drawing/2014/main" xmlns="" id="{00000000-0008-0000-1900-00004C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1</xdr:col>
      <xdr:colOff>83344</xdr:colOff>
      <xdr:row>0</xdr:row>
      <xdr:rowOff>119062</xdr:rowOff>
    </xdr:from>
    <xdr:to>
      <xdr:col>1</xdr:col>
      <xdr:colOff>756544</xdr:colOff>
      <xdr:row>0</xdr:row>
      <xdr:rowOff>792262</xdr:rowOff>
    </xdr:to>
    <xdr:grpSp>
      <xdr:nvGrpSpPr>
        <xdr:cNvPr id="77" name="Группа 7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xmlns="" id="{00000000-0008-0000-1900-00004D000000}"/>
            </a:ext>
          </a:extLst>
        </xdr:cNvPr>
        <xdr:cNvGrpSpPr>
          <a:grpSpLocks noChangeAspect="1"/>
        </xdr:cNvGrpSpPr>
      </xdr:nvGrpSpPr>
      <xdr:grpSpPr>
        <a:xfrm>
          <a:off x="1008630" y="119062"/>
          <a:ext cx="673200" cy="673200"/>
          <a:chOff x="720000" y="3600000"/>
          <a:chExt cx="792000" cy="792000"/>
        </a:xfrm>
        <a:noFill/>
      </xdr:grpSpPr>
      <xdr:sp macro="" textlink="">
        <xdr:nvSpPr>
          <xdr:cNvPr id="78" name="Стрелка влево 77">
            <a:extLst>
              <a:ext uri="{FF2B5EF4-FFF2-40B4-BE49-F238E27FC236}">
                <a16:creationId xmlns:a16="http://schemas.microsoft.com/office/drawing/2014/main" xmlns="" id="{00000000-0008-0000-1900-00004E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9" name="Прямоугольник 78">
            <a:extLst>
              <a:ext uri="{FF2B5EF4-FFF2-40B4-BE49-F238E27FC236}">
                <a16:creationId xmlns:a16="http://schemas.microsoft.com/office/drawing/2014/main" xmlns="" id="{00000000-0008-0000-1900-00004F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1</xdr:col>
      <xdr:colOff>95250</xdr:colOff>
      <xdr:row>1</xdr:row>
      <xdr:rowOff>71436</xdr:rowOff>
    </xdr:from>
    <xdr:to>
      <xdr:col>2</xdr:col>
      <xdr:colOff>904876</xdr:colOff>
      <xdr:row>1</xdr:row>
      <xdr:rowOff>404814</xdr:rowOff>
    </xdr:to>
    <xdr:sp macro="" textlink="">
      <xdr:nvSpPr>
        <xdr:cNvPr id="80" name="Скругленный прямоугольник 79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xmlns="" id="{00000000-0008-0000-1900-000050000000}"/>
            </a:ext>
          </a:extLst>
        </xdr:cNvPr>
        <xdr:cNvSpPr/>
      </xdr:nvSpPr>
      <xdr:spPr>
        <a:xfrm>
          <a:off x="981075" y="966786"/>
          <a:ext cx="2457451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XL </a:t>
          </a:r>
          <a:r>
            <a:rPr lang="ru-RU" sz="1400" baseline="0"/>
            <a:t>2-х дверный шкаф</a:t>
          </a:r>
          <a:endParaRPr lang="ru-RU" sz="1400"/>
        </a:p>
      </xdr:txBody>
    </xdr:sp>
    <xdr:clientData fLocksWithSheet="0"/>
  </xdr:twoCellAnchor>
  <xdr:twoCellAnchor editAs="oneCell">
    <xdr:from>
      <xdr:col>6</xdr:col>
      <xdr:colOff>452437</xdr:colOff>
      <xdr:row>1</xdr:row>
      <xdr:rowOff>83344</xdr:rowOff>
    </xdr:from>
    <xdr:to>
      <xdr:col>10</xdr:col>
      <xdr:colOff>476251</xdr:colOff>
      <xdr:row>1</xdr:row>
      <xdr:rowOff>416722</xdr:rowOff>
    </xdr:to>
    <xdr:sp macro="" textlink="">
      <xdr:nvSpPr>
        <xdr:cNvPr id="81" name="Скругленный прямоугольник 80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xmlns="" id="{00000000-0008-0000-1900-000051000000}"/>
            </a:ext>
          </a:extLst>
        </xdr:cNvPr>
        <xdr:cNvSpPr/>
      </xdr:nvSpPr>
      <xdr:spPr>
        <a:xfrm>
          <a:off x="9386887" y="978694"/>
          <a:ext cx="2462213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XL </a:t>
          </a:r>
          <a:r>
            <a:rPr lang="ru-RU" sz="1400" baseline="0"/>
            <a:t>3-х дверный шкаф</a:t>
          </a:r>
          <a:endParaRPr lang="ru-RU" sz="1400"/>
        </a:p>
      </xdr:txBody>
    </xdr:sp>
    <xdr:clientData fLocksWithSheet="0"/>
  </xdr:twoCellAnchor>
  <xdr:oneCellAnchor>
    <xdr:from>
      <xdr:col>2</xdr:col>
      <xdr:colOff>1633888</xdr:colOff>
      <xdr:row>2</xdr:row>
      <xdr:rowOff>47625</xdr:rowOff>
    </xdr:from>
    <xdr:ext cx="7726806" cy="1643062"/>
    <xdr:sp macro="" textlink="">
      <xdr:nvSpPr>
        <xdr:cNvPr id="83" name="Прямоугольник 82">
          <a:extLst>
            <a:ext uri="{FF2B5EF4-FFF2-40B4-BE49-F238E27FC236}">
              <a16:creationId xmlns:a16="http://schemas.microsoft.com/office/drawing/2014/main" xmlns="" id="{00000000-0008-0000-1900-000053000000}"/>
            </a:ext>
          </a:extLst>
        </xdr:cNvPr>
        <xdr:cNvSpPr/>
      </xdr:nvSpPr>
      <xdr:spPr>
        <a:xfrm>
          <a:off x="4158013" y="1500188"/>
          <a:ext cx="7726806" cy="164306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i="0">
              <a:latin typeface="+mn-lt"/>
              <a:ea typeface="+mn-ea"/>
              <a:cs typeface="+mn-cs"/>
            </a:rPr>
            <a:t>2-хдорожечная система для раздвижных дверей с верхним ходовым элементом</a:t>
          </a:r>
          <a:endParaRPr lang="ru-RU"/>
        </a:p>
        <a:p>
          <a:r>
            <a:rPr lang="ru-RU" sz="1100" i="0">
              <a:latin typeface="+mn-lt"/>
              <a:ea typeface="+mn-ea"/>
              <a:cs typeface="+mn-cs"/>
            </a:rPr>
            <a:t> </a:t>
          </a:r>
          <a:r>
            <a:rPr lang="en-US" sz="1100" i="0">
              <a:latin typeface="+mn-lt"/>
              <a:ea typeface="+mn-ea"/>
              <a:cs typeface="+mn-cs"/>
            </a:rPr>
            <a:t>- </a:t>
          </a:r>
          <a:r>
            <a:rPr lang="ru-RU" sz="1100" i="0">
              <a:latin typeface="+mn-lt"/>
              <a:ea typeface="+mn-ea"/>
              <a:cs typeface="+mn-cs"/>
            </a:rPr>
            <a:t>Для</a:t>
          </a:r>
          <a:r>
            <a:rPr lang="ru-RU" sz="1100" i="0" baseline="0">
              <a:latin typeface="+mn-lt"/>
              <a:ea typeface="+mn-ea"/>
              <a:cs typeface="+mn-cs"/>
            </a:rPr>
            <a:t> деревянных дверей или дверей с деревянными/алюминиевыми рамами</a:t>
          </a:r>
          <a:r>
            <a:rPr lang="ru-RU" sz="1100" i="0">
              <a:latin typeface="+mn-lt"/>
              <a:ea typeface="+mn-ea"/>
              <a:cs typeface="+mn-cs"/>
            </a:rPr>
            <a:t>	</a:t>
          </a:r>
          <a:endParaRPr lang="ru-RU"/>
        </a:p>
        <a:p>
          <a:r>
            <a:rPr lang="ru-RU" sz="1100" i="0">
              <a:latin typeface="+mn-lt"/>
              <a:ea typeface="+mn-ea"/>
              <a:cs typeface="+mn-cs"/>
            </a:rPr>
            <a:t> - Макс. вес двери 60 кг,</a:t>
          </a:r>
          <a:r>
            <a:rPr lang="ru-RU" sz="1100" i="0" baseline="0">
              <a:latin typeface="+mn-lt"/>
              <a:ea typeface="+mn-ea"/>
              <a:cs typeface="+mn-cs"/>
            </a:rPr>
            <a:t> </a:t>
          </a:r>
          <a:r>
            <a:rPr lang="ru-RU" sz="1100" i="0">
              <a:latin typeface="+mn-lt"/>
              <a:ea typeface="+mn-ea"/>
              <a:cs typeface="+mn-cs"/>
            </a:rPr>
            <a:t>80 кг</a:t>
          </a:r>
          <a:r>
            <a:rPr lang="ru-RU" sz="1100" i="0" baseline="0">
              <a:latin typeface="+mn-lt"/>
              <a:ea typeface="+mn-ea"/>
              <a:cs typeface="+mn-cs"/>
            </a:rPr>
            <a:t> и 100</a:t>
          </a:r>
          <a:r>
            <a:rPr lang="ru-RU" sz="1100" i="0">
              <a:latin typeface="+mn-lt"/>
              <a:ea typeface="+mn-ea"/>
              <a:cs typeface="+mn-cs"/>
            </a:rPr>
            <a:t> кг. / Высота двери до 3000 мм.	</a:t>
          </a:r>
          <a:endParaRPr lang="ru-RU"/>
        </a:p>
        <a:p>
          <a:r>
            <a:rPr lang="ru-RU" sz="1100" i="0">
              <a:latin typeface="+mn-lt"/>
              <a:ea typeface="+mn-ea"/>
              <a:cs typeface="+mn-cs"/>
            </a:rPr>
            <a:t> - Ширина дверной панели от 600 до 2000 мм.	</a:t>
          </a:r>
          <a:endParaRPr lang="ru-RU"/>
        </a:p>
        <a:p>
          <a:r>
            <a:rPr lang="ru-RU" sz="1100" i="0">
              <a:latin typeface="+mn-lt"/>
              <a:ea typeface="+mn-ea"/>
              <a:cs typeface="+mn-cs"/>
            </a:rPr>
            <a:t> - Толщина дверной панели от 18 </a:t>
          </a:r>
          <a:r>
            <a:rPr lang="ru-RU" sz="1100" i="0" baseline="0">
              <a:latin typeface="+mn-lt"/>
              <a:ea typeface="+mn-ea"/>
              <a:cs typeface="+mn-cs"/>
            </a:rPr>
            <a:t> до 50 мм</a:t>
          </a:r>
          <a:r>
            <a:rPr lang="ru-RU" sz="1100" i="0">
              <a:latin typeface="+mn-lt"/>
              <a:ea typeface="+mn-ea"/>
              <a:cs typeface="+mn-cs"/>
            </a:rPr>
            <a:t>	</a:t>
          </a:r>
          <a:endParaRPr lang="ru-RU"/>
        </a:p>
        <a:p>
          <a:r>
            <a:rPr lang="ru-RU" sz="1100" i="0">
              <a:latin typeface="+mn-lt"/>
              <a:ea typeface="+mn-ea"/>
              <a:cs typeface="+mn-cs"/>
            </a:rPr>
            <a:t> -</a:t>
          </a:r>
          <a:r>
            <a:rPr lang="ru-RU" sz="1100" i="0" baseline="0">
              <a:latin typeface="+mn-lt"/>
              <a:ea typeface="+mn-ea"/>
              <a:cs typeface="+mn-cs"/>
            </a:rPr>
            <a:t> Р</a:t>
          </a:r>
          <a:r>
            <a:rPr lang="ru-RU" sz="1100" i="0">
              <a:latin typeface="+mn-lt"/>
              <a:ea typeface="+mn-ea"/>
              <a:cs typeface="+mn-cs"/>
            </a:rPr>
            <a:t>егулировка высоты +/- 3 мм</a:t>
          </a:r>
        </a:p>
        <a:p>
          <a:r>
            <a:rPr lang="ru-RU" sz="1100" i="0">
              <a:latin typeface="+mn-lt"/>
              <a:ea typeface="+mn-ea"/>
              <a:cs typeface="+mn-cs"/>
            </a:rPr>
            <a:t> - Регулировка наложения двери +/- 10 мм	</a:t>
          </a:r>
          <a:endParaRPr lang="ru-RU"/>
        </a:p>
        <a:p>
          <a:r>
            <a:rPr lang="ru-RU" sz="1100" i="0">
              <a:latin typeface="+mn-lt"/>
              <a:ea typeface="+mn-ea"/>
              <a:cs typeface="+mn-cs"/>
            </a:rPr>
            <a:t> - Быстрый монтаж направляющих элементов</a:t>
          </a:r>
          <a:endParaRPr lang="ru-RU"/>
        </a:p>
        <a:p>
          <a:r>
            <a:rPr lang="ru-RU" sz="1100" i="0">
              <a:latin typeface="+mn-lt"/>
              <a:ea typeface="+mn-ea"/>
              <a:cs typeface="+mn-cs"/>
            </a:rPr>
            <a:t> -</a:t>
          </a:r>
          <a:r>
            <a:rPr lang="ru-RU" sz="1100" i="0" baseline="0">
              <a:latin typeface="+mn-lt"/>
              <a:ea typeface="+mn-ea"/>
              <a:cs typeface="+mn-cs"/>
            </a:rPr>
            <a:t> Минимальный зазор от потолка до крыши 95 мм</a:t>
          </a:r>
          <a:endParaRPr lang="ru-RU" sz="1100" i="0"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1</xdr:col>
      <xdr:colOff>-1</xdr:colOff>
      <xdr:row>1</xdr:row>
      <xdr:rowOff>498928</xdr:rowOff>
    </xdr:from>
    <xdr:to>
      <xdr:col>2</xdr:col>
      <xdr:colOff>1702594</xdr:colOff>
      <xdr:row>3</xdr:row>
      <xdr:rowOff>0</xdr:rowOff>
    </xdr:to>
    <xdr:pic>
      <xdr:nvPicPr>
        <xdr:cNvPr id="84" name="Рисунок 83" descr="400101_ToplIneXL_USP1_group.jpg">
          <a:extLst>
            <a:ext uri="{FF2B5EF4-FFF2-40B4-BE49-F238E27FC236}">
              <a16:creationId xmlns:a16="http://schemas.microsoft.com/office/drawing/2014/main" xmlns="" id="{00000000-0008-0000-19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25285" y="1460499"/>
          <a:ext cx="3426166" cy="2195287"/>
        </a:xfrm>
        <a:prstGeom prst="rect">
          <a:avLst/>
        </a:prstGeom>
      </xdr:spPr>
    </xdr:pic>
    <xdr:clientData/>
  </xdr:twoCellAnchor>
  <xdr:oneCellAnchor>
    <xdr:from>
      <xdr:col>2</xdr:col>
      <xdr:colOff>3833811</xdr:colOff>
      <xdr:row>2</xdr:row>
      <xdr:rowOff>381063</xdr:rowOff>
    </xdr:from>
    <xdr:ext cx="3321845" cy="3405124"/>
    <xdr:sp macro="" textlink="">
      <xdr:nvSpPr>
        <xdr:cNvPr id="85" name="Прямоугольник 84">
          <a:extLst>
            <a:ext uri="{FF2B5EF4-FFF2-40B4-BE49-F238E27FC236}">
              <a16:creationId xmlns:a16="http://schemas.microsoft.com/office/drawing/2014/main" xmlns="" id="{00000000-0008-0000-1900-000055000000}"/>
            </a:ext>
          </a:extLst>
        </xdr:cNvPr>
        <xdr:cNvSpPr/>
      </xdr:nvSpPr>
      <xdr:spPr>
        <a:xfrm flipH="1" flipV="1">
          <a:off x="6367461" y="1781238"/>
          <a:ext cx="3321845" cy="340512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ctr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0</xdr:col>
      <xdr:colOff>916215</xdr:colOff>
      <xdr:row>4</xdr:row>
      <xdr:rowOff>18143</xdr:rowOff>
    </xdr:from>
    <xdr:to>
      <xdr:col>2</xdr:col>
      <xdr:colOff>1708993</xdr:colOff>
      <xdr:row>4</xdr:row>
      <xdr:rowOff>2185985</xdr:rowOff>
    </xdr:to>
    <xdr:pic>
      <xdr:nvPicPr>
        <xdr:cNvPr id="90" name="Рисунок 89" descr="TopLine XL.PNG">
          <a:extLst>
            <a:ext uri="{FF2B5EF4-FFF2-40B4-BE49-F238E27FC236}">
              <a16:creationId xmlns:a16="http://schemas.microsoft.com/office/drawing/2014/main" xmlns="" id="{00000000-0008-0000-19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16215" y="3982357"/>
          <a:ext cx="3441635" cy="2167842"/>
        </a:xfrm>
        <a:prstGeom prst="rect">
          <a:avLst/>
        </a:prstGeom>
      </xdr:spPr>
    </xdr:pic>
    <xdr:clientData/>
  </xdr:twoCellAnchor>
  <xdr:twoCellAnchor>
    <xdr:from>
      <xdr:col>1</xdr:col>
      <xdr:colOff>11906</xdr:colOff>
      <xdr:row>30</xdr:row>
      <xdr:rowOff>23812</xdr:rowOff>
    </xdr:from>
    <xdr:to>
      <xdr:col>2</xdr:col>
      <xdr:colOff>1665277</xdr:colOff>
      <xdr:row>30</xdr:row>
      <xdr:rowOff>2119313</xdr:rowOff>
    </xdr:to>
    <xdr:pic>
      <xdr:nvPicPr>
        <xdr:cNvPr id="18" name="Рисунок 17" descr="TPL_Tuerleiste_LA10197_91x52_5.jpg">
          <a:extLst>
            <a:ext uri="{FF2B5EF4-FFF2-40B4-BE49-F238E27FC236}">
              <a16:creationId xmlns:a16="http://schemas.microsoft.com/office/drawing/2014/main" xmlns="" id="{00000000-0008-0000-1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97731" y="15092362"/>
          <a:ext cx="3301196" cy="2095501"/>
        </a:xfrm>
        <a:prstGeom prst="rect">
          <a:avLst/>
        </a:prstGeom>
      </xdr:spPr>
    </xdr:pic>
    <xdr:clientData/>
  </xdr:twoCellAnchor>
  <xdr:twoCellAnchor>
    <xdr:from>
      <xdr:col>2</xdr:col>
      <xdr:colOff>3917157</xdr:colOff>
      <xdr:row>30</xdr:row>
      <xdr:rowOff>71438</xdr:rowOff>
    </xdr:from>
    <xdr:to>
      <xdr:col>4</xdr:col>
      <xdr:colOff>821531</xdr:colOff>
      <xdr:row>30</xdr:row>
      <xdr:rowOff>2127250</xdr:rowOff>
    </xdr:to>
    <xdr:pic>
      <xdr:nvPicPr>
        <xdr:cNvPr id="19" name="Рисунок 18" descr="TPL_Tuerleiste_U-foermig_LA10199_91x52_5.jpg">
          <a:extLst>
            <a:ext uri="{FF2B5EF4-FFF2-40B4-BE49-F238E27FC236}">
              <a16:creationId xmlns:a16="http://schemas.microsoft.com/office/drawing/2014/main" xmlns="" id="{00000000-0008-0000-1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576220" y="14160501"/>
          <a:ext cx="2047874" cy="205581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40</xdr:row>
      <xdr:rowOff>47624</xdr:rowOff>
    </xdr:from>
    <xdr:to>
      <xdr:col>2</xdr:col>
      <xdr:colOff>2134599</xdr:colOff>
      <xdr:row>40</xdr:row>
      <xdr:rowOff>2181599</xdr:rowOff>
    </xdr:to>
    <xdr:pic>
      <xdr:nvPicPr>
        <xdr:cNvPr id="20" name="Рисунок 19" descr="EF_Comp_Beschlag_Schiebetuer_TA (1).jpg">
          <a:extLst>
            <a:ext uri="{FF2B5EF4-FFF2-40B4-BE49-F238E27FC236}">
              <a16:creationId xmlns:a16="http://schemas.microsoft.com/office/drawing/2014/main" xmlns="" id="{00000000-0008-0000-1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85825" y="19307174"/>
          <a:ext cx="3782424" cy="2133975"/>
        </a:xfrm>
        <a:prstGeom prst="rect">
          <a:avLst/>
        </a:prstGeom>
      </xdr:spPr>
    </xdr:pic>
    <xdr:clientData/>
  </xdr:twoCellAnchor>
  <xdr:oneCellAnchor>
    <xdr:from>
      <xdr:col>5</xdr:col>
      <xdr:colOff>217197</xdr:colOff>
      <xdr:row>40</xdr:row>
      <xdr:rowOff>1034002</xdr:rowOff>
    </xdr:from>
    <xdr:ext cx="184730" cy="937629"/>
    <xdr:sp macro="" textlink="">
      <xdr:nvSpPr>
        <xdr:cNvPr id="21" name="Прямоугольник 20">
          <a:extLst>
            <a:ext uri="{FF2B5EF4-FFF2-40B4-BE49-F238E27FC236}">
              <a16:creationId xmlns:a16="http://schemas.microsoft.com/office/drawing/2014/main" xmlns="" id="{00000000-0008-0000-1900-000015000000}"/>
            </a:ext>
          </a:extLst>
        </xdr:cNvPr>
        <xdr:cNvSpPr/>
      </xdr:nvSpPr>
      <xdr:spPr>
        <a:xfrm>
          <a:off x="8542047" y="20293552"/>
          <a:ext cx="184730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ru-RU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2419853</xdr:colOff>
      <xdr:row>40</xdr:row>
      <xdr:rowOff>498220</xdr:rowOff>
    </xdr:from>
    <xdr:ext cx="3378492" cy="787655"/>
    <xdr:sp macro="" textlink="">
      <xdr:nvSpPr>
        <xdr:cNvPr id="22" name="Прямоугольник 21">
          <a:extLst>
            <a:ext uri="{FF2B5EF4-FFF2-40B4-BE49-F238E27FC236}">
              <a16:creationId xmlns:a16="http://schemas.microsoft.com/office/drawing/2014/main" xmlns="" id="{00000000-0008-0000-1900-000016000000}"/>
            </a:ext>
          </a:extLst>
        </xdr:cNvPr>
        <xdr:cNvSpPr/>
      </xdr:nvSpPr>
      <xdr:spPr>
        <a:xfrm>
          <a:off x="4953503" y="19757770"/>
          <a:ext cx="3378492" cy="78765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Данный</a:t>
          </a:r>
          <a:r>
            <a:rPr lang="ru-RU" sz="1100" baseline="0">
              <a:latin typeface="+mn-lt"/>
              <a:ea typeface="+mn-ea"/>
              <a:cs typeface="+mn-cs"/>
            </a:rPr>
            <a:t> комплект для одной двери.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2-х дверного шкафа нужно 4 шт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3-х дверного шкафа нужно 6 шт</a:t>
          </a:r>
          <a:endParaRPr lang="ru-RU" sz="5400"/>
        </a:p>
      </xdr:txBody>
    </xdr:sp>
    <xdr:clientData/>
  </xdr:oneCellAnchor>
  <xdr:twoCellAnchor editAs="oneCell">
    <xdr:from>
      <xdr:col>1</xdr:col>
      <xdr:colOff>0</xdr:colOff>
      <xdr:row>46</xdr:row>
      <xdr:rowOff>0</xdr:rowOff>
    </xdr:from>
    <xdr:to>
      <xdr:col>2</xdr:col>
      <xdr:colOff>538538</xdr:colOff>
      <xdr:row>46</xdr:row>
      <xdr:rowOff>2166937</xdr:rowOff>
    </xdr:to>
    <xdr:pic>
      <xdr:nvPicPr>
        <xdr:cNvPr id="24" name="Рисунок 23" descr="409990_1802_Türausrichtbeschlag_02_shop.jpg">
          <a:extLst>
            <a:ext uri="{FF2B5EF4-FFF2-40B4-BE49-F238E27FC236}">
              <a16:creationId xmlns:a16="http://schemas.microsoft.com/office/drawing/2014/main" xmlns="" id="{00000000-0008-0000-1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81063" y="21514594"/>
          <a:ext cx="2181600" cy="2166937"/>
        </a:xfrm>
        <a:prstGeom prst="rect">
          <a:avLst/>
        </a:prstGeom>
      </xdr:spPr>
    </xdr:pic>
    <xdr:clientData/>
  </xdr:twoCellAnchor>
  <xdr:oneCellAnchor>
    <xdr:from>
      <xdr:col>2</xdr:col>
      <xdr:colOff>476250</xdr:colOff>
      <xdr:row>44</xdr:row>
      <xdr:rowOff>178589</xdr:rowOff>
    </xdr:from>
    <xdr:ext cx="5345905" cy="2345531"/>
    <xdr:sp macro="" textlink="">
      <xdr:nvSpPr>
        <xdr:cNvPr id="25" name="Прямоугольник 24">
          <a:extLst>
            <a:ext uri="{FF2B5EF4-FFF2-40B4-BE49-F238E27FC236}">
              <a16:creationId xmlns:a16="http://schemas.microsoft.com/office/drawing/2014/main" xmlns="" id="{00000000-0008-0000-1900-000019000000}"/>
            </a:ext>
          </a:extLst>
        </xdr:cNvPr>
        <xdr:cNvSpPr/>
      </xdr:nvSpPr>
      <xdr:spPr>
        <a:xfrm>
          <a:off x="3009900" y="22333739"/>
          <a:ext cx="5345905" cy="234553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выпрямления деформированных мебельных дверей</a:t>
          </a:r>
          <a:r>
            <a:rPr lang="en-US" sz="1100">
              <a:latin typeface="+mn-lt"/>
              <a:ea typeface="+mn-ea"/>
              <a:cs typeface="+mn-cs"/>
            </a:rPr>
            <a:t>.</a:t>
          </a:r>
        </a:p>
        <a:p>
          <a:r>
            <a:rPr lang="ru-RU" sz="1100">
              <a:latin typeface="+mn-lt"/>
              <a:ea typeface="+mn-ea"/>
              <a:cs typeface="+mn-cs"/>
            </a:rPr>
            <a:t>Может также использоваться в качестве меры предосторожности для предотвращения деформации дверей.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Для дверей / фасадов толщиной 16 - 25 мм.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Максимальная высота двери / передней панели 2600 мм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Длина резьбовой шпильки 2000 мм, при необходимости может быть укорочена.2 регулировочные фурнитуры должны быть установлены на каждую дверь/перекрытие.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Быстрая, без винтовая установка и настройка, требующая только одной руки. Для бесшумного движения дверей / фронтов Крышка для отверстий диаметром 35 мм, серебристый пластик</a:t>
          </a:r>
        </a:p>
        <a:p>
          <a:r>
            <a:rPr lang="ru-RU" sz="1100">
              <a:latin typeface="+mn-lt"/>
              <a:ea typeface="+mn-ea"/>
              <a:cs typeface="+mn-cs"/>
            </a:rPr>
            <a:t>Крышки для пазов, алюминия, анодированного серебра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Один комплект, состоящий из двух регулировочных фитингов</a:t>
          </a:r>
          <a:endParaRPr lang="ru-RU" sz="5400"/>
        </a:p>
      </xdr:txBody>
    </xdr:sp>
    <xdr:clientData/>
  </xdr:oneCellAnchor>
  <xdr:twoCellAnchor editAs="oneCell">
    <xdr:from>
      <xdr:col>0</xdr:col>
      <xdr:colOff>95251</xdr:colOff>
      <xdr:row>2</xdr:row>
      <xdr:rowOff>95249</xdr:rowOff>
    </xdr:from>
    <xdr:to>
      <xdr:col>0</xdr:col>
      <xdr:colOff>768453</xdr:colOff>
      <xdr:row>2</xdr:row>
      <xdr:rowOff>839886</xdr:rowOff>
    </xdr:to>
    <xdr:grpSp>
      <xdr:nvGrpSpPr>
        <xdr:cNvPr id="26" name="Группа 25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xmlns="" id="{00000000-0008-0000-1900-00001A000000}"/>
            </a:ext>
          </a:extLst>
        </xdr:cNvPr>
        <xdr:cNvGrpSpPr>
          <a:grpSpLocks noChangeAspect="1"/>
        </xdr:cNvGrpSpPr>
      </xdr:nvGrpSpPr>
      <xdr:grpSpPr>
        <a:xfrm rot="5400000">
          <a:off x="59533" y="1591467"/>
          <a:ext cx="744637" cy="673202"/>
          <a:chOff x="720000" y="3600000"/>
          <a:chExt cx="792000" cy="792000"/>
        </a:xfrm>
      </xdr:grpSpPr>
      <xdr:sp macro="" textlink="">
        <xdr:nvSpPr>
          <xdr:cNvPr id="27" name="Стрелка влево 26">
            <a:extLst>
              <a:ext uri="{FF2B5EF4-FFF2-40B4-BE49-F238E27FC236}">
                <a16:creationId xmlns:a16="http://schemas.microsoft.com/office/drawing/2014/main" xmlns="" id="{00000000-0008-0000-1900-00001B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8" name="Прямоугольник 27">
            <a:extLst>
              <a:ext uri="{FF2B5EF4-FFF2-40B4-BE49-F238E27FC236}">
                <a16:creationId xmlns:a16="http://schemas.microsoft.com/office/drawing/2014/main" xmlns="" id="{00000000-0008-0000-1900-00001C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0</xdr:col>
      <xdr:colOff>107156</xdr:colOff>
      <xdr:row>4</xdr:row>
      <xdr:rowOff>130967</xdr:rowOff>
    </xdr:from>
    <xdr:to>
      <xdr:col>0</xdr:col>
      <xdr:colOff>780358</xdr:colOff>
      <xdr:row>4</xdr:row>
      <xdr:rowOff>875604</xdr:rowOff>
    </xdr:to>
    <xdr:grpSp>
      <xdr:nvGrpSpPr>
        <xdr:cNvPr id="29" name="Группа 28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xmlns="" id="{00000000-0008-0000-1900-00001D000000}"/>
            </a:ext>
          </a:extLst>
        </xdr:cNvPr>
        <xdr:cNvGrpSpPr>
          <a:grpSpLocks noChangeAspect="1"/>
        </xdr:cNvGrpSpPr>
      </xdr:nvGrpSpPr>
      <xdr:grpSpPr>
        <a:xfrm rot="5400000">
          <a:off x="71438" y="4130899"/>
          <a:ext cx="744637" cy="673202"/>
          <a:chOff x="720000" y="3600000"/>
          <a:chExt cx="792000" cy="792000"/>
        </a:xfrm>
      </xdr:grpSpPr>
      <xdr:sp macro="" textlink="">
        <xdr:nvSpPr>
          <xdr:cNvPr id="30" name="Стрелка влево 29">
            <a:extLst>
              <a:ext uri="{FF2B5EF4-FFF2-40B4-BE49-F238E27FC236}">
                <a16:creationId xmlns:a16="http://schemas.microsoft.com/office/drawing/2014/main" xmlns="" id="{00000000-0008-0000-1900-00001E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1" name="Прямоугольник 30">
            <a:extLst>
              <a:ext uri="{FF2B5EF4-FFF2-40B4-BE49-F238E27FC236}">
                <a16:creationId xmlns:a16="http://schemas.microsoft.com/office/drawing/2014/main" xmlns="" id="{00000000-0008-0000-1900-00001F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0</xdr:col>
      <xdr:colOff>107157</xdr:colOff>
      <xdr:row>16</xdr:row>
      <xdr:rowOff>119061</xdr:rowOff>
    </xdr:from>
    <xdr:to>
      <xdr:col>0</xdr:col>
      <xdr:colOff>780359</xdr:colOff>
      <xdr:row>16</xdr:row>
      <xdr:rowOff>863698</xdr:rowOff>
    </xdr:to>
    <xdr:grpSp>
      <xdr:nvGrpSpPr>
        <xdr:cNvPr id="32" name="Группа 31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xmlns="" id="{00000000-0008-0000-1900-000020000000}"/>
            </a:ext>
          </a:extLst>
        </xdr:cNvPr>
        <xdr:cNvGrpSpPr>
          <a:grpSpLocks noChangeAspect="1"/>
        </xdr:cNvGrpSpPr>
      </xdr:nvGrpSpPr>
      <xdr:grpSpPr>
        <a:xfrm rot="5400000">
          <a:off x="71439" y="8990350"/>
          <a:ext cx="744637" cy="673202"/>
          <a:chOff x="720000" y="3600000"/>
          <a:chExt cx="792000" cy="792000"/>
        </a:xfrm>
      </xdr:grpSpPr>
      <xdr:sp macro="" textlink="">
        <xdr:nvSpPr>
          <xdr:cNvPr id="33" name="Стрелка влево 32">
            <a:extLst>
              <a:ext uri="{FF2B5EF4-FFF2-40B4-BE49-F238E27FC236}">
                <a16:creationId xmlns:a16="http://schemas.microsoft.com/office/drawing/2014/main" xmlns="" id="{00000000-0008-0000-1900-000021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4" name="Прямоугольник 33">
            <a:extLst>
              <a:ext uri="{FF2B5EF4-FFF2-40B4-BE49-F238E27FC236}">
                <a16:creationId xmlns:a16="http://schemas.microsoft.com/office/drawing/2014/main" xmlns="" id="{00000000-0008-0000-1900-000022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0</xdr:col>
      <xdr:colOff>119061</xdr:colOff>
      <xdr:row>30</xdr:row>
      <xdr:rowOff>119064</xdr:rowOff>
    </xdr:from>
    <xdr:to>
      <xdr:col>0</xdr:col>
      <xdr:colOff>792263</xdr:colOff>
      <xdr:row>30</xdr:row>
      <xdr:rowOff>863701</xdr:rowOff>
    </xdr:to>
    <xdr:grpSp>
      <xdr:nvGrpSpPr>
        <xdr:cNvPr id="35" name="Группа 34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xmlns="" id="{00000000-0008-0000-1900-000023000000}"/>
            </a:ext>
          </a:extLst>
        </xdr:cNvPr>
        <xdr:cNvGrpSpPr>
          <a:grpSpLocks noChangeAspect="1"/>
        </xdr:cNvGrpSpPr>
      </xdr:nvGrpSpPr>
      <xdr:grpSpPr>
        <a:xfrm rot="5400000">
          <a:off x="83343" y="14288068"/>
          <a:ext cx="744637" cy="673202"/>
          <a:chOff x="720000" y="3600000"/>
          <a:chExt cx="792000" cy="792000"/>
        </a:xfrm>
      </xdr:grpSpPr>
      <xdr:sp macro="" textlink="">
        <xdr:nvSpPr>
          <xdr:cNvPr id="36" name="Стрелка влево 35">
            <a:extLst>
              <a:ext uri="{FF2B5EF4-FFF2-40B4-BE49-F238E27FC236}">
                <a16:creationId xmlns:a16="http://schemas.microsoft.com/office/drawing/2014/main" xmlns="" id="{00000000-0008-0000-1900-000024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7" name="Прямоугольник 36">
            <a:extLst>
              <a:ext uri="{FF2B5EF4-FFF2-40B4-BE49-F238E27FC236}">
                <a16:creationId xmlns:a16="http://schemas.microsoft.com/office/drawing/2014/main" xmlns="" id="{00000000-0008-0000-1900-000025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0</xdr:col>
      <xdr:colOff>119060</xdr:colOff>
      <xdr:row>53</xdr:row>
      <xdr:rowOff>0</xdr:rowOff>
    </xdr:from>
    <xdr:to>
      <xdr:col>0</xdr:col>
      <xdr:colOff>792262</xdr:colOff>
      <xdr:row>53</xdr:row>
      <xdr:rowOff>744637</xdr:rowOff>
    </xdr:to>
    <xdr:grpSp>
      <xdr:nvGrpSpPr>
        <xdr:cNvPr id="38" name="Группа 37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00000000-0008-0000-1900-000026000000}"/>
            </a:ext>
          </a:extLst>
        </xdr:cNvPr>
        <xdr:cNvGrpSpPr>
          <a:grpSpLocks noChangeAspect="1"/>
        </xdr:cNvGrpSpPr>
      </xdr:nvGrpSpPr>
      <xdr:grpSpPr>
        <a:xfrm rot="5400000">
          <a:off x="83342" y="25199861"/>
          <a:ext cx="744637" cy="673202"/>
          <a:chOff x="720000" y="3600000"/>
          <a:chExt cx="792000" cy="792000"/>
        </a:xfrm>
      </xdr:grpSpPr>
      <xdr:sp macro="" textlink="">
        <xdr:nvSpPr>
          <xdr:cNvPr id="39" name="Стрелка влево 38">
            <a:extLst>
              <a:ext uri="{FF2B5EF4-FFF2-40B4-BE49-F238E27FC236}">
                <a16:creationId xmlns:a16="http://schemas.microsoft.com/office/drawing/2014/main" xmlns="" id="{00000000-0008-0000-1900-000027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0" name="Прямоугольник 39">
            <a:extLst>
              <a:ext uri="{FF2B5EF4-FFF2-40B4-BE49-F238E27FC236}">
                <a16:creationId xmlns:a16="http://schemas.microsoft.com/office/drawing/2014/main" xmlns="" id="{00000000-0008-0000-1900-000028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0</xdr:col>
      <xdr:colOff>916216</xdr:colOff>
      <xdr:row>16</xdr:row>
      <xdr:rowOff>1</xdr:rowOff>
    </xdr:from>
    <xdr:to>
      <xdr:col>2</xdr:col>
      <xdr:colOff>2253117</xdr:colOff>
      <xdr:row>16</xdr:row>
      <xdr:rowOff>2186215</xdr:rowOff>
    </xdr:to>
    <xdr:pic>
      <xdr:nvPicPr>
        <xdr:cNvPr id="41" name="Рисунок 40" descr="8e1e5c98f9f54f211afb6cb32f6f11a8.jpg">
          <a:extLst>
            <a:ext uri="{FF2B5EF4-FFF2-40B4-BE49-F238E27FC236}">
              <a16:creationId xmlns:a16="http://schemas.microsoft.com/office/drawing/2014/main" xmlns="" id="{00000000-0008-0000-19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16216" y="8835572"/>
          <a:ext cx="3985758" cy="21862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</xdr:row>
      <xdr:rowOff>190499</xdr:rowOff>
    </xdr:from>
    <xdr:to>
      <xdr:col>1</xdr:col>
      <xdr:colOff>1071562</xdr:colOff>
      <xdr:row>59</xdr:row>
      <xdr:rowOff>1071562</xdr:rowOff>
    </xdr:to>
    <xdr:pic>
      <xdr:nvPicPr>
        <xdr:cNvPr id="43" name="Рисунок 42" descr="400390_Verbindungslasche_klein_shop.jpg">
          <a:extLst>
            <a:ext uri="{FF2B5EF4-FFF2-40B4-BE49-F238E27FC236}">
              <a16:creationId xmlns:a16="http://schemas.microsoft.com/office/drawing/2014/main" xmlns="" id="{00000000-0008-0000-19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881063" y="27205780"/>
          <a:ext cx="1071562" cy="1071563"/>
        </a:xfrm>
        <a:prstGeom prst="rect">
          <a:avLst/>
        </a:prstGeom>
      </xdr:spPr>
    </xdr:pic>
    <xdr:clientData/>
  </xdr:twoCellAnchor>
  <xdr:oneCellAnchor>
    <xdr:from>
      <xdr:col>1</xdr:col>
      <xdr:colOff>1297781</xdr:colOff>
      <xdr:row>59</xdr:row>
      <xdr:rowOff>59530</xdr:rowOff>
    </xdr:from>
    <xdr:ext cx="4869654" cy="964407"/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xmlns="" id="{00000000-0008-0000-1900-00002C000000}"/>
            </a:ext>
          </a:extLst>
        </xdr:cNvPr>
        <xdr:cNvSpPr/>
      </xdr:nvSpPr>
      <xdr:spPr>
        <a:xfrm>
          <a:off x="2183606" y="47084455"/>
          <a:ext cx="4869654" cy="96440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соединения сегментированных раздвижных дверей</a:t>
          </a:r>
        </a:p>
        <a:p>
          <a:endParaRPr lang="ru-RU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Набор состоит из:</a:t>
          </a:r>
        </a:p>
        <a:p>
          <a:r>
            <a:rPr lang="ru-RU" sz="1100">
              <a:latin typeface="+mn-lt"/>
              <a:ea typeface="+mn-ea"/>
              <a:cs typeface="+mn-cs"/>
            </a:rPr>
            <a:t>2 штуки соединительных хомутов</a:t>
          </a:r>
        </a:p>
        <a:p>
          <a:r>
            <a:rPr lang="ru-RU" sz="1100">
              <a:latin typeface="+mn-lt"/>
              <a:ea typeface="+mn-ea"/>
              <a:cs typeface="+mn-cs"/>
            </a:rPr>
            <a:t>8 штук винты</a:t>
          </a:r>
        </a:p>
      </xdr:txBody>
    </xdr:sp>
    <xdr:clientData/>
  </xdr:oneCellAnchor>
  <xdr:twoCellAnchor editAs="oneCell">
    <xdr:from>
      <xdr:col>1</xdr:col>
      <xdr:colOff>1</xdr:colOff>
      <xdr:row>65</xdr:row>
      <xdr:rowOff>1</xdr:rowOff>
    </xdr:from>
    <xdr:to>
      <xdr:col>1</xdr:col>
      <xdr:colOff>1345407</xdr:colOff>
      <xdr:row>65</xdr:row>
      <xdr:rowOff>1035844</xdr:rowOff>
    </xdr:to>
    <xdr:pic>
      <xdr:nvPicPr>
        <xdr:cNvPr id="45" name="Рисунок 44" descr="400390_Verbindungslasche_gross_shop.jpg">
          <a:extLst>
            <a:ext uri="{FF2B5EF4-FFF2-40B4-BE49-F238E27FC236}">
              <a16:creationId xmlns:a16="http://schemas.microsoft.com/office/drawing/2014/main" xmlns="" id="{00000000-0008-0000-19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881064" y="29384626"/>
          <a:ext cx="1345406" cy="1035843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65</xdr:row>
      <xdr:rowOff>0</xdr:rowOff>
    </xdr:from>
    <xdr:ext cx="4869654" cy="964407"/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xmlns="" id="{00000000-0008-0000-1900-00002F000000}"/>
            </a:ext>
          </a:extLst>
        </xdr:cNvPr>
        <xdr:cNvSpPr/>
      </xdr:nvSpPr>
      <xdr:spPr>
        <a:xfrm>
          <a:off x="2581275" y="49206150"/>
          <a:ext cx="4869654" cy="96440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соединения сегментированных раздвижных дверей</a:t>
          </a:r>
        </a:p>
        <a:p>
          <a:endParaRPr lang="ru-RU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Набор состоит из:</a:t>
          </a:r>
        </a:p>
        <a:p>
          <a:r>
            <a:rPr lang="ru-RU" sz="1100">
              <a:latin typeface="+mn-lt"/>
              <a:ea typeface="+mn-ea"/>
              <a:cs typeface="+mn-cs"/>
            </a:rPr>
            <a:t>2 штуки соединительных хомутов</a:t>
          </a:r>
        </a:p>
        <a:p>
          <a:r>
            <a:rPr lang="ru-RU" sz="1100">
              <a:latin typeface="+mn-lt"/>
              <a:ea typeface="+mn-ea"/>
              <a:cs typeface="+mn-cs"/>
            </a:rPr>
            <a:t>16 штук винты</a:t>
          </a:r>
        </a:p>
      </xdr:txBody>
    </xdr:sp>
    <xdr:clientData/>
  </xdr:oneCellAnchor>
  <xdr:twoCellAnchor editAs="oneCell">
    <xdr:from>
      <xdr:col>7</xdr:col>
      <xdr:colOff>145142</xdr:colOff>
      <xdr:row>2</xdr:row>
      <xdr:rowOff>0</xdr:rowOff>
    </xdr:from>
    <xdr:to>
      <xdr:col>10</xdr:col>
      <xdr:colOff>634999</xdr:colOff>
      <xdr:row>3</xdr:row>
      <xdr:rowOff>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1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150928" y="1460500"/>
          <a:ext cx="2422071" cy="2195286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118279</xdr:colOff>
      <xdr:row>3</xdr:row>
      <xdr:rowOff>18142</xdr:rowOff>
    </xdr:from>
    <xdr:ext cx="5762276" cy="2213429"/>
    <xdr:sp macro="" textlink="">
      <xdr:nvSpPr>
        <xdr:cNvPr id="18" name="Прямоугольник 17">
          <a:extLst>
            <a:ext uri="{FF2B5EF4-FFF2-40B4-BE49-F238E27FC236}">
              <a16:creationId xmlns:a16="http://schemas.microsoft.com/office/drawing/2014/main" xmlns="" id="{00000000-0008-0000-1A00-000012000000}"/>
            </a:ext>
          </a:extLst>
        </xdr:cNvPr>
        <xdr:cNvSpPr/>
      </xdr:nvSpPr>
      <xdr:spPr>
        <a:xfrm>
          <a:off x="1043565" y="2168071"/>
          <a:ext cx="5762276" cy="221342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ctr"/>
          <a:r>
            <a:rPr lang="en-US" sz="1100" b="1" i="0" u="none" strike="noStrike" baseline="0">
              <a:latin typeface="+mn-lt"/>
              <a:ea typeface="+mn-ea"/>
              <a:cs typeface="+mn-cs"/>
            </a:rPr>
            <a:t>TopLine L 2018</a:t>
          </a:r>
        </a:p>
        <a:p>
          <a:r>
            <a:rPr lang="en-US" sz="1100" b="0" i="0" u="none" strike="noStrike" baseline="0">
              <a:latin typeface="+mn-lt"/>
              <a:ea typeface="+mn-ea"/>
              <a:cs typeface="+mn-cs"/>
            </a:rPr>
            <a:t>2-track, top running sliding door system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Overlay door position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For wooden doors or wood / aluminium framed doors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Door weighing up to 50 kg, with option of upgrading up to 70 kg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Door height up to 2600 mm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Door width 550 - 2000 mm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Door thickness 16 - 25 mm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Door opening options: fully overlapping or offset when using projecting</a:t>
          </a:r>
        </a:p>
        <a:p>
          <a:r>
            <a:rPr lang="en-US" sz="1100" b="0" i="0" u="none" strike="noStrike" baseline="0">
              <a:latin typeface="+mn-lt"/>
              <a:ea typeface="+mn-ea"/>
              <a:cs typeface="+mn-cs"/>
            </a:rPr>
            <a:t>handles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Fast installation of guide components</a:t>
          </a:r>
          <a:endParaRPr lang="ru-RU" sz="1100" b="0" i="0" u="none" strike="noStrike" baseline="0">
            <a:latin typeface="+mn-lt"/>
            <a:ea typeface="+mn-ea"/>
            <a:cs typeface="+mn-cs"/>
          </a:endParaRP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Silent System in closing, opening and colliding direction</a:t>
          </a:r>
          <a:r>
            <a:rPr lang="ru-RU" sz="1100">
              <a:latin typeface="+mn-lt"/>
              <a:ea typeface="+mn-ea"/>
              <a:cs typeface="+mn-cs"/>
            </a:rPr>
            <a:t>	</a:t>
          </a:r>
        </a:p>
      </xdr:txBody>
    </xdr:sp>
    <xdr:clientData/>
  </xdr:oneCellAnchor>
  <xdr:twoCellAnchor>
    <xdr:from>
      <xdr:col>1</xdr:col>
      <xdr:colOff>881066</xdr:colOff>
      <xdr:row>0</xdr:row>
      <xdr:rowOff>107158</xdr:rowOff>
    </xdr:from>
    <xdr:to>
      <xdr:col>1</xdr:col>
      <xdr:colOff>1554266</xdr:colOff>
      <xdr:row>0</xdr:row>
      <xdr:rowOff>780358</xdr:rowOff>
    </xdr:to>
    <xdr:grpSp>
      <xdr:nvGrpSpPr>
        <xdr:cNvPr id="37" name="Группа 36">
          <a:extLst>
            <a:ext uri="{FF2B5EF4-FFF2-40B4-BE49-F238E27FC236}">
              <a16:creationId xmlns:a16="http://schemas.microsoft.com/office/drawing/2014/main" xmlns="" id="{00000000-0008-0000-1A00-000025000000}"/>
            </a:ext>
          </a:extLst>
        </xdr:cNvPr>
        <xdr:cNvGrpSpPr/>
      </xdr:nvGrpSpPr>
      <xdr:grpSpPr>
        <a:xfrm>
          <a:off x="1806352" y="107158"/>
          <a:ext cx="673200" cy="673200"/>
          <a:chOff x="1944000" y="3600000"/>
          <a:chExt cx="673200" cy="673200"/>
        </a:xfrm>
      </xdr:grpSpPr>
      <xdr:pic>
        <xdr:nvPicPr>
          <xdr:cNvPr id="38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1A00-00002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39" name="Прямоугольник 38">
            <a:extLst>
              <a:ext uri="{FF2B5EF4-FFF2-40B4-BE49-F238E27FC236}">
                <a16:creationId xmlns:a16="http://schemas.microsoft.com/office/drawing/2014/main" xmlns="" id="{00000000-0008-0000-1A00-000027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83346</xdr:colOff>
      <xdr:row>0</xdr:row>
      <xdr:rowOff>107158</xdr:rowOff>
    </xdr:from>
    <xdr:to>
      <xdr:col>1</xdr:col>
      <xdr:colOff>756546</xdr:colOff>
      <xdr:row>0</xdr:row>
      <xdr:rowOff>780358</xdr:rowOff>
    </xdr:to>
    <xdr:grpSp>
      <xdr:nvGrpSpPr>
        <xdr:cNvPr id="40" name="Группа 39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xmlns="" id="{00000000-0008-0000-1A00-000028000000}"/>
            </a:ext>
          </a:extLst>
        </xdr:cNvPr>
        <xdr:cNvGrpSpPr>
          <a:grpSpLocks noChangeAspect="1"/>
        </xdr:cNvGrpSpPr>
      </xdr:nvGrpSpPr>
      <xdr:grpSpPr>
        <a:xfrm>
          <a:off x="1008632" y="107158"/>
          <a:ext cx="673200" cy="673200"/>
          <a:chOff x="720000" y="3600000"/>
          <a:chExt cx="792000" cy="792000"/>
        </a:xfrm>
        <a:noFill/>
      </xdr:grpSpPr>
      <xdr:sp macro="" textlink="">
        <xdr:nvSpPr>
          <xdr:cNvPr id="41" name="Стрелка влево 71">
            <a:extLst>
              <a:ext uri="{FF2B5EF4-FFF2-40B4-BE49-F238E27FC236}">
                <a16:creationId xmlns:a16="http://schemas.microsoft.com/office/drawing/2014/main" xmlns="" id="{00000000-0008-0000-1A00-000029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2" name="Прямоугольник 41">
            <a:extLst>
              <a:ext uri="{FF2B5EF4-FFF2-40B4-BE49-F238E27FC236}">
                <a16:creationId xmlns:a16="http://schemas.microsoft.com/office/drawing/2014/main" xmlns="" id="{00000000-0008-0000-1A00-00002A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107159</xdr:colOff>
      <xdr:row>5</xdr:row>
      <xdr:rowOff>107147</xdr:rowOff>
    </xdr:from>
    <xdr:to>
      <xdr:col>0</xdr:col>
      <xdr:colOff>780361</xdr:colOff>
      <xdr:row>5</xdr:row>
      <xdr:rowOff>851784</xdr:rowOff>
    </xdr:to>
    <xdr:grpSp>
      <xdr:nvGrpSpPr>
        <xdr:cNvPr id="43" name="Группа 4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xmlns="" id="{00000000-0008-0000-1A00-00002B000000}"/>
            </a:ext>
          </a:extLst>
        </xdr:cNvPr>
        <xdr:cNvGrpSpPr>
          <a:grpSpLocks noChangeAspect="1"/>
        </xdr:cNvGrpSpPr>
      </xdr:nvGrpSpPr>
      <xdr:grpSpPr>
        <a:xfrm rot="5400000">
          <a:off x="71441" y="4796508"/>
          <a:ext cx="744637" cy="673202"/>
          <a:chOff x="720000" y="3600000"/>
          <a:chExt cx="792000" cy="792000"/>
        </a:xfrm>
      </xdr:grpSpPr>
      <xdr:sp macro="" textlink="">
        <xdr:nvSpPr>
          <xdr:cNvPr id="44" name="Стрелка влево 74">
            <a:extLst>
              <a:ext uri="{FF2B5EF4-FFF2-40B4-BE49-F238E27FC236}">
                <a16:creationId xmlns:a16="http://schemas.microsoft.com/office/drawing/2014/main" xmlns="" id="{00000000-0008-0000-1A00-00002C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5" name="Прямоугольник 44">
            <a:extLst>
              <a:ext uri="{FF2B5EF4-FFF2-40B4-BE49-F238E27FC236}">
                <a16:creationId xmlns:a16="http://schemas.microsoft.com/office/drawing/2014/main" xmlns="" id="{00000000-0008-0000-1A00-00002D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99786</xdr:colOff>
      <xdr:row>25</xdr:row>
      <xdr:rowOff>72572</xdr:rowOff>
    </xdr:from>
    <xdr:to>
      <xdr:col>0</xdr:col>
      <xdr:colOff>772988</xdr:colOff>
      <xdr:row>25</xdr:row>
      <xdr:rowOff>817209</xdr:rowOff>
    </xdr:to>
    <xdr:grpSp>
      <xdr:nvGrpSpPr>
        <xdr:cNvPr id="12" name="Группа 11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xmlns="" id="{00000000-0008-0000-1A00-00000C000000}"/>
            </a:ext>
          </a:extLst>
        </xdr:cNvPr>
        <xdr:cNvGrpSpPr>
          <a:grpSpLocks noChangeAspect="1"/>
        </xdr:cNvGrpSpPr>
      </xdr:nvGrpSpPr>
      <xdr:grpSpPr>
        <a:xfrm rot="5400000">
          <a:off x="64068" y="10023361"/>
          <a:ext cx="744637" cy="673202"/>
          <a:chOff x="720000" y="3600000"/>
          <a:chExt cx="792000" cy="792000"/>
        </a:xfrm>
      </xdr:grpSpPr>
      <xdr:sp macro="" textlink="">
        <xdr:nvSpPr>
          <xdr:cNvPr id="13" name="Стрелка влево 74">
            <a:extLst>
              <a:ext uri="{FF2B5EF4-FFF2-40B4-BE49-F238E27FC236}">
                <a16:creationId xmlns:a16="http://schemas.microsoft.com/office/drawing/2014/main" xmlns="" id="{00000000-0008-0000-1A00-00000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4" name="Прямоугольник 13">
            <a:extLst>
              <a:ext uri="{FF2B5EF4-FFF2-40B4-BE49-F238E27FC236}">
                <a16:creationId xmlns:a16="http://schemas.microsoft.com/office/drawing/2014/main" xmlns="" id="{00000000-0008-0000-1A00-00000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90715</xdr:colOff>
      <xdr:row>42</xdr:row>
      <xdr:rowOff>99787</xdr:rowOff>
    </xdr:from>
    <xdr:to>
      <xdr:col>0</xdr:col>
      <xdr:colOff>763917</xdr:colOff>
      <xdr:row>42</xdr:row>
      <xdr:rowOff>844424</xdr:rowOff>
    </xdr:to>
    <xdr:grpSp>
      <xdr:nvGrpSpPr>
        <xdr:cNvPr id="15" name="Группа 1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xmlns="" id="{00000000-0008-0000-1A00-00000F000000}"/>
            </a:ext>
          </a:extLst>
        </xdr:cNvPr>
        <xdr:cNvGrpSpPr>
          <a:grpSpLocks noChangeAspect="1"/>
        </xdr:cNvGrpSpPr>
      </xdr:nvGrpSpPr>
      <xdr:grpSpPr>
        <a:xfrm rot="5400000">
          <a:off x="54997" y="14631648"/>
          <a:ext cx="744637" cy="673202"/>
          <a:chOff x="720000" y="3600000"/>
          <a:chExt cx="792000" cy="792000"/>
        </a:xfrm>
      </xdr:grpSpPr>
      <xdr:sp macro="" textlink="">
        <xdr:nvSpPr>
          <xdr:cNvPr id="16" name="Стрелка влево 74">
            <a:extLst>
              <a:ext uri="{FF2B5EF4-FFF2-40B4-BE49-F238E27FC236}">
                <a16:creationId xmlns:a16="http://schemas.microsoft.com/office/drawing/2014/main" xmlns="" id="{00000000-0008-0000-1A00-00001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7" name="Прямоугольник 16">
            <a:extLst>
              <a:ext uri="{FF2B5EF4-FFF2-40B4-BE49-F238E27FC236}">
                <a16:creationId xmlns:a16="http://schemas.microsoft.com/office/drawing/2014/main" xmlns="" id="{00000000-0008-0000-1A00-00001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99783</xdr:colOff>
      <xdr:row>60</xdr:row>
      <xdr:rowOff>63504</xdr:rowOff>
    </xdr:from>
    <xdr:to>
      <xdr:col>0</xdr:col>
      <xdr:colOff>772985</xdr:colOff>
      <xdr:row>60</xdr:row>
      <xdr:rowOff>808141</xdr:rowOff>
    </xdr:to>
    <xdr:grpSp>
      <xdr:nvGrpSpPr>
        <xdr:cNvPr id="19" name="Группа 1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xmlns="" id="{00000000-0008-0000-1A00-000013000000}"/>
            </a:ext>
          </a:extLst>
        </xdr:cNvPr>
        <xdr:cNvGrpSpPr>
          <a:grpSpLocks noChangeAspect="1"/>
        </xdr:cNvGrpSpPr>
      </xdr:nvGrpSpPr>
      <xdr:grpSpPr>
        <a:xfrm rot="5400000">
          <a:off x="64065" y="19212722"/>
          <a:ext cx="744637" cy="673202"/>
          <a:chOff x="720000" y="3600000"/>
          <a:chExt cx="792000" cy="792000"/>
        </a:xfrm>
      </xdr:grpSpPr>
      <xdr:sp macro="" textlink="">
        <xdr:nvSpPr>
          <xdr:cNvPr id="20" name="Стрелка влево 74">
            <a:extLst>
              <a:ext uri="{FF2B5EF4-FFF2-40B4-BE49-F238E27FC236}">
                <a16:creationId xmlns:a16="http://schemas.microsoft.com/office/drawing/2014/main" xmlns="" id="{00000000-0008-0000-1A00-000014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1" name="Прямоугольник 20">
            <a:extLst>
              <a:ext uri="{FF2B5EF4-FFF2-40B4-BE49-F238E27FC236}">
                <a16:creationId xmlns:a16="http://schemas.microsoft.com/office/drawing/2014/main" xmlns="" id="{00000000-0008-0000-1A00-000015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oneCellAnchor>
    <xdr:from>
      <xdr:col>6</xdr:col>
      <xdr:colOff>90714</xdr:colOff>
      <xdr:row>3</xdr:row>
      <xdr:rowOff>27214</xdr:rowOff>
    </xdr:from>
    <xdr:ext cx="5762276" cy="2213429"/>
    <xdr:sp macro="" textlink="">
      <xdr:nvSpPr>
        <xdr:cNvPr id="22" name="Прямоугольник 21">
          <a:extLst>
            <a:ext uri="{FF2B5EF4-FFF2-40B4-BE49-F238E27FC236}">
              <a16:creationId xmlns:a16="http://schemas.microsoft.com/office/drawing/2014/main" xmlns="" id="{00000000-0008-0000-1A00-000016000000}"/>
            </a:ext>
          </a:extLst>
        </xdr:cNvPr>
        <xdr:cNvSpPr/>
      </xdr:nvSpPr>
      <xdr:spPr>
        <a:xfrm>
          <a:off x="9506857" y="2177143"/>
          <a:ext cx="5762276" cy="221342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ctr"/>
          <a:r>
            <a:rPr lang="en-US" sz="1100" b="1" i="0" u="none" strike="noStrike" baseline="0">
              <a:latin typeface="+mn-lt"/>
              <a:ea typeface="+mn-ea"/>
              <a:cs typeface="+mn-cs"/>
            </a:rPr>
            <a:t>TopLine M 2018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- 2-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track, top running sliding door system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Overlay door position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Door weight up to 40 kg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Door height up to 2300 mm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Door width 500 - 1250 mm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Door thickness 16 - 22 mm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Widely opening doors, from minimal door overlap (34 mm door</a:t>
          </a:r>
        </a:p>
        <a:p>
          <a:r>
            <a:rPr lang="en-US" sz="1100" b="0" i="0" u="none" strike="noStrike" baseline="0">
              <a:latin typeface="+mn-lt"/>
              <a:ea typeface="+mn-ea"/>
              <a:cs typeface="+mn-cs"/>
            </a:rPr>
            <a:t>offset) or full door overlap (0 mm door offset)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Fast assembly of bottom guide components</a:t>
          </a:r>
        </a:p>
        <a:p>
          <a:r>
            <a:rPr lang="ru-RU" sz="1100" b="0" i="0" u="none" strike="noStrike" baseline="0">
              <a:latin typeface="+mn-lt"/>
              <a:ea typeface="+mn-ea"/>
              <a:cs typeface="+mn-cs"/>
            </a:rPr>
            <a:t>- </a:t>
          </a:r>
          <a:r>
            <a:rPr lang="en-US" sz="1100" b="0" i="0" u="none" strike="noStrike" baseline="0">
              <a:latin typeface="+mn-lt"/>
              <a:ea typeface="+mn-ea"/>
              <a:cs typeface="+mn-cs"/>
            </a:rPr>
            <a:t>Silent System in closing and colliding direction</a:t>
          </a:r>
        </a:p>
      </xdr:txBody>
    </xdr:sp>
    <xdr:clientData/>
  </xdr:oneCellAnchor>
  <xdr:twoCellAnchor>
    <xdr:from>
      <xdr:col>1</xdr:col>
      <xdr:colOff>190500</xdr:colOff>
      <xdr:row>2</xdr:row>
      <xdr:rowOff>54429</xdr:rowOff>
    </xdr:from>
    <xdr:to>
      <xdr:col>2</xdr:col>
      <xdr:colOff>865189</xdr:colOff>
      <xdr:row>2</xdr:row>
      <xdr:rowOff>649742</xdr:rowOff>
    </xdr:to>
    <xdr:sp macro="" textlink="">
      <xdr:nvSpPr>
        <xdr:cNvPr id="23" name="Скругленный прямоугольник 5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xmlns="" id="{00000000-0008-0000-1A00-000017000000}"/>
            </a:ext>
          </a:extLst>
        </xdr:cNvPr>
        <xdr:cNvSpPr/>
      </xdr:nvSpPr>
      <xdr:spPr>
        <a:xfrm>
          <a:off x="1115786" y="1415143"/>
          <a:ext cx="2452689" cy="595313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L</a:t>
          </a:r>
          <a:r>
            <a:rPr lang="ru-RU" sz="1400" baseline="0"/>
            <a:t> 2018 2-х дверный шкаф</a:t>
          </a:r>
        </a:p>
      </xdr:txBody>
    </xdr:sp>
    <xdr:clientData/>
  </xdr:twoCellAnchor>
  <xdr:twoCellAnchor>
    <xdr:from>
      <xdr:col>2</xdr:col>
      <xdr:colOff>1043214</xdr:colOff>
      <xdr:row>2</xdr:row>
      <xdr:rowOff>54428</xdr:rowOff>
    </xdr:from>
    <xdr:to>
      <xdr:col>2</xdr:col>
      <xdr:colOff>3495903</xdr:colOff>
      <xdr:row>2</xdr:row>
      <xdr:rowOff>649741</xdr:rowOff>
    </xdr:to>
    <xdr:sp macro="" textlink="">
      <xdr:nvSpPr>
        <xdr:cNvPr id="24" name="Скругленный прямоугольник 58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xmlns="" id="{00000000-0008-0000-1A00-000018000000}"/>
            </a:ext>
          </a:extLst>
        </xdr:cNvPr>
        <xdr:cNvSpPr/>
      </xdr:nvSpPr>
      <xdr:spPr>
        <a:xfrm>
          <a:off x="3746500" y="1415142"/>
          <a:ext cx="2452689" cy="595313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L</a:t>
          </a:r>
          <a:r>
            <a:rPr lang="ru-RU" sz="1400" baseline="0"/>
            <a:t> 2018 3-х дверный шкаф</a:t>
          </a:r>
        </a:p>
      </xdr:txBody>
    </xdr:sp>
    <xdr:clientData/>
  </xdr:twoCellAnchor>
  <xdr:twoCellAnchor>
    <xdr:from>
      <xdr:col>6</xdr:col>
      <xdr:colOff>181428</xdr:colOff>
      <xdr:row>2</xdr:row>
      <xdr:rowOff>63500</xdr:rowOff>
    </xdr:from>
    <xdr:to>
      <xdr:col>7</xdr:col>
      <xdr:colOff>1990046</xdr:colOff>
      <xdr:row>2</xdr:row>
      <xdr:rowOff>658813</xdr:rowOff>
    </xdr:to>
    <xdr:sp macro="" textlink="">
      <xdr:nvSpPr>
        <xdr:cNvPr id="25" name="Скругленный прямоугольник 58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xmlns="" id="{00000000-0008-0000-1A00-000019000000}"/>
            </a:ext>
          </a:extLst>
        </xdr:cNvPr>
        <xdr:cNvSpPr/>
      </xdr:nvSpPr>
      <xdr:spPr>
        <a:xfrm>
          <a:off x="9597571" y="1424214"/>
          <a:ext cx="2452689" cy="595313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M</a:t>
          </a:r>
          <a:r>
            <a:rPr lang="ru-RU" sz="1400" baseline="0"/>
            <a:t> 2018 </a:t>
          </a:r>
          <a:r>
            <a:rPr lang="en-US" sz="1400" baseline="0"/>
            <a:t>2</a:t>
          </a:r>
          <a:r>
            <a:rPr lang="ru-RU" sz="1400" baseline="0"/>
            <a:t>-х дверный шкаф</a:t>
          </a:r>
        </a:p>
      </xdr:txBody>
    </xdr:sp>
    <xdr:clientData/>
  </xdr:twoCellAnchor>
  <xdr:twoCellAnchor>
    <xdr:from>
      <xdr:col>7</xdr:col>
      <xdr:colOff>2240643</xdr:colOff>
      <xdr:row>2</xdr:row>
      <xdr:rowOff>63500</xdr:rowOff>
    </xdr:from>
    <xdr:to>
      <xdr:col>10</xdr:col>
      <xdr:colOff>112260</xdr:colOff>
      <xdr:row>2</xdr:row>
      <xdr:rowOff>658813</xdr:rowOff>
    </xdr:to>
    <xdr:sp macro="" textlink="">
      <xdr:nvSpPr>
        <xdr:cNvPr id="26" name="Скругленный прямоугольник 58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xmlns="" id="{00000000-0008-0000-1A00-00001A000000}"/>
            </a:ext>
          </a:extLst>
        </xdr:cNvPr>
        <xdr:cNvSpPr/>
      </xdr:nvSpPr>
      <xdr:spPr>
        <a:xfrm>
          <a:off x="12300857" y="1424214"/>
          <a:ext cx="2452689" cy="595313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M</a:t>
          </a:r>
          <a:r>
            <a:rPr lang="ru-RU" sz="1400" baseline="0"/>
            <a:t> 2018 </a:t>
          </a:r>
          <a:r>
            <a:rPr lang="en-US" sz="1400" baseline="0"/>
            <a:t>3</a:t>
          </a:r>
          <a:r>
            <a:rPr lang="ru-RU" sz="1400" baseline="0"/>
            <a:t>-х дверный шкаф</a:t>
          </a:r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3</xdr:row>
      <xdr:rowOff>0</xdr:rowOff>
    </xdr:from>
    <xdr:to>
      <xdr:col>2</xdr:col>
      <xdr:colOff>1700996</xdr:colOff>
      <xdr:row>4</xdr:row>
      <xdr:rowOff>11906</xdr:rowOff>
    </xdr:to>
    <xdr:pic>
      <xdr:nvPicPr>
        <xdr:cNvPr id="2" name="Рисунок 1" descr="TL_L_Print_1_final_kor_TA_USP_Detail.jpg">
          <a:extLst>
            <a:ext uri="{FF2B5EF4-FFF2-40B4-BE49-F238E27FC236}">
              <a16:creationId xmlns:a16="http://schemas.microsoft.com/office/drawing/2014/main" xmlns="" id="{00000000-0008-0000-1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73844" y="357188"/>
          <a:ext cx="3344058" cy="2202656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71</xdr:row>
      <xdr:rowOff>23812</xdr:rowOff>
    </xdr:from>
    <xdr:to>
      <xdr:col>2</xdr:col>
      <xdr:colOff>1665277</xdr:colOff>
      <xdr:row>71</xdr:row>
      <xdr:rowOff>2119313</xdr:rowOff>
    </xdr:to>
    <xdr:pic>
      <xdr:nvPicPr>
        <xdr:cNvPr id="5" name="Рисунок 4" descr="TPL_Tuerleiste_LA10197_91x52_5.jpg">
          <a:extLst>
            <a:ext uri="{FF2B5EF4-FFF2-40B4-BE49-F238E27FC236}">
              <a16:creationId xmlns:a16="http://schemas.microsoft.com/office/drawing/2014/main" xmlns="" id="{00000000-0008-0000-1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71500" y="27277218"/>
          <a:ext cx="3308340" cy="2095501"/>
        </a:xfrm>
        <a:prstGeom prst="rect">
          <a:avLst/>
        </a:prstGeom>
      </xdr:spPr>
    </xdr:pic>
    <xdr:clientData/>
  </xdr:twoCellAnchor>
  <xdr:twoCellAnchor>
    <xdr:from>
      <xdr:col>2</xdr:col>
      <xdr:colOff>3500439</xdr:colOff>
      <xdr:row>71</xdr:row>
      <xdr:rowOff>71439</xdr:rowOff>
    </xdr:from>
    <xdr:to>
      <xdr:col>4</xdr:col>
      <xdr:colOff>776663</xdr:colOff>
      <xdr:row>72</xdr:row>
      <xdr:rowOff>2759</xdr:rowOff>
    </xdr:to>
    <xdr:pic>
      <xdr:nvPicPr>
        <xdr:cNvPr id="6" name="Рисунок 5" descr="TPL_Tuerleiste_U-foermig_LA10199_91x52_5.jpg">
          <a:extLst>
            <a:ext uri="{FF2B5EF4-FFF2-40B4-BE49-F238E27FC236}">
              <a16:creationId xmlns:a16="http://schemas.microsoft.com/office/drawing/2014/main" xmlns="" id="{00000000-0008-0000-1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715002" y="27324845"/>
          <a:ext cx="2181599" cy="212207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81</xdr:row>
      <xdr:rowOff>47624</xdr:rowOff>
    </xdr:from>
    <xdr:to>
      <xdr:col>2</xdr:col>
      <xdr:colOff>2134599</xdr:colOff>
      <xdr:row>81</xdr:row>
      <xdr:rowOff>2181599</xdr:rowOff>
    </xdr:to>
    <xdr:pic>
      <xdr:nvPicPr>
        <xdr:cNvPr id="7" name="Рисунок 6" descr="EF_Comp_Beschlag_Schiebetuer_TA (1).jpg">
          <a:extLst>
            <a:ext uri="{FF2B5EF4-FFF2-40B4-BE49-F238E27FC236}">
              <a16:creationId xmlns:a16="http://schemas.microsoft.com/office/drawing/2014/main" xmlns="" id="{00000000-0008-0000-1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76225" y="15763874"/>
          <a:ext cx="3782424" cy="21339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</xdr:row>
      <xdr:rowOff>9071</xdr:rowOff>
    </xdr:from>
    <xdr:to>
      <xdr:col>2</xdr:col>
      <xdr:colOff>2237802</xdr:colOff>
      <xdr:row>5</xdr:row>
      <xdr:rowOff>2190670</xdr:rowOff>
    </xdr:to>
    <xdr:pic>
      <xdr:nvPicPr>
        <xdr:cNvPr id="8" name="Рисунок 7" descr="miniatyura-2.jpg">
          <a:extLst>
            <a:ext uri="{FF2B5EF4-FFF2-40B4-BE49-F238E27FC236}">
              <a16:creationId xmlns:a16="http://schemas.microsoft.com/office/drawing/2014/main" xmlns="" id="{00000000-0008-0000-1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25286" y="4662714"/>
          <a:ext cx="4015802" cy="2181599"/>
        </a:xfrm>
        <a:prstGeom prst="rect">
          <a:avLst/>
        </a:prstGeom>
      </xdr:spPr>
    </xdr:pic>
    <xdr:clientData/>
  </xdr:twoCellAnchor>
  <xdr:twoCellAnchor>
    <xdr:from>
      <xdr:col>1</xdr:col>
      <xdr:colOff>1</xdr:colOff>
      <xdr:row>21</xdr:row>
      <xdr:rowOff>18143</xdr:rowOff>
    </xdr:from>
    <xdr:to>
      <xdr:col>2</xdr:col>
      <xdr:colOff>1834458</xdr:colOff>
      <xdr:row>22</xdr:row>
      <xdr:rowOff>4456</xdr:rowOff>
    </xdr:to>
    <xdr:pic>
      <xdr:nvPicPr>
        <xdr:cNvPr id="9" name="Рисунок 8" descr="Shkafu-kype na zakaz7.jpg">
          <a:extLst>
            <a:ext uri="{FF2B5EF4-FFF2-40B4-BE49-F238E27FC236}">
              <a16:creationId xmlns:a16="http://schemas.microsoft.com/office/drawing/2014/main" xmlns="" id="{00000000-0008-0000-1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25287" y="10604500"/>
          <a:ext cx="3612457" cy="218159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39</xdr:row>
      <xdr:rowOff>9073</xdr:rowOff>
    </xdr:from>
    <xdr:to>
      <xdr:col>2</xdr:col>
      <xdr:colOff>1647640</xdr:colOff>
      <xdr:row>39</xdr:row>
      <xdr:rowOff>2190671</xdr:rowOff>
    </xdr:to>
    <xdr:pic>
      <xdr:nvPicPr>
        <xdr:cNvPr id="10" name="Рисунок 9" descr="fasad-shkafa-16.jpg">
          <a:extLst>
            <a:ext uri="{FF2B5EF4-FFF2-40B4-BE49-F238E27FC236}">
              <a16:creationId xmlns:a16="http://schemas.microsoft.com/office/drawing/2014/main" xmlns="" id="{00000000-0008-0000-1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25286" y="17036144"/>
          <a:ext cx="3425640" cy="2181598"/>
        </a:xfrm>
        <a:prstGeom prst="rect">
          <a:avLst/>
        </a:prstGeom>
      </xdr:spPr>
    </xdr:pic>
    <xdr:clientData/>
  </xdr:twoCellAnchor>
  <xdr:twoCellAnchor>
    <xdr:from>
      <xdr:col>1</xdr:col>
      <xdr:colOff>1</xdr:colOff>
      <xdr:row>55</xdr:row>
      <xdr:rowOff>9070</xdr:rowOff>
    </xdr:from>
    <xdr:to>
      <xdr:col>2</xdr:col>
      <xdr:colOff>1668296</xdr:colOff>
      <xdr:row>56</xdr:row>
      <xdr:rowOff>4456</xdr:rowOff>
    </xdr:to>
    <xdr:pic>
      <xdr:nvPicPr>
        <xdr:cNvPr id="11" name="Рисунок 10" descr="5b067d84700e0201805240853247.jpg">
          <a:extLst>
            <a:ext uri="{FF2B5EF4-FFF2-40B4-BE49-F238E27FC236}">
              <a16:creationId xmlns:a16="http://schemas.microsoft.com/office/drawing/2014/main" xmlns="" id="{00000000-0008-0000-1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925287" y="22968856"/>
          <a:ext cx="3446295" cy="219067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97</xdr:row>
      <xdr:rowOff>23812</xdr:rowOff>
    </xdr:from>
    <xdr:to>
      <xdr:col>2</xdr:col>
      <xdr:colOff>227068</xdr:colOff>
      <xdr:row>97</xdr:row>
      <xdr:rowOff>1080000</xdr:rowOff>
    </xdr:to>
    <xdr:pic>
      <xdr:nvPicPr>
        <xdr:cNvPr id="12" name="Рисунок 11" descr="F40_140814_9169651_LA10728_91x52_5.jpg">
          <a:extLst>
            <a:ext uri="{FF2B5EF4-FFF2-40B4-BE49-F238E27FC236}">
              <a16:creationId xmlns:a16="http://schemas.microsoft.com/office/drawing/2014/main" xmlns="" id="{00000000-0008-0000-1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73844" y="33968531"/>
          <a:ext cx="1870130" cy="105618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107</xdr:row>
      <xdr:rowOff>23812</xdr:rowOff>
    </xdr:from>
    <xdr:to>
      <xdr:col>2</xdr:col>
      <xdr:colOff>227068</xdr:colOff>
      <xdr:row>107</xdr:row>
      <xdr:rowOff>1079999</xdr:rowOff>
    </xdr:to>
    <xdr:pic>
      <xdr:nvPicPr>
        <xdr:cNvPr id="13" name="Рисунок 12" descr="F40_140814_9169637_LA10708_91x52_5.jpg">
          <a:extLst>
            <a:ext uri="{FF2B5EF4-FFF2-40B4-BE49-F238E27FC236}">
              <a16:creationId xmlns:a16="http://schemas.microsoft.com/office/drawing/2014/main" xmlns="" id="{00000000-0008-0000-1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73844" y="36992718"/>
          <a:ext cx="1870130" cy="1056187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117</xdr:row>
      <xdr:rowOff>35718</xdr:rowOff>
    </xdr:from>
    <xdr:to>
      <xdr:col>2</xdr:col>
      <xdr:colOff>227068</xdr:colOff>
      <xdr:row>117</xdr:row>
      <xdr:rowOff>1079999</xdr:rowOff>
    </xdr:to>
    <xdr:pic>
      <xdr:nvPicPr>
        <xdr:cNvPr id="14" name="Рисунок 13" descr="F40_140814_9169653_LA10729_91x52_5.jpg">
          <a:extLst>
            <a:ext uri="{FF2B5EF4-FFF2-40B4-BE49-F238E27FC236}">
              <a16:creationId xmlns:a16="http://schemas.microsoft.com/office/drawing/2014/main" xmlns="" id="{00000000-0008-0000-1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73844" y="40028812"/>
          <a:ext cx="1870130" cy="104428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128</xdr:row>
      <xdr:rowOff>35718</xdr:rowOff>
    </xdr:from>
    <xdr:to>
      <xdr:col>2</xdr:col>
      <xdr:colOff>227068</xdr:colOff>
      <xdr:row>128</xdr:row>
      <xdr:rowOff>1079999</xdr:rowOff>
    </xdr:to>
    <xdr:pic>
      <xdr:nvPicPr>
        <xdr:cNvPr id="15" name="Рисунок 14" descr="F40_180814_9169656_LA10734_91x52_5.jpg">
          <a:extLst>
            <a:ext uri="{FF2B5EF4-FFF2-40B4-BE49-F238E27FC236}">
              <a16:creationId xmlns:a16="http://schemas.microsoft.com/office/drawing/2014/main" xmlns="" id="{00000000-0008-0000-1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73844" y="43374468"/>
          <a:ext cx="1870130" cy="104428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138</xdr:row>
      <xdr:rowOff>71436</xdr:rowOff>
    </xdr:from>
    <xdr:to>
      <xdr:col>2</xdr:col>
      <xdr:colOff>227068</xdr:colOff>
      <xdr:row>138</xdr:row>
      <xdr:rowOff>1079999</xdr:rowOff>
    </xdr:to>
    <xdr:pic>
      <xdr:nvPicPr>
        <xdr:cNvPr id="16" name="Рисунок 15" descr="F40_140814_9169654_LA10730_91x52_5.jpg">
          <a:extLst>
            <a:ext uri="{FF2B5EF4-FFF2-40B4-BE49-F238E27FC236}">
              <a16:creationId xmlns:a16="http://schemas.microsoft.com/office/drawing/2014/main" xmlns="" id="{00000000-0008-0000-1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73844" y="46434374"/>
          <a:ext cx="1870130" cy="1008563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148</xdr:row>
      <xdr:rowOff>71438</xdr:rowOff>
    </xdr:from>
    <xdr:to>
      <xdr:col>2</xdr:col>
      <xdr:colOff>227068</xdr:colOff>
      <xdr:row>148</xdr:row>
      <xdr:rowOff>1080000</xdr:rowOff>
    </xdr:to>
    <xdr:pic>
      <xdr:nvPicPr>
        <xdr:cNvPr id="17" name="Рисунок 16" descr="F40_140814_9169638_LA10722_91x52_5.jpg">
          <a:extLst>
            <a:ext uri="{FF2B5EF4-FFF2-40B4-BE49-F238E27FC236}">
              <a16:creationId xmlns:a16="http://schemas.microsoft.com/office/drawing/2014/main" xmlns="" id="{00000000-0008-0000-1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73844" y="49458563"/>
          <a:ext cx="1870130" cy="100856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158</xdr:row>
      <xdr:rowOff>47624</xdr:rowOff>
    </xdr:from>
    <xdr:to>
      <xdr:col>2</xdr:col>
      <xdr:colOff>227068</xdr:colOff>
      <xdr:row>158</xdr:row>
      <xdr:rowOff>1079999</xdr:rowOff>
    </xdr:to>
    <xdr:pic>
      <xdr:nvPicPr>
        <xdr:cNvPr id="18" name="Рисунок 17" descr="F40_140814_9169653_LA10729_91x52_5.jpg">
          <a:extLst>
            <a:ext uri="{FF2B5EF4-FFF2-40B4-BE49-F238E27FC236}">
              <a16:creationId xmlns:a16="http://schemas.microsoft.com/office/drawing/2014/main" xmlns="" id="{00000000-0008-0000-1C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73844" y="52458937"/>
          <a:ext cx="1870130" cy="10323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169</xdr:row>
      <xdr:rowOff>47624</xdr:rowOff>
    </xdr:from>
    <xdr:to>
      <xdr:col>2</xdr:col>
      <xdr:colOff>227068</xdr:colOff>
      <xdr:row>169</xdr:row>
      <xdr:rowOff>1079999</xdr:rowOff>
    </xdr:to>
    <xdr:pic>
      <xdr:nvPicPr>
        <xdr:cNvPr id="19" name="Рисунок 18" descr="F40_180814_9169656_LA10734_91x52_5.jpg">
          <a:extLst>
            <a:ext uri="{FF2B5EF4-FFF2-40B4-BE49-F238E27FC236}">
              <a16:creationId xmlns:a16="http://schemas.microsoft.com/office/drawing/2014/main" xmlns="" id="{00000000-0008-0000-1C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73844" y="55804593"/>
          <a:ext cx="1870130" cy="1032375"/>
        </a:xfrm>
        <a:prstGeom prst="rect">
          <a:avLst/>
        </a:prstGeom>
      </xdr:spPr>
    </xdr:pic>
    <xdr:clientData/>
  </xdr:twoCellAnchor>
  <xdr:oneCellAnchor>
    <xdr:from>
      <xdr:col>2</xdr:col>
      <xdr:colOff>1714850</xdr:colOff>
      <xdr:row>3</xdr:row>
      <xdr:rowOff>33876</xdr:rowOff>
    </xdr:from>
    <xdr:ext cx="5762276" cy="1466311"/>
    <xdr:sp macro="" textlink="">
      <xdr:nvSpPr>
        <xdr:cNvPr id="20" name="Прямоугольник 19">
          <a:extLst>
            <a:ext uri="{FF2B5EF4-FFF2-40B4-BE49-F238E27FC236}">
              <a16:creationId xmlns:a16="http://schemas.microsoft.com/office/drawing/2014/main" xmlns="" id="{00000000-0008-0000-1C00-000014000000}"/>
            </a:ext>
          </a:extLst>
        </xdr:cNvPr>
        <xdr:cNvSpPr/>
      </xdr:nvSpPr>
      <xdr:spPr>
        <a:xfrm>
          <a:off x="3548413" y="1164970"/>
          <a:ext cx="5762276" cy="146631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 - Накладная навеска, 2-хдорожечная система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en-US" sz="1100">
              <a:latin typeface="+mn-lt"/>
              <a:ea typeface="+mn-ea"/>
              <a:cs typeface="+mn-cs"/>
            </a:rPr>
            <a:t>- </a:t>
          </a:r>
          <a:r>
            <a:rPr lang="ru-RU" sz="1100">
              <a:latin typeface="+mn-lt"/>
              <a:ea typeface="+mn-ea"/>
              <a:cs typeface="+mn-cs"/>
            </a:rPr>
            <a:t>Для</a:t>
          </a:r>
          <a:r>
            <a:rPr lang="ru-RU" sz="1100" baseline="0">
              <a:latin typeface="+mn-lt"/>
              <a:ea typeface="+mn-ea"/>
              <a:cs typeface="+mn-cs"/>
            </a:rPr>
            <a:t> деревянных дверей или дверей с деревянными/алюминиевыми рамами</a:t>
          </a:r>
          <a:r>
            <a:rPr lang="ru-RU" sz="1100">
              <a:latin typeface="+mn-lt"/>
              <a:ea typeface="+mn-ea"/>
              <a:cs typeface="+mn-cs"/>
            </a:rPr>
            <a:t>	</a:t>
          </a:r>
        </a:p>
        <a:p>
          <a:r>
            <a:rPr lang="ru-RU" sz="1100">
              <a:latin typeface="+mn-lt"/>
              <a:ea typeface="+mn-ea"/>
              <a:cs typeface="+mn-cs"/>
            </a:rPr>
            <a:t> - Макс. вес двери 50 кг. / Высота двери до 2600 мм.	</a:t>
          </a:r>
        </a:p>
        <a:p>
          <a:r>
            <a:rPr lang="ru-RU" sz="1100">
              <a:latin typeface="+mn-lt"/>
              <a:ea typeface="+mn-ea"/>
              <a:cs typeface="+mn-cs"/>
            </a:rPr>
            <a:t> - Ширина дверной панели от 700 до 1500 мм.	</a:t>
          </a:r>
        </a:p>
        <a:p>
          <a:r>
            <a:rPr lang="ru-RU" sz="1100">
              <a:latin typeface="+mn-lt"/>
              <a:ea typeface="+mn-ea"/>
              <a:cs typeface="+mn-cs"/>
            </a:rPr>
            <a:t> - Толщина дверной панели 16, 18, 19, 25, 40* мм	</a:t>
          </a:r>
        </a:p>
        <a:p>
          <a:r>
            <a:rPr lang="ru-RU" sz="1100">
              <a:latin typeface="+mn-lt"/>
              <a:ea typeface="+mn-ea"/>
              <a:cs typeface="+mn-cs"/>
            </a:rPr>
            <a:t> - Регулировка по высоте ±  3 мм	</a:t>
          </a:r>
        </a:p>
        <a:p>
          <a:r>
            <a:rPr lang="ru-RU" sz="1100">
              <a:latin typeface="+mn-lt"/>
              <a:ea typeface="+mn-ea"/>
              <a:cs typeface="+mn-cs"/>
            </a:rPr>
            <a:t> - Быстрый монтаж направляющих элементов	</a:t>
          </a:r>
        </a:p>
        <a:p>
          <a:r>
            <a:rPr lang="ru-RU" sz="1100">
              <a:latin typeface="+mn-lt"/>
              <a:ea typeface="+mn-ea"/>
              <a:cs typeface="+mn-cs"/>
            </a:rPr>
            <a:t>-</a:t>
          </a:r>
          <a:r>
            <a:rPr lang="ru-RU" sz="1100" baseline="0">
              <a:latin typeface="+mn-lt"/>
              <a:ea typeface="+mn-ea"/>
              <a:cs typeface="+mn-cs"/>
            </a:rPr>
            <a:t> Минимальный зазор от потолка  до крыши 25 мм</a:t>
          </a:r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2369343</xdr:colOff>
      <xdr:row>81</xdr:row>
      <xdr:rowOff>523875</xdr:rowOff>
    </xdr:from>
    <xdr:ext cx="3378492" cy="787655"/>
    <xdr:sp macro="" textlink="">
      <xdr:nvSpPr>
        <xdr:cNvPr id="21" name="Прямоугольник 20">
          <a:extLst>
            <a:ext uri="{FF2B5EF4-FFF2-40B4-BE49-F238E27FC236}">
              <a16:creationId xmlns:a16="http://schemas.microsoft.com/office/drawing/2014/main" xmlns="" id="{00000000-0008-0000-1C00-000015000000}"/>
            </a:ext>
          </a:extLst>
        </xdr:cNvPr>
        <xdr:cNvSpPr/>
      </xdr:nvSpPr>
      <xdr:spPr>
        <a:xfrm>
          <a:off x="4286249" y="31003875"/>
          <a:ext cx="3378492" cy="78765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Данный</a:t>
          </a:r>
          <a:r>
            <a:rPr lang="ru-RU" sz="1100" baseline="0">
              <a:latin typeface="+mn-lt"/>
              <a:ea typeface="+mn-ea"/>
              <a:cs typeface="+mn-cs"/>
            </a:rPr>
            <a:t> комплект для одной двери.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2-х дверного шкафа нужно 4 шт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3-х дверного шкафа нужно 6 шт</a:t>
          </a:r>
          <a:endParaRPr lang="ru-RU" sz="5400"/>
        </a:p>
      </xdr:txBody>
    </xdr:sp>
    <xdr:clientData/>
  </xdr:oneCellAnchor>
  <xdr:oneCellAnchor>
    <xdr:from>
      <xdr:col>2</xdr:col>
      <xdr:colOff>321818</xdr:colOff>
      <xdr:row>97</xdr:row>
      <xdr:rowOff>10064</xdr:rowOff>
    </xdr:from>
    <xdr:ext cx="4238917" cy="781240"/>
    <xdr:sp macro="" textlink="">
      <xdr:nvSpPr>
        <xdr:cNvPr id="22" name="Прямоугольник 21">
          <a:extLst>
            <a:ext uri="{FF2B5EF4-FFF2-40B4-BE49-F238E27FC236}">
              <a16:creationId xmlns:a16="http://schemas.microsoft.com/office/drawing/2014/main" xmlns="" id="{00000000-0008-0000-1C00-000016000000}"/>
            </a:ext>
          </a:extLst>
        </xdr:cNvPr>
        <xdr:cNvSpPr/>
      </xdr:nvSpPr>
      <xdr:spPr>
        <a:xfrm>
          <a:off x="2238724" y="34454845"/>
          <a:ext cx="4238917" cy="781240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Бесшумное и плавное закрывание раздвижных дверей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Минимальное усилие для закрывания двери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Регулируемое усилие демпфирования для дверей различного веса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Резерв мощности для дверей большого веса</a:t>
          </a:r>
        </a:p>
      </xdr:txBody>
    </xdr:sp>
    <xdr:clientData/>
  </xdr:oneCellAnchor>
  <xdr:oneCellAnchor>
    <xdr:from>
      <xdr:col>2</xdr:col>
      <xdr:colOff>312062</xdr:colOff>
      <xdr:row>106</xdr:row>
      <xdr:rowOff>248189</xdr:rowOff>
    </xdr:from>
    <xdr:ext cx="4605220" cy="811468"/>
    <xdr:sp macro="" textlink="">
      <xdr:nvSpPr>
        <xdr:cNvPr id="24" name="Прямоугольник 23">
          <a:extLst>
            <a:ext uri="{FF2B5EF4-FFF2-40B4-BE49-F238E27FC236}">
              <a16:creationId xmlns:a16="http://schemas.microsoft.com/office/drawing/2014/main" xmlns="" id="{00000000-0008-0000-1C00-000018000000}"/>
            </a:ext>
          </a:extLst>
        </xdr:cNvPr>
        <xdr:cNvSpPr/>
      </xdr:nvSpPr>
      <xdr:spPr>
        <a:xfrm>
          <a:off x="2228968" y="37467127"/>
          <a:ext cx="4605220" cy="81146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050"/>
            <a:t>Бесшумное и плавное открывание раздвижных дверей.</a:t>
          </a:r>
        </a:p>
        <a:p>
          <a:pPr algn="l"/>
          <a:r>
            <a:rPr lang="ru-RU" sz="1050"/>
            <a:t>Минимальное усилие для закрывания двери.</a:t>
          </a:r>
        </a:p>
        <a:p>
          <a:pPr algn="l"/>
          <a:r>
            <a:rPr lang="ru-RU" sz="1050"/>
            <a:t>Регулируемый возврат для надежного открывания дверей различного веса.</a:t>
          </a:r>
        </a:p>
        <a:p>
          <a:pPr algn="l"/>
          <a:r>
            <a:rPr lang="ru-RU" sz="1050"/>
            <a:t>Резерв мощности для дверей большого веса</a:t>
          </a:r>
          <a:br>
            <a:rPr lang="ru-RU" sz="1050"/>
          </a:br>
          <a:endParaRPr lang="ru-RU" sz="105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297656</xdr:colOff>
      <xdr:row>117</xdr:row>
      <xdr:rowOff>35719</xdr:rowOff>
    </xdr:from>
    <xdr:ext cx="4605220" cy="811468"/>
    <xdr:sp macro="" textlink="">
      <xdr:nvSpPr>
        <xdr:cNvPr id="25" name="Прямоугольник 24">
          <a:extLst>
            <a:ext uri="{FF2B5EF4-FFF2-40B4-BE49-F238E27FC236}">
              <a16:creationId xmlns:a16="http://schemas.microsoft.com/office/drawing/2014/main" xmlns="" id="{00000000-0008-0000-1C00-000019000000}"/>
            </a:ext>
          </a:extLst>
        </xdr:cNvPr>
        <xdr:cNvSpPr/>
      </xdr:nvSpPr>
      <xdr:spPr>
        <a:xfrm>
          <a:off x="2214562" y="40528875"/>
          <a:ext cx="4605220" cy="81146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050"/>
            <a:t>Бесшумное и плавное открывание раздвижных дверей.</a:t>
          </a:r>
        </a:p>
        <a:p>
          <a:pPr algn="l"/>
          <a:r>
            <a:rPr lang="ru-RU" sz="1050"/>
            <a:t>Минимальное усилие для закрывания двери.</a:t>
          </a:r>
        </a:p>
        <a:p>
          <a:pPr algn="l"/>
          <a:r>
            <a:rPr lang="ru-RU" sz="1050"/>
            <a:t>Регулируемый возврат для надежного открывания дверей различного веса.</a:t>
          </a:r>
        </a:p>
        <a:p>
          <a:pPr algn="l"/>
          <a:r>
            <a:rPr lang="ru-RU" sz="1050"/>
            <a:t>Резерв мощности для дверей большого веса</a:t>
          </a:r>
          <a:br>
            <a:rPr lang="ru-RU" sz="1050"/>
          </a:br>
          <a:endParaRPr lang="ru-RU" sz="105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297656</xdr:colOff>
      <xdr:row>128</xdr:row>
      <xdr:rowOff>23813</xdr:rowOff>
    </xdr:from>
    <xdr:ext cx="4605220" cy="811468"/>
    <xdr:sp macro="" textlink="">
      <xdr:nvSpPr>
        <xdr:cNvPr id="26" name="Прямоугольник 25">
          <a:extLst>
            <a:ext uri="{FF2B5EF4-FFF2-40B4-BE49-F238E27FC236}">
              <a16:creationId xmlns:a16="http://schemas.microsoft.com/office/drawing/2014/main" xmlns="" id="{00000000-0008-0000-1C00-00001A000000}"/>
            </a:ext>
          </a:extLst>
        </xdr:cNvPr>
        <xdr:cNvSpPr/>
      </xdr:nvSpPr>
      <xdr:spPr>
        <a:xfrm>
          <a:off x="2214562" y="43862626"/>
          <a:ext cx="4605220" cy="81146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050"/>
            <a:t>Бесшумное и плавное открывание раздвижных дверей.</a:t>
          </a:r>
        </a:p>
        <a:p>
          <a:pPr algn="l"/>
          <a:r>
            <a:rPr lang="ru-RU" sz="1050"/>
            <a:t>Минимальное усилие для закрывания двери.</a:t>
          </a:r>
        </a:p>
        <a:p>
          <a:pPr algn="l"/>
          <a:r>
            <a:rPr lang="ru-RU" sz="1050"/>
            <a:t>Регулируемый возврат для надежного открывания дверей различного веса.</a:t>
          </a:r>
        </a:p>
        <a:p>
          <a:pPr algn="l"/>
          <a:r>
            <a:rPr lang="ru-RU" sz="1050"/>
            <a:t>Резерв мощности для дверей большого веса</a:t>
          </a:r>
          <a:br>
            <a:rPr lang="ru-RU" sz="1050"/>
          </a:br>
          <a:endParaRPr lang="ru-RU" sz="105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381000</xdr:colOff>
      <xdr:row>138</xdr:row>
      <xdr:rowOff>47625</xdr:rowOff>
    </xdr:from>
    <xdr:ext cx="4605220" cy="811468"/>
    <xdr:sp macro="" textlink="">
      <xdr:nvSpPr>
        <xdr:cNvPr id="27" name="Прямоугольник 26">
          <a:extLst>
            <a:ext uri="{FF2B5EF4-FFF2-40B4-BE49-F238E27FC236}">
              <a16:creationId xmlns:a16="http://schemas.microsoft.com/office/drawing/2014/main" xmlns="" id="{00000000-0008-0000-1C00-00001B000000}"/>
            </a:ext>
          </a:extLst>
        </xdr:cNvPr>
        <xdr:cNvSpPr/>
      </xdr:nvSpPr>
      <xdr:spPr>
        <a:xfrm>
          <a:off x="2297906" y="46910625"/>
          <a:ext cx="4605220" cy="81146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050"/>
            <a:t>Бесшумное и плавное открывание раздвижных дверей.</a:t>
          </a:r>
        </a:p>
        <a:p>
          <a:pPr algn="l"/>
          <a:r>
            <a:rPr lang="ru-RU" sz="1050"/>
            <a:t>Минимальное усилие для закрывания двери.</a:t>
          </a:r>
        </a:p>
        <a:p>
          <a:pPr algn="l"/>
          <a:r>
            <a:rPr lang="ru-RU" sz="1050"/>
            <a:t>Регулируемый возврат для надежного открывания дверей различного веса.</a:t>
          </a:r>
        </a:p>
        <a:p>
          <a:pPr algn="l"/>
          <a:r>
            <a:rPr lang="ru-RU" sz="1050"/>
            <a:t>Резерв мощности для дверей большого веса</a:t>
          </a:r>
          <a:br>
            <a:rPr lang="ru-RU" sz="1050"/>
          </a:br>
          <a:endParaRPr lang="ru-RU" sz="105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297657</xdr:colOff>
      <xdr:row>148</xdr:row>
      <xdr:rowOff>0</xdr:rowOff>
    </xdr:from>
    <xdr:ext cx="4605220" cy="811468"/>
    <xdr:sp macro="" textlink="">
      <xdr:nvSpPr>
        <xdr:cNvPr id="28" name="Прямоугольник 27">
          <a:extLst>
            <a:ext uri="{FF2B5EF4-FFF2-40B4-BE49-F238E27FC236}">
              <a16:creationId xmlns:a16="http://schemas.microsoft.com/office/drawing/2014/main" xmlns="" id="{00000000-0008-0000-1C00-00001C000000}"/>
            </a:ext>
          </a:extLst>
        </xdr:cNvPr>
        <xdr:cNvSpPr/>
      </xdr:nvSpPr>
      <xdr:spPr>
        <a:xfrm>
          <a:off x="2214563" y="49887188"/>
          <a:ext cx="4605220" cy="81146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050"/>
            <a:t>Бесшумное и плавное открывание раздвижных дверей.</a:t>
          </a:r>
        </a:p>
        <a:p>
          <a:pPr algn="l"/>
          <a:r>
            <a:rPr lang="ru-RU" sz="1050"/>
            <a:t>Минимальное усилие для закрывания двери.</a:t>
          </a:r>
        </a:p>
        <a:p>
          <a:pPr algn="l"/>
          <a:r>
            <a:rPr lang="ru-RU" sz="1050"/>
            <a:t>Регулируемый возврат для надежного открывания дверей различного веса.</a:t>
          </a:r>
        </a:p>
        <a:p>
          <a:pPr algn="l"/>
          <a:r>
            <a:rPr lang="ru-RU" sz="1050"/>
            <a:t>Резерв мощности для дверей большого веса</a:t>
          </a:r>
          <a:br>
            <a:rPr lang="ru-RU" sz="1050"/>
          </a:br>
          <a:endParaRPr lang="ru-RU" sz="105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333375</xdr:colOff>
      <xdr:row>158</xdr:row>
      <xdr:rowOff>11906</xdr:rowOff>
    </xdr:from>
    <xdr:ext cx="4605220" cy="811468"/>
    <xdr:sp macro="" textlink="">
      <xdr:nvSpPr>
        <xdr:cNvPr id="29" name="Прямоугольник 28">
          <a:extLst>
            <a:ext uri="{FF2B5EF4-FFF2-40B4-BE49-F238E27FC236}">
              <a16:creationId xmlns:a16="http://schemas.microsoft.com/office/drawing/2014/main" xmlns="" id="{00000000-0008-0000-1C00-00001D000000}"/>
            </a:ext>
          </a:extLst>
        </xdr:cNvPr>
        <xdr:cNvSpPr/>
      </xdr:nvSpPr>
      <xdr:spPr>
        <a:xfrm>
          <a:off x="2250281" y="52923281"/>
          <a:ext cx="4605220" cy="81146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050"/>
            <a:t>Бесшумное и плавное открывание раздвижных дверей.</a:t>
          </a:r>
        </a:p>
        <a:p>
          <a:pPr algn="l"/>
          <a:r>
            <a:rPr lang="ru-RU" sz="1050"/>
            <a:t>Минимальное усилие для закрывания двери.</a:t>
          </a:r>
        </a:p>
        <a:p>
          <a:pPr algn="l"/>
          <a:r>
            <a:rPr lang="ru-RU" sz="1050"/>
            <a:t>Регулируемый возврат для надежного открывания дверей различного веса.</a:t>
          </a:r>
        </a:p>
        <a:p>
          <a:pPr algn="l"/>
          <a:r>
            <a:rPr lang="ru-RU" sz="1050"/>
            <a:t>Резерв мощности для дверей большого веса</a:t>
          </a:r>
          <a:br>
            <a:rPr lang="ru-RU" sz="1050"/>
          </a:br>
          <a:endParaRPr lang="ru-RU" sz="105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333375</xdr:colOff>
      <xdr:row>169</xdr:row>
      <xdr:rowOff>23813</xdr:rowOff>
    </xdr:from>
    <xdr:ext cx="4605220" cy="811468"/>
    <xdr:sp macro="" textlink="">
      <xdr:nvSpPr>
        <xdr:cNvPr id="30" name="Прямоугольник 29">
          <a:extLst>
            <a:ext uri="{FF2B5EF4-FFF2-40B4-BE49-F238E27FC236}">
              <a16:creationId xmlns:a16="http://schemas.microsoft.com/office/drawing/2014/main" xmlns="" id="{00000000-0008-0000-1C00-00001E000000}"/>
            </a:ext>
          </a:extLst>
        </xdr:cNvPr>
        <xdr:cNvSpPr/>
      </xdr:nvSpPr>
      <xdr:spPr>
        <a:xfrm>
          <a:off x="2250281" y="56280844"/>
          <a:ext cx="4605220" cy="81146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050"/>
            <a:t>Бесшумное и плавное открывание раздвижных дверей.</a:t>
          </a:r>
        </a:p>
        <a:p>
          <a:pPr algn="l"/>
          <a:r>
            <a:rPr lang="ru-RU" sz="1050"/>
            <a:t>Минимальное усилие для закрывания двери.</a:t>
          </a:r>
        </a:p>
        <a:p>
          <a:pPr algn="l"/>
          <a:r>
            <a:rPr lang="ru-RU" sz="1050"/>
            <a:t>Регулируемый возврат для надежного открывания дверей различного веса.</a:t>
          </a:r>
        </a:p>
        <a:p>
          <a:pPr algn="l"/>
          <a:r>
            <a:rPr lang="ru-RU" sz="1050"/>
            <a:t>Резерв мощности для дверей большого веса</a:t>
          </a:r>
          <a:br>
            <a:rPr lang="ru-RU" sz="1050"/>
          </a:br>
          <a:endParaRPr lang="ru-RU" sz="105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>
    <xdr:from>
      <xdr:col>1</xdr:col>
      <xdr:colOff>71436</xdr:colOff>
      <xdr:row>188</xdr:row>
      <xdr:rowOff>35718</xdr:rowOff>
    </xdr:from>
    <xdr:to>
      <xdr:col>1</xdr:col>
      <xdr:colOff>971436</xdr:colOff>
      <xdr:row>188</xdr:row>
      <xdr:rowOff>1079999</xdr:rowOff>
    </xdr:to>
    <xdr:pic>
      <xdr:nvPicPr>
        <xdr:cNvPr id="53" name="Рисунок 52" descr="F35_TLtverbinder.jpg">
          <a:extLst>
            <a:ext uri="{FF2B5EF4-FFF2-40B4-BE49-F238E27FC236}">
              <a16:creationId xmlns:a16="http://schemas.microsoft.com/office/drawing/2014/main" xmlns="" id="{00000000-0008-0000-1C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952499" y="68913374"/>
          <a:ext cx="900000" cy="1044281"/>
        </a:xfrm>
        <a:prstGeom prst="rect">
          <a:avLst/>
        </a:prstGeom>
      </xdr:spPr>
    </xdr:pic>
    <xdr:clientData/>
  </xdr:twoCellAnchor>
  <xdr:twoCellAnchor>
    <xdr:from>
      <xdr:col>2</xdr:col>
      <xdr:colOff>214311</xdr:colOff>
      <xdr:row>2</xdr:row>
      <xdr:rowOff>83343</xdr:rowOff>
    </xdr:from>
    <xdr:to>
      <xdr:col>2</xdr:col>
      <xdr:colOff>2667000</xdr:colOff>
      <xdr:row>2</xdr:row>
      <xdr:rowOff>678656</xdr:rowOff>
    </xdr:to>
    <xdr:sp macro="" textlink="">
      <xdr:nvSpPr>
        <xdr:cNvPr id="59" name="Скругленный прямоугольник 58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xmlns="" id="{00000000-0008-0000-1C00-00003B000000}"/>
            </a:ext>
          </a:extLst>
        </xdr:cNvPr>
        <xdr:cNvSpPr/>
      </xdr:nvSpPr>
      <xdr:spPr>
        <a:xfrm>
          <a:off x="2047874" y="619124"/>
          <a:ext cx="2452689" cy="595313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L </a:t>
          </a:r>
          <a:r>
            <a:rPr lang="ru-RU" sz="1400" baseline="0"/>
            <a:t>2-х дверный шкаф с ограничением хода</a:t>
          </a:r>
        </a:p>
      </xdr:txBody>
    </xdr:sp>
    <xdr:clientData/>
  </xdr:twoCellAnchor>
  <xdr:twoCellAnchor>
    <xdr:from>
      <xdr:col>2</xdr:col>
      <xdr:colOff>2797968</xdr:colOff>
      <xdr:row>2</xdr:row>
      <xdr:rowOff>83344</xdr:rowOff>
    </xdr:from>
    <xdr:to>
      <xdr:col>4</xdr:col>
      <xdr:colOff>345282</xdr:colOff>
      <xdr:row>2</xdr:row>
      <xdr:rowOff>678657</xdr:rowOff>
    </xdr:to>
    <xdr:sp macro="" textlink="">
      <xdr:nvSpPr>
        <xdr:cNvPr id="60" name="Скругленный прямоугольник 59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xmlns="" id="{00000000-0008-0000-1C00-00003C000000}"/>
            </a:ext>
          </a:extLst>
        </xdr:cNvPr>
        <xdr:cNvSpPr/>
      </xdr:nvSpPr>
      <xdr:spPr>
        <a:xfrm>
          <a:off x="4631531" y="619125"/>
          <a:ext cx="2452689" cy="595313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L </a:t>
          </a:r>
          <a:r>
            <a:rPr lang="ru-RU" sz="1400" baseline="0"/>
            <a:t>3-х дверный шкаф с ограничением хода</a:t>
          </a:r>
        </a:p>
      </xdr:txBody>
    </xdr:sp>
    <xdr:clientData/>
  </xdr:twoCellAnchor>
  <xdr:twoCellAnchor>
    <xdr:from>
      <xdr:col>4</xdr:col>
      <xdr:colOff>476250</xdr:colOff>
      <xdr:row>2</xdr:row>
      <xdr:rowOff>83344</xdr:rowOff>
    </xdr:from>
    <xdr:to>
      <xdr:col>7</xdr:col>
      <xdr:colOff>833439</xdr:colOff>
      <xdr:row>2</xdr:row>
      <xdr:rowOff>678657</xdr:rowOff>
    </xdr:to>
    <xdr:sp macro="" textlink="">
      <xdr:nvSpPr>
        <xdr:cNvPr id="61" name="Скругленный прямоугольник 60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xmlns="" id="{00000000-0008-0000-1C00-00003D000000}"/>
            </a:ext>
          </a:extLst>
        </xdr:cNvPr>
        <xdr:cNvSpPr/>
      </xdr:nvSpPr>
      <xdr:spPr>
        <a:xfrm>
          <a:off x="7215188" y="619125"/>
          <a:ext cx="2452689" cy="595313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L </a:t>
          </a:r>
          <a:r>
            <a:rPr lang="ru-RU" sz="1400" baseline="0"/>
            <a:t>2-х дверный шкаф без ограничения хода</a:t>
          </a:r>
        </a:p>
      </xdr:txBody>
    </xdr:sp>
    <xdr:clientData/>
  </xdr:twoCellAnchor>
  <xdr:twoCellAnchor>
    <xdr:from>
      <xdr:col>7</xdr:col>
      <xdr:colOff>976312</xdr:colOff>
      <xdr:row>2</xdr:row>
      <xdr:rowOff>95250</xdr:rowOff>
    </xdr:from>
    <xdr:to>
      <xdr:col>8</xdr:col>
      <xdr:colOff>1262064</xdr:colOff>
      <xdr:row>2</xdr:row>
      <xdr:rowOff>690563</xdr:rowOff>
    </xdr:to>
    <xdr:sp macro="" textlink="">
      <xdr:nvSpPr>
        <xdr:cNvPr id="62" name="Скругленный прямоугольник 61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1C00-00003E000000}"/>
            </a:ext>
          </a:extLst>
        </xdr:cNvPr>
        <xdr:cNvSpPr/>
      </xdr:nvSpPr>
      <xdr:spPr>
        <a:xfrm>
          <a:off x="9810750" y="631031"/>
          <a:ext cx="2452689" cy="595313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L </a:t>
          </a:r>
          <a:r>
            <a:rPr lang="ru-RU" sz="1400" baseline="0"/>
            <a:t>3-х дверный шкаф без ограничения хода</a:t>
          </a:r>
        </a:p>
      </xdr:txBody>
    </xdr:sp>
    <xdr:clientData/>
  </xdr:twoCellAnchor>
  <xdr:oneCellAnchor>
    <xdr:from>
      <xdr:col>2</xdr:col>
      <xdr:colOff>333375</xdr:colOff>
      <xdr:row>179</xdr:row>
      <xdr:rowOff>23812</xdr:rowOff>
    </xdr:from>
    <xdr:ext cx="4605220" cy="1023937"/>
    <xdr:sp macro="" textlink="">
      <xdr:nvSpPr>
        <xdr:cNvPr id="64" name="Прямоугольник 63">
          <a:extLst>
            <a:ext uri="{FF2B5EF4-FFF2-40B4-BE49-F238E27FC236}">
              <a16:creationId xmlns:a16="http://schemas.microsoft.com/office/drawing/2014/main" xmlns="" id="{00000000-0008-0000-1C00-000040000000}"/>
            </a:ext>
          </a:extLst>
        </xdr:cNvPr>
        <xdr:cNvSpPr/>
      </xdr:nvSpPr>
      <xdr:spPr>
        <a:xfrm>
          <a:off x="2166938" y="60078937"/>
          <a:ext cx="4605220" cy="102393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Дополнительное усиление демпфирования для нижней части шкафа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Улучшение демпфирования и снижение уровня шума для тяжелых дверей</a:t>
          </a:r>
        </a:p>
        <a:p>
          <a:pPr algn="l"/>
          <a:r>
            <a:rPr lang="ru-RU" sz="1050"/>
            <a:t/>
          </a:r>
          <a:br>
            <a:rPr lang="ru-RU" sz="1050"/>
          </a:br>
          <a:endParaRPr lang="ru-RU" sz="105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>
    <xdr:from>
      <xdr:col>1</xdr:col>
      <xdr:colOff>0</xdr:colOff>
      <xdr:row>179</xdr:row>
      <xdr:rowOff>71438</xdr:rowOff>
    </xdr:from>
    <xdr:to>
      <xdr:col>2</xdr:col>
      <xdr:colOff>179442</xdr:colOff>
      <xdr:row>179</xdr:row>
      <xdr:rowOff>1080000</xdr:rowOff>
    </xdr:to>
    <xdr:pic>
      <xdr:nvPicPr>
        <xdr:cNvPr id="65" name="Рисунок 64" descr="F50_SoftGuiding_TLL_STB11_TA.jpg">
          <a:extLst>
            <a:ext uri="{FF2B5EF4-FFF2-40B4-BE49-F238E27FC236}">
              <a16:creationId xmlns:a16="http://schemas.microsoft.com/office/drawing/2014/main" xmlns="" id="{00000000-0008-0000-1C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42875" y="60126563"/>
          <a:ext cx="1870130" cy="100856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87</xdr:row>
      <xdr:rowOff>47626</xdr:rowOff>
    </xdr:from>
    <xdr:to>
      <xdr:col>2</xdr:col>
      <xdr:colOff>538537</xdr:colOff>
      <xdr:row>88</xdr:row>
      <xdr:rowOff>190876</xdr:rowOff>
    </xdr:to>
    <xdr:pic>
      <xdr:nvPicPr>
        <xdr:cNvPr id="63" name="Рисунок 62" descr="409990_1802_Türausrichtbeschlag_02_shop.jpg">
          <a:extLst>
            <a:ext uri="{FF2B5EF4-FFF2-40B4-BE49-F238E27FC236}">
              <a16:creationId xmlns:a16="http://schemas.microsoft.com/office/drawing/2014/main" xmlns="" id="{00000000-0008-0000-1C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523875" y="34635282"/>
          <a:ext cx="2229225" cy="2334000"/>
        </a:xfrm>
        <a:prstGeom prst="rect">
          <a:avLst/>
        </a:prstGeom>
      </xdr:spPr>
    </xdr:pic>
    <xdr:clientData/>
  </xdr:twoCellAnchor>
  <xdr:oneCellAnchor>
    <xdr:from>
      <xdr:col>2</xdr:col>
      <xdr:colOff>476250</xdr:colOff>
      <xdr:row>86</xdr:row>
      <xdr:rowOff>178589</xdr:rowOff>
    </xdr:from>
    <xdr:ext cx="5345905" cy="2345531"/>
    <xdr:sp macro="" textlink="">
      <xdr:nvSpPr>
        <xdr:cNvPr id="66" name="Прямоугольник 65">
          <a:extLst>
            <a:ext uri="{FF2B5EF4-FFF2-40B4-BE49-F238E27FC236}">
              <a16:creationId xmlns:a16="http://schemas.microsoft.com/office/drawing/2014/main" xmlns="" id="{00000000-0008-0000-1C00-000042000000}"/>
            </a:ext>
          </a:extLst>
        </xdr:cNvPr>
        <xdr:cNvSpPr/>
      </xdr:nvSpPr>
      <xdr:spPr>
        <a:xfrm>
          <a:off x="2647950" y="20600189"/>
          <a:ext cx="5345905" cy="234553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выпрямления деформированных мебельных дверей</a:t>
          </a:r>
          <a:r>
            <a:rPr lang="en-US" sz="1100">
              <a:latin typeface="+mn-lt"/>
              <a:ea typeface="+mn-ea"/>
              <a:cs typeface="+mn-cs"/>
            </a:rPr>
            <a:t>.</a:t>
          </a:r>
        </a:p>
        <a:p>
          <a:r>
            <a:rPr lang="ru-RU" sz="1100">
              <a:latin typeface="+mn-lt"/>
              <a:ea typeface="+mn-ea"/>
              <a:cs typeface="+mn-cs"/>
            </a:rPr>
            <a:t>Может также использоваться в качестве меры предосторожности для предотвращения деформации дверей.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Для дверей / фасадов толщиной 16 - 25 мм.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Максимальная высота двери / передней панели 2600 мм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Длина резьбовой шпильки 2000 мм, при необходимости может быть укорочена.2 регулировочные фурнитуры должны быть установлены на каждую дверь/перекрытие.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Быстрая, без винтовая установка и настройка, требующая только одной руки. Для бесшумного движения дверей / фронтов Крышка для отверстий диаметром 35 мм, серебристый пластик Крышки для пазов, алюминия, анодированного серебра Один комплект, состоящий из двух регулировочных фитингов</a:t>
          </a:r>
          <a:endParaRPr lang="ru-RU" sz="5400"/>
        </a:p>
      </xdr:txBody>
    </xdr:sp>
    <xdr:clientData/>
  </xdr:oneCellAnchor>
  <xdr:twoCellAnchor>
    <xdr:from>
      <xdr:col>1</xdr:col>
      <xdr:colOff>881066</xdr:colOff>
      <xdr:row>0</xdr:row>
      <xdr:rowOff>107158</xdr:rowOff>
    </xdr:from>
    <xdr:to>
      <xdr:col>1</xdr:col>
      <xdr:colOff>1554266</xdr:colOff>
      <xdr:row>0</xdr:row>
      <xdr:rowOff>780358</xdr:rowOff>
    </xdr:to>
    <xdr:grpSp>
      <xdr:nvGrpSpPr>
        <xdr:cNvPr id="68" name="Группа 67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xmlns="" id="{00000000-0008-0000-1C00-000044000000}"/>
            </a:ext>
          </a:extLst>
        </xdr:cNvPr>
        <xdr:cNvGrpSpPr/>
      </xdr:nvGrpSpPr>
      <xdr:grpSpPr>
        <a:xfrm>
          <a:off x="1806352" y="107158"/>
          <a:ext cx="673200" cy="673200"/>
          <a:chOff x="1944000" y="3600000"/>
          <a:chExt cx="673200" cy="673200"/>
        </a:xfrm>
      </xdr:grpSpPr>
      <xdr:pic>
        <xdr:nvPicPr>
          <xdr:cNvPr id="69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1C00-00004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3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70" name="Прямоугольник 69">
            <a:extLst>
              <a:ext uri="{FF2B5EF4-FFF2-40B4-BE49-F238E27FC236}">
                <a16:creationId xmlns:a16="http://schemas.microsoft.com/office/drawing/2014/main" xmlns="" id="{00000000-0008-0000-1C00-000046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83346</xdr:colOff>
      <xdr:row>0</xdr:row>
      <xdr:rowOff>107158</xdr:rowOff>
    </xdr:from>
    <xdr:to>
      <xdr:col>1</xdr:col>
      <xdr:colOff>756546</xdr:colOff>
      <xdr:row>0</xdr:row>
      <xdr:rowOff>780358</xdr:rowOff>
    </xdr:to>
    <xdr:grpSp>
      <xdr:nvGrpSpPr>
        <xdr:cNvPr id="71" name="Группа 70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xmlns="" id="{00000000-0008-0000-1C00-000047000000}"/>
            </a:ext>
          </a:extLst>
        </xdr:cNvPr>
        <xdr:cNvGrpSpPr>
          <a:grpSpLocks noChangeAspect="1"/>
        </xdr:cNvGrpSpPr>
      </xdr:nvGrpSpPr>
      <xdr:grpSpPr>
        <a:xfrm>
          <a:off x="1008632" y="107158"/>
          <a:ext cx="673200" cy="673200"/>
          <a:chOff x="720000" y="3600000"/>
          <a:chExt cx="792000" cy="792000"/>
        </a:xfrm>
        <a:noFill/>
      </xdr:grpSpPr>
      <xdr:sp macro="" textlink="">
        <xdr:nvSpPr>
          <xdr:cNvPr id="72" name="Стрелка влево 71">
            <a:extLst>
              <a:ext uri="{FF2B5EF4-FFF2-40B4-BE49-F238E27FC236}">
                <a16:creationId xmlns:a16="http://schemas.microsoft.com/office/drawing/2014/main" xmlns="" id="{00000000-0008-0000-1C00-000048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3" name="Прямоугольник 72">
            <a:extLst>
              <a:ext uri="{FF2B5EF4-FFF2-40B4-BE49-F238E27FC236}">
                <a16:creationId xmlns:a16="http://schemas.microsoft.com/office/drawing/2014/main" xmlns="" id="{00000000-0008-0000-1C00-000049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107159</xdr:colOff>
      <xdr:row>5</xdr:row>
      <xdr:rowOff>107147</xdr:rowOff>
    </xdr:from>
    <xdr:to>
      <xdr:col>0</xdr:col>
      <xdr:colOff>780361</xdr:colOff>
      <xdr:row>5</xdr:row>
      <xdr:rowOff>851784</xdr:rowOff>
    </xdr:to>
    <xdr:grpSp>
      <xdr:nvGrpSpPr>
        <xdr:cNvPr id="74" name="Группа 73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xmlns="" id="{00000000-0008-0000-1C00-00004A000000}"/>
            </a:ext>
          </a:extLst>
        </xdr:cNvPr>
        <xdr:cNvGrpSpPr>
          <a:grpSpLocks noChangeAspect="1"/>
        </xdr:cNvGrpSpPr>
      </xdr:nvGrpSpPr>
      <xdr:grpSpPr>
        <a:xfrm rot="5400000">
          <a:off x="71441" y="4796508"/>
          <a:ext cx="744637" cy="673202"/>
          <a:chOff x="720000" y="3600000"/>
          <a:chExt cx="792000" cy="792000"/>
        </a:xfrm>
      </xdr:grpSpPr>
      <xdr:sp macro="" textlink="">
        <xdr:nvSpPr>
          <xdr:cNvPr id="75" name="Стрелка влево 74">
            <a:extLst>
              <a:ext uri="{FF2B5EF4-FFF2-40B4-BE49-F238E27FC236}">
                <a16:creationId xmlns:a16="http://schemas.microsoft.com/office/drawing/2014/main" xmlns="" id="{00000000-0008-0000-1C00-00004B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6" name="Прямоугольник 75">
            <a:extLst>
              <a:ext uri="{FF2B5EF4-FFF2-40B4-BE49-F238E27FC236}">
                <a16:creationId xmlns:a16="http://schemas.microsoft.com/office/drawing/2014/main" xmlns="" id="{00000000-0008-0000-1C00-00004C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21</xdr:row>
      <xdr:rowOff>107157</xdr:rowOff>
    </xdr:from>
    <xdr:to>
      <xdr:col>0</xdr:col>
      <xdr:colOff>792262</xdr:colOff>
      <xdr:row>21</xdr:row>
      <xdr:rowOff>851794</xdr:rowOff>
    </xdr:to>
    <xdr:grpSp>
      <xdr:nvGrpSpPr>
        <xdr:cNvPr id="77" name="Группа 76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xmlns="" id="{00000000-0008-0000-1C00-00004D000000}"/>
            </a:ext>
          </a:extLst>
        </xdr:cNvPr>
        <xdr:cNvGrpSpPr>
          <a:grpSpLocks noChangeAspect="1"/>
        </xdr:cNvGrpSpPr>
      </xdr:nvGrpSpPr>
      <xdr:grpSpPr>
        <a:xfrm rot="5400000">
          <a:off x="83342" y="10729232"/>
          <a:ext cx="744637" cy="673202"/>
          <a:chOff x="720000" y="3600000"/>
          <a:chExt cx="792000" cy="792000"/>
        </a:xfrm>
      </xdr:grpSpPr>
      <xdr:sp macro="" textlink="">
        <xdr:nvSpPr>
          <xdr:cNvPr id="78" name="Стрелка влево 77">
            <a:extLst>
              <a:ext uri="{FF2B5EF4-FFF2-40B4-BE49-F238E27FC236}">
                <a16:creationId xmlns:a16="http://schemas.microsoft.com/office/drawing/2014/main" xmlns="" id="{00000000-0008-0000-1C00-00004E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9" name="Прямоугольник 78">
            <a:extLst>
              <a:ext uri="{FF2B5EF4-FFF2-40B4-BE49-F238E27FC236}">
                <a16:creationId xmlns:a16="http://schemas.microsoft.com/office/drawing/2014/main" xmlns="" id="{00000000-0008-0000-1C00-00004F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39</xdr:row>
      <xdr:rowOff>107158</xdr:rowOff>
    </xdr:from>
    <xdr:to>
      <xdr:col>0</xdr:col>
      <xdr:colOff>792263</xdr:colOff>
      <xdr:row>39</xdr:row>
      <xdr:rowOff>851795</xdr:rowOff>
    </xdr:to>
    <xdr:grpSp>
      <xdr:nvGrpSpPr>
        <xdr:cNvPr id="80" name="Группа 79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xmlns="" id="{00000000-0008-0000-1C00-000050000000}"/>
            </a:ext>
          </a:extLst>
        </xdr:cNvPr>
        <xdr:cNvGrpSpPr>
          <a:grpSpLocks noChangeAspect="1"/>
        </xdr:cNvGrpSpPr>
      </xdr:nvGrpSpPr>
      <xdr:grpSpPr>
        <a:xfrm rot="5400000">
          <a:off x="83343" y="17169947"/>
          <a:ext cx="744637" cy="673202"/>
          <a:chOff x="720000" y="3600000"/>
          <a:chExt cx="792000" cy="792000"/>
        </a:xfrm>
      </xdr:grpSpPr>
      <xdr:sp macro="" textlink="">
        <xdr:nvSpPr>
          <xdr:cNvPr id="81" name="Стрелка влево 80">
            <a:extLst>
              <a:ext uri="{FF2B5EF4-FFF2-40B4-BE49-F238E27FC236}">
                <a16:creationId xmlns:a16="http://schemas.microsoft.com/office/drawing/2014/main" xmlns="" id="{00000000-0008-0000-1C00-000051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2" name="Прямоугольник 81">
            <a:extLst>
              <a:ext uri="{FF2B5EF4-FFF2-40B4-BE49-F238E27FC236}">
                <a16:creationId xmlns:a16="http://schemas.microsoft.com/office/drawing/2014/main" xmlns="" id="{00000000-0008-0000-1C00-000052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55</xdr:row>
      <xdr:rowOff>95250</xdr:rowOff>
    </xdr:from>
    <xdr:to>
      <xdr:col>0</xdr:col>
      <xdr:colOff>792262</xdr:colOff>
      <xdr:row>55</xdr:row>
      <xdr:rowOff>839887</xdr:rowOff>
    </xdr:to>
    <xdr:grpSp>
      <xdr:nvGrpSpPr>
        <xdr:cNvPr id="83" name="Группа 82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xmlns="" id="{00000000-0008-0000-1C00-000053000000}"/>
            </a:ext>
          </a:extLst>
        </xdr:cNvPr>
        <xdr:cNvGrpSpPr>
          <a:grpSpLocks noChangeAspect="1"/>
        </xdr:cNvGrpSpPr>
      </xdr:nvGrpSpPr>
      <xdr:grpSpPr>
        <a:xfrm rot="5400000">
          <a:off x="83342" y="23090754"/>
          <a:ext cx="744637" cy="673202"/>
          <a:chOff x="720000" y="3600000"/>
          <a:chExt cx="792000" cy="792000"/>
        </a:xfrm>
      </xdr:grpSpPr>
      <xdr:sp macro="" textlink="">
        <xdr:nvSpPr>
          <xdr:cNvPr id="84" name="Стрелка влево 83">
            <a:extLst>
              <a:ext uri="{FF2B5EF4-FFF2-40B4-BE49-F238E27FC236}">
                <a16:creationId xmlns:a16="http://schemas.microsoft.com/office/drawing/2014/main" xmlns="" id="{00000000-0008-0000-1C00-000054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5" name="Прямоугольник 84">
            <a:extLst>
              <a:ext uri="{FF2B5EF4-FFF2-40B4-BE49-F238E27FC236}">
                <a16:creationId xmlns:a16="http://schemas.microsoft.com/office/drawing/2014/main" xmlns="" id="{00000000-0008-0000-1C00-000055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71</xdr:row>
      <xdr:rowOff>95250</xdr:rowOff>
    </xdr:from>
    <xdr:to>
      <xdr:col>0</xdr:col>
      <xdr:colOff>792263</xdr:colOff>
      <xdr:row>71</xdr:row>
      <xdr:rowOff>839887</xdr:rowOff>
    </xdr:to>
    <xdr:grpSp>
      <xdr:nvGrpSpPr>
        <xdr:cNvPr id="86" name="Группа 85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xmlns="" id="{00000000-0008-0000-1C00-000056000000}"/>
            </a:ext>
          </a:extLst>
        </xdr:cNvPr>
        <xdr:cNvGrpSpPr>
          <a:grpSpLocks noChangeAspect="1"/>
        </xdr:cNvGrpSpPr>
      </xdr:nvGrpSpPr>
      <xdr:grpSpPr>
        <a:xfrm rot="5400000">
          <a:off x="83343" y="29232111"/>
          <a:ext cx="744637" cy="673202"/>
          <a:chOff x="720000" y="3600000"/>
          <a:chExt cx="792000" cy="792000"/>
        </a:xfrm>
      </xdr:grpSpPr>
      <xdr:sp macro="" textlink="">
        <xdr:nvSpPr>
          <xdr:cNvPr id="87" name="Стрелка влево 86">
            <a:extLst>
              <a:ext uri="{FF2B5EF4-FFF2-40B4-BE49-F238E27FC236}">
                <a16:creationId xmlns:a16="http://schemas.microsoft.com/office/drawing/2014/main" xmlns="" id="{00000000-0008-0000-1C00-000057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8" name="Прямоугольник 87">
            <a:extLst>
              <a:ext uri="{FF2B5EF4-FFF2-40B4-BE49-F238E27FC236}">
                <a16:creationId xmlns:a16="http://schemas.microsoft.com/office/drawing/2014/main" xmlns="" id="{00000000-0008-0000-1C00-000058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97</xdr:row>
      <xdr:rowOff>95250</xdr:rowOff>
    </xdr:from>
    <xdr:to>
      <xdr:col>0</xdr:col>
      <xdr:colOff>792263</xdr:colOff>
      <xdr:row>97</xdr:row>
      <xdr:rowOff>839887</xdr:rowOff>
    </xdr:to>
    <xdr:grpSp>
      <xdr:nvGrpSpPr>
        <xdr:cNvPr id="89" name="Группа 88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xmlns="" id="{00000000-0008-0000-1C00-000059000000}"/>
            </a:ext>
          </a:extLst>
        </xdr:cNvPr>
        <xdr:cNvGrpSpPr>
          <a:grpSpLocks noChangeAspect="1"/>
        </xdr:cNvGrpSpPr>
      </xdr:nvGrpSpPr>
      <xdr:grpSpPr>
        <a:xfrm rot="5400000">
          <a:off x="83343" y="40943325"/>
          <a:ext cx="744637" cy="673202"/>
          <a:chOff x="720000" y="3600000"/>
          <a:chExt cx="792000" cy="792000"/>
        </a:xfrm>
      </xdr:grpSpPr>
      <xdr:sp macro="" textlink="">
        <xdr:nvSpPr>
          <xdr:cNvPr id="90" name="Стрелка влево 89">
            <a:extLst>
              <a:ext uri="{FF2B5EF4-FFF2-40B4-BE49-F238E27FC236}">
                <a16:creationId xmlns:a16="http://schemas.microsoft.com/office/drawing/2014/main" xmlns="" id="{00000000-0008-0000-1C00-00005A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91" name="Прямоугольник 90">
            <a:extLst>
              <a:ext uri="{FF2B5EF4-FFF2-40B4-BE49-F238E27FC236}">
                <a16:creationId xmlns:a16="http://schemas.microsoft.com/office/drawing/2014/main" xmlns="" id="{00000000-0008-0000-1C00-00005B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107</xdr:row>
      <xdr:rowOff>95251</xdr:rowOff>
    </xdr:from>
    <xdr:to>
      <xdr:col>0</xdr:col>
      <xdr:colOff>792263</xdr:colOff>
      <xdr:row>107</xdr:row>
      <xdr:rowOff>839888</xdr:rowOff>
    </xdr:to>
    <xdr:grpSp>
      <xdr:nvGrpSpPr>
        <xdr:cNvPr id="92" name="Группа 91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xmlns="" id="{00000000-0008-0000-1C00-00005C000000}"/>
            </a:ext>
          </a:extLst>
        </xdr:cNvPr>
        <xdr:cNvGrpSpPr>
          <a:grpSpLocks noChangeAspect="1"/>
        </xdr:cNvGrpSpPr>
      </xdr:nvGrpSpPr>
      <xdr:grpSpPr>
        <a:xfrm rot="5400000">
          <a:off x="83343" y="44036683"/>
          <a:ext cx="744637" cy="673202"/>
          <a:chOff x="720000" y="3600000"/>
          <a:chExt cx="792000" cy="792000"/>
        </a:xfrm>
      </xdr:grpSpPr>
      <xdr:sp macro="" textlink="">
        <xdr:nvSpPr>
          <xdr:cNvPr id="93" name="Стрелка влево 92">
            <a:extLst>
              <a:ext uri="{FF2B5EF4-FFF2-40B4-BE49-F238E27FC236}">
                <a16:creationId xmlns:a16="http://schemas.microsoft.com/office/drawing/2014/main" xmlns="" id="{00000000-0008-0000-1C00-00005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94" name="Прямоугольник 93">
            <a:extLst>
              <a:ext uri="{FF2B5EF4-FFF2-40B4-BE49-F238E27FC236}">
                <a16:creationId xmlns:a16="http://schemas.microsoft.com/office/drawing/2014/main" xmlns="" id="{00000000-0008-0000-1C00-00005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117</xdr:row>
      <xdr:rowOff>95250</xdr:rowOff>
    </xdr:from>
    <xdr:to>
      <xdr:col>0</xdr:col>
      <xdr:colOff>792263</xdr:colOff>
      <xdr:row>117</xdr:row>
      <xdr:rowOff>839887</xdr:rowOff>
    </xdr:to>
    <xdr:grpSp>
      <xdr:nvGrpSpPr>
        <xdr:cNvPr id="95" name="Группа 94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xmlns="" id="{00000000-0008-0000-1C00-00005F000000}"/>
            </a:ext>
          </a:extLst>
        </xdr:cNvPr>
        <xdr:cNvGrpSpPr>
          <a:grpSpLocks noChangeAspect="1"/>
        </xdr:cNvGrpSpPr>
      </xdr:nvGrpSpPr>
      <xdr:grpSpPr>
        <a:xfrm rot="5400000">
          <a:off x="83343" y="47075611"/>
          <a:ext cx="744637" cy="673202"/>
          <a:chOff x="720000" y="3600000"/>
          <a:chExt cx="792000" cy="792000"/>
        </a:xfrm>
      </xdr:grpSpPr>
      <xdr:sp macro="" textlink="">
        <xdr:nvSpPr>
          <xdr:cNvPr id="96" name="Стрелка влево 95">
            <a:extLst>
              <a:ext uri="{FF2B5EF4-FFF2-40B4-BE49-F238E27FC236}">
                <a16:creationId xmlns:a16="http://schemas.microsoft.com/office/drawing/2014/main" xmlns="" id="{00000000-0008-0000-1C00-00006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97" name="Прямоугольник 96">
            <a:extLst>
              <a:ext uri="{FF2B5EF4-FFF2-40B4-BE49-F238E27FC236}">
                <a16:creationId xmlns:a16="http://schemas.microsoft.com/office/drawing/2014/main" xmlns="" id="{00000000-0008-0000-1C00-00006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128</xdr:row>
      <xdr:rowOff>95250</xdr:rowOff>
    </xdr:from>
    <xdr:to>
      <xdr:col>0</xdr:col>
      <xdr:colOff>792263</xdr:colOff>
      <xdr:row>128</xdr:row>
      <xdr:rowOff>839887</xdr:rowOff>
    </xdr:to>
    <xdr:grpSp>
      <xdr:nvGrpSpPr>
        <xdr:cNvPr id="98" name="Группа 97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xmlns="" id="{00000000-0008-0000-1C00-000062000000}"/>
            </a:ext>
          </a:extLst>
        </xdr:cNvPr>
        <xdr:cNvGrpSpPr>
          <a:grpSpLocks noChangeAspect="1"/>
        </xdr:cNvGrpSpPr>
      </xdr:nvGrpSpPr>
      <xdr:grpSpPr>
        <a:xfrm rot="5400000">
          <a:off x="83343" y="50495539"/>
          <a:ext cx="744637" cy="673202"/>
          <a:chOff x="720000" y="3600000"/>
          <a:chExt cx="792000" cy="792000"/>
        </a:xfrm>
      </xdr:grpSpPr>
      <xdr:sp macro="" textlink="">
        <xdr:nvSpPr>
          <xdr:cNvPr id="99" name="Стрелка влево 98">
            <a:extLst>
              <a:ext uri="{FF2B5EF4-FFF2-40B4-BE49-F238E27FC236}">
                <a16:creationId xmlns:a16="http://schemas.microsoft.com/office/drawing/2014/main" xmlns="" id="{00000000-0008-0000-1C00-000063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00" name="Прямоугольник 99">
            <a:extLst>
              <a:ext uri="{FF2B5EF4-FFF2-40B4-BE49-F238E27FC236}">
                <a16:creationId xmlns:a16="http://schemas.microsoft.com/office/drawing/2014/main" xmlns="" id="{00000000-0008-0000-1C00-000064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138</xdr:row>
      <xdr:rowOff>95250</xdr:rowOff>
    </xdr:from>
    <xdr:to>
      <xdr:col>0</xdr:col>
      <xdr:colOff>792263</xdr:colOff>
      <xdr:row>138</xdr:row>
      <xdr:rowOff>839887</xdr:rowOff>
    </xdr:to>
    <xdr:grpSp>
      <xdr:nvGrpSpPr>
        <xdr:cNvPr id="101" name="Группа 100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xmlns="" id="{00000000-0008-0000-1C00-000065000000}"/>
            </a:ext>
          </a:extLst>
        </xdr:cNvPr>
        <xdr:cNvGrpSpPr>
          <a:grpSpLocks noChangeAspect="1"/>
        </xdr:cNvGrpSpPr>
      </xdr:nvGrpSpPr>
      <xdr:grpSpPr>
        <a:xfrm rot="5400000">
          <a:off x="83343" y="53525397"/>
          <a:ext cx="744637" cy="673202"/>
          <a:chOff x="720000" y="3600000"/>
          <a:chExt cx="792000" cy="792000"/>
        </a:xfrm>
      </xdr:grpSpPr>
      <xdr:sp macro="" textlink="">
        <xdr:nvSpPr>
          <xdr:cNvPr id="102" name="Стрелка влево 101">
            <a:extLst>
              <a:ext uri="{FF2B5EF4-FFF2-40B4-BE49-F238E27FC236}">
                <a16:creationId xmlns:a16="http://schemas.microsoft.com/office/drawing/2014/main" xmlns="" id="{00000000-0008-0000-1C00-000066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03" name="Прямоугольник 102">
            <a:extLst>
              <a:ext uri="{FF2B5EF4-FFF2-40B4-BE49-F238E27FC236}">
                <a16:creationId xmlns:a16="http://schemas.microsoft.com/office/drawing/2014/main" xmlns="" id="{00000000-0008-0000-1C00-000067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148</xdr:row>
      <xdr:rowOff>107157</xdr:rowOff>
    </xdr:from>
    <xdr:to>
      <xdr:col>0</xdr:col>
      <xdr:colOff>792262</xdr:colOff>
      <xdr:row>148</xdr:row>
      <xdr:rowOff>851794</xdr:rowOff>
    </xdr:to>
    <xdr:grpSp>
      <xdr:nvGrpSpPr>
        <xdr:cNvPr id="104" name="Группа 103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xmlns="" id="{00000000-0008-0000-1C00-000068000000}"/>
            </a:ext>
          </a:extLst>
        </xdr:cNvPr>
        <xdr:cNvGrpSpPr>
          <a:grpSpLocks noChangeAspect="1"/>
        </xdr:cNvGrpSpPr>
      </xdr:nvGrpSpPr>
      <xdr:grpSpPr>
        <a:xfrm rot="5400000">
          <a:off x="83342" y="56630661"/>
          <a:ext cx="744637" cy="673202"/>
          <a:chOff x="720000" y="3600000"/>
          <a:chExt cx="792000" cy="792000"/>
        </a:xfrm>
      </xdr:grpSpPr>
      <xdr:sp macro="" textlink="">
        <xdr:nvSpPr>
          <xdr:cNvPr id="105" name="Стрелка влево 104">
            <a:extLst>
              <a:ext uri="{FF2B5EF4-FFF2-40B4-BE49-F238E27FC236}">
                <a16:creationId xmlns:a16="http://schemas.microsoft.com/office/drawing/2014/main" xmlns="" id="{00000000-0008-0000-1C00-000069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06" name="Прямоугольник 105">
            <a:extLst>
              <a:ext uri="{FF2B5EF4-FFF2-40B4-BE49-F238E27FC236}">
                <a16:creationId xmlns:a16="http://schemas.microsoft.com/office/drawing/2014/main" xmlns="" id="{00000000-0008-0000-1C00-00006A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158</xdr:row>
      <xdr:rowOff>119061</xdr:rowOff>
    </xdr:from>
    <xdr:to>
      <xdr:col>0</xdr:col>
      <xdr:colOff>792262</xdr:colOff>
      <xdr:row>158</xdr:row>
      <xdr:rowOff>863698</xdr:rowOff>
    </xdr:to>
    <xdr:grpSp>
      <xdr:nvGrpSpPr>
        <xdr:cNvPr id="107" name="Группа 106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xmlns="" id="{00000000-0008-0000-1C00-00006B000000}"/>
            </a:ext>
          </a:extLst>
        </xdr:cNvPr>
        <xdr:cNvGrpSpPr>
          <a:grpSpLocks noChangeAspect="1"/>
        </xdr:cNvGrpSpPr>
      </xdr:nvGrpSpPr>
      <xdr:grpSpPr>
        <a:xfrm rot="5400000">
          <a:off x="83342" y="59672422"/>
          <a:ext cx="744637" cy="673202"/>
          <a:chOff x="720000" y="3600000"/>
          <a:chExt cx="792000" cy="792000"/>
        </a:xfrm>
      </xdr:grpSpPr>
      <xdr:sp macro="" textlink="">
        <xdr:nvSpPr>
          <xdr:cNvPr id="108" name="Стрелка влево 107">
            <a:extLst>
              <a:ext uri="{FF2B5EF4-FFF2-40B4-BE49-F238E27FC236}">
                <a16:creationId xmlns:a16="http://schemas.microsoft.com/office/drawing/2014/main" xmlns="" id="{00000000-0008-0000-1C00-00006C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09" name="Прямоугольник 108">
            <a:extLst>
              <a:ext uri="{FF2B5EF4-FFF2-40B4-BE49-F238E27FC236}">
                <a16:creationId xmlns:a16="http://schemas.microsoft.com/office/drawing/2014/main" xmlns="" id="{00000000-0008-0000-1C00-00006D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169</xdr:row>
      <xdr:rowOff>95251</xdr:rowOff>
    </xdr:from>
    <xdr:to>
      <xdr:col>0</xdr:col>
      <xdr:colOff>792263</xdr:colOff>
      <xdr:row>169</xdr:row>
      <xdr:rowOff>839888</xdr:rowOff>
    </xdr:to>
    <xdr:grpSp>
      <xdr:nvGrpSpPr>
        <xdr:cNvPr id="110" name="Группа 109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xmlns="" id="{00000000-0008-0000-1C00-00006E000000}"/>
            </a:ext>
          </a:extLst>
        </xdr:cNvPr>
        <xdr:cNvGrpSpPr>
          <a:grpSpLocks noChangeAspect="1"/>
        </xdr:cNvGrpSpPr>
      </xdr:nvGrpSpPr>
      <xdr:grpSpPr>
        <a:xfrm rot="5400000">
          <a:off x="83343" y="63068540"/>
          <a:ext cx="744637" cy="673202"/>
          <a:chOff x="720000" y="3600000"/>
          <a:chExt cx="792000" cy="792000"/>
        </a:xfrm>
      </xdr:grpSpPr>
      <xdr:sp macro="" textlink="">
        <xdr:nvSpPr>
          <xdr:cNvPr id="111" name="Стрелка влево 110">
            <a:extLst>
              <a:ext uri="{FF2B5EF4-FFF2-40B4-BE49-F238E27FC236}">
                <a16:creationId xmlns:a16="http://schemas.microsoft.com/office/drawing/2014/main" xmlns="" id="{00000000-0008-0000-1C00-00006F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2" name="Прямоугольник 111">
            <a:extLst>
              <a:ext uri="{FF2B5EF4-FFF2-40B4-BE49-F238E27FC236}">
                <a16:creationId xmlns:a16="http://schemas.microsoft.com/office/drawing/2014/main" xmlns="" id="{00000000-0008-0000-1C00-000070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179</xdr:row>
      <xdr:rowOff>95251</xdr:rowOff>
    </xdr:from>
    <xdr:to>
      <xdr:col>0</xdr:col>
      <xdr:colOff>792263</xdr:colOff>
      <xdr:row>179</xdr:row>
      <xdr:rowOff>839888</xdr:rowOff>
    </xdr:to>
    <xdr:grpSp>
      <xdr:nvGrpSpPr>
        <xdr:cNvPr id="113" name="Группа 112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xmlns="" id="{00000000-0008-0000-1C00-000071000000}"/>
            </a:ext>
          </a:extLst>
        </xdr:cNvPr>
        <xdr:cNvGrpSpPr>
          <a:grpSpLocks noChangeAspect="1"/>
        </xdr:cNvGrpSpPr>
      </xdr:nvGrpSpPr>
      <xdr:grpSpPr>
        <a:xfrm rot="5400000">
          <a:off x="83343" y="66034898"/>
          <a:ext cx="744637" cy="673202"/>
          <a:chOff x="720000" y="3600000"/>
          <a:chExt cx="792000" cy="792000"/>
        </a:xfrm>
      </xdr:grpSpPr>
      <xdr:sp macro="" textlink="">
        <xdr:nvSpPr>
          <xdr:cNvPr id="114" name="Стрелка влево 113">
            <a:extLst>
              <a:ext uri="{FF2B5EF4-FFF2-40B4-BE49-F238E27FC236}">
                <a16:creationId xmlns:a16="http://schemas.microsoft.com/office/drawing/2014/main" xmlns="" id="{00000000-0008-0000-1C00-000072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5" name="Прямоугольник 114">
            <a:extLst>
              <a:ext uri="{FF2B5EF4-FFF2-40B4-BE49-F238E27FC236}">
                <a16:creationId xmlns:a16="http://schemas.microsoft.com/office/drawing/2014/main" xmlns="" id="{00000000-0008-0000-1C00-000073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188</xdr:row>
      <xdr:rowOff>95250</xdr:rowOff>
    </xdr:from>
    <xdr:to>
      <xdr:col>0</xdr:col>
      <xdr:colOff>792262</xdr:colOff>
      <xdr:row>188</xdr:row>
      <xdr:rowOff>839887</xdr:rowOff>
    </xdr:to>
    <xdr:grpSp>
      <xdr:nvGrpSpPr>
        <xdr:cNvPr id="116" name="Группа 115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xmlns="" id="{00000000-0008-0000-1C00-000074000000}"/>
            </a:ext>
          </a:extLst>
        </xdr:cNvPr>
        <xdr:cNvGrpSpPr>
          <a:grpSpLocks noChangeAspect="1"/>
        </xdr:cNvGrpSpPr>
      </xdr:nvGrpSpPr>
      <xdr:grpSpPr>
        <a:xfrm rot="5400000">
          <a:off x="83342" y="68946825"/>
          <a:ext cx="744637" cy="673202"/>
          <a:chOff x="720000" y="3600000"/>
          <a:chExt cx="792000" cy="792000"/>
        </a:xfrm>
      </xdr:grpSpPr>
      <xdr:sp macro="" textlink="">
        <xdr:nvSpPr>
          <xdr:cNvPr id="117" name="Стрелка влево 116">
            <a:extLst>
              <a:ext uri="{FF2B5EF4-FFF2-40B4-BE49-F238E27FC236}">
                <a16:creationId xmlns:a16="http://schemas.microsoft.com/office/drawing/2014/main" xmlns="" id="{00000000-0008-0000-1C00-000075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18" name="Прямоугольник 117">
            <a:extLst>
              <a:ext uri="{FF2B5EF4-FFF2-40B4-BE49-F238E27FC236}">
                <a16:creationId xmlns:a16="http://schemas.microsoft.com/office/drawing/2014/main" xmlns="" id="{00000000-0008-0000-1C00-000076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7</xdr:col>
      <xdr:colOff>1750220</xdr:colOff>
      <xdr:row>1</xdr:row>
      <xdr:rowOff>74273</xdr:rowOff>
    </xdr:from>
    <xdr:to>
      <xdr:col>9</xdr:col>
      <xdr:colOff>375899</xdr:colOff>
      <xdr:row>1</xdr:row>
      <xdr:rowOff>407651</xdr:rowOff>
    </xdr:to>
    <xdr:sp macro="" textlink="">
      <xdr:nvSpPr>
        <xdr:cNvPr id="119" name="Скругленный прямоугольник 118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xmlns="" id="{00000000-0008-0000-1C00-000077000000}"/>
            </a:ext>
          </a:extLst>
        </xdr:cNvPr>
        <xdr:cNvSpPr/>
      </xdr:nvSpPr>
      <xdr:spPr>
        <a:xfrm>
          <a:off x="11810434" y="954202"/>
          <a:ext cx="2562679" cy="333378"/>
        </a:xfrm>
        <a:prstGeom prst="roundRect">
          <a:avLst/>
        </a:prstGeom>
        <a:noFill/>
        <a:ln w="38100"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 b="1" i="0">
              <a:solidFill>
                <a:schemeClr val="tx1"/>
              </a:solidFill>
            </a:rPr>
            <a:t>TopLine</a:t>
          </a:r>
          <a:r>
            <a:rPr lang="en-US" sz="1400" b="1" i="0" baseline="0">
              <a:solidFill>
                <a:schemeClr val="tx1"/>
              </a:solidFill>
            </a:rPr>
            <a:t> L 20</a:t>
          </a:r>
          <a:r>
            <a:rPr lang="ru-RU" sz="1400" b="1" i="0" baseline="0">
              <a:solidFill>
                <a:schemeClr val="tx1"/>
              </a:solidFill>
            </a:rPr>
            <a:t>20</a:t>
          </a:r>
          <a:r>
            <a:rPr lang="en-US" sz="1400" b="1" i="0" baseline="0">
              <a:solidFill>
                <a:schemeClr val="tx1"/>
              </a:solidFill>
            </a:rPr>
            <a:t> </a:t>
          </a:r>
          <a:r>
            <a:rPr lang="ru-RU" sz="1400" b="1" i="0" baseline="0">
              <a:solidFill>
                <a:schemeClr val="tx1"/>
              </a:solidFill>
            </a:rPr>
            <a:t>года</a:t>
          </a:r>
          <a:endParaRPr lang="ru-RU" sz="1400" b="1" i="0">
            <a:solidFill>
              <a:schemeClr val="tx1"/>
            </a:solidFill>
          </a:endParaRPr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881066</xdr:colOff>
      <xdr:row>0</xdr:row>
      <xdr:rowOff>107158</xdr:rowOff>
    </xdr:from>
    <xdr:to>
      <xdr:col>1</xdr:col>
      <xdr:colOff>1554266</xdr:colOff>
      <xdr:row>0</xdr:row>
      <xdr:rowOff>780358</xdr:rowOff>
    </xdr:to>
    <xdr:grpSp>
      <xdr:nvGrpSpPr>
        <xdr:cNvPr id="2" name="Группа 1">
          <a:extLst>
            <a:ext uri="{FF2B5EF4-FFF2-40B4-BE49-F238E27FC236}">
              <a16:creationId xmlns:a16="http://schemas.microsoft.com/office/drawing/2014/main" xmlns="" id="{00000000-0008-0000-1D00-000002000000}"/>
            </a:ext>
          </a:extLst>
        </xdr:cNvPr>
        <xdr:cNvGrpSpPr/>
      </xdr:nvGrpSpPr>
      <xdr:grpSpPr>
        <a:xfrm>
          <a:off x="1806352" y="107158"/>
          <a:ext cx="673200" cy="673200"/>
          <a:chOff x="1944000" y="3600000"/>
          <a:chExt cx="673200" cy="673200"/>
        </a:xfrm>
      </xdr:grpSpPr>
      <xdr:pic>
        <xdr:nvPicPr>
          <xdr:cNvPr id="3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1D00-00000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4" name="Прямоугольник 3">
            <a:extLst>
              <a:ext uri="{FF2B5EF4-FFF2-40B4-BE49-F238E27FC236}">
                <a16:creationId xmlns:a16="http://schemas.microsoft.com/office/drawing/2014/main" xmlns="" id="{00000000-0008-0000-1D00-000004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83346</xdr:colOff>
      <xdr:row>0</xdr:row>
      <xdr:rowOff>107158</xdr:rowOff>
    </xdr:from>
    <xdr:to>
      <xdr:col>1</xdr:col>
      <xdr:colOff>756546</xdr:colOff>
      <xdr:row>0</xdr:row>
      <xdr:rowOff>780358</xdr:rowOff>
    </xdr:to>
    <xdr:grpSp>
      <xdr:nvGrpSpPr>
        <xdr:cNvPr id="5" name="Группа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xmlns="" id="{00000000-0008-0000-1D00-000005000000}"/>
            </a:ext>
          </a:extLst>
        </xdr:cNvPr>
        <xdr:cNvGrpSpPr>
          <a:grpSpLocks noChangeAspect="1"/>
        </xdr:cNvGrpSpPr>
      </xdr:nvGrpSpPr>
      <xdr:grpSpPr>
        <a:xfrm>
          <a:off x="1008632" y="107158"/>
          <a:ext cx="673200" cy="673200"/>
          <a:chOff x="720000" y="3600000"/>
          <a:chExt cx="792000" cy="792000"/>
        </a:xfrm>
        <a:noFill/>
      </xdr:grpSpPr>
      <xdr:sp macro="" textlink="">
        <xdr:nvSpPr>
          <xdr:cNvPr id="6" name="Стрелка влево 5">
            <a:extLst>
              <a:ext uri="{FF2B5EF4-FFF2-40B4-BE49-F238E27FC236}">
                <a16:creationId xmlns:a16="http://schemas.microsoft.com/office/drawing/2014/main" xmlns="" id="{00000000-0008-0000-1D00-000006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" name="Прямоугольник 6">
            <a:extLst>
              <a:ext uri="{FF2B5EF4-FFF2-40B4-BE49-F238E27FC236}">
                <a16:creationId xmlns:a16="http://schemas.microsoft.com/office/drawing/2014/main" xmlns="" id="{00000000-0008-0000-1D00-000007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857199</xdr:colOff>
      <xdr:row>1</xdr:row>
      <xdr:rowOff>107155</xdr:rowOff>
    </xdr:from>
    <xdr:to>
      <xdr:col>2</xdr:col>
      <xdr:colOff>1619201</xdr:colOff>
      <xdr:row>1</xdr:row>
      <xdr:rowOff>702468</xdr:rowOff>
    </xdr:to>
    <xdr:sp macro="" textlink="">
      <xdr:nvSpPr>
        <xdr:cNvPr id="8" name="Скругленный прямоугольник 7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xmlns="" id="{00000000-0008-0000-1D00-000008000000}"/>
            </a:ext>
          </a:extLst>
        </xdr:cNvPr>
        <xdr:cNvSpPr/>
      </xdr:nvSpPr>
      <xdr:spPr>
        <a:xfrm>
          <a:off x="1738262" y="988218"/>
          <a:ext cx="2452689" cy="595313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L 2020 2-</a:t>
          </a:r>
          <a:r>
            <a:rPr lang="ru-RU" sz="1400" baseline="0"/>
            <a:t>х дверный шкаф</a:t>
          </a:r>
        </a:p>
      </xdr:txBody>
    </xdr:sp>
    <xdr:clientData/>
  </xdr:twoCellAnchor>
  <xdr:twoCellAnchor>
    <xdr:from>
      <xdr:col>7</xdr:col>
      <xdr:colOff>1750135</xdr:colOff>
      <xdr:row>1</xdr:row>
      <xdr:rowOff>83344</xdr:rowOff>
    </xdr:from>
    <xdr:to>
      <xdr:col>9</xdr:col>
      <xdr:colOff>452355</xdr:colOff>
      <xdr:row>1</xdr:row>
      <xdr:rowOff>678657</xdr:rowOff>
    </xdr:to>
    <xdr:sp macro="" textlink="">
      <xdr:nvSpPr>
        <xdr:cNvPr id="9" name="Скругленный прямоугольник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xmlns="" id="{00000000-0008-0000-1D00-000009000000}"/>
            </a:ext>
          </a:extLst>
        </xdr:cNvPr>
        <xdr:cNvSpPr/>
      </xdr:nvSpPr>
      <xdr:spPr>
        <a:xfrm>
          <a:off x="11322760" y="964407"/>
          <a:ext cx="2452689" cy="595313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L </a:t>
          </a:r>
          <a:r>
            <a:rPr lang="ru-RU" sz="1400" baseline="0"/>
            <a:t>2020 3-х дверный шкаф</a:t>
          </a:r>
        </a:p>
      </xdr:txBody>
    </xdr:sp>
    <xdr:clientData/>
  </xdr:twoCellAnchor>
  <xdr:oneCellAnchor>
    <xdr:from>
      <xdr:col>2</xdr:col>
      <xdr:colOff>1714850</xdr:colOff>
      <xdr:row>2</xdr:row>
      <xdr:rowOff>33876</xdr:rowOff>
    </xdr:from>
    <xdr:ext cx="5762276" cy="1835405"/>
    <xdr:sp macro="" textlink="">
      <xdr:nvSpPr>
        <xdr:cNvPr id="14" name="Прямоугольник 13">
          <a:extLst>
            <a:ext uri="{FF2B5EF4-FFF2-40B4-BE49-F238E27FC236}">
              <a16:creationId xmlns:a16="http://schemas.microsoft.com/office/drawing/2014/main" xmlns="" id="{00000000-0008-0000-1D00-00000E000000}"/>
            </a:ext>
          </a:extLst>
        </xdr:cNvPr>
        <xdr:cNvSpPr/>
      </xdr:nvSpPr>
      <xdr:spPr>
        <a:xfrm>
          <a:off x="4286600" y="1700751"/>
          <a:ext cx="5762276" cy="183540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 - Накладная навеска, 2-хдорожечная система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 </a:t>
          </a:r>
          <a:r>
            <a:rPr lang="en-US" sz="1100">
              <a:latin typeface="+mn-lt"/>
              <a:ea typeface="+mn-ea"/>
              <a:cs typeface="+mn-cs"/>
            </a:rPr>
            <a:t>- </a:t>
          </a:r>
          <a:r>
            <a:rPr lang="ru-RU" sz="1100">
              <a:latin typeface="+mn-lt"/>
              <a:ea typeface="+mn-ea"/>
              <a:cs typeface="+mn-cs"/>
            </a:rPr>
            <a:t>Для</a:t>
          </a:r>
          <a:r>
            <a:rPr lang="ru-RU" sz="1100" baseline="0">
              <a:latin typeface="+mn-lt"/>
              <a:ea typeface="+mn-ea"/>
              <a:cs typeface="+mn-cs"/>
            </a:rPr>
            <a:t> деревянных дверей или дверей с деревянными/алюминиевыми рамами</a:t>
          </a:r>
          <a:r>
            <a:rPr lang="ru-RU" sz="1100">
              <a:latin typeface="+mn-lt"/>
              <a:ea typeface="+mn-ea"/>
              <a:cs typeface="+mn-cs"/>
            </a:rPr>
            <a:t>	</a:t>
          </a:r>
        </a:p>
        <a:p>
          <a:r>
            <a:rPr lang="ru-RU" sz="1100">
              <a:latin typeface="+mn-lt"/>
              <a:ea typeface="+mn-ea"/>
              <a:cs typeface="+mn-cs"/>
            </a:rPr>
            <a:t> - Макс. вес двери 50 кг. / Высота двери до 2600 мм.	</a:t>
          </a:r>
        </a:p>
        <a:p>
          <a:r>
            <a:rPr lang="ru-RU" sz="1100">
              <a:latin typeface="+mn-lt"/>
              <a:ea typeface="+mn-ea"/>
              <a:cs typeface="+mn-cs"/>
            </a:rPr>
            <a:t> - Ширина дверной панели от 550 до 1500 мм.	</a:t>
          </a:r>
        </a:p>
        <a:p>
          <a:r>
            <a:rPr lang="ru-RU" sz="1100">
              <a:latin typeface="+mn-lt"/>
              <a:ea typeface="+mn-ea"/>
              <a:cs typeface="+mn-cs"/>
            </a:rPr>
            <a:t> - Толщина дверной панели от 10 мм до 30 мм	</a:t>
          </a:r>
        </a:p>
        <a:p>
          <a:r>
            <a:rPr lang="ru-RU" sz="1100">
              <a:latin typeface="+mn-lt"/>
              <a:ea typeface="+mn-ea"/>
              <a:cs typeface="+mn-cs"/>
            </a:rPr>
            <a:t> - Регулировка по высоте ±  2 мм</a:t>
          </a:r>
        </a:p>
        <a:p>
          <a:r>
            <a:rPr lang="ru-RU" sz="1100">
              <a:latin typeface="+mn-lt"/>
              <a:ea typeface="+mn-ea"/>
              <a:cs typeface="+mn-cs"/>
            </a:rPr>
            <a:t> - Регулировка наложения двери макс. 25 мм	</a:t>
          </a:r>
        </a:p>
        <a:p>
          <a:r>
            <a:rPr lang="ru-RU" sz="1100">
              <a:latin typeface="+mn-lt"/>
              <a:ea typeface="+mn-ea"/>
              <a:cs typeface="+mn-cs"/>
            </a:rPr>
            <a:t> - Быстрый монтаж направляющих элементов	</a:t>
          </a:r>
        </a:p>
        <a:p>
          <a:r>
            <a:rPr lang="ru-RU" sz="1100">
              <a:latin typeface="+mn-lt"/>
              <a:ea typeface="+mn-ea"/>
              <a:cs typeface="+mn-cs"/>
            </a:rPr>
            <a:t>-</a:t>
          </a:r>
          <a:r>
            <a:rPr lang="ru-RU" sz="1100" baseline="0">
              <a:latin typeface="+mn-lt"/>
              <a:ea typeface="+mn-ea"/>
              <a:cs typeface="+mn-cs"/>
            </a:rPr>
            <a:t> Минимальный зазор от потолка  до крыши 20 мм</a:t>
          </a:r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47625</xdr:colOff>
      <xdr:row>54</xdr:row>
      <xdr:rowOff>23812</xdr:rowOff>
    </xdr:from>
    <xdr:to>
      <xdr:col>2</xdr:col>
      <xdr:colOff>1665277</xdr:colOff>
      <xdr:row>54</xdr:row>
      <xdr:rowOff>2119313</xdr:rowOff>
    </xdr:to>
    <xdr:pic>
      <xdr:nvPicPr>
        <xdr:cNvPr id="23" name="Рисунок 22" descr="TPL_Tuerleiste_LA10197_91x52_5.jpg">
          <a:extLst>
            <a:ext uri="{FF2B5EF4-FFF2-40B4-BE49-F238E27FC236}">
              <a16:creationId xmlns:a16="http://schemas.microsoft.com/office/drawing/2014/main" xmlns="" id="{00000000-0008-0000-1D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33450" y="28751212"/>
          <a:ext cx="3313102" cy="2095501"/>
        </a:xfrm>
        <a:prstGeom prst="rect">
          <a:avLst/>
        </a:prstGeom>
      </xdr:spPr>
    </xdr:pic>
    <xdr:clientData/>
  </xdr:twoCellAnchor>
  <xdr:twoCellAnchor>
    <xdr:from>
      <xdr:col>2</xdr:col>
      <xdr:colOff>3500439</xdr:colOff>
      <xdr:row>54</xdr:row>
      <xdr:rowOff>71439</xdr:rowOff>
    </xdr:from>
    <xdr:to>
      <xdr:col>4</xdr:col>
      <xdr:colOff>776663</xdr:colOff>
      <xdr:row>54</xdr:row>
      <xdr:rowOff>2159000</xdr:rowOff>
    </xdr:to>
    <xdr:pic>
      <xdr:nvPicPr>
        <xdr:cNvPr id="24" name="Рисунок 23" descr="TPL_Tuerleiste_U-foermig_LA10199_91x52_5.jpg">
          <a:extLst>
            <a:ext uri="{FF2B5EF4-FFF2-40B4-BE49-F238E27FC236}">
              <a16:creationId xmlns:a16="http://schemas.microsoft.com/office/drawing/2014/main" xmlns="" id="{00000000-0008-0000-1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203725" y="26033868"/>
          <a:ext cx="2419724" cy="208756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64</xdr:row>
      <xdr:rowOff>47624</xdr:rowOff>
    </xdr:from>
    <xdr:to>
      <xdr:col>2</xdr:col>
      <xdr:colOff>2134599</xdr:colOff>
      <xdr:row>64</xdr:row>
      <xdr:rowOff>2181599</xdr:rowOff>
    </xdr:to>
    <xdr:pic>
      <xdr:nvPicPr>
        <xdr:cNvPr id="25" name="Рисунок 24" descr="EF_Comp_Beschlag_Schiebetuer_TA (1).jpg">
          <a:extLst>
            <a:ext uri="{FF2B5EF4-FFF2-40B4-BE49-F238E27FC236}">
              <a16:creationId xmlns:a16="http://schemas.microsoft.com/office/drawing/2014/main" xmlns="" id="{00000000-0008-0000-1D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85825" y="32966024"/>
          <a:ext cx="3830049" cy="2133975"/>
        </a:xfrm>
        <a:prstGeom prst="rect">
          <a:avLst/>
        </a:prstGeom>
      </xdr:spPr>
    </xdr:pic>
    <xdr:clientData/>
  </xdr:twoCellAnchor>
  <xdr:oneCellAnchor>
    <xdr:from>
      <xdr:col>2</xdr:col>
      <xdr:colOff>2369343</xdr:colOff>
      <xdr:row>64</xdr:row>
      <xdr:rowOff>523875</xdr:rowOff>
    </xdr:from>
    <xdr:ext cx="3378492" cy="787655"/>
    <xdr:sp macro="" textlink="">
      <xdr:nvSpPr>
        <xdr:cNvPr id="26" name="Прямоугольник 25">
          <a:extLst>
            <a:ext uri="{FF2B5EF4-FFF2-40B4-BE49-F238E27FC236}">
              <a16:creationId xmlns:a16="http://schemas.microsoft.com/office/drawing/2014/main" xmlns="" id="{00000000-0008-0000-1D00-00001A000000}"/>
            </a:ext>
          </a:extLst>
        </xdr:cNvPr>
        <xdr:cNvSpPr/>
      </xdr:nvSpPr>
      <xdr:spPr>
        <a:xfrm>
          <a:off x="4950618" y="33442275"/>
          <a:ext cx="3378492" cy="78765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Данный</a:t>
          </a:r>
          <a:r>
            <a:rPr lang="ru-RU" sz="1100" baseline="0">
              <a:latin typeface="+mn-lt"/>
              <a:ea typeface="+mn-ea"/>
              <a:cs typeface="+mn-cs"/>
            </a:rPr>
            <a:t> комплект для одной двери.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2-х дверного шкафа нужно 4 шт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3-х дверного шкафа нужно 6 шт</a:t>
          </a:r>
          <a:endParaRPr lang="ru-RU" sz="5400"/>
        </a:p>
      </xdr:txBody>
    </xdr:sp>
    <xdr:clientData/>
  </xdr:oneCellAnchor>
  <xdr:twoCellAnchor editAs="oneCell">
    <xdr:from>
      <xdr:col>1</xdr:col>
      <xdr:colOff>0</xdr:colOff>
      <xdr:row>70</xdr:row>
      <xdr:rowOff>47626</xdr:rowOff>
    </xdr:from>
    <xdr:to>
      <xdr:col>2</xdr:col>
      <xdr:colOff>538537</xdr:colOff>
      <xdr:row>71</xdr:row>
      <xdr:rowOff>2166939</xdr:rowOff>
    </xdr:to>
    <xdr:pic>
      <xdr:nvPicPr>
        <xdr:cNvPr id="27" name="Рисунок 26" descr="409990_1802_Türausrichtbeschlag_02_shop.jpg">
          <a:extLst>
            <a:ext uri="{FF2B5EF4-FFF2-40B4-BE49-F238E27FC236}">
              <a16:creationId xmlns:a16="http://schemas.microsoft.com/office/drawing/2014/main" xmlns="" id="{00000000-0008-0000-1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81063" y="29908501"/>
          <a:ext cx="2229224" cy="2309812"/>
        </a:xfrm>
        <a:prstGeom prst="rect">
          <a:avLst/>
        </a:prstGeom>
      </xdr:spPr>
    </xdr:pic>
    <xdr:clientData/>
  </xdr:twoCellAnchor>
  <xdr:oneCellAnchor>
    <xdr:from>
      <xdr:col>2</xdr:col>
      <xdr:colOff>476250</xdr:colOff>
      <xdr:row>69</xdr:row>
      <xdr:rowOff>178589</xdr:rowOff>
    </xdr:from>
    <xdr:ext cx="5345905" cy="2345531"/>
    <xdr:sp macro="" textlink="">
      <xdr:nvSpPr>
        <xdr:cNvPr id="28" name="Прямоугольник 27">
          <a:extLst>
            <a:ext uri="{FF2B5EF4-FFF2-40B4-BE49-F238E27FC236}">
              <a16:creationId xmlns:a16="http://schemas.microsoft.com/office/drawing/2014/main" xmlns="" id="{00000000-0008-0000-1D00-00001C000000}"/>
            </a:ext>
          </a:extLst>
        </xdr:cNvPr>
        <xdr:cNvSpPr/>
      </xdr:nvSpPr>
      <xdr:spPr>
        <a:xfrm>
          <a:off x="3057525" y="36183089"/>
          <a:ext cx="5345905" cy="234553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выпрямления деформированных мебельных дверей</a:t>
          </a:r>
          <a:r>
            <a:rPr lang="en-US" sz="1100">
              <a:latin typeface="+mn-lt"/>
              <a:ea typeface="+mn-ea"/>
              <a:cs typeface="+mn-cs"/>
            </a:rPr>
            <a:t>.</a:t>
          </a:r>
        </a:p>
        <a:p>
          <a:r>
            <a:rPr lang="ru-RU" sz="1100">
              <a:latin typeface="+mn-lt"/>
              <a:ea typeface="+mn-ea"/>
              <a:cs typeface="+mn-cs"/>
            </a:rPr>
            <a:t>Может также использоваться в качестве меры предосторожности для предотвращения деформации дверей.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Для дверей / фасадов толщиной 16 - 25 мм.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Максимальная высота двери / передней панели 2600 мм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Длина резьбовой шпильки 2000 мм, при необходимости может быть укорочена.2 регулировочные фурнитуры должны быть установлены на каждую дверь/перекрытие.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Быстрая, без винтовая установка и настройка, требующая только одной руки. Для бесшумного движения дверей / фронтов Крышка для отверстий диаметром 35 мм, серебристый пластик Крышки для пазов, алюминия, анодированного серебра Один комплект, состоящий из двух регулировочных фитингов</a:t>
          </a:r>
          <a:endParaRPr lang="ru-RU" sz="5400"/>
        </a:p>
      </xdr:txBody>
    </xdr:sp>
    <xdr:clientData/>
  </xdr:oneCellAnchor>
  <xdr:twoCellAnchor editAs="oneCell">
    <xdr:from>
      <xdr:col>1</xdr:col>
      <xdr:colOff>0</xdr:colOff>
      <xdr:row>2</xdr:row>
      <xdr:rowOff>1</xdr:rowOff>
    </xdr:from>
    <xdr:to>
      <xdr:col>2</xdr:col>
      <xdr:colOff>1343536</xdr:colOff>
      <xdr:row>3</xdr:row>
      <xdr:rowOff>0</xdr:rowOff>
    </xdr:to>
    <xdr:pic>
      <xdr:nvPicPr>
        <xdr:cNvPr id="19" name="Рисунок 18" descr="PR_P39a.jpg">
          <a:extLst>
            <a:ext uri="{FF2B5EF4-FFF2-40B4-BE49-F238E27FC236}">
              <a16:creationId xmlns:a16="http://schemas.microsoft.com/office/drawing/2014/main" xmlns="" id="{00000000-0008-0000-1D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81063" y="1666876"/>
          <a:ext cx="3034223" cy="21907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18144</xdr:rowOff>
    </xdr:from>
    <xdr:to>
      <xdr:col>2</xdr:col>
      <xdr:colOff>2065939</xdr:colOff>
      <xdr:row>4</xdr:row>
      <xdr:rowOff>2187914</xdr:rowOff>
    </xdr:to>
    <xdr:pic>
      <xdr:nvPicPr>
        <xdr:cNvPr id="20" name="Рисунок 19" descr="5d1dd38df050a.jpg">
          <a:extLst>
            <a:ext uri="{FF2B5EF4-FFF2-40B4-BE49-F238E27FC236}">
              <a16:creationId xmlns:a16="http://schemas.microsoft.com/office/drawing/2014/main" xmlns="" id="{00000000-0008-0000-1D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925286" y="4191001"/>
          <a:ext cx="3843939" cy="2169770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21</xdr:row>
      <xdr:rowOff>23813</xdr:rowOff>
    </xdr:from>
    <xdr:to>
      <xdr:col>1</xdr:col>
      <xdr:colOff>1059657</xdr:colOff>
      <xdr:row>21</xdr:row>
      <xdr:rowOff>1083469</xdr:rowOff>
    </xdr:to>
    <xdr:pic>
      <xdr:nvPicPr>
        <xdr:cNvPr id="22" name="Рисунок 21" descr="400101_1711_9242232_Set_TL_SISY_S0O_250_2D_shop.jpg">
          <a:extLst>
            <a:ext uri="{FF2B5EF4-FFF2-40B4-BE49-F238E27FC236}">
              <a16:creationId xmlns:a16="http://schemas.microsoft.com/office/drawing/2014/main" xmlns="" id="{00000000-0008-0000-1D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81064" y="12132469"/>
          <a:ext cx="1059656" cy="1059656"/>
        </a:xfrm>
        <a:prstGeom prst="rect">
          <a:avLst/>
        </a:prstGeom>
      </xdr:spPr>
    </xdr:pic>
    <xdr:clientData/>
  </xdr:twoCellAnchor>
  <xdr:twoCellAnchor editAs="oneCell">
    <xdr:from>
      <xdr:col>1</xdr:col>
      <xdr:colOff>-1</xdr:colOff>
      <xdr:row>29</xdr:row>
      <xdr:rowOff>20978</xdr:rowOff>
    </xdr:from>
    <xdr:to>
      <xdr:col>2</xdr:col>
      <xdr:colOff>1619249</xdr:colOff>
      <xdr:row>29</xdr:row>
      <xdr:rowOff>2188986</xdr:rowOff>
    </xdr:to>
    <xdr:pic>
      <xdr:nvPicPr>
        <xdr:cNvPr id="30" name="Рисунок 29" descr="8a25e8f8fba716b116d7edf6d6eed7d8.jpg">
          <a:extLst>
            <a:ext uri="{FF2B5EF4-FFF2-40B4-BE49-F238E27FC236}">
              <a16:creationId xmlns:a16="http://schemas.microsoft.com/office/drawing/2014/main" xmlns="" id="{00000000-0008-0000-1D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925285" y="15016049"/>
          <a:ext cx="3397250" cy="216800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</xdr:row>
      <xdr:rowOff>23812</xdr:rowOff>
    </xdr:from>
    <xdr:to>
      <xdr:col>1</xdr:col>
      <xdr:colOff>1178718</xdr:colOff>
      <xdr:row>46</xdr:row>
      <xdr:rowOff>1083468</xdr:rowOff>
    </xdr:to>
    <xdr:pic>
      <xdr:nvPicPr>
        <xdr:cNvPr id="32" name="Рисунок 31" descr="400101_1711_9242233_Set_TL_SISY_SO_250_3D_4D_shop.jpg">
          <a:extLst>
            <a:ext uri="{FF2B5EF4-FFF2-40B4-BE49-F238E27FC236}">
              <a16:creationId xmlns:a16="http://schemas.microsoft.com/office/drawing/2014/main" xmlns="" id="{00000000-0008-0000-1D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881063" y="23312437"/>
          <a:ext cx="1178718" cy="1059656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77</xdr:row>
      <xdr:rowOff>2</xdr:rowOff>
    </xdr:from>
    <xdr:to>
      <xdr:col>2</xdr:col>
      <xdr:colOff>690563</xdr:colOff>
      <xdr:row>77</xdr:row>
      <xdr:rowOff>2131220</xdr:rowOff>
    </xdr:to>
    <xdr:pic>
      <xdr:nvPicPr>
        <xdr:cNvPr id="33" name="Рисунок 32" descr="409990_Ausrichtbeschlag_Duenntuer_shop.jpg">
          <a:extLst>
            <a:ext uri="{FF2B5EF4-FFF2-40B4-BE49-F238E27FC236}">
              <a16:creationId xmlns:a16="http://schemas.microsoft.com/office/drawing/2014/main" xmlns="" id="{00000000-0008-0000-1D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881064" y="36754596"/>
          <a:ext cx="2381249" cy="2131218"/>
        </a:xfrm>
        <a:prstGeom prst="rect">
          <a:avLst/>
        </a:prstGeom>
      </xdr:spPr>
    </xdr:pic>
    <xdr:clientData/>
  </xdr:twoCellAnchor>
  <xdr:oneCellAnchor>
    <xdr:from>
      <xdr:col>2</xdr:col>
      <xdr:colOff>857250</xdr:colOff>
      <xdr:row>77</xdr:row>
      <xdr:rowOff>381000</xdr:rowOff>
    </xdr:from>
    <xdr:ext cx="4869654" cy="1654969"/>
    <xdr:sp macro="" textlink="">
      <xdr:nvSpPr>
        <xdr:cNvPr id="34" name="Прямоугольник 33">
          <a:extLst>
            <a:ext uri="{FF2B5EF4-FFF2-40B4-BE49-F238E27FC236}">
              <a16:creationId xmlns:a16="http://schemas.microsoft.com/office/drawing/2014/main" xmlns="" id="{00000000-0008-0000-1D00-000022000000}"/>
            </a:ext>
          </a:extLst>
        </xdr:cNvPr>
        <xdr:cNvSpPr/>
      </xdr:nvSpPr>
      <xdr:spPr>
        <a:xfrm>
          <a:off x="3429000" y="37135594"/>
          <a:ext cx="4869654" cy="165496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дверей / фасадов толщиной от 10 до 12 мм.</a:t>
          </a:r>
        </a:p>
        <a:p>
          <a:r>
            <a:rPr lang="ru-RU" sz="1100">
              <a:latin typeface="+mn-lt"/>
              <a:ea typeface="+mn-ea"/>
              <a:cs typeface="+mn-cs"/>
            </a:rPr>
            <a:t>Может использоваться для выпрямления деформированных мебельных фасадов или в качестве профилактической меры против деформации дверей.</a:t>
          </a:r>
          <a:endParaRPr lang="ru-RU" sz="5400"/>
        </a:p>
      </xdr:txBody>
    </xdr:sp>
    <xdr:clientData/>
  </xdr:oneCellAnchor>
  <xdr:twoCellAnchor editAs="oneCell">
    <xdr:from>
      <xdr:col>1</xdr:col>
      <xdr:colOff>1</xdr:colOff>
      <xdr:row>84</xdr:row>
      <xdr:rowOff>23813</xdr:rowOff>
    </xdr:from>
    <xdr:to>
      <xdr:col>1</xdr:col>
      <xdr:colOff>1071563</xdr:colOff>
      <xdr:row>84</xdr:row>
      <xdr:rowOff>1023938</xdr:rowOff>
    </xdr:to>
    <xdr:pic>
      <xdr:nvPicPr>
        <xdr:cNvPr id="35" name="Рисунок 34" descr="400101_TL_9277440_Abdeckprofil_02_shop.jpg">
          <a:extLst>
            <a:ext uri="{FF2B5EF4-FFF2-40B4-BE49-F238E27FC236}">
              <a16:creationId xmlns:a16="http://schemas.microsoft.com/office/drawing/2014/main" xmlns="" id="{00000000-0008-0000-1D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81064" y="40421719"/>
          <a:ext cx="1071562" cy="1000125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90</xdr:row>
      <xdr:rowOff>1</xdr:rowOff>
    </xdr:from>
    <xdr:to>
      <xdr:col>1</xdr:col>
      <xdr:colOff>1202531</xdr:colOff>
      <xdr:row>90</xdr:row>
      <xdr:rowOff>1047750</xdr:rowOff>
    </xdr:to>
    <xdr:pic>
      <xdr:nvPicPr>
        <xdr:cNvPr id="36" name="Рисунок 35" descr="600890_Duenntuermuffen_shop.jpg">
          <a:extLst>
            <a:ext uri="{FF2B5EF4-FFF2-40B4-BE49-F238E27FC236}">
              <a16:creationId xmlns:a16="http://schemas.microsoft.com/office/drawing/2014/main" xmlns="" id="{00000000-0008-0000-1D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81064" y="42576751"/>
          <a:ext cx="1202530" cy="1047749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90</xdr:row>
      <xdr:rowOff>261938</xdr:rowOff>
    </xdr:from>
    <xdr:ext cx="4869654" cy="631031"/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xmlns="" id="{00000000-0008-0000-1D00-000025000000}"/>
            </a:ext>
          </a:extLst>
        </xdr:cNvPr>
        <xdr:cNvSpPr/>
      </xdr:nvSpPr>
      <xdr:spPr>
        <a:xfrm>
          <a:off x="2571750" y="42838688"/>
          <a:ext cx="4869654" cy="63103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20 втулок и винтов для крепления фурнитуры к тонкой двери толщиной 10 - 12 мм</a:t>
          </a:r>
          <a:endParaRPr lang="ru-RU" sz="5400"/>
        </a:p>
      </xdr:txBody>
    </xdr:sp>
    <xdr:clientData/>
  </xdr:oneCellAnchor>
  <xdr:oneCellAnchor>
    <xdr:from>
      <xdr:col>2</xdr:col>
      <xdr:colOff>47625</xdr:colOff>
      <xdr:row>84</xdr:row>
      <xdr:rowOff>273844</xdr:rowOff>
    </xdr:from>
    <xdr:ext cx="4869654" cy="631031"/>
    <xdr:sp macro="" textlink="">
      <xdr:nvSpPr>
        <xdr:cNvPr id="38" name="Прямоугольник 37">
          <a:extLst>
            <a:ext uri="{FF2B5EF4-FFF2-40B4-BE49-F238E27FC236}">
              <a16:creationId xmlns:a16="http://schemas.microsoft.com/office/drawing/2014/main" xmlns="" id="{00000000-0008-0000-1D00-000026000000}"/>
            </a:ext>
          </a:extLst>
        </xdr:cNvPr>
        <xdr:cNvSpPr/>
      </xdr:nvSpPr>
      <xdr:spPr>
        <a:xfrm>
          <a:off x="2619375" y="40671750"/>
          <a:ext cx="4869654" cy="63103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покрытия расстояния между направляющими передней двери</a:t>
          </a:r>
        </a:p>
        <a:p>
          <a:r>
            <a:rPr lang="ru-RU" sz="1100">
              <a:latin typeface="+mn-lt"/>
              <a:ea typeface="+mn-ea"/>
              <a:cs typeface="+mn-cs"/>
            </a:rPr>
            <a:t>Длина 1500 мм</a:t>
          </a:r>
          <a:endParaRPr lang="ru-RU" sz="5400"/>
        </a:p>
      </xdr:txBody>
    </xdr:sp>
    <xdr:clientData/>
  </xdr:oneCellAnchor>
  <xdr:twoCellAnchor editAs="oneCell">
    <xdr:from>
      <xdr:col>1</xdr:col>
      <xdr:colOff>1</xdr:colOff>
      <xdr:row>96</xdr:row>
      <xdr:rowOff>1</xdr:rowOff>
    </xdr:from>
    <xdr:to>
      <xdr:col>1</xdr:col>
      <xdr:colOff>1035843</xdr:colOff>
      <xdr:row>96</xdr:row>
      <xdr:rowOff>1035843</xdr:rowOff>
    </xdr:to>
    <xdr:pic>
      <xdr:nvPicPr>
        <xdr:cNvPr id="39" name="Рисунок 38" descr="409990_TLL_Distanzrolle_926509300_shop.jpg">
          <a:extLst>
            <a:ext uri="{FF2B5EF4-FFF2-40B4-BE49-F238E27FC236}">
              <a16:creationId xmlns:a16="http://schemas.microsoft.com/office/drawing/2014/main" xmlns="" id="{00000000-0008-0000-1D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881064" y="44755595"/>
          <a:ext cx="1035842" cy="1035842"/>
        </a:xfrm>
        <a:prstGeom prst="rect">
          <a:avLst/>
        </a:prstGeom>
      </xdr:spPr>
    </xdr:pic>
    <xdr:clientData/>
  </xdr:twoCellAnchor>
  <xdr:oneCellAnchor>
    <xdr:from>
      <xdr:col>2</xdr:col>
      <xdr:colOff>23812</xdr:colOff>
      <xdr:row>96</xdr:row>
      <xdr:rowOff>178594</xdr:rowOff>
    </xdr:from>
    <xdr:ext cx="4869654" cy="797718"/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xmlns="" id="{00000000-0008-0000-1D00-000028000000}"/>
            </a:ext>
          </a:extLst>
        </xdr:cNvPr>
        <xdr:cNvSpPr/>
      </xdr:nvSpPr>
      <xdr:spPr>
        <a:xfrm>
          <a:off x="2595562" y="44934188"/>
          <a:ext cx="4869654" cy="797718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повышения функциональной безопасности системы раздвижных дверей для высоких дверей с прогибом</a:t>
          </a:r>
        </a:p>
        <a:p>
          <a:r>
            <a:rPr lang="en-US" sz="1100">
              <a:latin typeface="+mn-lt"/>
              <a:ea typeface="+mn-ea"/>
              <a:cs typeface="+mn-cs"/>
            </a:rPr>
            <a:t>EB 29</a:t>
          </a:r>
          <a:r>
            <a:rPr lang="ru-RU" sz="1100">
              <a:latin typeface="+mn-lt"/>
              <a:ea typeface="+mn-ea"/>
              <a:cs typeface="+mn-cs"/>
            </a:rPr>
            <a:t>/</a:t>
          </a:r>
          <a:r>
            <a:rPr lang="en-US" sz="1100">
              <a:latin typeface="+mn-lt"/>
              <a:ea typeface="+mn-ea"/>
              <a:cs typeface="+mn-cs"/>
            </a:rPr>
            <a:t>EB 36 </a:t>
          </a:r>
          <a:r>
            <a:rPr lang="ru-RU" sz="1100">
              <a:latin typeface="+mn-lt"/>
              <a:ea typeface="+mn-ea"/>
              <a:cs typeface="+mn-cs"/>
            </a:rPr>
            <a:t>для монтажа на боковой стенке</a:t>
          </a:r>
        </a:p>
      </xdr:txBody>
    </xdr:sp>
    <xdr:clientData/>
  </xdr:oneCellAnchor>
  <xdr:twoCellAnchor>
    <xdr:from>
      <xdr:col>0</xdr:col>
      <xdr:colOff>119060</xdr:colOff>
      <xdr:row>4</xdr:row>
      <xdr:rowOff>95248</xdr:rowOff>
    </xdr:from>
    <xdr:to>
      <xdr:col>0</xdr:col>
      <xdr:colOff>792262</xdr:colOff>
      <xdr:row>4</xdr:row>
      <xdr:rowOff>839885</xdr:rowOff>
    </xdr:to>
    <xdr:grpSp>
      <xdr:nvGrpSpPr>
        <xdr:cNvPr id="41" name="Группа 40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xmlns="" id="{00000000-0008-0000-1D00-000029000000}"/>
            </a:ext>
          </a:extLst>
        </xdr:cNvPr>
        <xdr:cNvGrpSpPr>
          <a:grpSpLocks noChangeAspect="1"/>
        </xdr:cNvGrpSpPr>
      </xdr:nvGrpSpPr>
      <xdr:grpSpPr>
        <a:xfrm rot="5400000">
          <a:off x="83342" y="4303823"/>
          <a:ext cx="744637" cy="673202"/>
          <a:chOff x="720000" y="3600000"/>
          <a:chExt cx="792000" cy="792000"/>
        </a:xfrm>
      </xdr:grpSpPr>
      <xdr:sp macro="" textlink="">
        <xdr:nvSpPr>
          <xdr:cNvPr id="42" name="Стрелка влево 41">
            <a:extLst>
              <a:ext uri="{FF2B5EF4-FFF2-40B4-BE49-F238E27FC236}">
                <a16:creationId xmlns:a16="http://schemas.microsoft.com/office/drawing/2014/main" xmlns="" id="{00000000-0008-0000-1D00-00002A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3" name="Прямоугольник 42">
            <a:extLst>
              <a:ext uri="{FF2B5EF4-FFF2-40B4-BE49-F238E27FC236}">
                <a16:creationId xmlns:a16="http://schemas.microsoft.com/office/drawing/2014/main" xmlns="" id="{00000000-0008-0000-1D00-00002B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130969</xdr:colOff>
      <xdr:row>29</xdr:row>
      <xdr:rowOff>107154</xdr:rowOff>
    </xdr:from>
    <xdr:to>
      <xdr:col>0</xdr:col>
      <xdr:colOff>804171</xdr:colOff>
      <xdr:row>29</xdr:row>
      <xdr:rowOff>851791</xdr:rowOff>
    </xdr:to>
    <xdr:grpSp>
      <xdr:nvGrpSpPr>
        <xdr:cNvPr id="44" name="Группа 43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1D00-00002C000000}"/>
            </a:ext>
          </a:extLst>
        </xdr:cNvPr>
        <xdr:cNvGrpSpPr>
          <a:grpSpLocks noChangeAspect="1"/>
        </xdr:cNvGrpSpPr>
      </xdr:nvGrpSpPr>
      <xdr:grpSpPr>
        <a:xfrm rot="5400000">
          <a:off x="95251" y="13278301"/>
          <a:ext cx="744637" cy="673202"/>
          <a:chOff x="720000" y="3600000"/>
          <a:chExt cx="792000" cy="792000"/>
        </a:xfrm>
      </xdr:grpSpPr>
      <xdr:sp macro="" textlink="">
        <xdr:nvSpPr>
          <xdr:cNvPr id="45" name="Стрелка влево 44">
            <a:extLst>
              <a:ext uri="{FF2B5EF4-FFF2-40B4-BE49-F238E27FC236}">
                <a16:creationId xmlns:a16="http://schemas.microsoft.com/office/drawing/2014/main" xmlns="" id="{00000000-0008-0000-1D00-00002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6" name="Прямоугольник 45">
            <a:extLst>
              <a:ext uri="{FF2B5EF4-FFF2-40B4-BE49-F238E27FC236}">
                <a16:creationId xmlns:a16="http://schemas.microsoft.com/office/drawing/2014/main" xmlns="" id="{00000000-0008-0000-1D00-00002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95249</xdr:colOff>
      <xdr:row>54</xdr:row>
      <xdr:rowOff>107156</xdr:rowOff>
    </xdr:from>
    <xdr:to>
      <xdr:col>0</xdr:col>
      <xdr:colOff>768451</xdr:colOff>
      <xdr:row>54</xdr:row>
      <xdr:rowOff>851793</xdr:rowOff>
    </xdr:to>
    <xdr:grpSp>
      <xdr:nvGrpSpPr>
        <xdr:cNvPr id="47" name="Группа 46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xmlns="" id="{00000000-0008-0000-1D00-00002F000000}"/>
            </a:ext>
          </a:extLst>
        </xdr:cNvPr>
        <xdr:cNvGrpSpPr>
          <a:grpSpLocks noChangeAspect="1"/>
        </xdr:cNvGrpSpPr>
      </xdr:nvGrpSpPr>
      <xdr:grpSpPr>
        <a:xfrm rot="5400000">
          <a:off x="59531" y="22386017"/>
          <a:ext cx="744637" cy="673202"/>
          <a:chOff x="720000" y="3600000"/>
          <a:chExt cx="792000" cy="792000"/>
        </a:xfrm>
      </xdr:grpSpPr>
      <xdr:sp macro="" textlink="">
        <xdr:nvSpPr>
          <xdr:cNvPr id="48" name="Стрелка влево 47">
            <a:extLst>
              <a:ext uri="{FF2B5EF4-FFF2-40B4-BE49-F238E27FC236}">
                <a16:creationId xmlns:a16="http://schemas.microsoft.com/office/drawing/2014/main" xmlns="" id="{00000000-0008-0000-1D00-00003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9" name="Прямоугольник 48">
            <a:extLst>
              <a:ext uri="{FF2B5EF4-FFF2-40B4-BE49-F238E27FC236}">
                <a16:creationId xmlns:a16="http://schemas.microsoft.com/office/drawing/2014/main" xmlns="" id="{00000000-0008-0000-1D00-00003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107158</xdr:colOff>
      <xdr:row>84</xdr:row>
      <xdr:rowOff>107155</xdr:rowOff>
    </xdr:from>
    <xdr:to>
      <xdr:col>0</xdr:col>
      <xdr:colOff>780360</xdr:colOff>
      <xdr:row>84</xdr:row>
      <xdr:rowOff>851792</xdr:rowOff>
    </xdr:to>
    <xdr:grpSp>
      <xdr:nvGrpSpPr>
        <xdr:cNvPr id="50" name="Группа 49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xmlns="" id="{00000000-0008-0000-1D00-000032000000}"/>
            </a:ext>
          </a:extLst>
        </xdr:cNvPr>
        <xdr:cNvGrpSpPr>
          <a:grpSpLocks noChangeAspect="1"/>
        </xdr:cNvGrpSpPr>
      </xdr:nvGrpSpPr>
      <xdr:grpSpPr>
        <a:xfrm rot="5400000">
          <a:off x="71440" y="36845873"/>
          <a:ext cx="744637" cy="673202"/>
          <a:chOff x="720000" y="3600000"/>
          <a:chExt cx="792000" cy="792000"/>
        </a:xfrm>
      </xdr:grpSpPr>
      <xdr:sp macro="" textlink="">
        <xdr:nvSpPr>
          <xdr:cNvPr id="51" name="Стрелка влево 50">
            <a:extLst>
              <a:ext uri="{FF2B5EF4-FFF2-40B4-BE49-F238E27FC236}">
                <a16:creationId xmlns:a16="http://schemas.microsoft.com/office/drawing/2014/main" xmlns="" id="{00000000-0008-0000-1D00-000033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52" name="Прямоугольник 51">
            <a:extLst>
              <a:ext uri="{FF2B5EF4-FFF2-40B4-BE49-F238E27FC236}">
                <a16:creationId xmlns:a16="http://schemas.microsoft.com/office/drawing/2014/main" xmlns="" id="{00000000-0008-0000-1D00-000034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1</xdr:col>
      <xdr:colOff>0</xdr:colOff>
      <xdr:row>102</xdr:row>
      <xdr:rowOff>0</xdr:rowOff>
    </xdr:from>
    <xdr:to>
      <xdr:col>1</xdr:col>
      <xdr:colOff>1071562</xdr:colOff>
      <xdr:row>102</xdr:row>
      <xdr:rowOff>1071562</xdr:rowOff>
    </xdr:to>
    <xdr:pic>
      <xdr:nvPicPr>
        <xdr:cNvPr id="54" name="Рисунок 53" descr="400390_Verbindungslasche_klein_shop.jpg">
          <a:extLst>
            <a:ext uri="{FF2B5EF4-FFF2-40B4-BE49-F238E27FC236}">
              <a16:creationId xmlns:a16="http://schemas.microsoft.com/office/drawing/2014/main" xmlns="" id="{00000000-0008-0000-1D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881063" y="47065406"/>
          <a:ext cx="1071562" cy="1071562"/>
        </a:xfrm>
        <a:prstGeom prst="rect">
          <a:avLst/>
        </a:prstGeom>
      </xdr:spPr>
    </xdr:pic>
    <xdr:clientData/>
  </xdr:twoCellAnchor>
  <xdr:oneCellAnchor>
    <xdr:from>
      <xdr:col>1</xdr:col>
      <xdr:colOff>1297781</xdr:colOff>
      <xdr:row>102</xdr:row>
      <xdr:rowOff>59530</xdr:rowOff>
    </xdr:from>
    <xdr:ext cx="4869654" cy="964407"/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xmlns="" id="{00000000-0008-0000-1D00-000037000000}"/>
            </a:ext>
          </a:extLst>
        </xdr:cNvPr>
        <xdr:cNvSpPr/>
      </xdr:nvSpPr>
      <xdr:spPr>
        <a:xfrm>
          <a:off x="2178844" y="47124936"/>
          <a:ext cx="4869654" cy="96440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соединения сегментированных раздвижных дверей</a:t>
          </a:r>
        </a:p>
        <a:p>
          <a:endParaRPr lang="ru-RU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Набор состоит из:</a:t>
          </a:r>
        </a:p>
        <a:p>
          <a:r>
            <a:rPr lang="ru-RU" sz="1100">
              <a:latin typeface="+mn-lt"/>
              <a:ea typeface="+mn-ea"/>
              <a:cs typeface="+mn-cs"/>
            </a:rPr>
            <a:t>2 штуки соединительных хомутов</a:t>
          </a:r>
        </a:p>
        <a:p>
          <a:r>
            <a:rPr lang="ru-RU" sz="1100">
              <a:latin typeface="+mn-lt"/>
              <a:ea typeface="+mn-ea"/>
              <a:cs typeface="+mn-cs"/>
            </a:rPr>
            <a:t>8 штук винты</a:t>
          </a:r>
        </a:p>
      </xdr:txBody>
    </xdr:sp>
    <xdr:clientData/>
  </xdr:oneCellAnchor>
  <xdr:twoCellAnchor editAs="oneCell">
    <xdr:from>
      <xdr:col>1</xdr:col>
      <xdr:colOff>1</xdr:colOff>
      <xdr:row>108</xdr:row>
      <xdr:rowOff>1</xdr:rowOff>
    </xdr:from>
    <xdr:to>
      <xdr:col>1</xdr:col>
      <xdr:colOff>1345407</xdr:colOff>
      <xdr:row>108</xdr:row>
      <xdr:rowOff>1047750</xdr:rowOff>
    </xdr:to>
    <xdr:pic>
      <xdr:nvPicPr>
        <xdr:cNvPr id="56" name="Рисунок 55" descr="400390_Verbindungslasche_gross_shop.jpg">
          <a:extLst>
            <a:ext uri="{FF2B5EF4-FFF2-40B4-BE49-F238E27FC236}">
              <a16:creationId xmlns:a16="http://schemas.microsoft.com/office/drawing/2014/main" xmlns="" id="{00000000-0008-0000-1D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881064" y="49244251"/>
          <a:ext cx="1345406" cy="1047749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108</xdr:row>
      <xdr:rowOff>0</xdr:rowOff>
    </xdr:from>
    <xdr:ext cx="4869654" cy="964407"/>
    <xdr:sp macro="" textlink="">
      <xdr:nvSpPr>
        <xdr:cNvPr id="57" name="Прямоугольник 56">
          <a:extLst>
            <a:ext uri="{FF2B5EF4-FFF2-40B4-BE49-F238E27FC236}">
              <a16:creationId xmlns:a16="http://schemas.microsoft.com/office/drawing/2014/main" xmlns="" id="{00000000-0008-0000-1D00-000039000000}"/>
            </a:ext>
          </a:extLst>
        </xdr:cNvPr>
        <xdr:cNvSpPr/>
      </xdr:nvSpPr>
      <xdr:spPr>
        <a:xfrm>
          <a:off x="2571750" y="49244250"/>
          <a:ext cx="4869654" cy="96440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соединения сегментированных раздвижных дверей</a:t>
          </a:r>
        </a:p>
        <a:p>
          <a:endParaRPr lang="ru-RU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Набор состоит из:</a:t>
          </a:r>
        </a:p>
        <a:p>
          <a:r>
            <a:rPr lang="ru-RU" sz="1100">
              <a:latin typeface="+mn-lt"/>
              <a:ea typeface="+mn-ea"/>
              <a:cs typeface="+mn-cs"/>
            </a:rPr>
            <a:t>2 штуки соединительных хомутов</a:t>
          </a:r>
        </a:p>
        <a:p>
          <a:r>
            <a:rPr lang="ru-RU" sz="1100">
              <a:latin typeface="+mn-lt"/>
              <a:ea typeface="+mn-ea"/>
              <a:cs typeface="+mn-cs"/>
            </a:rPr>
            <a:t>16 штук винты</a:t>
          </a:r>
        </a:p>
      </xdr:txBody>
    </xdr:sp>
    <xdr:clientData/>
  </xdr:oneCellAnchor>
  <xdr:twoCellAnchor editAs="oneCell">
    <xdr:from>
      <xdr:col>8</xdr:col>
      <xdr:colOff>190500</xdr:colOff>
      <xdr:row>2</xdr:row>
      <xdr:rowOff>0</xdr:rowOff>
    </xdr:from>
    <xdr:to>
      <xdr:col>10</xdr:col>
      <xdr:colOff>644069</xdr:colOff>
      <xdr:row>3</xdr:row>
      <xdr:rowOff>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1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527643" y="1669143"/>
          <a:ext cx="2757712" cy="2195286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59531</xdr:colOff>
      <xdr:row>33</xdr:row>
      <xdr:rowOff>35718</xdr:rowOff>
    </xdr:from>
    <xdr:to>
      <xdr:col>2</xdr:col>
      <xdr:colOff>2010558</xdr:colOff>
      <xdr:row>33</xdr:row>
      <xdr:rowOff>2131219</xdr:rowOff>
    </xdr:to>
    <xdr:pic>
      <xdr:nvPicPr>
        <xdr:cNvPr id="3" name="Рисунок 2" descr="TPL_Tuerleiste_LA10197_91x52_5.jpg">
          <a:extLst>
            <a:ext uri="{FF2B5EF4-FFF2-40B4-BE49-F238E27FC236}">
              <a16:creationId xmlns:a16="http://schemas.microsoft.com/office/drawing/2014/main" xmlns="" id="{00000000-0008-0000-1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83406" y="14085093"/>
          <a:ext cx="3736965" cy="2095501"/>
        </a:xfrm>
        <a:prstGeom prst="rect">
          <a:avLst/>
        </a:prstGeom>
      </xdr:spPr>
    </xdr:pic>
    <xdr:clientData/>
  </xdr:twoCellAnchor>
  <xdr:twoCellAnchor>
    <xdr:from>
      <xdr:col>2</xdr:col>
      <xdr:colOff>3405188</xdr:colOff>
      <xdr:row>33</xdr:row>
      <xdr:rowOff>71438</xdr:rowOff>
    </xdr:from>
    <xdr:to>
      <xdr:col>4</xdr:col>
      <xdr:colOff>681412</xdr:colOff>
      <xdr:row>34</xdr:row>
      <xdr:rowOff>2758</xdr:rowOff>
    </xdr:to>
    <xdr:pic>
      <xdr:nvPicPr>
        <xdr:cNvPr id="4" name="Рисунок 3" descr="TPL_Tuerleiste_U-foermig_LA10199_91x52_5.jpg">
          <a:extLst>
            <a:ext uri="{FF2B5EF4-FFF2-40B4-BE49-F238E27FC236}">
              <a16:creationId xmlns:a16="http://schemas.microsoft.com/office/drawing/2014/main" xmlns="" id="{00000000-0008-0000-1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715001" y="14120813"/>
          <a:ext cx="2181599" cy="212207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2</xdr:col>
      <xdr:colOff>1558121</xdr:colOff>
      <xdr:row>4</xdr:row>
      <xdr:rowOff>2756</xdr:rowOff>
    </xdr:to>
    <xdr:pic>
      <xdr:nvPicPr>
        <xdr:cNvPr id="5" name="Рисунок 4" descr="400101_1507_TopLineM_Kueche_130328_44x28.jpg">
          <a:extLst>
            <a:ext uri="{FF2B5EF4-FFF2-40B4-BE49-F238E27FC236}">
              <a16:creationId xmlns:a16="http://schemas.microsoft.com/office/drawing/2014/main" xmlns="" id="{00000000-0008-0000-1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09563" y="357188"/>
          <a:ext cx="3344058" cy="219350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43</xdr:row>
      <xdr:rowOff>47624</xdr:rowOff>
    </xdr:from>
    <xdr:to>
      <xdr:col>2</xdr:col>
      <xdr:colOff>2134599</xdr:colOff>
      <xdr:row>43</xdr:row>
      <xdr:rowOff>2181599</xdr:rowOff>
    </xdr:to>
    <xdr:pic>
      <xdr:nvPicPr>
        <xdr:cNvPr id="6" name="Рисунок 5" descr="EF_Comp_Beschlag_Schiebetuer_TA (1).jpg">
          <a:extLst>
            <a:ext uri="{FF2B5EF4-FFF2-40B4-BE49-F238E27FC236}">
              <a16:creationId xmlns:a16="http://schemas.microsoft.com/office/drawing/2014/main" xmlns="" id="{00000000-0008-0000-1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76225" y="30384749"/>
          <a:ext cx="3782424" cy="2133975"/>
        </a:xfrm>
        <a:prstGeom prst="rect">
          <a:avLst/>
        </a:prstGeom>
      </xdr:spPr>
    </xdr:pic>
    <xdr:clientData/>
  </xdr:twoCellAnchor>
  <xdr:twoCellAnchor>
    <xdr:from>
      <xdr:col>1</xdr:col>
      <xdr:colOff>1</xdr:colOff>
      <xdr:row>5</xdr:row>
      <xdr:rowOff>18144</xdr:rowOff>
    </xdr:from>
    <xdr:to>
      <xdr:col>2</xdr:col>
      <xdr:colOff>1559719</xdr:colOff>
      <xdr:row>6</xdr:row>
      <xdr:rowOff>4456</xdr:rowOff>
    </xdr:to>
    <xdr:pic>
      <xdr:nvPicPr>
        <xdr:cNvPr id="8" name="Рисунок 7" descr="f9nBwMNM2LKpbuZ4sS00trn_1rKBWAbNHaV9OR6r36w-kk_V9n69UFPFP15WBzDlTiVrfEaWtZ5c_nhUpn137vRy1D4PSYwApw5VjobI7RBdoF8ittQxVaMl7GHU4TlE.jpg">
          <a:extLst>
            <a:ext uri="{FF2B5EF4-FFF2-40B4-BE49-F238E27FC236}">
              <a16:creationId xmlns:a16="http://schemas.microsoft.com/office/drawing/2014/main" xmlns="" id="{00000000-0008-0000-1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25287" y="4363358"/>
          <a:ext cx="3437503" cy="2181598"/>
        </a:xfrm>
        <a:prstGeom prst="rect">
          <a:avLst/>
        </a:prstGeom>
      </xdr:spPr>
    </xdr:pic>
    <xdr:clientData/>
  </xdr:twoCellAnchor>
  <xdr:twoCellAnchor>
    <xdr:from>
      <xdr:col>8</xdr:col>
      <xdr:colOff>297657</xdr:colOff>
      <xdr:row>3</xdr:row>
      <xdr:rowOff>1</xdr:rowOff>
    </xdr:from>
    <xdr:to>
      <xdr:col>10</xdr:col>
      <xdr:colOff>606793</xdr:colOff>
      <xdr:row>4</xdr:row>
      <xdr:rowOff>1</xdr:rowOff>
    </xdr:to>
    <xdr:pic>
      <xdr:nvPicPr>
        <xdr:cNvPr id="9" name="Рисунок 8" descr="3х-Дв-2700-Комби-1-1.jpg">
          <a:extLst>
            <a:ext uri="{FF2B5EF4-FFF2-40B4-BE49-F238E27FC236}">
              <a16:creationId xmlns:a16="http://schemas.microsoft.com/office/drawing/2014/main" xmlns="" id="{00000000-0008-0000-1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072813" y="964407"/>
          <a:ext cx="2940418" cy="2190750"/>
        </a:xfrm>
        <a:prstGeom prst="rect">
          <a:avLst/>
        </a:prstGeom>
      </xdr:spPr>
    </xdr:pic>
    <xdr:clientData/>
  </xdr:twoCellAnchor>
  <xdr:twoCellAnchor>
    <xdr:from>
      <xdr:col>1</xdr:col>
      <xdr:colOff>11897</xdr:colOff>
      <xdr:row>19</xdr:row>
      <xdr:rowOff>18143</xdr:rowOff>
    </xdr:from>
    <xdr:to>
      <xdr:col>2</xdr:col>
      <xdr:colOff>1776805</xdr:colOff>
      <xdr:row>20</xdr:row>
      <xdr:rowOff>4456</xdr:rowOff>
    </xdr:to>
    <xdr:pic>
      <xdr:nvPicPr>
        <xdr:cNvPr id="10" name="Рисунок 9" descr="Без названия.jpg">
          <a:extLst>
            <a:ext uri="{FF2B5EF4-FFF2-40B4-BE49-F238E27FC236}">
              <a16:creationId xmlns:a16="http://schemas.microsoft.com/office/drawing/2014/main" xmlns="" id="{00000000-0008-0000-1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37183" y="9642929"/>
          <a:ext cx="3642693" cy="2181598"/>
        </a:xfrm>
        <a:prstGeom prst="rect">
          <a:avLst/>
        </a:prstGeom>
      </xdr:spPr>
    </xdr:pic>
    <xdr:clientData/>
  </xdr:twoCellAnchor>
  <xdr:twoCellAnchor>
    <xdr:from>
      <xdr:col>1</xdr:col>
      <xdr:colOff>-1</xdr:colOff>
      <xdr:row>58</xdr:row>
      <xdr:rowOff>59530</xdr:rowOff>
    </xdr:from>
    <xdr:to>
      <xdr:col>1</xdr:col>
      <xdr:colOff>1774030</xdr:colOff>
      <xdr:row>58</xdr:row>
      <xdr:rowOff>1079999</xdr:rowOff>
    </xdr:to>
    <xdr:pic>
      <xdr:nvPicPr>
        <xdr:cNvPr id="11" name="Рисунок 10" descr="F40_260814_SiSys_9144901_TA.jpg">
          <a:extLst>
            <a:ext uri="{FF2B5EF4-FFF2-40B4-BE49-F238E27FC236}">
              <a16:creationId xmlns:a16="http://schemas.microsoft.com/office/drawing/2014/main" xmlns="" id="{00000000-0008-0000-1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09562" y="21657468"/>
          <a:ext cx="1774031" cy="1020469"/>
        </a:xfrm>
        <a:prstGeom prst="rect">
          <a:avLst/>
        </a:prstGeom>
      </xdr:spPr>
    </xdr:pic>
    <xdr:clientData/>
  </xdr:twoCellAnchor>
  <xdr:oneCellAnchor>
    <xdr:from>
      <xdr:col>2</xdr:col>
      <xdr:colOff>1571624</xdr:colOff>
      <xdr:row>3</xdr:row>
      <xdr:rowOff>321470</xdr:rowOff>
    </xdr:from>
    <xdr:ext cx="5762276" cy="1035844"/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xmlns="" id="{00000000-0008-0000-1E00-00000C000000}"/>
            </a:ext>
          </a:extLst>
        </xdr:cNvPr>
        <xdr:cNvSpPr/>
      </xdr:nvSpPr>
      <xdr:spPr>
        <a:xfrm>
          <a:off x="3548062" y="1273970"/>
          <a:ext cx="5762276" cy="103584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 - Накладная навеска, 2-х дорожечная система	</a:t>
          </a:r>
        </a:p>
        <a:p>
          <a:r>
            <a:rPr lang="ru-RU" sz="1100">
              <a:latin typeface="+mn-lt"/>
              <a:ea typeface="+mn-ea"/>
              <a:cs typeface="+mn-cs"/>
            </a:rPr>
            <a:t> - Макс. вес двери 35 кг. / Высота двери до 2300 мм.	</a:t>
          </a:r>
        </a:p>
        <a:p>
          <a:r>
            <a:rPr lang="ru-RU" sz="1100">
              <a:latin typeface="+mn-lt"/>
              <a:ea typeface="+mn-ea"/>
              <a:cs typeface="+mn-cs"/>
            </a:rPr>
            <a:t> - Ширина дверной панели от 500 до 1250 мм.	</a:t>
          </a:r>
        </a:p>
        <a:p>
          <a:r>
            <a:rPr lang="ru-RU" sz="1100">
              <a:latin typeface="+mn-lt"/>
              <a:ea typeface="+mn-ea"/>
              <a:cs typeface="+mn-cs"/>
            </a:rPr>
            <a:t> - Толщина дверной панели 16, 18, 19		</a:t>
          </a:r>
        </a:p>
        <a:p>
          <a:r>
            <a:rPr lang="ru-RU" sz="1100">
              <a:latin typeface="+mn-lt"/>
              <a:ea typeface="+mn-ea"/>
              <a:cs typeface="+mn-cs"/>
            </a:rPr>
            <a:t>-</a:t>
          </a:r>
          <a:r>
            <a:rPr lang="ru-RU" sz="1100" baseline="0">
              <a:latin typeface="+mn-lt"/>
              <a:ea typeface="+mn-ea"/>
              <a:cs typeface="+mn-cs"/>
            </a:rPr>
            <a:t> Минимальный зазор от потолка  до крыши 20 мм</a:t>
          </a:r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2250282</xdr:colOff>
      <xdr:row>43</xdr:row>
      <xdr:rowOff>226218</xdr:rowOff>
    </xdr:from>
    <xdr:ext cx="3378492" cy="787655"/>
    <xdr:sp macro="" textlink="">
      <xdr:nvSpPr>
        <xdr:cNvPr id="13" name="Прямоугольник 12">
          <a:extLst>
            <a:ext uri="{FF2B5EF4-FFF2-40B4-BE49-F238E27FC236}">
              <a16:creationId xmlns:a16="http://schemas.microsoft.com/office/drawing/2014/main" xmlns="" id="{00000000-0008-0000-1E00-00000D000000}"/>
            </a:ext>
          </a:extLst>
        </xdr:cNvPr>
        <xdr:cNvSpPr/>
      </xdr:nvSpPr>
      <xdr:spPr>
        <a:xfrm>
          <a:off x="4345782" y="17859374"/>
          <a:ext cx="3378492" cy="78765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Данный</a:t>
          </a:r>
          <a:r>
            <a:rPr lang="ru-RU" sz="1100" baseline="0">
              <a:latin typeface="+mn-lt"/>
              <a:ea typeface="+mn-ea"/>
              <a:cs typeface="+mn-cs"/>
            </a:rPr>
            <a:t> комплект для одной двери.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2-х дверного шкафа нужно 4 шт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3-х дверного шкафа нужно 6 шт</a:t>
          </a:r>
          <a:endParaRPr lang="ru-RU" sz="5400"/>
        </a:p>
      </xdr:txBody>
    </xdr:sp>
    <xdr:clientData/>
  </xdr:oneCellAnchor>
  <xdr:twoCellAnchor>
    <xdr:from>
      <xdr:col>1</xdr:col>
      <xdr:colOff>0</xdr:colOff>
      <xdr:row>68</xdr:row>
      <xdr:rowOff>35718</xdr:rowOff>
    </xdr:from>
    <xdr:to>
      <xdr:col>1</xdr:col>
      <xdr:colOff>900000</xdr:colOff>
      <xdr:row>68</xdr:row>
      <xdr:rowOff>1079999</xdr:rowOff>
    </xdr:to>
    <xdr:pic>
      <xdr:nvPicPr>
        <xdr:cNvPr id="19" name="Рисунок 18" descr="F35_TLtverbinder.jpg">
          <a:extLst>
            <a:ext uri="{FF2B5EF4-FFF2-40B4-BE49-F238E27FC236}">
              <a16:creationId xmlns:a16="http://schemas.microsoft.com/office/drawing/2014/main" xmlns="" id="{00000000-0008-0000-1E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76225" y="59205018"/>
          <a:ext cx="900000" cy="1044281"/>
        </a:xfrm>
        <a:prstGeom prst="rect">
          <a:avLst/>
        </a:prstGeom>
      </xdr:spPr>
    </xdr:pic>
    <xdr:clientData/>
  </xdr:twoCellAnchor>
  <xdr:twoCellAnchor>
    <xdr:from>
      <xdr:col>2</xdr:col>
      <xdr:colOff>2345532</xdr:colOff>
      <xdr:row>2</xdr:row>
      <xdr:rowOff>71436</xdr:rowOff>
    </xdr:from>
    <xdr:to>
      <xdr:col>3</xdr:col>
      <xdr:colOff>500065</xdr:colOff>
      <xdr:row>2</xdr:row>
      <xdr:rowOff>404814</xdr:rowOff>
    </xdr:to>
    <xdr:sp macro="" textlink="">
      <xdr:nvSpPr>
        <xdr:cNvPr id="24" name="Скругленный прямоугольник 23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xmlns="" id="{00000000-0008-0000-1E00-000018000000}"/>
            </a:ext>
          </a:extLst>
        </xdr:cNvPr>
        <xdr:cNvSpPr/>
      </xdr:nvSpPr>
      <xdr:spPr>
        <a:xfrm>
          <a:off x="4321970" y="571499"/>
          <a:ext cx="2452689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M </a:t>
          </a:r>
          <a:r>
            <a:rPr lang="ru-RU" sz="1400" baseline="0"/>
            <a:t>2-х дверный шкаф</a:t>
          </a:r>
          <a:endParaRPr lang="ru-RU" sz="1400"/>
        </a:p>
      </xdr:txBody>
    </xdr:sp>
    <xdr:clientData/>
  </xdr:twoCellAnchor>
  <xdr:twoCellAnchor>
    <xdr:from>
      <xdr:col>4</xdr:col>
      <xdr:colOff>59530</xdr:colOff>
      <xdr:row>2</xdr:row>
      <xdr:rowOff>71436</xdr:rowOff>
    </xdr:from>
    <xdr:to>
      <xdr:col>7</xdr:col>
      <xdr:colOff>416719</xdr:colOff>
      <xdr:row>2</xdr:row>
      <xdr:rowOff>404814</xdr:rowOff>
    </xdr:to>
    <xdr:sp macro="" textlink="">
      <xdr:nvSpPr>
        <xdr:cNvPr id="25" name="Скругленный прямоугольник 24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xmlns="" id="{00000000-0008-0000-1E00-000019000000}"/>
            </a:ext>
          </a:extLst>
        </xdr:cNvPr>
        <xdr:cNvSpPr/>
      </xdr:nvSpPr>
      <xdr:spPr>
        <a:xfrm>
          <a:off x="6941343" y="571499"/>
          <a:ext cx="2452689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TopLine</a:t>
          </a:r>
          <a:r>
            <a:rPr lang="en-US" sz="1400" baseline="0"/>
            <a:t> M </a:t>
          </a:r>
          <a:r>
            <a:rPr lang="ru-RU" sz="1400" baseline="0"/>
            <a:t>3-х дверный шкаф</a:t>
          </a:r>
          <a:endParaRPr lang="ru-RU" sz="1400"/>
        </a:p>
      </xdr:txBody>
    </xdr:sp>
    <xdr:clientData/>
  </xdr:twoCellAnchor>
  <xdr:twoCellAnchor>
    <xdr:from>
      <xdr:col>1</xdr:col>
      <xdr:colOff>0</xdr:colOff>
      <xdr:row>48</xdr:row>
      <xdr:rowOff>29484</xdr:rowOff>
    </xdr:from>
    <xdr:to>
      <xdr:col>2</xdr:col>
      <xdr:colOff>538537</xdr:colOff>
      <xdr:row>49</xdr:row>
      <xdr:rowOff>172734</xdr:rowOff>
    </xdr:to>
    <xdr:pic>
      <xdr:nvPicPr>
        <xdr:cNvPr id="26" name="Рисунок 25" descr="409990_1802_Türausrichtbeschlag_02_shop.jpg">
          <a:extLst>
            <a:ext uri="{FF2B5EF4-FFF2-40B4-BE49-F238E27FC236}">
              <a16:creationId xmlns:a16="http://schemas.microsoft.com/office/drawing/2014/main" xmlns="" id="{00000000-0008-0000-1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925286" y="22218198"/>
          <a:ext cx="2416322" cy="2338536"/>
        </a:xfrm>
        <a:prstGeom prst="rect">
          <a:avLst/>
        </a:prstGeom>
      </xdr:spPr>
    </xdr:pic>
    <xdr:clientData/>
  </xdr:twoCellAnchor>
  <xdr:oneCellAnchor>
    <xdr:from>
      <xdr:col>2</xdr:col>
      <xdr:colOff>476250</xdr:colOff>
      <xdr:row>47</xdr:row>
      <xdr:rowOff>178589</xdr:rowOff>
    </xdr:from>
    <xdr:ext cx="5345905" cy="2345531"/>
    <xdr:sp macro="" textlink="">
      <xdr:nvSpPr>
        <xdr:cNvPr id="27" name="Прямоугольник 26">
          <a:extLst>
            <a:ext uri="{FF2B5EF4-FFF2-40B4-BE49-F238E27FC236}">
              <a16:creationId xmlns:a16="http://schemas.microsoft.com/office/drawing/2014/main" xmlns="" id="{00000000-0008-0000-1E00-00001B000000}"/>
            </a:ext>
          </a:extLst>
        </xdr:cNvPr>
        <xdr:cNvSpPr/>
      </xdr:nvSpPr>
      <xdr:spPr>
        <a:xfrm>
          <a:off x="2695575" y="34563839"/>
          <a:ext cx="5345905" cy="234553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выпрямления деформированных мебельных дверей</a:t>
          </a:r>
          <a:r>
            <a:rPr lang="en-US" sz="1100">
              <a:latin typeface="+mn-lt"/>
              <a:ea typeface="+mn-ea"/>
              <a:cs typeface="+mn-cs"/>
            </a:rPr>
            <a:t>.</a:t>
          </a:r>
        </a:p>
        <a:p>
          <a:r>
            <a:rPr lang="ru-RU" sz="1100">
              <a:latin typeface="+mn-lt"/>
              <a:ea typeface="+mn-ea"/>
              <a:cs typeface="+mn-cs"/>
            </a:rPr>
            <a:t>Может также использоваться в качестве меры предосторожности для предотвращения деформации дверей.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Для дверей / фасадов толщиной 16 - 25 мм.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Максимальная высота двери / передней панели 2600 мм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Длина резьбовой шпильки 2000 мм, при необходимости может быть укорочена.2 регулировочные фурнитуры должны быть установлены на каждую дверь/перекрытие.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Быстрая, без винтовая установка и настройка, требующая только одной руки. Для бесшумного движения дверей / фронтов Крышка для отверстий диаметром 35 мм, серебристый пластик Крышки для пазов, алюминия, анодированного серебра Один комплект, состоящий из двух регулировочных фитингов</a:t>
          </a:r>
          <a:endParaRPr lang="ru-RU" sz="5400"/>
        </a:p>
      </xdr:txBody>
    </xdr:sp>
    <xdr:clientData/>
  </xdr:oneCellAnchor>
  <xdr:twoCellAnchor>
    <xdr:from>
      <xdr:col>1</xdr:col>
      <xdr:colOff>881064</xdr:colOff>
      <xdr:row>0</xdr:row>
      <xdr:rowOff>119062</xdr:rowOff>
    </xdr:from>
    <xdr:to>
      <xdr:col>1</xdr:col>
      <xdr:colOff>1554264</xdr:colOff>
      <xdr:row>0</xdr:row>
      <xdr:rowOff>792262</xdr:rowOff>
    </xdr:to>
    <xdr:grpSp>
      <xdr:nvGrpSpPr>
        <xdr:cNvPr id="28" name="Группа 27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xmlns="" id="{00000000-0008-0000-1E00-00001C000000}"/>
            </a:ext>
          </a:extLst>
        </xdr:cNvPr>
        <xdr:cNvGrpSpPr/>
      </xdr:nvGrpSpPr>
      <xdr:grpSpPr>
        <a:xfrm>
          <a:off x="1806350" y="119062"/>
          <a:ext cx="673200" cy="673200"/>
          <a:chOff x="1944000" y="3600000"/>
          <a:chExt cx="673200" cy="673200"/>
        </a:xfrm>
      </xdr:grpSpPr>
      <xdr:pic>
        <xdr:nvPicPr>
          <xdr:cNvPr id="29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1E00-00001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30" name="Прямоугольник 29">
            <a:extLst>
              <a:ext uri="{FF2B5EF4-FFF2-40B4-BE49-F238E27FC236}">
                <a16:creationId xmlns:a16="http://schemas.microsoft.com/office/drawing/2014/main" xmlns="" id="{00000000-0008-0000-1E00-00001E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83344</xdr:colOff>
      <xdr:row>0</xdr:row>
      <xdr:rowOff>107158</xdr:rowOff>
    </xdr:from>
    <xdr:to>
      <xdr:col>1</xdr:col>
      <xdr:colOff>756544</xdr:colOff>
      <xdr:row>0</xdr:row>
      <xdr:rowOff>780358</xdr:rowOff>
    </xdr:to>
    <xdr:grpSp>
      <xdr:nvGrpSpPr>
        <xdr:cNvPr id="31" name="Группа 30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00000000-0008-0000-1E00-00001F000000}"/>
            </a:ext>
          </a:extLst>
        </xdr:cNvPr>
        <xdr:cNvGrpSpPr>
          <a:grpSpLocks noChangeAspect="1"/>
        </xdr:cNvGrpSpPr>
      </xdr:nvGrpSpPr>
      <xdr:grpSpPr>
        <a:xfrm>
          <a:off x="1008630" y="107158"/>
          <a:ext cx="673200" cy="673200"/>
          <a:chOff x="720000" y="3600000"/>
          <a:chExt cx="792000" cy="792000"/>
        </a:xfrm>
        <a:noFill/>
      </xdr:grpSpPr>
      <xdr:sp macro="" textlink="">
        <xdr:nvSpPr>
          <xdr:cNvPr id="32" name="Стрелка влево 31">
            <a:extLst>
              <a:ext uri="{FF2B5EF4-FFF2-40B4-BE49-F238E27FC236}">
                <a16:creationId xmlns:a16="http://schemas.microsoft.com/office/drawing/2014/main" xmlns="" id="{00000000-0008-0000-1E00-00002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3" name="Прямоугольник 32">
            <a:extLst>
              <a:ext uri="{FF2B5EF4-FFF2-40B4-BE49-F238E27FC236}">
                <a16:creationId xmlns:a16="http://schemas.microsoft.com/office/drawing/2014/main" xmlns="" id="{00000000-0008-0000-1E00-00002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119062</xdr:colOff>
      <xdr:row>5</xdr:row>
      <xdr:rowOff>95250</xdr:rowOff>
    </xdr:from>
    <xdr:to>
      <xdr:col>0</xdr:col>
      <xdr:colOff>792264</xdr:colOff>
      <xdr:row>5</xdr:row>
      <xdr:rowOff>839887</xdr:rowOff>
    </xdr:to>
    <xdr:grpSp>
      <xdr:nvGrpSpPr>
        <xdr:cNvPr id="34" name="Группа 33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xmlns="" id="{00000000-0008-0000-1E00-000022000000}"/>
            </a:ext>
          </a:extLst>
        </xdr:cNvPr>
        <xdr:cNvGrpSpPr>
          <a:grpSpLocks noChangeAspect="1"/>
        </xdr:cNvGrpSpPr>
      </xdr:nvGrpSpPr>
      <xdr:grpSpPr>
        <a:xfrm rot="5400000">
          <a:off x="83344" y="4476182"/>
          <a:ext cx="744637" cy="673202"/>
          <a:chOff x="720000" y="3600000"/>
          <a:chExt cx="792000" cy="792000"/>
        </a:xfrm>
      </xdr:grpSpPr>
      <xdr:sp macro="" textlink="">
        <xdr:nvSpPr>
          <xdr:cNvPr id="35" name="Стрелка влево 34">
            <a:extLst>
              <a:ext uri="{FF2B5EF4-FFF2-40B4-BE49-F238E27FC236}">
                <a16:creationId xmlns:a16="http://schemas.microsoft.com/office/drawing/2014/main" xmlns="" id="{00000000-0008-0000-1E00-000023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6" name="Прямоугольник 35">
            <a:extLst>
              <a:ext uri="{FF2B5EF4-FFF2-40B4-BE49-F238E27FC236}">
                <a16:creationId xmlns:a16="http://schemas.microsoft.com/office/drawing/2014/main" xmlns="" id="{00000000-0008-0000-1E00-000024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19</xdr:row>
      <xdr:rowOff>95251</xdr:rowOff>
    </xdr:from>
    <xdr:to>
      <xdr:col>0</xdr:col>
      <xdr:colOff>792263</xdr:colOff>
      <xdr:row>19</xdr:row>
      <xdr:rowOff>839888</xdr:rowOff>
    </xdr:to>
    <xdr:grpSp>
      <xdr:nvGrpSpPr>
        <xdr:cNvPr id="37" name="Группа 36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xmlns="" id="{00000000-0008-0000-1E00-000025000000}"/>
            </a:ext>
          </a:extLst>
        </xdr:cNvPr>
        <xdr:cNvGrpSpPr>
          <a:grpSpLocks noChangeAspect="1"/>
        </xdr:cNvGrpSpPr>
      </xdr:nvGrpSpPr>
      <xdr:grpSpPr>
        <a:xfrm rot="5400000">
          <a:off x="83343" y="9755755"/>
          <a:ext cx="744637" cy="673202"/>
          <a:chOff x="720000" y="3600000"/>
          <a:chExt cx="792000" cy="792000"/>
        </a:xfrm>
      </xdr:grpSpPr>
      <xdr:sp macro="" textlink="">
        <xdr:nvSpPr>
          <xdr:cNvPr id="38" name="Стрелка влево 37">
            <a:extLst>
              <a:ext uri="{FF2B5EF4-FFF2-40B4-BE49-F238E27FC236}">
                <a16:creationId xmlns:a16="http://schemas.microsoft.com/office/drawing/2014/main" xmlns="" id="{00000000-0008-0000-1E00-000026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9" name="Прямоугольник 38">
            <a:extLst>
              <a:ext uri="{FF2B5EF4-FFF2-40B4-BE49-F238E27FC236}">
                <a16:creationId xmlns:a16="http://schemas.microsoft.com/office/drawing/2014/main" xmlns="" id="{00000000-0008-0000-1E00-000027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33</xdr:row>
      <xdr:rowOff>95251</xdr:rowOff>
    </xdr:from>
    <xdr:to>
      <xdr:col>0</xdr:col>
      <xdr:colOff>792262</xdr:colOff>
      <xdr:row>33</xdr:row>
      <xdr:rowOff>839888</xdr:rowOff>
    </xdr:to>
    <xdr:grpSp>
      <xdr:nvGrpSpPr>
        <xdr:cNvPr id="40" name="Группа 39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xmlns="" id="{00000000-0008-0000-1E00-000028000000}"/>
            </a:ext>
          </a:extLst>
        </xdr:cNvPr>
        <xdr:cNvGrpSpPr>
          <a:grpSpLocks noChangeAspect="1"/>
        </xdr:cNvGrpSpPr>
      </xdr:nvGrpSpPr>
      <xdr:grpSpPr>
        <a:xfrm rot="5400000">
          <a:off x="83342" y="15098826"/>
          <a:ext cx="744637" cy="673202"/>
          <a:chOff x="720000" y="3600000"/>
          <a:chExt cx="792000" cy="792000"/>
        </a:xfrm>
      </xdr:grpSpPr>
      <xdr:sp macro="" textlink="">
        <xdr:nvSpPr>
          <xdr:cNvPr id="41" name="Стрелка влево 40">
            <a:extLst>
              <a:ext uri="{FF2B5EF4-FFF2-40B4-BE49-F238E27FC236}">
                <a16:creationId xmlns:a16="http://schemas.microsoft.com/office/drawing/2014/main" xmlns="" id="{00000000-0008-0000-1E00-000029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2" name="Прямоугольник 41">
            <a:extLst>
              <a:ext uri="{FF2B5EF4-FFF2-40B4-BE49-F238E27FC236}">
                <a16:creationId xmlns:a16="http://schemas.microsoft.com/office/drawing/2014/main" xmlns="" id="{00000000-0008-0000-1E00-00002A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58</xdr:row>
      <xdr:rowOff>95251</xdr:rowOff>
    </xdr:from>
    <xdr:to>
      <xdr:col>0</xdr:col>
      <xdr:colOff>792263</xdr:colOff>
      <xdr:row>58</xdr:row>
      <xdr:rowOff>839888</xdr:rowOff>
    </xdr:to>
    <xdr:grpSp>
      <xdr:nvGrpSpPr>
        <xdr:cNvPr id="43" name="Группа 42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1E00-00002B000000}"/>
            </a:ext>
          </a:extLst>
        </xdr:cNvPr>
        <xdr:cNvGrpSpPr>
          <a:grpSpLocks noChangeAspect="1"/>
        </xdr:cNvGrpSpPr>
      </xdr:nvGrpSpPr>
      <xdr:grpSpPr>
        <a:xfrm rot="5400000">
          <a:off x="83343" y="26628612"/>
          <a:ext cx="744637" cy="673202"/>
          <a:chOff x="720000" y="3600000"/>
          <a:chExt cx="792000" cy="792000"/>
        </a:xfrm>
      </xdr:grpSpPr>
      <xdr:sp macro="" textlink="">
        <xdr:nvSpPr>
          <xdr:cNvPr id="44" name="Стрелка влево 43">
            <a:extLst>
              <a:ext uri="{FF2B5EF4-FFF2-40B4-BE49-F238E27FC236}">
                <a16:creationId xmlns:a16="http://schemas.microsoft.com/office/drawing/2014/main" xmlns="" id="{00000000-0008-0000-1E00-00002C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5" name="Прямоугольник 44">
            <a:extLst>
              <a:ext uri="{FF2B5EF4-FFF2-40B4-BE49-F238E27FC236}">
                <a16:creationId xmlns:a16="http://schemas.microsoft.com/office/drawing/2014/main" xmlns="" id="{00000000-0008-0000-1E00-00002D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68</xdr:row>
      <xdr:rowOff>95251</xdr:rowOff>
    </xdr:from>
    <xdr:to>
      <xdr:col>0</xdr:col>
      <xdr:colOff>792263</xdr:colOff>
      <xdr:row>68</xdr:row>
      <xdr:rowOff>839888</xdr:rowOff>
    </xdr:to>
    <xdr:grpSp>
      <xdr:nvGrpSpPr>
        <xdr:cNvPr id="46" name="Группа 45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xmlns="" id="{00000000-0008-0000-1E00-00002E000000}"/>
            </a:ext>
          </a:extLst>
        </xdr:cNvPr>
        <xdr:cNvGrpSpPr>
          <a:grpSpLocks noChangeAspect="1"/>
        </xdr:cNvGrpSpPr>
      </xdr:nvGrpSpPr>
      <xdr:grpSpPr>
        <a:xfrm rot="5400000">
          <a:off x="83343" y="29721969"/>
          <a:ext cx="744637" cy="673202"/>
          <a:chOff x="720000" y="3600000"/>
          <a:chExt cx="792000" cy="792000"/>
        </a:xfrm>
      </xdr:grpSpPr>
      <xdr:sp macro="" textlink="">
        <xdr:nvSpPr>
          <xdr:cNvPr id="47" name="Стрелка влево 46">
            <a:extLst>
              <a:ext uri="{FF2B5EF4-FFF2-40B4-BE49-F238E27FC236}">
                <a16:creationId xmlns:a16="http://schemas.microsoft.com/office/drawing/2014/main" xmlns="" id="{00000000-0008-0000-1E00-00002F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8" name="Прямоугольник 47">
            <a:extLst>
              <a:ext uri="{FF2B5EF4-FFF2-40B4-BE49-F238E27FC236}">
                <a16:creationId xmlns:a16="http://schemas.microsoft.com/office/drawing/2014/main" xmlns="" id="{00000000-0008-0000-1E00-000030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7</xdr:col>
      <xdr:colOff>1750220</xdr:colOff>
      <xdr:row>1</xdr:row>
      <xdr:rowOff>74273</xdr:rowOff>
    </xdr:from>
    <xdr:to>
      <xdr:col>9</xdr:col>
      <xdr:colOff>306049</xdr:colOff>
      <xdr:row>1</xdr:row>
      <xdr:rowOff>407651</xdr:rowOff>
    </xdr:to>
    <xdr:sp macro="" textlink="">
      <xdr:nvSpPr>
        <xdr:cNvPr id="51" name="Скругленный прямоугольник 118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xmlns="" id="{00000000-0008-0000-1E00-000033000000}"/>
            </a:ext>
          </a:extLst>
        </xdr:cNvPr>
        <xdr:cNvSpPr/>
      </xdr:nvSpPr>
      <xdr:spPr>
        <a:xfrm>
          <a:off x="11808620" y="956923"/>
          <a:ext cx="2556329" cy="333378"/>
        </a:xfrm>
        <a:prstGeom prst="roundRect">
          <a:avLst/>
        </a:prstGeom>
        <a:noFill/>
        <a:ln w="38100"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 b="1" i="0">
              <a:solidFill>
                <a:schemeClr val="tx1"/>
              </a:solidFill>
            </a:rPr>
            <a:t>TopLine</a:t>
          </a:r>
          <a:r>
            <a:rPr lang="en-US" sz="1400" b="1" i="0" baseline="0">
              <a:solidFill>
                <a:schemeClr val="tx1"/>
              </a:solidFill>
            </a:rPr>
            <a:t> L 20</a:t>
          </a:r>
          <a:r>
            <a:rPr lang="ru-RU" sz="1400" b="1" i="0" baseline="0">
              <a:solidFill>
                <a:schemeClr val="tx1"/>
              </a:solidFill>
            </a:rPr>
            <a:t>20</a:t>
          </a:r>
          <a:r>
            <a:rPr lang="en-US" sz="1400" b="1" i="0" baseline="0">
              <a:solidFill>
                <a:schemeClr val="tx1"/>
              </a:solidFill>
            </a:rPr>
            <a:t> </a:t>
          </a:r>
          <a:r>
            <a:rPr lang="ru-RU" sz="1400" b="1" i="0" baseline="0">
              <a:solidFill>
                <a:schemeClr val="tx1"/>
              </a:solidFill>
            </a:rPr>
            <a:t>года</a:t>
          </a:r>
          <a:endParaRPr lang="ru-RU" sz="1400" b="1" i="0">
            <a:solidFill>
              <a:schemeClr val="tx1"/>
            </a:solidFill>
          </a:endParaRPr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59531</xdr:colOff>
      <xdr:row>21</xdr:row>
      <xdr:rowOff>35718</xdr:rowOff>
    </xdr:from>
    <xdr:to>
      <xdr:col>2</xdr:col>
      <xdr:colOff>2010558</xdr:colOff>
      <xdr:row>21</xdr:row>
      <xdr:rowOff>2131219</xdr:rowOff>
    </xdr:to>
    <xdr:pic>
      <xdr:nvPicPr>
        <xdr:cNvPr id="2" name="Рисунок 1" descr="TPL_Tuerleiste_LA10197_91x52_5.jpg">
          <a:extLst>
            <a:ext uri="{FF2B5EF4-FFF2-40B4-BE49-F238E27FC236}">
              <a16:creationId xmlns:a16="http://schemas.microsoft.com/office/drawing/2014/main" xmlns="" id="{00000000-0008-0000-1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86631" y="14964568"/>
          <a:ext cx="3824277" cy="2095501"/>
        </a:xfrm>
        <a:prstGeom prst="rect">
          <a:avLst/>
        </a:prstGeom>
      </xdr:spPr>
    </xdr:pic>
    <xdr:clientData/>
  </xdr:twoCellAnchor>
  <xdr:twoCellAnchor>
    <xdr:from>
      <xdr:col>2</xdr:col>
      <xdr:colOff>3405188</xdr:colOff>
      <xdr:row>21</xdr:row>
      <xdr:rowOff>71438</xdr:rowOff>
    </xdr:from>
    <xdr:to>
      <xdr:col>4</xdr:col>
      <xdr:colOff>681412</xdr:colOff>
      <xdr:row>22</xdr:row>
      <xdr:rowOff>2758</xdr:rowOff>
    </xdr:to>
    <xdr:pic>
      <xdr:nvPicPr>
        <xdr:cNvPr id="3" name="Рисунок 2" descr="TPL_Tuerleiste_U-foermig_LA10199_91x52_5.jpg">
          <a:extLst>
            <a:ext uri="{FF2B5EF4-FFF2-40B4-BE49-F238E27FC236}">
              <a16:creationId xmlns:a16="http://schemas.microsoft.com/office/drawing/2014/main" xmlns="" id="{00000000-0008-0000-1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205538" y="15000288"/>
          <a:ext cx="2419724" cy="212207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31</xdr:row>
      <xdr:rowOff>47624</xdr:rowOff>
    </xdr:from>
    <xdr:to>
      <xdr:col>2</xdr:col>
      <xdr:colOff>2134599</xdr:colOff>
      <xdr:row>31</xdr:row>
      <xdr:rowOff>2181599</xdr:rowOff>
    </xdr:to>
    <xdr:pic>
      <xdr:nvPicPr>
        <xdr:cNvPr id="5" name="Рисунок 4" descr="EF_Comp_Beschlag_Schiebetuer_TA (1).jpg">
          <a:extLst>
            <a:ext uri="{FF2B5EF4-FFF2-40B4-BE49-F238E27FC236}">
              <a16:creationId xmlns:a16="http://schemas.microsoft.com/office/drawing/2014/main" xmlns="" id="{00000000-0008-0000-1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27100" y="19135724"/>
          <a:ext cx="4007849" cy="2133975"/>
        </a:xfrm>
        <a:prstGeom prst="rect">
          <a:avLst/>
        </a:prstGeom>
      </xdr:spPr>
    </xdr:pic>
    <xdr:clientData/>
  </xdr:twoCellAnchor>
  <xdr:oneCellAnchor>
    <xdr:from>
      <xdr:col>2</xdr:col>
      <xdr:colOff>1571624</xdr:colOff>
      <xdr:row>1</xdr:row>
      <xdr:rowOff>321469</xdr:rowOff>
    </xdr:from>
    <xdr:ext cx="4669519" cy="1402101"/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xmlns="" id="{00000000-0008-0000-1F00-00000A000000}"/>
            </a:ext>
          </a:extLst>
        </xdr:cNvPr>
        <xdr:cNvSpPr/>
      </xdr:nvSpPr>
      <xdr:spPr>
        <a:xfrm>
          <a:off x="4374695" y="1201398"/>
          <a:ext cx="4669519" cy="140210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-</a:t>
          </a:r>
          <a:r>
            <a:rPr lang="ru-RU" sz="1100" baseline="0">
              <a:latin typeface="+mn-lt"/>
              <a:ea typeface="+mn-ea"/>
              <a:cs typeface="+mn-cs"/>
            </a:rPr>
            <a:t> Вкладная навеска дверей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Двухдорожечная фурнитура для раздвижных дверей с верхним ходовым элементом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Для деревянных дверей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Вес двери до 40 кг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Высота двери до 2000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Ширина двери от 500 до 1750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Толщина двери от 16 до 19 мм</a:t>
          </a:r>
        </a:p>
      </xdr:txBody>
    </xdr:sp>
    <xdr:clientData/>
  </xdr:oneCellAnchor>
  <xdr:oneCellAnchor>
    <xdr:from>
      <xdr:col>2</xdr:col>
      <xdr:colOff>2250282</xdr:colOff>
      <xdr:row>31</xdr:row>
      <xdr:rowOff>226218</xdr:rowOff>
    </xdr:from>
    <xdr:ext cx="3378492" cy="787655"/>
    <xdr:sp macro="" textlink="">
      <xdr:nvSpPr>
        <xdr:cNvPr id="11" name="Прямоугольник 10">
          <a:extLst>
            <a:ext uri="{FF2B5EF4-FFF2-40B4-BE49-F238E27FC236}">
              <a16:creationId xmlns:a16="http://schemas.microsoft.com/office/drawing/2014/main" xmlns="" id="{00000000-0008-0000-1F00-00000B000000}"/>
            </a:ext>
          </a:extLst>
        </xdr:cNvPr>
        <xdr:cNvSpPr/>
      </xdr:nvSpPr>
      <xdr:spPr>
        <a:xfrm>
          <a:off x="5050632" y="19314318"/>
          <a:ext cx="3378492" cy="78765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Данный</a:t>
          </a:r>
          <a:r>
            <a:rPr lang="ru-RU" sz="1100" baseline="0">
              <a:latin typeface="+mn-lt"/>
              <a:ea typeface="+mn-ea"/>
              <a:cs typeface="+mn-cs"/>
            </a:rPr>
            <a:t> комплект для одной двери.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2-х дверного шкафа нужно 4 шт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3-х дверного шкафа нужно 6 шт</a:t>
          </a:r>
          <a:endParaRPr lang="ru-RU" sz="5400"/>
        </a:p>
      </xdr:txBody>
    </xdr:sp>
    <xdr:clientData/>
  </xdr:oneCellAnchor>
  <xdr:twoCellAnchor>
    <xdr:from>
      <xdr:col>1</xdr:col>
      <xdr:colOff>0</xdr:colOff>
      <xdr:row>36</xdr:row>
      <xdr:rowOff>38555</xdr:rowOff>
    </xdr:from>
    <xdr:to>
      <xdr:col>2</xdr:col>
      <xdr:colOff>538537</xdr:colOff>
      <xdr:row>37</xdr:row>
      <xdr:rowOff>181805</xdr:rowOff>
    </xdr:to>
    <xdr:pic>
      <xdr:nvPicPr>
        <xdr:cNvPr id="15" name="Рисунок 14" descr="409990_1802_Türausrichtbeschlag_02_shop.jpg">
          <a:extLst>
            <a:ext uri="{FF2B5EF4-FFF2-40B4-BE49-F238E27FC236}">
              <a16:creationId xmlns:a16="http://schemas.microsoft.com/office/drawing/2014/main" xmlns="" id="{00000000-0008-0000-1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25286" y="15233198"/>
          <a:ext cx="2416322" cy="2338536"/>
        </a:xfrm>
        <a:prstGeom prst="rect">
          <a:avLst/>
        </a:prstGeom>
      </xdr:spPr>
    </xdr:pic>
    <xdr:clientData/>
  </xdr:twoCellAnchor>
  <xdr:oneCellAnchor>
    <xdr:from>
      <xdr:col>2</xdr:col>
      <xdr:colOff>476250</xdr:colOff>
      <xdr:row>35</xdr:row>
      <xdr:rowOff>178589</xdr:rowOff>
    </xdr:from>
    <xdr:ext cx="5345905" cy="2345531"/>
    <xdr:sp macro="" textlink="">
      <xdr:nvSpPr>
        <xdr:cNvPr id="16" name="Прямоугольник 15">
          <a:extLst>
            <a:ext uri="{FF2B5EF4-FFF2-40B4-BE49-F238E27FC236}">
              <a16:creationId xmlns:a16="http://schemas.microsoft.com/office/drawing/2014/main" xmlns="" id="{00000000-0008-0000-1F00-000010000000}"/>
            </a:ext>
          </a:extLst>
        </xdr:cNvPr>
        <xdr:cNvSpPr/>
      </xdr:nvSpPr>
      <xdr:spPr>
        <a:xfrm>
          <a:off x="3276600" y="22149589"/>
          <a:ext cx="5345905" cy="234553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выпрямления деформированных мебельных дверей</a:t>
          </a:r>
          <a:r>
            <a:rPr lang="en-US" sz="1100">
              <a:latin typeface="+mn-lt"/>
              <a:ea typeface="+mn-ea"/>
              <a:cs typeface="+mn-cs"/>
            </a:rPr>
            <a:t>.</a:t>
          </a:r>
        </a:p>
        <a:p>
          <a:r>
            <a:rPr lang="ru-RU" sz="1100">
              <a:latin typeface="+mn-lt"/>
              <a:ea typeface="+mn-ea"/>
              <a:cs typeface="+mn-cs"/>
            </a:rPr>
            <a:t>Может также использоваться в качестве меры предосторожности для предотвращения деформации дверей.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Для дверей / фасадов толщиной 16 - 25 мм.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Максимальная высота двери / передней панели 2600 мм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Длина резьбовой шпильки 2000 мм, при необходимости может быть укорочена.2 регулировочные фурнитуры должны быть установлены на каждую дверь/перекрытие.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Быстрая, без винтовая установка и настройка, требующая только одной руки. Для бесшумного движения дверей / фронтов Крышка для отверстий диаметром 35 мм, серебристый пластик Крышки для пазов, алюминия, анодированного серебра Один комплект, состоящий из двух регулировочных фитингов</a:t>
          </a:r>
          <a:endParaRPr lang="ru-RU" sz="5400"/>
        </a:p>
      </xdr:txBody>
    </xdr:sp>
    <xdr:clientData/>
  </xdr:oneCellAnchor>
  <xdr:twoCellAnchor>
    <xdr:from>
      <xdr:col>1</xdr:col>
      <xdr:colOff>136072</xdr:colOff>
      <xdr:row>0</xdr:row>
      <xdr:rowOff>108858</xdr:rowOff>
    </xdr:from>
    <xdr:to>
      <xdr:col>1</xdr:col>
      <xdr:colOff>809272</xdr:colOff>
      <xdr:row>0</xdr:row>
      <xdr:rowOff>782058</xdr:rowOff>
    </xdr:to>
    <xdr:grpSp>
      <xdr:nvGrpSpPr>
        <xdr:cNvPr id="39" name="Группа 3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xmlns="" id="{00000000-0008-0000-1F00-000027000000}"/>
            </a:ext>
          </a:extLst>
        </xdr:cNvPr>
        <xdr:cNvGrpSpPr>
          <a:grpSpLocks noChangeAspect="1"/>
        </xdr:cNvGrpSpPr>
      </xdr:nvGrpSpPr>
      <xdr:grpSpPr>
        <a:xfrm>
          <a:off x="1061358" y="108858"/>
          <a:ext cx="673200" cy="673200"/>
          <a:chOff x="720000" y="3600000"/>
          <a:chExt cx="792000" cy="792000"/>
        </a:xfrm>
        <a:noFill/>
      </xdr:grpSpPr>
      <xdr:sp macro="" textlink="">
        <xdr:nvSpPr>
          <xdr:cNvPr id="40" name="Стрелка влево 31">
            <a:extLst>
              <a:ext uri="{FF2B5EF4-FFF2-40B4-BE49-F238E27FC236}">
                <a16:creationId xmlns:a16="http://schemas.microsoft.com/office/drawing/2014/main" xmlns="" id="{00000000-0008-0000-1F00-000028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1" name="Прямоугольник 40">
            <a:extLst>
              <a:ext uri="{FF2B5EF4-FFF2-40B4-BE49-F238E27FC236}">
                <a16:creationId xmlns:a16="http://schemas.microsoft.com/office/drawing/2014/main" xmlns="" id="{00000000-0008-0000-1F00-000029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1</xdr:col>
      <xdr:colOff>0</xdr:colOff>
      <xdr:row>1</xdr:row>
      <xdr:rowOff>1</xdr:rowOff>
    </xdr:from>
    <xdr:to>
      <xdr:col>2</xdr:col>
      <xdr:colOff>1460500</xdr:colOff>
      <xdr:row>3</xdr:row>
      <xdr:rowOff>172357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00000000-0008-0000-1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5286" y="879930"/>
          <a:ext cx="3338285" cy="2549070"/>
        </a:xfrm>
        <a:prstGeom prst="rect">
          <a:avLst/>
        </a:prstGeom>
      </xdr:spPr>
    </xdr:pic>
    <xdr:clientData/>
  </xdr:twoCellAnchor>
  <xdr:twoCellAnchor editAs="oneCell">
    <xdr:from>
      <xdr:col>8</xdr:col>
      <xdr:colOff>934357</xdr:colOff>
      <xdr:row>1</xdr:row>
      <xdr:rowOff>2</xdr:rowOff>
    </xdr:from>
    <xdr:to>
      <xdr:col>10</xdr:col>
      <xdr:colOff>640443</xdr:colOff>
      <xdr:row>4</xdr:row>
      <xdr:rowOff>159660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00000000-0008-0000-1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981214" y="879931"/>
          <a:ext cx="2463800" cy="27178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1</xdr:row>
      <xdr:rowOff>0</xdr:rowOff>
    </xdr:from>
    <xdr:to>
      <xdr:col>2</xdr:col>
      <xdr:colOff>1533109</xdr:colOff>
      <xdr:row>2</xdr:row>
      <xdr:rowOff>23812</xdr:rowOff>
    </xdr:to>
    <xdr:pic>
      <xdr:nvPicPr>
        <xdr:cNvPr id="4" name="Рисунок 3" descr="a6e3390d-0da9-11e6-96b8-00155d01c902_002.jpeg">
          <a:extLst>
            <a:ext uri="{FF2B5EF4-FFF2-40B4-BE49-F238E27FC236}">
              <a16:creationId xmlns:a16="http://schemas.microsoft.com/office/drawing/2014/main" xmlns="" id="{00000000-0008-0000-2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09563" y="357188"/>
          <a:ext cx="3319046" cy="2214562"/>
        </a:xfrm>
        <a:prstGeom prst="rect">
          <a:avLst/>
        </a:prstGeom>
      </xdr:spPr>
    </xdr:pic>
    <xdr:clientData/>
  </xdr:twoCellAnchor>
  <xdr:twoCellAnchor>
    <xdr:from>
      <xdr:col>4</xdr:col>
      <xdr:colOff>311261</xdr:colOff>
      <xdr:row>1</xdr:row>
      <xdr:rowOff>20977</xdr:rowOff>
    </xdr:from>
    <xdr:to>
      <xdr:col>9</xdr:col>
      <xdr:colOff>191050</xdr:colOff>
      <xdr:row>2</xdr:row>
      <xdr:rowOff>11826</xdr:rowOff>
    </xdr:to>
    <xdr:pic>
      <xdr:nvPicPr>
        <xdr:cNvPr id="5" name="Рисунок 4" descr="Hettich-NZ_8.jpg">
          <a:extLst>
            <a:ext uri="{FF2B5EF4-FFF2-40B4-BE49-F238E27FC236}">
              <a16:creationId xmlns:a16="http://schemas.microsoft.com/office/drawing/2014/main" xmlns="" id="{00000000-0008-0000-2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593475" y="919048"/>
          <a:ext cx="3381361" cy="218613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</xdr:row>
      <xdr:rowOff>59530</xdr:rowOff>
    </xdr:from>
    <xdr:to>
      <xdr:col>2</xdr:col>
      <xdr:colOff>395663</xdr:colOff>
      <xdr:row>3</xdr:row>
      <xdr:rowOff>2181599</xdr:rowOff>
    </xdr:to>
    <xdr:pic>
      <xdr:nvPicPr>
        <xdr:cNvPr id="6" name="Рисунок 5" descr="E50_060814_SysLineS_Profil_02_TA.jpg">
          <a:extLst>
            <a:ext uri="{FF2B5EF4-FFF2-40B4-BE49-F238E27FC236}">
              <a16:creationId xmlns:a16="http://schemas.microsoft.com/office/drawing/2014/main" xmlns="" id="{00000000-0008-0000-2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09563" y="2857499"/>
          <a:ext cx="2181600" cy="2122069"/>
        </a:xfrm>
        <a:prstGeom prst="rect">
          <a:avLst/>
        </a:prstGeom>
      </xdr:spPr>
    </xdr:pic>
    <xdr:clientData/>
  </xdr:twoCellAnchor>
  <xdr:twoCellAnchor>
    <xdr:from>
      <xdr:col>1</xdr:col>
      <xdr:colOff>1</xdr:colOff>
      <xdr:row>13</xdr:row>
      <xdr:rowOff>59532</xdr:rowOff>
    </xdr:from>
    <xdr:to>
      <xdr:col>2</xdr:col>
      <xdr:colOff>2008151</xdr:colOff>
      <xdr:row>13</xdr:row>
      <xdr:rowOff>2181600</xdr:rowOff>
    </xdr:to>
    <xdr:pic>
      <xdr:nvPicPr>
        <xdr:cNvPr id="7" name="Рисунок 6" descr="401001_1507_9134311_TA.jpg">
          <a:extLst>
            <a:ext uri="{FF2B5EF4-FFF2-40B4-BE49-F238E27FC236}">
              <a16:creationId xmlns:a16="http://schemas.microsoft.com/office/drawing/2014/main" xmlns="" id="{00000000-0008-0000-2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09564" y="6977063"/>
          <a:ext cx="3794087" cy="2122068"/>
        </a:xfrm>
        <a:prstGeom prst="rect">
          <a:avLst/>
        </a:prstGeom>
      </xdr:spPr>
    </xdr:pic>
    <xdr:clientData/>
  </xdr:twoCellAnchor>
  <xdr:oneCellAnchor>
    <xdr:from>
      <xdr:col>2</xdr:col>
      <xdr:colOff>1535906</xdr:colOff>
      <xdr:row>1</xdr:row>
      <xdr:rowOff>11906</xdr:rowOff>
    </xdr:from>
    <xdr:ext cx="3634809" cy="1893094"/>
    <xdr:sp macro="" textlink="">
      <xdr:nvSpPr>
        <xdr:cNvPr id="8" name="Прямоугольник 7">
          <a:extLst>
            <a:ext uri="{FF2B5EF4-FFF2-40B4-BE49-F238E27FC236}">
              <a16:creationId xmlns:a16="http://schemas.microsoft.com/office/drawing/2014/main" xmlns="" id="{00000000-0008-0000-2000-000008000000}"/>
            </a:ext>
          </a:extLst>
        </xdr:cNvPr>
        <xdr:cNvSpPr/>
      </xdr:nvSpPr>
      <xdr:spPr>
        <a:xfrm>
          <a:off x="4338977" y="909977"/>
          <a:ext cx="3634809" cy="189309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-</a:t>
          </a:r>
          <a:r>
            <a:rPr lang="ru-RU" sz="1100" baseline="0">
              <a:latin typeface="+mn-lt"/>
              <a:ea typeface="+mn-ea"/>
              <a:cs typeface="+mn-cs"/>
            </a:rPr>
            <a:t> Вкладная навеска дверей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Одна или двухдорожечная фурнитура для раздвижных дверей с верхним ходовым элементом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Для толщины верхней панели от 16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Для деревянных дверей и дверей с алюминиевыми рамами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Вес двери до 15 кг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Высота двери до 1500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Ширина двери 400 - 1000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Толщина двери 16-19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Регулировка по высоте +/- 1,5 мм</a:t>
          </a:r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667098</xdr:colOff>
      <xdr:row>3</xdr:row>
      <xdr:rowOff>557751</xdr:rowOff>
    </xdr:from>
    <xdr:ext cx="2430217" cy="609013"/>
    <xdr:sp macro="" textlink="">
      <xdr:nvSpPr>
        <xdr:cNvPr id="9" name="Прямоугольник 8">
          <a:extLst>
            <a:ext uri="{FF2B5EF4-FFF2-40B4-BE49-F238E27FC236}">
              <a16:creationId xmlns:a16="http://schemas.microsoft.com/office/drawing/2014/main" xmlns="" id="{00000000-0008-0000-2000-000009000000}"/>
            </a:ext>
          </a:extLst>
        </xdr:cNvPr>
        <xdr:cNvSpPr/>
      </xdr:nvSpPr>
      <xdr:spPr>
        <a:xfrm>
          <a:off x="2762598" y="3355720"/>
          <a:ext cx="2430217" cy="609013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Толщина верхней панели мин. 16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Толщина двери макс. 19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Алюминий полированный</a:t>
          </a:r>
        </a:p>
      </xdr:txBody>
    </xdr:sp>
    <xdr:clientData/>
  </xdr:oneCellAnchor>
  <xdr:oneCellAnchor>
    <xdr:from>
      <xdr:col>2</xdr:col>
      <xdr:colOff>1724005</xdr:colOff>
      <xdr:row>13</xdr:row>
      <xdr:rowOff>426783</xdr:rowOff>
    </xdr:from>
    <xdr:ext cx="3800495" cy="799561"/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xmlns="" id="{00000000-0008-0000-2000-00000A000000}"/>
            </a:ext>
          </a:extLst>
        </xdr:cNvPr>
        <xdr:cNvSpPr/>
      </xdr:nvSpPr>
      <xdr:spPr>
        <a:xfrm>
          <a:off x="3819505" y="7344314"/>
          <a:ext cx="3800495" cy="79956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050"/>
            <a:t>В комплект входят компоненты для 2-хдверного шкафа.</a:t>
          </a:r>
        </a:p>
        <a:p>
          <a:pPr algn="l"/>
          <a:r>
            <a:rPr lang="ru-RU" sz="1050"/>
            <a:t>Бесшумное и плавное закрывание раздвижных дверей.</a:t>
          </a:r>
        </a:p>
        <a:p>
          <a:pPr algn="l"/>
          <a:r>
            <a:rPr lang="ru-RU" sz="1050"/>
            <a:t>С встроенной регулировкой по высоте без дополнительного инструмента</a:t>
          </a:r>
          <a:br>
            <a:rPr lang="ru-RU" sz="1050"/>
          </a:br>
          <a:endParaRPr lang="ru-RU" sz="105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>
    <xdr:from>
      <xdr:col>1</xdr:col>
      <xdr:colOff>95248</xdr:colOff>
      <xdr:row>0</xdr:row>
      <xdr:rowOff>119060</xdr:rowOff>
    </xdr:from>
    <xdr:to>
      <xdr:col>1</xdr:col>
      <xdr:colOff>768448</xdr:colOff>
      <xdr:row>0</xdr:row>
      <xdr:rowOff>792260</xdr:rowOff>
    </xdr:to>
    <xdr:grpSp>
      <xdr:nvGrpSpPr>
        <xdr:cNvPr id="12" name="Группа 11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xmlns="" id="{00000000-0008-0000-2000-00000C000000}"/>
            </a:ext>
          </a:extLst>
        </xdr:cNvPr>
        <xdr:cNvGrpSpPr>
          <a:grpSpLocks noChangeAspect="1"/>
        </xdr:cNvGrpSpPr>
      </xdr:nvGrpSpPr>
      <xdr:grpSpPr>
        <a:xfrm>
          <a:off x="1020534" y="119060"/>
          <a:ext cx="673200" cy="673200"/>
          <a:chOff x="720000" y="3600000"/>
          <a:chExt cx="792000" cy="792000"/>
        </a:xfrm>
        <a:noFill/>
      </xdr:grpSpPr>
      <xdr:sp macro="" textlink="">
        <xdr:nvSpPr>
          <xdr:cNvPr id="13" name="Стрелка влево 12">
            <a:extLst>
              <a:ext uri="{FF2B5EF4-FFF2-40B4-BE49-F238E27FC236}">
                <a16:creationId xmlns:a16="http://schemas.microsoft.com/office/drawing/2014/main" xmlns="" id="{00000000-0008-0000-2000-00000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4" name="Прямоугольник 13">
            <a:extLst>
              <a:ext uri="{FF2B5EF4-FFF2-40B4-BE49-F238E27FC236}">
                <a16:creationId xmlns:a16="http://schemas.microsoft.com/office/drawing/2014/main" xmlns="" id="{00000000-0008-0000-2000-00000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9</xdr:col>
      <xdr:colOff>335644</xdr:colOff>
      <xdr:row>1</xdr:row>
      <xdr:rowOff>9072</xdr:rowOff>
    </xdr:from>
    <xdr:to>
      <xdr:col>10</xdr:col>
      <xdr:colOff>2129972</xdr:colOff>
      <xdr:row>1</xdr:row>
      <xdr:rowOff>2186215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2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2119430" y="907143"/>
          <a:ext cx="2438400" cy="2177143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2</xdr:col>
      <xdr:colOff>1583532</xdr:colOff>
      <xdr:row>3</xdr:row>
      <xdr:rowOff>11906</xdr:rowOff>
    </xdr:to>
    <xdr:pic>
      <xdr:nvPicPr>
        <xdr:cNvPr id="3" name="Рисунок 2" descr="slideline_m_01.jpg">
          <a:extLst>
            <a:ext uri="{FF2B5EF4-FFF2-40B4-BE49-F238E27FC236}">
              <a16:creationId xmlns:a16="http://schemas.microsoft.com/office/drawing/2014/main" xmlns="" id="{00000000-0008-0000-2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50031" y="357188"/>
          <a:ext cx="3369470" cy="2202656"/>
        </a:xfrm>
        <a:prstGeom prst="rect">
          <a:avLst/>
        </a:prstGeom>
      </xdr:spPr>
    </xdr:pic>
    <xdr:clientData/>
  </xdr:twoCellAnchor>
  <xdr:twoCellAnchor>
    <xdr:from>
      <xdr:col>1</xdr:col>
      <xdr:colOff>1</xdr:colOff>
      <xdr:row>4</xdr:row>
      <xdr:rowOff>11906</xdr:rowOff>
    </xdr:from>
    <xdr:to>
      <xdr:col>2</xdr:col>
      <xdr:colOff>1037310</xdr:colOff>
      <xdr:row>5</xdr:row>
      <xdr:rowOff>2755</xdr:rowOff>
    </xdr:to>
    <xdr:pic>
      <xdr:nvPicPr>
        <xdr:cNvPr id="4" name="Рисунок 3" descr="SlideLine_M_Garderobe_re_440px.jpg">
          <a:extLst>
            <a:ext uri="{FF2B5EF4-FFF2-40B4-BE49-F238E27FC236}">
              <a16:creationId xmlns:a16="http://schemas.microsoft.com/office/drawing/2014/main" xmlns="" id="{00000000-0008-0000-2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0032" y="2809875"/>
          <a:ext cx="2823247" cy="2181599"/>
        </a:xfrm>
        <a:prstGeom prst="rect">
          <a:avLst/>
        </a:prstGeom>
      </xdr:spPr>
    </xdr:pic>
    <xdr:clientData/>
  </xdr:twoCellAnchor>
  <xdr:oneCellAnchor>
    <xdr:from>
      <xdr:col>2</xdr:col>
      <xdr:colOff>1047750</xdr:colOff>
      <xdr:row>4</xdr:row>
      <xdr:rowOff>23813</xdr:rowOff>
    </xdr:from>
    <xdr:ext cx="5238750" cy="1535906"/>
    <xdr:sp macro="" textlink="">
      <xdr:nvSpPr>
        <xdr:cNvPr id="6" name="Прямоугольник 5">
          <a:extLst>
            <a:ext uri="{FF2B5EF4-FFF2-40B4-BE49-F238E27FC236}">
              <a16:creationId xmlns:a16="http://schemas.microsoft.com/office/drawing/2014/main" xmlns="" id="{00000000-0008-0000-2100-000006000000}"/>
            </a:ext>
          </a:extLst>
        </xdr:cNvPr>
        <xdr:cNvSpPr/>
      </xdr:nvSpPr>
      <xdr:spPr>
        <a:xfrm>
          <a:off x="3083719" y="2821782"/>
          <a:ext cx="5238750" cy="1535906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- Однодорожечная система для раздвижных</a:t>
          </a:r>
          <a:r>
            <a:rPr lang="ru-RU" sz="1100" baseline="0">
              <a:latin typeface="+mn-lt"/>
              <a:ea typeface="+mn-ea"/>
              <a:cs typeface="+mn-cs"/>
            </a:rPr>
            <a:t> дверей с нижним ходовым элементом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Накладная навеска дверей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Деревянные, стеклянные или алюминиевые рамные двери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Вес двери до 30 кг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Высота двери до 2000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Ширина двери 450 - 1800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Толщина полок 16 мм,18 мм</a:t>
          </a:r>
          <a:r>
            <a:rPr lang="en-US" sz="1100" baseline="0">
              <a:latin typeface="+mn-lt"/>
              <a:ea typeface="+mn-ea"/>
              <a:cs typeface="+mn-cs"/>
            </a:rPr>
            <a:t> </a:t>
          </a:r>
          <a:r>
            <a:rPr lang="ru-RU" sz="1100" baseline="0">
              <a:latin typeface="+mn-lt"/>
              <a:ea typeface="+mn-ea"/>
              <a:cs typeface="+mn-cs"/>
            </a:rPr>
            <a:t> и 25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Регулировка по высоте +/- 2 мм</a:t>
          </a:r>
        </a:p>
      </xdr:txBody>
    </xdr:sp>
    <xdr:clientData/>
  </xdr:oneCellAnchor>
  <xdr:twoCellAnchor>
    <xdr:from>
      <xdr:col>1</xdr:col>
      <xdr:colOff>0</xdr:colOff>
      <xdr:row>16</xdr:row>
      <xdr:rowOff>11906</xdr:rowOff>
    </xdr:from>
    <xdr:to>
      <xdr:col>2</xdr:col>
      <xdr:colOff>1558120</xdr:colOff>
      <xdr:row>17</xdr:row>
      <xdr:rowOff>2756</xdr:rowOff>
    </xdr:to>
    <xdr:pic>
      <xdr:nvPicPr>
        <xdr:cNvPr id="7" name="Рисунок 6" descr="401002_1701_SLM_2bahnig_01.jpg">
          <a:extLst>
            <a:ext uri="{FF2B5EF4-FFF2-40B4-BE49-F238E27FC236}">
              <a16:creationId xmlns:a16="http://schemas.microsoft.com/office/drawing/2014/main" xmlns="" id="{00000000-0008-0000-2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50031" y="7572375"/>
          <a:ext cx="3344058" cy="2181600"/>
        </a:xfrm>
        <a:prstGeom prst="rect">
          <a:avLst/>
        </a:prstGeom>
      </xdr:spPr>
    </xdr:pic>
    <xdr:clientData/>
  </xdr:twoCellAnchor>
  <xdr:oneCellAnchor>
    <xdr:from>
      <xdr:col>2</xdr:col>
      <xdr:colOff>1571625</xdr:colOff>
      <xdr:row>16</xdr:row>
      <xdr:rowOff>11905</xdr:rowOff>
    </xdr:from>
    <xdr:ext cx="5238750" cy="1678781"/>
    <xdr:sp macro="" textlink="">
      <xdr:nvSpPr>
        <xdr:cNvPr id="8" name="Прямоугольник 7">
          <a:extLst>
            <a:ext uri="{FF2B5EF4-FFF2-40B4-BE49-F238E27FC236}">
              <a16:creationId xmlns:a16="http://schemas.microsoft.com/office/drawing/2014/main" xmlns="" id="{00000000-0008-0000-2100-000008000000}"/>
            </a:ext>
          </a:extLst>
        </xdr:cNvPr>
        <xdr:cNvSpPr/>
      </xdr:nvSpPr>
      <xdr:spPr>
        <a:xfrm>
          <a:off x="3607594" y="7572374"/>
          <a:ext cx="5238750" cy="167878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- Для раздвижных</a:t>
          </a:r>
          <a:r>
            <a:rPr lang="ru-RU" sz="1100" baseline="0">
              <a:latin typeface="+mn-lt"/>
              <a:ea typeface="+mn-ea"/>
              <a:cs typeface="+mn-cs"/>
            </a:rPr>
            <a:t> дверей с нижним ходовым элементом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Вкладная навеска дверей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Деревянные двери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- 2-х или 3-х дверной шкаф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Вес двери до 30 кг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Высота двери до 2000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Ширина двери 450 - 1800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Толщина полок 16 мм,18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Регулировка по высоте +/- 2 мм</a:t>
          </a:r>
        </a:p>
      </xdr:txBody>
    </xdr:sp>
    <xdr:clientData/>
  </xdr:oneCellAnchor>
  <xdr:twoCellAnchor>
    <xdr:from>
      <xdr:col>2</xdr:col>
      <xdr:colOff>547687</xdr:colOff>
      <xdr:row>1</xdr:row>
      <xdr:rowOff>83344</xdr:rowOff>
    </xdr:from>
    <xdr:to>
      <xdr:col>2</xdr:col>
      <xdr:colOff>3000376</xdr:colOff>
      <xdr:row>1</xdr:row>
      <xdr:rowOff>416722</xdr:rowOff>
    </xdr:to>
    <xdr:sp macro="" textlink="">
      <xdr:nvSpPr>
        <xdr:cNvPr id="12" name="Скругленный прямоугольник 11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xmlns="" id="{00000000-0008-0000-2100-00000C000000}"/>
            </a:ext>
          </a:extLst>
        </xdr:cNvPr>
        <xdr:cNvSpPr/>
      </xdr:nvSpPr>
      <xdr:spPr>
        <a:xfrm>
          <a:off x="2857500" y="583407"/>
          <a:ext cx="2452689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SL</a:t>
          </a:r>
          <a:r>
            <a:rPr lang="en-US" sz="1400" baseline="0"/>
            <a:t> M </a:t>
          </a:r>
          <a:r>
            <a:rPr lang="ru-RU" sz="1400" baseline="0"/>
            <a:t>Накладной вариант</a:t>
          </a:r>
          <a:endParaRPr lang="ru-RU" sz="1400"/>
        </a:p>
      </xdr:txBody>
    </xdr:sp>
    <xdr:clientData/>
  </xdr:twoCellAnchor>
  <xdr:twoCellAnchor>
    <xdr:from>
      <xdr:col>3</xdr:col>
      <xdr:colOff>488156</xdr:colOff>
      <xdr:row>1</xdr:row>
      <xdr:rowOff>95250</xdr:rowOff>
    </xdr:from>
    <xdr:to>
      <xdr:col>6</xdr:col>
      <xdr:colOff>273845</xdr:colOff>
      <xdr:row>1</xdr:row>
      <xdr:rowOff>428628</xdr:rowOff>
    </xdr:to>
    <xdr:sp macro="" textlink="">
      <xdr:nvSpPr>
        <xdr:cNvPr id="13" name="Скругленный прямоугольник 1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xmlns="" id="{00000000-0008-0000-2100-00000D000000}"/>
            </a:ext>
          </a:extLst>
        </xdr:cNvPr>
        <xdr:cNvSpPr/>
      </xdr:nvSpPr>
      <xdr:spPr>
        <a:xfrm>
          <a:off x="7096125" y="595313"/>
          <a:ext cx="2452689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SL</a:t>
          </a:r>
          <a:r>
            <a:rPr lang="en-US" sz="1400" baseline="0"/>
            <a:t> M </a:t>
          </a:r>
          <a:r>
            <a:rPr lang="ru-RU" sz="1400" baseline="0"/>
            <a:t>Вкладной вариант</a:t>
          </a:r>
          <a:endParaRPr lang="ru-RU" sz="1400"/>
        </a:p>
      </xdr:txBody>
    </xdr:sp>
    <xdr:clientData/>
  </xdr:twoCellAnchor>
  <xdr:twoCellAnchor>
    <xdr:from>
      <xdr:col>1</xdr:col>
      <xdr:colOff>83344</xdr:colOff>
      <xdr:row>0</xdr:row>
      <xdr:rowOff>119061</xdr:rowOff>
    </xdr:from>
    <xdr:to>
      <xdr:col>1</xdr:col>
      <xdr:colOff>756544</xdr:colOff>
      <xdr:row>0</xdr:row>
      <xdr:rowOff>792261</xdr:rowOff>
    </xdr:to>
    <xdr:grpSp>
      <xdr:nvGrpSpPr>
        <xdr:cNvPr id="14" name="Группа 13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xmlns="" id="{00000000-0008-0000-2100-00000E000000}"/>
            </a:ext>
          </a:extLst>
        </xdr:cNvPr>
        <xdr:cNvGrpSpPr>
          <a:grpSpLocks noChangeAspect="1"/>
        </xdr:cNvGrpSpPr>
      </xdr:nvGrpSpPr>
      <xdr:grpSpPr>
        <a:xfrm>
          <a:off x="1008630" y="119061"/>
          <a:ext cx="673200" cy="673200"/>
          <a:chOff x="720000" y="3600000"/>
          <a:chExt cx="792000" cy="792000"/>
        </a:xfrm>
        <a:noFill/>
      </xdr:grpSpPr>
      <xdr:sp macro="" textlink="">
        <xdr:nvSpPr>
          <xdr:cNvPr id="15" name="Стрелка влево 14">
            <a:extLst>
              <a:ext uri="{FF2B5EF4-FFF2-40B4-BE49-F238E27FC236}">
                <a16:creationId xmlns:a16="http://schemas.microsoft.com/office/drawing/2014/main" xmlns="" id="{00000000-0008-0000-2100-00000F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6" name="Прямоугольник 15">
            <a:extLst>
              <a:ext uri="{FF2B5EF4-FFF2-40B4-BE49-F238E27FC236}">
                <a16:creationId xmlns:a16="http://schemas.microsoft.com/office/drawing/2014/main" xmlns="" id="{00000000-0008-0000-2100-000010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4</xdr:row>
      <xdr:rowOff>95251</xdr:rowOff>
    </xdr:from>
    <xdr:to>
      <xdr:col>0</xdr:col>
      <xdr:colOff>792263</xdr:colOff>
      <xdr:row>4</xdr:row>
      <xdr:rowOff>839888</xdr:rowOff>
    </xdr:to>
    <xdr:grpSp>
      <xdr:nvGrpSpPr>
        <xdr:cNvPr id="20" name="Группа 1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xmlns="" id="{00000000-0008-0000-2100-000014000000}"/>
            </a:ext>
          </a:extLst>
        </xdr:cNvPr>
        <xdr:cNvGrpSpPr>
          <a:grpSpLocks noChangeAspect="1"/>
        </xdr:cNvGrpSpPr>
      </xdr:nvGrpSpPr>
      <xdr:grpSpPr>
        <a:xfrm rot="5400000">
          <a:off x="83343" y="4049826"/>
          <a:ext cx="744637" cy="673202"/>
          <a:chOff x="720000" y="3600000"/>
          <a:chExt cx="792000" cy="792000"/>
        </a:xfrm>
      </xdr:grpSpPr>
      <xdr:sp macro="" textlink="">
        <xdr:nvSpPr>
          <xdr:cNvPr id="21" name="Стрелка влево 20">
            <a:extLst>
              <a:ext uri="{FF2B5EF4-FFF2-40B4-BE49-F238E27FC236}">
                <a16:creationId xmlns:a16="http://schemas.microsoft.com/office/drawing/2014/main" xmlns="" id="{00000000-0008-0000-2100-000015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2" name="Прямоугольник 21">
            <a:extLst>
              <a:ext uri="{FF2B5EF4-FFF2-40B4-BE49-F238E27FC236}">
                <a16:creationId xmlns:a16="http://schemas.microsoft.com/office/drawing/2014/main" xmlns="" id="{00000000-0008-0000-2100-000016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119063</xdr:colOff>
      <xdr:row>16</xdr:row>
      <xdr:rowOff>95252</xdr:rowOff>
    </xdr:from>
    <xdr:to>
      <xdr:col>0</xdr:col>
      <xdr:colOff>792265</xdr:colOff>
      <xdr:row>16</xdr:row>
      <xdr:rowOff>839889</xdr:rowOff>
    </xdr:to>
    <xdr:grpSp>
      <xdr:nvGrpSpPr>
        <xdr:cNvPr id="23" name="Группа 2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xmlns="" id="{00000000-0008-0000-2100-000017000000}"/>
            </a:ext>
          </a:extLst>
        </xdr:cNvPr>
        <xdr:cNvGrpSpPr>
          <a:grpSpLocks noChangeAspect="1"/>
        </xdr:cNvGrpSpPr>
      </xdr:nvGrpSpPr>
      <xdr:grpSpPr>
        <a:xfrm rot="5400000">
          <a:off x="83345" y="8839541"/>
          <a:ext cx="744637" cy="673202"/>
          <a:chOff x="720000" y="3600000"/>
          <a:chExt cx="792000" cy="792000"/>
        </a:xfrm>
      </xdr:grpSpPr>
      <xdr:sp macro="" textlink="">
        <xdr:nvSpPr>
          <xdr:cNvPr id="24" name="Стрелка влево 23">
            <a:extLst>
              <a:ext uri="{FF2B5EF4-FFF2-40B4-BE49-F238E27FC236}">
                <a16:creationId xmlns:a16="http://schemas.microsoft.com/office/drawing/2014/main" xmlns="" id="{00000000-0008-0000-2100-000018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5" name="Прямоугольник 24">
            <a:extLst>
              <a:ext uri="{FF2B5EF4-FFF2-40B4-BE49-F238E27FC236}">
                <a16:creationId xmlns:a16="http://schemas.microsoft.com/office/drawing/2014/main" xmlns="" id="{00000000-0008-0000-2100-000019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7</xdr:col>
      <xdr:colOff>36287</xdr:colOff>
      <xdr:row>4</xdr:row>
      <xdr:rowOff>18142</xdr:rowOff>
    </xdr:from>
    <xdr:to>
      <xdr:col>10</xdr:col>
      <xdr:colOff>637722</xdr:colOff>
      <xdr:row>7</xdr:row>
      <xdr:rowOff>147863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2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795001" y="3936999"/>
          <a:ext cx="2533650" cy="2724150"/>
        </a:xfrm>
        <a:prstGeom prst="rect">
          <a:avLst/>
        </a:prstGeom>
      </xdr:spPr>
    </xdr:pic>
    <xdr:clientData/>
  </xdr:twoCellAnchor>
  <xdr:twoCellAnchor editAs="oneCell">
    <xdr:from>
      <xdr:col>7</xdr:col>
      <xdr:colOff>90714</xdr:colOff>
      <xdr:row>16</xdr:row>
      <xdr:rowOff>18143</xdr:rowOff>
    </xdr:from>
    <xdr:to>
      <xdr:col>11</xdr:col>
      <xdr:colOff>3628</xdr:colOff>
      <xdr:row>19</xdr:row>
      <xdr:rowOff>109764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2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849428" y="8726714"/>
          <a:ext cx="2489200" cy="268605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1</xdr:row>
      <xdr:rowOff>0</xdr:rowOff>
    </xdr:from>
    <xdr:to>
      <xdr:col>2</xdr:col>
      <xdr:colOff>1641464</xdr:colOff>
      <xdr:row>2</xdr:row>
      <xdr:rowOff>11906</xdr:rowOff>
    </xdr:to>
    <xdr:pic>
      <xdr:nvPicPr>
        <xdr:cNvPr id="3" name="Рисунок 2" descr="400102_1507_SlideLine55__F01_44x28.jpg">
          <a:extLst>
            <a:ext uri="{FF2B5EF4-FFF2-40B4-BE49-F238E27FC236}">
              <a16:creationId xmlns:a16="http://schemas.microsoft.com/office/drawing/2014/main" xmlns="" id="{00000000-0008-0000-2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50031" y="357188"/>
          <a:ext cx="3344058" cy="2202656"/>
        </a:xfrm>
        <a:prstGeom prst="rect">
          <a:avLst/>
        </a:prstGeom>
      </xdr:spPr>
    </xdr:pic>
    <xdr:clientData/>
  </xdr:twoCellAnchor>
  <xdr:oneCellAnchor>
    <xdr:from>
      <xdr:col>2</xdr:col>
      <xdr:colOff>1643063</xdr:colOff>
      <xdr:row>1</xdr:row>
      <xdr:rowOff>-1</xdr:rowOff>
    </xdr:from>
    <xdr:ext cx="5238750" cy="1690687"/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xmlns="" id="{00000000-0008-0000-2200-000004000000}"/>
            </a:ext>
          </a:extLst>
        </xdr:cNvPr>
        <xdr:cNvSpPr/>
      </xdr:nvSpPr>
      <xdr:spPr>
        <a:xfrm>
          <a:off x="3595688" y="357187"/>
          <a:ext cx="5238750" cy="169068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-</a:t>
          </a:r>
          <a:r>
            <a:rPr lang="ru-RU" sz="1100" baseline="0">
              <a:latin typeface="+mn-lt"/>
              <a:ea typeface="+mn-ea"/>
              <a:cs typeface="+mn-cs"/>
            </a:rPr>
            <a:t> Двух дорожечная система фурнитуры  для раздвижных дверей с нижним ходовым элементом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Накладная, вкладная навеска дверей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Для деревянных дверей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Вес двери до 15 кг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Высота двери до 1500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Ширина двери 400 - 2000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Толщина двери 16-19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Регулировка по высоте +/- 1,5 мм , без инструмента</a:t>
          </a:r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83345</xdr:colOff>
      <xdr:row>0</xdr:row>
      <xdr:rowOff>107158</xdr:rowOff>
    </xdr:from>
    <xdr:to>
      <xdr:col>1</xdr:col>
      <xdr:colOff>756545</xdr:colOff>
      <xdr:row>0</xdr:row>
      <xdr:rowOff>780358</xdr:rowOff>
    </xdr:to>
    <xdr:grpSp>
      <xdr:nvGrpSpPr>
        <xdr:cNvPr id="6" name="Группа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xmlns="" id="{00000000-0008-0000-2200-000006000000}"/>
            </a:ext>
          </a:extLst>
        </xdr:cNvPr>
        <xdr:cNvGrpSpPr>
          <a:grpSpLocks noChangeAspect="1"/>
        </xdr:cNvGrpSpPr>
      </xdr:nvGrpSpPr>
      <xdr:grpSpPr>
        <a:xfrm>
          <a:off x="1008631" y="107158"/>
          <a:ext cx="673200" cy="673200"/>
          <a:chOff x="720000" y="3600000"/>
          <a:chExt cx="792000" cy="792000"/>
        </a:xfrm>
        <a:noFill/>
      </xdr:grpSpPr>
      <xdr:sp macro="" textlink="">
        <xdr:nvSpPr>
          <xdr:cNvPr id="7" name="Стрелка влево 6">
            <a:extLst>
              <a:ext uri="{FF2B5EF4-FFF2-40B4-BE49-F238E27FC236}">
                <a16:creationId xmlns:a16="http://schemas.microsoft.com/office/drawing/2014/main" xmlns="" id="{00000000-0008-0000-2200-000007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" name="Прямоугольник 7">
            <a:extLst>
              <a:ext uri="{FF2B5EF4-FFF2-40B4-BE49-F238E27FC236}">
                <a16:creationId xmlns:a16="http://schemas.microsoft.com/office/drawing/2014/main" xmlns="" id="{00000000-0008-0000-2200-000008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7</xdr:col>
      <xdr:colOff>90715</xdr:colOff>
      <xdr:row>1</xdr:row>
      <xdr:rowOff>9073</xdr:rowOff>
    </xdr:from>
    <xdr:to>
      <xdr:col>10</xdr:col>
      <xdr:colOff>641351</xdr:colOff>
      <xdr:row>1</xdr:row>
      <xdr:rowOff>2188934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2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076215" y="889002"/>
          <a:ext cx="2482850" cy="2186211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</xdr:colOff>
      <xdr:row>1</xdr:row>
      <xdr:rowOff>11906</xdr:rowOff>
    </xdr:from>
    <xdr:to>
      <xdr:col>2</xdr:col>
      <xdr:colOff>1641466</xdr:colOff>
      <xdr:row>2</xdr:row>
      <xdr:rowOff>2756</xdr:rowOff>
    </xdr:to>
    <xdr:pic>
      <xdr:nvPicPr>
        <xdr:cNvPr id="2" name="Рисунок 1" descr="F20_0203_401_1_KSP_SorUeb.jpg">
          <a:extLst>
            <a:ext uri="{FF2B5EF4-FFF2-40B4-BE49-F238E27FC236}">
              <a16:creationId xmlns:a16="http://schemas.microsoft.com/office/drawing/2014/main" xmlns="" id="{00000000-0008-0000-2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81064" y="1047750"/>
          <a:ext cx="3344058" cy="2181600"/>
        </a:xfrm>
        <a:prstGeom prst="rect">
          <a:avLst/>
        </a:prstGeom>
      </xdr:spPr>
    </xdr:pic>
    <xdr:clientData/>
  </xdr:twoCellAnchor>
  <xdr:oneCellAnchor>
    <xdr:from>
      <xdr:col>2</xdr:col>
      <xdr:colOff>1619250</xdr:colOff>
      <xdr:row>1</xdr:row>
      <xdr:rowOff>0</xdr:rowOff>
    </xdr:from>
    <xdr:ext cx="5238750" cy="1690687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xmlns="" id="{00000000-0008-0000-2300-000003000000}"/>
            </a:ext>
          </a:extLst>
        </xdr:cNvPr>
        <xdr:cNvSpPr/>
      </xdr:nvSpPr>
      <xdr:spPr>
        <a:xfrm>
          <a:off x="3607594" y="357188"/>
          <a:ext cx="5238750" cy="169068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-</a:t>
          </a:r>
          <a:r>
            <a:rPr lang="ru-RU" sz="1100" baseline="0">
              <a:latin typeface="+mn-lt"/>
              <a:ea typeface="+mn-ea"/>
              <a:cs typeface="+mn-cs"/>
            </a:rPr>
            <a:t> Система фурнитуры для раздвижных дверей с нижним ходовым элементом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Вкладная навеска дверей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Для деревянных дверей 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Вес двери до 40 кг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Высота двери до 2000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Ширина двери 500 - 1000 мм</a:t>
          </a:r>
        </a:p>
        <a:p>
          <a:r>
            <a:rPr lang="ru-RU" sz="1100" b="1" baseline="0">
              <a:latin typeface="+mn-lt"/>
              <a:ea typeface="+mn-ea"/>
              <a:cs typeface="+mn-cs"/>
            </a:rPr>
            <a:t>- Минимальная толщина крыши и донышка 25мм!</a:t>
          </a:r>
        </a:p>
        <a:p>
          <a:endParaRPr lang="ru-RU" sz="1100" baseline="0">
            <a:latin typeface="+mn-lt"/>
            <a:ea typeface="+mn-ea"/>
            <a:cs typeface="+mn-cs"/>
          </a:endParaRPr>
        </a:p>
        <a:p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95248</xdr:colOff>
      <xdr:row>0</xdr:row>
      <xdr:rowOff>119060</xdr:rowOff>
    </xdr:from>
    <xdr:to>
      <xdr:col>1</xdr:col>
      <xdr:colOff>768448</xdr:colOff>
      <xdr:row>0</xdr:row>
      <xdr:rowOff>792260</xdr:rowOff>
    </xdr:to>
    <xdr:grpSp>
      <xdr:nvGrpSpPr>
        <xdr:cNvPr id="5" name="Группа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xmlns="" id="{00000000-0008-0000-2300-000005000000}"/>
            </a:ext>
          </a:extLst>
        </xdr:cNvPr>
        <xdr:cNvGrpSpPr>
          <a:grpSpLocks noChangeAspect="1"/>
        </xdr:cNvGrpSpPr>
      </xdr:nvGrpSpPr>
      <xdr:grpSpPr>
        <a:xfrm>
          <a:off x="1020534" y="119060"/>
          <a:ext cx="673200" cy="673200"/>
          <a:chOff x="720000" y="3600000"/>
          <a:chExt cx="792000" cy="792000"/>
        </a:xfrm>
        <a:noFill/>
      </xdr:grpSpPr>
      <xdr:sp macro="" textlink="">
        <xdr:nvSpPr>
          <xdr:cNvPr id="6" name="Стрелка влево 5">
            <a:extLst>
              <a:ext uri="{FF2B5EF4-FFF2-40B4-BE49-F238E27FC236}">
                <a16:creationId xmlns:a16="http://schemas.microsoft.com/office/drawing/2014/main" xmlns="" id="{00000000-0008-0000-2300-000006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" name="Прямоугольник 6">
            <a:extLst>
              <a:ext uri="{FF2B5EF4-FFF2-40B4-BE49-F238E27FC236}">
                <a16:creationId xmlns:a16="http://schemas.microsoft.com/office/drawing/2014/main" xmlns="" id="{00000000-0008-0000-2300-000007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7</xdr:col>
      <xdr:colOff>72572</xdr:colOff>
      <xdr:row>1</xdr:row>
      <xdr:rowOff>9072</xdr:rowOff>
    </xdr:from>
    <xdr:to>
      <xdr:col>10</xdr:col>
      <xdr:colOff>642258</xdr:colOff>
      <xdr:row>1</xdr:row>
      <xdr:rowOff>2177143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2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076215" y="907143"/>
          <a:ext cx="2501900" cy="2168071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2</xdr:col>
      <xdr:colOff>1318959</xdr:colOff>
      <xdr:row>3</xdr:row>
      <xdr:rowOff>11906</xdr:rowOff>
    </xdr:to>
    <xdr:pic>
      <xdr:nvPicPr>
        <xdr:cNvPr id="2" name="Рисунок 1" descr="q3.1536047547.3165.jpg">
          <a:extLst>
            <a:ext uri="{FF2B5EF4-FFF2-40B4-BE49-F238E27FC236}">
              <a16:creationId xmlns:a16="http://schemas.microsoft.com/office/drawing/2014/main" xmlns="" id="{00000000-0008-0000-2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09563" y="357188"/>
          <a:ext cx="3021552" cy="2202656"/>
        </a:xfrm>
        <a:prstGeom prst="rect">
          <a:avLst/>
        </a:prstGeom>
      </xdr:spPr>
    </xdr:pic>
    <xdr:clientData/>
  </xdr:twoCellAnchor>
  <xdr:twoCellAnchor>
    <xdr:from>
      <xdr:col>8</xdr:col>
      <xdr:colOff>2488407</xdr:colOff>
      <xdr:row>2</xdr:row>
      <xdr:rowOff>0</xdr:rowOff>
    </xdr:from>
    <xdr:to>
      <xdr:col>11</xdr:col>
      <xdr:colOff>-1</xdr:colOff>
      <xdr:row>3</xdr:row>
      <xdr:rowOff>0</xdr:rowOff>
    </xdr:to>
    <xdr:pic>
      <xdr:nvPicPr>
        <xdr:cNvPr id="3" name="Рисунок 2" descr="b82a9a69d2be2b6039eb164ccf4c7950.jpg">
          <a:extLst>
            <a:ext uri="{FF2B5EF4-FFF2-40B4-BE49-F238E27FC236}">
              <a16:creationId xmlns:a16="http://schemas.microsoft.com/office/drawing/2014/main" xmlns="" id="{00000000-0008-0000-2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2465845" y="357188"/>
          <a:ext cx="2559842" cy="219075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</xdr:row>
      <xdr:rowOff>14741</xdr:rowOff>
    </xdr:from>
    <xdr:to>
      <xdr:col>8</xdr:col>
      <xdr:colOff>1182393</xdr:colOff>
      <xdr:row>4</xdr:row>
      <xdr:rowOff>1896723</xdr:rowOff>
    </xdr:to>
    <xdr:pic>
      <xdr:nvPicPr>
        <xdr:cNvPr id="4" name="Рисунок 3" descr="inaria-wingline-S2W19.jpg">
          <a:extLst>
            <a:ext uri="{FF2B5EF4-FFF2-40B4-BE49-F238E27FC236}">
              <a16:creationId xmlns:a16="http://schemas.microsoft.com/office/drawing/2014/main" xmlns="" id="{00000000-0008-0000-2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361714" y="3978955"/>
          <a:ext cx="3032965" cy="188198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</xdr:row>
      <xdr:rowOff>38553</xdr:rowOff>
    </xdr:from>
    <xdr:to>
      <xdr:col>2</xdr:col>
      <xdr:colOff>479007</xdr:colOff>
      <xdr:row>4</xdr:row>
      <xdr:rowOff>1893128</xdr:rowOff>
    </xdr:to>
    <xdr:pic>
      <xdr:nvPicPr>
        <xdr:cNvPr id="5" name="Рисунок 4" descr="3 (3).jpg">
          <a:extLst>
            <a:ext uri="{FF2B5EF4-FFF2-40B4-BE49-F238E27FC236}">
              <a16:creationId xmlns:a16="http://schemas.microsoft.com/office/drawing/2014/main" xmlns="" id="{00000000-0008-0000-2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25286" y="4002767"/>
          <a:ext cx="2402150" cy="1854575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23</xdr:row>
      <xdr:rowOff>14741</xdr:rowOff>
    </xdr:from>
    <xdr:to>
      <xdr:col>8</xdr:col>
      <xdr:colOff>1691692</xdr:colOff>
      <xdr:row>24</xdr:row>
      <xdr:rowOff>175112</xdr:rowOff>
    </xdr:to>
    <xdr:pic>
      <xdr:nvPicPr>
        <xdr:cNvPr id="6" name="Рисунок 5" descr="9238052-03.jpg">
          <a:extLst>
            <a:ext uri="{FF2B5EF4-FFF2-40B4-BE49-F238E27FC236}">
              <a16:creationId xmlns:a16="http://schemas.microsoft.com/office/drawing/2014/main" xmlns="" id="{00000000-0008-0000-2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361714" y="10356170"/>
          <a:ext cx="3542264" cy="206537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23</xdr:row>
      <xdr:rowOff>14741</xdr:rowOff>
    </xdr:from>
    <xdr:to>
      <xdr:col>2</xdr:col>
      <xdr:colOff>1583499</xdr:colOff>
      <xdr:row>24</xdr:row>
      <xdr:rowOff>175112</xdr:rowOff>
    </xdr:to>
    <xdr:pic>
      <xdr:nvPicPr>
        <xdr:cNvPr id="7" name="Рисунок 6" descr="кухня 2.jpg">
          <a:extLst>
            <a:ext uri="{FF2B5EF4-FFF2-40B4-BE49-F238E27FC236}">
              <a16:creationId xmlns:a16="http://schemas.microsoft.com/office/drawing/2014/main" xmlns="" id="{00000000-0008-0000-2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25286" y="10356170"/>
          <a:ext cx="3506642" cy="206537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46</xdr:row>
      <xdr:rowOff>14741</xdr:rowOff>
    </xdr:from>
    <xdr:to>
      <xdr:col>2</xdr:col>
      <xdr:colOff>479007</xdr:colOff>
      <xdr:row>46</xdr:row>
      <xdr:rowOff>1893129</xdr:rowOff>
    </xdr:to>
    <xdr:pic>
      <xdr:nvPicPr>
        <xdr:cNvPr id="8" name="Рисунок 7" descr="4.jpg">
          <a:extLst>
            <a:ext uri="{FF2B5EF4-FFF2-40B4-BE49-F238E27FC236}">
              <a16:creationId xmlns:a16="http://schemas.microsoft.com/office/drawing/2014/main" xmlns="" id="{00000000-0008-0000-2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25286" y="17767527"/>
          <a:ext cx="2402150" cy="1878388"/>
        </a:xfrm>
        <a:prstGeom prst="rect">
          <a:avLst/>
        </a:prstGeom>
      </xdr:spPr>
    </xdr:pic>
    <xdr:clientData/>
  </xdr:twoCellAnchor>
  <xdr:twoCellAnchor>
    <xdr:from>
      <xdr:col>6</xdr:col>
      <xdr:colOff>595314</xdr:colOff>
      <xdr:row>46</xdr:row>
      <xdr:rowOff>14741</xdr:rowOff>
    </xdr:from>
    <xdr:to>
      <xdr:col>8</xdr:col>
      <xdr:colOff>1766778</xdr:colOff>
      <xdr:row>46</xdr:row>
      <xdr:rowOff>1895929</xdr:rowOff>
    </xdr:to>
    <xdr:pic>
      <xdr:nvPicPr>
        <xdr:cNvPr id="9" name="Рисунок 8" descr="s1200.jpg">
          <a:extLst>
            <a:ext uri="{FF2B5EF4-FFF2-40B4-BE49-F238E27FC236}">
              <a16:creationId xmlns:a16="http://schemas.microsoft.com/office/drawing/2014/main" xmlns="" id="{00000000-0008-0000-2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9349243" y="17767527"/>
          <a:ext cx="3629821" cy="188118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67</xdr:row>
      <xdr:rowOff>59530</xdr:rowOff>
    </xdr:from>
    <xdr:to>
      <xdr:col>1</xdr:col>
      <xdr:colOff>1080000</xdr:colOff>
      <xdr:row>67</xdr:row>
      <xdr:rowOff>1079999</xdr:rowOff>
    </xdr:to>
    <xdr:pic>
      <xdr:nvPicPr>
        <xdr:cNvPr id="11" name="Рисунок 10" descr="410110_1705_WLL_Mittelscharnier_91x53.jpg">
          <a:extLst>
            <a:ext uri="{FF2B5EF4-FFF2-40B4-BE49-F238E27FC236}">
              <a16:creationId xmlns:a16="http://schemas.microsoft.com/office/drawing/2014/main" xmlns="" id="{00000000-0008-0000-2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925286" y="25060387"/>
          <a:ext cx="1080000" cy="1020469"/>
        </a:xfrm>
        <a:prstGeom prst="rect">
          <a:avLst/>
        </a:prstGeom>
      </xdr:spPr>
    </xdr:pic>
    <xdr:clientData/>
  </xdr:twoCellAnchor>
  <xdr:oneCellAnchor>
    <xdr:from>
      <xdr:col>2</xdr:col>
      <xdr:colOff>1321593</xdr:colOff>
      <xdr:row>2</xdr:row>
      <xdr:rowOff>11906</xdr:rowOff>
    </xdr:from>
    <xdr:ext cx="5238750" cy="1690687"/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xmlns="" id="{00000000-0008-0000-2400-00000C000000}"/>
            </a:ext>
          </a:extLst>
        </xdr:cNvPr>
        <xdr:cNvSpPr/>
      </xdr:nvSpPr>
      <xdr:spPr>
        <a:xfrm>
          <a:off x="3333749" y="369094"/>
          <a:ext cx="5238750" cy="169068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-</a:t>
          </a:r>
          <a:r>
            <a:rPr lang="ru-RU" sz="1100" baseline="0">
              <a:latin typeface="+mn-lt"/>
              <a:ea typeface="+mn-ea"/>
              <a:cs typeface="+mn-cs"/>
            </a:rPr>
            <a:t> Для 1 или 2-х складных дверей с двумя створками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Для деревянных дверей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Вес створки до 25 кг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Высота дверей до 2400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Ширина одной створки до 600 мм</a:t>
          </a:r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464344</xdr:colOff>
      <xdr:row>4</xdr:row>
      <xdr:rowOff>10063</xdr:rowOff>
    </xdr:from>
    <xdr:ext cx="4572000" cy="1644905"/>
    <xdr:sp macro="" textlink="">
      <xdr:nvSpPr>
        <xdr:cNvPr id="21" name="Прямоугольник 20">
          <a:extLst>
            <a:ext uri="{FF2B5EF4-FFF2-40B4-BE49-F238E27FC236}">
              <a16:creationId xmlns:a16="http://schemas.microsoft.com/office/drawing/2014/main" xmlns="" id="{00000000-0008-0000-2400-000015000000}"/>
            </a:ext>
          </a:extLst>
        </xdr:cNvPr>
        <xdr:cNvSpPr/>
      </xdr:nvSpPr>
      <xdr:spPr>
        <a:xfrm>
          <a:off x="2476500" y="2808032"/>
          <a:ext cx="4572000" cy="164490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pPr algn="l"/>
          <a:r>
            <a:rPr lang="ru-RU" sz="1050"/>
            <a:t>Комплект фурнитуры содержит все необходимые элементы для одной складной двери с 2 створками.</a:t>
          </a:r>
        </a:p>
        <a:p>
          <a:pPr algn="l"/>
          <a:r>
            <a:rPr lang="ru-RU" sz="1050"/>
            <a:t>Комплект фурнитуры используется для стандартных складных дверей без дополнительного механизма открывания.</a:t>
          </a:r>
        </a:p>
        <a:p>
          <a:pPr algn="l"/>
          <a:r>
            <a:rPr lang="ru-RU" sz="1050"/>
            <a:t>Ходовой и направляющий элемент с пружинным механизмом самозакрывания.</a:t>
          </a:r>
        </a:p>
        <a:p>
          <a:pPr algn="l"/>
          <a:r>
            <a:rPr lang="ru-RU" sz="1050"/>
            <a:t>Ходовой и направляющий элемент для быстрого монтажа</a:t>
          </a:r>
          <a:br>
            <a:rPr lang="ru-RU" sz="1050"/>
          </a:br>
          <a:endParaRPr lang="ru-RU" sz="105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1571975</xdr:colOff>
      <xdr:row>23</xdr:row>
      <xdr:rowOff>21969</xdr:rowOff>
    </xdr:from>
    <xdr:ext cx="3476276" cy="1275812"/>
    <xdr:sp macro="" textlink="">
      <xdr:nvSpPr>
        <xdr:cNvPr id="22" name="Прямоугольник 21">
          <a:extLst>
            <a:ext uri="{FF2B5EF4-FFF2-40B4-BE49-F238E27FC236}">
              <a16:creationId xmlns:a16="http://schemas.microsoft.com/office/drawing/2014/main" xmlns="" id="{00000000-0008-0000-2400-000016000000}"/>
            </a:ext>
          </a:extLst>
        </xdr:cNvPr>
        <xdr:cNvSpPr/>
      </xdr:nvSpPr>
      <xdr:spPr>
        <a:xfrm>
          <a:off x="3715100" y="9261219"/>
          <a:ext cx="3476276" cy="127581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Комплект фурнитуры содержит все необходимые элементы для одной складной двери с 2 створками.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Ходовой и направляющий элемент без пружинного механизма самозакрывания.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Ходовой и направляющий элемент для быстрого монтажа без инструментов.</a:t>
          </a:r>
        </a:p>
      </xdr:txBody>
    </xdr:sp>
    <xdr:clientData/>
  </xdr:oneCellAnchor>
  <xdr:twoCellAnchor editAs="oneCell">
    <xdr:from>
      <xdr:col>1</xdr:col>
      <xdr:colOff>15307</xdr:colOff>
      <xdr:row>78</xdr:row>
      <xdr:rowOff>17009</xdr:rowOff>
    </xdr:from>
    <xdr:to>
      <xdr:col>2</xdr:col>
      <xdr:colOff>2760550</xdr:colOff>
      <xdr:row>98</xdr:row>
      <xdr:rowOff>21518</xdr:rowOff>
    </xdr:to>
    <xdr:pic>
      <xdr:nvPicPr>
        <xdr:cNvPr id="23" name="Picture 479">
          <a:extLst>
            <a:ext uri="{FF2B5EF4-FFF2-40B4-BE49-F238E27FC236}">
              <a16:creationId xmlns:a16="http://schemas.microsoft.com/office/drawing/2014/main" xmlns="" id="{00000000-0008-0000-24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545986" y="29299580"/>
          <a:ext cx="4582206" cy="3814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154780</xdr:colOff>
      <xdr:row>78</xdr:row>
      <xdr:rowOff>0</xdr:rowOff>
    </xdr:from>
    <xdr:to>
      <xdr:col>8</xdr:col>
      <xdr:colOff>2559844</xdr:colOff>
      <xdr:row>98</xdr:row>
      <xdr:rowOff>157562</xdr:rowOff>
    </xdr:to>
    <xdr:pic>
      <xdr:nvPicPr>
        <xdr:cNvPr id="24" name="Picture 465">
          <a:extLst>
            <a:ext uri="{FF2B5EF4-FFF2-40B4-BE49-F238E27FC236}">
              <a16:creationId xmlns:a16="http://schemas.microsoft.com/office/drawing/2014/main" xmlns="" id="{00000000-0008-0000-24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8429624" y="28015404"/>
          <a:ext cx="4167189" cy="3967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0</xdr:colOff>
      <xdr:row>67</xdr:row>
      <xdr:rowOff>83344</xdr:rowOff>
    </xdr:from>
    <xdr:to>
      <xdr:col>7</xdr:col>
      <xdr:colOff>1475122</xdr:colOff>
      <xdr:row>67</xdr:row>
      <xdr:rowOff>1080000</xdr:rowOff>
    </xdr:to>
    <xdr:pic>
      <xdr:nvPicPr>
        <xdr:cNvPr id="27" name="Рисунок 26" descr="76pjj-Adapter mebelnoy ruchki dlya skladnykh dverey, khrom, matovyy.jpg">
          <a:extLst>
            <a:ext uri="{FF2B5EF4-FFF2-40B4-BE49-F238E27FC236}">
              <a16:creationId xmlns:a16="http://schemas.microsoft.com/office/drawing/2014/main" xmlns="" id="{00000000-0008-0000-2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393906" y="24264938"/>
          <a:ext cx="1475122" cy="996656"/>
        </a:xfrm>
        <a:prstGeom prst="rect">
          <a:avLst/>
        </a:prstGeom>
      </xdr:spPr>
    </xdr:pic>
    <xdr:clientData/>
  </xdr:twoCellAnchor>
  <xdr:twoCellAnchor>
    <xdr:from>
      <xdr:col>1</xdr:col>
      <xdr:colOff>36287</xdr:colOff>
      <xdr:row>72</xdr:row>
      <xdr:rowOff>90713</xdr:rowOff>
    </xdr:from>
    <xdr:to>
      <xdr:col>1</xdr:col>
      <xdr:colOff>1501330</xdr:colOff>
      <xdr:row>73</xdr:row>
      <xdr:rowOff>989285</xdr:rowOff>
    </xdr:to>
    <xdr:pic>
      <xdr:nvPicPr>
        <xdr:cNvPr id="32" name="Рисунок 31" descr="3.jpg">
          <a:extLst>
            <a:ext uri="{FF2B5EF4-FFF2-40B4-BE49-F238E27FC236}">
              <a16:creationId xmlns:a16="http://schemas.microsoft.com/office/drawing/2014/main" xmlns="" id="{00000000-0008-0000-2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961573" y="27495499"/>
          <a:ext cx="1465043" cy="1080000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72</xdr:row>
      <xdr:rowOff>83344</xdr:rowOff>
    </xdr:from>
    <xdr:ext cx="3476276" cy="1083469"/>
    <xdr:sp macro="" textlink="">
      <xdr:nvSpPr>
        <xdr:cNvPr id="34" name="Прямоугольник 33">
          <a:extLst>
            <a:ext uri="{FF2B5EF4-FFF2-40B4-BE49-F238E27FC236}">
              <a16:creationId xmlns:a16="http://schemas.microsoft.com/office/drawing/2014/main" xmlns="" id="{00000000-0008-0000-2400-000022000000}"/>
            </a:ext>
          </a:extLst>
        </xdr:cNvPr>
        <xdr:cNvSpPr/>
      </xdr:nvSpPr>
      <xdr:spPr>
        <a:xfrm>
          <a:off x="2155032" y="26384250"/>
          <a:ext cx="3476276" cy="108346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дверей толщиной более 15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Одна и та же карта сверления как для дверей, так и для бокового элемента, оба элемента монтируются отдельно.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Фуга может быть отрегулирована в диапазоне от минимума до 4 мм</a:t>
          </a:r>
        </a:p>
      </xdr:txBody>
    </xdr:sp>
    <xdr:clientData/>
  </xdr:oneCellAnchor>
  <xdr:twoCellAnchor>
    <xdr:from>
      <xdr:col>2</xdr:col>
      <xdr:colOff>83346</xdr:colOff>
      <xdr:row>1</xdr:row>
      <xdr:rowOff>130968</xdr:rowOff>
    </xdr:from>
    <xdr:to>
      <xdr:col>2</xdr:col>
      <xdr:colOff>2536035</xdr:colOff>
      <xdr:row>1</xdr:row>
      <xdr:rowOff>464346</xdr:rowOff>
    </xdr:to>
    <xdr:sp macro="" textlink="">
      <xdr:nvSpPr>
        <xdr:cNvPr id="33" name="Скругленный прямоугольник 32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xmlns="" id="{00000000-0008-0000-2400-000021000000}"/>
            </a:ext>
          </a:extLst>
        </xdr:cNvPr>
        <xdr:cNvSpPr/>
      </xdr:nvSpPr>
      <xdr:spPr>
        <a:xfrm>
          <a:off x="2047877" y="631031"/>
          <a:ext cx="2452689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WingLine</a:t>
          </a:r>
          <a:r>
            <a:rPr lang="en-US" sz="1400" baseline="0"/>
            <a:t> L</a:t>
          </a:r>
          <a:endParaRPr lang="ru-RU" sz="1400"/>
        </a:p>
      </xdr:txBody>
    </xdr:sp>
    <xdr:clientData/>
  </xdr:twoCellAnchor>
  <xdr:twoCellAnchor>
    <xdr:from>
      <xdr:col>2</xdr:col>
      <xdr:colOff>2655092</xdr:colOff>
      <xdr:row>1</xdr:row>
      <xdr:rowOff>130968</xdr:rowOff>
    </xdr:from>
    <xdr:to>
      <xdr:col>5</xdr:col>
      <xdr:colOff>59531</xdr:colOff>
      <xdr:row>1</xdr:row>
      <xdr:rowOff>464346</xdr:rowOff>
    </xdr:to>
    <xdr:sp macro="" textlink="">
      <xdr:nvSpPr>
        <xdr:cNvPr id="35" name="Скругленный прямоугольник 34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00000000-0008-0000-2400-000023000000}"/>
            </a:ext>
          </a:extLst>
        </xdr:cNvPr>
        <xdr:cNvSpPr/>
      </xdr:nvSpPr>
      <xdr:spPr>
        <a:xfrm>
          <a:off x="4619623" y="631031"/>
          <a:ext cx="2452689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WingLine</a:t>
          </a:r>
          <a:r>
            <a:rPr lang="en-US" sz="1400" baseline="0"/>
            <a:t> L</a:t>
          </a:r>
          <a:r>
            <a:rPr lang="ru-RU" sz="1400" baseline="0"/>
            <a:t> </a:t>
          </a:r>
          <a:r>
            <a:rPr lang="en-US" sz="1400" baseline="0"/>
            <a:t>Push to Move</a:t>
          </a:r>
          <a:endParaRPr lang="ru-RU" sz="1400"/>
        </a:p>
      </xdr:txBody>
    </xdr:sp>
    <xdr:clientData/>
  </xdr:twoCellAnchor>
  <xdr:twoCellAnchor>
    <xdr:from>
      <xdr:col>5</xdr:col>
      <xdr:colOff>166687</xdr:colOff>
      <xdr:row>1</xdr:row>
      <xdr:rowOff>130969</xdr:rowOff>
    </xdr:from>
    <xdr:to>
      <xdr:col>7</xdr:col>
      <xdr:colOff>1416844</xdr:colOff>
      <xdr:row>1</xdr:row>
      <xdr:rowOff>464347</xdr:rowOff>
    </xdr:to>
    <xdr:sp macro="" textlink="">
      <xdr:nvSpPr>
        <xdr:cNvPr id="36" name="Скругленный прямоугольник 35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xmlns="" id="{00000000-0008-0000-2400-000024000000}"/>
            </a:ext>
          </a:extLst>
        </xdr:cNvPr>
        <xdr:cNvSpPr/>
      </xdr:nvSpPr>
      <xdr:spPr>
        <a:xfrm>
          <a:off x="7179468" y="631032"/>
          <a:ext cx="2452689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WingLine</a:t>
          </a:r>
          <a:r>
            <a:rPr lang="en-US" sz="1400" baseline="0"/>
            <a:t> L</a:t>
          </a:r>
          <a:r>
            <a:rPr lang="ru-RU" sz="1400" baseline="0"/>
            <a:t> </a:t>
          </a:r>
          <a:r>
            <a:rPr lang="en-US" sz="1400" baseline="0"/>
            <a:t>Pull to Move</a:t>
          </a:r>
          <a:endParaRPr lang="ru-RU" sz="1400"/>
        </a:p>
      </xdr:txBody>
    </xdr:sp>
    <xdr:clientData/>
  </xdr:twoCellAnchor>
  <xdr:twoCellAnchor>
    <xdr:from>
      <xdr:col>7</xdr:col>
      <xdr:colOff>1547809</xdr:colOff>
      <xdr:row>1</xdr:row>
      <xdr:rowOff>119060</xdr:rowOff>
    </xdr:from>
    <xdr:to>
      <xdr:col>9</xdr:col>
      <xdr:colOff>119063</xdr:colOff>
      <xdr:row>1</xdr:row>
      <xdr:rowOff>452438</xdr:rowOff>
    </xdr:to>
    <xdr:sp macro="" textlink="">
      <xdr:nvSpPr>
        <xdr:cNvPr id="37" name="Скругленный прямоугольник 36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xmlns="" id="{00000000-0008-0000-2400-000025000000}"/>
            </a:ext>
          </a:extLst>
        </xdr:cNvPr>
        <xdr:cNvSpPr/>
      </xdr:nvSpPr>
      <xdr:spPr>
        <a:xfrm>
          <a:off x="9763122" y="619123"/>
          <a:ext cx="3929066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Помощь</a:t>
          </a:r>
          <a:r>
            <a:rPr lang="ru-RU" sz="1400" baseline="0"/>
            <a:t> в расчете веса и подборе механизмов</a:t>
          </a:r>
          <a:endParaRPr lang="ru-RU" sz="1400"/>
        </a:p>
      </xdr:txBody>
    </xdr:sp>
    <xdr:clientData/>
  </xdr:twoCellAnchor>
  <xdr:twoCellAnchor>
    <xdr:from>
      <xdr:col>1</xdr:col>
      <xdr:colOff>892972</xdr:colOff>
      <xdr:row>0</xdr:row>
      <xdr:rowOff>107158</xdr:rowOff>
    </xdr:from>
    <xdr:to>
      <xdr:col>1</xdr:col>
      <xdr:colOff>1566172</xdr:colOff>
      <xdr:row>0</xdr:row>
      <xdr:rowOff>780358</xdr:rowOff>
    </xdr:to>
    <xdr:grpSp>
      <xdr:nvGrpSpPr>
        <xdr:cNvPr id="38" name="Группа 37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xmlns="" id="{00000000-0008-0000-2400-000026000000}"/>
            </a:ext>
          </a:extLst>
        </xdr:cNvPr>
        <xdr:cNvGrpSpPr/>
      </xdr:nvGrpSpPr>
      <xdr:grpSpPr>
        <a:xfrm>
          <a:off x="1818258" y="107158"/>
          <a:ext cx="673200" cy="673200"/>
          <a:chOff x="1944000" y="3600000"/>
          <a:chExt cx="673200" cy="673200"/>
        </a:xfrm>
      </xdr:grpSpPr>
      <xdr:pic>
        <xdr:nvPicPr>
          <xdr:cNvPr id="39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2400-00002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9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40" name="Прямоугольник 39">
            <a:extLst>
              <a:ext uri="{FF2B5EF4-FFF2-40B4-BE49-F238E27FC236}">
                <a16:creationId xmlns:a16="http://schemas.microsoft.com/office/drawing/2014/main" xmlns="" id="{00000000-0008-0000-2400-000028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95243</xdr:colOff>
      <xdr:row>0</xdr:row>
      <xdr:rowOff>119062</xdr:rowOff>
    </xdr:from>
    <xdr:to>
      <xdr:col>1</xdr:col>
      <xdr:colOff>768443</xdr:colOff>
      <xdr:row>0</xdr:row>
      <xdr:rowOff>792262</xdr:rowOff>
    </xdr:to>
    <xdr:grpSp>
      <xdr:nvGrpSpPr>
        <xdr:cNvPr id="41" name="Группа 40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xmlns="" id="{00000000-0008-0000-2400-000029000000}"/>
            </a:ext>
          </a:extLst>
        </xdr:cNvPr>
        <xdr:cNvGrpSpPr>
          <a:grpSpLocks noChangeAspect="1"/>
        </xdr:cNvGrpSpPr>
      </xdr:nvGrpSpPr>
      <xdr:grpSpPr>
        <a:xfrm>
          <a:off x="1020529" y="119062"/>
          <a:ext cx="673200" cy="673200"/>
          <a:chOff x="720000" y="3600000"/>
          <a:chExt cx="792000" cy="792000"/>
        </a:xfrm>
        <a:noFill/>
      </xdr:grpSpPr>
      <xdr:sp macro="" textlink="">
        <xdr:nvSpPr>
          <xdr:cNvPr id="42" name="Стрелка влево 41">
            <a:extLst>
              <a:ext uri="{FF2B5EF4-FFF2-40B4-BE49-F238E27FC236}">
                <a16:creationId xmlns:a16="http://schemas.microsoft.com/office/drawing/2014/main" xmlns="" id="{00000000-0008-0000-2400-00002A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3" name="Прямоугольник 42">
            <a:extLst>
              <a:ext uri="{FF2B5EF4-FFF2-40B4-BE49-F238E27FC236}">
                <a16:creationId xmlns:a16="http://schemas.microsoft.com/office/drawing/2014/main" xmlns="" id="{00000000-0008-0000-2400-00002B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119063</xdr:colOff>
      <xdr:row>4</xdr:row>
      <xdr:rowOff>95251</xdr:rowOff>
    </xdr:from>
    <xdr:to>
      <xdr:col>0</xdr:col>
      <xdr:colOff>792265</xdr:colOff>
      <xdr:row>4</xdr:row>
      <xdr:rowOff>839888</xdr:rowOff>
    </xdr:to>
    <xdr:grpSp>
      <xdr:nvGrpSpPr>
        <xdr:cNvPr id="47" name="Группа 46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xmlns="" id="{00000000-0008-0000-2400-00002F000000}"/>
            </a:ext>
          </a:extLst>
        </xdr:cNvPr>
        <xdr:cNvGrpSpPr>
          <a:grpSpLocks noChangeAspect="1"/>
        </xdr:cNvGrpSpPr>
      </xdr:nvGrpSpPr>
      <xdr:grpSpPr>
        <a:xfrm rot="5400000">
          <a:off x="83345" y="4095183"/>
          <a:ext cx="744637" cy="673202"/>
          <a:chOff x="720000" y="3600000"/>
          <a:chExt cx="792000" cy="792000"/>
        </a:xfrm>
      </xdr:grpSpPr>
      <xdr:sp macro="" textlink="">
        <xdr:nvSpPr>
          <xdr:cNvPr id="48" name="Стрелка влево 47">
            <a:extLst>
              <a:ext uri="{FF2B5EF4-FFF2-40B4-BE49-F238E27FC236}">
                <a16:creationId xmlns:a16="http://schemas.microsoft.com/office/drawing/2014/main" xmlns="" id="{00000000-0008-0000-2400-00003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9" name="Прямоугольник 48">
            <a:extLst>
              <a:ext uri="{FF2B5EF4-FFF2-40B4-BE49-F238E27FC236}">
                <a16:creationId xmlns:a16="http://schemas.microsoft.com/office/drawing/2014/main" xmlns="" id="{00000000-0008-0000-2400-00003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23</xdr:row>
      <xdr:rowOff>95250</xdr:rowOff>
    </xdr:from>
    <xdr:to>
      <xdr:col>0</xdr:col>
      <xdr:colOff>792263</xdr:colOff>
      <xdr:row>23</xdr:row>
      <xdr:rowOff>839887</xdr:rowOff>
    </xdr:to>
    <xdr:grpSp>
      <xdr:nvGrpSpPr>
        <xdr:cNvPr id="50" name="Группа 49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xmlns="" id="{00000000-0008-0000-2400-000032000000}"/>
            </a:ext>
          </a:extLst>
        </xdr:cNvPr>
        <xdr:cNvGrpSpPr>
          <a:grpSpLocks noChangeAspect="1"/>
        </xdr:cNvGrpSpPr>
      </xdr:nvGrpSpPr>
      <xdr:grpSpPr>
        <a:xfrm rot="5400000">
          <a:off x="83343" y="10472397"/>
          <a:ext cx="744637" cy="673202"/>
          <a:chOff x="720000" y="3600000"/>
          <a:chExt cx="792000" cy="792000"/>
        </a:xfrm>
      </xdr:grpSpPr>
      <xdr:sp macro="" textlink="">
        <xdr:nvSpPr>
          <xdr:cNvPr id="51" name="Стрелка влево 50">
            <a:extLst>
              <a:ext uri="{FF2B5EF4-FFF2-40B4-BE49-F238E27FC236}">
                <a16:creationId xmlns:a16="http://schemas.microsoft.com/office/drawing/2014/main" xmlns="" id="{00000000-0008-0000-2400-000033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52" name="Прямоугольник 51">
            <a:extLst>
              <a:ext uri="{FF2B5EF4-FFF2-40B4-BE49-F238E27FC236}">
                <a16:creationId xmlns:a16="http://schemas.microsoft.com/office/drawing/2014/main" xmlns="" id="{00000000-0008-0000-2400-000034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90712</xdr:colOff>
      <xdr:row>46</xdr:row>
      <xdr:rowOff>81642</xdr:rowOff>
    </xdr:from>
    <xdr:to>
      <xdr:col>0</xdr:col>
      <xdr:colOff>763914</xdr:colOff>
      <xdr:row>46</xdr:row>
      <xdr:rowOff>826279</xdr:rowOff>
    </xdr:to>
    <xdr:grpSp>
      <xdr:nvGrpSpPr>
        <xdr:cNvPr id="65" name="Группа 64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xmlns="" id="{00000000-0008-0000-2400-000041000000}"/>
            </a:ext>
          </a:extLst>
        </xdr:cNvPr>
        <xdr:cNvGrpSpPr>
          <a:grpSpLocks noChangeAspect="1"/>
        </xdr:cNvGrpSpPr>
      </xdr:nvGrpSpPr>
      <xdr:grpSpPr>
        <a:xfrm rot="5400000">
          <a:off x="54994" y="18350931"/>
          <a:ext cx="744637" cy="673202"/>
          <a:chOff x="720000" y="3600000"/>
          <a:chExt cx="792000" cy="792000"/>
        </a:xfrm>
      </xdr:grpSpPr>
      <xdr:sp macro="" textlink="">
        <xdr:nvSpPr>
          <xdr:cNvPr id="66" name="Стрелка влево 50">
            <a:extLst>
              <a:ext uri="{FF2B5EF4-FFF2-40B4-BE49-F238E27FC236}">
                <a16:creationId xmlns:a16="http://schemas.microsoft.com/office/drawing/2014/main" xmlns="" id="{00000000-0008-0000-2400-000042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67" name="Прямоугольник 66">
            <a:extLst>
              <a:ext uri="{FF2B5EF4-FFF2-40B4-BE49-F238E27FC236}">
                <a16:creationId xmlns:a16="http://schemas.microsoft.com/office/drawing/2014/main" xmlns="" id="{00000000-0008-0000-2400-000043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90714</xdr:colOff>
      <xdr:row>67</xdr:row>
      <xdr:rowOff>81642</xdr:rowOff>
    </xdr:from>
    <xdr:to>
      <xdr:col>0</xdr:col>
      <xdr:colOff>763916</xdr:colOff>
      <xdr:row>67</xdr:row>
      <xdr:rowOff>826279</xdr:rowOff>
    </xdr:to>
    <xdr:grpSp>
      <xdr:nvGrpSpPr>
        <xdr:cNvPr id="68" name="Группа 67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xmlns="" id="{00000000-0008-0000-2400-000044000000}"/>
            </a:ext>
          </a:extLst>
        </xdr:cNvPr>
        <xdr:cNvGrpSpPr>
          <a:grpSpLocks noChangeAspect="1"/>
        </xdr:cNvGrpSpPr>
      </xdr:nvGrpSpPr>
      <xdr:grpSpPr>
        <a:xfrm rot="5400000">
          <a:off x="54996" y="25544574"/>
          <a:ext cx="744637" cy="673202"/>
          <a:chOff x="720000" y="3600000"/>
          <a:chExt cx="792000" cy="792000"/>
        </a:xfrm>
      </xdr:grpSpPr>
      <xdr:sp macro="" textlink="">
        <xdr:nvSpPr>
          <xdr:cNvPr id="69" name="Стрелка влево 50">
            <a:extLst>
              <a:ext uri="{FF2B5EF4-FFF2-40B4-BE49-F238E27FC236}">
                <a16:creationId xmlns:a16="http://schemas.microsoft.com/office/drawing/2014/main" xmlns="" id="{00000000-0008-0000-2400-000045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0" name="Прямоугольник 69">
            <a:extLst>
              <a:ext uri="{FF2B5EF4-FFF2-40B4-BE49-F238E27FC236}">
                <a16:creationId xmlns:a16="http://schemas.microsoft.com/office/drawing/2014/main" xmlns="" id="{00000000-0008-0000-2400-000046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90711</xdr:colOff>
      <xdr:row>78</xdr:row>
      <xdr:rowOff>81640</xdr:rowOff>
    </xdr:from>
    <xdr:to>
      <xdr:col>0</xdr:col>
      <xdr:colOff>763913</xdr:colOff>
      <xdr:row>82</xdr:row>
      <xdr:rowOff>100562</xdr:rowOff>
    </xdr:to>
    <xdr:grpSp>
      <xdr:nvGrpSpPr>
        <xdr:cNvPr id="71" name="Группа 70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xmlns="" id="{00000000-0008-0000-2400-000047000000}"/>
            </a:ext>
          </a:extLst>
        </xdr:cNvPr>
        <xdr:cNvGrpSpPr>
          <a:grpSpLocks noChangeAspect="1"/>
        </xdr:cNvGrpSpPr>
      </xdr:nvGrpSpPr>
      <xdr:grpSpPr>
        <a:xfrm rot="5400000">
          <a:off x="54993" y="29989572"/>
          <a:ext cx="744637" cy="673202"/>
          <a:chOff x="720000" y="3600000"/>
          <a:chExt cx="792000" cy="792000"/>
        </a:xfrm>
      </xdr:grpSpPr>
      <xdr:sp macro="" textlink="">
        <xdr:nvSpPr>
          <xdr:cNvPr id="72" name="Стрелка влево 50">
            <a:extLst>
              <a:ext uri="{FF2B5EF4-FFF2-40B4-BE49-F238E27FC236}">
                <a16:creationId xmlns:a16="http://schemas.microsoft.com/office/drawing/2014/main" xmlns="" id="{00000000-0008-0000-2400-000048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3" name="Прямоугольник 72">
            <a:extLst>
              <a:ext uri="{FF2B5EF4-FFF2-40B4-BE49-F238E27FC236}">
                <a16:creationId xmlns:a16="http://schemas.microsoft.com/office/drawing/2014/main" xmlns="" id="{00000000-0008-0000-2400-000049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90712</xdr:colOff>
      <xdr:row>100</xdr:row>
      <xdr:rowOff>81644</xdr:rowOff>
    </xdr:from>
    <xdr:to>
      <xdr:col>0</xdr:col>
      <xdr:colOff>763914</xdr:colOff>
      <xdr:row>100</xdr:row>
      <xdr:rowOff>826281</xdr:rowOff>
    </xdr:to>
    <xdr:grpSp>
      <xdr:nvGrpSpPr>
        <xdr:cNvPr id="74" name="Группа 73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xmlns="" id="{00000000-0008-0000-2400-00004A000000}"/>
            </a:ext>
          </a:extLst>
        </xdr:cNvPr>
        <xdr:cNvGrpSpPr>
          <a:grpSpLocks noChangeAspect="1"/>
        </xdr:cNvGrpSpPr>
      </xdr:nvGrpSpPr>
      <xdr:grpSpPr>
        <a:xfrm rot="5400000">
          <a:off x="54994" y="33981005"/>
          <a:ext cx="744637" cy="673202"/>
          <a:chOff x="720000" y="3600000"/>
          <a:chExt cx="792000" cy="792000"/>
        </a:xfrm>
      </xdr:grpSpPr>
      <xdr:sp macro="" textlink="">
        <xdr:nvSpPr>
          <xdr:cNvPr id="75" name="Стрелка влево 50">
            <a:extLst>
              <a:ext uri="{FF2B5EF4-FFF2-40B4-BE49-F238E27FC236}">
                <a16:creationId xmlns:a16="http://schemas.microsoft.com/office/drawing/2014/main" xmlns="" id="{00000000-0008-0000-2400-00004B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6" name="Прямоугольник 75">
            <a:extLst>
              <a:ext uri="{FF2B5EF4-FFF2-40B4-BE49-F238E27FC236}">
                <a16:creationId xmlns:a16="http://schemas.microsoft.com/office/drawing/2014/main" xmlns="" id="{00000000-0008-0000-2400-00004C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0</xdr:colOff>
      <xdr:row>5</xdr:row>
      <xdr:rowOff>14741</xdr:rowOff>
    </xdr:from>
    <xdr:to>
      <xdr:col>8</xdr:col>
      <xdr:colOff>1182393</xdr:colOff>
      <xdr:row>5</xdr:row>
      <xdr:rowOff>1896723</xdr:rowOff>
    </xdr:to>
    <xdr:pic>
      <xdr:nvPicPr>
        <xdr:cNvPr id="4" name="Рисунок 3" descr="inaria-wingline-S2W19.jpg">
          <a:extLst>
            <a:ext uri="{FF2B5EF4-FFF2-40B4-BE49-F238E27FC236}">
              <a16:creationId xmlns:a16="http://schemas.microsoft.com/office/drawing/2014/main" xmlns="" id="{00000000-0008-0000-2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512300" y="3964441"/>
          <a:ext cx="3030243" cy="188198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</xdr:row>
      <xdr:rowOff>38553</xdr:rowOff>
    </xdr:from>
    <xdr:to>
      <xdr:col>2</xdr:col>
      <xdr:colOff>479007</xdr:colOff>
      <xdr:row>5</xdr:row>
      <xdr:rowOff>1893128</xdr:rowOff>
    </xdr:to>
    <xdr:pic>
      <xdr:nvPicPr>
        <xdr:cNvPr id="5" name="Рисунок 4" descr="3 (3).jpg">
          <a:extLst>
            <a:ext uri="{FF2B5EF4-FFF2-40B4-BE49-F238E27FC236}">
              <a16:creationId xmlns:a16="http://schemas.microsoft.com/office/drawing/2014/main" xmlns="" id="{00000000-0008-0000-2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27100" y="3988253"/>
          <a:ext cx="2403057" cy="1854575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20</xdr:row>
      <xdr:rowOff>14741</xdr:rowOff>
    </xdr:from>
    <xdr:to>
      <xdr:col>8</xdr:col>
      <xdr:colOff>1691692</xdr:colOff>
      <xdr:row>21</xdr:row>
      <xdr:rowOff>175112</xdr:rowOff>
    </xdr:to>
    <xdr:pic>
      <xdr:nvPicPr>
        <xdr:cNvPr id="6" name="Рисунок 5" descr="9238052-03.jpg">
          <a:extLst>
            <a:ext uri="{FF2B5EF4-FFF2-40B4-BE49-F238E27FC236}">
              <a16:creationId xmlns:a16="http://schemas.microsoft.com/office/drawing/2014/main" xmlns="" id="{00000000-0008-0000-2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512300" y="10333491"/>
          <a:ext cx="3539542" cy="206537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20</xdr:row>
      <xdr:rowOff>14741</xdr:rowOff>
    </xdr:from>
    <xdr:to>
      <xdr:col>2</xdr:col>
      <xdr:colOff>1583499</xdr:colOff>
      <xdr:row>21</xdr:row>
      <xdr:rowOff>175112</xdr:rowOff>
    </xdr:to>
    <xdr:pic>
      <xdr:nvPicPr>
        <xdr:cNvPr id="7" name="Рисунок 6" descr="кухня 2.jpg">
          <a:extLst>
            <a:ext uri="{FF2B5EF4-FFF2-40B4-BE49-F238E27FC236}">
              <a16:creationId xmlns:a16="http://schemas.microsoft.com/office/drawing/2014/main" xmlns="" id="{00000000-0008-0000-2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27100" y="10333491"/>
          <a:ext cx="3507549" cy="206537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35</xdr:row>
      <xdr:rowOff>14741</xdr:rowOff>
    </xdr:from>
    <xdr:to>
      <xdr:col>2</xdr:col>
      <xdr:colOff>479007</xdr:colOff>
      <xdr:row>35</xdr:row>
      <xdr:rowOff>1893129</xdr:rowOff>
    </xdr:to>
    <xdr:pic>
      <xdr:nvPicPr>
        <xdr:cNvPr id="8" name="Рисунок 7" descr="4.jpg">
          <a:extLst>
            <a:ext uri="{FF2B5EF4-FFF2-40B4-BE49-F238E27FC236}">
              <a16:creationId xmlns:a16="http://schemas.microsoft.com/office/drawing/2014/main" xmlns="" id="{00000000-0008-0000-2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27100" y="18201141"/>
          <a:ext cx="2403057" cy="1878388"/>
        </a:xfrm>
        <a:prstGeom prst="rect">
          <a:avLst/>
        </a:prstGeom>
      </xdr:spPr>
    </xdr:pic>
    <xdr:clientData/>
  </xdr:twoCellAnchor>
  <xdr:twoCellAnchor>
    <xdr:from>
      <xdr:col>6</xdr:col>
      <xdr:colOff>595314</xdr:colOff>
      <xdr:row>35</xdr:row>
      <xdr:rowOff>14741</xdr:rowOff>
    </xdr:from>
    <xdr:to>
      <xdr:col>8</xdr:col>
      <xdr:colOff>1766778</xdr:colOff>
      <xdr:row>35</xdr:row>
      <xdr:rowOff>1895929</xdr:rowOff>
    </xdr:to>
    <xdr:pic>
      <xdr:nvPicPr>
        <xdr:cNvPr id="9" name="Рисунок 8" descr="s1200.jpg">
          <a:extLst>
            <a:ext uri="{FF2B5EF4-FFF2-40B4-BE49-F238E27FC236}">
              <a16:creationId xmlns:a16="http://schemas.microsoft.com/office/drawing/2014/main" xmlns="" id="{00000000-0008-0000-2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498014" y="18201141"/>
          <a:ext cx="3628914" cy="188118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51</xdr:row>
      <xdr:rowOff>59530</xdr:rowOff>
    </xdr:from>
    <xdr:to>
      <xdr:col>1</xdr:col>
      <xdr:colOff>1080000</xdr:colOff>
      <xdr:row>51</xdr:row>
      <xdr:rowOff>1079999</xdr:rowOff>
    </xdr:to>
    <xdr:pic>
      <xdr:nvPicPr>
        <xdr:cNvPr id="10" name="Рисунок 9" descr="410110_1705_WLL_Mittelscharnier_91x53.jpg">
          <a:extLst>
            <a:ext uri="{FF2B5EF4-FFF2-40B4-BE49-F238E27FC236}">
              <a16:creationId xmlns:a16="http://schemas.microsoft.com/office/drawing/2014/main" xmlns="" id="{00000000-0008-0000-2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27100" y="25415080"/>
          <a:ext cx="1080000" cy="1020469"/>
        </a:xfrm>
        <a:prstGeom prst="rect">
          <a:avLst/>
        </a:prstGeom>
      </xdr:spPr>
    </xdr:pic>
    <xdr:clientData/>
  </xdr:twoCellAnchor>
  <xdr:oneCellAnchor>
    <xdr:from>
      <xdr:col>8</xdr:col>
      <xdr:colOff>1775165</xdr:colOff>
      <xdr:row>3</xdr:row>
      <xdr:rowOff>11909</xdr:rowOff>
    </xdr:from>
    <xdr:ext cx="3332048" cy="1149234"/>
    <xdr:sp macro="" textlink="">
      <xdr:nvSpPr>
        <xdr:cNvPr id="11" name="Прямоугольник 10">
          <a:extLst>
            <a:ext uri="{FF2B5EF4-FFF2-40B4-BE49-F238E27FC236}">
              <a16:creationId xmlns:a16="http://schemas.microsoft.com/office/drawing/2014/main" xmlns="" id="{00000000-0008-0000-2600-00000B000000}"/>
            </a:ext>
          </a:extLst>
        </xdr:cNvPr>
        <xdr:cNvSpPr/>
      </xdr:nvSpPr>
      <xdr:spPr>
        <a:xfrm>
          <a:off x="13132594" y="2025766"/>
          <a:ext cx="3332048" cy="114923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1">
              <a:latin typeface="+mn-lt"/>
              <a:ea typeface="+mn-ea"/>
              <a:cs typeface="+mn-cs"/>
            </a:rPr>
            <a:t>Технические характеристики:</a:t>
          </a:r>
        </a:p>
        <a:p>
          <a:r>
            <a:rPr lang="ru-RU" sz="1100">
              <a:latin typeface="+mn-lt"/>
              <a:ea typeface="+mn-ea"/>
              <a:cs typeface="+mn-cs"/>
            </a:rPr>
            <a:t>-</a:t>
          </a:r>
          <a:r>
            <a:rPr lang="ru-RU" sz="1100" baseline="0">
              <a:latin typeface="+mn-lt"/>
              <a:ea typeface="+mn-ea"/>
              <a:cs typeface="+mn-cs"/>
            </a:rPr>
            <a:t> Для 1 или 2-х складных дверей с двумя створками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Для деревянных дверей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Вес створки до 25 кг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Высота дверей до 2400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Ширина одной створки до 600 мм</a:t>
          </a:r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1</xdr:col>
      <xdr:colOff>15307</xdr:colOff>
      <xdr:row>62</xdr:row>
      <xdr:rowOff>17009</xdr:rowOff>
    </xdr:from>
    <xdr:to>
      <xdr:col>2</xdr:col>
      <xdr:colOff>2760550</xdr:colOff>
      <xdr:row>82</xdr:row>
      <xdr:rowOff>21519</xdr:rowOff>
    </xdr:to>
    <xdr:pic>
      <xdr:nvPicPr>
        <xdr:cNvPr id="14" name="Picture 479">
          <a:extLst>
            <a:ext uri="{FF2B5EF4-FFF2-40B4-BE49-F238E27FC236}">
              <a16:creationId xmlns:a16="http://schemas.microsoft.com/office/drawing/2014/main" xmlns="" id="{00000000-0008-0000-26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42407" y="29830259"/>
          <a:ext cx="4669293" cy="3687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154780</xdr:colOff>
      <xdr:row>62</xdr:row>
      <xdr:rowOff>0</xdr:rowOff>
    </xdr:from>
    <xdr:to>
      <xdr:col>8</xdr:col>
      <xdr:colOff>2559844</xdr:colOff>
      <xdr:row>82</xdr:row>
      <xdr:rowOff>157563</xdr:rowOff>
    </xdr:to>
    <xdr:pic>
      <xdr:nvPicPr>
        <xdr:cNvPr id="15" name="Picture 465">
          <a:extLst>
            <a:ext uri="{FF2B5EF4-FFF2-40B4-BE49-F238E27FC236}">
              <a16:creationId xmlns:a16="http://schemas.microsoft.com/office/drawing/2014/main" xmlns="" id="{00000000-0008-0000-26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9667080" y="29813250"/>
          <a:ext cx="4252914" cy="38405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0</xdr:colOff>
      <xdr:row>51</xdr:row>
      <xdr:rowOff>83344</xdr:rowOff>
    </xdr:from>
    <xdr:to>
      <xdr:col>7</xdr:col>
      <xdr:colOff>1475122</xdr:colOff>
      <xdr:row>51</xdr:row>
      <xdr:rowOff>1080000</xdr:rowOff>
    </xdr:to>
    <xdr:pic>
      <xdr:nvPicPr>
        <xdr:cNvPr id="16" name="Рисунок 15" descr="76pjj-Adapter mebelnoy ruchki dlya skladnykh dverey, khrom, matovyy.jpg">
          <a:extLst>
            <a:ext uri="{FF2B5EF4-FFF2-40B4-BE49-F238E27FC236}">
              <a16:creationId xmlns:a16="http://schemas.microsoft.com/office/drawing/2014/main" xmlns="" id="{00000000-0008-0000-2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9512300" y="25438894"/>
          <a:ext cx="1475122" cy="996656"/>
        </a:xfrm>
        <a:prstGeom prst="rect">
          <a:avLst/>
        </a:prstGeom>
      </xdr:spPr>
    </xdr:pic>
    <xdr:clientData/>
  </xdr:twoCellAnchor>
  <xdr:twoCellAnchor>
    <xdr:from>
      <xdr:col>1</xdr:col>
      <xdr:colOff>36287</xdr:colOff>
      <xdr:row>56</xdr:row>
      <xdr:rowOff>90713</xdr:rowOff>
    </xdr:from>
    <xdr:to>
      <xdr:col>1</xdr:col>
      <xdr:colOff>1501330</xdr:colOff>
      <xdr:row>57</xdr:row>
      <xdr:rowOff>989285</xdr:rowOff>
    </xdr:to>
    <xdr:pic>
      <xdr:nvPicPr>
        <xdr:cNvPr id="17" name="Рисунок 16" descr="3.jpg">
          <a:extLst>
            <a:ext uri="{FF2B5EF4-FFF2-40B4-BE49-F238E27FC236}">
              <a16:creationId xmlns:a16="http://schemas.microsoft.com/office/drawing/2014/main" xmlns="" id="{00000000-0008-0000-2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63387" y="27573513"/>
          <a:ext cx="1465043" cy="1082722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56</xdr:row>
      <xdr:rowOff>83344</xdr:rowOff>
    </xdr:from>
    <xdr:ext cx="3476276" cy="1083469"/>
    <xdr:sp macro="" textlink="">
      <xdr:nvSpPr>
        <xdr:cNvPr id="18" name="Прямоугольник 17">
          <a:extLst>
            <a:ext uri="{FF2B5EF4-FFF2-40B4-BE49-F238E27FC236}">
              <a16:creationId xmlns:a16="http://schemas.microsoft.com/office/drawing/2014/main" xmlns="" id="{00000000-0008-0000-2600-000012000000}"/>
            </a:ext>
          </a:extLst>
        </xdr:cNvPr>
        <xdr:cNvSpPr/>
      </xdr:nvSpPr>
      <xdr:spPr>
        <a:xfrm>
          <a:off x="2863057" y="27566144"/>
          <a:ext cx="3476276" cy="108346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дверей толщиной более 15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Одна и та же карта сверления как для дверей, так и для бокового элемента, оба элемента монтируются отдельно.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Фуга может быть отрегулирована в диапазоне от минимума до 4 мм</a:t>
          </a:r>
        </a:p>
      </xdr:txBody>
    </xdr:sp>
    <xdr:clientData/>
  </xdr:oneCellAnchor>
  <xdr:twoCellAnchor>
    <xdr:from>
      <xdr:col>2</xdr:col>
      <xdr:colOff>83346</xdr:colOff>
      <xdr:row>2</xdr:row>
      <xdr:rowOff>130968</xdr:rowOff>
    </xdr:from>
    <xdr:to>
      <xdr:col>2</xdr:col>
      <xdr:colOff>2536035</xdr:colOff>
      <xdr:row>2</xdr:row>
      <xdr:rowOff>464346</xdr:rowOff>
    </xdr:to>
    <xdr:sp macro="" textlink="">
      <xdr:nvSpPr>
        <xdr:cNvPr id="19" name="Скругленный прямоугольник 3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xmlns="" id="{00000000-0008-0000-2600-000013000000}"/>
            </a:ext>
          </a:extLst>
        </xdr:cNvPr>
        <xdr:cNvSpPr/>
      </xdr:nvSpPr>
      <xdr:spPr>
        <a:xfrm>
          <a:off x="2934496" y="1007268"/>
          <a:ext cx="2452689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WingLine</a:t>
          </a:r>
          <a:r>
            <a:rPr lang="en-US" sz="1400" baseline="0"/>
            <a:t> L</a:t>
          </a:r>
          <a:endParaRPr lang="ru-RU" sz="1400"/>
        </a:p>
      </xdr:txBody>
    </xdr:sp>
    <xdr:clientData/>
  </xdr:twoCellAnchor>
  <xdr:twoCellAnchor>
    <xdr:from>
      <xdr:col>2</xdr:col>
      <xdr:colOff>2655092</xdr:colOff>
      <xdr:row>2</xdr:row>
      <xdr:rowOff>130968</xdr:rowOff>
    </xdr:from>
    <xdr:to>
      <xdr:col>5</xdr:col>
      <xdr:colOff>59531</xdr:colOff>
      <xdr:row>2</xdr:row>
      <xdr:rowOff>464346</xdr:rowOff>
    </xdr:to>
    <xdr:sp macro="" textlink="">
      <xdr:nvSpPr>
        <xdr:cNvPr id="20" name="Скругленный прямоугольник 34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xmlns="" id="{00000000-0008-0000-2600-000014000000}"/>
            </a:ext>
          </a:extLst>
        </xdr:cNvPr>
        <xdr:cNvSpPr/>
      </xdr:nvSpPr>
      <xdr:spPr>
        <a:xfrm>
          <a:off x="5506242" y="1007268"/>
          <a:ext cx="2846389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WingLine</a:t>
          </a:r>
          <a:r>
            <a:rPr lang="en-US" sz="1400" baseline="0"/>
            <a:t> L</a:t>
          </a:r>
          <a:r>
            <a:rPr lang="ru-RU" sz="1400" baseline="0"/>
            <a:t> </a:t>
          </a:r>
          <a:r>
            <a:rPr lang="en-US" sz="1400" baseline="0"/>
            <a:t>Push to Move</a:t>
          </a:r>
          <a:endParaRPr lang="ru-RU" sz="1400"/>
        </a:p>
      </xdr:txBody>
    </xdr:sp>
    <xdr:clientData/>
  </xdr:twoCellAnchor>
  <xdr:twoCellAnchor>
    <xdr:from>
      <xdr:col>5</xdr:col>
      <xdr:colOff>166687</xdr:colOff>
      <xdr:row>2</xdr:row>
      <xdr:rowOff>130969</xdr:rowOff>
    </xdr:from>
    <xdr:to>
      <xdr:col>7</xdr:col>
      <xdr:colOff>1416844</xdr:colOff>
      <xdr:row>2</xdr:row>
      <xdr:rowOff>464347</xdr:rowOff>
    </xdr:to>
    <xdr:sp macro="" textlink="">
      <xdr:nvSpPr>
        <xdr:cNvPr id="21" name="Скругленный прямоугольник 35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xmlns="" id="{00000000-0008-0000-2600-000015000000}"/>
            </a:ext>
          </a:extLst>
        </xdr:cNvPr>
        <xdr:cNvSpPr/>
      </xdr:nvSpPr>
      <xdr:spPr>
        <a:xfrm>
          <a:off x="8459787" y="1007269"/>
          <a:ext cx="2469357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/>
            <a:t>WingLine</a:t>
          </a:r>
          <a:r>
            <a:rPr lang="en-US" sz="1400" baseline="0"/>
            <a:t> L</a:t>
          </a:r>
          <a:r>
            <a:rPr lang="ru-RU" sz="1400" baseline="0"/>
            <a:t> </a:t>
          </a:r>
          <a:r>
            <a:rPr lang="en-US" sz="1400" baseline="0"/>
            <a:t>Pull to Move</a:t>
          </a:r>
          <a:endParaRPr lang="ru-RU" sz="1400"/>
        </a:p>
      </xdr:txBody>
    </xdr:sp>
    <xdr:clientData/>
  </xdr:twoCellAnchor>
  <xdr:twoCellAnchor>
    <xdr:from>
      <xdr:col>7</xdr:col>
      <xdr:colOff>1547809</xdr:colOff>
      <xdr:row>2</xdr:row>
      <xdr:rowOff>119060</xdr:rowOff>
    </xdr:from>
    <xdr:to>
      <xdr:col>9</xdr:col>
      <xdr:colOff>119063</xdr:colOff>
      <xdr:row>2</xdr:row>
      <xdr:rowOff>452438</xdr:rowOff>
    </xdr:to>
    <xdr:sp macro="" textlink="">
      <xdr:nvSpPr>
        <xdr:cNvPr id="22" name="Скругленный прямоугольник 36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00000000-0008-0000-2600-000016000000}"/>
            </a:ext>
          </a:extLst>
        </xdr:cNvPr>
        <xdr:cNvSpPr/>
      </xdr:nvSpPr>
      <xdr:spPr>
        <a:xfrm>
          <a:off x="11060109" y="995360"/>
          <a:ext cx="4191004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Помощь</a:t>
          </a:r>
          <a:r>
            <a:rPr lang="ru-RU" sz="1400" baseline="0"/>
            <a:t> в расчете веса и подборе механизмов</a:t>
          </a:r>
          <a:endParaRPr lang="ru-RU" sz="1400"/>
        </a:p>
      </xdr:txBody>
    </xdr:sp>
    <xdr:clientData/>
  </xdr:twoCellAnchor>
  <xdr:twoCellAnchor>
    <xdr:from>
      <xdr:col>1</xdr:col>
      <xdr:colOff>892972</xdr:colOff>
      <xdr:row>0</xdr:row>
      <xdr:rowOff>107158</xdr:rowOff>
    </xdr:from>
    <xdr:to>
      <xdr:col>1</xdr:col>
      <xdr:colOff>1566172</xdr:colOff>
      <xdr:row>0</xdr:row>
      <xdr:rowOff>780358</xdr:rowOff>
    </xdr:to>
    <xdr:grpSp>
      <xdr:nvGrpSpPr>
        <xdr:cNvPr id="23" name="Группа 22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xmlns="" id="{00000000-0008-0000-2600-000017000000}"/>
            </a:ext>
          </a:extLst>
        </xdr:cNvPr>
        <xdr:cNvGrpSpPr/>
      </xdr:nvGrpSpPr>
      <xdr:grpSpPr>
        <a:xfrm>
          <a:off x="1818258" y="107158"/>
          <a:ext cx="673200" cy="673200"/>
          <a:chOff x="1944000" y="3600000"/>
          <a:chExt cx="673200" cy="673200"/>
        </a:xfrm>
      </xdr:grpSpPr>
      <xdr:pic>
        <xdr:nvPicPr>
          <xdr:cNvPr id="24" name="Picture 4" descr="D:\work folders\МОС\Документы по работе\прайс-лист\конфигуратор\img_165371.png">
            <a:extLst>
              <a:ext uri="{FF2B5EF4-FFF2-40B4-BE49-F238E27FC236}">
                <a16:creationId xmlns:a16="http://schemas.microsoft.com/office/drawing/2014/main" xmlns="" id="{00000000-0008-0000-2600-00001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7" cstate="print"/>
          <a:srcRect/>
          <a:stretch>
            <a:fillRect/>
          </a:stretch>
        </xdr:blipFill>
        <xdr:spPr bwMode="auto">
          <a:xfrm>
            <a:off x="2066400" y="3670380"/>
            <a:ext cx="443763" cy="520200"/>
          </a:xfrm>
          <a:prstGeom prst="rect">
            <a:avLst/>
          </a:prstGeom>
          <a:noFill/>
        </xdr:spPr>
      </xdr:pic>
      <xdr:sp macro="" textlink="">
        <xdr:nvSpPr>
          <xdr:cNvPr id="25" name="Прямоугольник 24">
            <a:extLst>
              <a:ext uri="{FF2B5EF4-FFF2-40B4-BE49-F238E27FC236}">
                <a16:creationId xmlns:a16="http://schemas.microsoft.com/office/drawing/2014/main" xmlns="" id="{00000000-0008-0000-2600-000019000000}"/>
              </a:ext>
            </a:extLst>
          </xdr:cNvPr>
          <xdr:cNvSpPr>
            <a:spLocks noChangeAspect="1"/>
          </xdr:cNvSpPr>
        </xdr:nvSpPr>
        <xdr:spPr>
          <a:xfrm>
            <a:off x="1944000" y="3600000"/>
            <a:ext cx="673200" cy="6732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95243</xdr:colOff>
      <xdr:row>0</xdr:row>
      <xdr:rowOff>119062</xdr:rowOff>
    </xdr:from>
    <xdr:to>
      <xdr:col>1</xdr:col>
      <xdr:colOff>768443</xdr:colOff>
      <xdr:row>0</xdr:row>
      <xdr:rowOff>792262</xdr:rowOff>
    </xdr:to>
    <xdr:grpSp>
      <xdr:nvGrpSpPr>
        <xdr:cNvPr id="26" name="Группа 25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xmlns="" id="{00000000-0008-0000-2600-00001A000000}"/>
            </a:ext>
          </a:extLst>
        </xdr:cNvPr>
        <xdr:cNvGrpSpPr>
          <a:grpSpLocks noChangeAspect="1"/>
        </xdr:cNvGrpSpPr>
      </xdr:nvGrpSpPr>
      <xdr:grpSpPr>
        <a:xfrm>
          <a:off x="1020529" y="119062"/>
          <a:ext cx="673200" cy="673200"/>
          <a:chOff x="720000" y="3600000"/>
          <a:chExt cx="792000" cy="792000"/>
        </a:xfrm>
        <a:noFill/>
      </xdr:grpSpPr>
      <xdr:sp macro="" textlink="">
        <xdr:nvSpPr>
          <xdr:cNvPr id="27" name="Стрелка влево 41">
            <a:extLst>
              <a:ext uri="{FF2B5EF4-FFF2-40B4-BE49-F238E27FC236}">
                <a16:creationId xmlns:a16="http://schemas.microsoft.com/office/drawing/2014/main" xmlns="" id="{00000000-0008-0000-2600-00001B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8" name="Прямоугольник 27">
            <a:extLst>
              <a:ext uri="{FF2B5EF4-FFF2-40B4-BE49-F238E27FC236}">
                <a16:creationId xmlns:a16="http://schemas.microsoft.com/office/drawing/2014/main" xmlns="" id="{00000000-0008-0000-2600-00001C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119063</xdr:colOff>
      <xdr:row>5</xdr:row>
      <xdr:rowOff>95251</xdr:rowOff>
    </xdr:from>
    <xdr:to>
      <xdr:col>0</xdr:col>
      <xdr:colOff>792265</xdr:colOff>
      <xdr:row>5</xdr:row>
      <xdr:rowOff>839888</xdr:rowOff>
    </xdr:to>
    <xdr:grpSp>
      <xdr:nvGrpSpPr>
        <xdr:cNvPr id="29" name="Группа 28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2600-00001D000000}"/>
            </a:ext>
          </a:extLst>
        </xdr:cNvPr>
        <xdr:cNvGrpSpPr>
          <a:grpSpLocks noChangeAspect="1"/>
        </xdr:cNvGrpSpPr>
      </xdr:nvGrpSpPr>
      <xdr:grpSpPr>
        <a:xfrm rot="5400000">
          <a:off x="83345" y="4648540"/>
          <a:ext cx="744637" cy="673202"/>
          <a:chOff x="720000" y="3600000"/>
          <a:chExt cx="792000" cy="792000"/>
        </a:xfrm>
      </xdr:grpSpPr>
      <xdr:sp macro="" textlink="">
        <xdr:nvSpPr>
          <xdr:cNvPr id="30" name="Стрелка влево 47">
            <a:extLst>
              <a:ext uri="{FF2B5EF4-FFF2-40B4-BE49-F238E27FC236}">
                <a16:creationId xmlns:a16="http://schemas.microsoft.com/office/drawing/2014/main" xmlns="" id="{00000000-0008-0000-2600-00001E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1" name="Прямоугольник 30">
            <a:extLst>
              <a:ext uri="{FF2B5EF4-FFF2-40B4-BE49-F238E27FC236}">
                <a16:creationId xmlns:a16="http://schemas.microsoft.com/office/drawing/2014/main" xmlns="" id="{00000000-0008-0000-2600-00001F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20</xdr:row>
      <xdr:rowOff>95250</xdr:rowOff>
    </xdr:from>
    <xdr:to>
      <xdr:col>0</xdr:col>
      <xdr:colOff>792263</xdr:colOff>
      <xdr:row>20</xdr:row>
      <xdr:rowOff>839887</xdr:rowOff>
    </xdr:to>
    <xdr:grpSp>
      <xdr:nvGrpSpPr>
        <xdr:cNvPr id="32" name="Группа 31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xmlns="" id="{00000000-0008-0000-2600-000020000000}"/>
            </a:ext>
          </a:extLst>
        </xdr:cNvPr>
        <xdr:cNvGrpSpPr>
          <a:grpSpLocks noChangeAspect="1"/>
        </xdr:cNvGrpSpPr>
      </xdr:nvGrpSpPr>
      <xdr:grpSpPr>
        <a:xfrm rot="5400000">
          <a:off x="83343" y="9719468"/>
          <a:ext cx="744637" cy="673202"/>
          <a:chOff x="720000" y="3600000"/>
          <a:chExt cx="792000" cy="792000"/>
        </a:xfrm>
      </xdr:grpSpPr>
      <xdr:sp macro="" textlink="">
        <xdr:nvSpPr>
          <xdr:cNvPr id="33" name="Стрелка влево 50">
            <a:extLst>
              <a:ext uri="{FF2B5EF4-FFF2-40B4-BE49-F238E27FC236}">
                <a16:creationId xmlns:a16="http://schemas.microsoft.com/office/drawing/2014/main" xmlns="" id="{00000000-0008-0000-2600-000021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4" name="Прямоугольник 33">
            <a:extLst>
              <a:ext uri="{FF2B5EF4-FFF2-40B4-BE49-F238E27FC236}">
                <a16:creationId xmlns:a16="http://schemas.microsoft.com/office/drawing/2014/main" xmlns="" id="{00000000-0008-0000-2600-000022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90712</xdr:colOff>
      <xdr:row>35</xdr:row>
      <xdr:rowOff>81642</xdr:rowOff>
    </xdr:from>
    <xdr:to>
      <xdr:col>0</xdr:col>
      <xdr:colOff>763914</xdr:colOff>
      <xdr:row>35</xdr:row>
      <xdr:rowOff>826279</xdr:rowOff>
    </xdr:to>
    <xdr:grpSp>
      <xdr:nvGrpSpPr>
        <xdr:cNvPr id="35" name="Группа 34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xmlns="" id="{00000000-0008-0000-2600-000023000000}"/>
            </a:ext>
          </a:extLst>
        </xdr:cNvPr>
        <xdr:cNvGrpSpPr>
          <a:grpSpLocks noChangeAspect="1"/>
        </xdr:cNvGrpSpPr>
      </xdr:nvGrpSpPr>
      <xdr:grpSpPr>
        <a:xfrm rot="5400000">
          <a:off x="54994" y="15321074"/>
          <a:ext cx="744637" cy="673202"/>
          <a:chOff x="720000" y="3600000"/>
          <a:chExt cx="792000" cy="792000"/>
        </a:xfrm>
      </xdr:grpSpPr>
      <xdr:sp macro="" textlink="">
        <xdr:nvSpPr>
          <xdr:cNvPr id="36" name="Стрелка влево 50">
            <a:extLst>
              <a:ext uri="{FF2B5EF4-FFF2-40B4-BE49-F238E27FC236}">
                <a16:creationId xmlns:a16="http://schemas.microsoft.com/office/drawing/2014/main" xmlns="" id="{00000000-0008-0000-2600-000024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7" name="Прямоугольник 36">
            <a:extLst>
              <a:ext uri="{FF2B5EF4-FFF2-40B4-BE49-F238E27FC236}">
                <a16:creationId xmlns:a16="http://schemas.microsoft.com/office/drawing/2014/main" xmlns="" id="{00000000-0008-0000-2600-000025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90714</xdr:colOff>
      <xdr:row>51</xdr:row>
      <xdr:rowOff>81642</xdr:rowOff>
    </xdr:from>
    <xdr:to>
      <xdr:col>0</xdr:col>
      <xdr:colOff>763916</xdr:colOff>
      <xdr:row>51</xdr:row>
      <xdr:rowOff>826279</xdr:rowOff>
    </xdr:to>
    <xdr:grpSp>
      <xdr:nvGrpSpPr>
        <xdr:cNvPr id="38" name="Группа 37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xmlns="" id="{00000000-0008-0000-2600-000026000000}"/>
            </a:ext>
          </a:extLst>
        </xdr:cNvPr>
        <xdr:cNvGrpSpPr>
          <a:grpSpLocks noChangeAspect="1"/>
        </xdr:cNvGrpSpPr>
      </xdr:nvGrpSpPr>
      <xdr:grpSpPr>
        <a:xfrm rot="5400000">
          <a:off x="54996" y="20881860"/>
          <a:ext cx="744637" cy="673202"/>
          <a:chOff x="720000" y="3600000"/>
          <a:chExt cx="792000" cy="792000"/>
        </a:xfrm>
      </xdr:grpSpPr>
      <xdr:sp macro="" textlink="">
        <xdr:nvSpPr>
          <xdr:cNvPr id="39" name="Стрелка влево 50">
            <a:extLst>
              <a:ext uri="{FF2B5EF4-FFF2-40B4-BE49-F238E27FC236}">
                <a16:creationId xmlns:a16="http://schemas.microsoft.com/office/drawing/2014/main" xmlns="" id="{00000000-0008-0000-2600-000027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0" name="Прямоугольник 39">
            <a:extLst>
              <a:ext uri="{FF2B5EF4-FFF2-40B4-BE49-F238E27FC236}">
                <a16:creationId xmlns:a16="http://schemas.microsoft.com/office/drawing/2014/main" xmlns="" id="{00000000-0008-0000-2600-000028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90711</xdr:colOff>
      <xdr:row>62</xdr:row>
      <xdr:rowOff>81640</xdr:rowOff>
    </xdr:from>
    <xdr:to>
      <xdr:col>0</xdr:col>
      <xdr:colOff>763913</xdr:colOff>
      <xdr:row>66</xdr:row>
      <xdr:rowOff>100562</xdr:rowOff>
    </xdr:to>
    <xdr:grpSp>
      <xdr:nvGrpSpPr>
        <xdr:cNvPr id="41" name="Группа 40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xmlns="" id="{00000000-0008-0000-2600-000029000000}"/>
            </a:ext>
          </a:extLst>
        </xdr:cNvPr>
        <xdr:cNvGrpSpPr>
          <a:grpSpLocks noChangeAspect="1"/>
        </xdr:cNvGrpSpPr>
      </xdr:nvGrpSpPr>
      <xdr:grpSpPr>
        <a:xfrm rot="5400000">
          <a:off x="54994" y="25326857"/>
          <a:ext cx="744636" cy="673202"/>
          <a:chOff x="720000" y="3600000"/>
          <a:chExt cx="792000" cy="792000"/>
        </a:xfrm>
      </xdr:grpSpPr>
      <xdr:sp macro="" textlink="">
        <xdr:nvSpPr>
          <xdr:cNvPr id="42" name="Стрелка влево 50">
            <a:extLst>
              <a:ext uri="{FF2B5EF4-FFF2-40B4-BE49-F238E27FC236}">
                <a16:creationId xmlns:a16="http://schemas.microsoft.com/office/drawing/2014/main" xmlns="" id="{00000000-0008-0000-2600-00002A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3" name="Прямоугольник 42">
            <a:extLst>
              <a:ext uri="{FF2B5EF4-FFF2-40B4-BE49-F238E27FC236}">
                <a16:creationId xmlns:a16="http://schemas.microsoft.com/office/drawing/2014/main" xmlns="" id="{00000000-0008-0000-2600-00002B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90712</xdr:colOff>
      <xdr:row>84</xdr:row>
      <xdr:rowOff>81644</xdr:rowOff>
    </xdr:from>
    <xdr:to>
      <xdr:col>0</xdr:col>
      <xdr:colOff>763914</xdr:colOff>
      <xdr:row>84</xdr:row>
      <xdr:rowOff>826281</xdr:rowOff>
    </xdr:to>
    <xdr:grpSp>
      <xdr:nvGrpSpPr>
        <xdr:cNvPr id="44" name="Группа 43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xmlns="" id="{00000000-0008-0000-2600-00002C000000}"/>
            </a:ext>
          </a:extLst>
        </xdr:cNvPr>
        <xdr:cNvGrpSpPr>
          <a:grpSpLocks noChangeAspect="1"/>
        </xdr:cNvGrpSpPr>
      </xdr:nvGrpSpPr>
      <xdr:grpSpPr>
        <a:xfrm rot="5400000">
          <a:off x="54994" y="29318291"/>
          <a:ext cx="744637" cy="673202"/>
          <a:chOff x="720000" y="3600000"/>
          <a:chExt cx="792000" cy="792000"/>
        </a:xfrm>
      </xdr:grpSpPr>
      <xdr:sp macro="" textlink="">
        <xdr:nvSpPr>
          <xdr:cNvPr id="45" name="Стрелка влево 50">
            <a:extLst>
              <a:ext uri="{FF2B5EF4-FFF2-40B4-BE49-F238E27FC236}">
                <a16:creationId xmlns:a16="http://schemas.microsoft.com/office/drawing/2014/main" xmlns="" id="{00000000-0008-0000-2600-00002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6" name="Прямоугольник 45">
            <a:extLst>
              <a:ext uri="{FF2B5EF4-FFF2-40B4-BE49-F238E27FC236}">
                <a16:creationId xmlns:a16="http://schemas.microsoft.com/office/drawing/2014/main" xmlns="" id="{00000000-0008-0000-2600-00002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 editAs="oneCell">
    <xdr:from>
      <xdr:col>0</xdr:col>
      <xdr:colOff>916203</xdr:colOff>
      <xdr:row>3</xdr:row>
      <xdr:rowOff>3501</xdr:rowOff>
    </xdr:from>
    <xdr:to>
      <xdr:col>3</xdr:col>
      <xdr:colOff>571500</xdr:colOff>
      <xdr:row>4</xdr:row>
      <xdr:rowOff>605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xmlns="" id="{00000000-0008-0000-26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16203" y="2017358"/>
          <a:ext cx="6277440" cy="2192390"/>
        </a:xfrm>
        <a:prstGeom prst="rect">
          <a:avLst/>
        </a:prstGeom>
      </xdr:spPr>
    </xdr:pic>
    <xdr:clientData/>
  </xdr:twoCellAnchor>
  <xdr:oneCellAnchor>
    <xdr:from>
      <xdr:col>3</xdr:col>
      <xdr:colOff>598713</xdr:colOff>
      <xdr:row>3</xdr:row>
      <xdr:rowOff>18142</xdr:rowOff>
    </xdr:from>
    <xdr:ext cx="3955143" cy="898072"/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xmlns="" id="{00000000-0008-0000-2600-000031000000}"/>
            </a:ext>
          </a:extLst>
        </xdr:cNvPr>
        <xdr:cNvSpPr/>
      </xdr:nvSpPr>
      <xdr:spPr>
        <a:xfrm>
          <a:off x="7220856" y="2031999"/>
          <a:ext cx="3955143" cy="8980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400">
              <a:latin typeface="+mn-lt"/>
              <a:ea typeface="+mn-ea"/>
              <a:cs typeface="+mn-cs"/>
            </a:rPr>
            <a:t>При</a:t>
          </a:r>
          <a:r>
            <a:rPr lang="ru-RU" sz="1400" baseline="0">
              <a:latin typeface="+mn-lt"/>
              <a:ea typeface="+mn-ea"/>
              <a:cs typeface="+mn-cs"/>
            </a:rPr>
            <a:t> покупке комплекта роликов Вы получаете необходимое количество петель в подарок Фурнитура 12 кг =2 комплекта петель</a:t>
          </a:r>
        </a:p>
        <a:p>
          <a:r>
            <a:rPr lang="ru-RU" sz="1400" baseline="0">
              <a:latin typeface="+mn-lt"/>
              <a:ea typeface="+mn-ea"/>
              <a:cs typeface="+mn-cs"/>
            </a:rPr>
            <a:t>Фурнитура 25 кг= 4 комплекта петель</a:t>
          </a:r>
        </a:p>
        <a:p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3</xdr:col>
      <xdr:colOff>589643</xdr:colOff>
      <xdr:row>3</xdr:row>
      <xdr:rowOff>1133928</xdr:rowOff>
    </xdr:from>
    <xdr:ext cx="3955143" cy="898072"/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xmlns="" id="{00000000-0008-0000-2600-000032000000}"/>
            </a:ext>
          </a:extLst>
        </xdr:cNvPr>
        <xdr:cNvSpPr/>
      </xdr:nvSpPr>
      <xdr:spPr>
        <a:xfrm>
          <a:off x="7211786" y="3147785"/>
          <a:ext cx="3955143" cy="8980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400">
              <a:latin typeface="+mn-lt"/>
              <a:ea typeface="+mn-ea"/>
              <a:cs typeface="+mn-cs"/>
            </a:rPr>
            <a:t>При покупке любого механизма </a:t>
          </a:r>
          <a:r>
            <a:rPr lang="en-US" sz="1400">
              <a:latin typeface="+mn-lt"/>
              <a:ea typeface="+mn-ea"/>
              <a:cs typeface="+mn-cs"/>
            </a:rPr>
            <a:t>Pull to Move</a:t>
          </a:r>
          <a:r>
            <a:rPr lang="en-US" sz="1400" baseline="0">
              <a:latin typeface="+mn-lt"/>
              <a:ea typeface="+mn-ea"/>
              <a:cs typeface="+mn-cs"/>
            </a:rPr>
            <a:t> </a:t>
          </a:r>
          <a:r>
            <a:rPr lang="ru-RU" sz="1400" baseline="0">
              <a:latin typeface="+mn-lt"/>
              <a:ea typeface="+mn-ea"/>
              <a:cs typeface="+mn-cs"/>
            </a:rPr>
            <a:t>или </a:t>
          </a:r>
          <a:r>
            <a:rPr lang="en-US" sz="1400" baseline="0">
              <a:latin typeface="+mn-lt"/>
              <a:ea typeface="+mn-ea"/>
              <a:cs typeface="+mn-cs"/>
            </a:rPr>
            <a:t>Push to Move</a:t>
          </a:r>
          <a:r>
            <a:rPr lang="ru-RU" sz="1400" baseline="0">
              <a:latin typeface="+mn-lt"/>
              <a:ea typeface="+mn-ea"/>
              <a:cs typeface="+mn-cs"/>
            </a:rPr>
            <a:t> второй (симметричный) механизм получаете в подарок, т.е. 1+1, левый покупаешь, правый - в подарок</a:t>
          </a:r>
        </a:p>
      </xdr:txBody>
    </xdr:sp>
    <xdr:clientData/>
  </xdr:oneCellAnchor>
  <xdr:oneCellAnchor>
    <xdr:from>
      <xdr:col>2</xdr:col>
      <xdr:colOff>535214</xdr:colOff>
      <xdr:row>5</xdr:row>
      <xdr:rowOff>344715</xdr:rowOff>
    </xdr:from>
    <xdr:ext cx="3955143" cy="898072"/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xmlns="" id="{00000000-0008-0000-2600-000033000000}"/>
            </a:ext>
          </a:extLst>
        </xdr:cNvPr>
        <xdr:cNvSpPr/>
      </xdr:nvSpPr>
      <xdr:spPr>
        <a:xfrm>
          <a:off x="3383643" y="4862286"/>
          <a:ext cx="3955143" cy="8980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400">
              <a:latin typeface="+mn-lt"/>
              <a:ea typeface="+mn-ea"/>
              <a:cs typeface="+mn-cs"/>
            </a:rPr>
            <a:t>При</a:t>
          </a:r>
          <a:r>
            <a:rPr lang="ru-RU" sz="1400" baseline="0">
              <a:latin typeface="+mn-lt"/>
              <a:ea typeface="+mn-ea"/>
              <a:cs typeface="+mn-cs"/>
            </a:rPr>
            <a:t> покупке комплекта роликов Вы получаете необходимое количество петель в подарок Фурнитура 12 кг =2 комплекта петель</a:t>
          </a:r>
        </a:p>
        <a:p>
          <a:r>
            <a:rPr lang="ru-RU" sz="1400" baseline="0">
              <a:latin typeface="+mn-lt"/>
              <a:ea typeface="+mn-ea"/>
              <a:cs typeface="+mn-cs"/>
            </a:rPr>
            <a:t>Фурнитура 25 кг= 4 комплекта петель</a:t>
          </a:r>
        </a:p>
        <a:p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1279072</xdr:colOff>
      <xdr:row>5</xdr:row>
      <xdr:rowOff>371929</xdr:rowOff>
    </xdr:from>
    <xdr:ext cx="3955143" cy="898072"/>
    <xdr:sp macro="" textlink="">
      <xdr:nvSpPr>
        <xdr:cNvPr id="52" name="Прямоугольник 51">
          <a:extLst>
            <a:ext uri="{FF2B5EF4-FFF2-40B4-BE49-F238E27FC236}">
              <a16:creationId xmlns:a16="http://schemas.microsoft.com/office/drawing/2014/main" xmlns="" id="{00000000-0008-0000-2600-000034000000}"/>
            </a:ext>
          </a:extLst>
        </xdr:cNvPr>
        <xdr:cNvSpPr/>
      </xdr:nvSpPr>
      <xdr:spPr>
        <a:xfrm>
          <a:off x="12636501" y="4889500"/>
          <a:ext cx="3955143" cy="8980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400">
              <a:latin typeface="+mn-lt"/>
              <a:ea typeface="+mn-ea"/>
              <a:cs typeface="+mn-cs"/>
            </a:rPr>
            <a:t>При</a:t>
          </a:r>
          <a:r>
            <a:rPr lang="ru-RU" sz="1400" baseline="0">
              <a:latin typeface="+mn-lt"/>
              <a:ea typeface="+mn-ea"/>
              <a:cs typeface="+mn-cs"/>
            </a:rPr>
            <a:t> покупке комплекта роликов Вы получаете необходимое количество петель в подарок Фурнитура 12 кг =2 комплекта петель</a:t>
          </a:r>
        </a:p>
        <a:p>
          <a:r>
            <a:rPr lang="ru-RU" sz="1400" baseline="0">
              <a:latin typeface="+mn-lt"/>
              <a:ea typeface="+mn-ea"/>
              <a:cs typeface="+mn-cs"/>
            </a:rPr>
            <a:t>Фурнитура 25 кг= 4 комплекта петель</a:t>
          </a:r>
        </a:p>
        <a:p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1605643</xdr:colOff>
      <xdr:row>20</xdr:row>
      <xdr:rowOff>63500</xdr:rowOff>
    </xdr:from>
    <xdr:ext cx="3955143" cy="898072"/>
    <xdr:sp macro="" textlink="">
      <xdr:nvSpPr>
        <xdr:cNvPr id="53" name="Прямоугольник 52">
          <a:extLst>
            <a:ext uri="{FF2B5EF4-FFF2-40B4-BE49-F238E27FC236}">
              <a16:creationId xmlns:a16="http://schemas.microsoft.com/office/drawing/2014/main" xmlns="" id="{00000000-0008-0000-2600-000035000000}"/>
            </a:ext>
          </a:extLst>
        </xdr:cNvPr>
        <xdr:cNvSpPr/>
      </xdr:nvSpPr>
      <xdr:spPr>
        <a:xfrm>
          <a:off x="4454072" y="9652000"/>
          <a:ext cx="3955143" cy="8980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400">
              <a:latin typeface="+mn-lt"/>
              <a:ea typeface="+mn-ea"/>
              <a:cs typeface="+mn-cs"/>
            </a:rPr>
            <a:t>При</a:t>
          </a:r>
          <a:r>
            <a:rPr lang="ru-RU" sz="1400" baseline="0">
              <a:latin typeface="+mn-lt"/>
              <a:ea typeface="+mn-ea"/>
              <a:cs typeface="+mn-cs"/>
            </a:rPr>
            <a:t> покупке комплекта роликов Вы получаете необходимое количество петель в подарок Фурнитура 12 кг =2 комплекта петель</a:t>
          </a:r>
        </a:p>
        <a:p>
          <a:r>
            <a:rPr lang="ru-RU" sz="1400" baseline="0">
              <a:latin typeface="+mn-lt"/>
              <a:ea typeface="+mn-ea"/>
              <a:cs typeface="+mn-cs"/>
            </a:rPr>
            <a:t>Фурнитура 25 кг= 4 комплекта петель</a:t>
          </a:r>
        </a:p>
        <a:p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1723571</xdr:colOff>
      <xdr:row>20</xdr:row>
      <xdr:rowOff>36285</xdr:rowOff>
    </xdr:from>
    <xdr:ext cx="3955143" cy="898072"/>
    <xdr:sp macro="" textlink="">
      <xdr:nvSpPr>
        <xdr:cNvPr id="54" name="Прямоугольник 53">
          <a:extLst>
            <a:ext uri="{FF2B5EF4-FFF2-40B4-BE49-F238E27FC236}">
              <a16:creationId xmlns:a16="http://schemas.microsoft.com/office/drawing/2014/main" xmlns="" id="{00000000-0008-0000-2600-000036000000}"/>
            </a:ext>
          </a:extLst>
        </xdr:cNvPr>
        <xdr:cNvSpPr/>
      </xdr:nvSpPr>
      <xdr:spPr>
        <a:xfrm>
          <a:off x="13081000" y="9624785"/>
          <a:ext cx="3955143" cy="8980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400">
              <a:latin typeface="+mn-lt"/>
              <a:ea typeface="+mn-ea"/>
              <a:cs typeface="+mn-cs"/>
            </a:rPr>
            <a:t>При</a:t>
          </a:r>
          <a:r>
            <a:rPr lang="ru-RU" sz="1400" baseline="0">
              <a:latin typeface="+mn-lt"/>
              <a:ea typeface="+mn-ea"/>
              <a:cs typeface="+mn-cs"/>
            </a:rPr>
            <a:t> покупке комплекта роликов Вы получаете необходимое количество петель в подарок Фурнитура 12 кг =2 комплекта петель</a:t>
          </a:r>
        </a:p>
        <a:p>
          <a:r>
            <a:rPr lang="ru-RU" sz="1400" baseline="0">
              <a:latin typeface="+mn-lt"/>
              <a:ea typeface="+mn-ea"/>
              <a:cs typeface="+mn-cs"/>
            </a:rPr>
            <a:t>Фурнитура 25 кг= 4 комплекта петель</a:t>
          </a:r>
        </a:p>
        <a:p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1623786</xdr:colOff>
      <xdr:row>20</xdr:row>
      <xdr:rowOff>1070429</xdr:rowOff>
    </xdr:from>
    <xdr:ext cx="3955143" cy="898072"/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xmlns="" id="{00000000-0008-0000-2600-000037000000}"/>
            </a:ext>
          </a:extLst>
        </xdr:cNvPr>
        <xdr:cNvSpPr/>
      </xdr:nvSpPr>
      <xdr:spPr>
        <a:xfrm>
          <a:off x="4472215" y="10658929"/>
          <a:ext cx="3955143" cy="8980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400">
              <a:latin typeface="+mn-lt"/>
              <a:ea typeface="+mn-ea"/>
              <a:cs typeface="+mn-cs"/>
            </a:rPr>
            <a:t>При покупке любого механизма </a:t>
          </a:r>
          <a:r>
            <a:rPr lang="en-US" sz="1400">
              <a:latin typeface="+mn-lt"/>
              <a:ea typeface="+mn-ea"/>
              <a:cs typeface="+mn-cs"/>
            </a:rPr>
            <a:t>Pull to Move</a:t>
          </a:r>
          <a:r>
            <a:rPr lang="en-US" sz="1400" baseline="0">
              <a:latin typeface="+mn-lt"/>
              <a:ea typeface="+mn-ea"/>
              <a:cs typeface="+mn-cs"/>
            </a:rPr>
            <a:t> </a:t>
          </a:r>
          <a:r>
            <a:rPr lang="ru-RU" sz="1400" baseline="0">
              <a:latin typeface="+mn-lt"/>
              <a:ea typeface="+mn-ea"/>
              <a:cs typeface="+mn-cs"/>
            </a:rPr>
            <a:t>или </a:t>
          </a:r>
          <a:r>
            <a:rPr lang="en-US" sz="1400" baseline="0">
              <a:latin typeface="+mn-lt"/>
              <a:ea typeface="+mn-ea"/>
              <a:cs typeface="+mn-cs"/>
            </a:rPr>
            <a:t>Push to Move</a:t>
          </a:r>
          <a:r>
            <a:rPr lang="ru-RU" sz="1400" baseline="0">
              <a:latin typeface="+mn-lt"/>
              <a:ea typeface="+mn-ea"/>
              <a:cs typeface="+mn-cs"/>
            </a:rPr>
            <a:t> второй (симметричный) механизм получаете в подарок, т.е. 1+1, левый покупаешь, правый - в подарок</a:t>
          </a:r>
        </a:p>
      </xdr:txBody>
    </xdr:sp>
    <xdr:clientData/>
  </xdr:oneCellAnchor>
  <xdr:oneCellAnchor>
    <xdr:from>
      <xdr:col>8</xdr:col>
      <xdr:colOff>1750786</xdr:colOff>
      <xdr:row>20</xdr:row>
      <xdr:rowOff>1016000</xdr:rowOff>
    </xdr:from>
    <xdr:ext cx="3955143" cy="898072"/>
    <xdr:sp macro="" textlink="">
      <xdr:nvSpPr>
        <xdr:cNvPr id="56" name="Прямоугольник 55">
          <a:extLst>
            <a:ext uri="{FF2B5EF4-FFF2-40B4-BE49-F238E27FC236}">
              <a16:creationId xmlns:a16="http://schemas.microsoft.com/office/drawing/2014/main" xmlns="" id="{00000000-0008-0000-2600-000038000000}"/>
            </a:ext>
          </a:extLst>
        </xdr:cNvPr>
        <xdr:cNvSpPr/>
      </xdr:nvSpPr>
      <xdr:spPr>
        <a:xfrm>
          <a:off x="13108215" y="10604500"/>
          <a:ext cx="3955143" cy="8980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400">
              <a:latin typeface="+mn-lt"/>
              <a:ea typeface="+mn-ea"/>
              <a:cs typeface="+mn-cs"/>
            </a:rPr>
            <a:t>При покупке любого механизма </a:t>
          </a:r>
          <a:r>
            <a:rPr lang="en-US" sz="1400">
              <a:latin typeface="+mn-lt"/>
              <a:ea typeface="+mn-ea"/>
              <a:cs typeface="+mn-cs"/>
            </a:rPr>
            <a:t>Pull to Move</a:t>
          </a:r>
          <a:r>
            <a:rPr lang="en-US" sz="1400" baseline="0">
              <a:latin typeface="+mn-lt"/>
              <a:ea typeface="+mn-ea"/>
              <a:cs typeface="+mn-cs"/>
            </a:rPr>
            <a:t> </a:t>
          </a:r>
          <a:r>
            <a:rPr lang="ru-RU" sz="1400" baseline="0">
              <a:latin typeface="+mn-lt"/>
              <a:ea typeface="+mn-ea"/>
              <a:cs typeface="+mn-cs"/>
            </a:rPr>
            <a:t>или </a:t>
          </a:r>
          <a:r>
            <a:rPr lang="en-US" sz="1400" baseline="0">
              <a:latin typeface="+mn-lt"/>
              <a:ea typeface="+mn-ea"/>
              <a:cs typeface="+mn-cs"/>
            </a:rPr>
            <a:t>Push to Move</a:t>
          </a:r>
          <a:r>
            <a:rPr lang="ru-RU" sz="1400" baseline="0">
              <a:latin typeface="+mn-lt"/>
              <a:ea typeface="+mn-ea"/>
              <a:cs typeface="+mn-cs"/>
            </a:rPr>
            <a:t> второй (симметричный) механизм получаете в подарок, т.е. 1+1, левый покупаешь, правый - в подарок</a:t>
          </a:r>
        </a:p>
      </xdr:txBody>
    </xdr:sp>
    <xdr:clientData/>
  </xdr:oneCellAnchor>
  <xdr:oneCellAnchor>
    <xdr:from>
      <xdr:col>2</xdr:col>
      <xdr:colOff>535214</xdr:colOff>
      <xdr:row>35</xdr:row>
      <xdr:rowOff>27214</xdr:rowOff>
    </xdr:from>
    <xdr:ext cx="3955143" cy="898072"/>
    <xdr:sp macro="" textlink="">
      <xdr:nvSpPr>
        <xdr:cNvPr id="57" name="Прямоугольник 56">
          <a:extLst>
            <a:ext uri="{FF2B5EF4-FFF2-40B4-BE49-F238E27FC236}">
              <a16:creationId xmlns:a16="http://schemas.microsoft.com/office/drawing/2014/main" xmlns="" id="{00000000-0008-0000-2600-000039000000}"/>
            </a:ext>
          </a:extLst>
        </xdr:cNvPr>
        <xdr:cNvSpPr/>
      </xdr:nvSpPr>
      <xdr:spPr>
        <a:xfrm>
          <a:off x="3383643" y="15230928"/>
          <a:ext cx="3955143" cy="8980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400">
              <a:latin typeface="+mn-lt"/>
              <a:ea typeface="+mn-ea"/>
              <a:cs typeface="+mn-cs"/>
            </a:rPr>
            <a:t>При</a:t>
          </a:r>
          <a:r>
            <a:rPr lang="ru-RU" sz="1400" baseline="0">
              <a:latin typeface="+mn-lt"/>
              <a:ea typeface="+mn-ea"/>
              <a:cs typeface="+mn-cs"/>
            </a:rPr>
            <a:t> покупке комплекта роликов Вы получаете необходимое количество петель в подарок Фурнитура 12 кг =2 комплекта петель</a:t>
          </a:r>
        </a:p>
        <a:p>
          <a:r>
            <a:rPr lang="ru-RU" sz="1400" baseline="0">
              <a:latin typeface="+mn-lt"/>
              <a:ea typeface="+mn-ea"/>
              <a:cs typeface="+mn-cs"/>
            </a:rPr>
            <a:t>Фурнитура 25 кг= 4 комплекта петель</a:t>
          </a:r>
        </a:p>
        <a:p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571500</xdr:colOff>
      <xdr:row>35</xdr:row>
      <xdr:rowOff>952500</xdr:rowOff>
    </xdr:from>
    <xdr:ext cx="3955143" cy="898072"/>
    <xdr:sp macro="" textlink="">
      <xdr:nvSpPr>
        <xdr:cNvPr id="58" name="Прямоугольник 57">
          <a:extLst>
            <a:ext uri="{FF2B5EF4-FFF2-40B4-BE49-F238E27FC236}">
              <a16:creationId xmlns:a16="http://schemas.microsoft.com/office/drawing/2014/main" xmlns="" id="{00000000-0008-0000-2600-00003A000000}"/>
            </a:ext>
          </a:extLst>
        </xdr:cNvPr>
        <xdr:cNvSpPr/>
      </xdr:nvSpPr>
      <xdr:spPr>
        <a:xfrm>
          <a:off x="3419929" y="16156214"/>
          <a:ext cx="3955143" cy="8980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400">
              <a:latin typeface="+mn-lt"/>
              <a:ea typeface="+mn-ea"/>
              <a:cs typeface="+mn-cs"/>
            </a:rPr>
            <a:t>При покупке любого механизма </a:t>
          </a:r>
          <a:r>
            <a:rPr lang="en-US" sz="1400">
              <a:latin typeface="+mn-lt"/>
              <a:ea typeface="+mn-ea"/>
              <a:cs typeface="+mn-cs"/>
            </a:rPr>
            <a:t>Pull to Move</a:t>
          </a:r>
          <a:r>
            <a:rPr lang="en-US" sz="1400" baseline="0">
              <a:latin typeface="+mn-lt"/>
              <a:ea typeface="+mn-ea"/>
              <a:cs typeface="+mn-cs"/>
            </a:rPr>
            <a:t> </a:t>
          </a:r>
          <a:r>
            <a:rPr lang="ru-RU" sz="1400" baseline="0">
              <a:latin typeface="+mn-lt"/>
              <a:ea typeface="+mn-ea"/>
              <a:cs typeface="+mn-cs"/>
            </a:rPr>
            <a:t>или </a:t>
          </a:r>
          <a:r>
            <a:rPr lang="en-US" sz="1400" baseline="0">
              <a:latin typeface="+mn-lt"/>
              <a:ea typeface="+mn-ea"/>
              <a:cs typeface="+mn-cs"/>
            </a:rPr>
            <a:t>Push to Move</a:t>
          </a:r>
          <a:r>
            <a:rPr lang="ru-RU" sz="1400" baseline="0">
              <a:latin typeface="+mn-lt"/>
              <a:ea typeface="+mn-ea"/>
              <a:cs typeface="+mn-cs"/>
            </a:rPr>
            <a:t> второй (симметричный) механизм получаете в подарок, т.е. 1+1, левый покупаешь, правый - в подарок</a:t>
          </a:r>
        </a:p>
      </xdr:txBody>
    </xdr:sp>
    <xdr:clientData/>
  </xdr:oneCellAnchor>
  <xdr:oneCellAnchor>
    <xdr:from>
      <xdr:col>8</xdr:col>
      <xdr:colOff>1768929</xdr:colOff>
      <xdr:row>34</xdr:row>
      <xdr:rowOff>299357</xdr:rowOff>
    </xdr:from>
    <xdr:ext cx="3955143" cy="898072"/>
    <xdr:sp macro="" textlink="">
      <xdr:nvSpPr>
        <xdr:cNvPr id="59" name="Прямоугольник 58">
          <a:extLst>
            <a:ext uri="{FF2B5EF4-FFF2-40B4-BE49-F238E27FC236}">
              <a16:creationId xmlns:a16="http://schemas.microsoft.com/office/drawing/2014/main" xmlns="" id="{00000000-0008-0000-2600-00003B000000}"/>
            </a:ext>
          </a:extLst>
        </xdr:cNvPr>
        <xdr:cNvSpPr/>
      </xdr:nvSpPr>
      <xdr:spPr>
        <a:xfrm>
          <a:off x="13126358" y="15194643"/>
          <a:ext cx="3955143" cy="8980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400">
              <a:latin typeface="+mn-lt"/>
              <a:ea typeface="+mn-ea"/>
              <a:cs typeface="+mn-cs"/>
            </a:rPr>
            <a:t>При</a:t>
          </a:r>
          <a:r>
            <a:rPr lang="ru-RU" sz="1400" baseline="0">
              <a:latin typeface="+mn-lt"/>
              <a:ea typeface="+mn-ea"/>
              <a:cs typeface="+mn-cs"/>
            </a:rPr>
            <a:t> покупке комплекта роликов Вы получаете необходимое количество петель в подарок Фурнитура 12 кг =2 комплекта петель</a:t>
          </a:r>
        </a:p>
        <a:p>
          <a:r>
            <a:rPr lang="ru-RU" sz="1400" baseline="0">
              <a:latin typeface="+mn-lt"/>
              <a:ea typeface="+mn-ea"/>
              <a:cs typeface="+mn-cs"/>
            </a:rPr>
            <a:t>Фурнитура 25 кг= 4 комплекта петель</a:t>
          </a:r>
        </a:p>
        <a:p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8</xdr:col>
      <xdr:colOff>1768928</xdr:colOff>
      <xdr:row>35</xdr:row>
      <xdr:rowOff>907143</xdr:rowOff>
    </xdr:from>
    <xdr:ext cx="3955143" cy="898072"/>
    <xdr:sp macro="" textlink="">
      <xdr:nvSpPr>
        <xdr:cNvPr id="60" name="Прямоугольник 59">
          <a:extLst>
            <a:ext uri="{FF2B5EF4-FFF2-40B4-BE49-F238E27FC236}">
              <a16:creationId xmlns:a16="http://schemas.microsoft.com/office/drawing/2014/main" xmlns="" id="{00000000-0008-0000-2600-00003C000000}"/>
            </a:ext>
          </a:extLst>
        </xdr:cNvPr>
        <xdr:cNvSpPr/>
      </xdr:nvSpPr>
      <xdr:spPr>
        <a:xfrm>
          <a:off x="13126357" y="16110857"/>
          <a:ext cx="3955143" cy="8980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400">
              <a:latin typeface="+mn-lt"/>
              <a:ea typeface="+mn-ea"/>
              <a:cs typeface="+mn-cs"/>
            </a:rPr>
            <a:t>При покупке любого механизма </a:t>
          </a:r>
          <a:r>
            <a:rPr lang="en-US" sz="1400">
              <a:latin typeface="+mn-lt"/>
              <a:ea typeface="+mn-ea"/>
              <a:cs typeface="+mn-cs"/>
            </a:rPr>
            <a:t>Pull to Move</a:t>
          </a:r>
          <a:r>
            <a:rPr lang="en-US" sz="1400" baseline="0">
              <a:latin typeface="+mn-lt"/>
              <a:ea typeface="+mn-ea"/>
              <a:cs typeface="+mn-cs"/>
            </a:rPr>
            <a:t> </a:t>
          </a:r>
          <a:r>
            <a:rPr lang="ru-RU" sz="1400" baseline="0">
              <a:latin typeface="+mn-lt"/>
              <a:ea typeface="+mn-ea"/>
              <a:cs typeface="+mn-cs"/>
            </a:rPr>
            <a:t>или </a:t>
          </a:r>
          <a:r>
            <a:rPr lang="en-US" sz="1400" baseline="0">
              <a:latin typeface="+mn-lt"/>
              <a:ea typeface="+mn-ea"/>
              <a:cs typeface="+mn-cs"/>
            </a:rPr>
            <a:t>Push to Move</a:t>
          </a:r>
          <a:r>
            <a:rPr lang="ru-RU" sz="1400" baseline="0">
              <a:latin typeface="+mn-lt"/>
              <a:ea typeface="+mn-ea"/>
              <a:cs typeface="+mn-cs"/>
            </a:rPr>
            <a:t> второй (симметричный) механизм получаете в подарок, т.е. 1+1, левый покупаешь, правый - в подарок</a:t>
          </a:r>
        </a:p>
      </xdr:txBody>
    </xdr:sp>
    <xdr:clientData/>
  </xdr:one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11908</xdr:colOff>
      <xdr:row>2</xdr:row>
      <xdr:rowOff>0</xdr:rowOff>
    </xdr:from>
    <xdr:to>
      <xdr:col>2</xdr:col>
      <xdr:colOff>1141323</xdr:colOff>
      <xdr:row>3</xdr:row>
      <xdr:rowOff>2379</xdr:rowOff>
    </xdr:to>
    <xdr:pic>
      <xdr:nvPicPr>
        <xdr:cNvPr id="3" name="Рисунок 2" descr="36531_original.jpg">
          <a:extLst>
            <a:ext uri="{FF2B5EF4-FFF2-40B4-BE49-F238E27FC236}">
              <a16:creationId xmlns:a16="http://schemas.microsoft.com/office/drawing/2014/main" xmlns="" id="{00000000-0008-0000-2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35783" y="1083469"/>
          <a:ext cx="2962977" cy="2193129"/>
        </a:xfrm>
        <a:prstGeom prst="rect">
          <a:avLst/>
        </a:prstGeom>
      </xdr:spPr>
    </xdr:pic>
    <xdr:clientData/>
  </xdr:twoCellAnchor>
  <xdr:twoCellAnchor editAs="oneCell">
    <xdr:from>
      <xdr:col>8</xdr:col>
      <xdr:colOff>1940719</xdr:colOff>
      <xdr:row>1</xdr:row>
      <xdr:rowOff>581498</xdr:rowOff>
    </xdr:from>
    <xdr:to>
      <xdr:col>10</xdr:col>
      <xdr:colOff>1012032</xdr:colOff>
      <xdr:row>3</xdr:row>
      <xdr:rowOff>9523</xdr:rowOff>
    </xdr:to>
    <xdr:pic>
      <xdr:nvPicPr>
        <xdr:cNvPr id="4" name="Рисунок 3" descr="wl-230.jpg">
          <a:extLst>
            <a:ext uri="{FF2B5EF4-FFF2-40B4-BE49-F238E27FC236}">
              <a16:creationId xmlns:a16="http://schemas.microsoft.com/office/drawing/2014/main" xmlns="" id="{00000000-0008-0000-2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2311063" y="1081561"/>
          <a:ext cx="3238500" cy="22021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23812</xdr:rowOff>
    </xdr:from>
    <xdr:to>
      <xdr:col>2</xdr:col>
      <xdr:colOff>309563</xdr:colOff>
      <xdr:row>4</xdr:row>
      <xdr:rowOff>2166937</xdr:rowOff>
    </xdr:to>
    <xdr:pic>
      <xdr:nvPicPr>
        <xdr:cNvPr id="6" name="Рисунок 5" descr="ph38900_5.jpg">
          <a:extLst>
            <a:ext uri="{FF2B5EF4-FFF2-40B4-BE49-F238E27FC236}">
              <a16:creationId xmlns:a16="http://schemas.microsoft.com/office/drawing/2014/main" xmlns="" id="{00000000-0008-0000-2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23875" y="3548062"/>
          <a:ext cx="2143125" cy="2143125"/>
        </a:xfrm>
        <a:prstGeom prst="rect">
          <a:avLst/>
        </a:prstGeom>
      </xdr:spPr>
    </xdr:pic>
    <xdr:clientData/>
  </xdr:twoCellAnchor>
  <xdr:oneCellAnchor>
    <xdr:from>
      <xdr:col>2</xdr:col>
      <xdr:colOff>1142999</xdr:colOff>
      <xdr:row>2</xdr:row>
      <xdr:rowOff>0</xdr:rowOff>
    </xdr:from>
    <xdr:ext cx="5238750" cy="1690687"/>
    <xdr:sp macro="" textlink="">
      <xdr:nvSpPr>
        <xdr:cNvPr id="7" name="Прямоугольник 6">
          <a:extLst>
            <a:ext uri="{FF2B5EF4-FFF2-40B4-BE49-F238E27FC236}">
              <a16:creationId xmlns:a16="http://schemas.microsoft.com/office/drawing/2014/main" xmlns="" id="{00000000-0008-0000-2800-000007000000}"/>
            </a:ext>
          </a:extLst>
        </xdr:cNvPr>
        <xdr:cNvSpPr/>
      </xdr:nvSpPr>
      <xdr:spPr>
        <a:xfrm>
          <a:off x="3500437" y="1083469"/>
          <a:ext cx="5238750" cy="169068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-</a:t>
          </a:r>
          <a:r>
            <a:rPr lang="ru-RU" sz="1100" baseline="0">
              <a:latin typeface="+mn-lt"/>
              <a:ea typeface="+mn-ea"/>
              <a:cs typeface="+mn-cs"/>
            </a:rPr>
            <a:t> Для 1 или 2-х складных дверей с двумя створками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Для деревянных дверей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Вес створки от 20 до 25 кг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Высота дверей до 3000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- Ширина одной створки до 600 мм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Протестировано 40 000 циклов</a:t>
          </a:r>
          <a:endParaRPr lang="ru-RU" sz="110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0</xdr:colOff>
      <xdr:row>20</xdr:row>
      <xdr:rowOff>83344</xdr:rowOff>
    </xdr:from>
    <xdr:to>
      <xdr:col>1</xdr:col>
      <xdr:colOff>1475122</xdr:colOff>
      <xdr:row>20</xdr:row>
      <xdr:rowOff>1080000</xdr:rowOff>
    </xdr:to>
    <xdr:pic>
      <xdr:nvPicPr>
        <xdr:cNvPr id="8" name="Рисунок 7" descr="76pjj-Adapter mebelnoy ruchki dlya skladnykh dverey, khrom, matovyy.jpg">
          <a:extLst>
            <a:ext uri="{FF2B5EF4-FFF2-40B4-BE49-F238E27FC236}">
              <a16:creationId xmlns:a16="http://schemas.microsoft.com/office/drawing/2014/main" xmlns="" id="{00000000-0008-0000-2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23875" y="9351169"/>
          <a:ext cx="1475122" cy="996656"/>
        </a:xfrm>
        <a:prstGeom prst="rect">
          <a:avLst/>
        </a:prstGeom>
      </xdr:spPr>
    </xdr:pic>
    <xdr:clientData/>
  </xdr:twoCellAnchor>
  <xdr:twoCellAnchor>
    <xdr:from>
      <xdr:col>1</xdr:col>
      <xdr:colOff>95248</xdr:colOff>
      <xdr:row>0</xdr:row>
      <xdr:rowOff>119060</xdr:rowOff>
    </xdr:from>
    <xdr:to>
      <xdr:col>1</xdr:col>
      <xdr:colOff>768448</xdr:colOff>
      <xdr:row>0</xdr:row>
      <xdr:rowOff>792260</xdr:rowOff>
    </xdr:to>
    <xdr:grpSp>
      <xdr:nvGrpSpPr>
        <xdr:cNvPr id="11" name="Группа 1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xmlns="" id="{00000000-0008-0000-2800-00000B000000}"/>
            </a:ext>
          </a:extLst>
        </xdr:cNvPr>
        <xdr:cNvGrpSpPr>
          <a:grpSpLocks noChangeAspect="1"/>
        </xdr:cNvGrpSpPr>
      </xdr:nvGrpSpPr>
      <xdr:grpSpPr>
        <a:xfrm>
          <a:off x="1020534" y="119060"/>
          <a:ext cx="673200" cy="673200"/>
          <a:chOff x="720000" y="3600000"/>
          <a:chExt cx="792000" cy="792000"/>
        </a:xfrm>
        <a:noFill/>
      </xdr:grpSpPr>
      <xdr:sp macro="" textlink="">
        <xdr:nvSpPr>
          <xdr:cNvPr id="13" name="Стрелка влево 12">
            <a:extLst>
              <a:ext uri="{FF2B5EF4-FFF2-40B4-BE49-F238E27FC236}">
                <a16:creationId xmlns:a16="http://schemas.microsoft.com/office/drawing/2014/main" xmlns="" id="{00000000-0008-0000-2800-00000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4" name="Прямоугольник 13">
            <a:extLst>
              <a:ext uri="{FF2B5EF4-FFF2-40B4-BE49-F238E27FC236}">
                <a16:creationId xmlns:a16="http://schemas.microsoft.com/office/drawing/2014/main" xmlns="" id="{00000000-0008-0000-2800-00000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4</xdr:row>
      <xdr:rowOff>107154</xdr:rowOff>
    </xdr:from>
    <xdr:to>
      <xdr:col>0</xdr:col>
      <xdr:colOff>792262</xdr:colOff>
      <xdr:row>4</xdr:row>
      <xdr:rowOff>851791</xdr:rowOff>
    </xdr:to>
    <xdr:grpSp>
      <xdr:nvGrpSpPr>
        <xdr:cNvPr id="15" name="Группа 14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xmlns="" id="{00000000-0008-0000-2800-00000F000000}"/>
            </a:ext>
          </a:extLst>
        </xdr:cNvPr>
        <xdr:cNvGrpSpPr>
          <a:grpSpLocks noChangeAspect="1"/>
        </xdr:cNvGrpSpPr>
      </xdr:nvGrpSpPr>
      <xdr:grpSpPr>
        <a:xfrm rot="5400000">
          <a:off x="83342" y="4107086"/>
          <a:ext cx="744637" cy="673202"/>
          <a:chOff x="720000" y="3600000"/>
          <a:chExt cx="792000" cy="792000"/>
        </a:xfrm>
      </xdr:grpSpPr>
      <xdr:sp macro="" textlink="">
        <xdr:nvSpPr>
          <xdr:cNvPr id="16" name="Стрелка влево 15">
            <a:extLst>
              <a:ext uri="{FF2B5EF4-FFF2-40B4-BE49-F238E27FC236}">
                <a16:creationId xmlns:a16="http://schemas.microsoft.com/office/drawing/2014/main" xmlns="" id="{00000000-0008-0000-2800-00001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7" name="Прямоугольник 16">
            <a:extLst>
              <a:ext uri="{FF2B5EF4-FFF2-40B4-BE49-F238E27FC236}">
                <a16:creationId xmlns:a16="http://schemas.microsoft.com/office/drawing/2014/main" xmlns="" id="{00000000-0008-0000-2800-00001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20</xdr:row>
      <xdr:rowOff>95249</xdr:rowOff>
    </xdr:from>
    <xdr:to>
      <xdr:col>0</xdr:col>
      <xdr:colOff>792262</xdr:colOff>
      <xdr:row>20</xdr:row>
      <xdr:rowOff>839886</xdr:rowOff>
    </xdr:to>
    <xdr:grpSp>
      <xdr:nvGrpSpPr>
        <xdr:cNvPr id="18" name="Группа 1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xmlns="" id="{00000000-0008-0000-2800-000012000000}"/>
            </a:ext>
          </a:extLst>
        </xdr:cNvPr>
        <xdr:cNvGrpSpPr>
          <a:grpSpLocks noChangeAspect="1"/>
        </xdr:cNvGrpSpPr>
      </xdr:nvGrpSpPr>
      <xdr:grpSpPr>
        <a:xfrm rot="5400000">
          <a:off x="83342" y="10136753"/>
          <a:ext cx="744637" cy="673202"/>
          <a:chOff x="720000" y="3600000"/>
          <a:chExt cx="792000" cy="792000"/>
        </a:xfrm>
      </xdr:grpSpPr>
      <xdr:sp macro="" textlink="">
        <xdr:nvSpPr>
          <xdr:cNvPr id="19" name="Стрелка влево 18">
            <a:extLst>
              <a:ext uri="{FF2B5EF4-FFF2-40B4-BE49-F238E27FC236}">
                <a16:creationId xmlns:a16="http://schemas.microsoft.com/office/drawing/2014/main" xmlns="" id="{00000000-0008-0000-2800-000013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0" name="Прямоугольник 19">
            <a:extLst>
              <a:ext uri="{FF2B5EF4-FFF2-40B4-BE49-F238E27FC236}">
                <a16:creationId xmlns:a16="http://schemas.microsoft.com/office/drawing/2014/main" xmlns="" id="{00000000-0008-0000-2800-000014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</xdr:col>
      <xdr:colOff>0</xdr:colOff>
      <xdr:row>26</xdr:row>
      <xdr:rowOff>47624</xdr:rowOff>
    </xdr:from>
    <xdr:to>
      <xdr:col>2</xdr:col>
      <xdr:colOff>2134599</xdr:colOff>
      <xdr:row>26</xdr:row>
      <xdr:rowOff>2181599</xdr:rowOff>
    </xdr:to>
    <xdr:pic>
      <xdr:nvPicPr>
        <xdr:cNvPr id="21" name="Рисунок 20" descr="EF_Comp_Beschlag_Schiebetuer_TA (1).jpg">
          <a:extLst>
            <a:ext uri="{FF2B5EF4-FFF2-40B4-BE49-F238E27FC236}">
              <a16:creationId xmlns:a16="http://schemas.microsoft.com/office/drawing/2014/main" xmlns="" id="{00000000-0008-0000-2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927100" y="12163424"/>
          <a:ext cx="4007849" cy="2133975"/>
        </a:xfrm>
        <a:prstGeom prst="rect">
          <a:avLst/>
        </a:prstGeom>
      </xdr:spPr>
    </xdr:pic>
    <xdr:clientData/>
  </xdr:twoCellAnchor>
  <xdr:oneCellAnchor>
    <xdr:from>
      <xdr:col>2</xdr:col>
      <xdr:colOff>2250282</xdr:colOff>
      <xdr:row>26</xdr:row>
      <xdr:rowOff>226218</xdr:rowOff>
    </xdr:from>
    <xdr:ext cx="3378492" cy="787655"/>
    <xdr:sp macro="" textlink="">
      <xdr:nvSpPr>
        <xdr:cNvPr id="22" name="Прямоугольник 21">
          <a:extLst>
            <a:ext uri="{FF2B5EF4-FFF2-40B4-BE49-F238E27FC236}">
              <a16:creationId xmlns:a16="http://schemas.microsoft.com/office/drawing/2014/main" xmlns="" id="{00000000-0008-0000-2800-000016000000}"/>
            </a:ext>
          </a:extLst>
        </xdr:cNvPr>
        <xdr:cNvSpPr/>
      </xdr:nvSpPr>
      <xdr:spPr>
        <a:xfrm>
          <a:off x="5050632" y="12342018"/>
          <a:ext cx="3378492" cy="787655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Данный</a:t>
          </a:r>
          <a:r>
            <a:rPr lang="ru-RU" sz="1100" baseline="0">
              <a:latin typeface="+mn-lt"/>
              <a:ea typeface="+mn-ea"/>
              <a:cs typeface="+mn-cs"/>
            </a:rPr>
            <a:t> комплект для одной двери.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2-х дверного шкафа нужно 4 шт</a:t>
          </a:r>
        </a:p>
        <a:p>
          <a:r>
            <a:rPr lang="ru-RU" sz="1100" baseline="0">
              <a:latin typeface="+mn-lt"/>
              <a:ea typeface="+mn-ea"/>
              <a:cs typeface="+mn-cs"/>
            </a:rPr>
            <a:t>Для 3-х дверного шкафа нужно 6 шт</a:t>
          </a:r>
          <a:endParaRPr lang="ru-RU" sz="5400"/>
        </a:p>
      </xdr:txBody>
    </xdr:sp>
    <xdr:clientData/>
  </xdr:oneCellAnchor>
  <xdr:twoCellAnchor>
    <xdr:from>
      <xdr:col>1</xdr:col>
      <xdr:colOff>0</xdr:colOff>
      <xdr:row>31</xdr:row>
      <xdr:rowOff>38555</xdr:rowOff>
    </xdr:from>
    <xdr:to>
      <xdr:col>2</xdr:col>
      <xdr:colOff>538537</xdr:colOff>
      <xdr:row>32</xdr:row>
      <xdr:rowOff>2113643</xdr:rowOff>
    </xdr:to>
    <xdr:pic>
      <xdr:nvPicPr>
        <xdr:cNvPr id="23" name="Рисунок 22" descr="409990_1802_Türausrichtbeschlag_02_shop.jpg">
          <a:extLst>
            <a:ext uri="{FF2B5EF4-FFF2-40B4-BE49-F238E27FC236}">
              <a16:creationId xmlns:a16="http://schemas.microsoft.com/office/drawing/2014/main" xmlns="" id="{00000000-0008-0000-28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925286" y="15614198"/>
          <a:ext cx="2461680" cy="2256516"/>
        </a:xfrm>
        <a:prstGeom prst="rect">
          <a:avLst/>
        </a:prstGeom>
      </xdr:spPr>
    </xdr:pic>
    <xdr:clientData/>
  </xdr:twoCellAnchor>
  <xdr:oneCellAnchor>
    <xdr:from>
      <xdr:col>2</xdr:col>
      <xdr:colOff>476250</xdr:colOff>
      <xdr:row>30</xdr:row>
      <xdr:rowOff>178589</xdr:rowOff>
    </xdr:from>
    <xdr:ext cx="5345905" cy="2345531"/>
    <xdr:sp macro="" textlink="">
      <xdr:nvSpPr>
        <xdr:cNvPr id="24" name="Прямоугольник 23">
          <a:extLst>
            <a:ext uri="{FF2B5EF4-FFF2-40B4-BE49-F238E27FC236}">
              <a16:creationId xmlns:a16="http://schemas.microsoft.com/office/drawing/2014/main" xmlns="" id="{00000000-0008-0000-2800-000018000000}"/>
            </a:ext>
          </a:extLst>
        </xdr:cNvPr>
        <xdr:cNvSpPr/>
      </xdr:nvSpPr>
      <xdr:spPr>
        <a:xfrm>
          <a:off x="3276600" y="15177289"/>
          <a:ext cx="5345905" cy="234553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>
              <a:latin typeface="+mn-lt"/>
              <a:ea typeface="+mn-ea"/>
              <a:cs typeface="+mn-cs"/>
            </a:rPr>
            <a:t>Для выпрямления деформированных мебельных дверей</a:t>
          </a:r>
          <a:r>
            <a:rPr lang="en-US" sz="1100">
              <a:latin typeface="+mn-lt"/>
              <a:ea typeface="+mn-ea"/>
              <a:cs typeface="+mn-cs"/>
            </a:rPr>
            <a:t>.</a:t>
          </a:r>
        </a:p>
        <a:p>
          <a:r>
            <a:rPr lang="ru-RU" sz="1100">
              <a:latin typeface="+mn-lt"/>
              <a:ea typeface="+mn-ea"/>
              <a:cs typeface="+mn-cs"/>
            </a:rPr>
            <a:t>Может также использоваться в качестве меры предосторожности для предотвращения деформации дверей.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Для дверей / фасадов толщиной 16 - 25 мм.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Максимальная высота двери / передней панели 2600 мм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Длина резьбовой шпильки 2000 мм, при необходимости может быть укорочена.2 регулировочные фурнитуры должны быть установлены на каждую дверь/перекрытие.</a:t>
          </a:r>
          <a:endParaRPr lang="en-US" sz="1100">
            <a:latin typeface="+mn-lt"/>
            <a:ea typeface="+mn-ea"/>
            <a:cs typeface="+mn-cs"/>
          </a:endParaRPr>
        </a:p>
        <a:p>
          <a:r>
            <a:rPr lang="ru-RU" sz="1100">
              <a:latin typeface="+mn-lt"/>
              <a:ea typeface="+mn-ea"/>
              <a:cs typeface="+mn-cs"/>
            </a:rPr>
            <a:t>Быстрая, без винтовая установка и настройка, требующая только одной руки. Для бесшумного движения дверей / фронтов Крышка для отверстий диаметром 35 мм, серебристый пластик Крышки для пазов, алюминия, анодированного серебра Один комплект, состоящий из двух регулировочных фитингов</a:t>
          </a:r>
          <a:endParaRPr lang="ru-RU" sz="5400"/>
        </a:p>
      </xdr:txBody>
    </xdr:sp>
    <xdr:clientData/>
  </xdr:one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4</xdr:row>
      <xdr:rowOff>23812</xdr:rowOff>
    </xdr:from>
    <xdr:to>
      <xdr:col>2</xdr:col>
      <xdr:colOff>12411</xdr:colOff>
      <xdr:row>4</xdr:row>
      <xdr:rowOff>1079999</xdr:rowOff>
    </xdr:to>
    <xdr:pic>
      <xdr:nvPicPr>
        <xdr:cNvPr id="2" name="Рисунок 1" descr="G8_Comp_Excenter_Verbindungsbeschlag_Rastex_15.jpg">
          <a:extLst>
            <a:ext uri="{FF2B5EF4-FFF2-40B4-BE49-F238E27FC236}">
              <a16:creationId xmlns:a16="http://schemas.microsoft.com/office/drawing/2014/main" xmlns="" id="{00000000-0008-0000-2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821531"/>
          <a:ext cx="1655474" cy="1056187"/>
        </a:xfrm>
        <a:prstGeom prst="rect">
          <a:avLst/>
        </a:prstGeom>
      </xdr:spPr>
    </xdr:pic>
    <xdr:clientData/>
  </xdr:twoCellAnchor>
  <xdr:oneCellAnchor>
    <xdr:from>
      <xdr:col>2</xdr:col>
      <xdr:colOff>14790</xdr:colOff>
      <xdr:row>4</xdr:row>
      <xdr:rowOff>10064</xdr:rowOff>
    </xdr:from>
    <xdr:ext cx="5021553" cy="1049592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xmlns="" id="{00000000-0008-0000-2900-000003000000}"/>
            </a:ext>
          </a:extLst>
        </xdr:cNvPr>
        <xdr:cNvSpPr/>
      </xdr:nvSpPr>
      <xdr:spPr>
        <a:xfrm>
          <a:off x="1848353" y="807783"/>
          <a:ext cx="5021553" cy="104959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Благодаря защите от обратного вращения возможно уменьшение зазора до 4 мм между панелями.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Внутренние и внешние зубцы-фиксаторы обеспечивают двойную надежность крепления и точное затягивание дюбеля по центру, исключая смещение деталей при монтаже.</a:t>
          </a:r>
        </a:p>
      </xdr:txBody>
    </xdr:sp>
    <xdr:clientData/>
  </xdr:oneCellAnchor>
  <xdr:twoCellAnchor>
    <xdr:from>
      <xdr:col>7</xdr:col>
      <xdr:colOff>0</xdr:colOff>
      <xdr:row>4</xdr:row>
      <xdr:rowOff>47624</xdr:rowOff>
    </xdr:from>
    <xdr:to>
      <xdr:col>8</xdr:col>
      <xdr:colOff>12411</xdr:colOff>
      <xdr:row>4</xdr:row>
      <xdr:rowOff>1079999</xdr:rowOff>
    </xdr:to>
    <xdr:pic>
      <xdr:nvPicPr>
        <xdr:cNvPr id="4" name="Рисунок 3" descr="G8_ADK_Rastex15_TA.jpg">
          <a:extLst>
            <a:ext uri="{FF2B5EF4-FFF2-40B4-BE49-F238E27FC236}">
              <a16:creationId xmlns:a16="http://schemas.microsoft.com/office/drawing/2014/main" xmlns="" id="{00000000-0008-0000-2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108156" y="845343"/>
          <a:ext cx="1655474" cy="1032375"/>
        </a:xfrm>
        <a:prstGeom prst="rect">
          <a:avLst/>
        </a:prstGeom>
      </xdr:spPr>
    </xdr:pic>
    <xdr:clientData/>
  </xdr:twoCellAnchor>
  <xdr:oneCellAnchor>
    <xdr:from>
      <xdr:col>1</xdr:col>
      <xdr:colOff>1619599</xdr:colOff>
      <xdr:row>24</xdr:row>
      <xdr:rowOff>224376</xdr:rowOff>
    </xdr:from>
    <xdr:ext cx="3198568" cy="609013"/>
    <xdr:sp macro="" textlink="">
      <xdr:nvSpPr>
        <xdr:cNvPr id="6" name="Прямоугольник 5">
          <a:extLst>
            <a:ext uri="{FF2B5EF4-FFF2-40B4-BE49-F238E27FC236}">
              <a16:creationId xmlns:a16="http://schemas.microsoft.com/office/drawing/2014/main" xmlns="" id="{00000000-0008-0000-2900-000006000000}"/>
            </a:ext>
          </a:extLst>
        </xdr:cNvPr>
        <xdr:cNvSpPr/>
      </xdr:nvSpPr>
      <xdr:spPr>
        <a:xfrm>
          <a:off x="1810099" y="3617657"/>
          <a:ext cx="3198568" cy="609013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Разжимная муфта для отверстий диаметром 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Длина дюбеля 20/30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Оцинкованная сталь/пластик синего цвета</a:t>
          </a:r>
        </a:p>
      </xdr:txBody>
    </xdr:sp>
    <xdr:clientData/>
  </xdr:oneCellAnchor>
  <xdr:oneCellAnchor>
    <xdr:from>
      <xdr:col>7</xdr:col>
      <xdr:colOff>1607693</xdr:colOff>
      <xdr:row>24</xdr:row>
      <xdr:rowOff>236283</xdr:rowOff>
    </xdr:from>
    <xdr:ext cx="3270062" cy="609013"/>
    <xdr:sp macro="" textlink="">
      <xdr:nvSpPr>
        <xdr:cNvPr id="8" name="Прямоугольник 7">
          <a:extLst>
            <a:ext uri="{FF2B5EF4-FFF2-40B4-BE49-F238E27FC236}">
              <a16:creationId xmlns:a16="http://schemas.microsoft.com/office/drawing/2014/main" xmlns="" id="{00000000-0008-0000-2900-000008000000}"/>
            </a:ext>
          </a:extLst>
        </xdr:cNvPr>
        <xdr:cNvSpPr/>
      </xdr:nvSpPr>
      <xdr:spPr>
        <a:xfrm>
          <a:off x="9715849" y="3629564"/>
          <a:ext cx="3270062" cy="609013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Разжимная муфта для отверстий диаметром 10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Длина дюбеля 20/30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Оцинкованная сталь/пластик зеленого цвета</a:t>
          </a:r>
        </a:p>
      </xdr:txBody>
    </xdr:sp>
    <xdr:clientData/>
  </xdr:oneCellAnchor>
  <xdr:twoCellAnchor>
    <xdr:from>
      <xdr:col>1</xdr:col>
      <xdr:colOff>0</xdr:colOff>
      <xdr:row>34</xdr:row>
      <xdr:rowOff>0</xdr:rowOff>
    </xdr:from>
    <xdr:to>
      <xdr:col>2</xdr:col>
      <xdr:colOff>1755761</xdr:colOff>
      <xdr:row>34</xdr:row>
      <xdr:rowOff>1080000</xdr:rowOff>
    </xdr:to>
    <xdr:pic>
      <xdr:nvPicPr>
        <xdr:cNvPr id="9" name="Рисунок 8" descr="G8_20056_20058_TA.jpg">
          <a:extLst>
            <a:ext uri="{FF2B5EF4-FFF2-40B4-BE49-F238E27FC236}">
              <a16:creationId xmlns:a16="http://schemas.microsoft.com/office/drawing/2014/main" xmlns="" id="{00000000-0008-0000-2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90500" y="6477000"/>
          <a:ext cx="3398824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25</xdr:row>
      <xdr:rowOff>0</xdr:rowOff>
    </xdr:from>
    <xdr:to>
      <xdr:col>7</xdr:col>
      <xdr:colOff>1563466</xdr:colOff>
      <xdr:row>25</xdr:row>
      <xdr:rowOff>1080000</xdr:rowOff>
    </xdr:to>
    <xdr:pic>
      <xdr:nvPicPr>
        <xdr:cNvPr id="10" name="Рисунок 9" descr="ta_0044758_ges.jpg">
          <a:extLst>
            <a:ext uri="{FF2B5EF4-FFF2-40B4-BE49-F238E27FC236}">
              <a16:creationId xmlns:a16="http://schemas.microsoft.com/office/drawing/2014/main" xmlns="" id="{00000000-0008-0000-2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108156" y="3631406"/>
          <a:ext cx="1563466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1</xdr:col>
      <xdr:colOff>1615970</xdr:colOff>
      <xdr:row>25</xdr:row>
      <xdr:rowOff>1080000</xdr:rowOff>
    </xdr:to>
    <xdr:pic>
      <xdr:nvPicPr>
        <xdr:cNvPr id="11" name="Рисунок 10" descr="ta_0044750_ges.jpg">
          <a:extLst>
            <a:ext uri="{FF2B5EF4-FFF2-40B4-BE49-F238E27FC236}">
              <a16:creationId xmlns:a16="http://schemas.microsoft.com/office/drawing/2014/main" xmlns="" id="{00000000-0008-0000-2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90500" y="3631406"/>
          <a:ext cx="1615970" cy="1080000"/>
        </a:xfrm>
        <a:prstGeom prst="rect">
          <a:avLst/>
        </a:prstGeom>
      </xdr:spPr>
    </xdr:pic>
    <xdr:clientData/>
  </xdr:twoCellAnchor>
  <xdr:oneCellAnchor>
    <xdr:from>
      <xdr:col>2</xdr:col>
      <xdr:colOff>1107631</xdr:colOff>
      <xdr:row>33</xdr:row>
      <xdr:rowOff>236282</xdr:rowOff>
    </xdr:from>
    <xdr:ext cx="3357214" cy="918624"/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xmlns="" id="{00000000-0008-0000-2900-00000C000000}"/>
            </a:ext>
          </a:extLst>
        </xdr:cNvPr>
        <xdr:cNvSpPr/>
      </xdr:nvSpPr>
      <xdr:spPr>
        <a:xfrm>
          <a:off x="2941194" y="12285407"/>
          <a:ext cx="3357214" cy="91862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 прямой резьбой для отверстий диаметром 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Длина дюбеля 20/30 мм</a:t>
          </a:r>
        </a:p>
        <a:p>
          <a:r>
            <a:rPr lang="en-US" sz="1100" b="0" i="0">
              <a:latin typeface="+mn-lt"/>
              <a:ea typeface="+mn-ea"/>
              <a:cs typeface="+mn-cs"/>
            </a:rPr>
            <a:t>DU 320 T </a:t>
          </a:r>
          <a:r>
            <a:rPr lang="ru-RU" sz="1100" b="0" i="0">
              <a:latin typeface="+mn-lt"/>
              <a:ea typeface="+mn-ea"/>
              <a:cs typeface="+mn-cs"/>
            </a:rPr>
            <a:t>подходит также для </a:t>
          </a:r>
          <a:r>
            <a:rPr lang="en-US" sz="1100" b="0" i="0">
              <a:latin typeface="+mn-lt"/>
              <a:ea typeface="+mn-ea"/>
              <a:cs typeface="+mn-cs"/>
            </a:rPr>
            <a:t>VB Insert </a:t>
          </a:r>
          <a:r>
            <a:rPr lang="ru-RU" sz="1100" b="0" i="0">
              <a:latin typeface="+mn-lt"/>
              <a:ea typeface="+mn-ea"/>
              <a:cs typeface="+mn-cs"/>
            </a:rPr>
            <a:t>для легких мебельных плит с толщиной покрытия 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Сталь/пластик зеленого</a:t>
          </a:r>
          <a:endParaRPr lang="en-US" sz="1100" b="0" i="0">
            <a:latin typeface="+mn-lt"/>
            <a:ea typeface="+mn-ea"/>
            <a:cs typeface="+mn-cs"/>
          </a:endParaRPr>
        </a:p>
        <a:p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7</xdr:col>
      <xdr:colOff>0</xdr:colOff>
      <xdr:row>34</xdr:row>
      <xdr:rowOff>71438</xdr:rowOff>
    </xdr:from>
    <xdr:to>
      <xdr:col>8</xdr:col>
      <xdr:colOff>867937</xdr:colOff>
      <xdr:row>34</xdr:row>
      <xdr:rowOff>1080000</xdr:rowOff>
    </xdr:to>
    <xdr:pic>
      <xdr:nvPicPr>
        <xdr:cNvPr id="13" name="Рисунок 12" descr="G8_20056_20058_TA (1).jpg">
          <a:extLst>
            <a:ext uri="{FF2B5EF4-FFF2-40B4-BE49-F238E27FC236}">
              <a16:creationId xmlns:a16="http://schemas.microsoft.com/office/drawing/2014/main" xmlns="" id="{00000000-0008-0000-2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108156" y="6548438"/>
          <a:ext cx="2511000" cy="1008562"/>
        </a:xfrm>
        <a:prstGeom prst="rect">
          <a:avLst/>
        </a:prstGeom>
      </xdr:spPr>
    </xdr:pic>
    <xdr:clientData/>
  </xdr:twoCellAnchor>
  <xdr:oneCellAnchor>
    <xdr:from>
      <xdr:col>8</xdr:col>
      <xdr:colOff>488504</xdr:colOff>
      <xdr:row>33</xdr:row>
      <xdr:rowOff>212469</xdr:rowOff>
    </xdr:from>
    <xdr:ext cx="4559746" cy="1097219"/>
    <xdr:sp macro="" textlink="">
      <xdr:nvSpPr>
        <xdr:cNvPr id="14" name="Прямоугольник 13">
          <a:extLst>
            <a:ext uri="{FF2B5EF4-FFF2-40B4-BE49-F238E27FC236}">
              <a16:creationId xmlns:a16="http://schemas.microsoft.com/office/drawing/2014/main" xmlns="" id="{00000000-0008-0000-2900-00000E000000}"/>
            </a:ext>
          </a:extLst>
        </xdr:cNvPr>
        <xdr:cNvSpPr/>
      </xdr:nvSpPr>
      <xdr:spPr>
        <a:xfrm>
          <a:off x="10239723" y="6451344"/>
          <a:ext cx="4559746" cy="1097219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 прямой резьбой для отверстий диаметром 5 мм</a:t>
          </a:r>
        </a:p>
        <a:p>
          <a:r>
            <a:rPr lang="en-US" sz="1100" b="0" i="0">
              <a:latin typeface="+mn-lt"/>
              <a:ea typeface="+mn-ea"/>
              <a:cs typeface="+mn-cs"/>
            </a:rPr>
            <a:t>DU 232 T </a:t>
          </a:r>
          <a:r>
            <a:rPr lang="ru-RU" sz="1100" b="0" i="0">
              <a:latin typeface="+mn-lt"/>
              <a:ea typeface="+mn-ea"/>
              <a:cs typeface="+mn-cs"/>
            </a:rPr>
            <a:t>подходит также для </a:t>
          </a:r>
          <a:r>
            <a:rPr lang="en-US" sz="1100" b="0" i="0">
              <a:latin typeface="+mn-lt"/>
              <a:ea typeface="+mn-ea"/>
              <a:cs typeface="+mn-cs"/>
            </a:rPr>
            <a:t>VB Insert </a:t>
          </a:r>
          <a:r>
            <a:rPr lang="ru-RU" sz="1100" b="0" i="0">
              <a:latin typeface="+mn-lt"/>
              <a:ea typeface="+mn-ea"/>
              <a:cs typeface="+mn-cs"/>
            </a:rPr>
            <a:t>для легких мебельных плит с толщиной покрытия 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Сталь/пластик черного цвета</a:t>
          </a:r>
        </a:p>
      </xdr:txBody>
    </xdr:sp>
    <xdr:clientData/>
  </xdr:oneCellAnchor>
  <xdr:twoCellAnchor>
    <xdr:from>
      <xdr:col>1</xdr:col>
      <xdr:colOff>1</xdr:colOff>
      <xdr:row>42</xdr:row>
      <xdr:rowOff>0</xdr:rowOff>
    </xdr:from>
    <xdr:to>
      <xdr:col>2</xdr:col>
      <xdr:colOff>608983</xdr:colOff>
      <xdr:row>42</xdr:row>
      <xdr:rowOff>1080000</xdr:rowOff>
    </xdr:to>
    <xdr:pic>
      <xdr:nvPicPr>
        <xdr:cNvPr id="15" name="Рисунок 14" descr="G8_20157_TA.jpg">
          <a:extLst>
            <a:ext uri="{FF2B5EF4-FFF2-40B4-BE49-F238E27FC236}">
              <a16:creationId xmlns:a16="http://schemas.microsoft.com/office/drawing/2014/main" xmlns="" id="{00000000-0008-0000-2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90501" y="8953500"/>
          <a:ext cx="2252045" cy="1080000"/>
        </a:xfrm>
        <a:prstGeom prst="rect">
          <a:avLst/>
        </a:prstGeom>
      </xdr:spPr>
    </xdr:pic>
    <xdr:clientData/>
  </xdr:twoCellAnchor>
  <xdr:oneCellAnchor>
    <xdr:from>
      <xdr:col>2</xdr:col>
      <xdr:colOff>586291</xdr:colOff>
      <xdr:row>42</xdr:row>
      <xdr:rowOff>33876</xdr:rowOff>
    </xdr:from>
    <xdr:ext cx="1927322" cy="609013"/>
    <xdr:sp macro="" textlink="">
      <xdr:nvSpPr>
        <xdr:cNvPr id="16" name="Прямоугольник 15">
          <a:extLst>
            <a:ext uri="{FF2B5EF4-FFF2-40B4-BE49-F238E27FC236}">
              <a16:creationId xmlns:a16="http://schemas.microsoft.com/office/drawing/2014/main" xmlns="" id="{00000000-0008-0000-2900-000010000000}"/>
            </a:ext>
          </a:extLst>
        </xdr:cNvPr>
        <xdr:cNvSpPr/>
      </xdr:nvSpPr>
      <xdr:spPr>
        <a:xfrm>
          <a:off x="2419854" y="8987376"/>
          <a:ext cx="1927322" cy="609013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Резьба </a:t>
          </a:r>
          <a:r>
            <a:rPr lang="en-US" sz="1100" b="0" i="0">
              <a:latin typeface="+mn-lt"/>
              <a:ea typeface="+mn-ea"/>
              <a:cs typeface="+mn-cs"/>
            </a:rPr>
            <a:t>M6 x 7,8 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Длина дюбеля 30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Сталь/пластик черного цвета</a:t>
          </a:r>
        </a:p>
      </xdr:txBody>
    </xdr:sp>
    <xdr:clientData/>
  </xdr:oneCellAnchor>
  <xdr:twoCellAnchor>
    <xdr:from>
      <xdr:col>7</xdr:col>
      <xdr:colOff>1</xdr:colOff>
      <xdr:row>42</xdr:row>
      <xdr:rowOff>0</xdr:rowOff>
    </xdr:from>
    <xdr:to>
      <xdr:col>8</xdr:col>
      <xdr:colOff>870271</xdr:colOff>
      <xdr:row>42</xdr:row>
      <xdr:rowOff>1080000</xdr:rowOff>
    </xdr:to>
    <xdr:pic>
      <xdr:nvPicPr>
        <xdr:cNvPr id="17" name="Рисунок 16" descr="EF_DU_868.jpg">
          <a:extLst>
            <a:ext uri="{FF2B5EF4-FFF2-40B4-BE49-F238E27FC236}">
              <a16:creationId xmlns:a16="http://schemas.microsoft.com/office/drawing/2014/main" xmlns="" id="{00000000-0008-0000-2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108157" y="8953500"/>
          <a:ext cx="2513333" cy="108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2</xdr:col>
      <xdr:colOff>12411</xdr:colOff>
      <xdr:row>13</xdr:row>
      <xdr:rowOff>1080000</xdr:rowOff>
    </xdr:to>
    <xdr:pic>
      <xdr:nvPicPr>
        <xdr:cNvPr id="18" name="Рисунок 17" descr="ta_0065509_ges.jpg">
          <a:extLst>
            <a:ext uri="{FF2B5EF4-FFF2-40B4-BE49-F238E27FC236}">
              <a16:creationId xmlns:a16="http://schemas.microsoft.com/office/drawing/2014/main" xmlns="" id="{00000000-0008-0000-2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90500" y="3393281"/>
          <a:ext cx="1655474" cy="1080000"/>
        </a:xfrm>
        <a:prstGeom prst="rect">
          <a:avLst/>
        </a:prstGeom>
      </xdr:spPr>
    </xdr:pic>
    <xdr:clientData/>
  </xdr:twoCellAnchor>
  <xdr:oneCellAnchor>
    <xdr:from>
      <xdr:col>2</xdr:col>
      <xdr:colOff>50509</xdr:colOff>
      <xdr:row>12</xdr:row>
      <xdr:rowOff>81501</xdr:rowOff>
    </xdr:from>
    <xdr:ext cx="5009647" cy="1144843"/>
    <xdr:sp macro="" textlink="">
      <xdr:nvSpPr>
        <xdr:cNvPr id="19" name="Прямоугольник 18">
          <a:extLst>
            <a:ext uri="{FF2B5EF4-FFF2-40B4-BE49-F238E27FC236}">
              <a16:creationId xmlns:a16="http://schemas.microsoft.com/office/drawing/2014/main" xmlns="" id="{00000000-0008-0000-2900-000013000000}"/>
            </a:ext>
          </a:extLst>
        </xdr:cNvPr>
        <xdr:cNvSpPr/>
      </xdr:nvSpPr>
      <xdr:spPr>
        <a:xfrm>
          <a:off x="1884072" y="3284282"/>
          <a:ext cx="5009647" cy="11448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Изящная соединительная фурнитура для геометрических и силовых</a:t>
          </a:r>
          <a:br>
            <a:rPr lang="ru-RU" sz="1100" b="0" i="0">
              <a:latin typeface="+mn-lt"/>
              <a:ea typeface="+mn-ea"/>
              <a:cs typeface="+mn-cs"/>
            </a:rPr>
          </a:br>
          <a:r>
            <a:rPr lang="ru-RU" sz="1100" b="0" i="0">
              <a:latin typeface="+mn-lt"/>
              <a:ea typeface="+mn-ea"/>
              <a:cs typeface="+mn-cs"/>
            </a:rPr>
            <a:t>соединений полок с боковыми стенками по проверенному принципу эксцентриковых стяжек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Фурнитура запрессовывается в выполненное отверстие </a:t>
          </a:r>
          <a:r>
            <a:rPr lang="en-US" sz="1100" b="0" i="0">
              <a:latin typeface="+mn-lt"/>
              <a:ea typeface="+mn-ea"/>
              <a:cs typeface="+mn-cs"/>
            </a:rPr>
            <a:t>ø 20 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Фурнитура оснащена шаровым эксцентриком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Цинковое литье/пластмасса</a:t>
          </a:r>
        </a:p>
      </xdr:txBody>
    </xdr:sp>
    <xdr:clientData/>
  </xdr:oneCellAnchor>
  <xdr:twoCellAnchor>
    <xdr:from>
      <xdr:col>1</xdr:col>
      <xdr:colOff>1</xdr:colOff>
      <xdr:row>51</xdr:row>
      <xdr:rowOff>0</xdr:rowOff>
    </xdr:from>
    <xdr:to>
      <xdr:col>2</xdr:col>
      <xdr:colOff>200505</xdr:colOff>
      <xdr:row>51</xdr:row>
      <xdr:rowOff>1080000</xdr:rowOff>
    </xdr:to>
    <xdr:pic>
      <xdr:nvPicPr>
        <xdr:cNvPr id="20" name="Рисунок 19" descr="DU_321_74688.jpg">
          <a:extLst>
            <a:ext uri="{FF2B5EF4-FFF2-40B4-BE49-F238E27FC236}">
              <a16:creationId xmlns:a16="http://schemas.microsoft.com/office/drawing/2014/main" xmlns="" id="{00000000-0008-0000-2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90501" y="15097125"/>
          <a:ext cx="1843567" cy="1080000"/>
        </a:xfrm>
        <a:prstGeom prst="rect">
          <a:avLst/>
        </a:prstGeom>
      </xdr:spPr>
    </xdr:pic>
    <xdr:clientData/>
  </xdr:twoCellAnchor>
  <xdr:oneCellAnchor>
    <xdr:from>
      <xdr:col>1</xdr:col>
      <xdr:colOff>1631504</xdr:colOff>
      <xdr:row>51</xdr:row>
      <xdr:rowOff>57688</xdr:rowOff>
    </xdr:from>
    <xdr:ext cx="5059809" cy="954343"/>
    <xdr:sp macro="" textlink="">
      <xdr:nvSpPr>
        <xdr:cNvPr id="21" name="Прямоугольник 20">
          <a:extLst>
            <a:ext uri="{FF2B5EF4-FFF2-40B4-BE49-F238E27FC236}">
              <a16:creationId xmlns:a16="http://schemas.microsoft.com/office/drawing/2014/main" xmlns="" id="{00000000-0008-0000-2900-000015000000}"/>
            </a:ext>
          </a:extLst>
        </xdr:cNvPr>
        <xdr:cNvSpPr/>
      </xdr:nvSpPr>
      <xdr:spPr>
        <a:xfrm>
          <a:off x="1822004" y="15154813"/>
          <a:ext cx="5059809" cy="95434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 прямой резьбой для отверстий диаметром 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Длина дюбеля 6,7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Может использоваться также для легких мебельных плит с толщиной покрытия 8 мм</a:t>
          </a:r>
        </a:p>
      </xdr:txBody>
    </xdr:sp>
    <xdr:clientData/>
  </xdr:oneCellAnchor>
  <xdr:twoCellAnchor>
    <xdr:from>
      <xdr:col>7</xdr:col>
      <xdr:colOff>1</xdr:colOff>
      <xdr:row>51</xdr:row>
      <xdr:rowOff>23812</xdr:rowOff>
    </xdr:from>
    <xdr:to>
      <xdr:col>8</xdr:col>
      <xdr:colOff>152263</xdr:colOff>
      <xdr:row>51</xdr:row>
      <xdr:rowOff>1071562</xdr:rowOff>
    </xdr:to>
    <xdr:pic>
      <xdr:nvPicPr>
        <xdr:cNvPr id="22" name="Рисунок 21" descr="DU_322_64872.jpg">
          <a:extLst>
            <a:ext uri="{FF2B5EF4-FFF2-40B4-BE49-F238E27FC236}">
              <a16:creationId xmlns:a16="http://schemas.microsoft.com/office/drawing/2014/main" xmlns="" id="{00000000-0008-0000-2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798720" y="18859500"/>
          <a:ext cx="1795324" cy="1047750"/>
        </a:xfrm>
        <a:prstGeom prst="rect">
          <a:avLst/>
        </a:prstGeom>
      </xdr:spPr>
    </xdr:pic>
    <xdr:clientData/>
  </xdr:twoCellAnchor>
  <xdr:oneCellAnchor>
    <xdr:from>
      <xdr:col>8</xdr:col>
      <xdr:colOff>86230</xdr:colOff>
      <xdr:row>51</xdr:row>
      <xdr:rowOff>69597</xdr:rowOff>
    </xdr:from>
    <xdr:ext cx="4235740" cy="549530"/>
    <xdr:sp macro="" textlink="">
      <xdr:nvSpPr>
        <xdr:cNvPr id="23" name="Прямоугольник 22">
          <a:extLst>
            <a:ext uri="{FF2B5EF4-FFF2-40B4-BE49-F238E27FC236}">
              <a16:creationId xmlns:a16="http://schemas.microsoft.com/office/drawing/2014/main" xmlns="" id="{00000000-0008-0000-2900-000017000000}"/>
            </a:ext>
          </a:extLst>
        </xdr:cNvPr>
        <xdr:cNvSpPr/>
      </xdr:nvSpPr>
      <xdr:spPr>
        <a:xfrm>
          <a:off x="9837449" y="15166722"/>
          <a:ext cx="4235740" cy="54953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 прямой резьбой для отверстий диаметром 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Длина дюбеля 6,7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Может использоваться также для легких мебельных плит с толщиной покрытия 8 мм</a:t>
          </a:r>
        </a:p>
      </xdr:txBody>
    </xdr:sp>
    <xdr:clientData/>
  </xdr:oneCellAnchor>
  <xdr:twoCellAnchor>
    <xdr:from>
      <xdr:col>1</xdr:col>
      <xdr:colOff>0</xdr:colOff>
      <xdr:row>59</xdr:row>
      <xdr:rowOff>0</xdr:rowOff>
    </xdr:from>
    <xdr:to>
      <xdr:col>2</xdr:col>
      <xdr:colOff>405213</xdr:colOff>
      <xdr:row>59</xdr:row>
      <xdr:rowOff>1080000</xdr:rowOff>
    </xdr:to>
    <xdr:pic>
      <xdr:nvPicPr>
        <xdr:cNvPr id="24" name="Рисунок 23" descr="EF_DU_648.jpg">
          <a:extLst>
            <a:ext uri="{FF2B5EF4-FFF2-40B4-BE49-F238E27FC236}">
              <a16:creationId xmlns:a16="http://schemas.microsoft.com/office/drawing/2014/main" xmlns="" id="{00000000-0008-0000-2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90500" y="17573625"/>
          <a:ext cx="2048276" cy="1080000"/>
        </a:xfrm>
        <a:prstGeom prst="rect">
          <a:avLst/>
        </a:prstGeom>
      </xdr:spPr>
    </xdr:pic>
    <xdr:clientData/>
  </xdr:twoCellAnchor>
  <xdr:oneCellAnchor>
    <xdr:from>
      <xdr:col>2</xdr:col>
      <xdr:colOff>226566</xdr:colOff>
      <xdr:row>59</xdr:row>
      <xdr:rowOff>10064</xdr:rowOff>
    </xdr:from>
    <xdr:ext cx="1496179" cy="609013"/>
    <xdr:sp macro="" textlink="">
      <xdr:nvSpPr>
        <xdr:cNvPr id="25" name="Прямоугольник 24">
          <a:extLst>
            <a:ext uri="{FF2B5EF4-FFF2-40B4-BE49-F238E27FC236}">
              <a16:creationId xmlns:a16="http://schemas.microsoft.com/office/drawing/2014/main" xmlns="" id="{00000000-0008-0000-2900-000019000000}"/>
            </a:ext>
          </a:extLst>
        </xdr:cNvPr>
        <xdr:cNvSpPr/>
      </xdr:nvSpPr>
      <xdr:spPr>
        <a:xfrm>
          <a:off x="2060129" y="17583689"/>
          <a:ext cx="1496179" cy="609013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Резьба </a:t>
          </a:r>
          <a:r>
            <a:rPr lang="en-US" sz="1100" b="0" i="0">
              <a:latin typeface="+mn-lt"/>
              <a:ea typeface="+mn-ea"/>
              <a:cs typeface="+mn-cs"/>
            </a:rPr>
            <a:t>M6 x 7,8 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Длина дюбеля 6,7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сталь</a:t>
          </a:r>
        </a:p>
      </xdr:txBody>
    </xdr:sp>
    <xdr:clientData/>
  </xdr:oneCellAnchor>
  <xdr:twoCellAnchor>
    <xdr:from>
      <xdr:col>7</xdr:col>
      <xdr:colOff>0</xdr:colOff>
      <xdr:row>59</xdr:row>
      <xdr:rowOff>0</xdr:rowOff>
    </xdr:from>
    <xdr:to>
      <xdr:col>8</xdr:col>
      <xdr:colOff>671223</xdr:colOff>
      <xdr:row>59</xdr:row>
      <xdr:rowOff>1080000</xdr:rowOff>
    </xdr:to>
    <xdr:pic>
      <xdr:nvPicPr>
        <xdr:cNvPr id="26" name="Рисунок 25" descr="EF_DU_999.jpg">
          <a:extLst>
            <a:ext uri="{FF2B5EF4-FFF2-40B4-BE49-F238E27FC236}">
              <a16:creationId xmlns:a16="http://schemas.microsoft.com/office/drawing/2014/main" xmlns="" id="{00000000-0008-0000-2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8108156" y="17573625"/>
          <a:ext cx="2314286" cy="1080000"/>
        </a:xfrm>
        <a:prstGeom prst="rect">
          <a:avLst/>
        </a:prstGeom>
      </xdr:spPr>
    </xdr:pic>
    <xdr:clientData/>
  </xdr:twoCellAnchor>
  <xdr:oneCellAnchor>
    <xdr:from>
      <xdr:col>8</xdr:col>
      <xdr:colOff>595661</xdr:colOff>
      <xdr:row>58</xdr:row>
      <xdr:rowOff>105314</xdr:rowOff>
    </xdr:from>
    <xdr:ext cx="3266920" cy="953466"/>
    <xdr:sp macro="" textlink="">
      <xdr:nvSpPr>
        <xdr:cNvPr id="27" name="Прямоугольник 26">
          <a:extLst>
            <a:ext uri="{FF2B5EF4-FFF2-40B4-BE49-F238E27FC236}">
              <a16:creationId xmlns:a16="http://schemas.microsoft.com/office/drawing/2014/main" xmlns="" id="{00000000-0008-0000-2900-00001B000000}"/>
            </a:ext>
          </a:extLst>
        </xdr:cNvPr>
        <xdr:cNvSpPr/>
      </xdr:nvSpPr>
      <xdr:spPr>
        <a:xfrm>
          <a:off x="10346880" y="17488439"/>
          <a:ext cx="3266920" cy="953466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средней стенки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Диаметр отверстия 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Длина дюбеля 6,7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Может использоваться для легких мебельных плит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Полированная сталь</a:t>
          </a:r>
        </a:p>
      </xdr:txBody>
    </xdr:sp>
    <xdr:clientData/>
  </xdr:oneCellAnchor>
  <xdr:twoCellAnchor editAs="oneCell">
    <xdr:from>
      <xdr:col>1</xdr:col>
      <xdr:colOff>0</xdr:colOff>
      <xdr:row>1</xdr:row>
      <xdr:rowOff>854406</xdr:rowOff>
    </xdr:from>
    <xdr:to>
      <xdr:col>2</xdr:col>
      <xdr:colOff>1700996</xdr:colOff>
      <xdr:row>3</xdr:row>
      <xdr:rowOff>4525</xdr:rowOff>
    </xdr:to>
    <xdr:pic>
      <xdr:nvPicPr>
        <xdr:cNvPr id="35" name="Рисунок 34" descr="2032306_B03_verzinkt_ProgUeb.jpg">
          <a:extLst>
            <a:ext uri="{FF2B5EF4-FFF2-40B4-BE49-F238E27FC236}">
              <a16:creationId xmlns:a16="http://schemas.microsoft.com/office/drawing/2014/main" xmlns="" id="{00000000-0008-0000-2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25286" y="1734335"/>
          <a:ext cx="3424567" cy="2225333"/>
        </a:xfrm>
        <a:prstGeom prst="rect">
          <a:avLst/>
        </a:prstGeom>
      </xdr:spPr>
    </xdr:pic>
    <xdr:clientData/>
  </xdr:twoCellAnchor>
  <xdr:twoCellAnchor>
    <xdr:from>
      <xdr:col>8</xdr:col>
      <xdr:colOff>1702595</xdr:colOff>
      <xdr:row>2</xdr:row>
      <xdr:rowOff>1</xdr:rowOff>
    </xdr:from>
    <xdr:to>
      <xdr:col>10</xdr:col>
      <xdr:colOff>867559</xdr:colOff>
      <xdr:row>3</xdr:row>
      <xdr:rowOff>11905</xdr:rowOff>
    </xdr:to>
    <xdr:pic>
      <xdr:nvPicPr>
        <xdr:cNvPr id="36" name="Рисунок 35" descr="USP_SAH_130_Detail_ProgrUeb.jpg">
          <a:extLst>
            <a:ext uri="{FF2B5EF4-FFF2-40B4-BE49-F238E27FC236}">
              <a16:creationId xmlns:a16="http://schemas.microsoft.com/office/drawing/2014/main" xmlns="" id="{00000000-0008-0000-29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1453814" y="1071564"/>
          <a:ext cx="3344058" cy="2202654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13</xdr:row>
      <xdr:rowOff>0</xdr:rowOff>
    </xdr:from>
    <xdr:to>
      <xdr:col>8</xdr:col>
      <xdr:colOff>12412</xdr:colOff>
      <xdr:row>13</xdr:row>
      <xdr:rowOff>1080000</xdr:rowOff>
    </xdr:to>
    <xdr:pic>
      <xdr:nvPicPr>
        <xdr:cNvPr id="37" name="Рисунок 36" descr="ta_0073616_ges.jpg">
          <a:extLst>
            <a:ext uri="{FF2B5EF4-FFF2-40B4-BE49-F238E27FC236}">
              <a16:creationId xmlns:a16="http://schemas.microsoft.com/office/drawing/2014/main" xmlns="" id="{00000000-0008-0000-2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108156" y="5643563"/>
          <a:ext cx="1655475" cy="1080000"/>
        </a:xfrm>
        <a:prstGeom prst="rect">
          <a:avLst/>
        </a:prstGeom>
      </xdr:spPr>
    </xdr:pic>
    <xdr:clientData/>
  </xdr:twoCellAnchor>
  <xdr:oneCellAnchor>
    <xdr:from>
      <xdr:col>7</xdr:col>
      <xdr:colOff>1607693</xdr:colOff>
      <xdr:row>12</xdr:row>
      <xdr:rowOff>93406</xdr:rowOff>
    </xdr:from>
    <xdr:ext cx="5047902" cy="1132937"/>
    <xdr:sp macro="" textlink="">
      <xdr:nvSpPr>
        <xdr:cNvPr id="38" name="Прямоугольник 37">
          <a:extLst>
            <a:ext uri="{FF2B5EF4-FFF2-40B4-BE49-F238E27FC236}">
              <a16:creationId xmlns:a16="http://schemas.microsoft.com/office/drawing/2014/main" xmlns="" id="{00000000-0008-0000-2900-000026000000}"/>
            </a:ext>
          </a:extLst>
        </xdr:cNvPr>
        <xdr:cNvSpPr/>
      </xdr:nvSpPr>
      <xdr:spPr>
        <a:xfrm>
          <a:off x="9715849" y="5546469"/>
          <a:ext cx="5047902" cy="113293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Соединительная фурнитура </a:t>
          </a:r>
          <a:r>
            <a:rPr lang="en-US" sz="1100" b="0" i="0">
              <a:latin typeface="+mn-lt"/>
              <a:ea typeface="+mn-ea"/>
              <a:cs typeface="+mn-cs"/>
            </a:rPr>
            <a:t>VB 135 </a:t>
          </a:r>
          <a:r>
            <a:rPr lang="ru-RU" sz="1100" b="0" i="0">
              <a:latin typeface="+mn-lt"/>
              <a:ea typeface="+mn-ea"/>
              <a:cs typeface="+mn-cs"/>
            </a:rPr>
            <a:t>запрессовывается в выполненное отверстие </a:t>
          </a:r>
          <a:r>
            <a:rPr lang="en-US" sz="1100" b="0" i="0">
              <a:latin typeface="+mn-lt"/>
              <a:ea typeface="+mn-ea"/>
              <a:cs typeface="+mn-cs"/>
            </a:rPr>
            <a:t>ø 20 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Полка может быть вставлена только сверху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Полка с фурнитурой </a:t>
          </a:r>
          <a:r>
            <a:rPr lang="en-US" sz="1100" b="0" i="0">
              <a:latin typeface="+mn-lt"/>
              <a:ea typeface="+mn-ea"/>
              <a:cs typeface="+mn-cs"/>
            </a:rPr>
            <a:t>VB 135 </a:t>
          </a:r>
          <a:r>
            <a:rPr lang="ru-RU" sz="1100" b="0" i="0">
              <a:latin typeface="+mn-lt"/>
              <a:ea typeface="+mn-ea"/>
              <a:cs typeface="+mn-cs"/>
            </a:rPr>
            <a:t>опирается исключительно на дюбели. Благодаря заклиниванию полка подтягивается к стенке и фиксируется от выпадения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Может использоваться с полками толщиной от 16 мм</a:t>
          </a:r>
        </a:p>
      </xdr:txBody>
    </xdr:sp>
    <xdr:clientData/>
  </xdr:oneCellAnchor>
  <xdr:twoCellAnchor>
    <xdr:from>
      <xdr:col>1</xdr:col>
      <xdr:colOff>0</xdr:colOff>
      <xdr:row>68</xdr:row>
      <xdr:rowOff>0</xdr:rowOff>
    </xdr:from>
    <xdr:to>
      <xdr:col>2</xdr:col>
      <xdr:colOff>538537</xdr:colOff>
      <xdr:row>68</xdr:row>
      <xdr:rowOff>2181600</xdr:rowOff>
    </xdr:to>
    <xdr:pic>
      <xdr:nvPicPr>
        <xdr:cNvPr id="40" name="Рисунок 39" descr="A99_220311_04.jpg">
          <a:extLst>
            <a:ext uri="{FF2B5EF4-FFF2-40B4-BE49-F238E27FC236}">
              <a16:creationId xmlns:a16="http://schemas.microsoft.com/office/drawing/2014/main" xmlns="" id="{00000000-0008-0000-29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90500" y="22467094"/>
          <a:ext cx="2181600" cy="2181600"/>
        </a:xfrm>
        <a:prstGeom prst="rect">
          <a:avLst/>
        </a:prstGeom>
      </xdr:spPr>
    </xdr:pic>
    <xdr:clientData/>
  </xdr:twoCellAnchor>
  <xdr:oneCellAnchor>
    <xdr:from>
      <xdr:col>2</xdr:col>
      <xdr:colOff>250377</xdr:colOff>
      <xdr:row>67</xdr:row>
      <xdr:rowOff>343439</xdr:rowOff>
    </xdr:from>
    <xdr:ext cx="4797872" cy="2192594"/>
    <xdr:sp macro="" textlink="">
      <xdr:nvSpPr>
        <xdr:cNvPr id="41" name="Прямоугольник 40">
          <a:extLst>
            <a:ext uri="{FF2B5EF4-FFF2-40B4-BE49-F238E27FC236}">
              <a16:creationId xmlns:a16="http://schemas.microsoft.com/office/drawing/2014/main" xmlns="" id="{00000000-0008-0000-2900-000029000000}"/>
            </a:ext>
          </a:extLst>
        </xdr:cNvPr>
        <xdr:cNvSpPr/>
      </xdr:nvSpPr>
      <xdr:spPr>
        <a:xfrm>
          <a:off x="2083940" y="22453345"/>
          <a:ext cx="4797872" cy="2192594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Стальной подвес шкафа для монтажа за задней стенкой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Нагрузочная способность 45 кг/элемент (по </a:t>
          </a:r>
          <a:r>
            <a:rPr lang="en-US" sz="1100" b="0" i="0">
              <a:latin typeface="+mn-lt"/>
              <a:ea typeface="+mn-ea"/>
              <a:cs typeface="+mn-cs"/>
            </a:rPr>
            <a:t>EN 15939/2012)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Могут использоваться от смещения задней стенки на 16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Быстрая, удобная регулировка по высоте с помощью прочного</a:t>
          </a:r>
          <a:br>
            <a:rPr lang="ru-RU" sz="1100" b="0" i="0">
              <a:latin typeface="+mn-lt"/>
              <a:ea typeface="+mn-ea"/>
              <a:cs typeface="+mn-cs"/>
            </a:rPr>
          </a:br>
          <a:r>
            <a:rPr lang="ru-RU" sz="1100" b="0" i="0">
              <a:latin typeface="+mn-lt"/>
              <a:ea typeface="+mn-ea"/>
              <a:cs typeface="+mn-cs"/>
            </a:rPr>
            <a:t>регулировочного винта и передаточного механизма на ±8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глубины: макс. 25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Боковое смещение: ±3 мм при крючковых подвесах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Регулировочные винты снабжены защитой от случайного выкручивания</a:t>
          </a:r>
          <a:br>
            <a:rPr lang="ru-RU" sz="1100" b="0" i="0">
              <a:latin typeface="+mn-lt"/>
              <a:ea typeface="+mn-ea"/>
              <a:cs typeface="+mn-cs"/>
            </a:rPr>
          </a:br>
          <a:r>
            <a:rPr lang="ru-RU" sz="1100" b="0" i="0">
              <a:latin typeface="+mn-lt"/>
              <a:ea typeface="+mn-ea"/>
              <a:cs typeface="+mn-cs"/>
            </a:rPr>
            <a:t>Высота подъема для снятия: 7,5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Используется с подвесной направляющей, тип В, М или Н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Требуется ОБЯЗАТЕЛЬНОЕ вкручивание в боковину корпуса.</a:t>
          </a:r>
        </a:p>
      </xdr:txBody>
    </xdr:sp>
    <xdr:clientData/>
  </xdr:oneCellAnchor>
  <xdr:twoCellAnchor>
    <xdr:from>
      <xdr:col>7</xdr:col>
      <xdr:colOff>0</xdr:colOff>
      <xdr:row>68</xdr:row>
      <xdr:rowOff>0</xdr:rowOff>
    </xdr:from>
    <xdr:to>
      <xdr:col>8</xdr:col>
      <xdr:colOff>538537</xdr:colOff>
      <xdr:row>68</xdr:row>
      <xdr:rowOff>2181600</xdr:rowOff>
    </xdr:to>
    <xdr:pic>
      <xdr:nvPicPr>
        <xdr:cNvPr id="42" name="Рисунок 41" descr="A99_220311_05.jpg">
          <a:extLst>
            <a:ext uri="{FF2B5EF4-FFF2-40B4-BE49-F238E27FC236}">
              <a16:creationId xmlns:a16="http://schemas.microsoft.com/office/drawing/2014/main" xmlns="" id="{00000000-0008-0000-29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8108156" y="22467094"/>
          <a:ext cx="2181600" cy="2181600"/>
        </a:xfrm>
        <a:prstGeom prst="rect">
          <a:avLst/>
        </a:prstGeom>
      </xdr:spPr>
    </xdr:pic>
    <xdr:clientData/>
  </xdr:twoCellAnchor>
  <xdr:oneCellAnchor>
    <xdr:from>
      <xdr:col>8</xdr:col>
      <xdr:colOff>121946</xdr:colOff>
      <xdr:row>67</xdr:row>
      <xdr:rowOff>355345</xdr:rowOff>
    </xdr:from>
    <xdr:ext cx="4950116" cy="2168780"/>
    <xdr:sp macro="" textlink="">
      <xdr:nvSpPr>
        <xdr:cNvPr id="43" name="Прямоугольник 42">
          <a:extLst>
            <a:ext uri="{FF2B5EF4-FFF2-40B4-BE49-F238E27FC236}">
              <a16:creationId xmlns:a16="http://schemas.microsoft.com/office/drawing/2014/main" xmlns="" id="{00000000-0008-0000-2900-00002B000000}"/>
            </a:ext>
          </a:extLst>
        </xdr:cNvPr>
        <xdr:cNvSpPr/>
      </xdr:nvSpPr>
      <xdr:spPr>
        <a:xfrm>
          <a:off x="9873165" y="22465251"/>
          <a:ext cx="4950116" cy="216878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Стальной подвес шкафа для монтажа за задней стенкой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Нагрузочная способность 55 кг/элемент (по </a:t>
          </a:r>
          <a:r>
            <a:rPr lang="en-US" sz="1100" b="0" i="0">
              <a:latin typeface="+mn-lt"/>
              <a:ea typeface="+mn-ea"/>
              <a:cs typeface="+mn-cs"/>
            </a:rPr>
            <a:t>EN 15939/2012)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Могут использоваться от смещения задней стенки на 16 мм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Быстрая, удобная регулировка по высоте с помощью прочного</a:t>
          </a:r>
          <a:br>
            <a:rPr lang="ru-RU" sz="1100" b="0" i="0">
              <a:latin typeface="+mn-lt"/>
              <a:ea typeface="+mn-ea"/>
              <a:cs typeface="+mn-cs"/>
            </a:rPr>
          </a:br>
          <a:r>
            <a:rPr lang="ru-RU" sz="1100" b="0" i="0">
              <a:latin typeface="+mn-lt"/>
              <a:ea typeface="+mn-ea"/>
              <a:cs typeface="+mn-cs"/>
            </a:rPr>
            <a:t>регулировочного винта и передаточного механизма на ±8 мм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глубины: макс. 25 мм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Боковое смещение: ±3 мм при крючковых подвесах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Регулировочные винты снабжены защитой от случайного выкручивания</a:t>
          </a:r>
          <a:br>
            <a:rPr lang="ru-RU" sz="1100" b="0" i="0">
              <a:latin typeface="+mn-lt"/>
              <a:ea typeface="+mn-ea"/>
              <a:cs typeface="+mn-cs"/>
            </a:rPr>
          </a:br>
          <a:r>
            <a:rPr lang="ru-RU" sz="1100" b="0" i="0">
              <a:latin typeface="+mn-lt"/>
              <a:ea typeface="+mn-ea"/>
              <a:cs typeface="+mn-cs"/>
            </a:rPr>
            <a:t>Высота подъема для снятия: 7,5 мм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Используется с подвесной направляющей, тип В, М или Н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Требуется ОБЯЗАТЕЛЬНОЕ вкручивание в боковину корпуса.</a:t>
          </a:r>
          <a:endParaRPr lang="ru-RU" sz="5400"/>
        </a:p>
      </xdr:txBody>
    </xdr:sp>
    <xdr:clientData/>
  </xdr:oneCellAnchor>
  <xdr:twoCellAnchor editAs="oneCell">
    <xdr:from>
      <xdr:col>1</xdr:col>
      <xdr:colOff>0</xdr:colOff>
      <xdr:row>77</xdr:row>
      <xdr:rowOff>416718</xdr:rowOff>
    </xdr:from>
    <xdr:to>
      <xdr:col>2</xdr:col>
      <xdr:colOff>1023938</xdr:colOff>
      <xdr:row>77</xdr:row>
      <xdr:rowOff>2156618</xdr:rowOff>
    </xdr:to>
    <xdr:pic>
      <xdr:nvPicPr>
        <xdr:cNvPr id="44" name="Рисунок 43" descr="EF_SAH130.jpg">
          <a:extLst>
            <a:ext uri="{FF2B5EF4-FFF2-40B4-BE49-F238E27FC236}">
              <a16:creationId xmlns:a16="http://schemas.microsoft.com/office/drawing/2014/main" xmlns="" id="{00000000-0008-0000-29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90500" y="26634281"/>
          <a:ext cx="2667000" cy="1739900"/>
        </a:xfrm>
        <a:prstGeom prst="rect">
          <a:avLst/>
        </a:prstGeom>
      </xdr:spPr>
    </xdr:pic>
    <xdr:clientData/>
  </xdr:twoCellAnchor>
  <xdr:oneCellAnchor>
    <xdr:from>
      <xdr:col>2</xdr:col>
      <xdr:colOff>1000473</xdr:colOff>
      <xdr:row>77</xdr:row>
      <xdr:rowOff>166688</xdr:rowOff>
    </xdr:from>
    <xdr:ext cx="4047777" cy="2000250"/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xmlns="" id="{00000000-0008-0000-2900-00002D000000}"/>
            </a:ext>
          </a:extLst>
        </xdr:cNvPr>
        <xdr:cNvSpPr/>
      </xdr:nvSpPr>
      <xdr:spPr>
        <a:xfrm>
          <a:off x="2834036" y="26384251"/>
          <a:ext cx="4047777" cy="200025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Под запрессовку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Подвеска к шинам или крючкам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Нагрузочная способность 35 кг/шт 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Выравнивание по 3 осям: высота ±7 мм/глубина макс. 15 мм/по горизонтали при крючковых подвесах ±3 мм/по горизонтали при подвеске на направляющую ±7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Смещение задней стенки (до передней кромки задней стенки) мин. 16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Высота подъема для снятия: 7,5 мм</a:t>
          </a:r>
        </a:p>
      </xdr:txBody>
    </xdr:sp>
    <xdr:clientData/>
  </xdr:oneCellAnchor>
  <xdr:twoCellAnchor>
    <xdr:from>
      <xdr:col>7</xdr:col>
      <xdr:colOff>0</xdr:colOff>
      <xdr:row>77</xdr:row>
      <xdr:rowOff>0</xdr:rowOff>
    </xdr:from>
    <xdr:to>
      <xdr:col>8</xdr:col>
      <xdr:colOff>2134599</xdr:colOff>
      <xdr:row>77</xdr:row>
      <xdr:rowOff>2181600</xdr:rowOff>
    </xdr:to>
    <xdr:pic>
      <xdr:nvPicPr>
        <xdr:cNvPr id="46" name="Рисунок 45" descr="EF_Abdeck.SAH130.jpg">
          <a:extLst>
            <a:ext uri="{FF2B5EF4-FFF2-40B4-BE49-F238E27FC236}">
              <a16:creationId xmlns:a16="http://schemas.microsoft.com/office/drawing/2014/main" xmlns="" id="{00000000-0008-0000-29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8108156" y="26217563"/>
          <a:ext cx="3777662" cy="2181600"/>
        </a:xfrm>
        <a:prstGeom prst="rect">
          <a:avLst/>
        </a:prstGeom>
      </xdr:spPr>
    </xdr:pic>
    <xdr:clientData/>
  </xdr:twoCellAnchor>
  <xdr:oneCellAnchor>
    <xdr:from>
      <xdr:col>8</xdr:col>
      <xdr:colOff>2369692</xdr:colOff>
      <xdr:row>77</xdr:row>
      <xdr:rowOff>557751</xdr:rowOff>
    </xdr:from>
    <xdr:ext cx="2294667" cy="609013"/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xmlns="" id="{00000000-0008-0000-2900-00002F000000}"/>
            </a:ext>
          </a:extLst>
        </xdr:cNvPr>
        <xdr:cNvSpPr/>
      </xdr:nvSpPr>
      <xdr:spPr>
        <a:xfrm>
          <a:off x="12120911" y="26775314"/>
          <a:ext cx="2294667" cy="609013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Заглушки для </a:t>
          </a:r>
          <a:r>
            <a:rPr lang="en-US" sz="1100" b="0" i="0">
              <a:latin typeface="+mn-lt"/>
              <a:ea typeface="+mn-ea"/>
              <a:cs typeface="+mn-cs"/>
            </a:rPr>
            <a:t>SAH 130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Для надвигания на подвесы шкафа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Пластик</a:t>
          </a:r>
        </a:p>
      </xdr:txBody>
    </xdr:sp>
    <xdr:clientData/>
  </xdr:oneCellAnchor>
  <xdr:twoCellAnchor>
    <xdr:from>
      <xdr:col>1</xdr:col>
      <xdr:colOff>0</xdr:colOff>
      <xdr:row>86</xdr:row>
      <xdr:rowOff>0</xdr:rowOff>
    </xdr:from>
    <xdr:to>
      <xdr:col>2</xdr:col>
      <xdr:colOff>538537</xdr:colOff>
      <xdr:row>86</xdr:row>
      <xdr:rowOff>2181600</xdr:rowOff>
    </xdr:to>
    <xdr:pic>
      <xdr:nvPicPr>
        <xdr:cNvPr id="48" name="Рисунок 47" descr="SAH_302.jpg">
          <a:extLst>
            <a:ext uri="{FF2B5EF4-FFF2-40B4-BE49-F238E27FC236}">
              <a16:creationId xmlns:a16="http://schemas.microsoft.com/office/drawing/2014/main" xmlns="" id="{00000000-0008-0000-29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90500" y="29991844"/>
          <a:ext cx="2181600" cy="2181600"/>
        </a:xfrm>
        <a:prstGeom prst="rect">
          <a:avLst/>
        </a:prstGeom>
      </xdr:spPr>
    </xdr:pic>
    <xdr:clientData/>
  </xdr:twoCellAnchor>
  <xdr:oneCellAnchor>
    <xdr:from>
      <xdr:col>2</xdr:col>
      <xdr:colOff>273842</xdr:colOff>
      <xdr:row>86</xdr:row>
      <xdr:rowOff>355345</xdr:rowOff>
    </xdr:from>
    <xdr:ext cx="4774407" cy="1787780"/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xmlns="" id="{00000000-0008-0000-2900-000031000000}"/>
            </a:ext>
          </a:extLst>
        </xdr:cNvPr>
        <xdr:cNvSpPr/>
      </xdr:nvSpPr>
      <xdr:spPr>
        <a:xfrm>
          <a:off x="2107405" y="30347189"/>
          <a:ext cx="4774407" cy="178778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ввинчивания в отверстие </a:t>
          </a:r>
          <a:r>
            <a:rPr lang="en-US" sz="1100" b="0" i="0">
              <a:latin typeface="+mn-lt"/>
              <a:ea typeface="+mn-ea"/>
              <a:cs typeface="+mn-cs"/>
            </a:rPr>
            <a:t>ø 35 x 12,5 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Толщина задней стенки мин. 16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Нагрузочная способность 15 кг/шт 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горизонтали ±4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Регулировка по высоте ±4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Подвеска на подвесных крюках </a:t>
          </a:r>
          <a:r>
            <a:rPr lang="en-US" sz="1100" b="0" i="0">
              <a:latin typeface="+mn-lt"/>
              <a:ea typeface="+mn-ea"/>
              <a:cs typeface="+mn-cs"/>
            </a:rPr>
            <a:t>ø 6 x 50 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</xdr:txBody>
    </xdr:sp>
    <xdr:clientData/>
  </xdr:oneCellAnchor>
  <xdr:twoCellAnchor>
    <xdr:from>
      <xdr:col>7</xdr:col>
      <xdr:colOff>0</xdr:colOff>
      <xdr:row>86</xdr:row>
      <xdr:rowOff>0</xdr:rowOff>
    </xdr:from>
    <xdr:to>
      <xdr:col>8</xdr:col>
      <xdr:colOff>538537</xdr:colOff>
      <xdr:row>86</xdr:row>
      <xdr:rowOff>2181600</xdr:rowOff>
    </xdr:to>
    <xdr:pic>
      <xdr:nvPicPr>
        <xdr:cNvPr id="50" name="Рисунок 49" descr="SAH_305.jpg">
          <a:extLst>
            <a:ext uri="{FF2B5EF4-FFF2-40B4-BE49-F238E27FC236}">
              <a16:creationId xmlns:a16="http://schemas.microsoft.com/office/drawing/2014/main" xmlns="" id="{00000000-0008-0000-29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8108156" y="29991844"/>
          <a:ext cx="2181600" cy="2181600"/>
        </a:xfrm>
        <a:prstGeom prst="rect">
          <a:avLst/>
        </a:prstGeom>
      </xdr:spPr>
    </xdr:pic>
    <xdr:clientData/>
  </xdr:twoCellAnchor>
  <xdr:oneCellAnchor>
    <xdr:from>
      <xdr:col>8</xdr:col>
      <xdr:colOff>536130</xdr:colOff>
      <xdr:row>86</xdr:row>
      <xdr:rowOff>285749</xdr:rowOff>
    </xdr:from>
    <xdr:ext cx="4524026" cy="1559717"/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xmlns="" id="{00000000-0008-0000-2900-000033000000}"/>
            </a:ext>
          </a:extLst>
        </xdr:cNvPr>
        <xdr:cNvSpPr/>
      </xdr:nvSpPr>
      <xdr:spPr>
        <a:xfrm>
          <a:off x="10287349" y="30277593"/>
          <a:ext cx="4524026" cy="1559717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запрессовки в отверстие </a:t>
          </a:r>
          <a:r>
            <a:rPr lang="en-US" sz="1100" b="0" i="0">
              <a:latin typeface="+mn-lt"/>
              <a:ea typeface="+mn-ea"/>
              <a:cs typeface="+mn-cs"/>
            </a:rPr>
            <a:t>ø 30 x 11,5 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Толщина задней стенки мин. 16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Нагрузочная способность 15 кг/шт согл. </a:t>
          </a:r>
          <a:r>
            <a:rPr lang="en-US" sz="1100" b="0" i="0">
              <a:latin typeface="+mn-lt"/>
              <a:ea typeface="+mn-ea"/>
              <a:cs typeface="+mn-cs"/>
            </a:rPr>
            <a:t>EN 15939 </a:t>
          </a:r>
          <a:r>
            <a:rPr lang="ru-RU" sz="1100" b="0" i="0">
              <a:latin typeface="+mn-lt"/>
              <a:ea typeface="+mn-ea"/>
              <a:cs typeface="+mn-cs"/>
            </a:rPr>
            <a:t>в испытательном стенде </a:t>
          </a:r>
          <a:r>
            <a:rPr lang="en-US" sz="1100" b="0" i="0">
              <a:latin typeface="+mn-lt"/>
              <a:ea typeface="+mn-ea"/>
              <a:cs typeface="+mn-cs"/>
            </a:rPr>
            <a:t>A (</a:t>
          </a:r>
          <a:r>
            <a:rPr lang="ru-RU" sz="1100" b="0" i="0">
              <a:latin typeface="+mn-lt"/>
              <a:ea typeface="+mn-ea"/>
              <a:cs typeface="+mn-cs"/>
            </a:rPr>
            <a:t>два </a:t>
          </a:r>
          <a:r>
            <a:rPr lang="en-US" sz="1100" b="0" i="0">
              <a:latin typeface="+mn-lt"/>
              <a:ea typeface="+mn-ea"/>
              <a:cs typeface="+mn-cs"/>
            </a:rPr>
            <a:t>SAH </a:t>
          </a:r>
          <a:r>
            <a:rPr lang="ru-RU" sz="1100" b="0" i="0">
              <a:latin typeface="+mn-lt"/>
              <a:ea typeface="+mn-ea"/>
              <a:cs typeface="+mn-cs"/>
            </a:rPr>
            <a:t>на корпус; дополнительные элементы без собственных подвесов, например антресоль, не допускаются)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Боковая регулировка ±8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Подвеска на подвесных крюках </a:t>
          </a:r>
          <a:r>
            <a:rPr lang="en-US" sz="1100" b="0" i="0">
              <a:latin typeface="+mn-lt"/>
              <a:ea typeface="+mn-ea"/>
              <a:cs typeface="+mn-cs"/>
            </a:rPr>
            <a:t>ø 6 x 50 </a:t>
          </a:r>
          <a:r>
            <a:rPr lang="ru-RU" sz="1100" b="0" i="0">
              <a:latin typeface="+mn-lt"/>
              <a:ea typeface="+mn-ea"/>
              <a:cs typeface="+mn-cs"/>
            </a:rPr>
            <a:t>мм</a:t>
          </a:r>
        </a:p>
      </xdr:txBody>
    </xdr:sp>
    <xdr:clientData/>
  </xdr:oneCellAnchor>
  <xdr:twoCellAnchor editAs="oneCell">
    <xdr:from>
      <xdr:col>1</xdr:col>
      <xdr:colOff>0</xdr:colOff>
      <xdr:row>94</xdr:row>
      <xdr:rowOff>1</xdr:rowOff>
    </xdr:from>
    <xdr:to>
      <xdr:col>2</xdr:col>
      <xdr:colOff>23813</xdr:colOff>
      <xdr:row>94</xdr:row>
      <xdr:rowOff>1035845</xdr:rowOff>
    </xdr:to>
    <xdr:pic>
      <xdr:nvPicPr>
        <xdr:cNvPr id="52" name="Рисунок 51" descr="809093_1607_Aufhaengehaken6x50_91x28.jpg">
          <a:extLst>
            <a:ext uri="{FF2B5EF4-FFF2-40B4-BE49-F238E27FC236}">
              <a16:creationId xmlns:a16="http://schemas.microsoft.com/office/drawing/2014/main" xmlns="" id="{00000000-0008-0000-29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90500" y="33563720"/>
          <a:ext cx="1666875" cy="1035844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1</xdr:col>
      <xdr:colOff>1080000</xdr:colOff>
      <xdr:row>102</xdr:row>
      <xdr:rowOff>1080000</xdr:rowOff>
    </xdr:to>
    <xdr:pic>
      <xdr:nvPicPr>
        <xdr:cNvPr id="53" name="Рисунок 52" descr="p9001401.jpg">
          <a:extLst>
            <a:ext uri="{FF2B5EF4-FFF2-40B4-BE49-F238E27FC236}">
              <a16:creationId xmlns:a16="http://schemas.microsoft.com/office/drawing/2014/main" xmlns="" id="{00000000-0008-0000-29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90500" y="36040219"/>
          <a:ext cx="1080000" cy="1080000"/>
        </a:xfrm>
        <a:prstGeom prst="rect">
          <a:avLst/>
        </a:prstGeom>
      </xdr:spPr>
    </xdr:pic>
    <xdr:clientData/>
  </xdr:twoCellAnchor>
  <xdr:oneCellAnchor>
    <xdr:from>
      <xdr:col>1</xdr:col>
      <xdr:colOff>1476723</xdr:colOff>
      <xdr:row>101</xdr:row>
      <xdr:rowOff>33877</xdr:rowOff>
    </xdr:from>
    <xdr:ext cx="5297933" cy="1275811"/>
    <xdr:sp macro="" textlink="">
      <xdr:nvSpPr>
        <xdr:cNvPr id="54" name="Прямоугольник 53">
          <a:extLst>
            <a:ext uri="{FF2B5EF4-FFF2-40B4-BE49-F238E27FC236}">
              <a16:creationId xmlns:a16="http://schemas.microsoft.com/office/drawing/2014/main" xmlns="" id="{00000000-0008-0000-2900-000036000000}"/>
            </a:ext>
          </a:extLst>
        </xdr:cNvPr>
        <xdr:cNvSpPr/>
      </xdr:nvSpPr>
      <xdr:spPr>
        <a:xfrm>
          <a:off x="1667223" y="35883596"/>
          <a:ext cx="5297933" cy="127581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подвесов шкафа </a:t>
          </a:r>
          <a:r>
            <a:rPr lang="en-US" sz="1100" b="0" i="0">
              <a:latin typeface="+mn-lt"/>
              <a:ea typeface="+mn-ea"/>
              <a:cs typeface="+mn-cs"/>
            </a:rPr>
            <a:t>SAH 116, SAH 130/131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Нагрузочная способность 150 кг/шкаф 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Крепление:</a:t>
          </a:r>
          <a:br>
            <a:rPr lang="ru-RU" sz="1100" b="0" i="0">
              <a:latin typeface="+mn-lt"/>
              <a:ea typeface="+mn-ea"/>
              <a:cs typeface="+mn-cs"/>
            </a:rPr>
          </a:br>
          <a:r>
            <a:rPr lang="ru-RU" sz="1100" b="0" i="0">
              <a:latin typeface="+mn-lt"/>
              <a:ea typeface="+mn-ea"/>
              <a:cs typeface="+mn-cs"/>
            </a:rPr>
            <a:t>— 2 специальными винтами </a:t>
          </a:r>
          <a:r>
            <a:rPr lang="en-US" sz="1100" b="0" i="0">
              <a:latin typeface="+mn-lt"/>
              <a:ea typeface="+mn-ea"/>
              <a:cs typeface="+mn-cs"/>
            </a:rPr>
            <a:t>ø 5,5 x 50 </a:t>
          </a:r>
          <a:r>
            <a:rPr lang="ru-RU" sz="1100" b="0" i="0">
              <a:latin typeface="+mn-lt"/>
              <a:ea typeface="+mn-ea"/>
              <a:cs typeface="+mn-cs"/>
            </a:rPr>
            <a:t>мм в зоне каждого подвеса для шкафа</a:t>
          </a:r>
          <a:br>
            <a:rPr lang="ru-RU" sz="1100" b="0" i="0">
              <a:latin typeface="+mn-lt"/>
              <a:ea typeface="+mn-ea"/>
              <a:cs typeface="+mn-cs"/>
            </a:rPr>
          </a:br>
          <a:r>
            <a:rPr lang="ru-RU" sz="1100" b="0" i="0">
              <a:latin typeface="+mn-lt"/>
              <a:ea typeface="+mn-ea"/>
              <a:cs typeface="+mn-cs"/>
            </a:rPr>
            <a:t>— от ширины корпуса 900 мм требуется установить дополнительный специальный винт </a:t>
          </a:r>
          <a:r>
            <a:rPr lang="en-US" sz="1100" b="0" i="0">
              <a:latin typeface="+mn-lt"/>
              <a:ea typeface="+mn-ea"/>
              <a:cs typeface="+mn-cs"/>
            </a:rPr>
            <a:t>ø 5,5 x 50 </a:t>
          </a:r>
          <a:r>
            <a:rPr lang="ru-RU" sz="1100" b="0" i="0">
              <a:latin typeface="+mn-lt"/>
              <a:ea typeface="+mn-ea"/>
              <a:cs typeface="+mn-cs"/>
            </a:rPr>
            <a:t>по центру, за каждым корпусом</a:t>
          </a:r>
        </a:p>
      </xdr:txBody>
    </xdr:sp>
    <xdr:clientData/>
  </xdr:oneCellAnchor>
  <xdr:oneCellAnchor>
    <xdr:from>
      <xdr:col>8</xdr:col>
      <xdr:colOff>298004</xdr:colOff>
      <xdr:row>102</xdr:row>
      <xdr:rowOff>152939</xdr:rowOff>
    </xdr:from>
    <xdr:ext cx="2805768" cy="609013"/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xmlns="" id="{00000000-0008-0000-2900-000037000000}"/>
            </a:ext>
          </a:extLst>
        </xdr:cNvPr>
        <xdr:cNvSpPr/>
      </xdr:nvSpPr>
      <xdr:spPr>
        <a:xfrm>
          <a:off x="10049223" y="36193158"/>
          <a:ext cx="2805768" cy="609013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подвесов шкафа </a:t>
          </a:r>
          <a:r>
            <a:rPr lang="en-US" sz="1100" b="0" i="0">
              <a:latin typeface="+mn-lt"/>
              <a:ea typeface="+mn-ea"/>
              <a:cs typeface="+mn-cs"/>
            </a:rPr>
            <a:t>SAH 116, SAH 130/131</a:t>
          </a:r>
          <a:endParaRPr lang="ru-RU" sz="5400"/>
        </a:p>
        <a:p>
          <a:r>
            <a:rPr lang="ru-RU" sz="1100" b="0" i="0">
              <a:latin typeface="+mn-lt"/>
              <a:ea typeface="+mn-ea"/>
              <a:cs typeface="+mn-cs"/>
            </a:rPr>
            <a:t>Нагрузочная способность 150 кг/шкаф 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Длина</a:t>
          </a:r>
          <a:r>
            <a:rPr lang="ru-RU" sz="1100" b="0" i="0" baseline="0">
              <a:latin typeface="+mn-lt"/>
              <a:ea typeface="+mn-ea"/>
              <a:cs typeface="+mn-cs"/>
            </a:rPr>
            <a:t> 3000 ммсо шлицевыми отверстиями</a:t>
          </a:r>
          <a:endParaRPr lang="ru-RU" sz="5400"/>
        </a:p>
      </xdr:txBody>
    </xdr:sp>
    <xdr:clientData/>
  </xdr:oneCellAnchor>
  <xdr:twoCellAnchor>
    <xdr:from>
      <xdr:col>2</xdr:col>
      <xdr:colOff>1857376</xdr:colOff>
      <xdr:row>1</xdr:row>
      <xdr:rowOff>92978</xdr:rowOff>
    </xdr:from>
    <xdr:to>
      <xdr:col>3</xdr:col>
      <xdr:colOff>35721</xdr:colOff>
      <xdr:row>1</xdr:row>
      <xdr:rowOff>426356</xdr:rowOff>
    </xdr:to>
    <xdr:sp macro="" textlink="">
      <xdr:nvSpPr>
        <xdr:cNvPr id="57" name="Скругленный прямоугольник 56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xmlns="" id="{00000000-0008-0000-2900-000039000000}"/>
            </a:ext>
          </a:extLst>
        </xdr:cNvPr>
        <xdr:cNvSpPr/>
      </xdr:nvSpPr>
      <xdr:spPr>
        <a:xfrm>
          <a:off x="4506233" y="972907"/>
          <a:ext cx="1961131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Стяжка</a:t>
          </a:r>
        </a:p>
      </xdr:txBody>
    </xdr:sp>
    <xdr:clientData/>
  </xdr:twoCellAnchor>
  <xdr:twoCellAnchor>
    <xdr:from>
      <xdr:col>3</xdr:col>
      <xdr:colOff>190501</xdr:colOff>
      <xdr:row>1</xdr:row>
      <xdr:rowOff>92979</xdr:rowOff>
    </xdr:from>
    <xdr:to>
      <xdr:col>5</xdr:col>
      <xdr:colOff>523876</xdr:colOff>
      <xdr:row>1</xdr:row>
      <xdr:rowOff>426357</xdr:rowOff>
    </xdr:to>
    <xdr:sp macro="" textlink="">
      <xdr:nvSpPr>
        <xdr:cNvPr id="60" name="Скругленный прямоугольник 59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xmlns="" id="{00000000-0008-0000-2900-00003C000000}"/>
            </a:ext>
          </a:extLst>
        </xdr:cNvPr>
        <xdr:cNvSpPr/>
      </xdr:nvSpPr>
      <xdr:spPr>
        <a:xfrm>
          <a:off x="6622144" y="972908"/>
          <a:ext cx="1857375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Дюбель</a:t>
          </a:r>
          <a:r>
            <a:rPr lang="ru-RU" sz="1400" baseline="0"/>
            <a:t> к стяжке</a:t>
          </a:r>
          <a:endParaRPr lang="ru-RU" sz="1400"/>
        </a:p>
      </xdr:txBody>
    </xdr:sp>
    <xdr:clientData/>
  </xdr:twoCellAnchor>
  <xdr:twoCellAnchor>
    <xdr:from>
      <xdr:col>6</xdr:col>
      <xdr:colOff>95250</xdr:colOff>
      <xdr:row>1</xdr:row>
      <xdr:rowOff>92978</xdr:rowOff>
    </xdr:from>
    <xdr:to>
      <xdr:col>7</xdr:col>
      <xdr:colOff>1273970</xdr:colOff>
      <xdr:row>1</xdr:row>
      <xdr:rowOff>426356</xdr:rowOff>
    </xdr:to>
    <xdr:sp macro="" textlink="">
      <xdr:nvSpPr>
        <xdr:cNvPr id="61" name="Скругленный прямоугольник 60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xmlns="" id="{00000000-0008-0000-2900-00003D000000}"/>
            </a:ext>
          </a:extLst>
        </xdr:cNvPr>
        <xdr:cNvSpPr/>
      </xdr:nvSpPr>
      <xdr:spPr>
        <a:xfrm>
          <a:off x="8694964" y="972907"/>
          <a:ext cx="1822792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Дюбель</a:t>
          </a:r>
          <a:r>
            <a:rPr lang="ru-RU" sz="1400" baseline="0"/>
            <a:t> к стяжке </a:t>
          </a:r>
          <a:r>
            <a:rPr lang="en-US" sz="1400" baseline="0"/>
            <a:t>VB</a:t>
          </a:r>
          <a:endParaRPr lang="ru-RU" sz="1400"/>
        </a:p>
      </xdr:txBody>
    </xdr:sp>
    <xdr:clientData/>
  </xdr:twoCellAnchor>
  <xdr:twoCellAnchor>
    <xdr:from>
      <xdr:col>7</xdr:col>
      <xdr:colOff>1428750</xdr:colOff>
      <xdr:row>1</xdr:row>
      <xdr:rowOff>92980</xdr:rowOff>
    </xdr:from>
    <xdr:to>
      <xdr:col>8</xdr:col>
      <xdr:colOff>1571625</xdr:colOff>
      <xdr:row>1</xdr:row>
      <xdr:rowOff>426358</xdr:rowOff>
    </xdr:to>
    <xdr:sp macro="" textlink="">
      <xdr:nvSpPr>
        <xdr:cNvPr id="62" name="Скругленный прямоугольник 61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xmlns="" id="{00000000-0008-0000-2900-00003E000000}"/>
            </a:ext>
          </a:extLst>
        </xdr:cNvPr>
        <xdr:cNvSpPr/>
      </xdr:nvSpPr>
      <xdr:spPr>
        <a:xfrm>
          <a:off x="10672536" y="972909"/>
          <a:ext cx="1866446" cy="333378"/>
        </a:xfrm>
        <a:prstGeom prst="roundRect">
          <a:avLst/>
        </a:prstGeom>
        <a:noFill/>
        <a:ln w="38100"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/>
            <a:t>Подвесы</a:t>
          </a:r>
        </a:p>
      </xdr:txBody>
    </xdr:sp>
    <xdr:clientData/>
  </xdr:twoCellAnchor>
  <xdr:twoCellAnchor>
    <xdr:from>
      <xdr:col>1</xdr:col>
      <xdr:colOff>95248</xdr:colOff>
      <xdr:row>0</xdr:row>
      <xdr:rowOff>107158</xdr:rowOff>
    </xdr:from>
    <xdr:to>
      <xdr:col>1</xdr:col>
      <xdr:colOff>768448</xdr:colOff>
      <xdr:row>0</xdr:row>
      <xdr:rowOff>780358</xdr:rowOff>
    </xdr:to>
    <xdr:grpSp>
      <xdr:nvGrpSpPr>
        <xdr:cNvPr id="58" name="Группа 57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xmlns="" id="{00000000-0008-0000-2900-00003A000000}"/>
            </a:ext>
          </a:extLst>
        </xdr:cNvPr>
        <xdr:cNvGrpSpPr>
          <a:grpSpLocks noChangeAspect="1"/>
        </xdr:cNvGrpSpPr>
      </xdr:nvGrpSpPr>
      <xdr:grpSpPr>
        <a:xfrm>
          <a:off x="1020534" y="107158"/>
          <a:ext cx="673200" cy="673200"/>
          <a:chOff x="720000" y="3600000"/>
          <a:chExt cx="792000" cy="792000"/>
        </a:xfrm>
        <a:noFill/>
      </xdr:grpSpPr>
      <xdr:sp macro="" textlink="">
        <xdr:nvSpPr>
          <xdr:cNvPr id="63" name="Стрелка влево 62">
            <a:extLst>
              <a:ext uri="{FF2B5EF4-FFF2-40B4-BE49-F238E27FC236}">
                <a16:creationId xmlns:a16="http://schemas.microsoft.com/office/drawing/2014/main" xmlns="" id="{00000000-0008-0000-2900-00003F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64" name="Прямоугольник 63">
            <a:extLst>
              <a:ext uri="{FF2B5EF4-FFF2-40B4-BE49-F238E27FC236}">
                <a16:creationId xmlns:a16="http://schemas.microsoft.com/office/drawing/2014/main" xmlns="" id="{00000000-0008-0000-2900-000040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4</xdr:row>
      <xdr:rowOff>95252</xdr:rowOff>
    </xdr:from>
    <xdr:to>
      <xdr:col>0</xdr:col>
      <xdr:colOff>792263</xdr:colOff>
      <xdr:row>4</xdr:row>
      <xdr:rowOff>839889</xdr:rowOff>
    </xdr:to>
    <xdr:grpSp>
      <xdr:nvGrpSpPr>
        <xdr:cNvPr id="65" name="Группа 64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xmlns="" id="{00000000-0008-0000-2900-000041000000}"/>
            </a:ext>
          </a:extLst>
        </xdr:cNvPr>
        <xdr:cNvGrpSpPr>
          <a:grpSpLocks noChangeAspect="1"/>
        </xdr:cNvGrpSpPr>
      </xdr:nvGrpSpPr>
      <xdr:grpSpPr>
        <a:xfrm rot="5400000">
          <a:off x="83343" y="4394541"/>
          <a:ext cx="744637" cy="673202"/>
          <a:chOff x="720000" y="3600000"/>
          <a:chExt cx="792000" cy="792000"/>
        </a:xfrm>
      </xdr:grpSpPr>
      <xdr:sp macro="" textlink="">
        <xdr:nvSpPr>
          <xdr:cNvPr id="67" name="Стрелка влево 66">
            <a:extLst>
              <a:ext uri="{FF2B5EF4-FFF2-40B4-BE49-F238E27FC236}">
                <a16:creationId xmlns:a16="http://schemas.microsoft.com/office/drawing/2014/main" xmlns="" id="{00000000-0008-0000-2900-000043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68" name="Прямоугольник 67">
            <a:extLst>
              <a:ext uri="{FF2B5EF4-FFF2-40B4-BE49-F238E27FC236}">
                <a16:creationId xmlns:a16="http://schemas.microsoft.com/office/drawing/2014/main" xmlns="" id="{00000000-0008-0000-2900-000044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25</xdr:row>
      <xdr:rowOff>95250</xdr:rowOff>
    </xdr:from>
    <xdr:to>
      <xdr:col>0</xdr:col>
      <xdr:colOff>792262</xdr:colOff>
      <xdr:row>25</xdr:row>
      <xdr:rowOff>839887</xdr:rowOff>
    </xdr:to>
    <xdr:grpSp>
      <xdr:nvGrpSpPr>
        <xdr:cNvPr id="69" name="Группа 68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xmlns="" id="{00000000-0008-0000-2900-000045000000}"/>
            </a:ext>
          </a:extLst>
        </xdr:cNvPr>
        <xdr:cNvGrpSpPr>
          <a:grpSpLocks noChangeAspect="1"/>
        </xdr:cNvGrpSpPr>
      </xdr:nvGrpSpPr>
      <xdr:grpSpPr>
        <a:xfrm rot="5400000">
          <a:off x="83342" y="10671968"/>
          <a:ext cx="744637" cy="673202"/>
          <a:chOff x="720000" y="3600000"/>
          <a:chExt cx="792000" cy="792000"/>
        </a:xfrm>
      </xdr:grpSpPr>
      <xdr:sp macro="" textlink="">
        <xdr:nvSpPr>
          <xdr:cNvPr id="70" name="Стрелка влево 69">
            <a:extLst>
              <a:ext uri="{FF2B5EF4-FFF2-40B4-BE49-F238E27FC236}">
                <a16:creationId xmlns:a16="http://schemas.microsoft.com/office/drawing/2014/main" xmlns="" id="{00000000-0008-0000-2900-000046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1" name="Прямоугольник 70">
            <a:extLst>
              <a:ext uri="{FF2B5EF4-FFF2-40B4-BE49-F238E27FC236}">
                <a16:creationId xmlns:a16="http://schemas.microsoft.com/office/drawing/2014/main" xmlns="" id="{00000000-0008-0000-2900-000047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34</xdr:row>
      <xdr:rowOff>95250</xdr:rowOff>
    </xdr:from>
    <xdr:to>
      <xdr:col>0</xdr:col>
      <xdr:colOff>792262</xdr:colOff>
      <xdr:row>34</xdr:row>
      <xdr:rowOff>839887</xdr:rowOff>
    </xdr:to>
    <xdr:grpSp>
      <xdr:nvGrpSpPr>
        <xdr:cNvPr id="72" name="Группа 71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xmlns="" id="{00000000-0008-0000-2900-000048000000}"/>
            </a:ext>
          </a:extLst>
        </xdr:cNvPr>
        <xdr:cNvGrpSpPr>
          <a:grpSpLocks noChangeAspect="1"/>
        </xdr:cNvGrpSpPr>
      </xdr:nvGrpSpPr>
      <xdr:grpSpPr>
        <a:xfrm rot="5400000">
          <a:off x="83342" y="13538539"/>
          <a:ext cx="744637" cy="673202"/>
          <a:chOff x="720000" y="3600000"/>
          <a:chExt cx="792000" cy="792000"/>
        </a:xfrm>
      </xdr:grpSpPr>
      <xdr:sp macro="" textlink="">
        <xdr:nvSpPr>
          <xdr:cNvPr id="73" name="Стрелка влево 72">
            <a:extLst>
              <a:ext uri="{FF2B5EF4-FFF2-40B4-BE49-F238E27FC236}">
                <a16:creationId xmlns:a16="http://schemas.microsoft.com/office/drawing/2014/main" xmlns="" id="{00000000-0008-0000-2900-000049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4" name="Прямоугольник 73">
            <a:extLst>
              <a:ext uri="{FF2B5EF4-FFF2-40B4-BE49-F238E27FC236}">
                <a16:creationId xmlns:a16="http://schemas.microsoft.com/office/drawing/2014/main" xmlns="" id="{00000000-0008-0000-2900-00004A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51</xdr:row>
      <xdr:rowOff>95251</xdr:rowOff>
    </xdr:from>
    <xdr:to>
      <xdr:col>0</xdr:col>
      <xdr:colOff>792263</xdr:colOff>
      <xdr:row>51</xdr:row>
      <xdr:rowOff>839888</xdr:rowOff>
    </xdr:to>
    <xdr:grpSp>
      <xdr:nvGrpSpPr>
        <xdr:cNvPr id="75" name="Группа 74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xmlns="" id="{00000000-0008-0000-2900-00004B000000}"/>
            </a:ext>
          </a:extLst>
        </xdr:cNvPr>
        <xdr:cNvGrpSpPr>
          <a:grpSpLocks noChangeAspect="1"/>
        </xdr:cNvGrpSpPr>
      </xdr:nvGrpSpPr>
      <xdr:grpSpPr>
        <a:xfrm rot="5400000">
          <a:off x="83343" y="18945112"/>
          <a:ext cx="744637" cy="673202"/>
          <a:chOff x="720000" y="3600000"/>
          <a:chExt cx="792000" cy="792000"/>
        </a:xfrm>
      </xdr:grpSpPr>
      <xdr:sp macro="" textlink="">
        <xdr:nvSpPr>
          <xdr:cNvPr id="76" name="Стрелка влево 75">
            <a:extLst>
              <a:ext uri="{FF2B5EF4-FFF2-40B4-BE49-F238E27FC236}">
                <a16:creationId xmlns:a16="http://schemas.microsoft.com/office/drawing/2014/main" xmlns="" id="{00000000-0008-0000-2900-00004C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7" name="Прямоугольник 76">
            <a:extLst>
              <a:ext uri="{FF2B5EF4-FFF2-40B4-BE49-F238E27FC236}">
                <a16:creationId xmlns:a16="http://schemas.microsoft.com/office/drawing/2014/main" xmlns="" id="{00000000-0008-0000-2900-00004D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68</xdr:row>
      <xdr:rowOff>107156</xdr:rowOff>
    </xdr:from>
    <xdr:to>
      <xdr:col>0</xdr:col>
      <xdr:colOff>792262</xdr:colOff>
      <xdr:row>68</xdr:row>
      <xdr:rowOff>851793</xdr:rowOff>
    </xdr:to>
    <xdr:grpSp>
      <xdr:nvGrpSpPr>
        <xdr:cNvPr id="78" name="Группа 77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xmlns="" id="{00000000-0008-0000-2900-00004E000000}"/>
            </a:ext>
          </a:extLst>
        </xdr:cNvPr>
        <xdr:cNvGrpSpPr>
          <a:grpSpLocks noChangeAspect="1"/>
        </xdr:cNvGrpSpPr>
      </xdr:nvGrpSpPr>
      <xdr:grpSpPr>
        <a:xfrm rot="5400000">
          <a:off x="83342" y="24418017"/>
          <a:ext cx="744637" cy="673202"/>
          <a:chOff x="720000" y="3600000"/>
          <a:chExt cx="792000" cy="792000"/>
        </a:xfrm>
      </xdr:grpSpPr>
      <xdr:sp macro="" textlink="">
        <xdr:nvSpPr>
          <xdr:cNvPr id="79" name="Стрелка влево 78">
            <a:extLst>
              <a:ext uri="{FF2B5EF4-FFF2-40B4-BE49-F238E27FC236}">
                <a16:creationId xmlns:a16="http://schemas.microsoft.com/office/drawing/2014/main" xmlns="" id="{00000000-0008-0000-2900-00004F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0" name="Прямоугольник 79">
            <a:extLst>
              <a:ext uri="{FF2B5EF4-FFF2-40B4-BE49-F238E27FC236}">
                <a16:creationId xmlns:a16="http://schemas.microsoft.com/office/drawing/2014/main" xmlns="" id="{00000000-0008-0000-2900-000050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119060</xdr:colOff>
      <xdr:row>108</xdr:row>
      <xdr:rowOff>95250</xdr:rowOff>
    </xdr:from>
    <xdr:to>
      <xdr:col>0</xdr:col>
      <xdr:colOff>792262</xdr:colOff>
      <xdr:row>111</xdr:row>
      <xdr:rowOff>101699</xdr:rowOff>
    </xdr:to>
    <xdr:grpSp>
      <xdr:nvGrpSpPr>
        <xdr:cNvPr id="81" name="Группа 80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xmlns="" id="{00000000-0008-0000-2900-000051000000}"/>
            </a:ext>
          </a:extLst>
        </xdr:cNvPr>
        <xdr:cNvGrpSpPr>
          <a:grpSpLocks noChangeAspect="1"/>
        </xdr:cNvGrpSpPr>
      </xdr:nvGrpSpPr>
      <xdr:grpSpPr>
        <a:xfrm rot="5400000">
          <a:off x="89579" y="40746588"/>
          <a:ext cx="732163" cy="673202"/>
          <a:chOff x="720000" y="3600000"/>
          <a:chExt cx="792000" cy="792000"/>
        </a:xfrm>
      </xdr:grpSpPr>
      <xdr:sp macro="" textlink="">
        <xdr:nvSpPr>
          <xdr:cNvPr id="82" name="Стрелка влево 81">
            <a:extLst>
              <a:ext uri="{FF2B5EF4-FFF2-40B4-BE49-F238E27FC236}">
                <a16:creationId xmlns:a16="http://schemas.microsoft.com/office/drawing/2014/main" xmlns="" id="{00000000-0008-0000-2900-000052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3" name="Прямоугольник 82">
            <a:extLst>
              <a:ext uri="{FF2B5EF4-FFF2-40B4-BE49-F238E27FC236}">
                <a16:creationId xmlns:a16="http://schemas.microsoft.com/office/drawing/2014/main" xmlns="" id="{00000000-0008-0000-2900-000053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35718</xdr:colOff>
      <xdr:row>3</xdr:row>
      <xdr:rowOff>0</xdr:rowOff>
    </xdr:from>
    <xdr:to>
      <xdr:col>2</xdr:col>
      <xdr:colOff>854403</xdr:colOff>
      <xdr:row>4</xdr:row>
      <xdr:rowOff>2756</xdr:rowOff>
    </xdr:to>
    <xdr:pic>
      <xdr:nvPicPr>
        <xdr:cNvPr id="2" name="Рисунок 1" descr="G2_47222_BlueMaxMini_Typ2_6.jpg">
          <a:extLst>
            <a:ext uri="{FF2B5EF4-FFF2-40B4-BE49-F238E27FC236}">
              <a16:creationId xmlns:a16="http://schemas.microsoft.com/office/drawing/2014/main" xmlns="" id="{00000000-0008-0000-2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16781" y="892969"/>
          <a:ext cx="2461747" cy="2181600"/>
        </a:xfrm>
        <a:prstGeom prst="rect">
          <a:avLst/>
        </a:prstGeom>
      </xdr:spPr>
    </xdr:pic>
    <xdr:clientData/>
  </xdr:twoCellAnchor>
  <xdr:oneCellAnchor>
    <xdr:from>
      <xdr:col>2</xdr:col>
      <xdr:colOff>857599</xdr:colOff>
      <xdr:row>3</xdr:row>
      <xdr:rowOff>21970</xdr:rowOff>
    </xdr:from>
    <xdr:ext cx="4214464" cy="2133061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xmlns="" id="{00000000-0008-0000-2B00-000003000000}"/>
            </a:ext>
          </a:extLst>
        </xdr:cNvPr>
        <xdr:cNvSpPr/>
      </xdr:nvSpPr>
      <xdr:spPr>
        <a:xfrm>
          <a:off x="2810224" y="772064"/>
          <a:ext cx="4214464" cy="213306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Компактный сверлильный станок с ручным рычагом</a:t>
          </a:r>
          <a:br>
            <a:rPr lang="ru-RU" sz="1100" b="0" i="0">
              <a:latin typeface="+mn-lt"/>
              <a:ea typeface="+mn-ea"/>
              <a:cs typeface="+mn-cs"/>
            </a:rPr>
          </a:br>
          <a:endParaRPr lang="ru-RU" sz="1100" b="0" i="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Сверлильная головка с 6 шпинделями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Рабочая платформа с линейкой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Комплект сверл (1 сверло 35 мм, вращение по часовой стрелке, 2 сверла 10 мм, вращение против часовой стрелки)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2 маятниковых упора</a:t>
          </a:r>
        </a:p>
        <a:p>
          <a:endParaRPr lang="ru-RU" sz="1100" b="0" i="0">
            <a:latin typeface="+mn-lt"/>
            <a:ea typeface="+mn-ea"/>
            <a:cs typeface="+mn-cs"/>
          </a:endParaRPr>
        </a:p>
        <a:p>
          <a:r>
            <a:rPr lang="ru-RU" sz="1100" b="0" i="0">
              <a:latin typeface="+mn-lt"/>
              <a:ea typeface="+mn-ea"/>
              <a:cs typeface="+mn-cs"/>
            </a:rPr>
            <a:t>В</a:t>
          </a:r>
          <a:r>
            <a:rPr lang="ru-RU" sz="1100" b="0" i="0" baseline="0">
              <a:latin typeface="+mn-lt"/>
              <a:ea typeface="+mn-ea"/>
              <a:cs typeface="+mn-cs"/>
            </a:rPr>
            <a:t> подарок идет 50 комплектов петель</a:t>
          </a:r>
          <a:r>
            <a:rPr lang="en-US" sz="1100" b="0" i="0" baseline="0">
              <a:latin typeface="+mn-lt"/>
              <a:ea typeface="+mn-ea"/>
              <a:cs typeface="+mn-cs"/>
            </a:rPr>
            <a:t> Sensys</a:t>
          </a:r>
          <a:r>
            <a:rPr lang="ru-RU" sz="1100" b="0" i="0" baseline="0">
              <a:latin typeface="+mn-lt"/>
              <a:ea typeface="+mn-ea"/>
              <a:cs typeface="+mn-cs"/>
            </a:rPr>
            <a:t> 8645</a:t>
          </a:r>
          <a:r>
            <a:rPr lang="en-US" sz="1100" b="0" i="0" baseline="0">
              <a:latin typeface="+mn-lt"/>
              <a:ea typeface="+mn-ea"/>
              <a:cs typeface="+mn-cs"/>
            </a:rPr>
            <a:t>i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6</xdr:col>
      <xdr:colOff>595292</xdr:colOff>
      <xdr:row>3</xdr:row>
      <xdr:rowOff>11910</xdr:rowOff>
    </xdr:from>
    <xdr:to>
      <xdr:col>8</xdr:col>
      <xdr:colOff>526611</xdr:colOff>
      <xdr:row>3</xdr:row>
      <xdr:rowOff>2110154</xdr:rowOff>
    </xdr:to>
    <xdr:pic>
      <xdr:nvPicPr>
        <xdr:cNvPr id="10" name="Рисунок 9" descr="G2_BlueMaxMini_Modular_01_FR_shop.jpg">
          <a:extLst>
            <a:ext uri="{FF2B5EF4-FFF2-40B4-BE49-F238E27FC236}">
              <a16:creationId xmlns:a16="http://schemas.microsoft.com/office/drawing/2014/main" xmlns="" id="{00000000-0008-0000-2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013011" y="1393035"/>
          <a:ext cx="2181600" cy="2098244"/>
        </a:xfrm>
        <a:prstGeom prst="rect">
          <a:avLst/>
        </a:prstGeom>
      </xdr:spPr>
    </xdr:pic>
    <xdr:clientData/>
  </xdr:twoCellAnchor>
  <xdr:oneCellAnchor>
    <xdr:from>
      <xdr:col>8</xdr:col>
      <xdr:colOff>940593</xdr:colOff>
      <xdr:row>3</xdr:row>
      <xdr:rowOff>11906</xdr:rowOff>
    </xdr:from>
    <xdr:ext cx="4214464" cy="2133061"/>
    <xdr:sp macro="" textlink="">
      <xdr:nvSpPr>
        <xdr:cNvPr id="11" name="Прямоугольник 10">
          <a:extLst>
            <a:ext uri="{FF2B5EF4-FFF2-40B4-BE49-F238E27FC236}">
              <a16:creationId xmlns:a16="http://schemas.microsoft.com/office/drawing/2014/main" xmlns="" id="{00000000-0008-0000-2B00-00000B000000}"/>
            </a:ext>
          </a:extLst>
        </xdr:cNvPr>
        <xdr:cNvSpPr/>
      </xdr:nvSpPr>
      <xdr:spPr>
        <a:xfrm>
          <a:off x="10632281" y="904875"/>
          <a:ext cx="4214464" cy="213306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Компактные</a:t>
          </a:r>
          <a:r>
            <a:rPr lang="ru-RU" sz="1100" b="0" i="0" baseline="0">
              <a:latin typeface="+mn-lt"/>
              <a:ea typeface="+mn-ea"/>
              <a:cs typeface="+mn-cs"/>
            </a:rPr>
            <a:t> станки для сверления и запрессовки</a:t>
          </a:r>
        </a:p>
        <a:p>
          <a:endParaRPr lang="ru-RU" sz="1100" b="0" i="0" baseline="0">
            <a:latin typeface="+mn-lt"/>
            <a:ea typeface="+mn-ea"/>
            <a:cs typeface="+mn-cs"/>
          </a:endParaRPr>
        </a:p>
        <a:p>
          <a:r>
            <a:rPr lang="ru-RU" sz="1100" b="0" i="0" baseline="0">
              <a:latin typeface="+mn-lt"/>
              <a:ea typeface="+mn-ea"/>
              <a:cs typeface="+mn-cs"/>
            </a:rPr>
            <a:t>Пневматический ход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Сверлильная головка с 6 шпинделями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Рабочая платформа с линейкой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Пневматический прижим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Поворотная скоба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Ножной выключатель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2 маятниковых упора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940593</xdr:colOff>
      <xdr:row>12</xdr:row>
      <xdr:rowOff>11906</xdr:rowOff>
    </xdr:from>
    <xdr:ext cx="4214464" cy="2133061"/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xmlns="" id="{00000000-0008-0000-2B00-00000C000000}"/>
            </a:ext>
          </a:extLst>
        </xdr:cNvPr>
        <xdr:cNvSpPr/>
      </xdr:nvSpPr>
      <xdr:spPr>
        <a:xfrm>
          <a:off x="10632281" y="904875"/>
          <a:ext cx="4214464" cy="213306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Компактные</a:t>
          </a:r>
          <a:r>
            <a:rPr lang="ru-RU" sz="1100" b="0" i="0" baseline="0">
              <a:latin typeface="+mn-lt"/>
              <a:ea typeface="+mn-ea"/>
              <a:cs typeface="+mn-cs"/>
            </a:rPr>
            <a:t> станки для сверления и запрессовки</a:t>
          </a:r>
        </a:p>
        <a:p>
          <a:endParaRPr lang="ru-RU" sz="1100" b="0" i="0" baseline="0">
            <a:latin typeface="+mn-lt"/>
            <a:ea typeface="+mn-ea"/>
            <a:cs typeface="+mn-cs"/>
          </a:endParaRPr>
        </a:p>
        <a:p>
          <a:r>
            <a:rPr lang="ru-RU" sz="1100" b="0" i="0" baseline="0">
              <a:latin typeface="+mn-lt"/>
              <a:ea typeface="+mn-ea"/>
              <a:cs typeface="+mn-cs"/>
            </a:rPr>
            <a:t>Пневматический ход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Сверлильная головка с 6 шпинделями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Рабочая платформа с линейкой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2 маятниковых упора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35703</xdr:colOff>
      <xdr:row>10</xdr:row>
      <xdr:rowOff>190492</xdr:rowOff>
    </xdr:from>
    <xdr:to>
      <xdr:col>2</xdr:col>
      <xdr:colOff>574241</xdr:colOff>
      <xdr:row>12</xdr:row>
      <xdr:rowOff>1991092</xdr:rowOff>
    </xdr:to>
    <xdr:pic>
      <xdr:nvPicPr>
        <xdr:cNvPr id="13" name="Рисунок 12" descr="G2_77566_BlueMax_MiniTyp3_shop.jpg">
          <a:extLst>
            <a:ext uri="{FF2B5EF4-FFF2-40B4-BE49-F238E27FC236}">
              <a16:creationId xmlns:a16="http://schemas.microsoft.com/office/drawing/2014/main" xmlns="" id="{00000000-0008-0000-2B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16766" y="5274461"/>
          <a:ext cx="2181600" cy="2181600"/>
        </a:xfrm>
        <a:prstGeom prst="rect">
          <a:avLst/>
        </a:prstGeom>
      </xdr:spPr>
    </xdr:pic>
    <xdr:clientData/>
  </xdr:twoCellAnchor>
  <xdr:oneCellAnchor>
    <xdr:from>
      <xdr:col>8</xdr:col>
      <xdr:colOff>940593</xdr:colOff>
      <xdr:row>12</xdr:row>
      <xdr:rowOff>11906</xdr:rowOff>
    </xdr:from>
    <xdr:ext cx="4214464" cy="2133061"/>
    <xdr:sp macro="" textlink="">
      <xdr:nvSpPr>
        <xdr:cNvPr id="14" name="Прямоугольник 13">
          <a:extLst>
            <a:ext uri="{FF2B5EF4-FFF2-40B4-BE49-F238E27FC236}">
              <a16:creationId xmlns:a16="http://schemas.microsoft.com/office/drawing/2014/main" xmlns="" id="{00000000-0008-0000-2B00-00000E000000}"/>
            </a:ext>
          </a:extLst>
        </xdr:cNvPr>
        <xdr:cNvSpPr/>
      </xdr:nvSpPr>
      <xdr:spPr>
        <a:xfrm>
          <a:off x="2714624" y="4988719"/>
          <a:ext cx="4214464" cy="213306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Компактные</a:t>
          </a:r>
          <a:r>
            <a:rPr lang="ru-RU" sz="1100" b="0" i="0" baseline="0">
              <a:latin typeface="+mn-lt"/>
              <a:ea typeface="+mn-ea"/>
              <a:cs typeface="+mn-cs"/>
            </a:rPr>
            <a:t> станки для сверления и запрессовки</a:t>
          </a:r>
        </a:p>
        <a:p>
          <a:endParaRPr lang="ru-RU" sz="1100" b="0" i="0" baseline="0">
            <a:latin typeface="+mn-lt"/>
            <a:ea typeface="+mn-ea"/>
            <a:cs typeface="+mn-cs"/>
          </a:endParaRPr>
        </a:p>
        <a:p>
          <a:r>
            <a:rPr lang="ru-RU" sz="1100" b="0" i="0" baseline="0">
              <a:latin typeface="+mn-lt"/>
              <a:ea typeface="+mn-ea"/>
              <a:cs typeface="+mn-cs"/>
            </a:rPr>
            <a:t>Пневматический ход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Сверлильная головка с 6 шпинделями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Рабочая платформа с линейкой</a:t>
          </a:r>
        </a:p>
        <a:p>
          <a:r>
            <a:rPr lang="ru-RU" sz="1100" b="0" i="0" baseline="0">
              <a:latin typeface="+mn-lt"/>
              <a:ea typeface="+mn-ea"/>
              <a:cs typeface="+mn-cs"/>
            </a:rPr>
            <a:t>2 маятниковых упора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7</xdr:col>
      <xdr:colOff>23793</xdr:colOff>
      <xdr:row>11</xdr:row>
      <xdr:rowOff>71430</xdr:rowOff>
    </xdr:from>
    <xdr:to>
      <xdr:col>8</xdr:col>
      <xdr:colOff>562331</xdr:colOff>
      <xdr:row>12</xdr:row>
      <xdr:rowOff>2062530</xdr:rowOff>
    </xdr:to>
    <xdr:pic>
      <xdr:nvPicPr>
        <xdr:cNvPr id="15" name="Рисунок 14" descr="G2_77566_BlueMax_MiniTyp3_shop.jpg">
          <a:extLst>
            <a:ext uri="{FF2B5EF4-FFF2-40B4-BE49-F238E27FC236}">
              <a16:creationId xmlns:a16="http://schemas.microsoft.com/office/drawing/2014/main" xmlns="" id="{00000000-0008-0000-2B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048731" y="5345899"/>
          <a:ext cx="2181600" cy="21816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</xdr:colOff>
      <xdr:row>22</xdr:row>
      <xdr:rowOff>59531</xdr:rowOff>
    </xdr:from>
    <xdr:to>
      <xdr:col>2</xdr:col>
      <xdr:colOff>345282</xdr:colOff>
      <xdr:row>22</xdr:row>
      <xdr:rowOff>1509191</xdr:rowOff>
    </xdr:to>
    <xdr:pic>
      <xdr:nvPicPr>
        <xdr:cNvPr id="18" name="Рисунок 17" descr="G2_0053949_01_9106101_02_0053950_01_TA_shop.jpg">
          <a:extLst>
            <a:ext uri="{FF2B5EF4-FFF2-40B4-BE49-F238E27FC236}">
              <a16:creationId xmlns:a16="http://schemas.microsoft.com/office/drawing/2014/main" xmlns="" id="{00000000-0008-0000-2B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42875" y="9108281"/>
          <a:ext cx="1976438" cy="1449660"/>
        </a:xfrm>
        <a:prstGeom prst="rect">
          <a:avLst/>
        </a:prstGeom>
      </xdr:spPr>
    </xdr:pic>
    <xdr:clientData/>
  </xdr:twoCellAnchor>
  <xdr:oneCellAnchor>
    <xdr:from>
      <xdr:col>2</xdr:col>
      <xdr:colOff>940593</xdr:colOff>
      <xdr:row>32</xdr:row>
      <xdr:rowOff>11906</xdr:rowOff>
    </xdr:from>
    <xdr:ext cx="4214464" cy="2133061"/>
    <xdr:sp macro="" textlink="">
      <xdr:nvSpPr>
        <xdr:cNvPr id="20" name="Прямоугольник 19">
          <a:extLst>
            <a:ext uri="{FF2B5EF4-FFF2-40B4-BE49-F238E27FC236}">
              <a16:creationId xmlns:a16="http://schemas.microsoft.com/office/drawing/2014/main" xmlns="" id="{00000000-0008-0000-2B00-000014000000}"/>
            </a:ext>
          </a:extLst>
        </xdr:cNvPr>
        <xdr:cNvSpPr/>
      </xdr:nvSpPr>
      <xdr:spPr>
        <a:xfrm>
          <a:off x="2714624" y="4988719"/>
          <a:ext cx="4214464" cy="213306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монтажа выдвижных ящиков и коробов </a:t>
          </a:r>
          <a:r>
            <a:rPr lang="en-US" sz="1100" b="0" i="0">
              <a:latin typeface="+mn-lt"/>
              <a:ea typeface="+mn-ea"/>
              <a:cs typeface="+mn-cs"/>
            </a:rPr>
            <a:t>InnoTech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Ручная сборка и монтаж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Все виды регулировки выполняются без инструментов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Производительность: до 15 выдвижных ящиков в час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Легкий вспененный пластик</a:t>
          </a:r>
        </a:p>
      </xdr:txBody>
    </xdr:sp>
    <xdr:clientData/>
  </xdr:oneCellAnchor>
  <xdr:twoCellAnchor editAs="oneCell">
    <xdr:from>
      <xdr:col>7</xdr:col>
      <xdr:colOff>0</xdr:colOff>
      <xdr:row>22</xdr:row>
      <xdr:rowOff>59530</xdr:rowOff>
    </xdr:from>
    <xdr:to>
      <xdr:col>8</xdr:col>
      <xdr:colOff>333376</xdr:colOff>
      <xdr:row>22</xdr:row>
      <xdr:rowOff>1509190</xdr:rowOff>
    </xdr:to>
    <xdr:pic>
      <xdr:nvPicPr>
        <xdr:cNvPr id="21" name="Рисунок 20" descr="G2_0053949_01_9106101_02_0053950_01_TA_shop.jpg">
          <a:extLst>
            <a:ext uri="{FF2B5EF4-FFF2-40B4-BE49-F238E27FC236}">
              <a16:creationId xmlns:a16="http://schemas.microsoft.com/office/drawing/2014/main" xmlns="" id="{00000000-0008-0000-2B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024938" y="9703593"/>
          <a:ext cx="1976438" cy="1449660"/>
        </a:xfrm>
        <a:prstGeom prst="rect">
          <a:avLst/>
        </a:prstGeom>
      </xdr:spPr>
    </xdr:pic>
    <xdr:clientData/>
  </xdr:twoCellAnchor>
  <xdr:twoCellAnchor>
    <xdr:from>
      <xdr:col>0</xdr:col>
      <xdr:colOff>881047</xdr:colOff>
      <xdr:row>32</xdr:row>
      <xdr:rowOff>119052</xdr:rowOff>
    </xdr:from>
    <xdr:to>
      <xdr:col>2</xdr:col>
      <xdr:colOff>966738</xdr:colOff>
      <xdr:row>32</xdr:row>
      <xdr:rowOff>1821646</xdr:rowOff>
    </xdr:to>
    <xdr:pic>
      <xdr:nvPicPr>
        <xdr:cNvPr id="22" name="Рисунок 21" descr="45555_InnoFit_100_shop.jpg">
          <a:extLst>
            <a:ext uri="{FF2B5EF4-FFF2-40B4-BE49-F238E27FC236}">
              <a16:creationId xmlns:a16="http://schemas.microsoft.com/office/drawing/2014/main" xmlns="" id="{00000000-0008-0000-2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81047" y="13049240"/>
          <a:ext cx="2609816" cy="1702594"/>
        </a:xfrm>
        <a:prstGeom prst="rect">
          <a:avLst/>
        </a:prstGeom>
      </xdr:spPr>
    </xdr:pic>
    <xdr:clientData/>
  </xdr:twoCellAnchor>
  <xdr:oneCellAnchor>
    <xdr:from>
      <xdr:col>2</xdr:col>
      <xdr:colOff>940593</xdr:colOff>
      <xdr:row>42</xdr:row>
      <xdr:rowOff>11906</xdr:rowOff>
    </xdr:from>
    <xdr:ext cx="4214464" cy="2133061"/>
    <xdr:sp macro="" textlink="">
      <xdr:nvSpPr>
        <xdr:cNvPr id="23" name="Прямоугольник 22">
          <a:extLst>
            <a:ext uri="{FF2B5EF4-FFF2-40B4-BE49-F238E27FC236}">
              <a16:creationId xmlns:a16="http://schemas.microsoft.com/office/drawing/2014/main" xmlns="" id="{00000000-0008-0000-2B00-000017000000}"/>
            </a:ext>
          </a:extLst>
        </xdr:cNvPr>
        <xdr:cNvSpPr/>
      </xdr:nvSpPr>
      <xdr:spPr>
        <a:xfrm>
          <a:off x="2714624" y="12453937"/>
          <a:ext cx="4214464" cy="2133061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монтажа выдвижных ящиков и коробов </a:t>
          </a:r>
          <a:r>
            <a:rPr lang="en-US" sz="1100" b="0" i="0">
              <a:latin typeface="+mn-lt"/>
              <a:ea typeface="+mn-ea"/>
              <a:cs typeface="+mn-cs"/>
            </a:rPr>
            <a:t>InnoTech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Ручная сборка и монтаж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Все виды регулировки выполняются без инструментов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Производительность: до 15 выдвижных ящиков в час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Легкий вспененный пластик</a:t>
          </a:r>
        </a:p>
      </xdr:txBody>
    </xdr:sp>
    <xdr:clientData/>
  </xdr:oneCellAnchor>
  <xdr:twoCellAnchor editAs="oneCell">
    <xdr:from>
      <xdr:col>1</xdr:col>
      <xdr:colOff>23811</xdr:colOff>
      <xdr:row>42</xdr:row>
      <xdr:rowOff>0</xdr:rowOff>
    </xdr:from>
    <xdr:to>
      <xdr:col>5</xdr:col>
      <xdr:colOff>107155</xdr:colOff>
      <xdr:row>42</xdr:row>
      <xdr:rowOff>2166937</xdr:rowOff>
    </xdr:to>
    <xdr:pic>
      <xdr:nvPicPr>
        <xdr:cNvPr id="25" name="Рисунок 24" descr="1314.jpg">
          <a:extLst>
            <a:ext uri="{FF2B5EF4-FFF2-40B4-BE49-F238E27FC236}">
              <a16:creationId xmlns:a16="http://schemas.microsoft.com/office/drawing/2014/main" xmlns="" id="{00000000-0008-0000-2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04874" y="17323594"/>
          <a:ext cx="7012781" cy="2166937"/>
        </a:xfrm>
        <a:prstGeom prst="rect">
          <a:avLst/>
        </a:prstGeom>
      </xdr:spPr>
    </xdr:pic>
    <xdr:clientData/>
  </xdr:twoCellAnchor>
  <xdr:twoCellAnchor>
    <xdr:from>
      <xdr:col>1</xdr:col>
      <xdr:colOff>83346</xdr:colOff>
      <xdr:row>0</xdr:row>
      <xdr:rowOff>107157</xdr:rowOff>
    </xdr:from>
    <xdr:to>
      <xdr:col>1</xdr:col>
      <xdr:colOff>756546</xdr:colOff>
      <xdr:row>0</xdr:row>
      <xdr:rowOff>780357</xdr:rowOff>
    </xdr:to>
    <xdr:grpSp>
      <xdr:nvGrpSpPr>
        <xdr:cNvPr id="24" name="Группа 2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xmlns="" id="{00000000-0008-0000-2B00-000018000000}"/>
            </a:ext>
          </a:extLst>
        </xdr:cNvPr>
        <xdr:cNvGrpSpPr>
          <a:grpSpLocks noChangeAspect="1"/>
        </xdr:cNvGrpSpPr>
      </xdr:nvGrpSpPr>
      <xdr:grpSpPr>
        <a:xfrm>
          <a:off x="1008632" y="107157"/>
          <a:ext cx="673200" cy="673200"/>
          <a:chOff x="720000" y="3600000"/>
          <a:chExt cx="792000" cy="792000"/>
        </a:xfrm>
        <a:noFill/>
      </xdr:grpSpPr>
      <xdr:sp macro="" textlink="">
        <xdr:nvSpPr>
          <xdr:cNvPr id="29" name="Стрелка влево 28">
            <a:extLst>
              <a:ext uri="{FF2B5EF4-FFF2-40B4-BE49-F238E27FC236}">
                <a16:creationId xmlns:a16="http://schemas.microsoft.com/office/drawing/2014/main" xmlns="" id="{00000000-0008-0000-2B00-00001D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0" name="Прямоугольник 29">
            <a:extLst>
              <a:ext uri="{FF2B5EF4-FFF2-40B4-BE49-F238E27FC236}">
                <a16:creationId xmlns:a16="http://schemas.microsoft.com/office/drawing/2014/main" xmlns="" id="{00000000-0008-0000-2B00-00001E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119062</xdr:colOff>
      <xdr:row>22</xdr:row>
      <xdr:rowOff>107154</xdr:rowOff>
    </xdr:from>
    <xdr:to>
      <xdr:col>0</xdr:col>
      <xdr:colOff>792264</xdr:colOff>
      <xdr:row>22</xdr:row>
      <xdr:rowOff>851791</xdr:rowOff>
    </xdr:to>
    <xdr:grpSp>
      <xdr:nvGrpSpPr>
        <xdr:cNvPr id="31" name="Группа 3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xmlns="" id="{00000000-0008-0000-2B00-00001F000000}"/>
            </a:ext>
          </a:extLst>
        </xdr:cNvPr>
        <xdr:cNvGrpSpPr>
          <a:grpSpLocks noChangeAspect="1"/>
        </xdr:cNvGrpSpPr>
      </xdr:nvGrpSpPr>
      <xdr:grpSpPr>
        <a:xfrm rot="5400000">
          <a:off x="83344" y="9667872"/>
          <a:ext cx="744637" cy="673202"/>
          <a:chOff x="720000" y="3600000"/>
          <a:chExt cx="792000" cy="792000"/>
        </a:xfrm>
      </xdr:grpSpPr>
      <xdr:sp macro="" textlink="">
        <xdr:nvSpPr>
          <xdr:cNvPr id="32" name="Стрелка влево 31">
            <a:extLst>
              <a:ext uri="{FF2B5EF4-FFF2-40B4-BE49-F238E27FC236}">
                <a16:creationId xmlns:a16="http://schemas.microsoft.com/office/drawing/2014/main" xmlns="" id="{00000000-0008-0000-2B00-00002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3" name="Прямоугольник 32">
            <a:extLst>
              <a:ext uri="{FF2B5EF4-FFF2-40B4-BE49-F238E27FC236}">
                <a16:creationId xmlns:a16="http://schemas.microsoft.com/office/drawing/2014/main" xmlns="" id="{00000000-0008-0000-2B00-00002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32</xdr:row>
      <xdr:rowOff>95251</xdr:rowOff>
    </xdr:from>
    <xdr:to>
      <xdr:col>0</xdr:col>
      <xdr:colOff>792263</xdr:colOff>
      <xdr:row>32</xdr:row>
      <xdr:rowOff>839888</xdr:rowOff>
    </xdr:to>
    <xdr:grpSp>
      <xdr:nvGrpSpPr>
        <xdr:cNvPr id="34" name="Группа 33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xmlns="" id="{00000000-0008-0000-2B00-000022000000}"/>
            </a:ext>
          </a:extLst>
        </xdr:cNvPr>
        <xdr:cNvGrpSpPr>
          <a:grpSpLocks noChangeAspect="1"/>
        </xdr:cNvGrpSpPr>
      </xdr:nvGrpSpPr>
      <xdr:grpSpPr>
        <a:xfrm rot="5400000">
          <a:off x="83343" y="13230112"/>
          <a:ext cx="744637" cy="673202"/>
          <a:chOff x="720000" y="3600000"/>
          <a:chExt cx="792000" cy="792000"/>
        </a:xfrm>
      </xdr:grpSpPr>
      <xdr:sp macro="" textlink="">
        <xdr:nvSpPr>
          <xdr:cNvPr id="35" name="Стрелка влево 34">
            <a:extLst>
              <a:ext uri="{FF2B5EF4-FFF2-40B4-BE49-F238E27FC236}">
                <a16:creationId xmlns:a16="http://schemas.microsoft.com/office/drawing/2014/main" xmlns="" id="{00000000-0008-0000-2B00-000023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6" name="Прямоугольник 35">
            <a:extLst>
              <a:ext uri="{FF2B5EF4-FFF2-40B4-BE49-F238E27FC236}">
                <a16:creationId xmlns:a16="http://schemas.microsoft.com/office/drawing/2014/main" xmlns="" id="{00000000-0008-0000-2B00-000024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0</xdr:col>
      <xdr:colOff>119061</xdr:colOff>
      <xdr:row>42</xdr:row>
      <xdr:rowOff>95251</xdr:rowOff>
    </xdr:from>
    <xdr:to>
      <xdr:col>0</xdr:col>
      <xdr:colOff>792263</xdr:colOff>
      <xdr:row>42</xdr:row>
      <xdr:rowOff>839888</xdr:rowOff>
    </xdr:to>
    <xdr:grpSp>
      <xdr:nvGrpSpPr>
        <xdr:cNvPr id="37" name="Группа 36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xmlns="" id="{00000000-0008-0000-2B00-000025000000}"/>
            </a:ext>
          </a:extLst>
        </xdr:cNvPr>
        <xdr:cNvGrpSpPr>
          <a:grpSpLocks noChangeAspect="1"/>
        </xdr:cNvGrpSpPr>
      </xdr:nvGrpSpPr>
      <xdr:grpSpPr>
        <a:xfrm rot="5400000">
          <a:off x="83343" y="17357612"/>
          <a:ext cx="744637" cy="673202"/>
          <a:chOff x="720000" y="3600000"/>
          <a:chExt cx="792000" cy="792000"/>
        </a:xfrm>
      </xdr:grpSpPr>
      <xdr:sp macro="" textlink="">
        <xdr:nvSpPr>
          <xdr:cNvPr id="38" name="Стрелка влево 37">
            <a:extLst>
              <a:ext uri="{FF2B5EF4-FFF2-40B4-BE49-F238E27FC236}">
                <a16:creationId xmlns:a16="http://schemas.microsoft.com/office/drawing/2014/main" xmlns="" id="{00000000-0008-0000-2B00-000026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solidFill>
            <a:schemeClr val="bg1"/>
          </a:solidFill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9" name="Прямоугольник 38">
            <a:extLst>
              <a:ext uri="{FF2B5EF4-FFF2-40B4-BE49-F238E27FC236}">
                <a16:creationId xmlns:a16="http://schemas.microsoft.com/office/drawing/2014/main" xmlns="" id="{00000000-0008-0000-2B00-000027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1</xdr:row>
      <xdr:rowOff>0</xdr:rowOff>
    </xdr:from>
    <xdr:to>
      <xdr:col>2</xdr:col>
      <xdr:colOff>12411</xdr:colOff>
      <xdr:row>1</xdr:row>
      <xdr:rowOff>1080000</xdr:rowOff>
    </xdr:to>
    <xdr:pic>
      <xdr:nvPicPr>
        <xdr:cNvPr id="3" name="Рисунок 2" descr="ta_0077309.jpg">
          <a:extLst>
            <a:ext uri="{FF2B5EF4-FFF2-40B4-BE49-F238E27FC236}">
              <a16:creationId xmlns:a16="http://schemas.microsoft.com/office/drawing/2014/main" xmlns="" id="{00000000-0008-0000-2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39100125"/>
          <a:ext cx="1660236" cy="1080000"/>
        </a:xfrm>
        <a:prstGeom prst="rect">
          <a:avLst/>
        </a:prstGeom>
      </xdr:spPr>
    </xdr:pic>
    <xdr:clientData/>
  </xdr:twoCellAnchor>
  <xdr:oneCellAnchor>
    <xdr:from>
      <xdr:col>2</xdr:col>
      <xdr:colOff>47973</xdr:colOff>
      <xdr:row>1</xdr:row>
      <xdr:rowOff>33877</xdr:rowOff>
    </xdr:from>
    <xdr:ext cx="1834669" cy="609013"/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xmlns="" id="{00000000-0008-0000-2C00-000004000000}"/>
            </a:ext>
          </a:extLst>
        </xdr:cNvPr>
        <xdr:cNvSpPr/>
      </xdr:nvSpPr>
      <xdr:spPr>
        <a:xfrm>
          <a:off x="1886298" y="39134002"/>
          <a:ext cx="1834669" cy="609013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Длина 3000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Толщина материала 0,6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Сталь</a:t>
          </a:r>
        </a:p>
      </xdr:txBody>
    </xdr:sp>
    <xdr:clientData/>
  </xdr:oneCellAnchor>
  <xdr:twoCellAnchor>
    <xdr:from>
      <xdr:col>8</xdr:col>
      <xdr:colOff>47971</xdr:colOff>
      <xdr:row>1</xdr:row>
      <xdr:rowOff>93408</xdr:rowOff>
    </xdr:from>
    <xdr:to>
      <xdr:col>9</xdr:col>
      <xdr:colOff>408194</xdr:colOff>
      <xdr:row>1</xdr:row>
      <xdr:rowOff>535780</xdr:rowOff>
    </xdr:to>
    <xdr:sp macro="" textlink="">
      <xdr:nvSpPr>
        <xdr:cNvPr id="5" name="Прямоугольник 4">
          <a:extLst>
            <a:ext uri="{FF2B5EF4-FFF2-40B4-BE49-F238E27FC236}">
              <a16:creationId xmlns:a16="http://schemas.microsoft.com/office/drawing/2014/main" xmlns="" id="{00000000-0008-0000-2C00-000005000000}"/>
            </a:ext>
          </a:extLst>
        </xdr:cNvPr>
        <xdr:cNvSpPr/>
      </xdr:nvSpPr>
      <xdr:spPr>
        <a:xfrm>
          <a:off x="10489752" y="1069721"/>
          <a:ext cx="3967817" cy="442372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прикручивания в 3 отверстия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Межосевое расстояние 32 мм</a:t>
          </a:r>
        </a:p>
      </xdr:txBody>
    </xdr:sp>
    <xdr:clientData/>
  </xdr:twoCellAnchor>
  <xdr:oneCellAnchor>
    <xdr:from>
      <xdr:col>8</xdr:col>
      <xdr:colOff>12255</xdr:colOff>
      <xdr:row>6</xdr:row>
      <xdr:rowOff>2920</xdr:rowOff>
    </xdr:from>
    <xdr:ext cx="3967817" cy="651923"/>
    <xdr:sp macro="" textlink="">
      <xdr:nvSpPr>
        <xdr:cNvPr id="8" name="Прямоугольник 7">
          <a:extLst>
            <a:ext uri="{FF2B5EF4-FFF2-40B4-BE49-F238E27FC236}">
              <a16:creationId xmlns:a16="http://schemas.microsoft.com/office/drawing/2014/main" xmlns="" id="{00000000-0008-0000-2C00-000008000000}"/>
            </a:ext>
          </a:extLst>
        </xdr:cNvPr>
        <xdr:cNvSpPr/>
      </xdr:nvSpPr>
      <xdr:spPr>
        <a:xfrm>
          <a:off x="9763474" y="2515139"/>
          <a:ext cx="3967817" cy="65192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С 2 цапфами под отверстие диаметром 5 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Расстояние между шкантами 32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Дополнительно 1 отверстие для шурупа</a:t>
          </a:r>
        </a:p>
      </xdr:txBody>
    </xdr:sp>
    <xdr:clientData/>
  </xdr:oneCellAnchor>
  <xdr:twoCellAnchor>
    <xdr:from>
      <xdr:col>7</xdr:col>
      <xdr:colOff>0</xdr:colOff>
      <xdr:row>6</xdr:row>
      <xdr:rowOff>0</xdr:rowOff>
    </xdr:from>
    <xdr:to>
      <xdr:col>8</xdr:col>
      <xdr:colOff>12411</xdr:colOff>
      <xdr:row>6</xdr:row>
      <xdr:rowOff>1080000</xdr:rowOff>
    </xdr:to>
    <xdr:pic>
      <xdr:nvPicPr>
        <xdr:cNvPr id="10" name="Рисунок 9" descr="ta_0070666_TA (1).jpg">
          <a:extLst>
            <a:ext uri="{FF2B5EF4-FFF2-40B4-BE49-F238E27FC236}">
              <a16:creationId xmlns:a16="http://schemas.microsoft.com/office/drawing/2014/main" xmlns="" id="{00000000-0008-0000-2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108156" y="2512219"/>
          <a:ext cx="1655474" cy="108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</xdr:row>
      <xdr:rowOff>0</xdr:rowOff>
    </xdr:from>
    <xdr:to>
      <xdr:col>8</xdr:col>
      <xdr:colOff>23812</xdr:colOff>
      <xdr:row>1</xdr:row>
      <xdr:rowOff>1080000</xdr:rowOff>
    </xdr:to>
    <xdr:pic>
      <xdr:nvPicPr>
        <xdr:cNvPr id="12" name="Рисунок 11" descr="ta_0070664_TA.jpg">
          <a:extLst>
            <a:ext uri="{FF2B5EF4-FFF2-40B4-BE49-F238E27FC236}">
              <a16:creationId xmlns:a16="http://schemas.microsoft.com/office/drawing/2014/main" xmlns="" id="{00000000-0008-0000-2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108156" y="357188"/>
          <a:ext cx="1666875" cy="1080000"/>
        </a:xfrm>
        <a:prstGeom prst="rect">
          <a:avLst/>
        </a:prstGeom>
      </xdr:spPr>
    </xdr:pic>
    <xdr:clientData/>
  </xdr:twoCellAnchor>
  <xdr:oneCellAnchor>
    <xdr:from>
      <xdr:col>1</xdr:col>
      <xdr:colOff>500410</xdr:colOff>
      <xdr:row>5</xdr:row>
      <xdr:rowOff>167229</xdr:rowOff>
    </xdr:from>
    <xdr:ext cx="3967817" cy="916240"/>
    <xdr:sp macro="" textlink="">
      <xdr:nvSpPr>
        <xdr:cNvPr id="13" name="Прямоугольник 12">
          <a:extLst>
            <a:ext uri="{FF2B5EF4-FFF2-40B4-BE49-F238E27FC236}">
              <a16:creationId xmlns:a16="http://schemas.microsoft.com/office/drawing/2014/main" xmlns="" id="{00000000-0008-0000-2C00-00000D000000}"/>
            </a:ext>
          </a:extLst>
        </xdr:cNvPr>
        <xdr:cNvSpPr/>
      </xdr:nvSpPr>
      <xdr:spPr>
        <a:xfrm>
          <a:off x="690910" y="2488948"/>
          <a:ext cx="3967817" cy="916240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прикручивания под полкой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специальным винтом М6 х 25 (заказывается отдельно)</a:t>
          </a:r>
          <a:br>
            <a:rPr lang="ru-RU" sz="1100" b="0" i="0">
              <a:latin typeface="+mn-lt"/>
              <a:ea typeface="+mn-ea"/>
              <a:cs typeface="+mn-cs"/>
            </a:rPr>
          </a:br>
          <a:r>
            <a:rPr lang="ru-RU" sz="1100" b="0" i="0">
              <a:latin typeface="+mn-lt"/>
              <a:ea typeface="+mn-ea"/>
              <a:cs typeface="+mn-cs"/>
            </a:rPr>
            <a:t>19 мм</a:t>
          </a:r>
        </a:p>
        <a:p>
          <a:r>
            <a:rPr lang="ru-RU" sz="1100" b="0" i="0">
              <a:latin typeface="+mn-lt"/>
              <a:ea typeface="+mn-ea"/>
              <a:cs typeface="+mn-cs"/>
            </a:rPr>
            <a:t>Дополнительно 2 отверстия под шурупы для крепления на боковине</a:t>
          </a:r>
        </a:p>
      </xdr:txBody>
    </xdr:sp>
    <xdr:clientData/>
  </xdr:oneCellAnchor>
  <xdr:twoCellAnchor>
    <xdr:from>
      <xdr:col>1</xdr:col>
      <xdr:colOff>0</xdr:colOff>
      <xdr:row>6</xdr:row>
      <xdr:rowOff>0</xdr:rowOff>
    </xdr:from>
    <xdr:to>
      <xdr:col>1</xdr:col>
      <xdr:colOff>500063</xdr:colOff>
      <xdr:row>6</xdr:row>
      <xdr:rowOff>1080000</xdr:rowOff>
    </xdr:to>
    <xdr:pic>
      <xdr:nvPicPr>
        <xdr:cNvPr id="15" name="Рисунок 14" descr="ta_0070668.jpg">
          <a:extLst>
            <a:ext uri="{FF2B5EF4-FFF2-40B4-BE49-F238E27FC236}">
              <a16:creationId xmlns:a16="http://schemas.microsoft.com/office/drawing/2014/main" xmlns="" id="{00000000-0008-0000-2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90500" y="2512219"/>
          <a:ext cx="500063" cy="1080000"/>
        </a:xfrm>
        <a:prstGeom prst="rect">
          <a:avLst/>
        </a:prstGeom>
      </xdr:spPr>
    </xdr:pic>
    <xdr:clientData/>
  </xdr:twoCellAnchor>
  <xdr:twoCellAnchor>
    <xdr:from>
      <xdr:col>1</xdr:col>
      <xdr:colOff>11906</xdr:colOff>
      <xdr:row>11</xdr:row>
      <xdr:rowOff>0</xdr:rowOff>
    </xdr:from>
    <xdr:to>
      <xdr:col>2</xdr:col>
      <xdr:colOff>23811</xdr:colOff>
      <xdr:row>11</xdr:row>
      <xdr:rowOff>1080000</xdr:rowOff>
    </xdr:to>
    <xdr:pic>
      <xdr:nvPicPr>
        <xdr:cNvPr id="18" name="Рисунок 17" descr="ta_0070676_TA.jpg">
          <a:extLst>
            <a:ext uri="{FF2B5EF4-FFF2-40B4-BE49-F238E27FC236}">
              <a16:creationId xmlns:a16="http://schemas.microsoft.com/office/drawing/2014/main" xmlns="" id="{00000000-0008-0000-2C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92969" y="4786313"/>
          <a:ext cx="1654967" cy="1080000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11</xdr:row>
      <xdr:rowOff>0</xdr:rowOff>
    </xdr:from>
    <xdr:ext cx="3967817" cy="651923"/>
    <xdr:sp macro="" textlink="">
      <xdr:nvSpPr>
        <xdr:cNvPr id="19" name="Прямоугольник 18">
          <a:extLst>
            <a:ext uri="{FF2B5EF4-FFF2-40B4-BE49-F238E27FC236}">
              <a16:creationId xmlns:a16="http://schemas.microsoft.com/office/drawing/2014/main" xmlns="" id="{00000000-0008-0000-2C00-000013000000}"/>
            </a:ext>
          </a:extLst>
        </xdr:cNvPr>
        <xdr:cNvSpPr/>
      </xdr:nvSpPr>
      <xdr:spPr>
        <a:xfrm>
          <a:off x="1833563" y="4369594"/>
          <a:ext cx="3967817" cy="651923"/>
        </a:xfrm>
        <a:prstGeom prst="rect">
          <a:avLst/>
        </a:prstGeom>
        <a:noFill/>
      </xdr:spPr>
      <xdr:txBody>
        <a:bodyPr wrap="square" lIns="91440" tIns="45720" rIns="91440" bIns="45720">
          <a:noAutofit/>
        </a:bodyPr>
        <a:lstStyle/>
        <a:p>
          <a:r>
            <a:rPr lang="ru-RU" sz="1100" b="0" i="0">
              <a:latin typeface="+mn-lt"/>
              <a:ea typeface="+mn-ea"/>
              <a:cs typeface="+mn-cs"/>
            </a:rPr>
            <a:t>Для прикручивания под полкой специальным винтом М6х25</a:t>
          </a:r>
          <a:r>
            <a:rPr lang="ru-RU" sz="1100" b="0" i="0" baseline="0">
              <a:latin typeface="+mn-lt"/>
              <a:ea typeface="+mn-ea"/>
              <a:cs typeface="+mn-cs"/>
            </a:rPr>
            <a:t> (заказывается отдельно)</a:t>
          </a:r>
          <a:endParaRPr lang="ru-RU" sz="1100" b="0" i="0"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1</xdr:col>
      <xdr:colOff>83345</xdr:colOff>
      <xdr:row>0</xdr:row>
      <xdr:rowOff>107158</xdr:rowOff>
    </xdr:from>
    <xdr:to>
      <xdr:col>1</xdr:col>
      <xdr:colOff>756545</xdr:colOff>
      <xdr:row>0</xdr:row>
      <xdr:rowOff>780358</xdr:rowOff>
    </xdr:to>
    <xdr:grpSp>
      <xdr:nvGrpSpPr>
        <xdr:cNvPr id="14" name="Группа 13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xmlns="" id="{00000000-0008-0000-2C00-00000E000000}"/>
            </a:ext>
          </a:extLst>
        </xdr:cNvPr>
        <xdr:cNvGrpSpPr>
          <a:grpSpLocks noChangeAspect="1"/>
        </xdr:cNvGrpSpPr>
      </xdr:nvGrpSpPr>
      <xdr:grpSpPr>
        <a:xfrm>
          <a:off x="1008631" y="107158"/>
          <a:ext cx="673200" cy="673200"/>
          <a:chOff x="720000" y="3600000"/>
          <a:chExt cx="792000" cy="792000"/>
        </a:xfrm>
        <a:noFill/>
      </xdr:grpSpPr>
      <xdr:sp macro="" textlink="">
        <xdr:nvSpPr>
          <xdr:cNvPr id="16" name="Стрелка влево 15">
            <a:extLst>
              <a:ext uri="{FF2B5EF4-FFF2-40B4-BE49-F238E27FC236}">
                <a16:creationId xmlns:a16="http://schemas.microsoft.com/office/drawing/2014/main" xmlns="" id="{00000000-0008-0000-2C00-000010000000}"/>
              </a:ext>
            </a:extLst>
          </xdr:cNvPr>
          <xdr:cNvSpPr>
            <a:spLocks noChangeAspect="1"/>
          </xdr:cNvSpPr>
        </xdr:nvSpPr>
        <xdr:spPr>
          <a:xfrm>
            <a:off x="810000" y="3798000"/>
            <a:ext cx="576000" cy="414000"/>
          </a:xfrm>
          <a:prstGeom prst="leftArrow">
            <a:avLst/>
          </a:prstGeom>
          <a:grpFill/>
          <a:ln w="31750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7" name="Прямоугольник 16">
            <a:extLst>
              <a:ext uri="{FF2B5EF4-FFF2-40B4-BE49-F238E27FC236}">
                <a16:creationId xmlns:a16="http://schemas.microsoft.com/office/drawing/2014/main" xmlns="" id="{00000000-0008-0000-2C00-000011000000}"/>
              </a:ext>
            </a:extLst>
          </xdr:cNvPr>
          <xdr:cNvSpPr>
            <a:spLocks noChangeAspect="1"/>
          </xdr:cNvSpPr>
        </xdr:nvSpPr>
        <xdr:spPr>
          <a:xfrm>
            <a:off x="720000" y="3600000"/>
            <a:ext cx="792000" cy="792000"/>
          </a:xfrm>
          <a:prstGeom prst="rect">
            <a:avLst/>
          </a:prstGeom>
          <a:grp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artemiev/Desktop/&#1062;&#1077;&#1085;&#1099;%202020/&#1056;&#1077;&#1076;&#1072;&#1082;&#1090;&#1086;&#1088;/&#1055;&#1088;&#1072;&#1081;&#1089;%20&#1083;&#1080;&#1089;&#1090;%2008.07.2020%20&#1076;&#1083;&#1103;%20&#1082;&#1083;&#1080;&#1077;&#1085;&#1090;&#1086;&#1074;%20&#1089;%20&#1056;&#1062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artemiev/Desktop/&#1062;&#1077;&#1085;&#1099;%202020/&#1056;&#1077;&#1076;&#1072;&#1082;&#1090;&#1086;&#1088;/&#1055;&#1088;&#1072;&#1081;&#1089;%20&#1083;&#1080;&#1089;&#1090;%202020%20&#1089;%20&#1044;&#1062;/&#1055;&#1088;&#1072;&#1081;&#1089;%20&#1083;&#1080;&#1089;&#1090;%2005.03.2020%20&#1076;&#1083;&#1103;%20&#1082;&#1086;&#1083;&#1083;&#1077;&#1075;%20c%20&#1044;&#1062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Smart"/>
      <sheetName val="Help"/>
      <sheetName val="Цены"/>
      <sheetName val="Sale"/>
      <sheetName val="Main"/>
      <sheetName val="Hinges"/>
      <sheetName val="Sensys glass door"/>
      <sheetName val="Sensys"/>
      <sheetName val="Sensys Black"/>
      <sheetName val="Intermat"/>
      <sheetName val="SlideOn"/>
      <sheetName val="Спец.Петли"/>
      <sheetName val="AvanTech YOU"/>
      <sheetName val="DrawerSystem"/>
      <sheetName val="Организации AvanTech"/>
      <sheetName val="Organisation"/>
      <sheetName val="ArciTech"/>
      <sheetName val="Организации ArciTech"/>
      <sheetName val="InnoTech Atira"/>
      <sheetName val="Internal drawer"/>
      <sheetName val="Организации InnoTech"/>
      <sheetName val="Quadro"/>
      <sheetName val="IL XL"/>
      <sheetName val="DrawerRunners"/>
      <sheetName val="TL XL"/>
      <sheetName val="TL XL 2019"/>
      <sheetName val="DoorSystem"/>
      <sheetName val="TL L"/>
      <sheetName val="TL L 2020"/>
      <sheetName val="TL M"/>
      <sheetName val="TL 27"/>
      <sheetName val="SL S"/>
      <sheetName val="SL M"/>
      <sheetName val="SL 55Plus"/>
      <sheetName val="SL 56"/>
      <sheetName val="WL L"/>
      <sheetName val="WL 230"/>
      <sheetName val="Соеденительная фурнитура"/>
      <sheetName val="Connecting"/>
      <sheetName val="Производственная техника"/>
      <sheetName val="Для шкафа"/>
      <sheetName val="Hindle"/>
    </sheetNames>
    <sheetDataSet>
      <sheetData sheetId="0"/>
      <sheetData sheetId="1"/>
      <sheetData sheetId="2">
        <row r="1">
          <cell r="A1" t="str">
            <v>Артикул каталога</v>
          </cell>
          <cell r="B1" t="str">
            <v>Наименование товара</v>
          </cell>
        </row>
        <row r="2">
          <cell r="A2">
            <v>9071205</v>
          </cell>
          <cell r="B2" t="str">
            <v>ПЕТЛЯ SENSYS 8645I, УГОЛ 110ГР, ЧАШКА TH52D35, НАКЛАДНАЯ НАВЕСКА(B12,5)</v>
          </cell>
        </row>
        <row r="3">
          <cell r="A3">
            <v>9071206</v>
          </cell>
          <cell r="B3" t="str">
            <v>ПЕТЛЯ SENSYS 8645I, УГОЛ 110ГР, ЧАШКА TH52D35, НА СРЕДНЮЮ СТЕНКУ(B3)</v>
          </cell>
        </row>
        <row r="4">
          <cell r="A4">
            <v>9071207</v>
          </cell>
          <cell r="B4" t="str">
            <v>ПЕТЛЯ SENSYS 8645I, УГОЛ 110ГР, ЧАШКА TH52D35, ВКЛАДНАЯ НАВЕСКА(B-4)</v>
          </cell>
        </row>
        <row r="5">
          <cell r="A5">
            <v>9071208</v>
          </cell>
          <cell r="B5" t="str">
            <v>ПЕТЛЯ SENSYS 8645I, УГОЛ 110ГР, ЧАШКА TH53D35, НАКЛАДНАЯ НАВЕСКА(B12,5)</v>
          </cell>
        </row>
        <row r="6">
          <cell r="A6">
            <v>9073609</v>
          </cell>
          <cell r="B6" t="str">
            <v>ПЕТЛЯ SENSYS 8645I, УГОЛ 110ГР, ЧАШКА TH53D35, НА СРЕДНЮЮ СТЕНКУ(B3)*ЗАКАЗНАЯ ПОЗИЦИЯ!!!</v>
          </cell>
        </row>
        <row r="7">
          <cell r="A7">
            <v>9073610</v>
          </cell>
          <cell r="B7" t="str">
            <v>ПЕТЛЯ SENSYS 8645I, УГОЛ 110ГР, ЧАШКА TH53D35, ВКЛАДНАЯ НАВЕСКА(B-4)*ЗАКАЗНАЯ ПОЗИЦИЯ!!!</v>
          </cell>
        </row>
        <row r="8">
          <cell r="A8">
            <v>9073662</v>
          </cell>
          <cell r="B8" t="str">
            <v>ПЕТЛЯ SENSYS 8675, УГОЛ 110ГР, ЧАШКА TH52D35, НАКЛАДНАЯ НАВЕСКА(B12,5)</v>
          </cell>
        </row>
        <row r="9">
          <cell r="A9">
            <v>9073663</v>
          </cell>
          <cell r="B9" t="str">
            <v>ПЕТЛЯ SENSYS 8675, УГОЛ 110ГР, ЧАШКА TH52D35, НА СРЕДНЮЮ СТЕНКУ(B3)</v>
          </cell>
        </row>
        <row r="10">
          <cell r="A10">
            <v>9073664</v>
          </cell>
          <cell r="B10" t="str">
            <v>ПЕТЛЯ SENSYS 8675, УГОЛ 110ГР, ЧАШКА TH52D35, ВКЛАДНАЯ НАВЕСКА(B-4)</v>
          </cell>
        </row>
        <row r="11">
          <cell r="A11">
            <v>9090260</v>
          </cell>
          <cell r="B11" t="str">
            <v>ПЕТЛЯ SENSYS 8631I, УГОЛ 95ГР, ЧАШКА TH52D35, НАКЛАДНАЯ НАВЕСКА(B12,5)</v>
          </cell>
        </row>
        <row r="12">
          <cell r="A12">
            <v>9090270</v>
          </cell>
          <cell r="B12" t="str">
            <v>ПЕТЛЯ SENSYS 8631I, УГОЛ 95ГР, ЧАШКА TH52D35, НА СРЕДНЮЮ СТЕНКУ(B3)</v>
          </cell>
        </row>
        <row r="13">
          <cell r="A13">
            <v>9090280</v>
          </cell>
          <cell r="B13" t="str">
            <v>ПЕТЛЯ SENSYS 8631I, УГОЛ 95ГР, ЧАШКА TH52D35, ВКЛАДНАЯ НАВЕСКА(B-4)</v>
          </cell>
        </row>
        <row r="14">
          <cell r="A14">
            <v>9090261</v>
          </cell>
          <cell r="B14" t="str">
            <v>ПЕТЛЯ SENSYS 8631I, УГОЛ 95ГР, ЧАШКА TH53D35, НАКЛАДНАЯ НАВЕСКА(B12,5)</v>
          </cell>
        </row>
        <row r="15">
          <cell r="A15">
            <v>9091411</v>
          </cell>
          <cell r="B15" t="str">
            <v>ПЕТЛЯ SENSYS 8631I, УГОЛ 95ГР, ЧАШКА TH53D35, НА СРЕДНЮЮ СТЕНКУ(B3)*ЗАКАЗНАЯ ПОЗИЦИЯ!!!</v>
          </cell>
        </row>
        <row r="16">
          <cell r="A16">
            <v>9091421</v>
          </cell>
          <cell r="B16" t="str">
            <v>ПЕТЛЯ SENSYS 8631I, УГОЛ 95ГР, ЧАШКА TH53D35, ВКЛАДНАЯ НАВЕСКА(B-4)*ЗАКАЗНАЯ ПОЗИЦИЯ!!!</v>
          </cell>
        </row>
        <row r="17">
          <cell r="A17">
            <v>9091580</v>
          </cell>
          <cell r="B17" t="str">
            <v>ПЕТЛЯ SENSYS 8661, УГОЛ 95ГР, ЧАШКА TH52D35, НАКЛАДНАЯ НАВЕСКА(B12,5)</v>
          </cell>
        </row>
        <row r="18">
          <cell r="A18">
            <v>9091590</v>
          </cell>
          <cell r="B18" t="str">
            <v>ПЕТЛЯ SENSYS 8661, УГОЛ 95ГР, ЧАШКА TH52D35, НА СРЕДНЮЮ СТЕНКУ(B3)*ЗАКАЗНАЯ ПОЗИЦИЯ!!!</v>
          </cell>
        </row>
        <row r="19">
          <cell r="A19">
            <v>9091600</v>
          </cell>
          <cell r="B19" t="str">
            <v>ПЕТЛЯ SENSYS 8661, УГОЛ 95ГР, ЧАШКА TH52D35, ВКЛАДНАЯ НАВЕСКА(B-4)*ЗАКАЗНАЯ ПОЗИЦИЯ!!!</v>
          </cell>
        </row>
        <row r="20">
          <cell r="A20">
            <v>9094270</v>
          </cell>
          <cell r="B20" t="str">
            <v>ПЕТЛЯ SENSYS 8646I, УГОЛ 110ГР, ЧАШКА TH52D35, НАКЛАДНАЯ НАВЕСКА(B12,5)</v>
          </cell>
        </row>
        <row r="21">
          <cell r="A21">
            <v>9094280</v>
          </cell>
          <cell r="B21" t="str">
            <v>ПЕТЛЯ SENSYS 8646I, УГОЛ 110ГР, ЧАШКА TH52D35, НА СРЕДНЮЮ СТЕНКУ(B3)</v>
          </cell>
        </row>
        <row r="22">
          <cell r="A22">
            <v>9094290</v>
          </cell>
          <cell r="B22" t="str">
            <v>ПЕТЛЯ SENSYS 8646I, УГОЛ 110ГР, ЧАШКА TH52D35, ВКЛАДНАЯ НАВЕСКА(B-4)</v>
          </cell>
        </row>
        <row r="23">
          <cell r="A23">
            <v>9094271</v>
          </cell>
          <cell r="B23" t="str">
            <v>ПЕТЛЯ SENSYS 8646I, УГОЛ 110ГР, ЧАШКА TH53D35, НАКЛАДНАЯ НАВЕСКА(B12,5)</v>
          </cell>
        </row>
        <row r="24">
          <cell r="A24">
            <v>9094281</v>
          </cell>
          <cell r="B24" t="str">
            <v>ПЕТЛЯ SENSYS 8646I, УГОЛ 110ГР, ЧАШКА TH53D35, НА СРЕДНЮЮ СТЕНКУ(B3)*ЗАКАЗНАЯ ПОЗИЦИЯ!!!</v>
          </cell>
        </row>
        <row r="25">
          <cell r="A25">
            <v>9094291</v>
          </cell>
          <cell r="B25" t="str">
            <v>ПЕТЛЯ SENSYS 8646I, УГОЛ 110ГР, ЧАШКА TH53D35, ВКЛАДНАЯ НАВЕСКА(B-4)*ЗАКАЗНАЯ ПОЗИЦИЯ!!!</v>
          </cell>
        </row>
        <row r="26">
          <cell r="A26">
            <v>9094450</v>
          </cell>
          <cell r="B26" t="str">
            <v>ПЕТЛЯ SENSYS 8676, УГОЛ 110ГР, ЧАШКА TH52D35, НАКЛАДНАЯ НАВЕСКА(B12,5)*ЗАКАЗНАЯ ПОЗИЦИЯ!!!</v>
          </cell>
        </row>
        <row r="27">
          <cell r="A27">
            <v>9094460</v>
          </cell>
          <cell r="B27" t="str">
            <v>ПЕТЛЯ SENSYS 8676, УГОЛ 110ГР, ЧАШКА TH52D35, НА СРЕДНЮЮ СТЕНКУ(B3)*ЗАКАЗНАЯ ПОЗИЦИЯ!!!</v>
          </cell>
        </row>
        <row r="28">
          <cell r="A28">
            <v>9094470</v>
          </cell>
          <cell r="B28" t="str">
            <v>ПЕТЛЯ SENSYS 8676, УГОЛ 110ГР, ЧАШКА TH52D35, ВКЛАДНАЯ НАВЕСКА(B-4)*ЗАКАЗНАЯ ПОЗИЦИЯ!!!</v>
          </cell>
        </row>
        <row r="29">
          <cell r="A29">
            <v>9099540</v>
          </cell>
          <cell r="B29" t="str">
            <v>ПЕТЛЯ SENSYS 8657I, УГОЛ 165ГР, ЧАШКА TH52D35, НАКЛАДНАЯ НАВЕСКА(B12,5)</v>
          </cell>
        </row>
        <row r="30">
          <cell r="A30">
            <v>9099550</v>
          </cell>
          <cell r="B30" t="str">
            <v>ПЕТЛЯ SENSYS 8657I, УГОЛ 165ГР, ЧАШКА TH52D35, НА СРЕДНЮЮ СТЕНКУ(B3)</v>
          </cell>
        </row>
        <row r="31">
          <cell r="A31">
            <v>9099541</v>
          </cell>
          <cell r="B31" t="str">
            <v>ПЕТЛЯ SENSYS 8657I, УГОЛ 165ГР, ЧАШКА TH53D35, НАКЛАДНАЯ НАВЕСКА(B12,5)</v>
          </cell>
        </row>
        <row r="32">
          <cell r="A32">
            <v>9099551</v>
          </cell>
          <cell r="B32" t="str">
            <v>ПЕТЛЯ SENSYS 8657I, УГОЛ 165ГР, ЧАШКА TH53D35, НА СРЕДНЮЮ СТЕНКУ(B3)*ЗАКАЗНАЯ ПОЗИЦИЯ!!!</v>
          </cell>
        </row>
        <row r="33">
          <cell r="A33">
            <v>9088016</v>
          </cell>
          <cell r="B33" t="str">
            <v>ПЕТЛЯ SENSYS 8639I, УГОЛ КОРПУСА W30, УГОЛ 95ГР, ЧАШКА TH52D35, НАКЛАДНАЯ НАВЕСКА(B2)</v>
          </cell>
        </row>
        <row r="34">
          <cell r="A34">
            <v>9088017</v>
          </cell>
          <cell r="B34" t="str">
            <v>ПЕТЛЯ SENSYS 8639I, УГОЛ КОРПУСА W30, УГОЛ 95ГР, ЧАШКА TH52D35, ВКЛАДНАЯ НАВЕСКА(B-16)</v>
          </cell>
        </row>
        <row r="35">
          <cell r="A35">
            <v>9088034</v>
          </cell>
          <cell r="B35" t="str">
            <v>ПЕТЛЯ SENSYS 8639I, УГОЛ КОРПУСА W30, УГОЛ 95ГР, ЧАШКА TH53D35, НАКЛАДНАЯ НАВЕСКА(B2)</v>
          </cell>
        </row>
        <row r="36">
          <cell r="A36">
            <v>9088035</v>
          </cell>
          <cell r="B36" t="str">
            <v>ПЕТЛЯ SENSYS 8639I, УГОЛ КОРПУСА W30, УГОЛ 95ГР, ЧАШКА TH53D35, ВКЛАДНАЯ НАВЕСКА(B-16)*ЗАКАЗНАЯ ПОЗИЦИЯ!!!</v>
          </cell>
        </row>
        <row r="37">
          <cell r="A37">
            <v>9088176</v>
          </cell>
          <cell r="B37" t="str">
            <v>ПЕТЛЯ SENSYS 8669,УГОЛ КОРПУСА W30,УГОЛ 95ГР,ЧАШКА TH52D35,НАКЛАДНАЯ, B2</v>
          </cell>
        </row>
        <row r="38">
          <cell r="A38">
            <v>9088177</v>
          </cell>
          <cell r="B38" t="str">
            <v>ПЕТЛЯ SENSYS 8669,УГОЛ КОРПУСА W30,УГОЛ 95ГР,ЧАШКА TH52D35,ВКЛАДНАЯ, B-16*ЗАКАЗНАЯ ПОЗИЦИЯ!!!</v>
          </cell>
        </row>
        <row r="39">
          <cell r="A39">
            <v>9088019</v>
          </cell>
          <cell r="B39" t="str">
            <v>ПЕТЛЯ SENSYS 8639I, УГОЛ КОРПУСА W45, УГОЛ 95ГР, ЧАШКА TH52D35, НАКЛАДНАЯ НАВЕСКА(B-2)</v>
          </cell>
        </row>
        <row r="40">
          <cell r="A40">
            <v>9088020</v>
          </cell>
          <cell r="B40" t="str">
            <v>ПЕТЛЯ SENSYS 8639I, УГОЛ КОРПУСА W45, УГОЛ 95ГР, ЧАШКА TH52D35, ВКЛАДНАЯ НАВЕСКА(B-25)</v>
          </cell>
        </row>
        <row r="41">
          <cell r="A41">
            <v>9088037</v>
          </cell>
          <cell r="B41" t="str">
            <v>ПЕТЛЯ SENSYS 8639I, УГОЛ КОРПУСА W45, УГОЛ 95ГР, ЧАШКА TH53D35, НАКЛАДНАЯ НАВЕСКА(B-2)</v>
          </cell>
        </row>
        <row r="42">
          <cell r="A42">
            <v>9088038</v>
          </cell>
          <cell r="B42" t="str">
            <v>ПЕТЛЯ SENSYS 8639I, УГОЛ КОРПУСА W45, УГОЛ 95ГР, ЧАШКА TH53D35, ВКЛАДНАЯ НАВЕСКА(B-25)*ЗАКАЗНАЯ ПОЗИЦИЯ!!!</v>
          </cell>
        </row>
        <row r="43">
          <cell r="A43">
            <v>9088179</v>
          </cell>
          <cell r="B43" t="str">
            <v>ПЕТЛЯ SENSYS 8669,УГОЛ КОРПУСА W45,УГОЛ 95ГР,ЧАШКА TH52D35,НАКЛАДНАЯ, B-2</v>
          </cell>
        </row>
        <row r="44">
          <cell r="A44">
            <v>9088180</v>
          </cell>
          <cell r="B44" t="str">
            <v>ПЕТЛЯ SENSYS 8669,УГОЛ КОРПУСА W45,УГОЛ 95ГР,ЧАШКА TH52D35,ВКЛАДНАЯ, B-25</v>
          </cell>
        </row>
        <row r="45">
          <cell r="A45">
            <v>9088021</v>
          </cell>
          <cell r="B45" t="str">
            <v>ПЕТЛЯ SENSYS 8639I, УГОЛ КОРПУСА W90, УГОЛ 95ГР, ЧАШКА TH52D35, ВКЛАДНАЯ НАВЕСКА(B4)</v>
          </cell>
        </row>
        <row r="46">
          <cell r="A46">
            <v>9088039</v>
          </cell>
          <cell r="B46" t="str">
            <v>ПЕТЛЯ SENSYS 8639I, УГОЛ КОРПУСА W90, УГОЛ 95ГР, ЧАШКА TH53D35, ВКЛАДНАЯ НАВЕСКА(B4)</v>
          </cell>
        </row>
        <row r="47">
          <cell r="A47">
            <v>9088181</v>
          </cell>
          <cell r="B47" t="str">
            <v>ПЕТЛЯ SENSYS 8669,УГОЛ КОРПУСА W90,УГОЛ 95ГР,ЧАШКА TH52D35,ВКЛАДНАЯ, B4</v>
          </cell>
        </row>
        <row r="48">
          <cell r="A48">
            <v>9072524</v>
          </cell>
          <cell r="B48" t="str">
            <v>ПЕТЛЯ SENSYS 8638I ДЛЯ АЛЮМИНИЕВЫХ РАМ, УГОЛ 95ГР, ЧАШКА TA32, НАКЛАДНАЯ НАВЕСКА(B12, 5)</v>
          </cell>
        </row>
        <row r="49">
          <cell r="A49">
            <v>9072525</v>
          </cell>
          <cell r="B49" t="str">
            <v>ПЕТЛЯ SENSYS 8638I ДЛЯ АЛЮМИНИЕВЫХ РАМ, УГОЛ 95ГР, ЧАШКА TA32, НА СРЕДНЮЮ СТЕНКУ(B3)*ЗАКАЗНАЯ ПОЗИЦИЯ!!!</v>
          </cell>
        </row>
        <row r="50">
          <cell r="A50">
            <v>9072526</v>
          </cell>
          <cell r="B50" t="str">
            <v>ПЕТЛЯ SENSYS 8638I ДЛЯ АЛЮМИНИЕВЫХ РАМ, УГОЛ 95ГР, ЧАШКА TA32, ВКЛАДНАЯ НАВЕСКА(B-4)</v>
          </cell>
        </row>
        <row r="51">
          <cell r="A51">
            <v>9090109</v>
          </cell>
          <cell r="B51" t="str">
            <v>ПЕТЛЯ INTERMAT 9930 ДЛЯ УГЛОВЫХ ШКАФОВ, ЧАШКА TH52D35, НАКЛАДНАЯ НАВЕСКА(B24)</v>
          </cell>
        </row>
        <row r="52">
          <cell r="A52">
            <v>9090110</v>
          </cell>
          <cell r="B52" t="str">
            <v>ПЕТЛЯ INTERMAT 9930 ДЛЯ УГЛОВЫХ ШКАФОВ, ЧАШКА TH53D35, НАКЛАДНАЯ НАВЕСКА(B24)</v>
          </cell>
        </row>
        <row r="53">
          <cell r="A53">
            <v>9091738</v>
          </cell>
          <cell r="B53" t="str">
            <v>ПЕТЛЯ SENSYS 8645I,УГОЛ 110ГР,ЧАШКА TH52D35,НАКЛАДНАЯ, B12,5,ЧЕРНЫЙ ОБСИДИАН</v>
          </cell>
        </row>
        <row r="54">
          <cell r="A54">
            <v>9091739</v>
          </cell>
          <cell r="B54" t="str">
            <v>ПЕТЛЯ SENSYS 8645I,УГОЛ 110ГР,ЧАШКА TH52D35,СРЕДНЯЯ СТЕНКА, B3,ЧЕРНЫЙ ОБСИДИАН</v>
          </cell>
        </row>
        <row r="55">
          <cell r="A55">
            <v>9091740</v>
          </cell>
          <cell r="B55" t="str">
            <v>ПЕТЛЯ SENSYS 8645I,УГОЛ 110ГР,ЧАШКА TH52D35,ВКЛАДНАЯ, B-4,ЧЕРНЫЙ ОБСИДИАН</v>
          </cell>
        </row>
        <row r="56">
          <cell r="A56">
            <v>9091741</v>
          </cell>
          <cell r="B56" t="str">
            <v>ПЕТЛЯ SENSYS 8675,УГОЛ 110ГР,ЧАШКА TH52D35,НАКЛАДНАЯ, B12,5,ЧЕРНЫЙ ОБСИДИАН</v>
          </cell>
        </row>
        <row r="57">
          <cell r="A57">
            <v>9091742</v>
          </cell>
          <cell r="B57" t="str">
            <v>ПЕТЛЯ SENSYS 8675,УГОЛ 110ГР,ЧАШКА TH52D35,СРЕДНЯЯ СТЕНКА, B3,ЧЕРНЫЙ ОБСИДИАН*ЗАКАЗНАЯ ПОЗИЦИЯ!!!</v>
          </cell>
        </row>
        <row r="58">
          <cell r="A58">
            <v>9091743</v>
          </cell>
          <cell r="B58" t="str">
            <v>ПЕТЛЯ SENSYS 8675,УГОЛ 110ГР,ЧАШКА TH52D35,ВКЛАДНАЯ, B-4,ЧЕРНЫЙ ОБСИДИАН</v>
          </cell>
        </row>
        <row r="59">
          <cell r="A59">
            <v>9091753</v>
          </cell>
          <cell r="B59" t="str">
            <v>ПЕТЛЯ SENSYS 8631I,УГОЛ 95ГР,ЧАШКА TH52D35,НАКЛАДНАЯ, B12,5,ЧЕРНЫЙ ОБСИДИАН</v>
          </cell>
        </row>
        <row r="60">
          <cell r="A60">
            <v>9091755</v>
          </cell>
          <cell r="B60" t="str">
            <v>ПЕТЛЯ SENSYS 8631I,УГОЛ 95ГР,ЧАШКА TH52D35,СРЕДНЯЯ СТЕНКА, B3,ЧЕРНЫЙ ОБСИДИАН*ЗАКАЗНАЯ ПОЗИЦИЯ!!!</v>
          </cell>
        </row>
        <row r="61">
          <cell r="A61">
            <v>9091756</v>
          </cell>
          <cell r="B61" t="str">
            <v>ПЕТЛЯ SENSYS 8631I,УГОЛ 95ГР,ЧАШКА TH52D35,ВКЛАДНАЯ, B-4,ЧЕРНЫЙ ОБСИДИАН*ЗАКАЗНАЯ ПОЗИЦИЯ!!!</v>
          </cell>
        </row>
        <row r="62">
          <cell r="A62">
            <v>9091758</v>
          </cell>
          <cell r="B62" t="str">
            <v>ПЕТЛЯ SENSYS 8661,УГОЛ 95ГР,ЧАШКА TH52D35,НАКЛАДНАЯ, B12,5,ЧЕРНЫЙ ОБСИДИАН</v>
          </cell>
        </row>
        <row r="63">
          <cell r="A63">
            <v>9091759</v>
          </cell>
          <cell r="B63" t="str">
            <v>ПЕТЛЯ SENSYS 8661,УГОЛ 95ГР,ЧАШКА TH52D35,СРЕДНЯЯ СТЕНКА, B3,ЧЕРНЫЙ ОБСИДИАН*ЗАКАЗНАЯ ПОЗИЦИЯ!!!</v>
          </cell>
        </row>
        <row r="64">
          <cell r="A64">
            <v>9091760</v>
          </cell>
          <cell r="B64" t="str">
            <v>ПЕТЛЯ SENSYS 8661,УГОЛ 95ГР,ЧАШКА TH52D35,ВКЛАДНАЯ, B-4,ЧЕРНЫЙ ОБСИДИАН*ЗАКАЗНАЯ ПОЗИЦИЯ!!!</v>
          </cell>
        </row>
        <row r="65">
          <cell r="A65">
            <v>9091761</v>
          </cell>
          <cell r="B65" t="str">
            <v>ПЕТЛЯ SENSYS 8646I,УГОЛ 110ГР,ЧАШКА TH52D35,НАКЛАДНАЯ, B12,5,ЧЕРНЫЙ ОБСИДИАН</v>
          </cell>
        </row>
        <row r="66">
          <cell r="A66">
            <v>9091762</v>
          </cell>
          <cell r="B66" t="str">
            <v>ПЕТЛЯ SENSYS 8646I,УГОЛ 110ГР,ЧАШКА TH52D35,СРЕДНЯЯ СТЕНКА, B3,ЧЕРНЫЙ ОБСИДИАН*ЗАКАЗНАЯ ПОЗИЦИЯ!!!</v>
          </cell>
        </row>
        <row r="67">
          <cell r="A67">
            <v>9091763</v>
          </cell>
          <cell r="B67" t="str">
            <v>ПЕТЛЯ SENSYS 8646I,УГОЛ 110ГР,ЧАШКА TH52D35,ВКЛАДНАЯ, B-4,ЧЕРНЫЙ ОБСИДИАН*ЗАКАЗНАЯ ПОЗИЦИЯ!!!</v>
          </cell>
        </row>
        <row r="68">
          <cell r="A68">
            <v>9091764</v>
          </cell>
          <cell r="B68" t="str">
            <v>ПЕТЛЯ SENSYS 8676,УГОЛ 110ГР,ЧАШКА TH52D35,НАКЛАДНАЯ, B12,5,ЧЕРНЫЙ ОБСИДИАН</v>
          </cell>
        </row>
        <row r="69">
          <cell r="A69">
            <v>9091765</v>
          </cell>
          <cell r="B69" t="str">
            <v>ПЕТЛЯ SENSYS 8676,УГОЛ 110ГР,ЧАШКА TH52D35,СРЕДНЯЯ СТЕНКА, B3,ЧЕРНЫЙ ОБСИДИАН*ЗАКАЗНАЯ ПОЗИЦИЯ!!!</v>
          </cell>
        </row>
        <row r="70">
          <cell r="A70">
            <v>9091766</v>
          </cell>
          <cell r="B70" t="str">
            <v>ПЕТЛЯ SENSYS 8676,УГОЛ 110ГР,ЧАШКА TH52D35,ВКЛАДНАЯ, B-4,ЧЕРНЫЙ ОБСИДИАН*ЗАКАЗНАЯ ПОЗИЦИЯ!!!</v>
          </cell>
        </row>
        <row r="71">
          <cell r="A71">
            <v>9091767</v>
          </cell>
          <cell r="B71" t="str">
            <v>ПЕТЛЯ SENSYS 8657I,УГОЛ 165ГР,ЧАШКА TH52D35,НАКЛАДНАЯ, B12,5,ЧЕРНЫЙ ОБСИДИАН</v>
          </cell>
        </row>
        <row r="72">
          <cell r="A72">
            <v>9091768</v>
          </cell>
          <cell r="B72" t="str">
            <v>ПЕТЛЯ SENSYS 8657I,УГОЛ 165ГР,ЧАШКА TH52D35,СРЕДНЯЯ СТЕНКА, B3,ЧЕРНЫЙ ОБСИДИАН</v>
          </cell>
        </row>
        <row r="73">
          <cell r="A73">
            <v>9091769</v>
          </cell>
          <cell r="B73" t="str">
            <v>ПЕТЛЯ SENSYS 8687,УГОЛ 165ГР,ЧАШКА TH52D35,НАКЛАДНАЯ, B12,5,ЧЕРНЫЙ ОБСИДИАН*ЗАКАЗНАЯ ПОЗИЦИЯ!!!</v>
          </cell>
        </row>
        <row r="74">
          <cell r="A74">
            <v>9091770</v>
          </cell>
          <cell r="B74" t="str">
            <v>ПЕТЛЯ SENSYS 8687,УГОЛ 165ГР,ЧАШКА TH52D35,СРЕДНЯЯ СТЕНКА, B3,ЧЕРНЫЙ ОБСИДИАН*ЗАКАЗНАЯ ПОЗИЦИЯ!!!</v>
          </cell>
        </row>
        <row r="75">
          <cell r="A75">
            <v>9091745</v>
          </cell>
          <cell r="B75" t="str">
            <v>ПЕТЛЯ SENSYS 8639I,W30,УГОЛ 95ГР,ЧАШКА TH52D35,НАКЛАДНАЯ, B2,ЧЕРНЫЙ ОБСИДИАН</v>
          </cell>
        </row>
        <row r="76">
          <cell r="A76">
            <v>9091749</v>
          </cell>
          <cell r="B76" t="str">
            <v>ПЕТЛЯ SENSYS 8669,W30,УГОЛ 95ГР,ЧАШКА TH52D35,НАКЛАДНАЯ, B2,ЧЕРНЫЙ ОБСИДИАН*ЗАКАЗНАЯ ПОЗИЦИЯ!!!</v>
          </cell>
        </row>
        <row r="77">
          <cell r="A77">
            <v>9091746</v>
          </cell>
          <cell r="B77" t="str">
            <v>ПЕТЛЯ SENSYS 8639I,W45,УГОЛ 95ГР,ЧАШКА TH52D35,НАКЛАДНАЯ, B9,ЧЕРНЫЙ ОБСИДИАН</v>
          </cell>
        </row>
        <row r="78">
          <cell r="A78">
            <v>9091747</v>
          </cell>
          <cell r="B78" t="str">
            <v>ПЕТЛЯ SENSYS 8639I,W45,УГОЛ 95ГР,ЧАШКА TH52D35,НАКЛАДНАЯ, B-2,ЧЕРНЫЙ ОБСИДИАН</v>
          </cell>
        </row>
        <row r="79">
          <cell r="A79">
            <v>9091750</v>
          </cell>
          <cell r="B79" t="str">
            <v>ПЕТЛЯ SENSYS 8669,W45,УГОЛ 95ГР,ЧАШКА TH52D35,НАКЛАДНАЯ, B-2,ЧЕРНЫЙ ОБСИДИАН*ЗАКАЗНАЯ ПОЗИЦИЯ!!!</v>
          </cell>
        </row>
        <row r="80">
          <cell r="A80">
            <v>9091751</v>
          </cell>
          <cell r="B80" t="str">
            <v>ПЕТЛЯ SENSYS 8669,W45,УГОЛ 95ГР,ЧАШКА TH52D35,НАКЛАДНАЯ, B9,ЧЕРНЫЙ ОБСИДИАН*ЗАКАЗНАЯ ПОЗИЦИЯ!!!</v>
          </cell>
        </row>
        <row r="81">
          <cell r="A81">
            <v>9091748</v>
          </cell>
          <cell r="B81" t="str">
            <v>ПЕТЛЯ SENSYS 8639I,W90,УГОЛ 95ГР,ЧАШКА TH52D35,ВКЛАДНАЯ, B4,ЧЕРНЫЙ ОБСИДИАН</v>
          </cell>
        </row>
        <row r="82">
          <cell r="A82">
            <v>9091752</v>
          </cell>
          <cell r="B82" t="str">
            <v>ПЕТЛЯ SENSYS 8669,W90,УГОЛ 95ГР,ЧАШКА TH52D35,ВКЛАДНАЯ, B4,ЧЕРНЫЙ ОБСИДИАН*ЗАКАЗНАЯ ПОЗИЦИЯ!!!</v>
          </cell>
        </row>
        <row r="83">
          <cell r="A83">
            <v>9091744</v>
          </cell>
          <cell r="B83" t="str">
            <v>ПЕТЛЯ SENSYS 8638I,УГОЛ 95ГР,ЧАШКА TA32,НАКЛАДНАЯ, B12,5,ЧЕРНЫЙ ОБСИДИАН</v>
          </cell>
        </row>
        <row r="84">
          <cell r="A84">
            <v>9116394</v>
          </cell>
          <cell r="B84" t="str">
            <v>ПЕТЛЯ INTERMAT 9930,УГОЛ 50ГР/65ГР,ЧАШКА TH52D35,НАКЛАДНАЯ, B24,ЧЕРНЫЙ ОБСИДИАН</v>
          </cell>
        </row>
        <row r="85">
          <cell r="A85">
            <v>9135141</v>
          </cell>
          <cell r="B85" t="str">
            <v>КОМПЛЕКТ ПЕТЕЛЬ SENSYS 8645I,УГОЛ 110ГР,ЧАШКА TX21,ПОД ПРИКЛЕИВАНИЕ,ВКЛАДНАЯ, B4*ЗАКАЗНАЯ ПОЗИЦИЯ!!!</v>
          </cell>
        </row>
        <row r="86">
          <cell r="A86">
            <v>9135140</v>
          </cell>
          <cell r="B86" t="str">
            <v>КОМПЛЕКТ ПЕТЕЛЬ SENSYS 8657I,УГОЛ 165ГР,ЧАШКА TX21,ПОД ПРИКЛЕИВАНИЕ,ВКЛАДНАЯ, B4*ЗАКАЗНАЯ ПОЗИЦИЯ!!!</v>
          </cell>
        </row>
        <row r="87">
          <cell r="A87">
            <v>9116092</v>
          </cell>
          <cell r="B87" t="str">
            <v>КОМПЛЕКТ АДАПТЕРОВ ПОД ПРИКЛЕИВАНИЕ SENSYS ДЛЯ СТЕКЛ. ДВЕРЕЙ,ЧАШКА TX21*ЗАКАЗНАЯ ПОЗИЦИЯ!!!</v>
          </cell>
        </row>
        <row r="88">
          <cell r="A88">
            <v>9133536</v>
          </cell>
          <cell r="B88" t="str">
            <v>МОНТАЖНАЯ ПЛАНКА SYSTEM 8099 ДЛЯ НАКЛАДНОЙ НАВЕСКИ,D10,ПОД ПРИКЛЕИВАНИЕ*ЗАКАЗНАЯ ПОЗИЦИЯ!!!</v>
          </cell>
        </row>
        <row r="89">
          <cell r="A89">
            <v>9133534</v>
          </cell>
          <cell r="B89" t="str">
            <v>МОНТАЖНАЯ ПЛАНКА SYSTEM 8099 ДЛЯ ВКЛАДНОЙ НАВЕСКИ,D10,ПОД ПРИКЛЕИВАНИЕ*ЗАКАЗНАЯ ПОЗИЦИЯ!!!</v>
          </cell>
        </row>
        <row r="90">
          <cell r="A90">
            <v>9081923</v>
          </cell>
          <cell r="B90" t="str">
            <v>КОМПЛЕКТ КЛЕЕВОГО АДАПТЕРА ДЛЯ SENSYS</v>
          </cell>
        </row>
        <row r="91">
          <cell r="A91">
            <v>9227397</v>
          </cell>
          <cell r="B91" t="str">
            <v>ПОЗИЦИОНИРУЮЩИЙ ШАБЛОН ДЛЯ МОНТАЖНЫХ ПЛАНОК ПОД ПРИКЛЕИВАНИЕ*ЗАКАЗНАЯ ПОЗИЦИЯ!!!</v>
          </cell>
        </row>
        <row r="92">
          <cell r="A92">
            <v>9134988</v>
          </cell>
          <cell r="B92" t="str">
            <v>ПОЗИЦИОНИРУЮЩИЙ ШАБЛОН ДЛЯ ЧАШКИ ПЕТЛИ ПОД ПРИКЛЕИВАНИЕ*ЗАКАЗНАЯ ПОЗИЦИЯ!!!</v>
          </cell>
        </row>
        <row r="93">
          <cell r="A93">
            <v>1029518</v>
          </cell>
          <cell r="B93" t="str">
            <v>ПЕТЛЯ INTERMAT 9943, УГОЛ 110ГР, ЧАШКА TH42D35, НАКЛАДНАЯ НАВЕСКА(B12,5)</v>
          </cell>
        </row>
        <row r="94">
          <cell r="A94">
            <v>1030620</v>
          </cell>
          <cell r="B94" t="str">
            <v>ПЕТЛЯ INTERMAT 9943, УГОЛ 110ГР, ЧАШКА TH42D35, НА СРЕДНЮЮ СТЕНКУ(B3)</v>
          </cell>
        </row>
        <row r="95">
          <cell r="A95">
            <v>1030922</v>
          </cell>
          <cell r="B95" t="str">
            <v>ПЕТЛЯ INTERMAT 9943, УГОЛ 110ГР, ЧАШКА TH42D35, ВКЛАДНАЯ НАВЕСКА(B-3,5)</v>
          </cell>
        </row>
        <row r="96">
          <cell r="A96">
            <v>1029520</v>
          </cell>
          <cell r="B96" t="str">
            <v>ПЕТЛЯ INTERMAT 9943, УГОЛ 110ГР, ЧАШКА TH43D35, НАКЛАДНАЯ НАВЕСКА(B12,5)</v>
          </cell>
        </row>
        <row r="97">
          <cell r="A97">
            <v>9075105</v>
          </cell>
          <cell r="B97" t="str">
            <v>ПЕТЛЯ INTERMAT 9943,УГОЛ 110ГР,ЧАШКА TH43D35,СРЕДНЯЯ СТЕНКА, B3*ЗАКАЗНАЯ ПОЗИЦИЯ!!!</v>
          </cell>
        </row>
        <row r="98">
          <cell r="A98">
            <v>9075121</v>
          </cell>
          <cell r="B98" t="str">
            <v>ПЕТЛЯ INTERMAT 9943,УГОЛ 110ГР,ЧАШКА TH43D35,ВКЛАДНАЯ, B-3,5*ЗАКАЗНАЯ ПОЗИЦИЯ!!!</v>
          </cell>
        </row>
        <row r="99">
          <cell r="A99">
            <v>9005604</v>
          </cell>
          <cell r="B99" t="str">
            <v>ПЕТЛЯ INTERMAT 9973, УГОЛ 110ГР, ЧАШКА TH42D35, НАКЛАДНАЯ НАВЕСКА(B12,5)</v>
          </cell>
        </row>
        <row r="100">
          <cell r="A100">
            <v>9043362</v>
          </cell>
          <cell r="B100" t="str">
            <v>ПЕТЛЯ INTERMAT 9973, УГОЛ 110ГР, ЧАШКА TH42D35, НА СРЕДНЮЮ СТЕНКУ(B3)</v>
          </cell>
        </row>
        <row r="101">
          <cell r="A101">
            <v>9042878</v>
          </cell>
          <cell r="B101" t="str">
            <v>ПЕТЛЯ INTERMAT 9973, УГОЛ 110ГР, ЧАШКА TH42D35, ВКЛАДНАЯ НАВЕСКА(B-3,5)</v>
          </cell>
        </row>
        <row r="102">
          <cell r="A102">
            <v>1058365</v>
          </cell>
          <cell r="B102" t="str">
            <v>ПЕТЛЯ INTERMAT 9936, УГОЛ 95ГР, ЧАШКА TH42D35, НАКЛАДНАЯ НАВЕСКА(B12,5)</v>
          </cell>
        </row>
        <row r="103">
          <cell r="A103">
            <v>1058366</v>
          </cell>
          <cell r="B103" t="str">
            <v>ПЕТЛЯ INTERMAT 9936, УГОЛ 95ГР, ЧАШКА TH42D35, НА СРЕДНЮЮ СТЕНКУ(B3)</v>
          </cell>
        </row>
        <row r="104">
          <cell r="A104">
            <v>1058367</v>
          </cell>
          <cell r="B104" t="str">
            <v>ПЕТЛЯ INTERMAT 9936, УГОЛ 95ГР, ЧАШКА TH42D35, ВКЛАДНАЯ НАВЕСКА(B-3,5)</v>
          </cell>
        </row>
        <row r="105">
          <cell r="A105">
            <v>9043444</v>
          </cell>
          <cell r="B105" t="str">
            <v>ПЕТЛЯ INTERMAT 9936,УГОЛ 95ГР,ЧАШКА TH43D35,НАКЛАДНАЯ, B12,5*ЗАКАЗНАЯ ПОЗИЦИЯ!!!</v>
          </cell>
        </row>
        <row r="106">
          <cell r="A106">
            <v>9043445</v>
          </cell>
          <cell r="B106" t="str">
            <v>ПЕТЛЯ INTERMAT 9936,УГОЛ 95ГР,ЧАШКА TH43D35,СРЕДНЯЯ СТЕНКА, B3*ЗАКАЗНАЯ ПОЗИЦИЯ!!!</v>
          </cell>
        </row>
        <row r="107">
          <cell r="A107">
            <v>9043446</v>
          </cell>
          <cell r="B107" t="str">
            <v>ПЕТЛЯ INTERMAT 9936,УГОЛ 95ГР,ЧАШКА TH43D35,ВКЛАДНАЯ, B-3,5*ЗАКАЗНАЯ ПОЗИЦИЯ!!!</v>
          </cell>
        </row>
        <row r="108">
          <cell r="A108">
            <v>9044850</v>
          </cell>
          <cell r="B108" t="str">
            <v>ПЕТЛЯ INTERMAT 9966, УГОЛ 95ГР, ЧАШКА TH42D35, НАКЛАДНАЯ НАВЕСКА(B12,5)</v>
          </cell>
        </row>
        <row r="109">
          <cell r="A109">
            <v>9044868</v>
          </cell>
          <cell r="B109" t="str">
            <v>ПЕТЛЯ INTERMAT 9966, УГОЛ 95ГР, ЧАШКА TH42D35, НА СРЕДНЮЮ СТЕНКУ(B3)*ЗАКАЗНАЯ ПОЗИЦИЯ!!!</v>
          </cell>
        </row>
        <row r="110">
          <cell r="A110">
            <v>9044878</v>
          </cell>
          <cell r="B110" t="str">
            <v>ПЕТЛЯ INTERMAT 9966, УГОЛ 95ГР, ЧАШКА TH42D35, ВКЛАДНАЯ НАВЕСКА(B-3,5)*ЗАКАЗНАЯ ПОЗИЦИЯ!!!</v>
          </cell>
        </row>
        <row r="111">
          <cell r="A111">
            <v>9155241</v>
          </cell>
          <cell r="B111" t="str">
            <v>ПЕТЛЯ INTERMAT 9935 ДЛЯ ПРОФИЛЬНЫХ ДВЕРЕЙ, УГОЛ 95ГР, ЧАШКА TH22D40, НАКЛАДНАЯ НАВЕСКА(B18)</v>
          </cell>
        </row>
        <row r="112">
          <cell r="A112">
            <v>9155242</v>
          </cell>
          <cell r="B112" t="str">
            <v>ПЕТЛЯ INTERMAT 9935 ДЛЯ ПРОФИЛЬНЫХ ДВЕРЕЙ, УГОЛ 95ГР, ЧАШКА TH22D40, НА СРЕДНЮЮ СТЕНКУ(B8)</v>
          </cell>
        </row>
        <row r="113">
          <cell r="A113">
            <v>9155243</v>
          </cell>
          <cell r="B113" t="str">
            <v>ПЕТЛЯ INTERMAT 9935 ДЛЯ ПРОФИЛЬНЫХ ДВЕРЕЙ, УГОЛ 95ГР, ЧАШКА TH22D40, ВКЛАДНАЯ НАВЕСКА(B-3)</v>
          </cell>
        </row>
        <row r="114">
          <cell r="A114">
            <v>1058545</v>
          </cell>
          <cell r="B114" t="str">
            <v>ПЕТЛЯ INTERMAT 9944, УГОЛ 125ГР, ЧАШКА TH42D35, НАКЛАДНАЯ НАВЕСКА(B12,5)</v>
          </cell>
        </row>
        <row r="115">
          <cell r="A115">
            <v>9043409</v>
          </cell>
          <cell r="B115" t="str">
            <v>ПЕТЛЯ INTERMAT 9944,УГОЛ 125ГР,ЧАШКА TH42D35,СРЕДНЯЯ СТЕНКА, B3*ЗАКАЗНАЯ ПОЗИЦИЯ!!!</v>
          </cell>
        </row>
        <row r="116">
          <cell r="A116">
            <v>1058547</v>
          </cell>
          <cell r="B116" t="str">
            <v>ПЕТЛЯ INTERMAT 9944, УГОЛ 125ГР, ЧАШКА TH43D35, НАКЛАДНАЯ НАВЕСКА(B12,5)</v>
          </cell>
        </row>
        <row r="117">
          <cell r="A117">
            <v>9043410</v>
          </cell>
          <cell r="B117" t="str">
            <v>ПЕТЛЯ INTERMAT 9944,УГОЛ 125ГР,ЧАШКА TH43D35,СРЕДНЯЯ СТЕНКА, B3*ЗАКАЗНАЯ ПОЗИЦИЯ!!!</v>
          </cell>
        </row>
        <row r="118">
          <cell r="A118">
            <v>9099750</v>
          </cell>
          <cell r="B118" t="str">
            <v>ПЕТЛЯ SENSYS 8657, УГОЛ 165ГР, ЧАШКА TH42D35, НАКЛАДНАЯ НАВЕСКА(B12,5)</v>
          </cell>
        </row>
        <row r="119">
          <cell r="A119">
            <v>9099760</v>
          </cell>
          <cell r="B119" t="str">
            <v>ПЕТЛЯ SENSYS 8657, УГОЛ 165ГР, ЧАШКА TH42D35, НА СРЕДНЮЮ СТЕНКУ(B3)*ЗАКАЗНАЯ ПОЗИЦИЯ!!!</v>
          </cell>
        </row>
        <row r="120">
          <cell r="A120">
            <v>9099751</v>
          </cell>
          <cell r="B120" t="str">
            <v>ПЕТЛЯ SENSYS 8657, УГОЛ 165ГР, ЧАШКА TH43D35, НАКЛАДНАЯ НАВЕСКА(B12,5)*ЗАКАЗНАЯ ПОЗИЦИЯ!!!</v>
          </cell>
        </row>
        <row r="121">
          <cell r="A121">
            <v>9099761</v>
          </cell>
          <cell r="B121" t="str">
            <v>ПЕТЛЯ SENSYS 8657, УГОЛ 165ГР, ЧАШКА TH43D35, НА СРЕДНЮЮ СТЕНКУ(B3)*ЗАКАЗНАЯ ПОЗИЦИЯ!!!</v>
          </cell>
        </row>
        <row r="122">
          <cell r="A122">
            <v>9099810</v>
          </cell>
          <cell r="B122" t="str">
            <v>ПЕТЛЯ SENSYS 8687, УГОЛ 165ГР, ЧАШКА TH42D35, НАКЛАДНАЯ НАВЕСКА(B12,5)*ЗАКАЗНАЯ ПОЗИЦИЯ!!!</v>
          </cell>
        </row>
        <row r="123">
          <cell r="A123">
            <v>9099820</v>
          </cell>
          <cell r="B123" t="str">
            <v>ПЕТЛЯ SENSYS 8687, УГОЛ 165ГР, ЧАШКА TH42D35, НА СРЕДНЮЮ СТЕНКУ(B3)*ЗАКАЗНАЯ ПОЗИЦИЯ!!!</v>
          </cell>
        </row>
        <row r="124">
          <cell r="A124">
            <v>9043459</v>
          </cell>
          <cell r="B124" t="str">
            <v>ПЕТЛЯ INTERMAT 9936,УГОЛ КОРПУСА W20,УГОЛ 95ГР,ЧАШКА TH42D35,НАКЛАДНАЯ, B7</v>
          </cell>
        </row>
        <row r="125">
          <cell r="A125">
            <v>9043462</v>
          </cell>
          <cell r="B125" t="str">
            <v>ПЕТЛЯ INTERMAT 9936,УГОЛ КОРПУСА W20,УГОЛ 95ГР,ЧАШКА TH42D35,ВКЛАДНАЯ, B-9*ЗАКАЗНАЯ ПОЗИЦИЯ!!!</v>
          </cell>
        </row>
        <row r="126">
          <cell r="A126">
            <v>9043460</v>
          </cell>
          <cell r="B126" t="str">
            <v>ПЕТЛЯ INTERMAT 9936,УГОЛ КОРПУСА W20,УГОЛ 95ГР,ЧАШКА TH43D35,НАКЛАДНАЯ, B7*ЗАКАЗНАЯ ПОЗИЦИЯ!!!</v>
          </cell>
        </row>
        <row r="127">
          <cell r="A127">
            <v>9043463</v>
          </cell>
          <cell r="B127" t="str">
            <v>ПЕТЛЯ INTERMAT 9936,УГОЛ КОРПУСА W20,УГОЛ 95ГР,ЧАШКА TH43D35,ВКЛАДНАЯ, B-9*ЗАКАЗНАЯ ПОЗИЦИЯ!!!</v>
          </cell>
        </row>
        <row r="128">
          <cell r="A128">
            <v>9043465</v>
          </cell>
          <cell r="B128" t="str">
            <v>ПЕТЛЯ INTERMAT 9936,УГОЛ КОРПУСА W30,УГОЛ 95ГР,ЧАШКА TH42D35,НАКЛАДНАЯ, B7</v>
          </cell>
        </row>
        <row r="129">
          <cell r="A129">
            <v>9043468</v>
          </cell>
          <cell r="B129" t="str">
            <v>ПЕТЛЯ INTERMAT 9936,УГОЛ КОРПУСА W30,УГОЛ 95ГР,ЧАШКА TH42D35,ВКЛАДНАЯ, B-10</v>
          </cell>
        </row>
        <row r="130">
          <cell r="A130">
            <v>9043466</v>
          </cell>
          <cell r="B130" t="str">
            <v>ПЕТЛЯ INTERMAT 9936,УГОЛ КОРПУСА W30,УГОЛ 95ГР,ЧАШКА TH43D35,НАКЛАДНАЯ, B7*ЗАКАЗНАЯ ПОЗИЦИЯ!!!</v>
          </cell>
        </row>
        <row r="131">
          <cell r="A131">
            <v>9043469</v>
          </cell>
          <cell r="B131" t="str">
            <v>ПЕТЛЯ INTERMAT 9936,УГОЛ КОРПУСА W30,УГОЛ 95ГР,ЧАШКА TH43D35,ВКЛАДНАЯ, B-10*ЗАКАЗНАЯ ПОЗИЦИЯ!!!</v>
          </cell>
        </row>
        <row r="132">
          <cell r="A132">
            <v>9044826</v>
          </cell>
          <cell r="B132" t="str">
            <v>ПЕТЛЯ INTERMAT 9966, УГОЛ КОРПУСА W30, УГОЛ 95ГР, ЧАШКА TH42D35, НАКЛАДНАЯ НАВЕСКА(B7)*ЗАКАЗНАЯ ПОЗИЦИЯ!!!</v>
          </cell>
        </row>
        <row r="133">
          <cell r="A133">
            <v>9043471</v>
          </cell>
          <cell r="B133" t="str">
            <v>ПЕТЛЯ INTERMAT 9936,УГОЛ КОРПУСА W45,УГОЛ 95ГР,ЧАШКА TH42D35,НАКЛАДНАЯ, B0*ЗАКАЗНАЯ ПОЗИЦИЯ!!!</v>
          </cell>
        </row>
        <row r="134">
          <cell r="A134">
            <v>9043474</v>
          </cell>
          <cell r="B134" t="str">
            <v>ПЕТЛЯ INTERMAT 9936,УГОЛ КОРПУСА W45,УГОЛ 95ГР,ЧАШКА TH42D35,НАКЛАДНАЯ, B6</v>
          </cell>
        </row>
        <row r="135">
          <cell r="A135">
            <v>9043477</v>
          </cell>
          <cell r="B135" t="str">
            <v>ПЕТЛЯ INTERMAT 9936,УГОЛ КОРПУСА W45,УГОЛ 95ГР,ЧАШКА TH42D35,ВКЛАДНАЯ, B-17</v>
          </cell>
        </row>
        <row r="136">
          <cell r="A136">
            <v>9043472</v>
          </cell>
          <cell r="B136" t="str">
            <v>ПЕТЛЯ INTERMAT 9936,УГОЛ КОРПУСА W45,УГОЛ 95ГР,ЧАШКА TH43D35,НАКЛАДНАЯ, B0*ЗАКАЗНАЯ ПОЗИЦИЯ!!!</v>
          </cell>
        </row>
        <row r="137">
          <cell r="A137">
            <v>9043475</v>
          </cell>
          <cell r="B137" t="str">
            <v>ПЕТЛЯ INTERMAT 9936,УГОЛ КОРПУСА W45,УГОЛ 95ГР,ЧАШКА TH43D35,НАКЛАДНАЯ, B6</v>
          </cell>
        </row>
        <row r="138">
          <cell r="A138">
            <v>9043478</v>
          </cell>
          <cell r="B138" t="str">
            <v>ПЕТЛЯ INTERMAT 9936,УГОЛ КОРПУСА W45,УГОЛ 95ГР,ЧАШКА TH43D35,ВКЛАДНАЯ, B-17*ЗАКАЗНАЯ ПОЗИЦИЯ!!!</v>
          </cell>
        </row>
        <row r="139">
          <cell r="A139">
            <v>9044832</v>
          </cell>
          <cell r="B139" t="str">
            <v>ПЕТЛЯ INTERMAT 9966, УГОЛ КОРПУСА W45, УГОЛ 95ГР, ЧАШКА TH42D35, НАКЛАДНАЯ НАВЕСКА(B0)</v>
          </cell>
        </row>
        <row r="140">
          <cell r="A140">
            <v>9044835</v>
          </cell>
          <cell r="B140" t="str">
            <v>ПЕТЛЯ INTERMAT 9966, УГОЛ КОРПУСА W45, УГОЛ 95ГР, ЧАШКА TH42D35, НАКЛАДНАЯ НАВЕСКА(B6)</v>
          </cell>
        </row>
        <row r="141">
          <cell r="A141">
            <v>9044838</v>
          </cell>
          <cell r="B141" t="str">
            <v>ПЕТЛЯ INTERMAT 9966, УГОЛ КОРПУСА W45, УГОЛ 95ГР, ЧАШКА TH42D35, ВКЛАДНАЯ НАВЕСКА(B-17)*ЗАКАЗНАЯ ПОЗИЦИЯ!!!</v>
          </cell>
        </row>
        <row r="142">
          <cell r="A142">
            <v>9044844</v>
          </cell>
          <cell r="B142" t="str">
            <v>ПЕТЛЯ INTERMAT 9936,УГОЛ КОРПУСА W90,УГОЛ 95ГР,ЧАШКА TH42D35,НАКЛАДНАЯ, B22</v>
          </cell>
        </row>
        <row r="143">
          <cell r="A143">
            <v>9043480</v>
          </cell>
          <cell r="B143" t="str">
            <v>ПЕТЛЯ INTERMAT 9936,УГОЛ КОРПУСА W90,УГОЛ 95ГР,ЧАШКА TH42D35,ВКЛАДНАЯ, B5</v>
          </cell>
        </row>
        <row r="144">
          <cell r="A144">
            <v>9044845</v>
          </cell>
          <cell r="B144" t="str">
            <v>ПЕТЛЯ INTERMAT 9936,УГОЛ КОРПУСА W90,УГОЛ 95ГР,ЧАШКА TH43D35,НАКЛАДНАЯ, B22*ЗАКАЗНАЯ ПОЗИЦИЯ!!!</v>
          </cell>
        </row>
        <row r="145">
          <cell r="A145">
            <v>9043481</v>
          </cell>
          <cell r="B145" t="str">
            <v>ПЕТЛЯ INTERMAT 9936,УГОЛ КОРПУСА W90,УГОЛ 95ГР,ЧАШКА TH43D35,ВКЛАДНАЯ, B5</v>
          </cell>
        </row>
        <row r="146">
          <cell r="A146">
            <v>9043556</v>
          </cell>
          <cell r="B146" t="str">
            <v>ПЕТЛЯ INTERMAT 9966,УГОЛ КОРПУСА W90,УГОЛ 95ГР,ЧАШКА TH42D35,НАКЛАДНАЯ, B22</v>
          </cell>
        </row>
        <row r="147">
          <cell r="A147">
            <v>9044841</v>
          </cell>
          <cell r="B147" t="str">
            <v>ПЕТЛЯ INTERMAT 9966, УГОЛ КОРПУСА W90, УГОЛ 95ГР, ЧАШКА TH42D35, ВКЛАДНАЯ НАВЕСКА(B5)</v>
          </cell>
        </row>
        <row r="148">
          <cell r="A148">
            <v>9043417</v>
          </cell>
          <cell r="B148" t="str">
            <v>ПЕТЛЯ INTERMAT 9944,УГОЛ КОРПУСА W-30,УГОЛ 125ГР,ЧАШКА TH42D35,НАКЛАДНАЯ, B12</v>
          </cell>
        </row>
        <row r="149">
          <cell r="A149">
            <v>9043418</v>
          </cell>
          <cell r="B149" t="str">
            <v>ПЕТЛЯ INTERMAT 9944,УГОЛ КОРПУСА W-30,УГОЛ 125ГР,ЧАШКА TH43D35,НАКЛАДНАЯ, B12*ЗАКАЗНАЯ ПОЗИЦИЯ!!!</v>
          </cell>
        </row>
        <row r="150">
          <cell r="A150">
            <v>9043421</v>
          </cell>
          <cell r="B150" t="str">
            <v>ПЕТЛЯ INTERMAT 9944,УГОЛ КОРПУСА W-45,УГОЛ 125ГР,ЧАШКА TH42D35,НАКЛАДНАЯ, B10</v>
          </cell>
        </row>
        <row r="151">
          <cell r="A151">
            <v>9043422</v>
          </cell>
          <cell r="B151" t="str">
            <v>ПЕТЛЯ INTERMAT 9944,УГОЛ КОРПУСА W-45,УГОЛ 125ГР,ЧАШКА TH43D35,НАКЛАДНАЯ, B10*ЗАКАЗНАЯ ПОЗИЦИЯ!!!</v>
          </cell>
        </row>
        <row r="152">
          <cell r="A152">
            <v>9043242</v>
          </cell>
          <cell r="B152" t="str">
            <v>ПЕТЛЯ INTERMAT 9924,УГОЛ 95ГР,ЧАШКА TH42D26,НАКЛАДНАЯ, B11</v>
          </cell>
        </row>
        <row r="153">
          <cell r="A153">
            <v>9043243</v>
          </cell>
          <cell r="B153" t="str">
            <v>ПЕТЛЯ INTERMAT 9924,УГОЛ 95ГР,ЧАШКА TH42D26,СРЕДНЯЯ СТЕНКА, B2,5*ЗАКАЗНАЯ ПОЗИЦИЯ!!!</v>
          </cell>
        </row>
        <row r="154">
          <cell r="A154">
            <v>9043244</v>
          </cell>
          <cell r="B154" t="str">
            <v>ПЕТЛЯ INTERMAT 9924,УГОЛ 95ГР,ЧАШКА TH42D26,ВКЛАДНАЯ, B-4*ЗАКАЗНАЯ ПОЗИЦИЯ!!!</v>
          </cell>
        </row>
        <row r="155">
          <cell r="A155">
            <v>9043252</v>
          </cell>
          <cell r="B155" t="str">
            <v>ПЕТЛЯ INTERMAT 9904 ДЛЯ СТЕКЛ. ДВЕРЕЙ,УГОЛ 95ГР,ЧАШКА TU12D26,НАКЛАДНАЯ, B11</v>
          </cell>
        </row>
        <row r="156">
          <cell r="A156">
            <v>9043253</v>
          </cell>
          <cell r="B156" t="str">
            <v>ПЕТЛЯ INTERMAT 9904 ДЛЯ СТЕКЛ. ДВЕРЕЙ,УГОЛ 95ГР,ЧАШКА TU12D26,СРЕДНЯЯ СТЕНКА, B2,5*ЗАКАЗНАЯ ПОЗИЦИЯ!!!</v>
          </cell>
        </row>
        <row r="157">
          <cell r="A157">
            <v>9043254</v>
          </cell>
          <cell r="B157" t="str">
            <v>ПЕТЛЯ INTERMAT 9904 ДЛЯ СТЕКЛ. ДВЕРЕЙ,УГОЛ 95ГР,ЧАШКА TU12D26,ВКЛАДНАЯ, B-4</v>
          </cell>
        </row>
        <row r="158">
          <cell r="A158">
            <v>70712</v>
          </cell>
          <cell r="B158" t="str">
            <v>ДЕКОРАТИВНАЯ ЗАГЛУШКА ЧАШКИ ПЕТЛИ ТИП А, ПЛАСТИК, ЦВЕТ МАТОВЫЙ НИКЕЛЬ</v>
          </cell>
        </row>
        <row r="159">
          <cell r="A159">
            <v>70051</v>
          </cell>
          <cell r="B159" t="str">
            <v>ДЕКОРАТИВНАЯ ЗАГЛУШКА ЧАШКИ ПЕТЛИ ТИП А, ПЛАСТИК, ЦВЕТ ЧЕРНЫЙ</v>
          </cell>
        </row>
        <row r="160">
          <cell r="A160">
            <v>9155233</v>
          </cell>
          <cell r="B160" t="str">
            <v>ПЕТЛЯ INTERMAT 9936 ДЛЯ АЛЮМИНИЕВЫХ РАМ, УГОЛ 95ГР, ЧАШКА TA22, НАКЛАДНАЯ НАВЕСКА(B13,5)</v>
          </cell>
        </row>
        <row r="161">
          <cell r="A161">
            <v>9155234</v>
          </cell>
          <cell r="B161" t="str">
            <v>ПЕТЛЯ INTERMAT 9936 ДЛЯ АЛЮМИНИЕВЫХ РАМ, УГОЛ 95ГР, ЧАШКА TA22, НА СРЕДНЮЮ СТЕНКУ(B4)*ЗАКАЗНАЯ ПОЗИЦИЯ!!!</v>
          </cell>
        </row>
        <row r="162">
          <cell r="A162">
            <v>9155235</v>
          </cell>
          <cell r="B162" t="str">
            <v>ПЕТЛЯ INTERMAT 9936 ДЛЯ АЛЮМИНИЕВЫХ РАМ, УГОЛ 95ГР, ЧАШКА TA22, ВКЛАДНАЯ НАВЕСКА(B-2,5)</v>
          </cell>
        </row>
        <row r="163">
          <cell r="A163">
            <v>9071575</v>
          </cell>
          <cell r="B163" t="str">
            <v>МОНТАЖНАЯ ПЛАНКА SYSTEM 8099 ДЛЯ SENSYS/INTERMAT, L37, D0, ПОД ПРИКРУЧИВАНИЕ</v>
          </cell>
        </row>
        <row r="164">
          <cell r="A164">
            <v>9071576</v>
          </cell>
          <cell r="B164" t="str">
            <v>МОНТАЖНАЯ ПЛАНКА SYSTEM 8099 ДЛЯ SENSYS/INTERMAT, L37, D1,5, ПОД ПРИКРУЧИВАНИЕ</v>
          </cell>
        </row>
        <row r="165">
          <cell r="A165">
            <v>9071577</v>
          </cell>
          <cell r="B165" t="str">
            <v>МОНТАЖНАЯ ПЛАНКА SYSTEM 8099 ДЛЯ SENSYS/INTERMAT, L37, D3, ПОД ПРИКРУЧИВАНИЕ</v>
          </cell>
        </row>
        <row r="166">
          <cell r="A166">
            <v>9071578</v>
          </cell>
          <cell r="B166" t="str">
            <v>МОНТАЖНАЯ ПЛАНКА SYSTEM 8099 ДЛЯ SENSYS/INTERMAT, L37, D5, ПОД ПРИКРУЧИВАНИЕ</v>
          </cell>
        </row>
        <row r="167">
          <cell r="A167">
            <v>9075009</v>
          </cell>
          <cell r="B167" t="str">
            <v>МОНТАЖНАЯ ПЛАНКА SYSTEM 8099 SENSYS,INTERMAT,L37,D8,ЕВРОВИНТЫ</v>
          </cell>
        </row>
        <row r="168">
          <cell r="A168">
            <v>9071620</v>
          </cell>
          <cell r="B168" t="str">
            <v>МОНТАЖНАЯ ПЛАНКА SYSTEM 8099 ДЛЯ SENSYS/INTERMAT, L28, D0, ЕВРОВИНТЫ</v>
          </cell>
        </row>
        <row r="169">
          <cell r="A169">
            <v>9071622</v>
          </cell>
          <cell r="B169" t="str">
            <v>МОНТАЖНАЯ ПЛАНКА SYSTEM 8099 ДЛЯ SENSYS/INTERMAT, L28, D3, ЕВРОВИНТЫ</v>
          </cell>
        </row>
        <row r="170">
          <cell r="A170">
            <v>9071625</v>
          </cell>
          <cell r="B170" t="str">
            <v>МОНТАЖНАЯ ПЛАНКА SYSTEM 8099 ДЛЯ SENSYS/INTERMAT, L37, D0, ЕВРОВИНТЫ</v>
          </cell>
        </row>
        <row r="171">
          <cell r="A171">
            <v>9071626</v>
          </cell>
          <cell r="B171" t="str">
            <v>МОНТАЖНАЯ ПЛАНКА SYSTEM 8099 ДЛЯ SENSYS/INTERMAT, L37, D1,5, ЕВРОВИНТЫ</v>
          </cell>
        </row>
        <row r="172">
          <cell r="A172">
            <v>9071627</v>
          </cell>
          <cell r="B172" t="str">
            <v>МОНТАЖНАЯ ПЛАНКА SYSTEM 8099 ДЛЯ SENSYS/INTERMAT, L37, D3, ЕВРОВИНТЫ</v>
          </cell>
        </row>
        <row r="173">
          <cell r="A173">
            <v>9071628</v>
          </cell>
          <cell r="B173" t="str">
            <v>МОНТАЖНАЯ ПЛАНКА SYSTEM 8099 ДЛЯ SENSYS/INTERMAT, L37, D5, ЕВРОВИНТЫ</v>
          </cell>
        </row>
        <row r="174">
          <cell r="A174">
            <v>9075059</v>
          </cell>
          <cell r="B174" t="str">
            <v>МОНТАЖНАЯ ПЛАНКА SYSTEM 8099 SENSYS,INTERMAT,L37,D8,ПРИКРУЧ.</v>
          </cell>
        </row>
        <row r="175">
          <cell r="A175">
            <v>9075017</v>
          </cell>
          <cell r="B175" t="str">
            <v>МОНТАЖНАЯ ПЛАНКА SYSTEM 8099 HETTICH DIRECT ДЛЯ SENSYS/INTERMAT, L37, D3, ВИНТЫ</v>
          </cell>
        </row>
        <row r="176">
          <cell r="A176">
            <v>9075018</v>
          </cell>
          <cell r="B176" t="str">
            <v>МОНТАЖНАЯ ПЛАНКА SYSTEM 8099 HETTICH DIRECT ДЛЯ SENSYS/INTERMAT, L37, D5, ВИНТЫ*ЗАКАЗНАЯ ПОЗИЦИЯ!!!</v>
          </cell>
        </row>
        <row r="177">
          <cell r="A177">
            <v>9071585</v>
          </cell>
          <cell r="B177" t="str">
            <v>МОНТАЖНАЯ ПЛАНКА SYSTEM 8099 HETTICH DIRECT ДЛЯ SENSYS/INTERMAT, L37, D0, ВИНТЫ*ЗАКАЗНАЯ ПОЗИЦИЯ!!!</v>
          </cell>
        </row>
        <row r="178">
          <cell r="A178">
            <v>9071586</v>
          </cell>
          <cell r="B178" t="str">
            <v>МОНТАЖНАЯ ПЛАНКА SYSTEM 8099 HETTICH DIRECT ДЛЯ SENSYS/INTERMAT, L37, D1,5, ВИНТЫ</v>
          </cell>
        </row>
        <row r="179">
          <cell r="A179">
            <v>9088244</v>
          </cell>
          <cell r="B179" t="str">
            <v>МОНТАЖНАЯ ПЛАНКА ЛИНЕЙНАЯ SYSTEM 8099 SENSYS/INTERMAT, L20, D0,5, ПОД ПРИКРУЧИВАНИЕ</v>
          </cell>
        </row>
        <row r="180">
          <cell r="A180">
            <v>9088245</v>
          </cell>
          <cell r="B180" t="str">
            <v>МОНТАЖНАЯ ПЛАНКА ЛИНЕЙНАЯ SYSTEM 8099 SENSYS/INTERMAT, L20, D3, ПОД ПРИКРУЧИВАНИЕ</v>
          </cell>
        </row>
        <row r="181">
          <cell r="A181">
            <v>9071665</v>
          </cell>
          <cell r="B181" t="str">
            <v>МОНТАЖНАЯ ПЛАНКА SYSTEM 8099 ДЛЯ SENSYS/INTERMAT, L37, D0, ЕВРОВИНТЫ, ЭКСЦ.</v>
          </cell>
        </row>
        <row r="182">
          <cell r="A182">
            <v>9071666</v>
          </cell>
          <cell r="B182" t="str">
            <v>МОНТАЖНАЯ ПЛАНКА SYSTEM 8099 ДЛЯ SENSYS/INTERMAT, L37, D1,5, ЕВРОВИНТЫ, ЭКСЦ.</v>
          </cell>
        </row>
        <row r="183">
          <cell r="A183">
            <v>9071667</v>
          </cell>
          <cell r="B183" t="str">
            <v>МОНТАЖНАЯ ПЛАНКА SYSTEM 8099 ДЛЯ SENSYS/INTERMAT, L37, D3, ЕВРОВИНТЫ, ЭКСЦ.</v>
          </cell>
        </row>
        <row r="184">
          <cell r="A184">
            <v>9071668</v>
          </cell>
          <cell r="B184" t="str">
            <v>МОНТАЖНАЯ ПЛАНКА SYSTEM 8099 ДЛЯ SENSYS/INTERMAT, L37, D5, ЕВРОВИНТЫ, ЭКСЦ.</v>
          </cell>
        </row>
        <row r="185">
          <cell r="A185">
            <v>9075065</v>
          </cell>
          <cell r="B185" t="str">
            <v>МОНТАЖНАЯ ПЛАНКА SYSTEM 8099 HETTICH DIRECT ДЛЯ SENSYS/INTERMAT, L37, D0, ВИНТЫ, ЭКСЦЕНТРИК</v>
          </cell>
        </row>
        <row r="186">
          <cell r="A186">
            <v>9075066</v>
          </cell>
          <cell r="B186" t="str">
            <v>МОНТАЖНАЯ ПЛАНКА SYSTEM 8099 HETTICH DIRECT ДЛЯ SENSYS/INTERMAT, L37, D1,5, ВИНТЫ, ЭКСЦЕНТРИК</v>
          </cell>
        </row>
        <row r="187">
          <cell r="A187">
            <v>9075067</v>
          </cell>
          <cell r="B187" t="str">
            <v>МОНТАЖНАЯ ПЛАНКА SYSTEM 8099 HETTICH DIRECT ДЛЯ SENSYS/INTERMAT, L37, D3, ВИНТЫ, ЭКСЦЕНТРИК</v>
          </cell>
        </row>
        <row r="188">
          <cell r="A188">
            <v>9075068</v>
          </cell>
          <cell r="B188" t="str">
            <v>МОНТАЖНАЯ ПЛАНКА SYSTEM 8099 HETTICH DIRECT ДЛЯ SENSYS/INTERMAT, L37, D5, ВИНТЫ, ЭКСЦЕНТРИК*ЗАКАЗНАЯ ПОЗИЦИЯ!!!</v>
          </cell>
        </row>
        <row r="189">
          <cell r="A189">
            <v>9117341</v>
          </cell>
          <cell r="B189" t="str">
            <v>МОНТАЖНАЯ ПЛАНКА ЛИНЕЙНАЯ SYSTEM 8099,L20,D1,5,ПРИКРУЧ.,ЭКСЦ.</v>
          </cell>
        </row>
        <row r="190">
          <cell r="A190">
            <v>9075095</v>
          </cell>
          <cell r="B190" t="str">
            <v>МОНТАЖНАЯ ПЛАНКА ЛИНЕЙНАЯ SYSTEM 8099 SENSYS/INTERMAT, L20, D1,5, ПОД ПРИКРУЧИВАНИЕ, ЭКСЦ.</v>
          </cell>
        </row>
        <row r="191">
          <cell r="A191">
            <v>9117342</v>
          </cell>
          <cell r="B191" t="str">
            <v>МОНТАЖНАЯ ПЛАНКА ЛИНЕЙНАЯ SYSTEM 8099,L20,D3,ПРИКРУЧ.,ЭКСЦ.</v>
          </cell>
        </row>
        <row r="192">
          <cell r="A192">
            <v>9075096</v>
          </cell>
          <cell r="B192" t="str">
            <v>МОНТАЖНАЯ ПЛАНКА ЛИНЕЙНАЯ SYSTEM 8099 SENSYS/INTERMAT, L20, D3, ПОД ПРИКРУЧИВАНИЕ, ЭКСЦ.</v>
          </cell>
        </row>
        <row r="193">
          <cell r="A193">
            <v>9133874</v>
          </cell>
          <cell r="B193" t="str">
            <v>МОНТАЖНАЯ ПЛАНКА ЛИНЕЙНАЯ SYSTEM 8099,L20,D1,5,ЕВРОВИНТЫ,ЭКСЦ.</v>
          </cell>
        </row>
        <row r="194">
          <cell r="A194">
            <v>9133875</v>
          </cell>
          <cell r="B194" t="str">
            <v>МОНТАЖНАЯ ПЛАНКА ЛИНЕЙНАЯ SYSTEM 8099,L20,D3,ЕВРОВИНТЫ,ЭКСЦ.</v>
          </cell>
        </row>
        <row r="195">
          <cell r="A195">
            <v>9090882</v>
          </cell>
          <cell r="B195" t="str">
            <v>МОНТАЖНАЯ ПЛАНКА ДЛЯ РАМНЫХ КОНСТРУКЦИЙ SYSTEM 8099 ДЛЯ SENSYS,D0,ПРИКРУЧ.,ЭКСЦ.*ЗАКАЗНАЯ ПОЗИЦИЯ!!!</v>
          </cell>
        </row>
        <row r="196">
          <cell r="A196">
            <v>9090884</v>
          </cell>
          <cell r="B196" t="str">
            <v>МОНТАЖНАЯ ПЛАНКА ДЛЯ РАМНЫХ КОНСТРУКЦИЙ SYSTEM 8099 ДЛЯ SENSYS,D4,5,ПРИКРУЧ.,ЭКСЦ.*ЗАКАЗНАЯ ПОЗИЦИЯ!!!</v>
          </cell>
        </row>
        <row r="197">
          <cell r="A197">
            <v>9227315</v>
          </cell>
          <cell r="B197" t="str">
            <v>АДАПТЕР НА РАМНЫХ КОНСТРУКЦИЙ ДЛЯ ВКЛАДНЫХ ДВЕРЕЙ,ЦИНКОВОЕ ЛИТЬЕ,НИКЕЛИРОВАННЫЙ*ЗАКАЗНАЯ ПОЗИЦИЯ!!!</v>
          </cell>
        </row>
        <row r="198">
          <cell r="A198">
            <v>9072537</v>
          </cell>
          <cell r="B198" t="str">
            <v>ПАРАЛЛЕЛЬНЫЙ АДАПТЕР МОНТАЖНЫХ ПЛАНОК, D8, ЦИНКОВОЕ ЛИТЬЕ, НИКЕЛИРОВАННЫЙ</v>
          </cell>
        </row>
        <row r="199">
          <cell r="A199">
            <v>9072538</v>
          </cell>
          <cell r="B199" t="str">
            <v>ПАРАЛЛЕЛЬНЫЙ АДАПТЕР МОНТАЖНЫХ ПЛАНОК, D12, ЦИНКОВОЕ ЛИТЬЕ, НИКЕЛИРОВАННЫЙ</v>
          </cell>
        </row>
        <row r="200">
          <cell r="A200">
            <v>9072539</v>
          </cell>
          <cell r="B200" t="str">
            <v>ПАРАЛЛЕЛЬНЫЙ АДАПТЕР МОНТАЖНЫХ ПЛАНОК, D22, ЦИНКОВОЕ ЛИТЬЕ, НИКЕЛИРОВАННЫЙ</v>
          </cell>
        </row>
        <row r="201">
          <cell r="A201">
            <v>9106989</v>
          </cell>
          <cell r="B201" t="str">
            <v>МОНТАЖНАЯ ПЛАНКА ПАРАЛЛЕЛЬНОГО АДАПТЕРА, D0, ПОД ПРИКРУЧИВАНИЕ, ЦИНК. ЛИТЬЕ, НИКЕЛИРОВАННАЯ</v>
          </cell>
        </row>
        <row r="202">
          <cell r="A202">
            <v>9106990</v>
          </cell>
          <cell r="B202" t="str">
            <v>МОНТАЖНАЯ ПЛАНКА ПАРАЛЛЕЛЬНОГО АДАПТЕРА, D1,5, ПОД ПРИКРУЧИВАНИЕ, ЦИНК. ЛИТЬЕ, НИКЕЛИРОВАННАЯ</v>
          </cell>
        </row>
        <row r="203">
          <cell r="A203">
            <v>9106991</v>
          </cell>
          <cell r="B203" t="str">
            <v>МОНТАЖНАЯ ПЛАНКА ПАРАЛЛЕЛЬНОГО АДАПТЕРА, D3, ПОД ПРИКРУЧИВАНИЕ, ЦИНК. ЛИТЬЕ, НИКЕЛИРОВАННАЯ</v>
          </cell>
        </row>
        <row r="204">
          <cell r="A204">
            <v>9106986</v>
          </cell>
          <cell r="B204" t="str">
            <v>МОНТАЖНАЯ ПЛАНКА ПАРАЛЛЕЛЬНОГО АДАПТЕРА, D0, ЕВРОВИНТЫ, ЦИНК. ЛИТЬЕ, НИКЕЛИРОВАННАЯ</v>
          </cell>
        </row>
        <row r="205">
          <cell r="A205">
            <v>9106987</v>
          </cell>
          <cell r="B205" t="str">
            <v>МОНТАЖНАЯ ПЛАНКА ПАРАЛЛЕЛЬНОГО АДАПТЕРА, D1,5, ЕВРОВИНТЫ, ЦИНК. ЛИТЬЕ, НИКЕЛИРОВАННАЯ</v>
          </cell>
        </row>
        <row r="206">
          <cell r="A206">
            <v>9106988</v>
          </cell>
          <cell r="B206" t="str">
            <v>МОНТАЖНАЯ ПЛАНКА ПАРАЛЛЕЛЬНОГО АДАПТЕРА, D3, ЕВРОВИНТЫ, ЦИНК. ЛИТЬЕ, НИКЕЛИРОВАННАЯ</v>
          </cell>
        </row>
        <row r="207">
          <cell r="A207">
            <v>9237120</v>
          </cell>
          <cell r="B207" t="str">
            <v>УГЛОВОЙ АДАПТЕР МОНТАЖНЫХ ПЛАНОК SYSTEM 8099,УГОЛ -5ГР,ЦИНКОВОЕ ЛИТЬЕ,НИКЕЛИРОВАННЫЙ</v>
          </cell>
        </row>
        <row r="208">
          <cell r="A208">
            <v>9072533</v>
          </cell>
          <cell r="B208" t="str">
            <v>УГЛОВОЙ АДАПТЕР МОНТАЖНЫХ ПЛАНОК SYSTEM 8099, УГОЛ 5ГР, ЦИНКОВОЕ ЛИТЬЕ, НИКЕЛИРОВАННЫЙ</v>
          </cell>
        </row>
        <row r="209">
          <cell r="A209">
            <v>9072534</v>
          </cell>
          <cell r="B209" t="str">
            <v>УГЛОВОЙ АДАПТЕР МОНТАЖНЫХ ПЛАНОК SYSTEM 8099, УГОЛ 10ГР, ЦИНКОВОЕ ЛИТЬЕ, НИКЕЛИРОВАННЫЙ</v>
          </cell>
        </row>
        <row r="210">
          <cell r="A210">
            <v>9072535</v>
          </cell>
          <cell r="B210" t="str">
            <v>УГЛОВОЙ АДАПТЕР МОНТАЖНЫХ ПЛАНОК SYSTEM 8099, УГОЛ 15ГР, ЦИНКОВОЕ ЛИТЬЕ, НИКЕЛИРОВАННЫЙ</v>
          </cell>
        </row>
        <row r="211">
          <cell r="A211">
            <v>9072536</v>
          </cell>
          <cell r="B211" t="str">
            <v>УГЛОВОЙ АДАПТЕР МОНТАЖНЫХ ПЛАНОК SYSTEM 8099, УГОЛ 20ГР, ЦИНКОВОЕ ЛИТЬЕ, НИКЕЛИРОВАННЫЙ</v>
          </cell>
        </row>
        <row r="212">
          <cell r="A212">
            <v>9091799</v>
          </cell>
          <cell r="B212" t="str">
            <v>МОНТАЖНАЯ ПЛАНКА SYSTEM 8099 ДЛЯ SENSYS,L37,D0,ЕВРОВИНТЫ,ЧЕРНЫЙ ОБСИДИАН</v>
          </cell>
        </row>
        <row r="213">
          <cell r="A213">
            <v>9091800</v>
          </cell>
          <cell r="B213" t="str">
            <v>МОНТАЖНАЯ ПЛАНКА SYSTEM 8099 ДЛЯ SENSYS,L37,D1,5,ЕВРОВИНТЫ,ЧЕРНЫЙ ОБСИДИАН</v>
          </cell>
        </row>
        <row r="214">
          <cell r="A214">
            <v>9091801</v>
          </cell>
          <cell r="B214" t="str">
            <v>МОНТАЖНАЯ ПЛАНКА SYSTEM 8099 ДЛЯ SENSYS,L37,D3,ЕВРОВИНТЫ,ЧЕРНЫЙ ОБСИДИАН</v>
          </cell>
        </row>
        <row r="215">
          <cell r="A215">
            <v>9091802</v>
          </cell>
          <cell r="B215" t="str">
            <v>МОНТАЖНАЯ ПЛАНКА SYSTEM 8099 ДЛЯ SENSYS,L37,D5,ЕВРОВИНТЫ,ЧЕРНЫЙ ОБСИДИАН</v>
          </cell>
        </row>
        <row r="216">
          <cell r="A216">
            <v>9091807</v>
          </cell>
          <cell r="B216" t="str">
            <v>МОНТАЖНАЯ ПЛАНКА SYSTEM 8099 HETTICH DIRECT ДЛЯ SENSYS,L37,D0,ЧЕРНЫЙ ОБСИДИАН*ЗАКАЗНАЯ ПОЗИЦИЯ!!!</v>
          </cell>
        </row>
        <row r="217">
          <cell r="A217">
            <v>9091808</v>
          </cell>
          <cell r="B217" t="str">
            <v>МОНТАЖНАЯ ПЛАНКА SYSTEM 8099 HETTICH DIRECT ДЛЯ SENSYS,L37,D1,5,ЧЕРНЫЙ ОБСИДИАН*ЗАКАЗНАЯ ПОЗИЦИЯ!!!</v>
          </cell>
        </row>
        <row r="218">
          <cell r="A218">
            <v>9091809</v>
          </cell>
          <cell r="B218" t="str">
            <v>МОНТАЖНАЯ ПЛАНКА SYSTEM 8099 HETTICH DIRECT ДЛЯ SENSYS,L37,D3,ЧЕРНЫЙ ОБСИДИАН*ЗАКАЗНАЯ ПОЗИЦИЯ!!!</v>
          </cell>
        </row>
        <row r="219">
          <cell r="A219">
            <v>9091810</v>
          </cell>
          <cell r="B219" t="str">
            <v>МОНТАЖНАЯ ПЛАНКА SYSTEM 8099 HETTICH DIRECT ДЛЯ SENSYS,L37,D5,ЧЕРНЫЙ ОБСИДИАН*ЗАКАЗНАЯ ПОЗИЦИЯ!!!</v>
          </cell>
        </row>
        <row r="220">
          <cell r="A220">
            <v>9091803</v>
          </cell>
          <cell r="B220" t="str">
            <v>МОНТАЖНАЯ ПЛАНКА SYSTEM 8099 ДЛЯ SENSYS,L37,D0,ЕВРОВИНТЫ,ЭКСЦ.,ЧЕРНЫЙ ОБСИДИАН</v>
          </cell>
        </row>
        <row r="221">
          <cell r="A221">
            <v>9091804</v>
          </cell>
          <cell r="B221" t="str">
            <v>МОНТАЖНАЯ ПЛАНКА SYSTEM 8099 ДЛЯ SENSYS,L37,D1,5,ЕВРОВИНТЫ,ЭКСЦ.,ЧЕРНЫЙ ОБСИДИАН</v>
          </cell>
        </row>
        <row r="222">
          <cell r="A222">
            <v>9091805</v>
          </cell>
          <cell r="B222" t="str">
            <v>МОНТАЖНАЯ ПЛАНКА SYSTEM 8099 ДЛЯ SENSYS,L37,D3,ЕВРОВИНТЫ,ЭКСЦ.,ЧЕРНЫЙ ОБСИДИАН</v>
          </cell>
        </row>
        <row r="223">
          <cell r="A223">
            <v>9091806</v>
          </cell>
          <cell r="B223" t="str">
            <v>МОНТАЖНАЯ ПЛАНКА SYSTEM 8099 ДЛЯ SENSYS,L37,D5,ЕВРОВИНТЫ,ЭКСЦ.,ЧЕРНЫЙ ОБСИДИАН</v>
          </cell>
        </row>
        <row r="224">
          <cell r="A224">
            <v>9091811</v>
          </cell>
          <cell r="B224" t="str">
            <v>МОНТАЖНАЯ ПЛАНКА SYSTEM 8099 HETTICH DIRECT ДЛЯ SENSYS,L37,D0,ЭКСЦ.,ЧЕРНЫЙ ОБСИДИАН*ЗАКАЗНАЯ ПОЗИЦИЯ!!!</v>
          </cell>
        </row>
        <row r="225">
          <cell r="A225">
            <v>9091812</v>
          </cell>
          <cell r="B225" t="str">
            <v>МОНТАЖНАЯ ПЛАНКА SYSTEM 8099 HETTICH DIRECT ДЛЯ SENSYS,L37,D1,5,ЭКСЦ.,ЧЕРНЫЙ ОБСИДИАН*ЗАКАЗНАЯ ПОЗИЦИЯ!!!</v>
          </cell>
        </row>
        <row r="226">
          <cell r="A226">
            <v>9091813</v>
          </cell>
          <cell r="B226" t="str">
            <v>МОНТАЖНАЯ ПЛАНКА SYSTEM 8099 HETTICH DIRECT ДЛЯ SENSYS,L37,D3,ЭКСЦ.,ЧЕРНЫЙ ОБСИДИАН*ЗАКАЗНАЯ ПОЗИЦИЯ!!!</v>
          </cell>
        </row>
        <row r="227">
          <cell r="A227">
            <v>9091814</v>
          </cell>
          <cell r="B227" t="str">
            <v>МОНТАЖНАЯ ПЛАНКА SYSTEM 8099 HETTICH DIRECT ДЛЯ SENSYS,L37,D5,ЭКСЦ.,ЧЕРНЫЙ ОБСИДИАН*ЗАКАЗНАЯ ПОЗИЦИЯ!!!</v>
          </cell>
        </row>
        <row r="228">
          <cell r="A228">
            <v>9117471</v>
          </cell>
          <cell r="B228" t="str">
            <v>МОНТАЖНАЯ ПЛАНКА ЛИНЕЙНАЯ SYSTEM 8099,L20,D1,5,ПРИКРУЧ.,ЭКСЦ.,ЧЕРНЫЙ ОБСИДИАН</v>
          </cell>
        </row>
        <row r="229">
          <cell r="A229">
            <v>9117472</v>
          </cell>
          <cell r="B229" t="str">
            <v>МОНТАЖНАЯ ПЛАНКА ЛИНЕЙНАЯ SYSTEM 8099,L20,D3,ПРИКРУЧ.,ЭКСЦ.,ЧЕРНЫЙ ОБСИДИАН</v>
          </cell>
        </row>
        <row r="230">
          <cell r="A230">
            <v>1071605</v>
          </cell>
          <cell r="B230" t="str">
            <v>МОНТАЖНАЯ ПЛАНКА ДЛЯ INTERMAT/ECOMAT, ДИСТАНЦИЯ 0 ММ, БЕЗ ВИНТОВ</v>
          </cell>
        </row>
        <row r="231">
          <cell r="A231">
            <v>1071606</v>
          </cell>
          <cell r="B231" t="str">
            <v>МОНТАЖНАЯ ПЛАНКА ДЛЯ INTERMAT/ECOMAT, ДИСТАНЦИЯ 1,5 ММ, БЕЗ ВИНТОВ</v>
          </cell>
        </row>
        <row r="232">
          <cell r="A232">
            <v>1071607</v>
          </cell>
          <cell r="B232" t="str">
            <v>МОНТАЖНАЯ ПЛАНКА ДЛЯ INTERMAT/ECOMAT, ДИСТАНЦИЯ 3 ММ, БЕЗ ВИНТОВ</v>
          </cell>
        </row>
        <row r="233">
          <cell r="A233">
            <v>1071608</v>
          </cell>
          <cell r="B233" t="str">
            <v>МОНТАЖНАЯ ПЛАНКА ДЛЯ INTERMAT/ECOMAT, ДИСТАНЦИЯ 5 ММ, БЕЗ ВИНТОВ</v>
          </cell>
        </row>
        <row r="234">
          <cell r="A234">
            <v>1071609</v>
          </cell>
          <cell r="B234" t="str">
            <v>МОНТАЖНАЯ ПЛАНКА ДЛЯ INTERMAT/ECOMAT, ДИСТАНЦИЯ 8 ММ, БЕЗ ВИНТОВ</v>
          </cell>
        </row>
        <row r="235">
          <cell r="A235">
            <v>1071666</v>
          </cell>
          <cell r="B235" t="str">
            <v xml:space="preserve">МОНТАЖНАЯ ПЛАНКА ДЛЯ INTERMAT/ECOMAT HETTICH-DIREKT, ДЛЯ СРЕДНИХ СТЕНОК ОТ 15 ММ, ДИСТАНЦИЯ 1,5 ММ, </v>
          </cell>
        </row>
        <row r="236">
          <cell r="A236">
            <v>1071625</v>
          </cell>
          <cell r="B236" t="str">
            <v>МОНТАЖНАЯ ПЛАНКА ДЛЯ INTERMAT/ECOMAT, ДИСТАНЦИЯ 0 ММ, C ВИНТАМИ</v>
          </cell>
        </row>
        <row r="237">
          <cell r="A237">
            <v>1071626</v>
          </cell>
          <cell r="B237" t="str">
            <v>МОНТАЖНАЯ ПЛАНКА ДЛЯ INTERMAT/ECOMAT, ДИСТАНЦИЯ 1,5 ММ, C ВИНТАМИ</v>
          </cell>
        </row>
        <row r="238">
          <cell r="A238">
            <v>1071627</v>
          </cell>
          <cell r="B238" t="str">
            <v>МОНТАЖНАЯ ПЛАНКА ДЛЯ INTERMAT/ECOMAT, ДИСТАНЦИЯ 3,0 ММ, С ЕВРОВИНТАМИ</v>
          </cell>
        </row>
        <row r="239">
          <cell r="A239">
            <v>1071628</v>
          </cell>
          <cell r="B239" t="str">
            <v>МОНТАЖНАЯ ПЛАНКА ДЛЯ INTERMAT/ECOMAT, ДИСТАНЦИЯ 5 ММ, C ВИНТАМИ</v>
          </cell>
        </row>
        <row r="240">
          <cell r="A240">
            <v>1071629</v>
          </cell>
          <cell r="B240" t="str">
            <v>МОНТАЖНАЯ ПЛАНКА ДЛЯ INTERMAT/ECOMAT, ДИСТАНЦИЯ 8 ММ, C ВИНТАМИ</v>
          </cell>
        </row>
        <row r="241">
          <cell r="A241">
            <v>9012840</v>
          </cell>
          <cell r="B241" t="str">
            <v>ЛИНЕЙНАЯ МОНТАЖНАЯ ПЛАНКА ДЛЯ INTERMAT, ДИСТАНЦИЯ 3 ММ, С МУФТАМИ ПОД ЗАПРЕССОВКУ</v>
          </cell>
        </row>
        <row r="242">
          <cell r="A242">
            <v>9037018</v>
          </cell>
          <cell r="B242" t="str">
            <v>УГЛОВОЙ АДАПТЕР ДЛЯ МОНТАЖНОЙ ПЛАНКИ, 15А</v>
          </cell>
        </row>
        <row r="243">
          <cell r="A243">
            <v>9046822</v>
          </cell>
          <cell r="B243" t="str">
            <v>ДЕМПФЕР SILENT SYSTEM ДЛЯ INTERMAT 9943/9944, МОНТАЖ В ЧАШКУ ПЕТЛИ, НАКЛАДНАЯ НАВЕСКА, ЦИНК.</v>
          </cell>
        </row>
        <row r="244">
          <cell r="A244">
            <v>9146514</v>
          </cell>
          <cell r="B244" t="str">
            <v>ДЕМПФЕР SILENT SYSTEM ДЛЯ ПЕТЕЛЬ INTERMAT 9936, МОНТАЖ В ЧАШКУ ПЕТЛИ, ЦИНКОВОЕ ЛИТЬЕ*ЗАКАЗНАЯ ПОЗИЦИЯ!!!</v>
          </cell>
        </row>
        <row r="245">
          <cell r="A245">
            <v>9046469</v>
          </cell>
          <cell r="B245" t="str">
            <v>ДЕМПФЕР SILENT SYSTEM ДЛЯ INTERMAT, ДЛЯ ЗАЩЕЛКИВАНИЯ, НАКЛАДНАЯ НАВЕСКА, ЦИНКОВОЕ ЛИТЬЕ</v>
          </cell>
        </row>
        <row r="246">
          <cell r="A246">
            <v>9072828</v>
          </cell>
          <cell r="B246" t="str">
            <v>ДЕМПФЕР SILENT SYSTEM ДЛЯ INTERMAT,ДЛЯ ЗАЩЕЛКИВАНИЯ,СРЕДНЯЯ СТЕНКА,ЦИНКОВОЕ ЛИТЬЕ*ЗАКАЗНАЯ ПОЗИЦИЯ!!!</v>
          </cell>
        </row>
        <row r="247">
          <cell r="A247">
            <v>9072829</v>
          </cell>
          <cell r="B247" t="str">
            <v>ДЕМПФЕР SILENT SYSTEM ДЛЯ INTERMAT,ДЛЯ ЗАЩЕЛКИВАНИЯ,ВКЛАДНАЯ,ЦИНКОВОЕ ЛИТЬЕ*ЗАКАЗНАЯ ПОЗИЦИЯ!!!</v>
          </cell>
        </row>
        <row r="248">
          <cell r="A248">
            <v>9046472</v>
          </cell>
          <cell r="B248" t="str">
            <v>ДЕМПФЕР SILENT SYSTEM ДЛЯ INTERMAT, ПОД ПРИКРУЧИВАНИЕ, ЦИНКОВОЕ ЛИТЬЕ</v>
          </cell>
        </row>
        <row r="249">
          <cell r="A249">
            <v>60580</v>
          </cell>
          <cell r="B249" t="str">
            <v>ДЕМПФЕР SILENT SYSTEM ДЛЯ INTERMAT, ПОД ПРИКРУЧИВАНИЕ, ВКЛАДНАЯ НАВЕСКА, ЦИНКОВОЕ ЛИТЬЕ</v>
          </cell>
        </row>
        <row r="250">
          <cell r="A250">
            <v>9051557</v>
          </cell>
          <cell r="B250" t="str">
            <v>УНИВЕРСАЛЬНЫЙ ДЕМПФЕР SILENT SYSTEM ДЛЯ ПЕТЕЛЬ,ПОД ЗАПРЕССОВКУ,ПЛАСТИК</v>
          </cell>
        </row>
        <row r="251">
          <cell r="A251">
            <v>60687</v>
          </cell>
          <cell r="B251" t="str">
            <v>УНИВЕРСАЛЬНЫЙ ДЕМПФЕР SILENT SYSTEM ДЛЯ ПЕТЕЛЬ, ПОД ПРИКРУЧИВАНИЕ, ПЛАСТИК</v>
          </cell>
        </row>
        <row r="252">
          <cell r="A252">
            <v>60686</v>
          </cell>
          <cell r="B252" t="str">
            <v>УНИВЕРСАЛЬНЫЙ ДЕМПФЕР SILENT SYSTEM ДЛЯ ПЕТЕЛЬ, ПОД ПРИКРУЧИВАНИЕ, ПЛАСТИК</v>
          </cell>
        </row>
        <row r="253">
          <cell r="A253">
            <v>69846</v>
          </cell>
          <cell r="B253" t="str">
            <v>УНИВЕРСАЛЬНЫЙ ДЕМПФЕР SILENT SYSTEM ДЛЯ ПЕТЕЛЬ, ПОД ПРИКРУЧИВАНИЕ, ВКЛАДНАЯ НАВЕСКА, ПЛАСТИК</v>
          </cell>
        </row>
        <row r="254">
          <cell r="A254">
            <v>9239087</v>
          </cell>
          <cell r="B254" t="str">
            <v>МЕХАНИЗМ PUSH TO OPEN SILENT ДЛЯ ПЕТЕЛЬ,АНТРАЦИТ</v>
          </cell>
        </row>
        <row r="255">
          <cell r="A255">
            <v>9239088</v>
          </cell>
          <cell r="B255" t="str">
            <v>МЕХАНИЗМ PUSH TO OPEN SILENT ДЛЯ ПЕТЕЛЬ,БЕЛЫЙ</v>
          </cell>
        </row>
        <row r="256">
          <cell r="A256">
            <v>9239099</v>
          </cell>
          <cell r="B256" t="str">
            <v>МЕХАНИЗМ PUSH TO OPEN SILENT ДЛЯ ПЕТЕЛЬ,СЕРЫЙ</v>
          </cell>
        </row>
        <row r="257">
          <cell r="A257">
            <v>9089626</v>
          </cell>
          <cell r="B257" t="str">
            <v>МЕХАНИЗМ PUSH TO OPEN PIN ДЛЯ ПЕТЕЛЬ, ПОД ПРИКРУЧИВАНИЕ, ДЛИННЫЙ ХОД, ЦВЕТ АНТРАЦИТ</v>
          </cell>
        </row>
        <row r="258">
          <cell r="A258">
            <v>9089601</v>
          </cell>
          <cell r="B258" t="str">
            <v>МЕХАНИЗМ PUSH TO OPEN PIN ДЛЯ ПЕТЕЛЬ, ПОД ПРИКРУЧИВАНИЕ, ДЛИННЫЙ ХОД, ЦВЕТ СВЕТЛО-СЕРЫЙ</v>
          </cell>
        </row>
        <row r="259">
          <cell r="A259">
            <v>9089587</v>
          </cell>
          <cell r="B259" t="str">
            <v>МЕХАНИЗМ PUSH TO OPEN PIN ДЛЯ ПЕТЕЛЬ, ПОД ПРИКРУЧИВАНИЕ, ДЛИННЫЙ ХОД, ЦВЕТ БЕЛЫЙ</v>
          </cell>
        </row>
        <row r="260">
          <cell r="A260">
            <v>9089628</v>
          </cell>
          <cell r="B260" t="str">
            <v>МЕХАНИЗМ PUSH TO OPEN PIN ДЛЯ ПЕТЕЛЬ, ПОД ЗАПРЕССОВКУ, ДЛИННЫЙ ХОД, ЦВЕТ АНТРАЦИТ*ЗАКАЗНАЯ ПОЗИЦИЯ!!!</v>
          </cell>
        </row>
        <row r="261">
          <cell r="A261">
            <v>9089603</v>
          </cell>
          <cell r="B261" t="str">
            <v>МЕХАНИЗМ PUSH TO OPEN PIN ДЛЯ ПЕТЕЛЬ, ПОД ЗАПРЕССОВКУ, ДЛИННЫЙ ХОД, ЦВЕТ СВЕТЛО СЕРЫЙ</v>
          </cell>
        </row>
        <row r="262">
          <cell r="A262">
            <v>9089589</v>
          </cell>
          <cell r="B262" t="str">
            <v>МЕХАНИЗМ PUSH TO OPEN PIN ДЛЯ ПЕТЕЛЬ, ПОД ЗАПРЕССОВКУ, ДЛИННЫЙ ХОД, ЦВЕТ БЕЛЫЙ*ЗАКАЗНАЯ ПОЗИЦИЯ!!!</v>
          </cell>
        </row>
        <row r="263">
          <cell r="A263">
            <v>9089629</v>
          </cell>
          <cell r="B263" t="str">
            <v>МЕХАНИЗМ PUSH TO OPEN MAGNET ДЛЯ ПЕТЕЛЬ, ПОД ПРИКРУЧИВАНИЕ, КОРОТКИЙ ХОД, ЦВЕТ АНТРАЦИТ</v>
          </cell>
        </row>
        <row r="264">
          <cell r="A264">
            <v>9089604</v>
          </cell>
          <cell r="B264" t="str">
            <v>МЕХАНИЗМ PUSH TO OPEN MAGNET ДЛЯ ПЕТЕЛЬ, ПОД ПРИКРУЧИВАНИЕ, КОРОТКИЙ ХОД, ЦВЕТ СВЕТЛО-СЕРЫЙ</v>
          </cell>
        </row>
        <row r="265">
          <cell r="A265">
            <v>9089590</v>
          </cell>
          <cell r="B265" t="str">
            <v>МЕХАНИЗМ PUSH TO OPEN MAGNET ДЛЯ ПЕТЕЛЬ, ПОД ПРИКРУЧИВАНИЕ, КОРОТКИЙ ХОД, ЦВЕТ БЕЛЫЙ</v>
          </cell>
        </row>
        <row r="266">
          <cell r="A266">
            <v>9089630</v>
          </cell>
          <cell r="B266" t="str">
            <v>МЕХАНИЗМ PUSH TO OPEN MAGNET ДЛЯ ПЕТЕЛЬ, ПОД ПРИКРУЧИВАНИЕ, ДЛИННЫЙ ХОД, ЦВЕТ АНТРАЦИТ</v>
          </cell>
        </row>
        <row r="267">
          <cell r="A267">
            <v>9089605</v>
          </cell>
          <cell r="B267" t="str">
            <v>МЕХАНИЗМ PUSH TO OPEN MAGNET ДЛЯ ПЕТЕЛЬ, ПОД ПРИКРУЧИВАНИЕ, ДЛИННЫЙ ХОД, ЦВЕТ СВЕТЛО-СЕРЫЙ</v>
          </cell>
        </row>
        <row r="268">
          <cell r="A268">
            <v>9089591</v>
          </cell>
          <cell r="B268" t="str">
            <v>МЕХАНИЗМ PUSH TO OPEN MAGNET ДЛЯ ПЕТЕЛЬ, ПОД ПРИКРУЧИВАНИЕ, ДЛИННЫЙ ХОД, ЦВЕТ БЕЛЫЙ</v>
          </cell>
        </row>
        <row r="269">
          <cell r="A269">
            <v>9089631</v>
          </cell>
          <cell r="B269" t="str">
            <v>МЕХАНИЗМ PUSH TO OPEN MAGNET ДЛЯ ПЕТЕЛЬ, ПОД ЗАПРЕССОВКУ, КОРОТКИЙ ХОД, ЦВЕТ АНТРАЦИТ*ЗАКАЗНАЯ ПОЗИЦИЯ!!!</v>
          </cell>
        </row>
        <row r="270">
          <cell r="A270">
            <v>9089606</v>
          </cell>
          <cell r="B270" t="str">
            <v>МЕХАНИЗМ PUSH TO OPEN MAGNET ДЛЯ ПЕТЕЛЬ, ПОД ЗАПРЕССОВКУ, КОРОТКИЙ ХОД, ЦВЕТ СВЕТЛО-СЕРЫЙ</v>
          </cell>
        </row>
        <row r="271">
          <cell r="A271">
            <v>9089592</v>
          </cell>
          <cell r="B271" t="str">
            <v>МЕХАНИЗМ PUSH TO OPEN MAGNET ДЛЯ ПЕТЕЛЬ, ПОД ЗАПРЕССОВКУ, КОРОТКИЙ ХОД, ЦВЕТ БЕЛЫЙ</v>
          </cell>
        </row>
        <row r="272">
          <cell r="A272">
            <v>9089632</v>
          </cell>
          <cell r="B272" t="str">
            <v>МЕХАНИЗМ PUSH TO OPEN MAGNET ДЛЯ ПЕТЕЛЬ, ПОД ЗАПРЕССОВКУ, ДЛИННЫЙ ХОД, ЦВЕТ АНТРАЦИТ*ЗАКАЗНАЯ ПОЗИЦИЯ!!!</v>
          </cell>
        </row>
        <row r="273">
          <cell r="A273">
            <v>9089607</v>
          </cell>
          <cell r="B273" t="str">
            <v>МЕХАНИЗМ PUSH TO OPEN MAGNET ДЛЯ ПЕТЕЛЬ, ПОД ЗАПРЕССОВКУ, ДЛИННЫЙ ХОД, ЦВЕТ СВЕТЛО-СЕРЫЙ</v>
          </cell>
        </row>
        <row r="274">
          <cell r="A274">
            <v>9089593</v>
          </cell>
          <cell r="B274" t="str">
            <v>МЕХАНИЗМ PUSH TO OPEN MAGNET ДЛЯ ПЕТЕЛЬ, ПОД ЗАПРЕССОВКУ, ДЛИННЫЙ ХОД, ЦВЕТ БЕЛЫЙ*ЗАКАЗНАЯ ПОЗИЦИЯ!!!</v>
          </cell>
        </row>
        <row r="275">
          <cell r="A275">
            <v>9089633</v>
          </cell>
          <cell r="B275" t="str">
            <v>АДАПТЕР МЕХАНИЗМА PUSH TO OPEN DESIGN, ПОД ПРИКРУЧИВАНИЕ, ЦИНКОВОЕ ЛИТЬЕ, НИКЕЛИРОВАННЫЙ</v>
          </cell>
        </row>
        <row r="276">
          <cell r="A276">
            <v>9090869</v>
          </cell>
          <cell r="B276" t="str">
            <v>ОТВЕТНАЯ ПЛАНКА МЕХАНИЗМА PUSH TO OPEN, ПОД ПРИКЛЕИВАНИЕ, СТАЛЬ, НИКЕЛИРОВАННАЯ</v>
          </cell>
        </row>
        <row r="277">
          <cell r="A277">
            <v>9090845</v>
          </cell>
          <cell r="B277" t="str">
            <v>ОТВЕТНАЯ ПЛАНКА МЕХАНИЗМА PUSH TO OPEN, ПОД ПРИКРУЧИВАНИЕ, СТАЛЬ, НИКЕЛИРОВАННАЯ</v>
          </cell>
        </row>
        <row r="278">
          <cell r="A278">
            <v>9090846</v>
          </cell>
          <cell r="B278" t="str">
            <v>ОТВЕТНАЯ ПЛАНКА МЕХАНИЗМА PUSH TO OPEN, ПОД ЗАПРЕССОВКУ, СТАЛЬ, НИКЕЛИРОВАННАЯ</v>
          </cell>
        </row>
        <row r="279">
          <cell r="A279">
            <v>9210848</v>
          </cell>
          <cell r="B279" t="str">
            <v>ЭЛЕКТРОМЕХАНИЧЕСКАЯ СИСТЕМА ОТКРЫВАНИЯ EASYS 200 ДЛЯ ХОЛОДИЛЬНИКОВ</v>
          </cell>
        </row>
        <row r="280">
          <cell r="A280">
            <v>9088250</v>
          </cell>
          <cell r="B280" t="str">
            <v>ЗАГЛУШКА НА КОНСОЛЬ ПЕТЛИ SENSYS, С ЛОГОТИПОМ HETTICH, СТАЛЬ</v>
          </cell>
        </row>
        <row r="281">
          <cell r="A281">
            <v>9099871</v>
          </cell>
          <cell r="B281" t="str">
            <v>ЗАГЛУШКА НА КОНСОЛЬ ПЕТЛИ SENSYS 8657I, С ЛОГОТИПОМ HETTICH, ПЛАСТИК</v>
          </cell>
        </row>
        <row r="282">
          <cell r="A282">
            <v>9088251</v>
          </cell>
          <cell r="B282" t="str">
            <v>ЗАГЛУШКА ЧАШКИ ПЕТЛИ SENSYS</v>
          </cell>
        </row>
        <row r="283">
          <cell r="A283">
            <v>9091821</v>
          </cell>
          <cell r="B283" t="str">
            <v>ЗАГЛУШКА НА КОНСОЛЬ ПЕТЛИ SENSYS,С ЛОГОТИПОМ HETTICH,СТАЛЬ,ЧЕРНЫЙ ОБСИДИАН</v>
          </cell>
        </row>
        <row r="284">
          <cell r="A284">
            <v>9091822</v>
          </cell>
          <cell r="B284" t="str">
            <v>ЗАГЛУШКА ЧАШКИ ПЕТЛИ SENSYS,ЧЕРНЫЙ ОБСИДИАН</v>
          </cell>
        </row>
        <row r="285">
          <cell r="A285">
            <v>9089566</v>
          </cell>
          <cell r="B285" t="str">
            <v>АДАПТЕР МЕХАНИЗМА PUSH TO OPEN DESIGN,ПРИКРУЧ.,ЦИНКОВОЕ ЛИТЬЕ,ЧЕРНЫЙ ОБСИДИАН</v>
          </cell>
        </row>
        <row r="286">
          <cell r="A286">
            <v>9100037</v>
          </cell>
          <cell r="B286" t="str">
            <v>ДЕМПФЕР НА ОТКРЫВАНИЕ SENSYS 8657I ДЛЯ НАКЛАДНОЙ НАВЕСКИ, ПЛАСТИК</v>
          </cell>
        </row>
        <row r="287">
          <cell r="A287">
            <v>9100116</v>
          </cell>
          <cell r="B287" t="str">
            <v>ДЕМПФЕР НА ОТКРЫВАНИЕ SENSYS 8657I ДЛЯ НАВЕСКИ НА СРЕДНЮЮ СТЕНКУ, ПЛАСТИК</v>
          </cell>
        </row>
        <row r="288">
          <cell r="A288">
            <v>9102082</v>
          </cell>
          <cell r="B288" t="str">
            <v>ЗАГЛУШКА НА КОНСОЛЬ ПЕТЛИ INTERMAT, С ЛОГОТИПОМ HETTICH, СТАЛЬ</v>
          </cell>
        </row>
        <row r="289">
          <cell r="A289">
            <v>9073595</v>
          </cell>
          <cell r="B289" t="str">
            <v>АДАПТЕР ГЛУБИНЫ ЧАШКИ ПЕТЛИ SENSYS, T1, 8, ПЛАСТИК</v>
          </cell>
        </row>
        <row r="290">
          <cell r="A290">
            <v>9073596</v>
          </cell>
          <cell r="B290" t="str">
            <v>АДАПТЕР ГЛУБИНЫ ЧАШКИ ПЕТЛИ SENSYS, T2,7, ПЛАСТИК</v>
          </cell>
        </row>
        <row r="291">
          <cell r="A291">
            <v>9072540</v>
          </cell>
          <cell r="B291" t="str">
            <v>ОГРАНИЧИТЕЛЬ УГЛА ОТКРЫВАНИЯ ДЛЯ SENSYS 8645I, 110ГР/85ГР, ПЛАСТИК</v>
          </cell>
        </row>
        <row r="292">
          <cell r="A292">
            <v>9076440</v>
          </cell>
          <cell r="B292" t="str">
            <v>ОГРАНИЧИТЕЛЬ УГЛА ОТКРЫВАНИЯ ДЛЯ SENSYS 8646I,110ГР/85ГР,ПЛАСТИК</v>
          </cell>
        </row>
        <row r="293">
          <cell r="A293">
            <v>9072541</v>
          </cell>
          <cell r="B293" t="str">
            <v>ОГРАНИЧИТЕЛЬ УГЛА ОТКРЫВАНИЯ УГЛОВЫХ ПЕТЕЛЬ ДЛЯ SENSYS 8639I, 95ГР/85ГР, ПЛАСТИК</v>
          </cell>
        </row>
        <row r="294">
          <cell r="A294">
            <v>9072542</v>
          </cell>
          <cell r="B294" t="str">
            <v>ОГРАНИЧИТЕЛЬ УГЛА ОТКРЫВАНИЯ ДЛЯ SENSYS 8638I, 95ГР/85ГР, ПЛАСТИК</v>
          </cell>
        </row>
        <row r="295">
          <cell r="A295">
            <v>9090756</v>
          </cell>
          <cell r="B295" t="str">
            <v>ОГРАНИЧИТЕЛЬ УГЛА ОТКРЫВАНИЯ ДЛЯ SENSYS 8657I, 105ГР/120ГР, ПЛАСТИК</v>
          </cell>
        </row>
        <row r="296">
          <cell r="A296">
            <v>9090864</v>
          </cell>
          <cell r="B296" t="str">
            <v>ОГРАНИЧИТЕЛЬ УГЛА ОТКРЫВАНИЯ ДЛЯ SENSYS 8657I, 90ГР/135ГР, ПЛАСТИК</v>
          </cell>
        </row>
        <row r="297">
          <cell r="A297">
            <v>9103006</v>
          </cell>
          <cell r="B297" t="str">
            <v>ОГРАНИЧИТЕЛЬ УГЛА ОТКРЫВАНИЯ ДЛЯ SENSYS 8631I, 95ГР/85ГР</v>
          </cell>
        </row>
        <row r="298">
          <cell r="A298">
            <v>9088253</v>
          </cell>
          <cell r="B298" t="str">
            <v>ОГРАНИЧИТЕЛЬ УГЛА ОТКРЫВАНИЯ ДЛЯ ПЕТЕЛЬ INTERMAT 9943, 110ГР/85ГР, ПЛАСТИК</v>
          </cell>
        </row>
        <row r="299">
          <cell r="A299">
            <v>9088254</v>
          </cell>
          <cell r="B299" t="str">
            <v>ОГРАНИЧИТЕЛЬ УГЛА ОТКРЫВАНИЯ ДЛЯ INTERMAT 9936/9936W,95ГР/85ГР</v>
          </cell>
        </row>
        <row r="300">
          <cell r="A300">
            <v>9081657</v>
          </cell>
          <cell r="B300" t="str">
            <v>МОНТАЖНОЕ ПРИСПОСОБЛЕНИЕ ДЛЯ ОГРАНИЧИТЕЛЯ УГЛА ОТКРЫВАНИЯ SENSYS 8645I/8639IW, ПЛАСТИК</v>
          </cell>
        </row>
        <row r="301">
          <cell r="A301">
            <v>71925</v>
          </cell>
          <cell r="B301" t="str">
            <v>ВИНТ С ПОТАЙНОЙ ГОЛОВКОЙ, D3, 5Х16, НИКЕЛИРОВАННЫЙ</v>
          </cell>
        </row>
        <row r="302">
          <cell r="A302">
            <v>1008313</v>
          </cell>
          <cell r="B302" t="str">
            <v>ВИНТ С ПОТАЙНОЙ ГОЛОВКОЙ, D6, 3Х14, ОЦИНКОВАННЫЙ</v>
          </cell>
        </row>
        <row r="303">
          <cell r="A303">
            <v>41296</v>
          </cell>
          <cell r="B303" t="str">
            <v>ШУРУП С ПОТАЙНОЙ ГОЛОВКОЙ ДЛЯ АЛЮМИНИЕВЫХ РАМОК, D3, 5Х9,5, НИКЕЛИРОВАННЫЙ</v>
          </cell>
        </row>
        <row r="304">
          <cell r="A304">
            <v>9217435</v>
          </cell>
          <cell r="B304" t="str">
            <v>СПЕЦИАЛЬНЫЙ ВИНТ С ПОТАЙНОЙ ГОЛОВКОЙ, D4*11</v>
          </cell>
        </row>
        <row r="305">
          <cell r="A305">
            <v>9238321</v>
          </cell>
          <cell r="B305" t="str">
            <v>СПЕЦИАЛЬНЫЙ ВИНТ С ПОТАЙНОЙ ГОЛОВКОЙ ДЛЯ ЧАШКИ ДЛЯ ТВЕРДЫХ МАТЕРИАЛОВ,D5Х8</v>
          </cell>
        </row>
        <row r="306">
          <cell r="A306">
            <v>45169</v>
          </cell>
          <cell r="B306" t="str">
            <v>КОМЛЕКТ МУФТЫ С ВИНТОМ, ДЛЯ ЧАШКИ ПЕТЛИ</v>
          </cell>
        </row>
        <row r="307">
          <cell r="A307">
            <v>9082429</v>
          </cell>
          <cell r="B307" t="str">
            <v>ВИНТ СО СФЕРИЧЕСКОЙ ГОЛОВКОЙ Д ЛЯ ПЕТЛИ ДЛЯ СТЕКЛЯННЫХ ДВЕРЕЙ ,5,5-6,5 ММ,НИКЕЛИРОВАННЫЙ</v>
          </cell>
        </row>
        <row r="308">
          <cell r="A308">
            <v>72120</v>
          </cell>
          <cell r="B308" t="str">
            <v>АМОРТИЗАТОР, ПОД ПРИКЛЕИВАНИЕ, D8, H1,7, ПЛАСТИК, ПРОЗРАЧНЫЙ</v>
          </cell>
        </row>
        <row r="309">
          <cell r="A309">
            <v>9079298</v>
          </cell>
          <cell r="B309" t="str">
            <v>АМОРТИЗАТОР, ПОД ЗАПРЕССОВКУ, D8/D5, H1,5, ПЛАСТИК, ПРОЗРАЧНЫЙ</v>
          </cell>
        </row>
        <row r="310">
          <cell r="A310">
            <v>48296</v>
          </cell>
          <cell r="B310" t="str">
            <v>КРЕПЕЖНЫЙ ВИНТ 3, 5х13 ММ</v>
          </cell>
        </row>
        <row r="311">
          <cell r="A311">
            <v>1080820</v>
          </cell>
          <cell r="B311" t="str">
            <v>ВИНТ СО СФЕРИЧЕСКОЙ ГОЛОВКОЙ ДЛЯ МОНТАЖНОЙ ПЛАНКИ, D6, 3Х10,5, ОЦИНКОВАННЫЙ</v>
          </cell>
        </row>
        <row r="312">
          <cell r="A312">
            <v>1078660</v>
          </cell>
          <cell r="B312" t="str">
            <v>ПЕТЛЯ SLIDEON 2333, УГОЛ 95ГР, ЧАШКА TH42D35, НАКЛАДНАЯ НАВЕСКА(B14,5)</v>
          </cell>
        </row>
        <row r="313">
          <cell r="A313">
            <v>1078661</v>
          </cell>
          <cell r="B313" t="str">
            <v>ПЕТЛЯ SLIDEON 2333, УГОЛ 95ГР, ЧАШКА TH42D35, НА СРЕДНЮЮ СТЕНКУ(B5)</v>
          </cell>
        </row>
        <row r="314">
          <cell r="A314">
            <v>1078662</v>
          </cell>
          <cell r="B314" t="str">
            <v>ПЕТЛЯ SLIDEON 2333, УГОЛ 95ГР, ЧАШКА TH42D35, ВКЛАДНАЯ НАВЕСКА(B-1,5)</v>
          </cell>
        </row>
        <row r="315">
          <cell r="A315">
            <v>1079198</v>
          </cell>
          <cell r="B315" t="str">
            <v>МОНТАЖНАЯ ПЛАНКА SYSTEM 2006 ДЛЯ ПЕТЕЛЬ SLIDEON, L37, D1,5, ПОД ПРИКРУЧИВАНИЕ</v>
          </cell>
        </row>
        <row r="316">
          <cell r="A316">
            <v>1079199</v>
          </cell>
          <cell r="B316" t="str">
            <v>МОНТАЖНАЯ ПЛАНКА SYSTEM 2006 ДЛЯ ПЕТЕЛЬ SLIDEON, L37, D3, ПОД ПРИКРУЧИВАНИЕ</v>
          </cell>
        </row>
        <row r="317">
          <cell r="A317">
            <v>1079200</v>
          </cell>
          <cell r="B317" t="str">
            <v>МОНТАЖНАЯ ПЛАНКА SYSTEM 2006 ДЛЯ ПЕТЕЛЬ SLIDEON, L37, D5, ПОД ПРИКРУЧИВАНИЕ</v>
          </cell>
        </row>
        <row r="318">
          <cell r="A318">
            <v>1079210</v>
          </cell>
          <cell r="B318" t="str">
            <v>МОНТАЖНАЯ ПЛАНКА SYSTEM 2006 HETTICH DIRECT ДЛЯ ПЕТЕЛЬ SLIDEON, L37, D1,5, ВИНТЫ*ЗАКАЗНАЯ ПОЗИЦИЯ!!!</v>
          </cell>
        </row>
        <row r="319">
          <cell r="A319">
            <v>1079211</v>
          </cell>
          <cell r="B319" t="str">
            <v>МОНТАЖНАЯ ПЛАНКА SYSTEM 2006 HETTICH DIRECT ДЛЯ ПЕТЕЛЬ SLIDEON, L37, D3, ВИНТЫ</v>
          </cell>
        </row>
        <row r="320">
          <cell r="A320">
            <v>1079212</v>
          </cell>
          <cell r="B320" t="str">
            <v>МОНТАЖНАЯ ПЛАНКА SYSTEM 2006 HETTICH DIRECT ДЛЯ ПЕТЕЛЬ SLIDEON, L37, D5, ВИНТЫ*ЗАКАЗНАЯ ПОЗИЦИЯ!!!</v>
          </cell>
        </row>
        <row r="321">
          <cell r="A321">
            <v>1079222</v>
          </cell>
          <cell r="B321" t="str">
            <v>МОНТАЖНАЯ ПЛАНКА SYSTEM 2006 ДЛЯ ПЕТЕЛЬ SLIDEON, L37, D1,5, ЕВРОВИНТЫ</v>
          </cell>
        </row>
        <row r="322">
          <cell r="A322">
            <v>1079223</v>
          </cell>
          <cell r="B322" t="str">
            <v>МОНТАЖНАЯ ПЛАНКА SYSTEM 2006 ДЛЯ ПЕТЕЛЬ SLIDEON, L37, D3, ЕВРОВИНТЫ</v>
          </cell>
        </row>
        <row r="323">
          <cell r="A323">
            <v>1079224</v>
          </cell>
          <cell r="B323" t="str">
            <v>МОНТАЖНАЯ ПЛАНКА SYSTEM 2006 ДЛЯ ПЕТЕЛЬ SLIDEON, L37, D5, ЕВРОВИНТЫ</v>
          </cell>
        </row>
        <row r="324">
          <cell r="A324">
            <v>1074727</v>
          </cell>
          <cell r="B324" t="str">
            <v>ПАРАЛЛЕЛЬНЫЙ АДАПТЕР МОНТАЖНЫХ ПЛАНОК SYSTEM 2006, D3, ПЛАСТИК, ЦВЕТ СЕРЫЙ</v>
          </cell>
        </row>
        <row r="325">
          <cell r="A325">
            <v>1074728</v>
          </cell>
          <cell r="B325" t="str">
            <v>ПАРАЛЛЕЛЬНЫЙ АДАПТЕР МОНТАЖНЫХ ПЛАНОК SYSTEM 2006, D5, ПЛАСТИК, ЦВЕТ СЕРЫЙ</v>
          </cell>
        </row>
        <row r="326">
          <cell r="A326">
            <v>1074729</v>
          </cell>
          <cell r="B326" t="str">
            <v>ПАРАЛЛЕЛЬНЫЙ АДАПТЕР МОНТАЖНЫХ ПЛАНОК SYSTEM 2006, D10, ПЛАСТИК, ЦВЕТ СЕРЫЙ</v>
          </cell>
        </row>
        <row r="327">
          <cell r="A327">
            <v>1074730</v>
          </cell>
          <cell r="B327" t="str">
            <v>УГЛОВОЙ АДАПТЕР МОНТАЖНЫХ ПЛАНОК SYSTEM 2006, УГОЛ 5ГР, ПЛАСТИК, ЦВЕТ СЕРЫЙ</v>
          </cell>
        </row>
        <row r="328">
          <cell r="A328">
            <v>1074731</v>
          </cell>
          <cell r="B328" t="str">
            <v>УГЛОВОЙ АДАПТЕР МОНТАЖНЫХ ПЛАНОК SYSTEM 2006, УГОЛ 10ГР, ПЛАСТИК, ЦВЕТ СЕРЫЙ</v>
          </cell>
        </row>
        <row r="329">
          <cell r="A329">
            <v>9037365</v>
          </cell>
          <cell r="B329" t="str">
            <v>ЗАГЛУШКА НА КОНСОЛЬ ПЕТЛИ SLIDEON 2333, БЕЗ ЛОГОТИПА, ПЛАСТИК</v>
          </cell>
        </row>
        <row r="330">
          <cell r="A330">
            <v>9075163</v>
          </cell>
          <cell r="B330" t="str">
            <v>КОМПЛЕКТ ПЕТЛИ PERFEKT 5737,УГОЛ КОРПУСА W90,УГОЛ 95ГР,ЧАШКА TH42D35</v>
          </cell>
        </row>
        <row r="331">
          <cell r="A331">
            <v>9075164</v>
          </cell>
          <cell r="B331" t="str">
            <v>КОМПЛЕКТ ПЕТЛИ PERFEKT 5204 ДЛЯ СТЕКЛ. ДВЕРЕЙ,УГОЛ КОРПУСА W90,УГОЛ 95ГР,ЧАШКА TU12D26</v>
          </cell>
        </row>
        <row r="332">
          <cell r="A332">
            <v>9239784</v>
          </cell>
          <cell r="B332" t="str">
            <v>ПЕТЛЯ KAMAT ДЛЯ КОРПУСОВ ВСТРАИВАЕМЫХ ХОЛОДИЛЬНИКОВ,УГОЛ 115 ГР</v>
          </cell>
        </row>
        <row r="333">
          <cell r="A333">
            <v>9248766</v>
          </cell>
          <cell r="B333" t="str">
            <v>ЗАГЛУШКА KAMAT,ПЛАСТИК,СЕРЫЙ</v>
          </cell>
        </row>
        <row r="334">
          <cell r="A334">
            <v>9046480</v>
          </cell>
          <cell r="B334" t="str">
            <v>ПЕТЛЯ ДЛЯ ОТКИДНЫХ ЭЛЕМЕНТОВ MARKANT 11, ЦИНКОВОЕ ЛИТЬЕ</v>
          </cell>
        </row>
        <row r="335">
          <cell r="A335">
            <v>1001142</v>
          </cell>
          <cell r="B335" t="str">
            <v>ПОДЪЕМНЫЙ МЕХАНИЗМ LIFT JUNIOR УГОЛ ОТКРЫВАНИЯ 75°, ЛЕВЫЙ, ЦВЕТ СЕРЫЙ</v>
          </cell>
        </row>
        <row r="336">
          <cell r="A336">
            <v>1001143</v>
          </cell>
          <cell r="B336" t="str">
            <v>ПОДЪЕМНЫЙ МЕХАНИЗМ LIFT JUNIOR УГОЛ ОТКРЫВАНИЯ 75°, ПРАВЫЙ, ЦВЕТ СЕРЫЙ</v>
          </cell>
        </row>
        <row r="337">
          <cell r="A337">
            <v>21575</v>
          </cell>
          <cell r="B337" t="str">
            <v>КРОНШТЕЙН НИЖНИЙ KLASSIK D/290, H290-340, ЛЕВЫЙ</v>
          </cell>
        </row>
        <row r="338">
          <cell r="A338">
            <v>21698</v>
          </cell>
          <cell r="B338" t="str">
            <v>КРОНШТЕЙН НИЖНИЙ KLASSIK D/290, H290-340, ПРАВЫЙ</v>
          </cell>
        </row>
        <row r="339">
          <cell r="A339">
            <v>13235</v>
          </cell>
          <cell r="B339" t="str">
            <v>КРОНШТЕЙН НИЖНИЙ KH, L250, ПРАВЫЙ</v>
          </cell>
        </row>
        <row r="340">
          <cell r="A340">
            <v>9148180</v>
          </cell>
          <cell r="B340" t="str">
            <v>КОМПЛЕКТ ФУРНИТУРЫ INLINE XL, ШИРИНА ДВЕРИ 750-819 ММ</v>
          </cell>
        </row>
        <row r="341">
          <cell r="A341">
            <v>9148201</v>
          </cell>
          <cell r="B341" t="str">
            <v>КОМПЛЕКТ ФУРНИТУРЫ INLINE XL, ШИРИНА ДВЕРИ 820-909 ММ</v>
          </cell>
        </row>
        <row r="342">
          <cell r="A342">
            <v>9148202</v>
          </cell>
          <cell r="B342" t="str">
            <v>КОМПЛЕКТ ФУРНИТУРЫ INLINE XL, ШИРИНА ДВЕРИ 910-1044 ММ</v>
          </cell>
        </row>
        <row r="343">
          <cell r="A343">
            <v>9148203</v>
          </cell>
          <cell r="B343" t="str">
            <v>КОМПЛЕКТ ФУРНИТУРЫ INLINE XL, ШИРИНА ДВЕРИ 1045-1199 ММ</v>
          </cell>
        </row>
        <row r="344">
          <cell r="A344">
            <v>9148204</v>
          </cell>
          <cell r="B344" t="str">
            <v>КОМПЛЕКТ ФУРНИТУРЫ INLINE XL, ШИРИНА ДВЕРИ 1200-1299 ММ</v>
          </cell>
        </row>
        <row r="345">
          <cell r="A345">
            <v>9148205</v>
          </cell>
          <cell r="B345" t="str">
            <v>КОМПЛЕКТ ФУРНИТУРЫ INLINE XL, ШИРИНА ДВЕРИ 1300-1499 ММ</v>
          </cell>
        </row>
        <row r="346">
          <cell r="A346">
            <v>9148206</v>
          </cell>
          <cell r="B346" t="str">
            <v>КОМПЛЕКТ ФУРНИТУРЫ INLINE XL, ШИРИНА ДВЕРИ 1500-1599 ММ</v>
          </cell>
        </row>
        <row r="347">
          <cell r="A347">
            <v>9116581</v>
          </cell>
          <cell r="B347" t="str">
            <v>КОМПЛЕКТ ФУРНИТУРЫ INLINE XL, ШИРИНА ДВЕРИ 1600-1799 ММ</v>
          </cell>
        </row>
        <row r="348">
          <cell r="A348">
            <v>9155574</v>
          </cell>
          <cell r="B348" t="str">
            <v>КОМПЛЕКТ ФУРНИТУРЫ INLINE XL, ШИРИНА ДВЕРИ 1800-1899 ММ*ЗАКАЗНАЯ ПОЗИЦИЯ!!!</v>
          </cell>
        </row>
        <row r="349">
          <cell r="A349">
            <v>9155575</v>
          </cell>
          <cell r="B349" t="str">
            <v>КОМПЛЕКТ ФУРНИТУРЫ INLINE XL, ШИРИНА ДВЕРИ 1900-2000 ММ*ЗАКАЗНАЯ ПОЗИЦИЯ!!!</v>
          </cell>
        </row>
        <row r="350">
          <cell r="A350">
            <v>9148562</v>
          </cell>
          <cell r="B350" t="str">
            <v>КОМПЛЕКТ БЫСТРОГО МОНТАЖА INLINE XL, ШИРИНА ДВЕРИ 750-2000 ММ</v>
          </cell>
        </row>
        <row r="351">
          <cell r="A351">
            <v>9181742</v>
          </cell>
          <cell r="B351" t="str">
            <v>КОМПЛЕКТ ФУРНИТУРЫ TOPLINE XL ДЛЯ ПЕРЕДНЕЙ ДВЕРИ, EB30</v>
          </cell>
        </row>
        <row r="352">
          <cell r="A352">
            <v>9183613</v>
          </cell>
          <cell r="B352" t="str">
            <v>КОМПЛЕКТ ФУРНИТУРЫ TOPLINE XL ДЛЯ ПЕРЕДНЕЙ ДВЕРИ, EB33</v>
          </cell>
        </row>
        <row r="353">
          <cell r="A353">
            <v>9183615</v>
          </cell>
          <cell r="B353" t="str">
            <v>КОМПЛЕКТ ФУРНИТУРЫ TOPLINE XL ДЛЯ ПЕРЕДНЕЙ ДВЕРИ, EB39</v>
          </cell>
        </row>
        <row r="354">
          <cell r="A354">
            <v>9193053</v>
          </cell>
          <cell r="B354" t="str">
            <v>КОМПЛЕКТ ФУРНИТУРЫ TOPLINE XL ДЛЯ ПЕРЕДНЕЙ ДВЕРИ, EB44</v>
          </cell>
        </row>
        <row r="355">
          <cell r="A355">
            <v>9183616</v>
          </cell>
          <cell r="B355" t="str">
            <v>КОМПЛЕКТ ФУРНИТУРЫ TOPLINE XL ДЛЯ ПЕРЕДНЕЙ ДВЕРИ, EB51</v>
          </cell>
        </row>
        <row r="356">
          <cell r="A356">
            <v>9183617</v>
          </cell>
          <cell r="B356" t="str">
            <v>КОМПЛЕКТ ФУРНИТУРЫ TOPLINE XL ДЛЯ ПЕРЕДНЕЙ ДВЕРИ, EB61</v>
          </cell>
        </row>
        <row r="357">
          <cell r="A357">
            <v>9181744</v>
          </cell>
          <cell r="B357" t="str">
            <v>КОМПЛЕКТ ФУРНИТУРЫ TOPLINE XL ДЛЯ ЗАДНЕЙ ДВЕРИ, L</v>
          </cell>
        </row>
        <row r="358">
          <cell r="A358">
            <v>9183533</v>
          </cell>
          <cell r="B358" t="str">
            <v>КОМПЛЕКТ ФУРНИТУРЫ TOPLINE XL ДЛЯ ЗАДНЕЙ ДВЕРИ, R</v>
          </cell>
        </row>
        <row r="359">
          <cell r="A359">
            <v>9181696</v>
          </cell>
          <cell r="B359" t="str">
            <v>КОМПЛЕКТ ДЕМПФЕРА SILENT SYSTEM TOPLINE XL ДЛЯ 1-ДВЕРНОГО ШКАФА</v>
          </cell>
        </row>
        <row r="360">
          <cell r="A360">
            <v>9169548</v>
          </cell>
          <cell r="B360" t="str">
            <v>КОМПЛЕКТ ДЕМПФЕРОВ SILENT SYSTEM TOPLINE XL ДЛЯ 2-ДВЕРНОГО ШКАФА</v>
          </cell>
        </row>
        <row r="361">
          <cell r="A361">
            <v>9154933</v>
          </cell>
          <cell r="B361" t="str">
            <v>КОМПЛЕКТ ДЕМПФЕРОВ SILENT SYSTEM TOPLINE XL ДЛЯ 3-ДВЕРНОГО ШКАФА, ХОДОВОЙ ПРОФИЛЬ ТИП 2</v>
          </cell>
        </row>
        <row r="362">
          <cell r="A362">
            <v>9169547</v>
          </cell>
          <cell r="B362" t="str">
            <v>КОМПЛЕКТ ДЕМПФЕРОВ SILENT SYSTEM TOPLINE XL ДЛЯ 3-ДВЕРНОГО ШКАФА, ХОДОВОЙ ПРОФИЛЬ ТИП 3</v>
          </cell>
        </row>
        <row r="363">
          <cell r="A363">
            <v>9196841</v>
          </cell>
          <cell r="B363" t="str">
            <v>КОМПЛЕКТ ФУРНИТУРЫ TOPLINE XL ДЛЯ ПЕРЕДНЕЙ ДВЕРИ, EB30, С СИНХРОНИЗАЦИЕЙ ДЛЯ 4 ДВЕРЕЙ*ЗАКАЗНАЯ ПОЗИЦИЯ!!!</v>
          </cell>
        </row>
        <row r="364">
          <cell r="A364">
            <v>9199006</v>
          </cell>
          <cell r="B364" t="str">
            <v>КОМПЛЕКТ ФУРНИТУРЫ TOPLINE XL ДЛЯ ПЕРЕДНЕЙ ДВЕРИ, EB33, С СИНХРОНИЗАЦИЕЙ ДЛЯ 4 ДВЕРЕЙ*ЗАКАЗНАЯ ПОЗИЦИЯ!!!</v>
          </cell>
        </row>
        <row r="365">
          <cell r="A365">
            <v>9199007</v>
          </cell>
          <cell r="B365" t="str">
            <v>КОМПЛЕКТ ФУРНИТУРЫ TOPLINE XL ДЛЯ ПЕРЕДНЕЙ ДВЕРИ, EB39, С СИНХРОНИЗАЦИЕЙ ДЛЯ 4 ДВЕРЕЙ*ЗАКАЗНАЯ ПОЗИЦИЯ!!!</v>
          </cell>
        </row>
        <row r="366">
          <cell r="A366">
            <v>9199008</v>
          </cell>
          <cell r="B366" t="str">
            <v>КОМПЛЕКТ ФУРНИТУРЫ TOPLINE XL ДЛЯ ПЕРЕДНЕЙ ДВЕРИ, EB44, С СИНХРОНИЗАЦИЕЙ ДЛЯ 4 ДВЕРЕЙ*ЗАКАЗНАЯ ПОЗИЦИЯ!!!</v>
          </cell>
        </row>
        <row r="367">
          <cell r="A367">
            <v>9199009</v>
          </cell>
          <cell r="B367" t="str">
            <v>КОМПЛЕКТ ФУРНИТУРЫ TOPLINE XL ДЛЯ ПЕРЕДНЕЙ ДВЕРИ, EB51, С СИНХРОНИЗАЦИЕЙ ДЛЯ 4 ДВЕРЕЙ*ЗАКАЗНАЯ ПОЗИЦИЯ!!!</v>
          </cell>
        </row>
        <row r="368">
          <cell r="A368">
            <v>9199010</v>
          </cell>
          <cell r="B368" t="str">
            <v>КОМПЛЕКТ ФУРНИТУРЫ TOPLINE XL ДЛЯ ПЕРЕДНЕЙ ДВЕРИ, EB61, С СИНХРОНИЗАЦИЕЙ ДЛЯ 4 ДВЕРЕЙ*ЗАКАЗНАЯ ПОЗИЦИЯ!!!</v>
          </cell>
        </row>
        <row r="369">
          <cell r="A369">
            <v>9185664</v>
          </cell>
          <cell r="B369" t="str">
            <v>КОМПЛЕКТ ДЕМПФЕРОВ SILENT SYSTEM TOPLINE XL С СИНХРОНИЗАЦИЕЙ ДЛЯ 4 ДВЕРЕЙ*ЗАКАЗНАЯ ПОЗИЦИЯ!!!</v>
          </cell>
        </row>
        <row r="370">
          <cell r="A370">
            <v>9135004</v>
          </cell>
          <cell r="B370" t="str">
            <v>КОМПЛЕКТ ПРОФИЛЕЙ TOPLINE XL ТИП 2, L4000, ПЕРФОРАЦИЯ, АЛЮМ.</v>
          </cell>
        </row>
        <row r="371">
          <cell r="A371">
            <v>9191157</v>
          </cell>
          <cell r="B371" t="str">
            <v>КОМПЛЕКТ ПРОФИЛЕЙ TOPLINE XL ТИП 3, L4000, ПЕРФОРАЦИЯ, АЛЮМ.</v>
          </cell>
        </row>
        <row r="372">
          <cell r="A372">
            <v>9199063</v>
          </cell>
          <cell r="B372" t="str">
            <v>КОМПЛЕКТ ПРОФИЛЕЙ TOPLINE XL ТИП 3, L4000, БЫСТРЫЙ МОНТАЖ, АЛЮМ.*ЗАКАЗНАЯ ПОЗИЦИЯ!!!</v>
          </cell>
        </row>
        <row r="373">
          <cell r="A373">
            <v>9197185</v>
          </cell>
          <cell r="B373" t="str">
            <v>КОМПЛЕКТ БЫСТРОГО МОНТАЖА TOPLINE XL ДЛЯ ХОДОВОГО ПРОФИЛЯ ТИП 3*ЗАКАЗНАЯ ПОЗИЦИЯ!!!</v>
          </cell>
        </row>
        <row r="374">
          <cell r="A374">
            <v>9162438</v>
          </cell>
          <cell r="B374" t="str">
            <v>СВЕРЛИЛЬНЫЙ КОНДУКТОР TOPLINE XL</v>
          </cell>
        </row>
        <row r="375">
          <cell r="A375">
            <v>9206483</v>
          </cell>
          <cell r="B375" t="str">
            <v>КОМПЛЕКТ ФУРНИТУРЫ TOPLINE L/STB 11 ПЕРЕДНЕЙ ДВЕРИ, EB28</v>
          </cell>
        </row>
        <row r="376">
          <cell r="A376">
            <v>9206500</v>
          </cell>
          <cell r="B376" t="str">
            <v>КОМПЛЕКТ ФУРНИТУРЫ TOPLINE L/STB 11 ПЕРЕДНЕЙ ДВЕРИ, EB31</v>
          </cell>
        </row>
        <row r="377">
          <cell r="A377">
            <v>9206501</v>
          </cell>
          <cell r="B377" t="str">
            <v>КОМПЛЕКТ ФУРНИТУРЫ TOPLINE L/STB 11 ПЕРЕДНЕЙ ДВЕРИ, EB34</v>
          </cell>
        </row>
        <row r="378">
          <cell r="A378">
            <v>9206502</v>
          </cell>
          <cell r="B378" t="str">
            <v>КОМПЛЕКТ ФУРНИТУРЫ TOPLINE L/STB 11 ПЕРЕДНЕЙ ДВЕРИ, EB37</v>
          </cell>
        </row>
        <row r="379">
          <cell r="A379">
            <v>9206503</v>
          </cell>
          <cell r="B379" t="str">
            <v>КОМПЛЕКТ ФУРНИТУРЫ TOPLINE L/STB 11 ПЕРЕДНЕЙ ДВЕРИ, EB52</v>
          </cell>
        </row>
        <row r="380">
          <cell r="A380">
            <v>9206505</v>
          </cell>
          <cell r="B380" t="str">
            <v>КОМПЛЕКТ ФУРНИТУРЫ TOPLINE L/STB 11 ЗАДНЕЙ ДВЕРИ, ПЕРЕД ВЕРХ.ПАНЕЛЬЮ, ОГРАНИЧ. ХОДА, L</v>
          </cell>
        </row>
        <row r="381">
          <cell r="A381">
            <v>9206506</v>
          </cell>
          <cell r="B381" t="str">
            <v>КОМПЛЕКТ ФУРНИТУРЫ TOPLINE L/STB 11 ЗАДНЕЙ ДВЕРИ, ПЕРЕД ВЕРХ.ПАНЕЛЬЮ, ОГРАНИЧ. ХОДА, R</v>
          </cell>
        </row>
        <row r="382">
          <cell r="A382">
            <v>9206508</v>
          </cell>
          <cell r="B382" t="str">
            <v>КОМПЛЕКТ ФУРНИТУРЫ TOPLINE L/STB 11 ЗАДНЕЙ ДВЕРИ, ПЕРЕД ВЕРХ.ПАНЕЛЬЮ, БЕЗ ОГРАНИЧ. ХОДА</v>
          </cell>
        </row>
        <row r="383">
          <cell r="A383">
            <v>9206507</v>
          </cell>
          <cell r="B383" t="str">
            <v>КОМПЛЕКТ ФУРНИТУРЫ TOPLINE L/STB 11 ЗАДНЕЙ ДВЕРИ, НАД ВЕРХ.ПАНЕЛЬЮ, БЕЗ ОГРАНИЧ. ХОДА</v>
          </cell>
        </row>
        <row r="384">
          <cell r="A384">
            <v>9206309</v>
          </cell>
          <cell r="B384" t="str">
            <v>КОМПЛЕКТ УПОРОВ TOPLINE L/STB 11 2 ДВЕРИ, ПЕРЕД ВЕРХ.ПАНЕЛЬЮ, ОГРАНИЧ. ХОДА</v>
          </cell>
        </row>
        <row r="385">
          <cell r="A385">
            <v>9206311</v>
          </cell>
          <cell r="B385" t="str">
            <v>КОМПЛЕКТ УПОРОВ TOPLINE L/STB 11 2 ДВЕРИ, ПЕРЕД ВЕРХ.ПАНЕЛЬЮ, БЕЗ ОГРАНИЧ. ХОДА</v>
          </cell>
        </row>
        <row r="386">
          <cell r="A386">
            <v>9206310</v>
          </cell>
          <cell r="B386" t="str">
            <v>КОМПЛЕКТ УПОРОВ TOPLINE L/STB 11 3 ДВЕРИ, ПЕРЕД ВЕРХ.ПАНЕЛЬЮ, ОГРАНИЧ. ХОДА</v>
          </cell>
        </row>
        <row r="387">
          <cell r="A387">
            <v>9206313</v>
          </cell>
          <cell r="B387" t="str">
            <v>КОМПЛЕКТ УПОРОВ TOPLINE L/STB 11 3 ДВЕРИ, ПЕРЕД ВЕРХ.ПАНЕЛЬЮ, БЕЗ ОГРАНИЧ. ХОДА</v>
          </cell>
        </row>
        <row r="388">
          <cell r="A388">
            <v>9169651</v>
          </cell>
          <cell r="B388" t="str">
            <v>КОМПЛЕКТ ДЕМПФЕРОВ SILENT SYSTEM TOPLINE L 2 ДВЕРИ, ПЕРЕД ВЕРХ.ПАН, ОГР.ХОДА, ЗАКРЫТ.</v>
          </cell>
        </row>
        <row r="389">
          <cell r="A389">
            <v>9169652</v>
          </cell>
          <cell r="B389" t="str">
            <v>КОМПЛЕКТ ДЕМПФЕРОВ SILENT SYSTEM TOPLINE L 2 ДВЕРИ, EB52, ПЕРЕД ВЕРХ.ПАН, ОГР.ХОДА, ЗАКРЫТ.</v>
          </cell>
        </row>
        <row r="390">
          <cell r="A390">
            <v>9169654</v>
          </cell>
          <cell r="B390" t="str">
            <v>КОМПЛЕКТ ДЕМПФЕРОВ SILENT SYSTEM TOPLINE L 2 ДВЕРИ, ПЕРЕД ВЕРХ.ПАН., БЕЗ ОГР. ХОДА, ЗАКРЫТ., L</v>
          </cell>
        </row>
        <row r="391">
          <cell r="A391">
            <v>9169655</v>
          </cell>
          <cell r="B391" t="str">
            <v>КОМПЛЕКТ ДЕМПФЕРОВ SILENT SYSTEM TOPLINE L 2 ДВЕРИ, ПЕРЕД ВЕРХ.ПАН., БЕЗ ОГР. ХОДА, ЗАКРЫТ., R</v>
          </cell>
        </row>
        <row r="392">
          <cell r="A392">
            <v>9169653</v>
          </cell>
          <cell r="B392" t="str">
            <v>КОМПЛЕКТ ДЕМПФЕРОВ SILENT SYSTEM TOPLINE L ЗАДНИХ ДВЕРЕЙ 3ДВ. ШКАФА, ПЕРЕД ВЕРХ.ПАН., ЗАКРЫТ.</v>
          </cell>
        </row>
        <row r="393">
          <cell r="A393">
            <v>9140438</v>
          </cell>
          <cell r="B393" t="str">
            <v>КОМПЛЕКТ ДЕМПФЕРА SILENT SYSTEM TOPLINE L СРЕДНЕЙ ДВЕРИ 3ДВ. ШКАФА, ПЕРЕД ВЕРХ.ПАН.</v>
          </cell>
        </row>
        <row r="394">
          <cell r="A394">
            <v>9169637</v>
          </cell>
          <cell r="B394" t="str">
            <v>КОМПЛЕКТ ДЕМПФЕРОВ SILENT SYSTEM TOPLINE L 2 ДВЕРИ, ПЕРЕД ВЕРХ.ПАН, ОГР.ХОДА, ОТКРЫТ.</v>
          </cell>
        </row>
        <row r="395">
          <cell r="A395">
            <v>9169638</v>
          </cell>
          <cell r="B395" t="str">
            <v>КОМПЛЕКТ ДЕМПФЕРОВ SILENT SYSTEM TLL 2 ДВЕРИ, ПЕРЕД ВЕРХ.ПАН., БЕЗ ОГР. ХОДА, ОТКРЫТ, L</v>
          </cell>
        </row>
        <row r="396">
          <cell r="A396">
            <v>9169640</v>
          </cell>
          <cell r="B396" t="str">
            <v>КОМПЛЕКТ ДЕМПФЕРОВ SILENT SYSTEM TOPLINE L 2 ДВЕРИ, ПЕРЕД ВЕРХ.ПАН., БЕЗ ОГР. ХОДА, ОТКРЫТ., R</v>
          </cell>
        </row>
        <row r="397">
          <cell r="A397">
            <v>9169656</v>
          </cell>
          <cell r="B397" t="str">
            <v>КОМПЛЕКТ ДЕМПФЕРОВ SILENT SYSTEM TOPLINE L 3 ДВЕРИ, ПЕРЕД ВЕРХ.ПАН., ОТКРЫТ.</v>
          </cell>
        </row>
        <row r="398">
          <cell r="A398">
            <v>9199769</v>
          </cell>
          <cell r="B398" t="str">
            <v>КОМПЛЕКТ ДЕМПФЕРОВ SILENT SYSTEM STB 11</v>
          </cell>
        </row>
        <row r="399">
          <cell r="A399">
            <v>9182589</v>
          </cell>
          <cell r="B399" t="str">
            <v>КОМПЛЕКТ ДЕМПФЕРОВ SILENT SYSTEM TOPLINE L 2 ДВЕРИ, НАД ВЕРХ.ПАН., ЗАКРЫТ.</v>
          </cell>
        </row>
        <row r="400">
          <cell r="A400">
            <v>9182572</v>
          </cell>
          <cell r="B400" t="str">
            <v>КОМПЛЕКТ ДЕМПФЕРОВ SILENT SYSTEM TOPLINE L 2 ДВЕРИ, НАД ВЕРХ.ПАН., ОТКРЫТ.</v>
          </cell>
        </row>
        <row r="401">
          <cell r="A401">
            <v>9182574</v>
          </cell>
          <cell r="B401" t="str">
            <v>КОМПЛЕКТ ДЕМПФЕРОВ SILENT SYSTEM TOPLINE L 3 ДВЕРИ, НАД ВЕРХ.ПАН., ЗАКРЫТ.</v>
          </cell>
        </row>
        <row r="402">
          <cell r="A402">
            <v>9182573</v>
          </cell>
          <cell r="B402" t="str">
            <v>КОМПЛЕКТ ДЕМПФЕРОВ SILENT SYSTEM TOPLINE L 3 ДВЕРИ, НАД ВЕРХ.ПАН., ОТКРЫТ.</v>
          </cell>
        </row>
        <row r="403">
          <cell r="A403">
            <v>9210945</v>
          </cell>
          <cell r="B403" t="str">
            <v>ХОДОВОЙ ПРОФИЛЬ TOPLINE L, L3000, ПЕРЕД ВЕРХ.ПАНЕЛЬЮ, ПЕРФОРАЦИЯ, АЛЮМ.</v>
          </cell>
        </row>
        <row r="404">
          <cell r="A404">
            <v>9127410</v>
          </cell>
          <cell r="B404" t="str">
            <v>ХОДОВОЙ ПРОФИЛЬ TOPLINE L, L2500, ПЕРЕД ВЕРХ.ПАНЕЛЬЮ, ПЕРФОРАЦИЯ, АЛЮМ.</v>
          </cell>
        </row>
        <row r="405">
          <cell r="A405">
            <v>9131055</v>
          </cell>
          <cell r="B405" t="str">
            <v>ХОДОВОЙ ПРОФИЛЬ TOPLINE L, L3000, ПЕРЕД ВЕРХ.ПАНЕЛЬЮ, СТАЛЬ</v>
          </cell>
        </row>
        <row r="406">
          <cell r="A406">
            <v>9182593</v>
          </cell>
          <cell r="B406" t="str">
            <v>ХОДОВОЙ ПРОФИЛЬ TOPLINE L, L3000, НАД ВЕРХ.ПАНЕЛЬЮ, АЛЮМ.</v>
          </cell>
        </row>
        <row r="407">
          <cell r="A407">
            <v>9184615</v>
          </cell>
          <cell r="B407" t="str">
            <v>НИЖНИЙ НАПРАВЛЯЮЩИЙ ПРОФИЛЬ STB 11, L3000, АЛЮМ.</v>
          </cell>
        </row>
        <row r="408">
          <cell r="A408">
            <v>9186075</v>
          </cell>
          <cell r="B408" t="str">
            <v>СВЕРЛИЛЬНЫЙ КОНДУКТОР TOPLINE L</v>
          </cell>
        </row>
        <row r="409">
          <cell r="A409">
            <v>9190925</v>
          </cell>
          <cell r="B409" t="str">
            <v>РАЗМЕТОЧНЫЙ ШАБЛОН ДЛЯ ХОДОВОГО ПРОФИЛЯ TOPLINE L</v>
          </cell>
        </row>
        <row r="410">
          <cell r="A410">
            <v>9133612</v>
          </cell>
          <cell r="B410" t="str">
            <v>КОМПЛЕКТ ФУРНИТУРЫ TOPLINE M/STB 16.1 ДЛЯ 2-ДВЕРНОГО ШКАФА</v>
          </cell>
        </row>
        <row r="411">
          <cell r="A411">
            <v>9133641</v>
          </cell>
          <cell r="B411" t="str">
            <v>КОМПЛЕКТ ФУРНИТУРЫ TOPLINE M/STB 16.2 ДЛЯ 2-ДВЕРНОГО ШКАФА</v>
          </cell>
        </row>
        <row r="412">
          <cell r="A412">
            <v>9129577</v>
          </cell>
          <cell r="B412" t="str">
            <v>КОМПЛЕКТ ФУРНИТУРЫ TOPLINE M/STB 16.1 ДЛЯ 3-ДВЕРНОГО ШКАФА</v>
          </cell>
        </row>
        <row r="413">
          <cell r="A413">
            <v>9133642</v>
          </cell>
          <cell r="B413" t="str">
            <v>КОМПЛЕКТ ФУРНИТУРЫ TOPLINE M/STB 16.2 ДЛЯ 3-ДВЕРНОГО ШКАФА</v>
          </cell>
        </row>
        <row r="414">
          <cell r="A414">
            <v>9144901</v>
          </cell>
          <cell r="B414" t="str">
            <v>КОМПЛЕКТ ДЕМПФЕРОВ SILENT SYSTEM TOPLINE M ДЛЯ 2-ДВЕРНОГО ШКАФА</v>
          </cell>
        </row>
        <row r="415">
          <cell r="A415">
            <v>9144902</v>
          </cell>
          <cell r="B415" t="str">
            <v>КОМПЛЕКТ ДЕМПФЕРОВ SILENT SYSTEM TOPLINE M ДЛЯ 3-ДВЕРНОГО ШКАФА</v>
          </cell>
        </row>
        <row r="416">
          <cell r="A416">
            <v>9138053</v>
          </cell>
          <cell r="B416" t="str">
            <v>ХОДОВОЙ ПРОФИЛЬ TOPLINE M, L2100, ПЕРФОРАЦИЯ, СТАЛЬ</v>
          </cell>
        </row>
        <row r="417">
          <cell r="A417">
            <v>9138054</v>
          </cell>
          <cell r="B417" t="str">
            <v>ХОДОВОЙ ПРОФИЛЬ TOPLINE M, L2500, ПЕРФОРАЦИЯ, СТАЛЬ</v>
          </cell>
        </row>
        <row r="418">
          <cell r="A418">
            <v>9131834</v>
          </cell>
          <cell r="B418" t="str">
            <v>НИЖНИЙ НАПРАВЛЯЮЩИЙ ПРОФИЛЬ STB 16.1, L2100, ПЕРФОРАЦИЯ, ПЛАСТИК</v>
          </cell>
        </row>
        <row r="419">
          <cell r="A419">
            <v>9131836</v>
          </cell>
          <cell r="B419" t="str">
            <v>НИЖНИЙ НАПРАВЛЯЮЩИЙ ПРОФИЛЬ STB 16.1, L2500, ПЕРФОРАЦИЯ, ПЛАСТИК</v>
          </cell>
        </row>
        <row r="420">
          <cell r="A420">
            <v>9116297</v>
          </cell>
          <cell r="B420" t="str">
            <v>НИЖНИЙ НАПРАВЛЯЮЩИЙ ПРОФИЛЬ STB 16.1, L2500, ПЛАСТИК</v>
          </cell>
        </row>
        <row r="421">
          <cell r="A421">
            <v>9131831</v>
          </cell>
          <cell r="B421" t="str">
            <v>НИЖНИЙ НАПРАВЛЯЮЩИЙ ПРОФИЛЬ STB 16.2, L2100, ПЕРФОРАЦИЯ, ПЛАСТИК*ЗАКАЗНАЯ ПОЗИЦИЯ!!!</v>
          </cell>
        </row>
        <row r="422">
          <cell r="A422">
            <v>9131832</v>
          </cell>
          <cell r="B422" t="str">
            <v>НИЖНИЙ НАПРАВЛЯЮЩИЙ ПРОФИЛЬ STB 16.2, L2500, ПЕРФОРАЦИЯ, ПЛАСТИК*ЗАКАЗНАЯ ПОЗИЦИЯ!!!</v>
          </cell>
        </row>
        <row r="423">
          <cell r="A423">
            <v>9208511</v>
          </cell>
          <cell r="B423" t="str">
            <v>КОМПЛЕКТ ФУРНИТУРЫ SYSLINE S SILENT SYSTEM, НА ЗАКРЫВАНИЕ И ОТКРЫВАНИЕ</v>
          </cell>
        </row>
        <row r="424">
          <cell r="A424">
            <v>9134311</v>
          </cell>
          <cell r="B424" t="str">
            <v>КОМПЛЕКТ ФУРНИТУРЫ SYSLINE S SILENT SYSTEM, НА ЗАКРЫВАНИЕ</v>
          </cell>
        </row>
        <row r="425">
          <cell r="A425">
            <v>9136105</v>
          </cell>
          <cell r="B425" t="str">
            <v>ХОДОВОЙ ПРОФИЛЬ SYSLINE S, L2000, ПОД ПРИКРУЧИВАНИЕ</v>
          </cell>
        </row>
        <row r="426">
          <cell r="A426">
            <v>9145851</v>
          </cell>
          <cell r="B426" t="str">
            <v>ХОДОВОЙ ПРОФИЛЬ SYSLINE S, L2000, ПОД ПРИКЛЕИВАНИЕ</v>
          </cell>
        </row>
        <row r="427">
          <cell r="A427">
            <v>9136106</v>
          </cell>
          <cell r="B427" t="str">
            <v>ХОДОВОЙ ПРОФИЛЬ SYSLINE S, L2000, БЫСТРЫЙ МОНТАЖ*ЗАКАЗНАЯ ПОЗИЦИЯ!!!</v>
          </cell>
        </row>
        <row r="428">
          <cell r="A428">
            <v>1005803</v>
          </cell>
          <cell r="B428" t="str">
            <v>ВЕРХНИЙ ХОДОВОЙ ЭЛЕМЕНТ TOPLINE 27</v>
          </cell>
        </row>
        <row r="429">
          <cell r="A429">
            <v>1075878</v>
          </cell>
          <cell r="B429" t="str">
            <v>ВЕРХНИЙ ХОДОВОЙ ЭЛЕМЕНТ-ТАНДЕМ TOPLINE 27</v>
          </cell>
        </row>
        <row r="430">
          <cell r="A430">
            <v>1005537</v>
          </cell>
          <cell r="B430" t="str">
            <v>КОНЦЕВОЙ УПОР TOPLINE 27, ПРАВЫЙ, ПОД ПРИКРУЧИВАНИЕ</v>
          </cell>
        </row>
        <row r="431">
          <cell r="A431">
            <v>1005528</v>
          </cell>
          <cell r="B431" t="str">
            <v>КОНЦЕВОЙ УПОР TOPLINE 27, ЛЕВЫЙ, ПОД ПРИКРУЧИВАНИЕ</v>
          </cell>
        </row>
        <row r="432">
          <cell r="A432">
            <v>3107800</v>
          </cell>
          <cell r="B432" t="str">
            <v>СРЕДНИЙ СТОПОР TOPLINE 27 ДЛЯ ПЕРЕДНЕЙ ДВЕРИ</v>
          </cell>
        </row>
        <row r="433">
          <cell r="A433">
            <v>9021207</v>
          </cell>
          <cell r="B433" t="str">
            <v>МЕЖДВЕРНОЙ УПОР TOPLINE 27 С АМОРТИЗАТОРОМ</v>
          </cell>
        </row>
        <row r="434">
          <cell r="A434">
            <v>1006053</v>
          </cell>
          <cell r="B434" t="str">
            <v>ФИКСИРУЮЩИЙ ВИНТ М4Х14 ММ, ДЛЯ СИСТЕМЫ TOPLINE 27</v>
          </cell>
        </row>
        <row r="435">
          <cell r="A435">
            <v>1001097</v>
          </cell>
          <cell r="B435" t="str">
            <v>ВИНТ, М5Х11</v>
          </cell>
        </row>
        <row r="436">
          <cell r="A436">
            <v>1058613</v>
          </cell>
          <cell r="B436" t="str">
            <v>МУФТА, Ø10Х11, ПЛАСТИК, БЕЛАЯ</v>
          </cell>
        </row>
        <row r="437">
          <cell r="A437">
            <v>1005712</v>
          </cell>
          <cell r="B437" t="str">
            <v>НИЖНИЙ НАПРАВЛЯЮЩИЙ ЭЛЕМЕНТ STB 13 ДЛЯ ПЕРЕДНЕЙ ДВЕРИ</v>
          </cell>
        </row>
        <row r="438">
          <cell r="A438">
            <v>1005691</v>
          </cell>
          <cell r="B438" t="str">
            <v>НИЖНИЙ НАПРАВЛЯЮЩИЙ ЭЛЕМЕНТ STB 13 ДЛЯ ЗАДНЕЙ ДВЕРИ</v>
          </cell>
        </row>
        <row r="439">
          <cell r="A439">
            <v>1005650</v>
          </cell>
          <cell r="B439" t="str">
            <v>НИЖНИЙ НАПРАВЛЯЮЩИЙ ЭЛЕМЕНТ STB 35, ПОД ЗАПРЕСCОВКУ, ПЛАСТИК, КОРИЧНЕВЫЙ</v>
          </cell>
        </row>
        <row r="440">
          <cell r="A440">
            <v>1014039</v>
          </cell>
          <cell r="B440" t="str">
            <v>ХОДОВОЙ ПРОФИЛЬ TOPLINE 27, L2000, СТАЛЬ</v>
          </cell>
        </row>
        <row r="441">
          <cell r="A441">
            <v>1026913</v>
          </cell>
          <cell r="B441" t="str">
            <v>ХОДОВОЙ ПРОФИЛЬ TOPLINE 27, L2500, СТАЛЬ</v>
          </cell>
        </row>
        <row r="442">
          <cell r="A442">
            <v>1014040</v>
          </cell>
          <cell r="B442" t="str">
            <v>ХОДОВОЙ ПРОФИЛЬ TOPLINE 27, L3000, СТАЛЬ</v>
          </cell>
        </row>
        <row r="443">
          <cell r="A443">
            <v>9062630</v>
          </cell>
          <cell r="B443" t="str">
            <v>НИЖНИЙ НАПРАВЛЯЮЩИЙ ПРОФИЛЬ STB 13, L2000, ПЛАСТИК, ЧЕРНЫЙ</v>
          </cell>
        </row>
        <row r="444">
          <cell r="A444">
            <v>1078482</v>
          </cell>
          <cell r="B444" t="str">
            <v>НИЖНИЙ НАПРАВЛЯЮЩИЙ ПРОФИЛЬ STB 13, L2500, ПЛАСТИК, ЧЕРНЫЙ</v>
          </cell>
        </row>
        <row r="445">
          <cell r="A445">
            <v>1076001</v>
          </cell>
          <cell r="B445" t="str">
            <v>НИЖНИЙ НАПРАВЛЯЮЩИЙ ПРОФИЛЬ STB 13, L3000, ПЛАСТИК, ЧЕРНЫЙ</v>
          </cell>
        </row>
        <row r="446">
          <cell r="A446">
            <v>1013752</v>
          </cell>
          <cell r="B446" t="str">
            <v>НИЖНИЙ НАПРАВЛЯЮЩИЙ ПРОФИЛЬ STB 35, L2000, ПЛАСТИК, КОРИЧНЕВЫЙ</v>
          </cell>
        </row>
        <row r="447">
          <cell r="A447">
            <v>1026912</v>
          </cell>
          <cell r="B447" t="str">
            <v>НИЖНИЙ НАПРАВЛЯЮЩИЙ ПРОФИЛЬ STB 35, L2500, ПЛАСТИК, КОРИЧНЕВЫЙ</v>
          </cell>
        </row>
        <row r="448">
          <cell r="A448">
            <v>1140343</v>
          </cell>
          <cell r="B448" t="str">
            <v>НИЖНИЙ НАПРАВЛЯЮЩИЙ ПРОФИЛЬ STB 35, L3000, ПЛАСТИК, КОРИЧНЕВЫЙ</v>
          </cell>
        </row>
        <row r="449">
          <cell r="A449">
            <v>9201921</v>
          </cell>
          <cell r="B449" t="str">
            <v>КОМПЛЕКТ ФУРНИТУРЫ SLIDELINE M SILENT SYSTEM, 10 КГ</v>
          </cell>
        </row>
        <row r="450">
          <cell r="A450">
            <v>9156338</v>
          </cell>
          <cell r="B450" t="str">
            <v>КОМПЛЕКТ ФУРНИТУРЫ SLIDELINE M SILENT SYSTEM, 30 КГ</v>
          </cell>
        </row>
        <row r="451">
          <cell r="A451">
            <v>9184566</v>
          </cell>
          <cell r="B451" t="str">
            <v>МОНТАЖНЫЙ КОМПЛЕКТ SLIDELINE M SILENT SYSTEM ДЛЯ СТЕКЛЯННЫХ ДВЕРЕЙ, ПОД ПРИКЛЕИВАНИЕ</v>
          </cell>
        </row>
        <row r="452">
          <cell r="A452">
            <v>9184595</v>
          </cell>
          <cell r="B452" t="str">
            <v>МОНТАЖНЫЙ КОМПЛЕКТ SLIDELINE SILENT SYSTEM ДЛЯ СТЕКЛЯННЫХ ДВЕРЕЙ, ПОД ПРИКРУЧИВАНИЕ</v>
          </cell>
        </row>
        <row r="453">
          <cell r="A453">
            <v>9184626</v>
          </cell>
          <cell r="B453" t="str">
            <v>МОНТАЖНЫЙ КОМПЛЕКТ SLIDELINE SILENT SYSTEM ДЛЯ 19 ММ АЛЮМИНИЕВОЙ РАМЫ, СЕРЕБРИСТЫЙ</v>
          </cell>
        </row>
        <row r="454">
          <cell r="A454">
            <v>9184703</v>
          </cell>
          <cell r="B454" t="str">
            <v>МОНТАЖНЫЙ КОМПЛЕКТ SLIDELINE SILENT SYSTEM ДЛЯ 19 ММ АЛЮМИНИЕВОЙ РАМЫ, ЧЕРНЫЙ*ЗАКАЗНАЯ ПОЗИЦИЯ!!!</v>
          </cell>
        </row>
        <row r="455">
          <cell r="A455">
            <v>9209165</v>
          </cell>
          <cell r="B455" t="str">
            <v>ДВОЙНОЙ КОМПЛЕКТ ПРОФИЛЕЙ SLIDELINE M, L2500, H16, СЕРЕБРИСТЫЙ*ЗАКАЗНАЯ ПОЗИЦИЯ!!!</v>
          </cell>
        </row>
        <row r="456">
          <cell r="A456">
            <v>9209167</v>
          </cell>
          <cell r="B456" t="str">
            <v>ДВОЙНОЙ КОМПЛЕКТ ПРОФИЛЕЙ SLIDELINE M, L2500, H18, СЕРЕБРИСТЫЙ*ЗАКАЗНАЯ ПОЗИЦИЯ!!!</v>
          </cell>
        </row>
        <row r="457">
          <cell r="A457">
            <v>9209219</v>
          </cell>
          <cell r="B457" t="str">
            <v>ДВОЙНОЙ КОМПЛЕКТ ПРОФИЛЕЙ SLIDELINE M, L2500, H22, СЕРЕБРИСТЫЙ*ЗАКАЗНАЯ ПОЗИЦИЯ!!!</v>
          </cell>
        </row>
        <row r="458">
          <cell r="A458">
            <v>9209221</v>
          </cell>
          <cell r="B458" t="str">
            <v>ДВОЙНОЙ КОМПЛЕКТ ПРОФИЛЕЙ SLIDELINE M, L2500, H25, СЕРЕБРИСТЫЙ*ЗАКАЗНАЯ ПОЗИЦИЯ!!!</v>
          </cell>
        </row>
        <row r="459">
          <cell r="A459">
            <v>9209223</v>
          </cell>
          <cell r="B459" t="str">
            <v>КОМПЛЕКТ ПРОФИЛЯ SLIDELINE M, L2500, H16, СЕРЕБРИСТЫЙ</v>
          </cell>
        </row>
        <row r="460">
          <cell r="A460">
            <v>9209225</v>
          </cell>
          <cell r="B460" t="str">
            <v>КОМПЛЕКТ ПРОФИЛЯ SLIDELINE M, L2500, H18, СЕРЕБРИСТЫЙ</v>
          </cell>
        </row>
        <row r="461">
          <cell r="A461">
            <v>9209228</v>
          </cell>
          <cell r="B461" t="str">
            <v>КОМПЛЕКТ ПРОФИЛЯ SLIDELINE M, L2500, H22, СЕРЕБРИСТЫЙ*ЗАКАЗНАЯ ПОЗИЦИЯ!!!</v>
          </cell>
        </row>
        <row r="462">
          <cell r="A462">
            <v>9209230</v>
          </cell>
          <cell r="B462" t="str">
            <v>КОМПЛЕКТ ПРОФИЛЯ SLIDELINE M, L2500, H25, СЕРЕБРИСТЫЙ</v>
          </cell>
        </row>
        <row r="463">
          <cell r="A463">
            <v>9209232</v>
          </cell>
          <cell r="B463" t="str">
            <v>ДЕКОРАТИВНЫЙ ПРОФИЛЬ ГИБКИЙ SLIDELINE M, L2500, H16, ПОД ПРИКЛЕИВАНИЕ, СЕРЕБРИСТЫЙ</v>
          </cell>
        </row>
        <row r="464">
          <cell r="A464">
            <v>9209269</v>
          </cell>
          <cell r="B464" t="str">
            <v>ДЕКОРАТИВНЫЙ ПРОФИЛЬ ГИБКИЙ SLIDELINE M, L2500, H16, ПОД ПРИКЛЕИВАНИЕ, ЧЕРНЫЙ*ЗАКАЗНАЯ ПОЗИЦИЯ!!!</v>
          </cell>
        </row>
        <row r="465">
          <cell r="A465">
            <v>9209272</v>
          </cell>
          <cell r="B465" t="str">
            <v>ДЕКОРАТИВНЫЙ ПРОФИЛЬ ГИБКИЙ SLIDELINE M, L2500, H16, ПОД ПРИКЛЕИВАНИЕ, БЕЛЫЙ*ЗАКАЗНАЯ ПОЗИЦИЯ!!!</v>
          </cell>
        </row>
        <row r="466">
          <cell r="A466">
            <v>9209274</v>
          </cell>
          <cell r="B466" t="str">
            <v>ДЕКОРАТИВНЫЙ ПРОФИЛЬ ГИБКИЙ SLIDELINE M, L2500, H16, ПОД ПРИКЛЕИВАНИЕ, ШАМПАНЬ*ЗАКАЗНАЯ ПОЗИЦИЯ!!!</v>
          </cell>
        </row>
        <row r="467">
          <cell r="A467">
            <v>9209277</v>
          </cell>
          <cell r="B467" t="str">
            <v>ДЕКОРАТИВНЫЙ ПРОФИЛЬ ГИБКИЙ SLIDELINE M, L2500, H18, ПОД ПРИКЛЕИВАНИЕ, СЕРЕБРИСТЫЙ</v>
          </cell>
        </row>
        <row r="468">
          <cell r="A468">
            <v>9209279</v>
          </cell>
          <cell r="B468" t="str">
            <v>ДЕКОРАТИВНЫЙ ПРОФИЛЬ ГИБКИЙ SLIDELINE M, L2500, H18, ПОД ПРИКЛЕИВАНИЕ, ЧЕРНЫЙ*ЗАКАЗНАЯ ПОЗИЦИЯ!!!</v>
          </cell>
        </row>
        <row r="469">
          <cell r="A469">
            <v>9209281</v>
          </cell>
          <cell r="B469" t="str">
            <v>ДЕКОРАТИВНЫЙ ПРОФИЛЬ ГИБКИЙ SLIDELINE M, L2500, H18, ПОД ПРИКЛЕИВАНИЕ, БЕЛЫЙ*ЗАКАЗНАЯ ПОЗИЦИЯ!!!</v>
          </cell>
        </row>
        <row r="470">
          <cell r="A470">
            <v>9209284</v>
          </cell>
          <cell r="B470" t="str">
            <v>ДЕКОРАТИВНЫЙ ПРОФИЛЬ ГИБКИЙ SLIDELINE M, L2500, H18, ПОД ПРИКЛЕИВАНИЕ, ШАМПАНЬ*ЗАКАЗНАЯ ПОЗИЦИЯ!!!</v>
          </cell>
        </row>
        <row r="471">
          <cell r="A471">
            <v>9209286</v>
          </cell>
          <cell r="B471" t="str">
            <v>ДЕКОРАТИВНЫЙ ПРОФИЛЬ ГИБКИЙ SLIDELINE M, L2500, H22, ПОД ПРИКЛЕИВАНИЕ, СЕРЕБРИСТЫЙ*ЗАКАЗНАЯ ПОЗИЦИЯ!!!</v>
          </cell>
        </row>
        <row r="472">
          <cell r="A472">
            <v>9209308</v>
          </cell>
          <cell r="B472" t="str">
            <v>ДЕКОРАТИВНЫЙ ПРОФИЛЬ ГИБКИЙ SLIDELINE M, L2500, H22, ПОД ПРИКЛЕИВАНИЕ, ЧЕРНЫЙ*ЗАКАЗНАЯ ПОЗИЦИЯ!!!</v>
          </cell>
        </row>
        <row r="473">
          <cell r="A473">
            <v>9209310</v>
          </cell>
          <cell r="B473" t="str">
            <v>ДЕКОРАТИВНЫЙ ПРОФИЛЬ ГИБКИЙ SLIDELINE M, L2500, H22, ПОД ПРИКЛЕИВАНИЕ, БЕЛЫЙ*ЗАКАЗНАЯ ПОЗИЦИЯ!!!</v>
          </cell>
        </row>
        <row r="474">
          <cell r="A474">
            <v>9209312</v>
          </cell>
          <cell r="B474" t="str">
            <v>ДЕКОРАТИВНЫЙ ПРОФИЛЬ ГИБКИЙ SLIDELINE M, L2500, H22, ПОД ПРИКЛЕИВАНИЕ, ШАМПАНЬ*ЗАКАЗНАЯ ПОЗИЦИЯ!!!</v>
          </cell>
        </row>
        <row r="475">
          <cell r="A475">
            <v>9209399</v>
          </cell>
          <cell r="B475" t="str">
            <v>ДЕКОРАТИВНЫЙ ПРОФИЛЬ ГИБКИЙ SLIDELINE M, L2500, H25, ПОД ПРИКЛЕИВАНИЕ, СЕРЕБРИСТЫЙ</v>
          </cell>
        </row>
        <row r="476">
          <cell r="A476">
            <v>9209402</v>
          </cell>
          <cell r="B476" t="str">
            <v>ДЕКОРАТИВНЫЙ ПРОФИЛЬ ГИБКИЙ SLIDELINE M, L2500, H25, ПОД ПРИКЛЕИВАНИЕ, ЧЕРНЫЙ*ЗАКАЗНАЯ ПОЗИЦИЯ!!!</v>
          </cell>
        </row>
        <row r="477">
          <cell r="A477">
            <v>9209404</v>
          </cell>
          <cell r="B477" t="str">
            <v>ДЕКОРАТИВНЫЙ ПРОФИЛЬ ГИБКИЙ SLIDELINE M, L2500, H25, ПОД ПРИКЛЕИВАНИЕ, БЕЛЫЙ*ЗАКАЗНАЯ ПОЗИЦИЯ!!!</v>
          </cell>
        </row>
        <row r="478">
          <cell r="A478">
            <v>9209406</v>
          </cell>
          <cell r="B478" t="str">
            <v>ДЕКОРАТИВНЫЙ ПРОФИЛЬ ГИБКИЙ SLIDELINE M, L2500, H25, ПОД ПРИКЛЕИВАНИЕ, ШАМПАНЬ*ЗАКАЗНАЯ ПОЗИЦИЯ!!!</v>
          </cell>
        </row>
        <row r="479">
          <cell r="A479">
            <v>9200421</v>
          </cell>
          <cell r="B479" t="str">
            <v>ДИСТАНЦИОННЫЙ ПРОФИЛЬ ГИБКИЙ SLIDELINE M, H16, ПОД ПРИКЛЕИВАНИЕ, СЕРЫЙ</v>
          </cell>
        </row>
        <row r="480">
          <cell r="A480">
            <v>9200422</v>
          </cell>
          <cell r="B480" t="str">
            <v>ДИСТАНЦИОННЫЙ ПРОФИЛЬ ГИБКИЙ SLIDELINE M, H22, ПОД ПРИКЛЕИВАНИЕ, СЕРЫЙ</v>
          </cell>
        </row>
        <row r="481">
          <cell r="A481">
            <v>9227245</v>
          </cell>
          <cell r="B481" t="str">
            <v>ДВОЙНОЙ КОМПЛЕКТ ПРОФИЛЕЙ SLIDELINE M ВКЛАДНОЙ,L2500,СЕРЕБРИСТЫЙ</v>
          </cell>
        </row>
        <row r="482">
          <cell r="A482">
            <v>9227246</v>
          </cell>
          <cell r="B482" t="str">
            <v>ДВОЙНОЙ КОМПЛЕКТ ПРОФИЛЕЙ SLIDELINE M ВКЛАДНОЙ,L2500,ПОД ЗАПРЕССОВКУ,СЕРЕБРИСТЫЙ</v>
          </cell>
        </row>
        <row r="483">
          <cell r="A483">
            <v>1996132</v>
          </cell>
          <cell r="B483" t="str">
            <v>РЕГУЛИРУЕМЫЙ УПОР,ДЛЯ ВЕРХНИХ ШКАФОВ,ПЛАСТИК,ЧЕРНЫЙ</v>
          </cell>
        </row>
        <row r="484">
          <cell r="A484">
            <v>9103717</v>
          </cell>
          <cell r="B484" t="str">
            <v>НИЖНИЙ ХОДОВОЙ ЭЛЕМЕНТ SLIDELINE 55 PLUS ДЛЯ ВКЛАДНОЙ ДВЕРИ</v>
          </cell>
        </row>
        <row r="485">
          <cell r="A485">
            <v>9105267</v>
          </cell>
          <cell r="B485" t="str">
            <v>НИЖНИЙ ХОДОВОЙ ЭЛЕМЕНТ SLIDELINE 55 PLUS ДЛЯ НАКЛАДНОЙ ДВЕРИ*ЗАКАЗНАЯ ПОЗИЦИЯ!!!</v>
          </cell>
        </row>
        <row r="486">
          <cell r="A486">
            <v>9103718</v>
          </cell>
          <cell r="B486" t="str">
            <v>ВЕРХНИЙ НАПРАВЛЯЮЩИЙ ЭЛЕМЕНТ SLIDELINE 55 PLUS ДЛЯ ВКЛАДНОЙ ДВЕРИ</v>
          </cell>
        </row>
        <row r="487">
          <cell r="A487">
            <v>9105266</v>
          </cell>
          <cell r="B487" t="str">
            <v>ВЕРХНИЙ НАПРАВЛЯЮЩИЙ ЭЛЕМЕНТ SLIDELINE 55 PLUS ДЛЯ НАКЛАДНОЙ ДВЕРИ*ЗАКАЗНАЯ ПОЗИЦИЯ!!!</v>
          </cell>
        </row>
        <row r="488">
          <cell r="A488">
            <v>9105438</v>
          </cell>
          <cell r="B488" t="str">
            <v>КОНЦЕВОЙ УПОР SLIDELINE 55 PLUS</v>
          </cell>
        </row>
        <row r="489">
          <cell r="A489">
            <v>9102993</v>
          </cell>
          <cell r="B489" t="str">
            <v>МЕЖДВЕРНОЙ УПОР SLIDELINE 55 PLUS, ПОД ПРИКРУЧИВАНИЕ</v>
          </cell>
        </row>
        <row r="490">
          <cell r="A490">
            <v>9119584</v>
          </cell>
          <cell r="B490" t="str">
            <v>ДЕМПФЕР SILENT SYSTEM SLIDELINE 55 PLUS ДЛЯ ВКЛАДНЫХ ДВЕРЕЙ, ЛЕВЫЙ</v>
          </cell>
        </row>
        <row r="491">
          <cell r="A491">
            <v>9119585</v>
          </cell>
          <cell r="B491" t="str">
            <v>ДЕМПФЕР SILENT SYSTEM SLIDELINE 55 PLUS ДЛЯ ВКЛАДНЫХ ДВЕРЕЙ, ПРАВЫЙ</v>
          </cell>
        </row>
        <row r="492">
          <cell r="A492">
            <v>9119587</v>
          </cell>
          <cell r="B492" t="str">
            <v>ДЕМПФЕР SILENT SYSTEM SLIDELINE 55 PLUS ДЛЯ НАКЛАДНЫХ ДВЕРЕЙ, ЛЕВЫЙ*ЗАКАЗНАЯ ПОЗИЦИЯ!!!</v>
          </cell>
        </row>
        <row r="493">
          <cell r="A493">
            <v>9119586</v>
          </cell>
          <cell r="B493" t="str">
            <v>ДЕМПФЕР SILENT SYSTEM SLIDELINE 55 PLUS ДЛЯ НАКЛАДНЫХ ДВЕРЕЙ, ПРАВЫЙ*ЗАКАЗНАЯ ПОЗИЦИЯ!!!</v>
          </cell>
        </row>
        <row r="494">
          <cell r="A494">
            <v>9118477</v>
          </cell>
          <cell r="B494" t="str">
            <v>АКТИВАТОР ДЕМПФЕРА SILENT SYSTEM SLIDELINE 55 PLUS</v>
          </cell>
        </row>
        <row r="495">
          <cell r="A495">
            <v>9136109</v>
          </cell>
          <cell r="B495" t="str">
            <v>МОНТАЖНОЕ ПРИСПОСОБЛЕНИЕ ДЛЯ АКТИВАТОРА ДЕМПФЕРА SILENT SYSTEM SLIDELINE 55 PLUS</v>
          </cell>
        </row>
        <row r="496">
          <cell r="A496">
            <v>1013474</v>
          </cell>
          <cell r="B496" t="str">
            <v>ХОДОВОЙ/НАПРАВЛЯЮЩИЙ ПРОФИЛЬ SLIDELINE 55/55 PLUS, L2000, ПЛАСТИК, КОРИЧНЕВЫЙ</v>
          </cell>
        </row>
        <row r="497">
          <cell r="A497">
            <v>1015945</v>
          </cell>
          <cell r="B497" t="str">
            <v>ХОДОВОЙ/НАПРАВЛЯЮЩИЙ ПРОФИЛЬ SLIDELINE 55/55 PLUS, L2500, ПЛАСТИК, КОРИЧНЕВЫЙ</v>
          </cell>
        </row>
        <row r="498">
          <cell r="A498">
            <v>1008731</v>
          </cell>
          <cell r="B498" t="str">
            <v>НИЖНИЙ ХОДОВОЙ ЭЛЕМЕНТ SLIDELINE 56</v>
          </cell>
        </row>
        <row r="499">
          <cell r="A499">
            <v>1008732</v>
          </cell>
          <cell r="B499" t="str">
            <v>ВЕРХНИЙ НАПРАВЛЯЮЩИЙ ЭЛЕМЕНТ SLIDELINE 56</v>
          </cell>
        </row>
        <row r="500">
          <cell r="A500">
            <v>1008824</v>
          </cell>
          <cell r="B500" t="str">
            <v>КОНЦЕВОЙ УПОР SLIDELINE 56</v>
          </cell>
        </row>
        <row r="501">
          <cell r="A501">
            <v>1008730</v>
          </cell>
          <cell r="B501" t="str">
            <v>МЕЖДВЕРНОЙ УПОР SLIDELINE 56, ПОД ПРИКРУЧИВАНИЕ</v>
          </cell>
        </row>
        <row r="502">
          <cell r="A502">
            <v>1015024</v>
          </cell>
          <cell r="B502" t="str">
            <v>ХОДОВОЙ/НАПРАВЛЯЮЩИЙ ПРОФИЛЬ SLIDELINE 56, L3000, ПОД ЗАПРЕСCОВКУ, АЛЮМ.</v>
          </cell>
        </row>
        <row r="503">
          <cell r="A503">
            <v>9237852</v>
          </cell>
          <cell r="B503" t="str">
            <v>КОМПЛЕКТ ФУРНИТУРЫ WINGLINE L 25 КГ,САМОЗАКРЫВАНИЕ,L</v>
          </cell>
        </row>
        <row r="504">
          <cell r="A504">
            <v>9237890</v>
          </cell>
          <cell r="B504" t="str">
            <v>КОМПЛЕКТ ФУРНИТУРЫ WINGLINE L 25 КГ,САМОЗАКРЫВАНИЕ,R</v>
          </cell>
        </row>
        <row r="505">
          <cell r="A505">
            <v>9237880</v>
          </cell>
          <cell r="B505" t="str">
            <v>КОМПЛЕКТ ФУРНИТУРЫ WINGLINE L 25 КГ,БЕЗ САМОЗАКРЫВАНИЯ,L</v>
          </cell>
        </row>
        <row r="506">
          <cell r="A506">
            <v>9237881</v>
          </cell>
          <cell r="B506" t="str">
            <v>КОМПЛЕКТ ФУРНИТУРЫ WINGLINE L 25 КГ,БЕЗ САМОЗАКРЫВАНИЯ,R</v>
          </cell>
        </row>
        <row r="507">
          <cell r="A507">
            <v>9237882</v>
          </cell>
          <cell r="B507" t="str">
            <v>КОМПЛЕКТ ФУРНИТУРЫ WINGLINE L 12 КГ,САМОЗАКРЫВАНИЕ,L</v>
          </cell>
        </row>
        <row r="508">
          <cell r="A508">
            <v>9237906</v>
          </cell>
          <cell r="B508" t="str">
            <v>КОМПЛЕКТ ФУРНИТУРЫ WINGLINE L 12 КГ,САМОЗАКРЫВАНИЕ,R</v>
          </cell>
        </row>
        <row r="509">
          <cell r="A509">
            <v>9237905</v>
          </cell>
          <cell r="B509" t="str">
            <v>КОМПЛЕКТ ФУРНИТУРЫ WINGLINE L 12 КГ,БЕЗ САМОЗАКРЫВАНИЯ,L</v>
          </cell>
        </row>
        <row r="510">
          <cell r="A510">
            <v>9237904</v>
          </cell>
          <cell r="B510" t="str">
            <v>КОМПЛЕКТ ФУРНИТУРЫ WINGLINE L 12 КГ,БЕЗ САМОЗАКРЫВАНИЯ,R</v>
          </cell>
        </row>
        <row r="511">
          <cell r="A511">
            <v>9237903</v>
          </cell>
          <cell r="B511" t="str">
            <v>КОМПЛЕКТ ФУРНИТУРЫ WINGLINE L 12 КГ,САМОЗАКРЫВАНИЕ,БЕЗ НИЖНЕГО НАПР. ЭЛЕМЕНТА,L</v>
          </cell>
        </row>
        <row r="512">
          <cell r="A512">
            <v>9237902</v>
          </cell>
          <cell r="B512" t="str">
            <v>КОМПЛЕКТ ФУРНИТУРЫ WINGLINE L 12 КГ,САМОЗАКРЫВАНИЕ,БЕЗ НИЖНЕГО НАПР. ЭЛЕМЕНТА,R</v>
          </cell>
        </row>
        <row r="513">
          <cell r="A513">
            <v>9237901</v>
          </cell>
          <cell r="B513" t="str">
            <v>КОМПЛЕКТ ФУРНИТУРЫ WINGLINE L 12 КГ,БЕЗ САМОЗАКРЫВАНИЯ,БЕЗ НИЖНЕГО НАПР. ЭЛЕМЕНТА,L</v>
          </cell>
        </row>
        <row r="514">
          <cell r="A514">
            <v>9237900</v>
          </cell>
          <cell r="B514" t="str">
            <v>КОМПЛЕКТ ФУРНИТУРЫ WINGLINE L 12 КГ,БЕЗ САМОЗАКРЫВАНИЯ,БЕЗ НИЖНЕГО НАПР. ЭЛЕМЕНТА,R</v>
          </cell>
        </row>
        <row r="515">
          <cell r="A515">
            <v>9238120</v>
          </cell>
          <cell r="B515" t="str">
            <v>МЕХАНИЗМ PULL TO MOVE SILENT ДЛЯ WINGLINE L,ИСПОЛНЕНИЕ LIGHT,L</v>
          </cell>
        </row>
        <row r="516">
          <cell r="A516">
            <v>9238121</v>
          </cell>
          <cell r="B516" t="str">
            <v>МЕХАНИЗМ PULL TO MOVE SILENT ДЛЯ WINGLINE L,ИСПОЛНЕНИЕ MEDIUM,L</v>
          </cell>
        </row>
        <row r="517">
          <cell r="A517">
            <v>9238123</v>
          </cell>
          <cell r="B517" t="str">
            <v>МЕХАНИЗМ PULL TO MOVE SILENT ДЛЯ WINGLINE L,ИСПОЛНЕНИЕ HEAVY,L</v>
          </cell>
        </row>
        <row r="518">
          <cell r="A518">
            <v>9238119</v>
          </cell>
          <cell r="B518" t="str">
            <v>МЕХАНИЗМ PULL TO MOVE SILENT ДЛЯ WINGLINE L,ИСПОЛНЕНИЕ LIGHT,R</v>
          </cell>
        </row>
        <row r="519">
          <cell r="A519">
            <v>9238124</v>
          </cell>
          <cell r="B519" t="str">
            <v>МЕХАНИЗМ PULL TO MOVE SILENT ДЛЯ WINGLINE L,ИСПОЛНЕНИЕ MEDIUM,R</v>
          </cell>
        </row>
        <row r="520">
          <cell r="A520">
            <v>9238122</v>
          </cell>
          <cell r="B520" t="str">
            <v>МЕХАНИЗМ PULL TO MOVE SILENT ДЛЯ WINGLINE L,ИСПОЛНЕНИЕ HEAVY,R</v>
          </cell>
        </row>
        <row r="521">
          <cell r="A521">
            <v>9266113</v>
          </cell>
          <cell r="B521" t="str">
            <v>МЕХАНИЗМ PUSH TO MOVE ДЛЯ WINGLINE L,ИСПОЛНЕНИЕ LIGHT,L</v>
          </cell>
        </row>
        <row r="522">
          <cell r="A522">
            <v>9265960</v>
          </cell>
          <cell r="B522" t="str">
            <v>МЕХАНИЗМ PUSH TO MOVE ДЛЯ WINGLINE L,ИСПОЛНЕНИЕ MEDIUM,L</v>
          </cell>
        </row>
        <row r="523">
          <cell r="A523">
            <v>9265959</v>
          </cell>
          <cell r="B523" t="str">
            <v>МЕХАНИЗМ PUSH TO MOVE ДЛЯ WINGLINE L,ИСПОЛНЕНИЕ HEAVY,L</v>
          </cell>
        </row>
        <row r="524">
          <cell r="A524">
            <v>9266111</v>
          </cell>
          <cell r="B524" t="str">
            <v>МЕХАНИЗМ PUSH TO MOVE ДЛЯ WINGLINE L,ИСПОЛНЕНИЕ LIGHT,R</v>
          </cell>
        </row>
        <row r="525">
          <cell r="A525">
            <v>9266112</v>
          </cell>
          <cell r="B525" t="str">
            <v>МЕХАНИЗМ PUSH TO MOVE ДЛЯ WINGLINE L,ИСПОЛНЕНИЕ MEDIUM,R</v>
          </cell>
        </row>
        <row r="526">
          <cell r="A526">
            <v>9265958</v>
          </cell>
          <cell r="B526" t="str">
            <v>МЕХАНИЗМ PUSH TO MOVE ДЛЯ WINGLINE L,ИСПОЛНЕНИЕ HEAVY,R</v>
          </cell>
        </row>
        <row r="527">
          <cell r="A527">
            <v>9264191</v>
          </cell>
          <cell r="B527" t="str">
            <v>МЕХАНИЧЕСКИЙ ФИКСАТОР ДЛЯ PUSH TO MOVE ДЛЯ WINGLINE L,ПОД ПРИКРУЧИВАНИЕ,СЕРЫЙ</v>
          </cell>
        </row>
        <row r="528">
          <cell r="A528">
            <v>9266220</v>
          </cell>
          <cell r="B528" t="str">
            <v>МАГНИТНЫЙ ФИКСАТОР ДЛЯ PUSH TO MOVE ДЛЯ WINGLINE L,ПОД ЗАПРЕСОВКУ,СЕРЫЙ</v>
          </cell>
        </row>
        <row r="529">
          <cell r="A529">
            <v>9239311</v>
          </cell>
          <cell r="B529" t="str">
            <v>КОМПЛЕКТ ПРОФИЛЕЙ WINGLINE L,L1200,С ПЕРФОРАЦИЕЙ,АЛЮМИНИЙ,АНОДИРОВАННЫЙ</v>
          </cell>
        </row>
        <row r="530">
          <cell r="A530">
            <v>9239310</v>
          </cell>
          <cell r="B530" t="str">
            <v>КОМПЛЕКТ ПРОФИЛЕЙ WINGLINE L,L2400,С ПЕРФОРАЦИЕЙ,АЛЮМИНИЙ,АНОДИРОВАННЫЙ</v>
          </cell>
        </row>
        <row r="531">
          <cell r="A531">
            <v>9237916</v>
          </cell>
          <cell r="B531" t="str">
            <v>ХОДОВОЙ ПРОФИЛЬ WINGLINE 770/780/L,L1200,С ПЕРФОРАЦИЕЙ,АЛЮМИНИЙ,АНОДИРОВАННЫЙ</v>
          </cell>
        </row>
        <row r="532">
          <cell r="A532">
            <v>9237917</v>
          </cell>
          <cell r="B532" t="str">
            <v>ХОДОВОЙ ПРОФИЛЬ WINGLINE 770/780/L,L2400,С ПЕРФОРАЦИЕЙ,АЛЮМИНИЙ,АНОДИРОВАННЫЙ</v>
          </cell>
        </row>
        <row r="533">
          <cell r="A533">
            <v>9229920</v>
          </cell>
          <cell r="B533" t="str">
            <v>СРЕДНЯЯ ПЕТЛЯ WINGLINE L ДЛЯ СКЛАДНОЙ ДВЕРИ</v>
          </cell>
        </row>
        <row r="534">
          <cell r="A534">
            <v>9236605</v>
          </cell>
          <cell r="B534" t="str">
            <v>ОТВЕТНАЯ ЧАСТЬ СРЕДНЕЙ ПЕТЛИ WINGLINE L ДЛЯ СКЛАДНОЙ ДВЕРИ</v>
          </cell>
        </row>
        <row r="535">
          <cell r="A535">
            <v>1001955</v>
          </cell>
          <cell r="B535" t="str">
            <v>СРЕДНЯЯ ПЕТЛЯ Т23 ДЛЯ СКЛАДНОЙ ДВЕРИ,СТАЛЬ,НИКЕЛИРОВАННАЯ*ЗАКАЗНАЯ ПОЗИЦИЯ!!!</v>
          </cell>
        </row>
        <row r="536">
          <cell r="A536">
            <v>74658</v>
          </cell>
          <cell r="B536" t="str">
            <v>КОМПЛЕКТ ФУРНИТУРЫ WINGLINE 170</v>
          </cell>
        </row>
        <row r="537">
          <cell r="A537">
            <v>1022834</v>
          </cell>
          <cell r="B537" t="str">
            <v>СРЕДНЯЯ ПЕТЛЯ 626 ДЛЯ СКЛАДНОЙ ДВЕРИ, СТАЛЬ, НИКЕЛИРОВАННАЯ</v>
          </cell>
        </row>
        <row r="538">
          <cell r="A538">
            <v>70986</v>
          </cell>
          <cell r="B538" t="str">
            <v>КОМПЛЕКТ ФУРНИТУРЫ WING 77 ДЛЯ 1 ДВУХСТВОРЧАТОЙ ДВЕРИ</v>
          </cell>
        </row>
        <row r="539">
          <cell r="A539">
            <v>70987</v>
          </cell>
          <cell r="B539" t="str">
            <v>КОМПЛЕКТ ФУРНИТУРЫ WING 77 ДЛЯ 1 ЧЕТЫРЕХСВОРЧАТОЙ ДВЕРИ*ЗАКАЗНАЯ ПОЗИЦИЯ!!!</v>
          </cell>
        </row>
        <row r="540">
          <cell r="A540">
            <v>70985</v>
          </cell>
          <cell r="B540" t="str">
            <v>НИЖНИЙ НАПРАВЛЯЮЩИЙ ПРОФИЛЬ WING 77, L3200, ПЕРФОРАЦИЯ, АЛЮМ.</v>
          </cell>
        </row>
        <row r="541">
          <cell r="A541">
            <v>9193574</v>
          </cell>
          <cell r="B541" t="str">
            <v>ХОДОВОЙ ПРОФИЛЬ WING 77, L3200, ПЕРФОРАЦИЯ, АЛЮМ.</v>
          </cell>
        </row>
        <row r="542">
          <cell r="A542">
            <v>1013879</v>
          </cell>
          <cell r="B542" t="str">
            <v>ХОДОВОЙ ПРОФИЛЬ WING 77, L3000, АЛЮМ.</v>
          </cell>
        </row>
        <row r="543">
          <cell r="A543">
            <v>9206249</v>
          </cell>
          <cell r="B543" t="str">
            <v>РУЧКА-ПРОФИЛЬ, ТОЛЩИНА ДВЕРИ 15-16 ММ, L2500, СТАЛЬ, СЕРЕБРИСТЫЙ</v>
          </cell>
        </row>
        <row r="544">
          <cell r="A544">
            <v>9209756</v>
          </cell>
          <cell r="B544" t="str">
            <v>РУЧКА-ПРОФИЛЬ,ТОЛЩИНА ДВЕРИ 18-19 ММ,L2500,С ПЕРФОРАЦИЕЙ,СТАЛЬ,СЕРЕБРИСТАЯ</v>
          </cell>
        </row>
        <row r="545">
          <cell r="A545">
            <v>9206252</v>
          </cell>
          <cell r="B545" t="str">
            <v>U-ОБРАЗНЫЙ КОНЦЕВОЙ ПРОФИЛЬ, ТОЛЩИНА ДВЕРИ 15-16 ММ, L2500, СТАЛЬ, СЕРЕБРИСТЫЙ</v>
          </cell>
        </row>
        <row r="546">
          <cell r="A546">
            <v>9234187</v>
          </cell>
          <cell r="B546" t="str">
            <v>U-ОБРАЗНЫЙ КОНЦЕВОЙ ПРОФИЛЬ,ДВЕРЬ 18-19 ММ,L2500,С ПЕРФОРАЦИЕЙ,СТАЛЬ,СЕРЕБРИСТЫЙ</v>
          </cell>
        </row>
        <row r="547">
          <cell r="A547">
            <v>9206283</v>
          </cell>
          <cell r="B547" t="str">
            <v>ПРОФИЛЬ КОНЦЕВОЙ, L2500, H17, СТАЛЬ, СЕРЕБРИСТЫЙ</v>
          </cell>
        </row>
        <row r="548">
          <cell r="A548">
            <v>9206282</v>
          </cell>
          <cell r="B548" t="str">
            <v>ПРОФИЛЬ КОНЦЕВОЙ, L2500, H46, ПЕРФОРАЦИЯ, СТАЛЬ, СЕРЕБРИСТЫЙ</v>
          </cell>
        </row>
        <row r="549">
          <cell r="A549">
            <v>9125964</v>
          </cell>
          <cell r="B549" t="str">
            <v>ПРОФИЛЬ КОНЦЕВОЙ, L2500, H46, ПЕРФОРАЦИЯ, СТАЛЬ, СЕРЕБРИСТЫЙ</v>
          </cell>
        </row>
        <row r="550">
          <cell r="A550">
            <v>9200386</v>
          </cell>
          <cell r="B550" t="str">
            <v>ЩЕТОЧНОЕ УПЛОТНЕНИЕ, 6, 9/8 ММ, L2500, СЕРОЕ</v>
          </cell>
        </row>
        <row r="551">
          <cell r="A551">
            <v>9110920</v>
          </cell>
          <cell r="B551" t="str">
            <v>ЩЕТОЧНОЕ УПЛОТНЕНИЕ, П/М</v>
          </cell>
        </row>
        <row r="552">
          <cell r="A552">
            <v>9110132</v>
          </cell>
          <cell r="B552" t="str">
            <v>СОЕДИНИТЕЛЬНАЯ ПЛАНКА, СТАЛЬ, ОЦИНКОВАННАЯ</v>
          </cell>
        </row>
        <row r="553">
          <cell r="A553">
            <v>9252651</v>
          </cell>
          <cell r="B553" t="str">
            <v>КОМПЛЕКТ СТЯЖЕК-ВЫПРЯМИТЕЛЕЙ ТИП 1,АЛЮМИНИЙ</v>
          </cell>
        </row>
        <row r="554">
          <cell r="A554">
            <v>9117303</v>
          </cell>
          <cell r="B554" t="str">
            <v>СТЯЖКА-ВЫПРЯМИТЕЛЬ, АЛЮМИНИЙ</v>
          </cell>
        </row>
        <row r="555">
          <cell r="A555">
            <v>9189775</v>
          </cell>
          <cell r="B555" t="str">
            <v>СТЯЖКА-ВЫПРЯМИТЕЛЬ</v>
          </cell>
        </row>
        <row r="556">
          <cell r="A556">
            <v>26453</v>
          </cell>
          <cell r="B556" t="str">
            <v>ЩЕТОЧНАЯ ПЛАНКА, L2500, ПЛАСТИК, КОРИЧНЕВАЯ</v>
          </cell>
        </row>
        <row r="557">
          <cell r="A557">
            <v>9181648</v>
          </cell>
          <cell r="B557" t="str">
            <v>АДАПТЕР РУЧКИ ДЛЯ РАЗДВВИЖНЫХ/ СКЛАДНЫХ ДВЕРЕЙ, ХРОМ, МАТОВЫЙ</v>
          </cell>
        </row>
        <row r="558">
          <cell r="A558">
            <v>9234494</v>
          </cell>
          <cell r="B558" t="str">
            <v>КОМПЛЕКТ ЯЩИКА ARCITECH, H78, NL500, СЕРЕБРИСТЫЙ</v>
          </cell>
        </row>
        <row r="559">
          <cell r="A559">
            <v>9150996</v>
          </cell>
          <cell r="B559" t="str">
            <v>КОМПЛЕКТ ЯЩИКА ARCITECH, H78, NL500, СЕРЕБРИСТЫЙ</v>
          </cell>
        </row>
        <row r="560">
          <cell r="A560">
            <v>9150678</v>
          </cell>
          <cell r="B560" t="str">
            <v>КОМПЛЕКТ ЯЩИКА ARCITECH, H94, NL270, СЕРЕБРИСТЫЙ</v>
          </cell>
        </row>
        <row r="561">
          <cell r="A561">
            <v>9150679</v>
          </cell>
          <cell r="B561" t="str">
            <v>КОМПЛЕКТ ЯЩИКА ARCITECH, H94, NL300, СЕРЕБРИСТЫЙ</v>
          </cell>
        </row>
        <row r="562">
          <cell r="A562">
            <v>9150680</v>
          </cell>
          <cell r="B562" t="str">
            <v>КОМПЛЕКТ ЯЩИКА ARCITECH, H94, NL350, СЕРЕБРИСТЫЙ</v>
          </cell>
        </row>
        <row r="563">
          <cell r="A563">
            <v>9150681</v>
          </cell>
          <cell r="B563" t="str">
            <v>КОМПЛЕКТ ЯЩИКА ARCITECH, H94, NL400, СЕРЕБРИСТЫЙ</v>
          </cell>
        </row>
        <row r="564">
          <cell r="A564">
            <v>9150682</v>
          </cell>
          <cell r="B564" t="str">
            <v>КОМПЛЕКТ ЯЩИКА ARCITECH, H94, NL450, СЕРЕБРИСТЫЙ</v>
          </cell>
        </row>
        <row r="565">
          <cell r="A565">
            <v>9150683</v>
          </cell>
          <cell r="B565" t="str">
            <v>КОМПЛЕКТ ЯЩИКА ARCITECH, H94, NL500, СЕРЕБРИСТЫЙ</v>
          </cell>
        </row>
        <row r="566">
          <cell r="A566">
            <v>9150684</v>
          </cell>
          <cell r="B566" t="str">
            <v>КОМПЛЕКТ ЯЩИКА ARCITECH, H94, NL550, СЕРЕБРИСТЫЙ*ЗАКАЗНАЯ ПОЗИЦИЯ!!!</v>
          </cell>
        </row>
        <row r="567">
          <cell r="A567">
            <v>9150685</v>
          </cell>
          <cell r="B567" t="str">
            <v>КОМПЛЕКТ ЯЩИКА ARCITECH, H94, NL650, СЕРЕБРИСТЫЙ*ЗАКАЗНАЯ ПОЗИЦИЯ!!!</v>
          </cell>
        </row>
        <row r="568">
          <cell r="A568">
            <v>9150686</v>
          </cell>
          <cell r="B568" t="str">
            <v>КОМПЛЕКТ КОРОБА ARCITECH С РЕЛИНГАМИ, H186/94, NL270, СЕРЕБРИСТЫЙ</v>
          </cell>
        </row>
        <row r="569">
          <cell r="A569">
            <v>9150687</v>
          </cell>
          <cell r="B569" t="str">
            <v>КОМПЛЕКТ КОРОБА ARCITECH С РЕЛИНГАМИ, H186/94, NL300, СЕРЕБРИСТЫЙ</v>
          </cell>
        </row>
        <row r="570">
          <cell r="A570">
            <v>9150688</v>
          </cell>
          <cell r="B570" t="str">
            <v>КОМПЛЕКТ КОРОБА ARCITECH С РЕЛИНГАМИ, H186/94, NL350, СЕРЕБРИСТЫЙ</v>
          </cell>
        </row>
        <row r="571">
          <cell r="A571">
            <v>9150398</v>
          </cell>
          <cell r="B571" t="str">
            <v>КОМПЛЕКТ КОРОБА ARCITECH С РЕЛИНГАМИ, H186/94, NL400, СЕРЕБРИСТЫЙ</v>
          </cell>
        </row>
        <row r="572">
          <cell r="A572">
            <v>9150702</v>
          </cell>
          <cell r="B572" t="str">
            <v>КОМПЛЕКТ КОРОБА ARCITECH С РЕЛИНГАМИ, H186/94, NL450, СЕРЕБРИСТЫЙ</v>
          </cell>
        </row>
        <row r="573">
          <cell r="A573">
            <v>9150703</v>
          </cell>
          <cell r="B573" t="str">
            <v>КОМПЛЕКТ КОРОБА ARCITECH С РЕЛИНГАМИ, H186/94, NL500, СЕРЕБРИСТЫЙ</v>
          </cell>
        </row>
        <row r="574">
          <cell r="A574">
            <v>9150704</v>
          </cell>
          <cell r="B574" t="str">
            <v>КОМПЛЕКТ КОРОБА ARCITECH С РЕЛИНГАМИ, H186/94, NL550, СЕРЕБРИСТЫЙ*ЗАКАЗНАЯ ПОЗИЦИЯ!!!</v>
          </cell>
        </row>
        <row r="575">
          <cell r="A575">
            <v>9150705</v>
          </cell>
          <cell r="B575" t="str">
            <v>КОМПЛЕКТ КОРОБА ARCITECH С РЕЛИНГАМИ, H186/94, NL650, СЕРЕБРИСТЫЙ*ЗАКАЗНАЯ ПОЗИЦИЯ!!!</v>
          </cell>
        </row>
        <row r="576">
          <cell r="A576">
            <v>9150714</v>
          </cell>
          <cell r="B576" t="str">
            <v>КОМПЛЕКТ КОРОБА ARCITECH С TOPSIDE, H186/94, NL400, СЕРЕБРИСТЫЙ</v>
          </cell>
        </row>
        <row r="577">
          <cell r="A577">
            <v>9150715</v>
          </cell>
          <cell r="B577" t="str">
            <v>КОМПЛЕКТ КОРОБА ARCITECH С TOPSIDE, H186/94, NL450, СЕРЕБРИСТЫЙ</v>
          </cell>
        </row>
        <row r="578">
          <cell r="A578">
            <v>9150716</v>
          </cell>
          <cell r="B578" t="str">
            <v>КОМПЛЕКТ КОРОБА ARCITECH С TOPSIDE, H186/94, NL500, СЕРЕБРИСТЫЙ</v>
          </cell>
        </row>
        <row r="579">
          <cell r="A579">
            <v>9150717</v>
          </cell>
          <cell r="B579" t="str">
            <v>КОМПЛЕКТ КОРОБА ARCITECH С TOPSIDE, H186/94, NL550, СЕРЕБРИСТЫЙ*ЗАКАЗНАЯ ПОЗИЦИЯ!!!</v>
          </cell>
        </row>
        <row r="580">
          <cell r="A580">
            <v>9150718</v>
          </cell>
          <cell r="B580" t="str">
            <v>КОМПЛЕКТ КОРОБА ARCITECH С TOPSIDE, H186/94, NL650, СЕРЕБРИСТЫЙ*ЗАКАЗНАЯ ПОЗИЦИЯ!!!</v>
          </cell>
        </row>
        <row r="581">
          <cell r="A581">
            <v>9150706</v>
          </cell>
          <cell r="B581" t="str">
            <v>КОМПЛЕКТ КОРОБА ARCITECH С DESIGNSIDE, H186/94, NL270, СЕРЕБРИСТЫЙ</v>
          </cell>
        </row>
        <row r="582">
          <cell r="A582">
            <v>9150707</v>
          </cell>
          <cell r="B582" t="str">
            <v>КОМПЛЕКТ КОРОБА ARCITECH С DESIGNSIDE, H186/94, NL300, СЕРЕБРИСТЫЙ</v>
          </cell>
        </row>
        <row r="583">
          <cell r="A583">
            <v>9150708</v>
          </cell>
          <cell r="B583" t="str">
            <v>КОМПЛЕКТ КОРОБА ARCITECH С DESIGNSIDE, H186/94, NL350, СЕРЕБРИСТЫЙ</v>
          </cell>
        </row>
        <row r="584">
          <cell r="A584">
            <v>9150709</v>
          </cell>
          <cell r="B584" t="str">
            <v>КОМПЛЕКТ КОРОБА ARCITECH С DESIGNSIDE, H186/94, NL400, СЕРЕБРИСТЫЙ</v>
          </cell>
        </row>
        <row r="585">
          <cell r="A585">
            <v>9150710</v>
          </cell>
          <cell r="B585" t="str">
            <v>КОМПЛЕКТ КОРОБА ARCITECH С DESIGNSIDE, H186/94, NL450, СЕРЕБРИСТЫЙ</v>
          </cell>
        </row>
        <row r="586">
          <cell r="A586">
            <v>9150711</v>
          </cell>
          <cell r="B586" t="str">
            <v>КОМПЛЕКТ КОРОБА ARCITECH С DESIGNSIDE, H186/94, NL500, СЕРЕБРИСТЫЙ</v>
          </cell>
        </row>
        <row r="587">
          <cell r="A587">
            <v>9150712</v>
          </cell>
          <cell r="B587" t="str">
            <v>КОМПЛЕКТ КОРОБА ARCITECH С DESIGNSIDE, H186/94, NL550, СЕРЕБРИСТЫЙ*ЗАКАЗНАЯ ПОЗИЦИЯ!!!</v>
          </cell>
        </row>
        <row r="588">
          <cell r="A588">
            <v>9150713</v>
          </cell>
          <cell r="B588" t="str">
            <v>КОМПЛЕКТ КОРОБА ARCITECH С DESIGNSIDE, H186/94, NL650, СЕРЕБРИСТЫЙ*ЗАКАЗНАЯ ПОЗИЦИЯ!!!</v>
          </cell>
        </row>
        <row r="589">
          <cell r="A589">
            <v>9150719</v>
          </cell>
          <cell r="B589" t="str">
            <v>КОМПЛЕКТ КОРОБА ARCITECH С РЕЛИНГАМИ, H218/94, NL270, СЕРЕБРИСТЫЙ</v>
          </cell>
        </row>
        <row r="590">
          <cell r="A590">
            <v>9150720</v>
          </cell>
          <cell r="B590" t="str">
            <v>КОМПЛЕКТ КОРОБА ARCITECH С РЕЛИНГАМИ, H218/94, NL300, СЕРЕБРИСТЫЙ</v>
          </cell>
        </row>
        <row r="591">
          <cell r="A591">
            <v>9150721</v>
          </cell>
          <cell r="B591" t="str">
            <v>КОМПЛЕКТ КОРОБА ARCITECH С РЕЛИНГАМИ, H218/94, NL350, СЕРЕБРИСТЫЙ</v>
          </cell>
        </row>
        <row r="592">
          <cell r="A592">
            <v>9150722</v>
          </cell>
          <cell r="B592" t="str">
            <v>КОМПЛЕКТ КОРОБА ARCITECH С РЕЛИНГАМИ, H218/94, NL400, СЕРЕБРИСТЫЙ</v>
          </cell>
        </row>
        <row r="593">
          <cell r="A593">
            <v>9150723</v>
          </cell>
          <cell r="B593" t="str">
            <v>КОМПЛЕКТ КОРОБА ARCITECH С РЕЛИНГАМИ, H218/94, NL450, СЕРЕБРИСТЫЙ</v>
          </cell>
        </row>
        <row r="594">
          <cell r="A594">
            <v>9150724</v>
          </cell>
          <cell r="B594" t="str">
            <v>КОМПЛЕКТ КОРОБА ARCITECH С РЕЛИНГАМИ, H218/94, NL500, СЕРЕБРИСТЫЙ</v>
          </cell>
        </row>
        <row r="595">
          <cell r="A595">
            <v>9150725</v>
          </cell>
          <cell r="B595" t="str">
            <v>КОМПЛЕКТ КОРОБА ARCITECH С РЕЛИНГАМИ, H218/94, NL550, СЕРЕБРИСТЫЙ*ЗАКАЗНАЯ ПОЗИЦИЯ!!!</v>
          </cell>
        </row>
        <row r="596">
          <cell r="A596">
            <v>9150726</v>
          </cell>
          <cell r="B596" t="str">
            <v>КОМПЛЕКТ КОРОБА ARCITECH С РЕЛИНГАМИ, H218/94, NL650, СЕРЕБРИСТЫЙ*ЗАКАЗНАЯ ПОЗИЦИЯ!!!</v>
          </cell>
        </row>
        <row r="597">
          <cell r="A597">
            <v>9150735</v>
          </cell>
          <cell r="B597" t="str">
            <v>КОМПЛЕКТ КОРОБА ARCITECH С TOPSIDE, H218/94, NL400, СЕРЕБРИСТЫЙ</v>
          </cell>
        </row>
        <row r="598">
          <cell r="A598">
            <v>9150736</v>
          </cell>
          <cell r="B598" t="str">
            <v>КОМПЛЕКТ КОРОБА ARCITECH С TOPSIDE, H218/94, NL450, СЕРЕБРИСТЫЙ</v>
          </cell>
        </row>
        <row r="599">
          <cell r="A599">
            <v>9150737</v>
          </cell>
          <cell r="B599" t="str">
            <v>КОМПЛЕКТ КОРОБА ARCITECH С TOPSIDE, H218/94, NL500, СЕРЕБРИСТЫЙ</v>
          </cell>
        </row>
        <row r="600">
          <cell r="A600">
            <v>9150738</v>
          </cell>
          <cell r="B600" t="str">
            <v>КОМПЛЕКТ КОРОБА ARCITECH С TOPSIDE, H218/94, NL550, СЕРЕБРИСТЫЙ*ЗАКАЗНАЯ ПОЗИЦИЯ!!!</v>
          </cell>
        </row>
        <row r="601">
          <cell r="A601">
            <v>9150739</v>
          </cell>
          <cell r="B601" t="str">
            <v>КОМПЛЕКТ КОРОБА ARCITECH С TOPSIDE, H218/94, NL650, СЕРЕБРИСТЫЙ*ЗАКАЗНАЯ ПОЗИЦИЯ!!!</v>
          </cell>
        </row>
        <row r="602">
          <cell r="A602">
            <v>9150727</v>
          </cell>
          <cell r="B602" t="str">
            <v>КОМПЛЕКТ КОРОБА ARCITECH С DESIGNSIDE, H218/94, NL270, СЕРЕБРИСТЫЙ</v>
          </cell>
        </row>
        <row r="603">
          <cell r="A603">
            <v>9150728</v>
          </cell>
          <cell r="B603" t="str">
            <v>КОМПЛЕКТ КОРОБА ARCITECH С DESIGNSIDE, H218/94, NL300, СЕРЕБРИСТЫЙ</v>
          </cell>
        </row>
        <row r="604">
          <cell r="A604">
            <v>9150729</v>
          </cell>
          <cell r="B604" t="str">
            <v>КОМПЛЕКТ КОРОБА ARCITECH С DESIGNSIDE, H218/94, NL350, СЕРЕБРИСТЫЙ</v>
          </cell>
        </row>
        <row r="605">
          <cell r="A605">
            <v>9150730</v>
          </cell>
          <cell r="B605" t="str">
            <v>КОМПЛЕКТ КОРОБА ARCITECH С DESIGNSIDE, H218/94, NL400, СЕРЕБРИСТЫЙ</v>
          </cell>
        </row>
        <row r="606">
          <cell r="A606">
            <v>9150731</v>
          </cell>
          <cell r="B606" t="str">
            <v>КОМПЛЕКТ КОРОБА ARCITECH С DESIGNSIDE, H218/94, NL450, СЕРЕБРИСТЫЙ</v>
          </cell>
        </row>
        <row r="607">
          <cell r="A607">
            <v>9150732</v>
          </cell>
          <cell r="B607" t="str">
            <v>КОМПЛЕКТ КОРОБА ARCITECH С DESIGNSIDE, H218/94, NL500, СЕРЕБРИСТЫЙ</v>
          </cell>
        </row>
        <row r="608">
          <cell r="A608">
            <v>9150733</v>
          </cell>
          <cell r="B608" t="str">
            <v>КОМПЛЕКТ КОРОБА ARCITECH С DESIGNSIDE, H218/94, NL550, СЕРЕБРИСТЫЙ*ЗАКАЗНАЯ ПОЗИЦИЯ!!!</v>
          </cell>
        </row>
        <row r="609">
          <cell r="A609">
            <v>9150734</v>
          </cell>
          <cell r="B609" t="str">
            <v>КОМПЛЕКТ КОРОБА ARCITECH С DESIGNSIDE, H218/94, NL650, СЕРЕБРИСТЫЙ*ЗАКАЗНАЯ ПОЗИЦИЯ!!!</v>
          </cell>
        </row>
        <row r="610">
          <cell r="A610">
            <v>9150740</v>
          </cell>
          <cell r="B610" t="str">
            <v>КОМПЛЕКТ КОРОБА ARCITECH С РЕЛИНГАМИ, H250/94, NL270, СЕРЕБРИСТЫЙ</v>
          </cell>
        </row>
        <row r="611">
          <cell r="A611">
            <v>9150741</v>
          </cell>
          <cell r="B611" t="str">
            <v>КОМПЛЕКТ КОРОБА ARCITECH С РЕЛИНГАМИ, H250/94, NL300, СЕРЕБРИСТЫЙ</v>
          </cell>
        </row>
        <row r="612">
          <cell r="A612">
            <v>9150742</v>
          </cell>
          <cell r="B612" t="str">
            <v>КОМПЛЕКТ КОРОБА ARCITECH С РЕЛИНГАМИ, H250/94, NL350, СЕРЕБРИСТЫЙ</v>
          </cell>
        </row>
        <row r="613">
          <cell r="A613">
            <v>9150743</v>
          </cell>
          <cell r="B613" t="str">
            <v>КОМПЛЕКТ КОРОБА ARCITECH С РЕЛИНГАМИ, H250/94, NL400, СЕРЕБРИСТЫЙ</v>
          </cell>
        </row>
        <row r="614">
          <cell r="A614">
            <v>9150744</v>
          </cell>
          <cell r="B614" t="str">
            <v>КОМПЛЕКТ КОРОБА ARCITECH С РЕЛИНГАМИ, H250/94, NL450, СЕРЕБРИСТЫЙ</v>
          </cell>
        </row>
        <row r="615">
          <cell r="A615">
            <v>9150745</v>
          </cell>
          <cell r="B615" t="str">
            <v>КОМПЛЕКТ КОРОБА ARCITECH С РЕЛИНГАМИ, H250/94, NL500, СЕРЕБРИСТЫЙ</v>
          </cell>
        </row>
        <row r="616">
          <cell r="A616">
            <v>9150746</v>
          </cell>
          <cell r="B616" t="str">
            <v>КОМПЛЕКТ КОРОБА ARCITECH С РЕЛИНГАМИ, H250/94, NL550, СЕРЕБРИСТЫЙ*ЗАКАЗНАЯ ПОЗИЦИЯ!!!</v>
          </cell>
        </row>
        <row r="617">
          <cell r="A617">
            <v>9150747</v>
          </cell>
          <cell r="B617" t="str">
            <v>КОМПЛЕКТ КОРОБА ARCITECH С РЕЛИНГАМИ, H250/94, NL650, СЕРЕБРИСТЫЙ*ЗАКАЗНАЯ ПОЗИЦИЯ!!!</v>
          </cell>
        </row>
        <row r="618">
          <cell r="A618">
            <v>9150748</v>
          </cell>
          <cell r="B618" t="str">
            <v>КОМПЛЕКТ КОРОБА ARCITECH С РЕЛИНГАМИ, H282/94, NL270, СЕРЕБРИСТЫЙ</v>
          </cell>
        </row>
        <row r="619">
          <cell r="A619">
            <v>9150749</v>
          </cell>
          <cell r="B619" t="str">
            <v>КОМПЛЕКТ КОРОБА ARCITECH С РЕЛИНГАМИ, H282/94, NL300, СЕРЕБРИСТЫЙ</v>
          </cell>
        </row>
        <row r="620">
          <cell r="A620">
            <v>9150750</v>
          </cell>
          <cell r="B620" t="str">
            <v>КОМПЛЕКТ КОРОБА ARCITECH С РЕЛИНГАМИ, H282/94, NL350, СЕРЕБРИСТЫЙ</v>
          </cell>
        </row>
        <row r="621">
          <cell r="A621">
            <v>9150751</v>
          </cell>
          <cell r="B621" t="str">
            <v>КОМПЛЕКТ КОРОБА ARCITECH С РЕЛИНГАМИ, H282/94, NL400, СЕРЕБРИСТЫЙ</v>
          </cell>
        </row>
        <row r="622">
          <cell r="A622">
            <v>9150752</v>
          </cell>
          <cell r="B622" t="str">
            <v>КОМПЛЕКТ КОРОБА ARCITECH С РЕЛИНГАМИ, H282/94, NL450, СЕРЕБРИСТЫЙ</v>
          </cell>
        </row>
        <row r="623">
          <cell r="A623">
            <v>9150753</v>
          </cell>
          <cell r="B623" t="str">
            <v>КОМПЛЕКТ КОРОБА ARCITECH С РЕЛИНГАМИ, H282/94, NL500, СЕРЕБРИСТЫЙ</v>
          </cell>
        </row>
        <row r="624">
          <cell r="A624">
            <v>9150754</v>
          </cell>
          <cell r="B624" t="str">
            <v>КОМПЛЕКТ КОРОБА ARCITECH С РЕЛИНГАМИ, H282/94, NL550, СЕРЕБРИСТЫЙ*ЗАКАЗНАЯ ПОЗИЦИЯ!!!</v>
          </cell>
        </row>
        <row r="625">
          <cell r="A625">
            <v>9150755</v>
          </cell>
          <cell r="B625" t="str">
            <v>КОМПЛЕКТ КОРОБА ARCITECH С РЕЛИНГАМИ, H282/94, NL650, СЕРЕБРИСТЫЙ*ЗАКАЗНАЯ ПОЗИЦИЯ!!!</v>
          </cell>
        </row>
        <row r="626">
          <cell r="A626">
            <v>9150922</v>
          </cell>
          <cell r="B626" t="str">
            <v>КОМПЛЕКТ ЯЩИКА ARCITECH, H126, NL270, СЕРЕБРИСТЫЙ</v>
          </cell>
        </row>
        <row r="627">
          <cell r="A627">
            <v>9150924</v>
          </cell>
          <cell r="B627" t="str">
            <v>КОМПЛЕКТ ЯЩИКА ARCITECH, H126, NL300, СЕРЕБРИСТЫЙ</v>
          </cell>
        </row>
        <row r="628">
          <cell r="A628">
            <v>9150925</v>
          </cell>
          <cell r="B628" t="str">
            <v>КОМПЛЕКТ ЯЩИКА ARCITECH, H126, NL350, СЕРЕБРИСТЫЙ</v>
          </cell>
        </row>
        <row r="629">
          <cell r="A629">
            <v>9150927</v>
          </cell>
          <cell r="B629" t="str">
            <v>КОМПЛЕКТ ЯЩИКА ARCITECH, H126, NL400, СЕРЕБРИСТЫЙ</v>
          </cell>
        </row>
        <row r="630">
          <cell r="A630">
            <v>9150928</v>
          </cell>
          <cell r="B630" t="str">
            <v>КОМПЛЕКТ ЯЩИКА ARCITECH, H126, NL450, СЕРЕБРИСТЫЙ</v>
          </cell>
        </row>
        <row r="631">
          <cell r="A631">
            <v>9150930</v>
          </cell>
          <cell r="B631" t="str">
            <v>КОМПЛЕКТ ЯЩИКА ARCITECH, H126, NL500, СЕРЕБРИСТЫЙ</v>
          </cell>
        </row>
        <row r="632">
          <cell r="A632">
            <v>9150931</v>
          </cell>
          <cell r="B632" t="str">
            <v>КОМПЛЕКТ ЯЩИКА ARCITECH, H126, NL550, СЕРЕБРИСТЫЙ*ЗАКАЗНАЯ ПОЗИЦИЯ!!!</v>
          </cell>
        </row>
        <row r="633">
          <cell r="A633">
            <v>9150932</v>
          </cell>
          <cell r="B633" t="str">
            <v>КОМПЛЕКТ ЯЩИКА ARCITECH, H126, NL650, СЕРЕБРИСТЫЙ*ЗАКАЗНАЯ ПОЗИЦИЯ!!!</v>
          </cell>
        </row>
        <row r="634">
          <cell r="A634">
            <v>9150933</v>
          </cell>
          <cell r="B634" t="str">
            <v>КОМПЛЕКТ КОРОБА ARCITECH С РЕЛИНГАМИ, H186/126, NL270, СЕРЕБРИСТЫЙ</v>
          </cell>
        </row>
        <row r="635">
          <cell r="A635">
            <v>9150934</v>
          </cell>
          <cell r="B635" t="str">
            <v>КОМПЛЕКТ КОРОБА ARCITECH С РЕЛИНГАМИ, H186/126, NL300, СЕРЕБРИСТЫЙ</v>
          </cell>
        </row>
        <row r="636">
          <cell r="A636">
            <v>9150935</v>
          </cell>
          <cell r="B636" t="str">
            <v>КОМПЛЕКТ КОРОБА ARCITECH С РЕЛИНГАМИ, H186/126, NL350, СЕРЕБРИСТЫЙ</v>
          </cell>
        </row>
        <row r="637">
          <cell r="A637">
            <v>9150936</v>
          </cell>
          <cell r="B637" t="str">
            <v>КОМПЛЕКТ КОРОБА ARCITECH С РЕЛИНГАМИ, H186/126, NL400, СЕРЕБРИСТЫЙ</v>
          </cell>
        </row>
        <row r="638">
          <cell r="A638">
            <v>9150937</v>
          </cell>
          <cell r="B638" t="str">
            <v>КОМПЛЕКТ КОРОБА ARCITECH С РЕЛИНГАМИ, H186/126, NL450, СЕРЕБРИСТЫЙ</v>
          </cell>
        </row>
        <row r="639">
          <cell r="A639">
            <v>9150938</v>
          </cell>
          <cell r="B639" t="str">
            <v>КОМПЛЕКТ КОРОБА ARCITECH С РЕЛИНГАМИ, H186/126, NL500, СЕРЕБРИСТЫЙ</v>
          </cell>
        </row>
        <row r="640">
          <cell r="A640">
            <v>9150939</v>
          </cell>
          <cell r="B640" t="str">
            <v>КОМПЛЕКТ КОРОБА ARCITECH С РЕЛИНГАМИ, H186/126, NL550, СЕРЕБРИСТЫЙ*ЗАКАЗНАЯ ПОЗИЦИЯ!!!</v>
          </cell>
        </row>
        <row r="641">
          <cell r="A641">
            <v>9150940</v>
          </cell>
          <cell r="B641" t="str">
            <v>КОМПЛЕКТ КОРОБА ARCITECH С РЕЛИНГАМИ, H186/126, NL650, СЕРЕБРИСТЫЙ*ЗАКАЗНАЯ ПОЗИЦИЯ!!!</v>
          </cell>
        </row>
        <row r="642">
          <cell r="A642">
            <v>9150941</v>
          </cell>
          <cell r="B642" t="str">
            <v>КОМПЛЕКТ КОРОБА ARCITECH С РЕЛИНГАМИ, H218/126, NL270, СЕРЕБРИСТЫЙ</v>
          </cell>
        </row>
        <row r="643">
          <cell r="A643">
            <v>9150942</v>
          </cell>
          <cell r="B643" t="str">
            <v>КОМПЛЕКТ КОРОБА ARCITECH С РЕЛИНГАМИ, H218/126, NL300, СЕРЕБРИСТЫЙ</v>
          </cell>
        </row>
        <row r="644">
          <cell r="A644">
            <v>9150943</v>
          </cell>
          <cell r="B644" t="str">
            <v>КОМПЛЕКТ КОРОБА ARCITECH С РЕЛИНГАМИ, H218/126, NL350, СЕРЕБРИСТЫЙ</v>
          </cell>
        </row>
        <row r="645">
          <cell r="A645">
            <v>9150944</v>
          </cell>
          <cell r="B645" t="str">
            <v>КОМПЛЕКТ КОРОБА ARCITECH С РЕЛИНГАМИ, H218/126, NL400, СЕРЕБРИСТЫЙ</v>
          </cell>
        </row>
        <row r="646">
          <cell r="A646">
            <v>9150945</v>
          </cell>
          <cell r="B646" t="str">
            <v>КОМПЛЕКТ КОРОБА ARCITECH С РЕЛИНГАМИ, H218/126, NL450, СЕРЕБРИСТЫЙ</v>
          </cell>
        </row>
        <row r="647">
          <cell r="A647">
            <v>9150946</v>
          </cell>
          <cell r="B647" t="str">
            <v>КОМПЛЕКТ КОРОБА ARCITECH С РЕЛИНГАМИ, H218/126, NL500, СЕРЕБРИСТЫЙ</v>
          </cell>
        </row>
        <row r="648">
          <cell r="A648">
            <v>9150947</v>
          </cell>
          <cell r="B648" t="str">
            <v>КОМПЛЕКТ КОРОБА ARCITECH С РЕЛИНГАМИ, H218/126, NL550, СЕРЕБРИСТЫЙ*ЗАКАЗНАЯ ПОЗИЦИЯ!!!</v>
          </cell>
        </row>
        <row r="649">
          <cell r="A649">
            <v>9150948</v>
          </cell>
          <cell r="B649" t="str">
            <v>КОМПЛЕКТ КОРОБА ARCITECH С РЕЛИНГАМИ, H218/126, NL650, СЕРЕБРИСТЫЙ*ЗАКАЗНАЯ ПОЗИЦИЯ!!!</v>
          </cell>
        </row>
        <row r="650">
          <cell r="A650">
            <v>9150782</v>
          </cell>
          <cell r="B650" t="str">
            <v>КОМПЛЕКТ КОРОБА ARCITECH С TOPSIDE, H218/126, NL400, СЕРЕБРИСТЫЙ</v>
          </cell>
        </row>
        <row r="651">
          <cell r="A651">
            <v>9150783</v>
          </cell>
          <cell r="B651" t="str">
            <v>КОМПЛЕКТ КОРОБА ARCITECH С TOPSIDE, H218/126, NL450, СЕРЕБРИСТЫЙ</v>
          </cell>
        </row>
        <row r="652">
          <cell r="A652">
            <v>9150784</v>
          </cell>
          <cell r="B652" t="str">
            <v>КОМПЛЕКТ КОРОБА ARCITECH С TOPSIDE, H218/126, NL500, СЕРЕБРИСТЫЙ</v>
          </cell>
        </row>
        <row r="653">
          <cell r="A653">
            <v>9150785</v>
          </cell>
          <cell r="B653" t="str">
            <v>КОМПЛЕКТ КОРОБА ARCITECH С TOPSIDE, H218/126, NL550, СЕРЕБРИСТЫЙ*ЗАКАЗНАЯ ПОЗИЦИЯ!!!</v>
          </cell>
        </row>
        <row r="654">
          <cell r="A654">
            <v>9150786</v>
          </cell>
          <cell r="B654" t="str">
            <v>КОМПЛЕКТ КОРОБА ARCITECH С TOPSIDE, H218/126, NL650, СЕРЕБРИСТЫЙ*ЗАКАЗНАЯ ПОЗИЦИЯ!!!</v>
          </cell>
        </row>
        <row r="655">
          <cell r="A655">
            <v>9150949</v>
          </cell>
          <cell r="B655" t="str">
            <v>КОМПЛЕКТ КОРОБА ARCITECH С DESIGNSIDE, H218/126, NL270, СЕРЕБРИСТЫЙ</v>
          </cell>
        </row>
        <row r="656">
          <cell r="A656">
            <v>9150950</v>
          </cell>
          <cell r="B656" t="str">
            <v>КОМПЛЕКТ КОРОБА ARCITECH С DESIGNSIDE, H218/126, NL300, СЕРЕБРИСТЫЙ</v>
          </cell>
        </row>
        <row r="657">
          <cell r="A657">
            <v>9150951</v>
          </cell>
          <cell r="B657" t="str">
            <v>КОМПЛЕКТ КОРОБА ARCITECH С DESIGNSIDE, H218/126, NL350, СЕРЕБРИСТЫЙ</v>
          </cell>
        </row>
        <row r="658">
          <cell r="A658">
            <v>9150952</v>
          </cell>
          <cell r="B658" t="str">
            <v>КОМПЛЕКТ КОРОБА ARCITECH С DESIGNSIDE, H218/126, NL400, СЕРЕБРИСТЫЙ</v>
          </cell>
        </row>
        <row r="659">
          <cell r="A659">
            <v>9150953</v>
          </cell>
          <cell r="B659" t="str">
            <v>КОМПЛЕКТ КОРОБА ARCITECH С DESIGNSIDE, H218/126, NL450, СЕРЕБРИСТЫЙ</v>
          </cell>
        </row>
        <row r="660">
          <cell r="A660">
            <v>9150954</v>
          </cell>
          <cell r="B660" t="str">
            <v>КОМПЛЕКТ КОРОБА ARCITECH С DESIGNSIDE, H218/126, NL500, СЕРЕБРИСТЫЙ</v>
          </cell>
        </row>
        <row r="661">
          <cell r="A661">
            <v>9150955</v>
          </cell>
          <cell r="B661" t="str">
            <v>КОМПЛЕКТ КОРОБА ARCITECH С DESIGNSIDE, H218/126, NL550, СЕРЕБРИСТЫЙ*ЗАКАЗНАЯ ПОЗИЦИЯ!!!</v>
          </cell>
        </row>
        <row r="662">
          <cell r="A662">
            <v>9150956</v>
          </cell>
          <cell r="B662" t="str">
            <v>КОМПЛЕКТ КОРОБА ARCITECH С DESIGNSIDE, H218/126, NL650, СЕРЕБРИСТЫЙ*ЗАКАЗНАЯ ПОЗИЦИЯ!!!</v>
          </cell>
        </row>
        <row r="663">
          <cell r="A663">
            <v>9150957</v>
          </cell>
          <cell r="B663" t="str">
            <v>КОМПЛЕКТ КОРОБА ARCITECH С РЕЛИНГАМИ, H250/126, NL270, СЕРЕБРИСТЫЙ</v>
          </cell>
        </row>
        <row r="664">
          <cell r="A664">
            <v>9150958</v>
          </cell>
          <cell r="B664" t="str">
            <v>КОМПЛЕКТ КОРОБА ARCITECH С РЕЛИНГАМИ, H250/126, NL300, СЕРЕБРИСТЫЙ</v>
          </cell>
        </row>
        <row r="665">
          <cell r="A665">
            <v>9150959</v>
          </cell>
          <cell r="B665" t="str">
            <v>КОМПЛЕКТ КОРОБА ARCITECH С РЕЛИНГАМИ, H250/126, NL350, СЕРЕБРИСТЫЙ</v>
          </cell>
        </row>
        <row r="666">
          <cell r="A666">
            <v>9150960</v>
          </cell>
          <cell r="B666" t="str">
            <v>КОМПЛЕКТ КОРОБА ARCITECH С РЕЛИНГАМИ, H250/126, NL400, СЕРЕБРИСТЫЙ</v>
          </cell>
        </row>
        <row r="667">
          <cell r="A667">
            <v>9150961</v>
          </cell>
          <cell r="B667" t="str">
            <v>КОМПЛЕКТ КОРОБА ARCITECH С РЕЛИНГАМИ, H250/126, NL450, СЕРЕБРИСТЫЙ</v>
          </cell>
        </row>
        <row r="668">
          <cell r="A668">
            <v>9150962</v>
          </cell>
          <cell r="B668" t="str">
            <v>КОМПЛЕКТ КОРОБА ARCITECH С РЕЛИНГАМИ, H250/126, NL500, СЕРЕБРИСТЫЙ</v>
          </cell>
        </row>
        <row r="669">
          <cell r="A669">
            <v>9150963</v>
          </cell>
          <cell r="B669" t="str">
            <v>КОМПЛЕКТ КОРОБА ARCITECH С РЕЛИНГАМИ, H250/126, NL550, СЕРЕБРИСТЫЙ*ЗАКАЗНАЯ ПОЗИЦИЯ!!!</v>
          </cell>
        </row>
        <row r="670">
          <cell r="A670">
            <v>9150964</v>
          </cell>
          <cell r="B670" t="str">
            <v>КОМПЛЕКТ КОРОБА ARCITECH С РЕЛИНГАМИ, H250/126, NL650, СЕРЕБРИСТЫЙ*ЗАКАЗНАЯ ПОЗИЦИЯ!!!</v>
          </cell>
        </row>
        <row r="671">
          <cell r="A671">
            <v>9150983</v>
          </cell>
          <cell r="B671" t="str">
            <v>КОМПЛЕКТ КОРОБА ARCITECH С TOPSIDE, H250/126, NL400, СЕРЕБРИСТЫЙ</v>
          </cell>
        </row>
        <row r="672">
          <cell r="A672">
            <v>9150984</v>
          </cell>
          <cell r="B672" t="str">
            <v>КОМПЛЕКТ КОРОБА ARCITECH С TOPSIDE, H250/126, NL450, СЕРЕБРИСТЫЙ</v>
          </cell>
        </row>
        <row r="673">
          <cell r="A673">
            <v>9150985</v>
          </cell>
          <cell r="B673" t="str">
            <v>КОМПЛЕКТ КОРОБА ARCITECH С TOPSIDE, H250/126, NL500, СЕРЕБРИСТЫЙ</v>
          </cell>
        </row>
        <row r="674">
          <cell r="A674">
            <v>9150986</v>
          </cell>
          <cell r="B674" t="str">
            <v>КОМПЛЕКТ КОРОБА ARCITECH С TOPSIDE, H250/126, NL550, СЕРЕБРИСТЫЙ*ЗАКАЗНАЯ ПОЗИЦИЯ!!!</v>
          </cell>
        </row>
        <row r="675">
          <cell r="A675">
            <v>9150987</v>
          </cell>
          <cell r="B675" t="str">
            <v>КОМПЛЕКТ КОРОБА ARCITECH С TOPSIDE, H250/126, NL650, СЕРЕБРИСТЫЙ*ЗАКАЗНАЯ ПОЗИЦИЯ!!!</v>
          </cell>
        </row>
        <row r="676">
          <cell r="A676">
            <v>9150965</v>
          </cell>
          <cell r="B676" t="str">
            <v>КОМПЛЕКТ КОРОБА ARCITECH С DESIGNSIDE, H250/126, NL270, СЕРЕБРИСТЫЙ</v>
          </cell>
        </row>
        <row r="677">
          <cell r="A677">
            <v>9150966</v>
          </cell>
          <cell r="B677" t="str">
            <v>КОМПЛЕКТ КОРОБА ARCITECH С DESIGNSIDE, H250/126, NL300, СЕРЕБРИСТЫЙ</v>
          </cell>
        </row>
        <row r="678">
          <cell r="A678">
            <v>9150967</v>
          </cell>
          <cell r="B678" t="str">
            <v>КОМПЛЕКТ КОРОБА ARCITECH С DESIGNSIDE, H250/126, NL350, СЕРЕБРИСТЫЙ</v>
          </cell>
        </row>
        <row r="679">
          <cell r="A679">
            <v>9150968</v>
          </cell>
          <cell r="B679" t="str">
            <v>КОМПЛЕКТ КОРОБА ARCITECH С DESIGNSIDE, H250/126, NL400, СЕРЕБРИСТЫЙ</v>
          </cell>
        </row>
        <row r="680">
          <cell r="A680">
            <v>9150969</v>
          </cell>
          <cell r="B680" t="str">
            <v>КОМПЛЕКТ КОРОБА ARCITECH С DESIGNSIDE, H250/126, NL450, СЕРЕБРИСТЫЙ</v>
          </cell>
        </row>
        <row r="681">
          <cell r="A681">
            <v>9150970</v>
          </cell>
          <cell r="B681" t="str">
            <v>КОМПЛЕКТ КОРОБА ARCITECH С DESIGNSIDE, H250/126, NL500, СЕРЕБРИСТЫЙ</v>
          </cell>
        </row>
        <row r="682">
          <cell r="A682">
            <v>9150981</v>
          </cell>
          <cell r="B682" t="str">
            <v>КОМПЛЕКТ КОРОБА ARCITECH С DESIGNSIDE, H250/126, NL550, СЕРЕБРИСТЫЙ*ЗАКАЗНАЯ ПОЗИЦИЯ!!!</v>
          </cell>
        </row>
        <row r="683">
          <cell r="A683">
            <v>9150982</v>
          </cell>
          <cell r="B683" t="str">
            <v>КОМПЛЕКТ КОРОБА ARCITECH С DESIGNSIDE, H250/126, NL650, СЕРЕБРИСТЫЙ*ЗАКАЗНАЯ ПОЗИЦИЯ!!!</v>
          </cell>
        </row>
        <row r="684">
          <cell r="A684">
            <v>9150988</v>
          </cell>
          <cell r="B684" t="str">
            <v>КОМПЛЕКТ КОРОБА ARCITECH С РЕЛИНГАМИ, H282/126, NL270, СЕРЕБРИСТЫЙ</v>
          </cell>
        </row>
        <row r="685">
          <cell r="A685">
            <v>9150989</v>
          </cell>
          <cell r="B685" t="str">
            <v>КОМПЛЕКТ КОРОБА ARCITECH С РЕЛИНГАМИ, H282/126, NL300, СЕРЕБРИСТЫЙ</v>
          </cell>
        </row>
        <row r="686">
          <cell r="A686">
            <v>9150990</v>
          </cell>
          <cell r="B686" t="str">
            <v>КОМПЛЕКТ КОРОБА ARCITECH С РЕЛИНГАМИ, H282/126, NL350, СЕРЕБРИСТЫЙ</v>
          </cell>
        </row>
        <row r="687">
          <cell r="A687">
            <v>9150991</v>
          </cell>
          <cell r="B687" t="str">
            <v>КОМПЛЕКТ КОРОБА ARCITECH С РЕЛИНГАМИ, H282/126, NL400, СЕРЕБРИСТЫЙ</v>
          </cell>
        </row>
        <row r="688">
          <cell r="A688">
            <v>9150992</v>
          </cell>
          <cell r="B688" t="str">
            <v>КОМПЛЕКТ КОРОБА ARCITECH С РЕЛИНГАМИ, H282/126, NL450, СЕРЕБРИСТЫЙ</v>
          </cell>
        </row>
        <row r="689">
          <cell r="A689">
            <v>9150993</v>
          </cell>
          <cell r="B689" t="str">
            <v>КОМПЛЕКТ КОРОБА ARCITECH С РЕЛИНГАМИ, H282/126, NL500, СЕРЕБРИСТЫЙ</v>
          </cell>
        </row>
        <row r="690">
          <cell r="A690">
            <v>9150994</v>
          </cell>
          <cell r="B690" t="str">
            <v>КОМПЛЕКТ КОРОБА ARCITECH С РЕЛИНГАМИ, H282/126, NL550, СЕРЕБРИСТЫЙ*ЗАКАЗНАЯ ПОЗИЦИЯ!!!</v>
          </cell>
        </row>
        <row r="691">
          <cell r="A691">
            <v>9150995</v>
          </cell>
          <cell r="B691" t="str">
            <v>КОМПЛЕКТ КОРОБА ARCITECH С РЕЛИНГАМИ, H282/126, NL650, СЕРЕБРИСТЫЙ*ЗАКАЗНАЯ ПОЗИЦИЯ!!!</v>
          </cell>
        </row>
        <row r="692">
          <cell r="A692">
            <v>9234469</v>
          </cell>
          <cell r="B692" t="str">
            <v>КОМПЛЕКТ БОКОВИН ЯЩИКА ARCITECH, H78, NL500, СЕРЕБРИСТЫЙ</v>
          </cell>
        </row>
        <row r="693">
          <cell r="A693">
            <v>9150612</v>
          </cell>
          <cell r="B693" t="str">
            <v>КОМПЛЕКТ БОКОВИН ЯЩИКА ARCITECH, H78, NL500, СЕРЕБРИСТЫЙ</v>
          </cell>
        </row>
        <row r="694">
          <cell r="A694">
            <v>9150613</v>
          </cell>
          <cell r="B694" t="str">
            <v>КОМПЛЕКТ БОКОВИН ЯЩИКА ARCITECH, H94, NL270, СЕРЕБРИСТЫЙ</v>
          </cell>
        </row>
        <row r="695">
          <cell r="A695">
            <v>9150614</v>
          </cell>
          <cell r="B695" t="str">
            <v>КОМПЛЕКТ БОКОВИН ЯЩИКА ARCITECH, H94, NL300, СЕРЕБРИСТЫЙ</v>
          </cell>
        </row>
        <row r="696">
          <cell r="A696">
            <v>9150615</v>
          </cell>
          <cell r="B696" t="str">
            <v>КОМПЛЕКТ БОКОВИН ЯЩИКА ARCITECH, H94, NL350, СЕРЕБРИСТЫЙ</v>
          </cell>
        </row>
        <row r="697">
          <cell r="A697">
            <v>9150616</v>
          </cell>
          <cell r="B697" t="str">
            <v>КОМПЛЕКТ БОКОВИН ЯЩИКА ARCITECH, H94, NL400, СЕРЕБРИСТЫЙ</v>
          </cell>
        </row>
        <row r="698">
          <cell r="A698">
            <v>9150618</v>
          </cell>
          <cell r="B698" t="str">
            <v>КОМПЛЕКТ БОКОВИН ЯЩИКА ARCITECH, H94, NL450, СЕРЕБРИСТЫЙ</v>
          </cell>
        </row>
        <row r="699">
          <cell r="A699">
            <v>9150619</v>
          </cell>
          <cell r="B699" t="str">
            <v>КОМПЛЕКТ БОКОВИН ЯЩИКА ARCITECH, H94, NL500, СЕРЕБРИСТЫЙ</v>
          </cell>
        </row>
        <row r="700">
          <cell r="A700">
            <v>9150620</v>
          </cell>
          <cell r="B700" t="str">
            <v>КОМПЛЕКТ БОКОВИН ЯЩИКА ARCITECH, H94, NL550, СЕРЕБРИСТЫЙ*ЗАКАЗНАЯ ПОЗИЦИЯ!!!</v>
          </cell>
        </row>
        <row r="701">
          <cell r="A701">
            <v>9150621</v>
          </cell>
          <cell r="B701" t="str">
            <v>КОМПЛЕКТ БОКОВИН ЯЩИКА ARCITECH, H94, NL650, СЕРЕБРИСТЫЙ*ЗАКАЗНАЯ ПОЗИЦИЯ!!!</v>
          </cell>
        </row>
        <row r="702">
          <cell r="A702">
            <v>9150622</v>
          </cell>
          <cell r="B702" t="str">
            <v>КОМПЛЕКТ БОКОВИН ЯЩИКА ARCITECH, H126, NL270, СЕРЕБРИСТЫЙ</v>
          </cell>
        </row>
        <row r="703">
          <cell r="A703">
            <v>9150623</v>
          </cell>
          <cell r="B703" t="str">
            <v>КОМПЛЕКТ БОКОВИН ЯЩИКА ARCITECH, H126, NL300, СЕРЕБРИСТЫЙ</v>
          </cell>
        </row>
        <row r="704">
          <cell r="A704">
            <v>9150624</v>
          </cell>
          <cell r="B704" t="str">
            <v>КОМПЛЕКТ БОКОВИН ЯЩИКА ARCITECH, H126, NL350, СЕРЕБРИСТЫЙ</v>
          </cell>
        </row>
        <row r="705">
          <cell r="A705">
            <v>9150625</v>
          </cell>
          <cell r="B705" t="str">
            <v>КОМПЛЕКТ БОКОВИН ЯЩИКА ARCITECH, H126, NL400, СЕРЕБРИСТЫЙ</v>
          </cell>
        </row>
        <row r="706">
          <cell r="A706">
            <v>9150626</v>
          </cell>
          <cell r="B706" t="str">
            <v>КОМПЛЕКТ БОКОВИН ЯЩИКА ARCITECH, H126, NL450, СЕРЕБРИСТЫЙ</v>
          </cell>
        </row>
        <row r="707">
          <cell r="A707">
            <v>9150627</v>
          </cell>
          <cell r="B707" t="str">
            <v>КОМПЛЕКТ БОКОВИН ЯЩИКА ARCITECH, H126, NL500, СЕРЕБРИСТЫЙ</v>
          </cell>
        </row>
        <row r="708">
          <cell r="A708">
            <v>9150628</v>
          </cell>
          <cell r="B708" t="str">
            <v>КОМПЛЕКТ БОКОВИН ЯЩИКА ARCITECH, H126, NL550, СЕРЕБРИСТЫЙ*ЗАКАЗНАЯ ПОЗИЦИЯ!!!</v>
          </cell>
        </row>
        <row r="709">
          <cell r="A709">
            <v>9150629</v>
          </cell>
          <cell r="B709" t="str">
            <v>КОМПЛЕКТ БОКОВИН ЯЩИКА ARCITECH, H126, NL650, СЕРЕБРИСТЫЙ*ЗАКАЗНАЯ ПОЗИЦИЯ!!!</v>
          </cell>
        </row>
        <row r="710">
          <cell r="A710">
            <v>9150630</v>
          </cell>
          <cell r="B710" t="str">
            <v>КОМПЛЕКТ СОЕДИНИТЕЛЕЙ ЗАДНЕЙ СТЕНКИ ARCITECH, H78, СЕРЕБРИСТЫЙ</v>
          </cell>
        </row>
        <row r="711">
          <cell r="A711">
            <v>9150641</v>
          </cell>
          <cell r="B711" t="str">
            <v>КОМПЛЕКТ СОЕДИНИТЕЛЕЙ ЗАДНЕЙ СТЕНКИ ARCITECH, H94, СЕРЕБРИСТЫЙ</v>
          </cell>
        </row>
        <row r="712">
          <cell r="A712">
            <v>9150642</v>
          </cell>
          <cell r="B712" t="str">
            <v>КОМПЛЕКТ СОЕДИНИТЕЛЕЙ ЗАДНЕЙ СТЕНКИ ARCITECH, H126, СЕРЕБРИСТЫЙ</v>
          </cell>
        </row>
        <row r="713">
          <cell r="A713">
            <v>9150643</v>
          </cell>
          <cell r="B713" t="str">
            <v>КОМПЛЕКТ СОЕДИНИТЕЛЕЙ ЗАДНЕЙ СТЕНКИ ARCITECH, H186, СЕРЕБРИСТЫЙ</v>
          </cell>
        </row>
        <row r="714">
          <cell r="A714">
            <v>9150644</v>
          </cell>
          <cell r="B714" t="str">
            <v>КОМПЛЕКТ СОЕДИНИТЕЛЕЙ ЗАДНЕЙ СТЕНКИ ARCITECH, H218, СЕРЕБРИСТЫЙ</v>
          </cell>
        </row>
        <row r="715">
          <cell r="A715">
            <v>9150645</v>
          </cell>
          <cell r="B715" t="str">
            <v>КОМПЛЕКТ СОЕДИНИТЕЛЕЙ ЗАДНЕЙ СТЕНКИ ARCITECH, H250, СЕРЕБРИСТЫЙ</v>
          </cell>
        </row>
        <row r="716">
          <cell r="A716">
            <v>9150646</v>
          </cell>
          <cell r="B716" t="str">
            <v>КОМПЛЕКТ СОЕДИНИТЕЛЕЙ ЗАДНЕЙ СТЕНКИ ARCITECH, H282, СЕРЕБРИСТЫЙ</v>
          </cell>
        </row>
        <row r="717">
          <cell r="A717">
            <v>9150647</v>
          </cell>
          <cell r="B717" t="str">
            <v>КОМПЛЕКТ ПРОДОЛЬНЫХ РЕЛИНГОВ КОРОБА С СОЕД. ПЕРЕД. ПАНЕЛИ ARCITECH, NL270, СЕРЕБРИСТЫЙ</v>
          </cell>
        </row>
        <row r="718">
          <cell r="A718">
            <v>9150648</v>
          </cell>
          <cell r="B718" t="str">
            <v>КОМПЛЕКТ ПРОДОЛЬНЫХ РЕЛИНГОВ КОРОБА С СОЕД. ПЕРЕД. ПАНЕЛИ ARCITECH, NL300, СЕРЕБРИСТЫЙ</v>
          </cell>
        </row>
        <row r="719">
          <cell r="A719">
            <v>9150649</v>
          </cell>
          <cell r="B719" t="str">
            <v>КОМПЛЕКТ ПРОДОЛЬНЫХ РЕЛИНГОВ КОРОБА С СОЕД. ПЕРЕД. ПАНЕЛИ ARCITECH, NL350, СЕРЕБРИСТЫЙ</v>
          </cell>
        </row>
        <row r="720">
          <cell r="A720">
            <v>9150650</v>
          </cell>
          <cell r="B720" t="str">
            <v>КОМПЛЕКТ ПРОДОЛЬНЫХ РЕЛИНГОВ КОРОБА С СОЕД. ПЕРЕД. ПАНЕЛИ ARCITECH, NL400, СЕРЕБРИСТЫЙ</v>
          </cell>
        </row>
        <row r="721">
          <cell r="A721">
            <v>9150652</v>
          </cell>
          <cell r="B721" t="str">
            <v>КОМПЛЕКТ ПРОДОЛЬНЫХ РЕЛИНГОВ КОРОБА С СОЕД. ПЕРЕД. ПАНЕЛИ ARCITECH, NL450, СЕРЕБРИСТЫЙ</v>
          </cell>
        </row>
        <row r="722">
          <cell r="A722">
            <v>9150653</v>
          </cell>
          <cell r="B722" t="str">
            <v>КОМПЛЕКТ ПРОДОЛЬНЫХ РЕЛИНГОВ КОРОБА С СОЕД. ПЕРЕД. ПАНЕЛИ ARCITECH, NL500, СЕРЕБРИСТЫЙ</v>
          </cell>
        </row>
        <row r="723">
          <cell r="A723">
            <v>9150654</v>
          </cell>
          <cell r="B723" t="str">
            <v>КОМПЛЕКТ ПРОДОЛЬНЫХ РЕЛИНГОВ КОРОБА С СОЕД. ПЕРЕД. ПАНЕЛИ ARCITECH, NL550, СЕРЕБРИСТЫЙ*ЗАКАЗНАЯ ПОЗИЦИЯ!!!</v>
          </cell>
        </row>
        <row r="724">
          <cell r="A724">
            <v>9150656</v>
          </cell>
          <cell r="B724" t="str">
            <v>КОМПЛЕКТ ПРОДОЛЬНЫХ РЕЛИНГОВ КОРОБА С СОЕД. ПЕРЕД. ПАНЕЛИ ARCITECH, NL650, СЕРЕБРИСТЫЙ*ЗАКАЗНАЯ ПОЗИЦИЯ!!!</v>
          </cell>
        </row>
        <row r="725">
          <cell r="A725">
            <v>9122912</v>
          </cell>
          <cell r="B725" t="str">
            <v>КОМПЛЕКТ НАДСТАВОК НА БОКОВИНУ TOPSIDE ДЛЯ ARCITECH, H92, NL400, СТАЛЬ, СЕРЕБРИСТЫЙ</v>
          </cell>
        </row>
        <row r="726">
          <cell r="A726">
            <v>9122916</v>
          </cell>
          <cell r="B726" t="str">
            <v>КОМПЛЕКТ НАДСТАВОК НА БОКОВИНУ TOPSIDE ДЛЯ ARCITECH, H92, NL450, СТАЛЬ, СЕРЕБРИСТЫЙ</v>
          </cell>
        </row>
        <row r="727">
          <cell r="A727">
            <v>9122920</v>
          </cell>
          <cell r="B727" t="str">
            <v>КОМПЛЕКТ НАДСТАВОК НА БОКОВИНУ TOPSIDE ДЛЯ ARCITECH, H92, NL500, СТАЛЬ, СЕРЕБРИСТЫЙ</v>
          </cell>
        </row>
        <row r="728">
          <cell r="A728">
            <v>9122924</v>
          </cell>
          <cell r="B728" t="str">
            <v>КОМПЛЕКТ НАДСТАВОК НА БОКОВИНУ TOPSIDE ДЛЯ ARCITECH, H92, NL550, СТАЛЬ, СЕРЕБРИСТЫЙ*ЗАКАЗНАЯ ПОЗИЦИЯ!!!</v>
          </cell>
        </row>
        <row r="729">
          <cell r="A729">
            <v>9122932</v>
          </cell>
          <cell r="B729" t="str">
            <v>КОМПЛЕКТ НАДСТАВОК НА БОКОВИНУ TOPSIDE ДЛЯ ARCITECH, H92, NL650, СТАЛЬ, СЕРЕБРИСТЫЙ*ЗАКАЗНАЯ ПОЗИЦИЯ!!!</v>
          </cell>
        </row>
        <row r="730">
          <cell r="A730">
            <v>9122983</v>
          </cell>
          <cell r="B730" t="str">
            <v>КОМПЛЕКТ НАДСТАВОК НА БОКОВИНУ DESIGNSIDE ДЛЯ ARCITECH, H92, NL270, СТЕКЛО, ПРОЗРАЧНОЕ</v>
          </cell>
        </row>
        <row r="731">
          <cell r="A731">
            <v>9122984</v>
          </cell>
          <cell r="B731" t="str">
            <v>КОМПЛЕКТ НАДСТАВОК НА БОКОВИНУ DESIGNSIDE ДЛЯ ARCITECH, H92, NL300, СТЕКЛО, ПРОЗРАЧНОЕ</v>
          </cell>
        </row>
        <row r="732">
          <cell r="A732">
            <v>9122985</v>
          </cell>
          <cell r="B732" t="str">
            <v>КОМПЛЕКТ НАДСТАВОК НА БОКОВИНУ DESIGNSIDE ДЛЯ ARCITECH, H92, NL350, СТЕКЛО, ПРОЗРАЧНОЕ</v>
          </cell>
        </row>
        <row r="733">
          <cell r="A733">
            <v>9122986</v>
          </cell>
          <cell r="B733" t="str">
            <v>КОМПЛЕКТ НАДСТАВОК НА БОКОВИНУ DESIGNSIDE ДЛЯ ARCITECH, H92, NL400, СТЕКЛО, ПРОЗРАЧНОЕ</v>
          </cell>
        </row>
        <row r="734">
          <cell r="A734">
            <v>9122987</v>
          </cell>
          <cell r="B734" t="str">
            <v>КОМПЛЕКТ НАДСТАВОК НА БОКОВИНУ DESIGNSIDE ДЛЯ ARCITECH, H92, NL450, СТЕКЛО, ПРОЗРАЧНОЕ</v>
          </cell>
        </row>
        <row r="735">
          <cell r="A735">
            <v>9122988</v>
          </cell>
          <cell r="B735" t="str">
            <v>КОМПЛЕКТ НАДСТАВОК НА БОКОВИНУ DESIGNSIDE ДЛЯ ARCITECH, H92, NL500, СТЕКЛО, ПРОЗРАЧНОЕ</v>
          </cell>
        </row>
        <row r="736">
          <cell r="A736">
            <v>9122989</v>
          </cell>
          <cell r="B736" t="str">
            <v>КОМПЛЕКТ НАДСТАВОК НА БОКОВИНУ DESIGNSIDE ДЛЯ ARCITECH, H92, NL550, СТЕКЛО, ПРОЗРАЧНОЕ*ЗАКАЗНАЯ ПОЗИЦИЯ!!!</v>
          </cell>
        </row>
        <row r="737">
          <cell r="A737">
            <v>9122990</v>
          </cell>
          <cell r="B737" t="str">
            <v>КОМПЛЕКТ НАДСТАВОК НА БОКОВИНУ DESIGNSIDE ДЛЯ ARCITECH, H92, NL650, СТЕКЛО, ПРОЗРАЧНОЕ*ЗАКАЗНАЯ ПОЗИЦИЯ!!!</v>
          </cell>
        </row>
        <row r="738">
          <cell r="A738">
            <v>9122973</v>
          </cell>
          <cell r="B738" t="str">
            <v>КОМПЛЕКТ АДАПТЕРОВ DESIGNSIDE ARCITECH, H92, СЕРЕБРИСТЫЙ</v>
          </cell>
        </row>
        <row r="739">
          <cell r="A739">
            <v>9122998</v>
          </cell>
          <cell r="B739" t="str">
            <v>КОМПЛЕКТ СОЕДИНИТЕЛЕЙ DESIGNSIDE ДЛЯ ARCITECH</v>
          </cell>
        </row>
        <row r="740">
          <cell r="A740">
            <v>9122949</v>
          </cell>
          <cell r="B740" t="str">
            <v>КОМПЛЕКТ НАДСТАВОК НА БОКОВИНУ TOPSIDE ДЛЯ ARCITECH, H124, NL400, СТАЛЬ, СЕРЕБРИСТЫЙ</v>
          </cell>
        </row>
        <row r="741">
          <cell r="A741">
            <v>9122953</v>
          </cell>
          <cell r="B741" t="str">
            <v>КОМПЛЕКТ НАДСТАВОК НА БОКОВИНУ TOPSIDE ДЛЯ ARCITECH, H124, NL450, СТАЛЬ, СЕРЕБРИСТЫЙ</v>
          </cell>
        </row>
        <row r="742">
          <cell r="A742">
            <v>9122957</v>
          </cell>
          <cell r="B742" t="str">
            <v>КОМПЛЕКТ НАДСТАВОК НА БОКОВИНУ TOPSIDE ДЛЯ ARCITECH, H124, NL500, СТАЛЬ, СЕРЕБРИСТЫЙ</v>
          </cell>
        </row>
        <row r="743">
          <cell r="A743">
            <v>9122961</v>
          </cell>
          <cell r="B743" t="str">
            <v>КОМПЛЕКТ НАДСТАВОК НА БОКОВИНУ TOPSIDE ДЛЯ ARCITECH, H124, NL550, СТАЛЬ, СЕРЕБРИСТЫЙ*ЗАКАЗНАЯ ПОЗИЦИЯ!!!</v>
          </cell>
        </row>
        <row r="744">
          <cell r="A744">
            <v>9122969</v>
          </cell>
          <cell r="B744" t="str">
            <v>КОМПЛЕКТ НАДСТАВОК НА БОКОВИНУ TOPSIDE ДЛЯ ARCITECH, H124, NL650, СТАЛЬ, СЕРЕБРИСТЫЙ*ЗАКАЗНАЯ ПОЗИЦИЯ!!!</v>
          </cell>
        </row>
        <row r="745">
          <cell r="A745">
            <v>9122991</v>
          </cell>
          <cell r="B745" t="str">
            <v>КОМПЛЕКТ НАДСТАВОК НА БОКОВИНУ DESIGNSIDE ДЛЯ ARCITECH, H124, NL270, СТЕКЛО, ПРОЗРАЧНОЕ</v>
          </cell>
        </row>
        <row r="746">
          <cell r="A746">
            <v>9122992</v>
          </cell>
          <cell r="B746" t="str">
            <v>КОМПЛЕКТ НАДСТАВОК НА БОКОВИНУ DESIGNSIDE ДЛЯ ARCITECH, H124, NL300, СТЕКЛО, ПРОЗРАЧНОЕ</v>
          </cell>
        </row>
        <row r="747">
          <cell r="A747">
            <v>9122993</v>
          </cell>
          <cell r="B747" t="str">
            <v>КОМПЛЕКТ НАДСТАВОК НА БОКОВИНУ DESIGNSIDE ДЛЯ ARCITECH, H124, NL350, СТЕКЛО, ПРОЗРАЧНОЕ</v>
          </cell>
        </row>
        <row r="748">
          <cell r="A748">
            <v>9122994</v>
          </cell>
          <cell r="B748" t="str">
            <v>КОМПЛЕКТ НАДСТАВОК НА БОКОВИНУ DESIGNSIDE ДЛЯ ARCITECH, H124, NL400, СТЕКЛО, ПРОЗРАЧНОЕ</v>
          </cell>
        </row>
        <row r="749">
          <cell r="A749">
            <v>9122995</v>
          </cell>
          <cell r="B749" t="str">
            <v>КОМПЛЕКТ НАДСТАВОК НА БОКОВИНУ DESIGNSIDE ДЛЯ ARCITECH, H124, NL450, СТЕКЛО, ПРОЗРАЧНОЕ</v>
          </cell>
        </row>
        <row r="750">
          <cell r="A750">
            <v>9122996</v>
          </cell>
          <cell r="B750" t="str">
            <v>КОМПЛЕКТ НАДСТАВОК НА БОКОВИНУ DESIGNSIDE ДЛЯ ARCITECH, H124, NL500, СТЕКЛО, ПРОЗРАЧНОЕ</v>
          </cell>
        </row>
        <row r="751">
          <cell r="A751">
            <v>9122997</v>
          </cell>
          <cell r="B751" t="str">
            <v>КОМПЛЕКТ НАДСТАВОК НА БОКОВИНУ DESIGNSIDE ДЛЯ ARCITECH, H124, NL550, СТЕКЛО, ПРОЗРАЧНОЕ*ЗАКАЗНАЯ ПОЗИЦИЯ!!!</v>
          </cell>
        </row>
        <row r="752">
          <cell r="A752">
            <v>9123078</v>
          </cell>
          <cell r="B752" t="str">
            <v>КОМПЛЕКТ НАДСТАВОК НА БОКОВИНУ DESIGNSIDE ДЛЯ ARCITECH, H124, NL650, СТЕКЛО, ПРОЗРАЧНОЕ*ЗАКАЗНАЯ ПОЗИЦИЯ!!!</v>
          </cell>
        </row>
        <row r="753">
          <cell r="A753">
            <v>9122978</v>
          </cell>
          <cell r="B753" t="str">
            <v>КОМПЛЕКТ АДАПТЕРОВ DESIGNSIDE ARCITECH, H124, СЕРЕБРИСТЫЙ</v>
          </cell>
        </row>
        <row r="754">
          <cell r="A754">
            <v>9192200</v>
          </cell>
          <cell r="B754" t="str">
            <v>ЗАДНЯЯ СТЕНКА ЯЩИКА ARCITECH, H94, L2000, АЛЮМИНИЙ, СЕРЕБРИСТАЯ</v>
          </cell>
        </row>
        <row r="755">
          <cell r="A755">
            <v>9121874</v>
          </cell>
          <cell r="B755" t="str">
            <v>ЗАДНЯЯ СТЕНКА ЯЩИКА ARCITECH, H94, L1140, АЛЮМИНИЙ, СЕРЕБРИСТАЯ</v>
          </cell>
        </row>
        <row r="756">
          <cell r="A756">
            <v>9192194</v>
          </cell>
          <cell r="B756" t="str">
            <v>ЗАДНЯЯ СТЕНКА ЯЩИКА ARCITECH, H126,L2000,АЛЮМИНИЙ, СЕРЕБРИСТАЯ</v>
          </cell>
        </row>
        <row r="757">
          <cell r="A757">
            <v>9121878</v>
          </cell>
          <cell r="B757" t="str">
            <v>ЗАДНЯЯ СТЕНКА ЯЩИКА ARCITECH, H126, L1140, АЛЮМИНИЙ, СЕРЕБРИСТАЯ</v>
          </cell>
        </row>
        <row r="758">
          <cell r="A758">
            <v>9192189</v>
          </cell>
          <cell r="B758" t="str">
            <v>ЗАДНЯЯ СТЕНКА ЯЩИКА ARCITECH, H186, L2000, АЛЮМИНИЙ, СЕРЕБРИСТАЯ</v>
          </cell>
        </row>
        <row r="759">
          <cell r="A759">
            <v>9121882</v>
          </cell>
          <cell r="B759" t="str">
            <v>ЗАДНЯЯ СТЕНКА ЯЩИКА ARCITECH, H186, L1140, АЛЮМИНИЙ, СЕРЕБРИСТАЯ</v>
          </cell>
        </row>
        <row r="760">
          <cell r="A760">
            <v>9192182</v>
          </cell>
          <cell r="B760" t="str">
            <v>ЗАДНЯЯ СТЕНКА ЯЩИКА ARCITECH, H218, L2000, АЛЮМИНИЙ, СЕРЕБРИСТАЯ</v>
          </cell>
        </row>
        <row r="761">
          <cell r="A761">
            <v>9121886</v>
          </cell>
          <cell r="B761" t="str">
            <v>ЗАДНЯЯ СТЕНКА ЯЩИКА ARCITECH, H218, L1140, АЛЮМИНИЙ, СЕРЕБРИСТАЯ</v>
          </cell>
        </row>
        <row r="762">
          <cell r="A762">
            <v>9123083</v>
          </cell>
          <cell r="B762" t="str">
            <v>КОМПЛЕКТ СОЕДИНИТЕЛЕЙ ПЕРЕДНЕЙ ПАНЕЛИ ВНУТР. ЯЩИКА ARCITECH, H94, СЕРЕБРИСТЫЙ</v>
          </cell>
        </row>
        <row r="763">
          <cell r="A763">
            <v>9123086</v>
          </cell>
          <cell r="B763" t="str">
            <v>КОМПЛЕКТ СОЕДИНИТЕЛЕЙ ПЕРЕДНЕЙ ПАНЕЛИ ВНУТР. ЯЩИКА ARCITECH, H126, СЕРЕБРИСТЫЙ</v>
          </cell>
        </row>
        <row r="764">
          <cell r="A764">
            <v>9123089</v>
          </cell>
          <cell r="B764" t="str">
            <v>КОМПЛЕКТ СОЕДИНИТЕЛЕЙ ПЕРЕДНЕЙ ПАНЕЛИ ВНУТР. КОРОБА ARCITECH, H186, СЕРЕБРИСТЫЙ</v>
          </cell>
        </row>
        <row r="765">
          <cell r="A765">
            <v>9123092</v>
          </cell>
          <cell r="B765" t="str">
            <v>КОМПЛЕКТ СОЕДИНИТЕЛЕЙ ПЕРЕДНЕЙ ПАНЕЛИ ВНУТР. КОРОБА ARCITECH, H218, СЕРЕБРИСТЫЙ</v>
          </cell>
        </row>
        <row r="766">
          <cell r="A766">
            <v>9192204</v>
          </cell>
          <cell r="B766" t="str">
            <v>ПЕРЕДНЯЯ ПАНЕЛЬ ВНУТРЕННЕГО ЯЩИКА ARCITECH, L2000, АЛЮМИНИЙ, СЕРЕБРИСТАЯ</v>
          </cell>
        </row>
        <row r="767">
          <cell r="A767">
            <v>9182706</v>
          </cell>
          <cell r="B767" t="str">
            <v>РЕЛИНГ ПЕРЕДНЕЙ ПАНЕЛИ ARCITECH, L2000, АЛЮМИНИЙ, СЕРЕБРИСТЫЙ</v>
          </cell>
        </row>
        <row r="768">
          <cell r="A768">
            <v>9192208</v>
          </cell>
          <cell r="B768" t="str">
            <v>ПРОФИЛЬ ДЛЯ ПЕРЕДНЕЙ ПАНЕЛИ ВНУТРЕННЕГО ЯЩИКА ARCITECH, L2000, АЛЮМИНИЙ</v>
          </cell>
        </row>
        <row r="769">
          <cell r="A769">
            <v>9123097</v>
          </cell>
          <cell r="B769" t="str">
            <v>ПРОФИЛЬ ДЛЯ ПЕРЕДНЕЙ ПАНЕЛИ ВНУТРЕННЕГО ЯЩИКА ARCITECH, L1140, АЛЮМИНИЙ</v>
          </cell>
        </row>
        <row r="770">
          <cell r="A770">
            <v>9235835</v>
          </cell>
          <cell r="B770" t="str">
            <v>ФИКСАТОР ВНУТРЕННЕГО ЯЩИКА ARCITECH,СЕРЫЙ</v>
          </cell>
        </row>
        <row r="771">
          <cell r="A771">
            <v>9135072</v>
          </cell>
          <cell r="B771" t="str">
            <v>ВНУТРЕННЯЯ ОРГАНИЗАЦИЯ ORGATRAY 400, NL450, KB400, СТАЛЬ, СЕРЕБРИСТАЯ</v>
          </cell>
        </row>
        <row r="772">
          <cell r="A772">
            <v>9135074</v>
          </cell>
          <cell r="B772" t="str">
            <v>ВНУТРЕННЯЯ ОРГАНИЗАЦИЯ ORGATRAY 400, NL450, KB450, СТАЛЬ, СЕРЕБРИСТАЯ</v>
          </cell>
        </row>
        <row r="773">
          <cell r="A773">
            <v>9135076</v>
          </cell>
          <cell r="B773" t="str">
            <v>ВНУТРЕННЯЯ ОРГАНИЗАЦИЯ ORGATRAY 400, NL450, KB500, СТАЛЬ, СЕРЕБРИСТАЯ</v>
          </cell>
        </row>
        <row r="774">
          <cell r="A774">
            <v>9135079</v>
          </cell>
          <cell r="B774" t="str">
            <v>ВНУТРЕННЯЯ ОРГАНИЗАЦИЯ ORGATRAY 400, NL450, KB600, СТАЛЬ, СЕРЕБРИСТАЯ</v>
          </cell>
        </row>
        <row r="775">
          <cell r="A775">
            <v>9135086</v>
          </cell>
          <cell r="B775" t="str">
            <v>ВНУТРЕННЯЯ ОРГАНИЗАЦИЯ ORGATRAY 400, NL500, KB400, СТАЛЬ, СЕРЕБРИСТАЯ</v>
          </cell>
        </row>
        <row r="776">
          <cell r="A776">
            <v>9135087</v>
          </cell>
          <cell r="B776" t="str">
            <v>ВНУТРЕННЯЯ ОРГАНИЗАЦИЯ ORGATRAY 400, NL500, KB450, СТАЛЬ, СЕРЕБРИСТАЯ</v>
          </cell>
        </row>
        <row r="777">
          <cell r="A777">
            <v>9135088</v>
          </cell>
          <cell r="B777" t="str">
            <v>ВНУТРЕННЯЯ ОРГАНИЗАЦИЯ ORGATRAY 400, NL500, KB500, СТАЛЬ, СЕРЕБРИСТАЯ</v>
          </cell>
        </row>
        <row r="778">
          <cell r="A778">
            <v>9135090</v>
          </cell>
          <cell r="B778" t="str">
            <v>ВНУТРЕННЯЯ ОРГАНИЗАЦИЯ ORGATRAY 400, NL500, KB600, СТАЛЬ, СЕРЕБРИСТАЯ</v>
          </cell>
        </row>
        <row r="779">
          <cell r="A779">
            <v>9135092</v>
          </cell>
          <cell r="B779" t="str">
            <v>ВНУТРЕННЯЯ ОРГАНИЗАЦИЯ ORGATRAY 400, NL500, KB800, СТАЛЬ, СЕРЕБРИСТАЯ</v>
          </cell>
        </row>
        <row r="780">
          <cell r="A780">
            <v>9194917</v>
          </cell>
          <cell r="B780" t="str">
            <v>ВНУТРЕННЯЯ ОРГАНИЗАЦИЯ ORGATRAY 440, T370-440, B175-200, ПЛАСТИК, СЕРАЯ</v>
          </cell>
        </row>
        <row r="781">
          <cell r="A781">
            <v>9194918</v>
          </cell>
          <cell r="B781" t="str">
            <v>ВНУТРЕННЯЯ ОРГАНИЗАЦИЯ ORGATRAY 440, T370-440, B201-250, ПЛАСТИК, СЕРАЯ</v>
          </cell>
        </row>
        <row r="782">
          <cell r="A782">
            <v>9194919</v>
          </cell>
          <cell r="B782" t="str">
            <v>ВНУТРЕННЯЯ ОРГАНИЗАЦИЯ ORGATRAY 440, T370-440, B251-300, ПЛАСТИК, СЕРАЯ</v>
          </cell>
        </row>
        <row r="783">
          <cell r="A783">
            <v>9194920</v>
          </cell>
          <cell r="B783" t="str">
            <v>ВНУТРЕННЯЯ ОРГАНИЗАЦИЯ ORGATRAY 440, T370-440, B301-350, ПЛАСТИК, СЕРАЯ</v>
          </cell>
        </row>
        <row r="784">
          <cell r="A784">
            <v>9194921</v>
          </cell>
          <cell r="B784" t="str">
            <v>ВНУТРЕННЯЯ ОРГАНИЗАЦИЯ ORGATRAY 440, T370-440, B351-400, ПЛАСТИК, СЕРАЯ</v>
          </cell>
        </row>
        <row r="785">
          <cell r="A785">
            <v>9194922</v>
          </cell>
          <cell r="B785" t="str">
            <v>ВНУТРЕННЯЯ ОРГАНИЗАЦИЯ ORGATRAY 440, T370-440, B401-450, ПЛАСТИК, СЕРАЯ</v>
          </cell>
        </row>
        <row r="786">
          <cell r="A786">
            <v>9194923</v>
          </cell>
          <cell r="B786" t="str">
            <v>ВНУТРЕННЯЯ ОРГАНИЗАЦИЯ ORGATRAY 440, T370-440, B451-500, ПЛАСТИК, СЕРАЯ</v>
          </cell>
        </row>
        <row r="787">
          <cell r="A787">
            <v>9194924</v>
          </cell>
          <cell r="B787" t="str">
            <v>ВНУТРЕННЯЯ ОРГАНИЗАЦИЯ ORGATRAY 440, T370-440, B501-600, ПЛАСТИК, СЕРАЯ</v>
          </cell>
        </row>
        <row r="788">
          <cell r="A788">
            <v>9194926</v>
          </cell>
          <cell r="B788" t="str">
            <v>ВНУТРЕННЯЯ ОРГАНИЗАЦИЯ ORGATRAY 440, T370-440, B701-800, ПЛАСТИК, СЕРАЯ</v>
          </cell>
        </row>
        <row r="789">
          <cell r="A789">
            <v>9194927</v>
          </cell>
          <cell r="B789" t="str">
            <v>ВНУТРЕННЯЯ ОРГАНИЗАЦИЯ ORGATRAY 440, T370-440, B801-900, ПЛАСТИК, СЕРАЯ</v>
          </cell>
        </row>
        <row r="790">
          <cell r="A790">
            <v>9194928</v>
          </cell>
          <cell r="B790" t="str">
            <v>ВНУТРЕННЯЯ ОРГАНИЗАЦИЯ ORGATRAY 440, T370-440, B901-1000, ПЛАСТИК, СЕРАЯ</v>
          </cell>
        </row>
        <row r="791">
          <cell r="A791">
            <v>9194929</v>
          </cell>
          <cell r="B791" t="str">
            <v>ВНУТРЕННЯЯ ОРГАНИЗАЦИЯ ORGATRAY 440, T370-440, B1091-1150, ПЛАСТИК, СЕРАЯ*ЗАКАЗНАЯ ПОЗИЦИЯ!!!</v>
          </cell>
        </row>
        <row r="792">
          <cell r="A792">
            <v>9194930</v>
          </cell>
          <cell r="B792" t="str">
            <v>ВНУТРЕННЯЯ ОРГАНИЗАЦИЯ ORGATRAY 440, T441-520, B175-200, ПЛАСТИК, СЕРАЯ</v>
          </cell>
        </row>
        <row r="793">
          <cell r="A793">
            <v>9194931</v>
          </cell>
          <cell r="B793" t="str">
            <v>ВНУТРЕННЯЯ ОРГАНИЗАЦИЯ ORGATRAY 440, T441-520, B201-250, ПЛАСТИК, СЕРАЯ</v>
          </cell>
        </row>
        <row r="794">
          <cell r="A794">
            <v>9194932</v>
          </cell>
          <cell r="B794" t="str">
            <v>ВНУТРЕННЯЯ ОРГАНИЗАЦИЯ ORGATRAY 440, T441-520, B251-300, ПЛАСТИК, СЕРАЯ</v>
          </cell>
        </row>
        <row r="795">
          <cell r="A795">
            <v>9194933</v>
          </cell>
          <cell r="B795" t="str">
            <v>ВНУТРЕННЯЯ ОРГАНИЗАЦИЯ ORGATRAY 440, T441-520, B301-350, ПЛАСТИК, СЕРАЯ</v>
          </cell>
        </row>
        <row r="796">
          <cell r="A796">
            <v>9194934</v>
          </cell>
          <cell r="B796" t="str">
            <v>ВНУТРЕННЯЯ ОРГАНИЗАЦИЯ ORGATRAY 440, T441-520, B351-400, ПЛАСТИК, СЕРАЯ</v>
          </cell>
        </row>
        <row r="797">
          <cell r="A797">
            <v>9194935</v>
          </cell>
          <cell r="B797" t="str">
            <v>ВНУТРЕННЯЯ ОРГАНИЗАЦИЯ ORGATRAY 440, T441-520, B401-450, ПЛАСТИК, СЕРАЯ</v>
          </cell>
        </row>
        <row r="798">
          <cell r="A798">
            <v>9194936</v>
          </cell>
          <cell r="B798" t="str">
            <v>ВНУТРЕННЯЯ ОРГАНИЗАЦИЯ ORGATRAY 440, T441-520, B451-500, ПЛАСТИК, СЕРАЯ</v>
          </cell>
        </row>
        <row r="799">
          <cell r="A799">
            <v>9194937</v>
          </cell>
          <cell r="B799" t="str">
            <v>ВНУТРЕННЯЯ ОРГАНИЗАЦИЯ ORGATRAY 440, T441-520, B501-600, ПЛАСТИК, СЕРАЯ</v>
          </cell>
        </row>
        <row r="800">
          <cell r="A800">
            <v>9194939</v>
          </cell>
          <cell r="B800" t="str">
            <v>ВНУТРЕННЯЯ ОРГАНИЗАЦИЯ ORGATRAY 440, T441-520, B701-800, ПЛАСТИК, СЕРАЯ</v>
          </cell>
        </row>
        <row r="801">
          <cell r="A801">
            <v>9194940</v>
          </cell>
          <cell r="B801" t="str">
            <v>ВНУТРЕННЯЯ ОРГАНИЗАЦИЯ ORGATRAY 440, T441-520, B801-900, ПЛАСТИК, СЕРАЯ</v>
          </cell>
        </row>
        <row r="802">
          <cell r="A802">
            <v>9194941</v>
          </cell>
          <cell r="B802" t="str">
            <v>ВНУТРЕННЯЯ ОРГАНИЗАЦИЯ ORGATRAY 440, T441-520, B901-1000, ПЛАСТИК, СЕРАЯ</v>
          </cell>
        </row>
        <row r="803">
          <cell r="A803">
            <v>9194942</v>
          </cell>
          <cell r="B803" t="str">
            <v>ВНУТРЕННЯЯ ОРГАНИЗАЦИЯ ORGATRAY 440, T441-520, B1091-1150, ПЛАСТИК, СЕРАЯ*ЗАКАЗНАЯ ПОЗИЦИЯ!!!</v>
          </cell>
        </row>
        <row r="804">
          <cell r="A804">
            <v>74430</v>
          </cell>
          <cell r="B804" t="str">
            <v>ДЕРЖАТЕЛЬ НОЖЕЙ ORGATRAY 440 ДЛЯ INNOTECH ATIRA/ARCITECH, БУК*ЗАКАЗНАЯ ПОЗИЦИЯ!!!</v>
          </cell>
        </row>
        <row r="805">
          <cell r="A805">
            <v>44934</v>
          </cell>
          <cell r="B805" t="str">
            <v>ДЕРЖАТЕЛЬ КОНТЕЙНЕРОВ СПЕЦИЙ ORGATRAY 440 ДЛЯ INNOTECH ATIRA/ARCITECH, БУК*ЗАКАЗНАЯ ПОЗИЦИЯ!!!</v>
          </cell>
        </row>
        <row r="806">
          <cell r="A806">
            <v>9079207</v>
          </cell>
          <cell r="B806" t="str">
            <v>ДЕРЖАТЕЛЬ ДЛЯ СПЕЦИЙ ORGATRAY 440 ДЛЯ INNOTECH ATIRA/ARCITECH, NL450, ДУБ*ЗАКАЗНАЯ ПОЗИЦИЯ!!!</v>
          </cell>
        </row>
        <row r="807">
          <cell r="A807">
            <v>9183282</v>
          </cell>
          <cell r="B807" t="str">
            <v>ВНУТРЕННЯЯ ОРГАНИЗАЦИЯ ORGATRAY 570 ДЛЯ ARCITECH, NL450, KB300, ПЛАСТИК, СЕРЕБРИСТАЯ*ЗАКАЗНАЯ ПОЗИЦИЯ!!!</v>
          </cell>
        </row>
        <row r="808">
          <cell r="A808">
            <v>9183283</v>
          </cell>
          <cell r="B808" t="str">
            <v>ВНУТРЕННЯЯ ОРГАНИЗАЦИЯ ORGATRAY 570 ДЛЯ ARCITECH, NL450, KB400, ПЛАСТИК, СЕРЕБРИСТАЯ*ЗАКАЗНАЯ ПОЗИЦИЯ!!!</v>
          </cell>
        </row>
        <row r="809">
          <cell r="A809">
            <v>9183284</v>
          </cell>
          <cell r="B809" t="str">
            <v>ВНУТРЕННЯЯ ОРГАНИЗАЦИЯ ORGATRAY 570 ДЛЯ ARCITECH, NL450, KB450, ПЛАСТИК, СЕРЕБРИСТАЯ*ЗАКАЗНАЯ ПОЗИЦИЯ!!!</v>
          </cell>
        </row>
        <row r="810">
          <cell r="A810">
            <v>9183285</v>
          </cell>
          <cell r="B810" t="str">
            <v>ВНУТРЕННЯЯ ОРГАНИЗАЦИЯ ORGATRAY 570 ДЛЯ ARCITECH, NL450, KB500, ПЛАСТИК, СЕРЕБРИСТАЯ</v>
          </cell>
        </row>
        <row r="811">
          <cell r="A811">
            <v>9183287</v>
          </cell>
          <cell r="B811" t="str">
            <v>ВНУТРЕННЯЯ ОРГАНИЗАЦИЯ ORGATRAY 570 ДЛЯ ARCITECH, NL450, KB600, ПЛАСТИК, СЕРЕБРИСТАЯ</v>
          </cell>
        </row>
        <row r="812">
          <cell r="A812">
            <v>9183288</v>
          </cell>
          <cell r="B812" t="str">
            <v>ВНУТРЕННЯЯ ОРГАНИЗАЦИЯ ORGATRAY 570 ДЛЯ ARCITECH, NL450, KB800, ПЛАСТИК, СЕРЕБРИСТАЯ*ЗАКАЗНАЯ ПОЗИЦИЯ!!!</v>
          </cell>
        </row>
        <row r="813">
          <cell r="A813">
            <v>9183289</v>
          </cell>
          <cell r="B813" t="str">
            <v>ВНУТРЕННЯЯ ОРГАНИЗАЦИЯ ORGATRAY 570 ДЛЯ ARCITECH, NL450, KB1000, ПЛАСТИК, СЕРЕБРИСТАЯ*ЗАКАЗНАЯ ПОЗИЦИЯ!!!</v>
          </cell>
        </row>
        <row r="814">
          <cell r="A814">
            <v>9134975</v>
          </cell>
          <cell r="B814" t="str">
            <v>ВНУТРЕННЯЯ ОРГАНИЗАЦИЯ ORGATRAY 570 ДЛЯ ARCITECH, NL500, KB300, ПЛАСТИК, СЕРЕБРИСТАЯ</v>
          </cell>
        </row>
        <row r="815">
          <cell r="A815">
            <v>9134976</v>
          </cell>
          <cell r="B815" t="str">
            <v>ВНУТРЕННЯЯ ОРГАНИЗАЦИЯ ORGATRAY 570 ДЛЯ ARCITECH, NL500, KB350, ПЛАСТИК, СЕРЕБРИСТАЯ</v>
          </cell>
        </row>
        <row r="816">
          <cell r="A816">
            <v>9134977</v>
          </cell>
          <cell r="B816" t="str">
            <v>ВНУТРЕННЯЯ ОРГАНИЗАЦИЯ ORGATRAY 570 ДЛЯ ARCITECH, NL500, KB400, ПЛАСТИК, СЕРЕБРИСТАЯ</v>
          </cell>
        </row>
        <row r="817">
          <cell r="A817">
            <v>9134979</v>
          </cell>
          <cell r="B817" t="str">
            <v>ВНУТРЕННЯЯ ОРГАНИЗАЦИЯ ORGATRAY 570 ДЛЯ ARCITECH, NL500, KB450, ПЛАСТИК, СЕРЕБРИСТАЯ</v>
          </cell>
        </row>
        <row r="818">
          <cell r="A818">
            <v>9134980</v>
          </cell>
          <cell r="B818" t="str">
            <v>ВНУТРЕННЯЯ ОРГАНИЗАЦИЯ ORGATRAY 570 ДЛЯ ARCITECH, NL500, KB500, ПЛАСТИК, СЕРЕБРИСТАЯ</v>
          </cell>
        </row>
        <row r="819">
          <cell r="A819">
            <v>9134992</v>
          </cell>
          <cell r="B819" t="str">
            <v>ВНУТРЕННЯЯ ОРГАНИЗАЦИЯ ORGATRAY 570 ДЛЯ ARCITECH, NL500, KB600, ПЛАСТИК, СЕРЕБРИСТАЯ</v>
          </cell>
        </row>
        <row r="820">
          <cell r="A820">
            <v>9134993</v>
          </cell>
          <cell r="B820" t="str">
            <v>ВНУТРЕННЯЯ ОРГАНИЗАЦИЯ ORGATRAY 570 ДЛЯ ARCITECH, NL500, KB800, ПЛАСТИК, СЕРЕБРИСТАЯ</v>
          </cell>
        </row>
        <row r="821">
          <cell r="A821">
            <v>9134994</v>
          </cell>
          <cell r="B821" t="str">
            <v>ВНУТРЕННЯЯ ОРГАНИЗАЦИЯ ORGATRAY 570 ДЛЯ ARCITECH, NL500, KB900, ПЛАСТИК, СЕРЕБРИСТАЯ</v>
          </cell>
        </row>
        <row r="822">
          <cell r="A822">
            <v>9134995</v>
          </cell>
          <cell r="B822" t="str">
            <v>ВНУТРЕННЯЯ ОРГАНИЗАЦИЯ ORGATRAY 570 ДЛЯ ARCITECH, NL500, KB1000, ПЛАСТИК, СЕРЕБРИСТАЯ*ЗАКАЗНАЯ ПОЗИЦИЯ!!!</v>
          </cell>
        </row>
        <row r="823">
          <cell r="A823">
            <v>9204203</v>
          </cell>
          <cell r="B823" t="str">
            <v>РАЗДЕЛИТЕЛЬ ORGATRAY 570/590 ДЛЯ INNOTECH ATIRA/ARCITECH, L68, ПЛАСТИК, АНТРАЦИТ*ЗАКАЗНАЯ ПОЗИЦИЯ!!!</v>
          </cell>
        </row>
        <row r="824">
          <cell r="A824">
            <v>9204200</v>
          </cell>
          <cell r="B824" t="str">
            <v>РАЗДЕЛИТЕЛЬ ORGATRAY 570/590 ДЛЯ INNOTECH ATIRA/ARCITECH, L128, ПЛАСТИК, АНТРАЦИТ*ЗАКАЗНАЯ ПОЗИЦИЯ!!!</v>
          </cell>
        </row>
        <row r="825">
          <cell r="A825">
            <v>9123101</v>
          </cell>
          <cell r="B825" t="str">
            <v>ВНУТРЕННЯЯ ОРГАНИЗАЦИЯ ORGATRAY 600, NL450, KB300, СТАЛЬ, СЕРЕБРИСТАЯ</v>
          </cell>
        </row>
        <row r="826">
          <cell r="A826">
            <v>9123102</v>
          </cell>
          <cell r="B826" t="str">
            <v>ВНУТРЕННЯЯ ОРГАНИЗАЦИЯ ORGATRAY 600, NL450, KB400, СТАЛЬ, СЕРЕБРИСТАЯ</v>
          </cell>
        </row>
        <row r="827">
          <cell r="A827">
            <v>9123103</v>
          </cell>
          <cell r="B827" t="str">
            <v>ВНУТРЕННЯЯ ОРГАНИЗАЦИЯ ORGATRAY 600, NL450, KB450, СТАЛЬ, СЕРЕБРИСТАЯ</v>
          </cell>
        </row>
        <row r="828">
          <cell r="A828">
            <v>9132637</v>
          </cell>
          <cell r="B828" t="str">
            <v>ВНУТРЕННЯЯ ОРГАНИЗАЦИЯ ORGATRAY 600, NL450, KB500-1200, СТАЛЬ, СЕРЕБРИСТАЯ</v>
          </cell>
        </row>
        <row r="829">
          <cell r="A829">
            <v>9123105</v>
          </cell>
          <cell r="B829" t="str">
            <v>ВНУТРЕННЯЯ ОРГАНИЗАЦИЯ ORGATRAY 600, NL450, KB600, СТАЛЬ, СЕРЕБРИСТАЯ</v>
          </cell>
        </row>
        <row r="830">
          <cell r="A830">
            <v>9123107</v>
          </cell>
          <cell r="B830" t="str">
            <v>ВНУТРЕННЯЯ ОРГАНИЗАЦИЯ ORGATRAY 600, NL450, KB900, СТАЛЬ, СЕРЕБРИСТАЯ</v>
          </cell>
        </row>
        <row r="831">
          <cell r="A831">
            <v>9123110</v>
          </cell>
          <cell r="B831" t="str">
            <v>ВНУТРЕННЯЯ ОРГАНИЗАЦИЯ ORGATRAY 600, NL500, KB300, СТАЛЬ, СЕРЕБРИСТАЯ</v>
          </cell>
        </row>
        <row r="832">
          <cell r="A832">
            <v>9123111</v>
          </cell>
          <cell r="B832" t="str">
            <v>ВНУТРЕННЯЯ ОРГАНИЗАЦИЯ ORGATRAY 600, NL500, KB400, СТАЛЬ, СЕРЕБРИСТАЯ</v>
          </cell>
        </row>
        <row r="833">
          <cell r="A833">
            <v>9123112</v>
          </cell>
          <cell r="B833" t="str">
            <v>ВНУТРЕННЯЯ ОРГАНИЗАЦИЯ ORGATRAY 600, NL500, KB450, СТАЛЬ, СЕРЕБРИСТАЯ</v>
          </cell>
        </row>
        <row r="834">
          <cell r="A834">
            <v>9132689</v>
          </cell>
          <cell r="B834" t="str">
            <v>ВНУТРЕННЯЯ ОРГАНИЗАЦИЯ ORGATRAY 600, NL500, KB500-1200, СТАЛЬ, СЕРЕБРИСТАЯ</v>
          </cell>
        </row>
        <row r="835">
          <cell r="A835">
            <v>9123114</v>
          </cell>
          <cell r="B835" t="str">
            <v>ВНУТРЕННЯЯ ОРГАНИЗАЦИЯ ORGATRAY 600, NL500, KB600, СТАЛЬ, СЕРЕБРИСТАЯ</v>
          </cell>
        </row>
        <row r="836">
          <cell r="A836">
            <v>9190540</v>
          </cell>
          <cell r="B836" t="str">
            <v>ДЕРЖАТЕЛЬ ДЛЯ РУЛОНОВ ORGATRAY 230 ДЛЯ ARCITECH, NL450, ДУБ*ЗАКАЗНАЯ ПОЗИЦИЯ!!!</v>
          </cell>
        </row>
        <row r="837">
          <cell r="A837">
            <v>9199560</v>
          </cell>
          <cell r="B837" t="str">
            <v>ДЕРЖАТЕЛЬ ДЛЯ РУЛОНОВ ORGATRAY 230 ДЛЯ ARCITECH, NL500, ДУБ*ЗАКАЗНАЯ ПОЗИЦИЯ!!!</v>
          </cell>
        </row>
        <row r="838">
          <cell r="A838">
            <v>9190571</v>
          </cell>
          <cell r="B838" t="str">
            <v>ДЕРЖАТЕЛЬ ДЛЯ СПЕЦИЙ ORGATRAY 230 ДЛЯ ARCITECH, NL450, ДУБ*ЗАКАЗНАЯ ПОЗИЦИЯ!!!</v>
          </cell>
        </row>
        <row r="839">
          <cell r="A839">
            <v>9199561</v>
          </cell>
          <cell r="B839" t="str">
            <v>ДЕРЖАТЕЛЬ ДЛЯ СПЕЦИЙ ORGATRAY 230 ДЛЯ ARCITECH, NL500, ДУБ*ЗАКАЗНАЯ ПОЗИЦИЯ!!!</v>
          </cell>
        </row>
        <row r="840">
          <cell r="A840">
            <v>9190572</v>
          </cell>
          <cell r="B840" t="str">
            <v>ДЕРЖАТЕЛЬ НОЖЕЙ ORGATRAY 230 ДЛЯ ARCITECH, NL450, ДУБ*ЗАКАЗНАЯ ПОЗИЦИЯ!!!</v>
          </cell>
        </row>
        <row r="841">
          <cell r="A841">
            <v>9199562</v>
          </cell>
          <cell r="B841" t="str">
            <v>ДЕРЖАТЕЛЬ НОЖЕЙ ORGATRAY 230 ДЛЯ ARCITECH, NL500, ДУБ*ЗАКАЗНАЯ ПОЗИЦИЯ!!!</v>
          </cell>
        </row>
        <row r="842">
          <cell r="A842">
            <v>9139148</v>
          </cell>
          <cell r="B842" t="str">
            <v>ПОПЕРЕЧНЫЙ РЕЛИНГ ORGASTORE 400 ДЛЯ ARCITECH, KB300, СЕРЕБРИСТЫЙ</v>
          </cell>
        </row>
        <row r="843">
          <cell r="A843">
            <v>9139149</v>
          </cell>
          <cell r="B843" t="str">
            <v>ПОПЕРЕЧНЫЙ РЕЛИНГ ORGASTORE 400 ДЛЯ ARCITECH, KB350, СЕРЕБРИСТЫЙ</v>
          </cell>
        </row>
        <row r="844">
          <cell r="A844">
            <v>9139172</v>
          </cell>
          <cell r="B844" t="str">
            <v>ПОПЕРЕЧНЫЙ РЕЛИНГ ORGASTORE 400 ДЛЯ ARCITECH, KB400, СЕРЕБРИСТЫЙ</v>
          </cell>
        </row>
        <row r="845">
          <cell r="A845">
            <v>9139173</v>
          </cell>
          <cell r="B845" t="str">
            <v>ПОПЕРЕЧНЫЙ РЕЛИНГ ORGASTORE 400 ДЛЯ ARCITECH, KB450, СЕРЕБРИСТЫЙ</v>
          </cell>
        </row>
        <row r="846">
          <cell r="A846">
            <v>9139174</v>
          </cell>
          <cell r="B846" t="str">
            <v>ПОПЕРЕЧНЫЙ РЕЛИНГ ORGASTORE 400 ДЛЯ ARCITECH, KB500, СЕРЕБРИСТЫЙ</v>
          </cell>
        </row>
        <row r="847">
          <cell r="A847">
            <v>9139176</v>
          </cell>
          <cell r="B847" t="str">
            <v>ПОПЕРЕЧНЫЙ РЕЛИНГ ORGASTORE 400 ДЛЯ ARCITECH, KB550, СЕРЕБРИСТЫЙ</v>
          </cell>
        </row>
        <row r="848">
          <cell r="A848">
            <v>9139177</v>
          </cell>
          <cell r="B848" t="str">
            <v>ПОПЕРЕЧНЫЙ РЕЛИНГ ORGASTORE 400 ДЛЯ ARCITECH, KB600, СЕРЕБРИСТЫЙ</v>
          </cell>
        </row>
        <row r="849">
          <cell r="A849">
            <v>9139152</v>
          </cell>
          <cell r="B849" t="str">
            <v>ПОПЕРЕЧНЫЙ РЕЛИНГ ORGASTORE 400 ДЛЯ ARCITECH, KB800, СЕРЕБРИСТЫЙ</v>
          </cell>
        </row>
        <row r="850">
          <cell r="A850">
            <v>9139153</v>
          </cell>
          <cell r="B850" t="str">
            <v>ПОПЕРЕЧНЫЙ РЕЛИНГ ORGASTORE 400 ДЛЯ ARCITECH, KB900, СЕРЕБРИСТЫЙ</v>
          </cell>
        </row>
        <row r="851">
          <cell r="A851">
            <v>9139154</v>
          </cell>
          <cell r="B851" t="str">
            <v>ПОПЕРЕЧНЫЙ РЕЛИНГ ORGASTORE 400 ДЛЯ ARCITECH, KB1000, СЕРЕБРИСТЫЙ</v>
          </cell>
        </row>
        <row r="852">
          <cell r="A852">
            <v>9139155</v>
          </cell>
          <cell r="B852" t="str">
            <v>ПОПЕРЕЧНЫЙ РЕЛИНГ ORGASTORE 400 ДЛЯ ARCITECH, KB1200, СЕРЕБРИСТЫЙ</v>
          </cell>
        </row>
        <row r="853">
          <cell r="A853">
            <v>9182225</v>
          </cell>
          <cell r="B853" t="str">
            <v>ПРОДОЛЬНЫЙ РАЗДЕЛИТЕЛЬ ORGASTORE 400 ДЛЯ ARCITECH, АНТРАЦИТ</v>
          </cell>
        </row>
        <row r="854">
          <cell r="A854">
            <v>9189409</v>
          </cell>
          <cell r="B854" t="str">
            <v>ВНУТРЕННЯЯ ОРГАНИЗАЦИЯ ORGAFLAG ДЛЯ ARCITECH, NL450, KB600, СЕРАЯ/АНТРАЦИТ</v>
          </cell>
        </row>
        <row r="855">
          <cell r="A855">
            <v>9199901</v>
          </cell>
          <cell r="B855" t="str">
            <v>ВНУТРЕННЯЯ ОРГАНИЗАЦИЯ ORGAFLAG ДЛЯ ARCITECH, NL450, KB900, СЕРАЯ/АНТРАЦИТ</v>
          </cell>
        </row>
        <row r="856">
          <cell r="A856">
            <v>9199902</v>
          </cell>
          <cell r="B856" t="str">
            <v>ВНУТРЕННЯЯ ОРГАНИЗАЦИЯ ORGAFLAG ДЛЯ ARCITECH, NL500, KB600, СЕРАЯ/АНТРАЦИТ</v>
          </cell>
        </row>
        <row r="857">
          <cell r="A857">
            <v>9199903</v>
          </cell>
          <cell r="B857" t="str">
            <v>ВНУТРЕННЯЯ ОРГАНИЗАЦИЯ ORGAFLAG ДЛЯ ARCITECH, NL500, KB900, СЕРАЯ/АНТРАЦИТ</v>
          </cell>
        </row>
        <row r="858">
          <cell r="A858">
            <v>9189410</v>
          </cell>
          <cell r="B858" t="str">
            <v>ДОПОЛНИТЕЛЬНАЯ ВСТАВКА ORGAFLAG ДЛЯ ARCITECH, NL450, KB100, СЕРАЯ/АНТРАЦИТ*ЗАКАЗНАЯ ПОЗИЦИЯ!!!</v>
          </cell>
        </row>
        <row r="859">
          <cell r="A859">
            <v>9199904</v>
          </cell>
          <cell r="B859" t="str">
            <v>ДОПОЛНИТЕЛЬНАЯ ВСТАВКА ORGAFLAG ДЛЯ ARCITECH, NL500, KB100, СЕРАЯ/АНТРАЦИТ*ЗАКАЗНАЯ ПОЗИЦИЯ!!!</v>
          </cell>
        </row>
        <row r="860">
          <cell r="A860">
            <v>9182256</v>
          </cell>
          <cell r="B860" t="str">
            <v>ВНУТРЕННЯЯ ОРГАНИЗАЦИЯ ORGASTORE 810 ДЛЯ ARCITECH, KB600, СЕРЕБРИСТАЯ</v>
          </cell>
        </row>
        <row r="861">
          <cell r="A861">
            <v>9211067</v>
          </cell>
          <cell r="B861" t="str">
            <v>ВНУТРЕННЯЯ ОРГАНИЗАЦИЯ ORGASTORE 810 ДЛЯ ARCITECH, KB800, СЕРЕБРИСТАЯ</v>
          </cell>
        </row>
        <row r="862">
          <cell r="A862">
            <v>9182257</v>
          </cell>
          <cell r="B862" t="str">
            <v>ВНУТРЕННЯЯ ОРГАНИЗАЦИЯ ORGASTORE 810 ДЛЯ ARCITECH, KB900, СЕРЕБРИСТАЯ</v>
          </cell>
        </row>
        <row r="863">
          <cell r="A863">
            <v>9211078</v>
          </cell>
          <cell r="B863" t="str">
            <v>ВНУТРЕННЯЯ ОРГАНИЗАЦИЯ ORGASTORE 810 ДЛЯ ARCITECH, KB1000, СЕРЕБРИСТАЯ</v>
          </cell>
        </row>
        <row r="864">
          <cell r="A864">
            <v>9182258</v>
          </cell>
          <cell r="B864" t="str">
            <v>ВНУТРЕННЯЯ ОРГАНИЗАЦИЯ ORGASTORE 810 ДЛЯ ARCITECH, KB1200, СЕРЕБРИСТАЯ*ЗАКАЗНАЯ ПОЗИЦИЯ!!!</v>
          </cell>
        </row>
        <row r="865">
          <cell r="A865">
            <v>9135622</v>
          </cell>
          <cell r="B865" t="str">
            <v>ПРОТИВОСКОЛЬЗЯЩИЙ КОВРИК ДЛЯ ARCITECH, 1076X623 ММ, АНТРАЦИТ</v>
          </cell>
        </row>
        <row r="866">
          <cell r="A866">
            <v>9209578</v>
          </cell>
          <cell r="B866" t="str">
            <v>ПРОТИВОСКОЛЬЗЯЩИЙ КОВРИК ДЛЯ ARCITECH, NL450, L5000, АНТРАЦИТ</v>
          </cell>
        </row>
        <row r="867">
          <cell r="A867">
            <v>9209580</v>
          </cell>
          <cell r="B867" t="str">
            <v>ПРОТИВОСКОЛЬЗЯЩИЙ КОВРИК ДЛЯ ARCITECH, NL500, L5000, АНТРАЦИТ</v>
          </cell>
        </row>
        <row r="868">
          <cell r="A868">
            <v>9135408</v>
          </cell>
          <cell r="B868" t="str">
            <v>СТЫКОВОЧНЫЙ ПРОФИЛЬ ARCITECH ДЛЯ ORGATRAY, NL500, ПОД ХРОМ</v>
          </cell>
        </row>
        <row r="869">
          <cell r="A869">
            <v>80852</v>
          </cell>
          <cell r="B869" t="str">
            <v>СОЛОНКА ДЛЯ ORGATRAY, СТАЛЬ*ЗАКАЗНАЯ ПОЗИЦИЯ!!!</v>
          </cell>
        </row>
        <row r="870">
          <cell r="A870">
            <v>80853</v>
          </cell>
          <cell r="B870" t="str">
            <v>ПЕРЕЧНИЦА ДЛЯ ORGATRAY, СТАЛЬ*ЗАКАЗНАЯ ПОЗИЦИЯ!!!</v>
          </cell>
        </row>
        <row r="871">
          <cell r="A871">
            <v>80854</v>
          </cell>
          <cell r="B871" t="str">
            <v>РАСПЫЛИТЕЛЬ ДЛЯ ORGATRAY, СТАЛЬ*ЗАКАЗНАЯ ПОЗИЦИЯ!!!</v>
          </cell>
        </row>
        <row r="872">
          <cell r="A872">
            <v>80855</v>
          </cell>
          <cell r="B872" t="str">
            <v>РАСПЫЛИТЕЛЬ КРУПНОГО ПОЛОЛА ДЛЯ ORGATRAY, СТАЛЬ*ЗАКАЗНАЯ ПОЗИЦИЯ!!!</v>
          </cell>
        </row>
        <row r="873">
          <cell r="A873">
            <v>80856</v>
          </cell>
          <cell r="B873" t="str">
            <v>РАСПЫЛИТЕЛЬ МЕЛКОГО ПОМОЛА ДЛЯ ORGATRAY, СТАЛЬ*ЗАКАЗНАЯ ПОЗИЦИЯ!!!</v>
          </cell>
        </row>
        <row r="874">
          <cell r="A874">
            <v>80857</v>
          </cell>
          <cell r="B874" t="str">
            <v>КОНТЕЙНЕР ДЛЯ СПЕЦИЙ С АКРИЛОВОЙ КРЫШКОЙ ДЛЯ ORGATRAY, СТАЛЬ*ЗАКАЗНАЯ ПОЗИЦИЯ!!!</v>
          </cell>
        </row>
        <row r="875">
          <cell r="A875">
            <v>9207045</v>
          </cell>
          <cell r="B875" t="str">
            <v>ВНУТРЕННЯЯ ОРГАНИЗАЦИЯ ORGATRAY 510, NL350+, KB550+, ПЛАСТИК, СЕРАЯ</v>
          </cell>
        </row>
        <row r="876">
          <cell r="A876">
            <v>9153387</v>
          </cell>
          <cell r="B876" t="str">
            <v>РАМА BANIO, ПЛАСТИК, СЕРАЯ</v>
          </cell>
        </row>
        <row r="877">
          <cell r="A877">
            <v>9153388</v>
          </cell>
          <cell r="B877" t="str">
            <v>КОМПЛЕКТ КОНТЕЙНЕРОВ BANIO, ПЛАСТИК, ПРОЗРАЧНЫЙ/БЕЛЫЙ</v>
          </cell>
        </row>
        <row r="878">
          <cell r="A878">
            <v>9207260</v>
          </cell>
          <cell r="B878" t="str">
            <v>КОМПЛЕКТ КОНТЕЙНЕРОВ BANIO, ПЛАСТИК, ПРОЗРАЧНЫЙ/СЕРЫЙ</v>
          </cell>
        </row>
        <row r="879">
          <cell r="A879">
            <v>9204282</v>
          </cell>
          <cell r="B879" t="str">
            <v>U-ОБРАЗНАЯ СТЕНКА ДЛЯ ЯЩИКА ПОД МОЙКУ, СТАЛЬ, СЕРАЯ</v>
          </cell>
        </row>
        <row r="880">
          <cell r="A880">
            <v>9234492</v>
          </cell>
          <cell r="B880" t="str">
            <v>КОМПЛЕКТ ЯЩИКА ARCITECH, H78, NL500, БЕЛЫЙ</v>
          </cell>
        </row>
        <row r="881">
          <cell r="A881">
            <v>9149260</v>
          </cell>
          <cell r="B881" t="str">
            <v>КОМПЛЕКТ ЯЩИКА ARCITECH, H78, NL500, БЕЛЫЙ</v>
          </cell>
        </row>
        <row r="882">
          <cell r="A882">
            <v>9149294</v>
          </cell>
          <cell r="B882" t="str">
            <v>КОМПЛЕКТ ЯЩИКА ARCITECH, H94, NL270, БЕЛЫЙ</v>
          </cell>
        </row>
        <row r="883">
          <cell r="A883">
            <v>9149295</v>
          </cell>
          <cell r="B883" t="str">
            <v>КОМПЛЕКТ ЯЩИКА ARCITECH, H94, NL300, БЕЛЫЙ</v>
          </cell>
        </row>
        <row r="884">
          <cell r="A884">
            <v>9149297</v>
          </cell>
          <cell r="B884" t="str">
            <v>КОМПЛЕКТ ЯЩИКА ARCITECH, H94, NL350, БЕЛЫЙ</v>
          </cell>
        </row>
        <row r="885">
          <cell r="A885">
            <v>9149299</v>
          </cell>
          <cell r="B885" t="str">
            <v>КОМПЛЕКТ ЯЩИКА ARCITECH, H94, NL400, БЕЛЫЙ</v>
          </cell>
        </row>
        <row r="886">
          <cell r="A886">
            <v>9149300</v>
          </cell>
          <cell r="B886" t="str">
            <v>КОМПЛЕКТ ЯЩИКА ARCITECH, H94, NL450, БЕЛЫЙ</v>
          </cell>
        </row>
        <row r="887">
          <cell r="A887">
            <v>9149302</v>
          </cell>
          <cell r="B887" t="str">
            <v>КОМПЛЕКТ ЯЩИКА ARCITECH, H94, NL500, БЕЛЫЙ</v>
          </cell>
        </row>
        <row r="888">
          <cell r="A888">
            <v>9149304</v>
          </cell>
          <cell r="B888" t="str">
            <v>КОМПЛЕКТ ЯЩИКА ARCITECH, H94, NL550, БЕЛЫЙ*ЗАКАЗНАЯ ПОЗИЦИЯ!!!</v>
          </cell>
        </row>
        <row r="889">
          <cell r="A889">
            <v>9149306</v>
          </cell>
          <cell r="B889" t="str">
            <v>КОМПЛЕКТ ЯЩИКА ARCITECH, H94, NL650, БЕЛЫЙ*ЗАКАЗНАЯ ПОЗИЦИЯ!!!</v>
          </cell>
        </row>
        <row r="890">
          <cell r="A890">
            <v>9149315</v>
          </cell>
          <cell r="B890" t="str">
            <v>КОМПЛЕКТ КОРОБА ARCITECH С РЕЛИНГАМИ, H186/94, NL270, БЕЛЫЙ</v>
          </cell>
        </row>
        <row r="891">
          <cell r="A891">
            <v>9149316</v>
          </cell>
          <cell r="B891" t="str">
            <v>КОМПЛЕКТ КОРОБА ARCITECH С РЕЛИНГАМИ, H186/94, NL300, БЕЛЫЙ</v>
          </cell>
        </row>
        <row r="892">
          <cell r="A892">
            <v>9149317</v>
          </cell>
          <cell r="B892" t="str">
            <v>КОМПЛЕКТ КОРОБА ARCITECH С РЕЛИНГАМИ, H186/94, NL350, БЕЛЫЙ</v>
          </cell>
        </row>
        <row r="893">
          <cell r="A893">
            <v>9149318</v>
          </cell>
          <cell r="B893" t="str">
            <v>КОМПЛЕКТ КОРОБА ARCITECH С РЕЛИНГАМИ, H186/94, NL400, БЕЛЫЙ</v>
          </cell>
        </row>
        <row r="894">
          <cell r="A894">
            <v>9149319</v>
          </cell>
          <cell r="B894" t="str">
            <v>КОМПЛЕКТ КОРОБА ARCITECH С РЕЛИНГАМИ, H186/94, NL450, БЕЛЫЙ</v>
          </cell>
        </row>
        <row r="895">
          <cell r="A895">
            <v>9149320</v>
          </cell>
          <cell r="B895" t="str">
            <v>КОМПЛЕКТ КОРОБА ARCITECH С РЕЛИНГАМИ, H186/94, NL500, БЕЛЫЙ</v>
          </cell>
        </row>
        <row r="896">
          <cell r="A896">
            <v>9149321</v>
          </cell>
          <cell r="B896" t="str">
            <v>КОМПЛЕКТ КОРОБА ARCITECH С РЕЛИНГАМИ, H186/94, NL550, БЕЛЫЙ*ЗАКАЗНАЯ ПОЗИЦИЯ!!!</v>
          </cell>
        </row>
        <row r="897">
          <cell r="A897">
            <v>9149322</v>
          </cell>
          <cell r="B897" t="str">
            <v>КОМПЛЕКТ КОРОБА ARCITECH С РЕЛИНГАМИ, H186/94, NL650, БЕЛЫЙ*ЗАКАЗНАЯ ПОЗИЦИЯ!!!</v>
          </cell>
        </row>
        <row r="898">
          <cell r="A898">
            <v>9149331</v>
          </cell>
          <cell r="B898" t="str">
            <v>КОМПЛЕКТ КОРОБА ARCITECH С TOPSIDE, H186/94, NL400, БЕЛЫЙ</v>
          </cell>
        </row>
        <row r="899">
          <cell r="A899">
            <v>9149332</v>
          </cell>
          <cell r="B899" t="str">
            <v>КОМПЛЕКТ КОРОБА ARCITECH С TOPSIDE, H186/94, NL450, БЕЛЫЙ</v>
          </cell>
        </row>
        <row r="900">
          <cell r="A900">
            <v>9149333</v>
          </cell>
          <cell r="B900" t="str">
            <v>КОМПЛЕКТ КОРОБА ARCITECH С TOPSIDE, H186/94, NL500, БЕЛЫЙ</v>
          </cell>
        </row>
        <row r="901">
          <cell r="A901">
            <v>9149334</v>
          </cell>
          <cell r="B901" t="str">
            <v>КОМПЛЕКТ КОРОБА ARCITECH С TOPSIDE, H186/94, NL550, БЕЛЫЙ*ЗАКАЗНАЯ ПОЗИЦИЯ!!!</v>
          </cell>
        </row>
        <row r="902">
          <cell r="A902">
            <v>9149335</v>
          </cell>
          <cell r="B902" t="str">
            <v>КОМПЛЕКТ КОРОБА ARCITECH С TOPSIDE, H186/94, NL650, БЕЛЫЙ*ЗАКАЗНАЯ ПОЗИЦИЯ!!!</v>
          </cell>
        </row>
        <row r="903">
          <cell r="A903">
            <v>9149323</v>
          </cell>
          <cell r="B903" t="str">
            <v>КОМПЛЕКТ КОРОБА ARCITECH С DESIGNSIDE, H186/94, NL270, БЕЛЫЙ</v>
          </cell>
        </row>
        <row r="904">
          <cell r="A904">
            <v>9149324</v>
          </cell>
          <cell r="B904" t="str">
            <v>КОМПЛЕКТ КОРОБА ARCITECH С DESIGNSIDE, H186/94, NL300, БЕЛЫЙ</v>
          </cell>
        </row>
        <row r="905">
          <cell r="A905">
            <v>9149325</v>
          </cell>
          <cell r="B905" t="str">
            <v>КОМПЛЕКТ КОРОБА ARCITECH С DESIGNSIDE, H186/94, NL350, БЕЛЫЙ</v>
          </cell>
        </row>
        <row r="906">
          <cell r="A906">
            <v>9149326</v>
          </cell>
          <cell r="B906" t="str">
            <v>КОМПЛЕКТ КОРОБА ARCITECH С DESIGNSIDE, H186/94, NL400, БЕЛЫЙ</v>
          </cell>
        </row>
        <row r="907">
          <cell r="A907">
            <v>9149327</v>
          </cell>
          <cell r="B907" t="str">
            <v>КОМПЛЕКТ КОРОБА ARCITECH С DESIGNSIDE, H186/94, NL450, БЕЛЫЙ</v>
          </cell>
        </row>
        <row r="908">
          <cell r="A908">
            <v>9149328</v>
          </cell>
          <cell r="B908" t="str">
            <v>КОМПЛЕКТ КОРОБА ARCITECH С DESIGNSIDE, H186/94, NL500, БЕЛЫЙ</v>
          </cell>
        </row>
        <row r="909">
          <cell r="A909">
            <v>9149329</v>
          </cell>
          <cell r="B909" t="str">
            <v>КОМПЛЕКТ КОРОБА ARCITECH С DESIGNSIDE, H186/94, NL550, БЕЛЫЙ*ЗАКАЗНАЯ ПОЗИЦИЯ!!!</v>
          </cell>
        </row>
        <row r="910">
          <cell r="A910">
            <v>9149330</v>
          </cell>
          <cell r="B910" t="str">
            <v>КОМПЛЕКТ КОРОБА ARCITECH С DESIGNSIDE, H186/94, NL650, БЕЛЫЙ*ЗАКАЗНАЯ ПОЗИЦИЯ!!!</v>
          </cell>
        </row>
        <row r="911">
          <cell r="A911">
            <v>9149345</v>
          </cell>
          <cell r="B911" t="str">
            <v>КОМПЛЕКТ КОРОБА ARCITECH С РЕЛИНГАМИ, H218/94, NL270, БЕЛЫЙ</v>
          </cell>
        </row>
        <row r="912">
          <cell r="A912">
            <v>9149346</v>
          </cell>
          <cell r="B912" t="str">
            <v>КОМПЛЕКТ КОРОБА ARCITECH С РЕЛИНГАМИ, H218/94, NL300, БЕЛЫЙ</v>
          </cell>
        </row>
        <row r="913">
          <cell r="A913">
            <v>9149347</v>
          </cell>
          <cell r="B913" t="str">
            <v>КОМПЛЕКТ КОРОБА ARCITECH С РЕЛИНГАМИ, H218/94, NL350, БЕЛЫЙ</v>
          </cell>
        </row>
        <row r="914">
          <cell r="A914">
            <v>9149348</v>
          </cell>
          <cell r="B914" t="str">
            <v>КОМПЛЕКТ КОРОБА ARCITECH С РЕЛИНГАМИ, H218/94, NL400, БЕЛЫЙ</v>
          </cell>
        </row>
        <row r="915">
          <cell r="A915">
            <v>9149349</v>
          </cell>
          <cell r="B915" t="str">
            <v>КОМПЛЕКТ КОРОБА ARCITECH С РЕЛИНГАМИ, H218/94, NL450, БЕЛЫЙ</v>
          </cell>
        </row>
        <row r="916">
          <cell r="A916">
            <v>9149350</v>
          </cell>
          <cell r="B916" t="str">
            <v>КОМПЛЕКТ КОРОБА ARCITECH С РЕЛИНГАМИ, H218/94, NL500, БЕЛЫЙ</v>
          </cell>
        </row>
        <row r="917">
          <cell r="A917">
            <v>9149351</v>
          </cell>
          <cell r="B917" t="str">
            <v>КОМПЛЕКТ КОРОБА ARCITECH С РЕЛИНГАМИ, H218/94, NL550, БЕЛЫЙ*ЗАКАЗНАЯ ПОЗИЦИЯ!!!</v>
          </cell>
        </row>
        <row r="918">
          <cell r="A918">
            <v>9149352</v>
          </cell>
          <cell r="B918" t="str">
            <v>КОМПЛЕКТ КОРОБА ARCITECH С РЕЛИНГАМИ, H218/94, NL650, БЕЛЫЙ*ЗАКАЗНАЯ ПОЗИЦИЯ!!!</v>
          </cell>
        </row>
        <row r="919">
          <cell r="A919">
            <v>9149361</v>
          </cell>
          <cell r="B919" t="str">
            <v>КОМПЛЕКТ КОРОБА ARCITECH С TOPSIDE, H218/94, NL400, БЕЛЫЙ</v>
          </cell>
        </row>
        <row r="920">
          <cell r="A920">
            <v>9149362</v>
          </cell>
          <cell r="B920" t="str">
            <v>КОМПЛЕКТ КОРОБА ARCITECH С TOPSIDE, H218/94, NL450, БЕЛЫЙ</v>
          </cell>
        </row>
        <row r="921">
          <cell r="A921">
            <v>9149363</v>
          </cell>
          <cell r="B921" t="str">
            <v>КОМПЛЕКТ КОРОБА ARCITECH С TOPSIDE, H218/94, NL500, БЕЛЫЙ</v>
          </cell>
        </row>
        <row r="922">
          <cell r="A922">
            <v>9149364</v>
          </cell>
          <cell r="B922" t="str">
            <v>КОМПЛЕКТ КОРОБА ARCITECH С TOPSIDE, H218/94, NL550, БЕЛЫЙ*ЗАКАЗНАЯ ПОЗИЦИЯ!!!</v>
          </cell>
        </row>
        <row r="923">
          <cell r="A923">
            <v>9149365</v>
          </cell>
          <cell r="B923" t="str">
            <v>КОМПЛЕКТ КОРОБА ARCITECH С TOPSIDE, H218/94, NL650, БЕЛЫЙ*ЗАКАЗНАЯ ПОЗИЦИЯ!!!</v>
          </cell>
        </row>
        <row r="924">
          <cell r="A924">
            <v>9149353</v>
          </cell>
          <cell r="B924" t="str">
            <v>КОМПЛЕКТ КОРОБА ARCITECH С DESIGNSIDE, H218/94, NL270, БЕЛЫЙ</v>
          </cell>
        </row>
        <row r="925">
          <cell r="A925">
            <v>9149354</v>
          </cell>
          <cell r="B925" t="str">
            <v>КОМПЛЕКТ КОРОБА ARCITECH С DESIGNSIDE, H218/94, NL300, БЕЛЫЙ</v>
          </cell>
        </row>
        <row r="926">
          <cell r="A926">
            <v>9149355</v>
          </cell>
          <cell r="B926" t="str">
            <v>КОМПЛЕКТ КОРОБА ARCITECH С DESIGNSIDE, H218/94, NL350, БЕЛЫЙ</v>
          </cell>
        </row>
        <row r="927">
          <cell r="A927">
            <v>9149356</v>
          </cell>
          <cell r="B927" t="str">
            <v>КОМПЛЕКТ КОРОБА ARCITECH С DESIGNSIDE, H218/94, NL400, БЕЛЫЙ</v>
          </cell>
        </row>
        <row r="928">
          <cell r="A928">
            <v>9149357</v>
          </cell>
          <cell r="B928" t="str">
            <v>КОМПЛЕКТ КОРОБА ARCITECH С DESIGNSIDE, H218/94, NL450, БЕЛЫЙ</v>
          </cell>
        </row>
        <row r="929">
          <cell r="A929">
            <v>9149358</v>
          </cell>
          <cell r="B929" t="str">
            <v>КОМПЛЕКТ КОРОБА ARCITECH С DESIGNSIDE, H218/94, NL500, БЕЛЫЙ</v>
          </cell>
        </row>
        <row r="930">
          <cell r="A930">
            <v>9149359</v>
          </cell>
          <cell r="B930" t="str">
            <v>КОМПЛЕКТ КОРОБА ARCITECH С DESIGNSIDE, H218/94, NL550, БЕЛЫЙ*ЗАКАЗНАЯ ПОЗИЦИЯ!!!</v>
          </cell>
        </row>
        <row r="931">
          <cell r="A931">
            <v>9149360</v>
          </cell>
          <cell r="B931" t="str">
            <v>КОМПЛЕКТ КОРОБА ARCITECH С DESIGNSIDE, H218/94, NL650, БЕЛЫЙ*ЗАКАЗНАЯ ПОЗИЦИЯ!!!</v>
          </cell>
        </row>
        <row r="932">
          <cell r="A932">
            <v>9149389</v>
          </cell>
          <cell r="B932" t="str">
            <v>КОМПЛЕКТ КОРОБА ARCITECH С РЕЛИНГАМИ, H250/94, NL270, БЕЛЫЙ</v>
          </cell>
        </row>
        <row r="933">
          <cell r="A933">
            <v>9149390</v>
          </cell>
          <cell r="B933" t="str">
            <v>КОМПЛЕКТ КОРОБА ARCITECH С РЕЛИНГАМИ, H250/94, NL300, БЕЛЫЙ</v>
          </cell>
        </row>
        <row r="934">
          <cell r="A934">
            <v>9149391</v>
          </cell>
          <cell r="B934" t="str">
            <v>КОМПЛЕКТ КОРОБА ARCITECH С РЕЛИНГАМИ, H250/94, NL350, БЕЛЫЙ</v>
          </cell>
        </row>
        <row r="935">
          <cell r="A935">
            <v>9149392</v>
          </cell>
          <cell r="B935" t="str">
            <v>КОМПЛЕКТ КОРОБА ARCITECH С РЕЛИНГАМИ, H250/94, NL400, БЕЛЫЙ</v>
          </cell>
        </row>
        <row r="936">
          <cell r="A936">
            <v>9149393</v>
          </cell>
          <cell r="B936" t="str">
            <v>КОМПЛЕКТ КОРОБА ARCITECH С РЕЛИНГАМИ, H250/94, NL450, БЕЛЫЙ</v>
          </cell>
        </row>
        <row r="937">
          <cell r="A937">
            <v>9149394</v>
          </cell>
          <cell r="B937" t="str">
            <v>КОМПЛЕКТ КОРОБА ARCITECH С РЕЛИНГАМИ, H250/94, NL500, БЕЛЫЙ</v>
          </cell>
        </row>
        <row r="938">
          <cell r="A938">
            <v>9149395</v>
          </cell>
          <cell r="B938" t="str">
            <v>КОМПЛЕКТ КОРОБА ARCITECH С РЕЛИНГАМИ, H250/94, NL550, БЕЛЫЙ*ЗАКАЗНАЯ ПОЗИЦИЯ!!!</v>
          </cell>
        </row>
        <row r="939">
          <cell r="A939">
            <v>9149396</v>
          </cell>
          <cell r="B939" t="str">
            <v>КОМПЛЕКТ КОРОБА ARCITECH С РЕЛИНГАМИ, H250/94, NL650, БЕЛЫЙ*ЗАКАЗНАЯ ПОЗИЦИЯ!!!</v>
          </cell>
        </row>
        <row r="940">
          <cell r="A940">
            <v>9149421</v>
          </cell>
          <cell r="B940" t="str">
            <v>КОМПЛЕКТ КОРОБА ARCITECH С РЕЛИНГАМИ, H282/94, NL270, БЕЛЫЙ</v>
          </cell>
        </row>
        <row r="941">
          <cell r="A941">
            <v>9149422</v>
          </cell>
          <cell r="B941" t="str">
            <v>КОМПЛЕКТ КОРОБА ARCITECH С РЕЛИНГАМИ, H282/94, NL300, БЕЛЫЙ</v>
          </cell>
        </row>
        <row r="942">
          <cell r="A942">
            <v>9149423</v>
          </cell>
          <cell r="B942" t="str">
            <v>КОМПЛЕКТ КОРОБА ARCITECH С РЕЛИНГАМИ, H282/94, NL350, БЕЛЫЙ</v>
          </cell>
        </row>
        <row r="943">
          <cell r="A943">
            <v>9149424</v>
          </cell>
          <cell r="B943" t="str">
            <v>КОМПЛЕКТ КОРОБА ARCITECH С РЕЛИНГАМИ, H282/94, NL400, БЕЛЫЙ</v>
          </cell>
        </row>
        <row r="944">
          <cell r="A944">
            <v>9149425</v>
          </cell>
          <cell r="B944" t="str">
            <v>КОМПЛЕКТ КОРОБА ARCITECH С РЕЛИНГАМИ, H282/94, NL450, БЕЛЫЙ</v>
          </cell>
        </row>
        <row r="945">
          <cell r="A945">
            <v>9149426</v>
          </cell>
          <cell r="B945" t="str">
            <v>КОМПЛЕКТ КОРОБА ARCITECH С РЕЛИНГАМИ, H282/94, NL500, БЕЛЫЙ</v>
          </cell>
        </row>
        <row r="946">
          <cell r="A946">
            <v>9149428</v>
          </cell>
          <cell r="B946" t="str">
            <v>КОМПЛЕКТ КОРОБА ARCITECH С РЕЛИНГАМИ, H282/94, NL550, БЕЛЫЙ*ЗАКАЗНАЯ ПОЗИЦИЯ!!!</v>
          </cell>
        </row>
        <row r="947">
          <cell r="A947">
            <v>9149429</v>
          </cell>
          <cell r="B947" t="str">
            <v>КОМПЛЕКТ КОРОБА ARCITECH С РЕЛИНГАМИ, H282/94, NL650, БЕЛЫЙ*ЗАКАЗНАЯ ПОЗИЦИЯ!!!</v>
          </cell>
        </row>
        <row r="948">
          <cell r="A948">
            <v>9149307</v>
          </cell>
          <cell r="B948" t="str">
            <v>КОМПЛЕКТ ЯЩИКА ARCITECH, H126, NL270, БЕЛЫЙ</v>
          </cell>
        </row>
        <row r="949">
          <cell r="A949">
            <v>9149308</v>
          </cell>
          <cell r="B949" t="str">
            <v>КОМПЛЕКТ ЯЩИКА ARCITECH, H126, NL300, БЕЛЫЙ</v>
          </cell>
        </row>
        <row r="950">
          <cell r="A950">
            <v>9149309</v>
          </cell>
          <cell r="B950" t="str">
            <v>КОМПЛЕКТ ЯЩИКА ARCITECH, H126, NL350, БЕЛЫЙ</v>
          </cell>
        </row>
        <row r="951">
          <cell r="A951">
            <v>9149310</v>
          </cell>
          <cell r="B951" t="str">
            <v>КОМПЛЕКТ ЯЩИКА ARCITECH, H126, NL400, БЕЛЫЙ</v>
          </cell>
        </row>
        <row r="952">
          <cell r="A952">
            <v>9149311</v>
          </cell>
          <cell r="B952" t="str">
            <v>КОМПЛЕКТ ЯЩИКА ARCITECH, H126, NL450, БЕЛЫЙ</v>
          </cell>
        </row>
        <row r="953">
          <cell r="A953">
            <v>9149312</v>
          </cell>
          <cell r="B953" t="str">
            <v>КОМПЛЕКТ ЯЩИКА ARCITECH, H126, NL500, БЕЛЫЙ</v>
          </cell>
        </row>
        <row r="954">
          <cell r="A954">
            <v>9149313</v>
          </cell>
          <cell r="B954" t="str">
            <v>КОМПЛЕКТ ЯЩИКА ARCITECH, H126, NL550, БЕЛЫЙ*ЗАКАЗНАЯ ПОЗИЦИЯ!!!</v>
          </cell>
        </row>
        <row r="955">
          <cell r="A955">
            <v>9149314</v>
          </cell>
          <cell r="B955" t="str">
            <v>КОМПЛЕКТ ЯЩИКА ARCITECH, H126, NL650, БЕЛЫЙ*ЗАКАЗНАЯ ПОЗИЦИЯ!!!</v>
          </cell>
        </row>
        <row r="956">
          <cell r="A956">
            <v>9149336</v>
          </cell>
          <cell r="B956" t="str">
            <v>КОМПЛЕКТ КОРОБА ARCITECH С РЕЛИНГАМИ, H186/126, NL270, БЕЛЫЙ</v>
          </cell>
        </row>
        <row r="957">
          <cell r="A957">
            <v>9149337</v>
          </cell>
          <cell r="B957" t="str">
            <v>КОМПЛЕКТ КОРОБА ARCITECH С РЕЛИНГАМИ, H186/126, NL300, БЕЛЫЙ</v>
          </cell>
        </row>
        <row r="958">
          <cell r="A958">
            <v>9149338</v>
          </cell>
          <cell r="B958" t="str">
            <v>КОМПЛЕКТ КОРОБА ARCITECH С РЕЛИНГАМИ, H186/126, NL350, БЕЛЫЙ</v>
          </cell>
        </row>
        <row r="959">
          <cell r="A959">
            <v>9149339</v>
          </cell>
          <cell r="B959" t="str">
            <v>КОМПЛЕКТ КОРОБА ARCITECH С РЕЛИНГАМИ, H186/126, NL400, БЕЛЫЙ</v>
          </cell>
        </row>
        <row r="960">
          <cell r="A960">
            <v>9149340</v>
          </cell>
          <cell r="B960" t="str">
            <v>КОМПЛЕКТ КОРОБА ARCITECH С РЕЛИНГАМИ, H186/126, NL450, БЕЛЫЙ</v>
          </cell>
        </row>
        <row r="961">
          <cell r="A961">
            <v>9149341</v>
          </cell>
          <cell r="B961" t="str">
            <v>КОМПЛЕКТ КОРОБА ARCITECH С РЕЛИНГАМИ, H186/126, NL500, БЕЛЫЙ</v>
          </cell>
        </row>
        <row r="962">
          <cell r="A962">
            <v>9149343</v>
          </cell>
          <cell r="B962" t="str">
            <v>КОМПЛЕКТ КОРОБА ARCITECH С РЕЛИНГАМИ, H186/126, NL550, БЕЛЫЙ*ЗАКАЗНАЯ ПОЗИЦИЯ!!!</v>
          </cell>
        </row>
        <row r="963">
          <cell r="A963">
            <v>9149344</v>
          </cell>
          <cell r="B963" t="str">
            <v>КОМПЛЕКТ КОРОБА ARCITECH С РЕЛИНГАМИ, H186/126, NL650, БЕЛЫЙ*ЗАКАЗНАЯ ПОЗИЦИЯ!!!</v>
          </cell>
        </row>
        <row r="964">
          <cell r="A964">
            <v>9149366</v>
          </cell>
          <cell r="B964" t="str">
            <v>КОМПЛЕКТ КОРОБА ARCITECH С РЕЛИНГАМИ, H218/126, NL270, БЕЛЫЙ</v>
          </cell>
        </row>
        <row r="965">
          <cell r="A965">
            <v>9149367</v>
          </cell>
          <cell r="B965" t="str">
            <v>КОМПЛЕКТ КОРОБА ARCITECH С РЕЛИНГАМИ, H218/126, NL300, БЕЛЫЙ</v>
          </cell>
        </row>
        <row r="966">
          <cell r="A966">
            <v>9149368</v>
          </cell>
          <cell r="B966" t="str">
            <v>КОМПЛЕКТ КОРОБА ARCITECH С РЕЛИНГАМИ, H218/126, NL350, БЕЛЫЙ</v>
          </cell>
        </row>
        <row r="967">
          <cell r="A967">
            <v>9149369</v>
          </cell>
          <cell r="B967" t="str">
            <v>КОМПЛЕКТ КОРОБА ARCITECH С РЕЛИНГАМИ, H218/126, NL400, БЕЛЫЙ</v>
          </cell>
        </row>
        <row r="968">
          <cell r="A968">
            <v>9149370</v>
          </cell>
          <cell r="B968" t="str">
            <v>КОМПЛЕКТ КОРОБА ARCITECH С РЕЛИНГАМИ, H218/126, NL450, БЕЛЫЙ</v>
          </cell>
        </row>
        <row r="969">
          <cell r="A969">
            <v>9149371</v>
          </cell>
          <cell r="B969" t="str">
            <v>КОМПЛЕКТ КОРОБА ARCITECH С РЕЛИНГАМИ, H218/126, NL500, БЕЛЫЙ</v>
          </cell>
        </row>
        <row r="970">
          <cell r="A970">
            <v>9149372</v>
          </cell>
          <cell r="B970" t="str">
            <v>КОМПЛЕКТ КОРОБА ARCITECH С РЕЛИНГАМИ, H218/126, NL550, БЕЛЫЙ*ЗАКАЗНАЯ ПОЗИЦИЯ!!!</v>
          </cell>
        </row>
        <row r="971">
          <cell r="A971">
            <v>9149373</v>
          </cell>
          <cell r="B971" t="str">
            <v>КОМПЛЕКТ КОРОБА ARCITECH С РЕЛИНГАМИ, H218/126, NL650, БЕЛЫЙ*ЗАКАЗНАЯ ПОЗИЦИЯ!!!</v>
          </cell>
        </row>
        <row r="972">
          <cell r="A972">
            <v>9149375</v>
          </cell>
          <cell r="B972" t="str">
            <v>КОМПЛЕКТ КОРОБА ARCITECH С DESIGNSIDE, H218/126, NL270, БЕЛЫЙ</v>
          </cell>
        </row>
        <row r="973">
          <cell r="A973">
            <v>9149376</v>
          </cell>
          <cell r="B973" t="str">
            <v>КОМПЛЕКТ КОРОБА ARCITECH С DESIGNSIDE, H218/126, NL300, БЕЛЫЙ</v>
          </cell>
        </row>
        <row r="974">
          <cell r="A974">
            <v>9149377</v>
          </cell>
          <cell r="B974" t="str">
            <v>КОМПЛЕКТ КОРОБА ARCITECH С DESIGNSIDE, H218/126, NL350, БЕЛЫЙ</v>
          </cell>
        </row>
        <row r="975">
          <cell r="A975">
            <v>9149378</v>
          </cell>
          <cell r="B975" t="str">
            <v>КОМПЛЕКТ КОРОБА ARCITECH С DESIGNSIDE, H218/126, NL400, БЕЛЫЙ</v>
          </cell>
        </row>
        <row r="976">
          <cell r="A976">
            <v>9149379</v>
          </cell>
          <cell r="B976" t="str">
            <v>КОМПЛЕКТ КОРОБА ARCITECH С DESIGNSIDE, H218/126, NL450, БЕЛЫЙ</v>
          </cell>
        </row>
        <row r="977">
          <cell r="A977">
            <v>9149380</v>
          </cell>
          <cell r="B977" t="str">
            <v>КОМПЛЕКТ КОРОБА ARCITECH С DESIGNSIDE, H218/126, NL500, БЕЛЫЙ</v>
          </cell>
        </row>
        <row r="978">
          <cell r="A978">
            <v>9149381</v>
          </cell>
          <cell r="B978" t="str">
            <v>КОМПЛЕКТ КОРОБА ARCITECH С DESIGNSIDE, H218/126, NL550, БЕЛЫЙ*ЗАКАЗНАЯ ПОЗИЦИЯ!!!</v>
          </cell>
        </row>
        <row r="979">
          <cell r="A979">
            <v>9149382</v>
          </cell>
          <cell r="B979" t="str">
            <v>КОМПЛЕКТ КОРОБА ARCITECH С DESIGNSIDE, H218/126, NL650, БЕЛЫЙ*ЗАКАЗНАЯ ПОЗИЦИЯ!!!</v>
          </cell>
        </row>
        <row r="980">
          <cell r="A980">
            <v>9149383</v>
          </cell>
          <cell r="B980" t="str">
            <v>КОМПЛЕКТ КОРОБА ARCITECH С TOPSIDE, H218/126, NL400, БЕЛЫЙ</v>
          </cell>
        </row>
        <row r="981">
          <cell r="A981">
            <v>9149384</v>
          </cell>
          <cell r="B981" t="str">
            <v>КОМПЛЕКТ КОРОБА ARCITECH С TOPSIDE, H218/126, NL450, БЕЛЫЙ</v>
          </cell>
        </row>
        <row r="982">
          <cell r="A982">
            <v>9149386</v>
          </cell>
          <cell r="B982" t="str">
            <v>КОМПЛЕКТ КОРОБА ARCITECH С TOPSIDE, H218/126, NL500, БЕЛЫЙ</v>
          </cell>
        </row>
        <row r="983">
          <cell r="A983">
            <v>9149387</v>
          </cell>
          <cell r="B983" t="str">
            <v>КОМПЛЕКТ КОРОБА ARCITECH С TOPSIDE, H218/126, NL550, БЕЛЫЙ*ЗАКАЗНАЯ ПОЗИЦИЯ!!!</v>
          </cell>
        </row>
        <row r="984">
          <cell r="A984">
            <v>9149388</v>
          </cell>
          <cell r="B984" t="str">
            <v>КОМПЛЕКТ КОРОБА ARCITECH С TOPSIDE, H218/126, NL650, БЕЛЫЙ*ЗАКАЗНАЯ ПОЗИЦИЯ!!!</v>
          </cell>
        </row>
        <row r="985">
          <cell r="A985">
            <v>9149397</v>
          </cell>
          <cell r="B985" t="str">
            <v>КОМПЛЕКТ КОРОБА ARCITECH С РЕЛИНГАМИ, H250/126, NL270, БЕЛЫЙ</v>
          </cell>
        </row>
        <row r="986">
          <cell r="A986">
            <v>9149398</v>
          </cell>
          <cell r="B986" t="str">
            <v>КОМПЛЕКТ КОРОБА ARCITECH С РЕЛИНГАМИ, H250/126, NL300, БЕЛЫЙ</v>
          </cell>
        </row>
        <row r="987">
          <cell r="A987">
            <v>9149399</v>
          </cell>
          <cell r="B987" t="str">
            <v>КОМПЛЕКТ КОРОБА ARCITECH С РЕЛИНГАМИ, H250/126, NL350, БЕЛЫЙ</v>
          </cell>
        </row>
        <row r="988">
          <cell r="A988">
            <v>9149400</v>
          </cell>
          <cell r="B988" t="str">
            <v>КОМПЛЕКТ КОРОБА ARCITECH С РЕЛИНГАМИ, H250/126, NL400, БЕЛЫЙ</v>
          </cell>
        </row>
        <row r="989">
          <cell r="A989">
            <v>9149401</v>
          </cell>
          <cell r="B989" t="str">
            <v>КОМПЛЕКТ КОРОБА ARCITECH С РЕЛИНГАМИ, H250/126, NL450, БЕЛЫЙ</v>
          </cell>
        </row>
        <row r="990">
          <cell r="A990">
            <v>9149402</v>
          </cell>
          <cell r="B990" t="str">
            <v>КОМПЛЕКТ КОРОБА ARCITECH С РЕЛИНГАМИ, H250/126, NL500, БЕЛЫЙ</v>
          </cell>
        </row>
        <row r="991">
          <cell r="A991">
            <v>9149403</v>
          </cell>
          <cell r="B991" t="str">
            <v>КОМПЛЕКТ КОРОБА ARCITECH С РЕЛИНГАМИ, H250/126, NL550, БЕЛЫЙ*ЗАКАЗНАЯ ПОЗИЦИЯ!!!</v>
          </cell>
        </row>
        <row r="992">
          <cell r="A992">
            <v>9149405</v>
          </cell>
          <cell r="B992" t="str">
            <v>КОМПЛЕКТ КОРОБА ARCITECH С РЕЛИНГАМИ, H250/126, NL650, БЕЛЫЙ*ЗАКАЗНАЯ ПОЗИЦИЯ!!!</v>
          </cell>
        </row>
        <row r="993">
          <cell r="A993">
            <v>9149415</v>
          </cell>
          <cell r="B993" t="str">
            <v>КОМПЛЕКТ КОРОБА ARCITECH С TOPSIDE, H250/126, NL400, БЕЛЫЙ</v>
          </cell>
        </row>
        <row r="994">
          <cell r="A994">
            <v>9149416</v>
          </cell>
          <cell r="B994" t="str">
            <v>КОМПЛЕКТ КОРОБА ARCITECH С TOPSIDE, H250/126, NL450, БЕЛЫЙ</v>
          </cell>
        </row>
        <row r="995">
          <cell r="A995">
            <v>9149417</v>
          </cell>
          <cell r="B995" t="str">
            <v>КОМПЛЕКТ КОРОБА ARCITECH С TOPSIDE, H250/126, NL500, БЕЛЫЙ</v>
          </cell>
        </row>
        <row r="996">
          <cell r="A996">
            <v>9149418</v>
          </cell>
          <cell r="B996" t="str">
            <v>КОМПЛЕКТ КОРОБА ARCITECH С TOPSIDE, H250/126, NL550, БЕЛЫЙ*ЗАКАЗНАЯ ПОЗИЦИЯ!!!</v>
          </cell>
        </row>
        <row r="997">
          <cell r="A997">
            <v>9149420</v>
          </cell>
          <cell r="B997" t="str">
            <v>КОМПЛЕКТ КОРОБА ARCITECH С TOPSIDE, H250/126, NL650, БЕЛЫЙ*ЗАКАЗНАЯ ПОЗИЦИЯ!!!</v>
          </cell>
        </row>
        <row r="998">
          <cell r="A998">
            <v>9149406</v>
          </cell>
          <cell r="B998" t="str">
            <v>КОМПЛЕКТ КОРОБА ARCITECH С DESIGNSIDE, H250/126, NL270, БЕЛЫЙ</v>
          </cell>
        </row>
        <row r="999">
          <cell r="A999">
            <v>9149407</v>
          </cell>
          <cell r="B999" t="str">
            <v>КОМПЛЕКТ КОРОБА ARCITECH С DESIGNSIDE, H250/126, NL300, БЕЛЫЙ</v>
          </cell>
        </row>
        <row r="1000">
          <cell r="A1000">
            <v>9149408</v>
          </cell>
          <cell r="B1000" t="str">
            <v>КОМПЛЕКТ КОРОБА ARCITECH С DESIGNSIDE, H250/126, NL350, БЕЛЫЙ</v>
          </cell>
        </row>
        <row r="1001">
          <cell r="A1001">
            <v>9149410</v>
          </cell>
          <cell r="B1001" t="str">
            <v>КОМПЛЕКТ КОРОБА ARCITECH С DESIGNSIDE, H250/126, NL400, БЕЛЫЙ</v>
          </cell>
        </row>
        <row r="1002">
          <cell r="A1002">
            <v>9149411</v>
          </cell>
          <cell r="B1002" t="str">
            <v>КОМПЛЕКТ КОРОБА ARCITECH С DESIGNSIDE, H250/126, NL450, БЕЛЫЙ</v>
          </cell>
        </row>
        <row r="1003">
          <cell r="A1003">
            <v>9149412</v>
          </cell>
          <cell r="B1003" t="str">
            <v>КОМПЛЕКТ КОРОБА ARCITECH С DESIGNSIDE, H250/126, NL500, БЕЛЫЙ</v>
          </cell>
        </row>
        <row r="1004">
          <cell r="A1004">
            <v>9149413</v>
          </cell>
          <cell r="B1004" t="str">
            <v>КОМПЛЕКТ КОРОБА ARCITECH С DESIGNSIDE, H250/126, NL550, БЕЛЫЙ*ЗАКАЗНАЯ ПОЗИЦИЯ!!!</v>
          </cell>
        </row>
        <row r="1005">
          <cell r="A1005">
            <v>9149414</v>
          </cell>
          <cell r="B1005" t="str">
            <v>КОМПЛЕКТ КОРОБА ARCITECH С DESIGNSIDE, H250/126, NL650, БЕЛЫЙ*ЗАКАЗНАЯ ПОЗИЦИЯ!!!</v>
          </cell>
        </row>
        <row r="1006">
          <cell r="A1006">
            <v>9149430</v>
          </cell>
          <cell r="B1006" t="str">
            <v>КОМПЛЕКТ КОРОБА ARCITECH С РЕЛИНГАМИ, H282/126, NL270, БЕЛЫЙ</v>
          </cell>
        </row>
        <row r="1007">
          <cell r="A1007">
            <v>9149431</v>
          </cell>
          <cell r="B1007" t="str">
            <v>КОМПЛЕКТ КОРОБА ARCITECH С РЕЛИНГАМИ, H282/126, NL300, БЕЛЫЙ</v>
          </cell>
        </row>
        <row r="1008">
          <cell r="A1008">
            <v>9149432</v>
          </cell>
          <cell r="B1008" t="str">
            <v>КОМПЛЕКТ КОРОБА ARCITECH С РЕЛИНГАМИ, H282/126, NL350, БЕЛЫЙ</v>
          </cell>
        </row>
        <row r="1009">
          <cell r="A1009">
            <v>9149433</v>
          </cell>
          <cell r="B1009" t="str">
            <v>КОМПЛЕКТ КОРОБА ARCITECH С РЕЛИНГАМИ, H282/126, NL400, БЕЛЫЙ</v>
          </cell>
        </row>
        <row r="1010">
          <cell r="A1010">
            <v>9149434</v>
          </cell>
          <cell r="B1010" t="str">
            <v>КОМПЛЕКТ КОРОБА ARCITECH С РЕЛИНГАМИ, H282/126, NL450, БЕЛЫЙ</v>
          </cell>
        </row>
        <row r="1011">
          <cell r="A1011">
            <v>9149435</v>
          </cell>
          <cell r="B1011" t="str">
            <v>КОМПЛЕКТ КОРОБА ARCITECH С РЕЛИНГАМИ, H282/126, NL500, БЕЛЫЙ</v>
          </cell>
        </row>
        <row r="1012">
          <cell r="A1012">
            <v>9149436</v>
          </cell>
          <cell r="B1012" t="str">
            <v>КОМПЛЕКТ КОРОБА ARCITECH С РЕЛИНГАМИ, H282/126, NL550, БЕЛЫЙ*ЗАКАЗНАЯ ПОЗИЦИЯ!!!</v>
          </cell>
        </row>
        <row r="1013">
          <cell r="A1013">
            <v>9149437</v>
          </cell>
          <cell r="B1013" t="str">
            <v>КОМПЛЕКТ КОРОБА ARCITECH С РЕЛИНГАМИ, H282/126, NL650, БЕЛЫЙ*ЗАКАЗНАЯ ПОЗИЦИЯ!!!</v>
          </cell>
        </row>
        <row r="1014">
          <cell r="A1014">
            <v>9234470</v>
          </cell>
          <cell r="B1014" t="str">
            <v>КОМПЛЕКТ БОКОВИН ЯЩИКА ARCITECH, H78, NL500, БЕЛЫЙ</v>
          </cell>
        </row>
        <row r="1015">
          <cell r="A1015">
            <v>9149980</v>
          </cell>
          <cell r="B1015" t="str">
            <v>КОМПЛЕКТ БОКОВИН ЯЩИКА ARCITECH, H78, NL500, БЕЛЫЙ</v>
          </cell>
        </row>
        <row r="1016">
          <cell r="A1016">
            <v>9149261</v>
          </cell>
          <cell r="B1016" t="str">
            <v>КОМПЛЕКТ БОКОВИН ЯЩИКА ARCITECH, H94, NL270, БЕЛЫЙ</v>
          </cell>
        </row>
        <row r="1017">
          <cell r="A1017">
            <v>9149262</v>
          </cell>
          <cell r="B1017" t="str">
            <v>КОМПЛЕКТ БОКОВИН ЯЩИКА ARCITECH, H94, NL300, БЕЛЫЙ</v>
          </cell>
        </row>
        <row r="1018">
          <cell r="A1018">
            <v>9149263</v>
          </cell>
          <cell r="B1018" t="str">
            <v>КОМПЛЕКТ БОКОВИН ЯЩИКА ARCITECH, H94, NL350, БЕЛЫЙ</v>
          </cell>
        </row>
        <row r="1019">
          <cell r="A1019">
            <v>9149264</v>
          </cell>
          <cell r="B1019" t="str">
            <v>КОМПЛЕКТ БОКОВИН ЯЩИКА ARCITECH, H94, NL400, БЕЛЫЙ</v>
          </cell>
        </row>
        <row r="1020">
          <cell r="A1020">
            <v>9149265</v>
          </cell>
          <cell r="B1020" t="str">
            <v>КОМПЛЕКТ БОКОВИН ЯЩИКА ARCITECH, H94, NL450, БЕЛЫЙ</v>
          </cell>
        </row>
        <row r="1021">
          <cell r="A1021">
            <v>9149266</v>
          </cell>
          <cell r="B1021" t="str">
            <v>КОМПЛЕКТ БОКОВИН ЯЩИКА ARCITECH, H94, NL500, БЕЛЫЙ</v>
          </cell>
        </row>
        <row r="1022">
          <cell r="A1022">
            <v>9149268</v>
          </cell>
          <cell r="B1022" t="str">
            <v>КОМПЛЕКТ БОКОВИН ЯЩИКА ARCITECH, H94, NL550, БЕЛЫЙ*ЗАКАЗНАЯ ПОЗИЦИЯ!!!</v>
          </cell>
        </row>
        <row r="1023">
          <cell r="A1023">
            <v>9149269</v>
          </cell>
          <cell r="B1023" t="str">
            <v>КОМПЛЕКТ БОКОВИН ЯЩИКА ARCITECH, H94, NL650, БЕЛЫЙ*ЗАКАЗНАЯ ПОЗИЦИЯ!!!</v>
          </cell>
        </row>
        <row r="1024">
          <cell r="A1024">
            <v>9149270</v>
          </cell>
          <cell r="B1024" t="str">
            <v>КОМПЛЕКТ БОКОВИН ЯЩИКА ARCITECH, H126, NL270, БЕЛЫЙ</v>
          </cell>
        </row>
        <row r="1025">
          <cell r="A1025">
            <v>9149272</v>
          </cell>
          <cell r="B1025" t="str">
            <v>КОМПЛЕКТ БОКОВИН ЯЩИКА ARCITECH, H126, NL300, БЕЛЫЙ</v>
          </cell>
        </row>
        <row r="1026">
          <cell r="A1026">
            <v>9149273</v>
          </cell>
          <cell r="B1026" t="str">
            <v>КОМПЛЕКТ БОКОВИН ЯЩИКА ARCITECH, H126, NL350, БЕЛЫЙ</v>
          </cell>
        </row>
        <row r="1027">
          <cell r="A1027">
            <v>9149274</v>
          </cell>
          <cell r="B1027" t="str">
            <v>КОМПЛЕКТ БОКОВИН ЯЩИКА ARCITECH, H126, NL400, БЕЛЫЙ</v>
          </cell>
        </row>
        <row r="1028">
          <cell r="A1028">
            <v>9149275</v>
          </cell>
          <cell r="B1028" t="str">
            <v>КОМПЛЕКТ БОКОВИН ЯЩИКА ARCITECH, H126, NL450, БЕЛЫЙ</v>
          </cell>
        </row>
        <row r="1029">
          <cell r="A1029">
            <v>9149276</v>
          </cell>
          <cell r="B1029" t="str">
            <v>КОМПЛЕКТ БОКОВИН ЯЩИКА ARCITECH, H126, NL500, БЕЛЫЙ</v>
          </cell>
        </row>
        <row r="1030">
          <cell r="A1030">
            <v>9149277</v>
          </cell>
          <cell r="B1030" t="str">
            <v>КОМПЛЕКТ БОКОВИН ЯЩИКА ARCITECH, H126, NL550, БЕЛЫЙ*ЗАКАЗНАЯ ПОЗИЦИЯ!!!</v>
          </cell>
        </row>
        <row r="1031">
          <cell r="A1031">
            <v>9149278</v>
          </cell>
          <cell r="B1031" t="str">
            <v>КОМПЛЕКТ БОКОВИН ЯЩИКА ARCITECH, H126, NL650, БЕЛЫЙ*ЗАКАЗНАЯ ПОЗИЦИЯ!!!</v>
          </cell>
        </row>
        <row r="1032">
          <cell r="A1032">
            <v>9150069</v>
          </cell>
          <cell r="B1032" t="str">
            <v>КОМПЛЕКТ СОЕДИНИТЕЛЕЙ ЗАДНЕЙ СТЕНКИ ARCITECH, H78, БЕЛЫЙ</v>
          </cell>
        </row>
        <row r="1033">
          <cell r="A1033">
            <v>9149279</v>
          </cell>
          <cell r="B1033" t="str">
            <v>КОМПЛЕКТ СОЕДИНИТЕЛЕЙ ЗАДНЕЙ СТЕНКИ ARCITECH, H94, БЕЛЫЕ</v>
          </cell>
        </row>
        <row r="1034">
          <cell r="A1034">
            <v>9149280</v>
          </cell>
          <cell r="B1034" t="str">
            <v>КОМПЛЕКТ СОЕДИНИТЕЛЕЙ ЗАДНЕЙ СТЕНКИ ARCITECH, H126, БЕЛЫЕ</v>
          </cell>
        </row>
        <row r="1035">
          <cell r="A1035">
            <v>9149281</v>
          </cell>
          <cell r="B1035" t="str">
            <v>КОМПЛЕКТ СОЕДИНИТЕЛЕЙ ЗАДНЕЙ СТЕНКИ ARCITECH, H186, БЕЛЫЕ</v>
          </cell>
        </row>
        <row r="1036">
          <cell r="A1036">
            <v>9149282</v>
          </cell>
          <cell r="B1036" t="str">
            <v>КОМПЛЕКТ СОЕДИНИТЕЛЕЙ ЗАДНЕЙ СТЕНКИ ARCITECH, H218, БЕЛЫЕ</v>
          </cell>
        </row>
        <row r="1037">
          <cell r="A1037">
            <v>9149283</v>
          </cell>
          <cell r="B1037" t="str">
            <v>КОМПЛЕКТ СОЕДИНИТЕЛЕЙ ЗАДНЕЙ СТЕНКИ ARCITECH, H250, БЕЛЫЕ</v>
          </cell>
        </row>
        <row r="1038">
          <cell r="A1038">
            <v>9149284</v>
          </cell>
          <cell r="B1038" t="str">
            <v>КОМПЛЕКТ СОЕДИНИТЕЛЕЙ ЗАДНЕЙ СТЕНКИ ARCITECH, H282, БЕЛЫЕ</v>
          </cell>
        </row>
        <row r="1039">
          <cell r="A1039">
            <v>9121875</v>
          </cell>
          <cell r="B1039" t="str">
            <v>ЗАДНЯЯ СТЕНКА ЯЩИКА ARCITECH, H94, L1140, АЛЮМИНИЙ, БЕЛАЯ</v>
          </cell>
        </row>
        <row r="1040">
          <cell r="A1040">
            <v>9192202</v>
          </cell>
          <cell r="B1040" t="str">
            <v>ЗАДНЯЯ СТЕНКА ЯЩИКА ARCITECH, H94, L2000, АЛЮМИНИЙ, БЕЛАЯ</v>
          </cell>
        </row>
        <row r="1041">
          <cell r="A1041">
            <v>9192196</v>
          </cell>
          <cell r="B1041" t="str">
            <v>ЗАДНЯЯ СТЕНКА ЯЩИКА ARCITECH, H126,L2000,АЛЮМИНИЙ,БЕЛАЯ</v>
          </cell>
        </row>
        <row r="1042">
          <cell r="A1042">
            <v>9121883</v>
          </cell>
          <cell r="B1042" t="str">
            <v>ЗАДНЯЯ СТЕНКА КОРОБА ARCITECH, H186, L1140, АЛЮМИНИЙ, БЕЛАЯ</v>
          </cell>
        </row>
        <row r="1043">
          <cell r="A1043">
            <v>9192191</v>
          </cell>
          <cell r="B1043" t="str">
            <v>ЗАДНЯЯ СТЕНКА ЯЩИКА ARCITECH, H186, L2000, АЛЮМИНИЙ, БЕЛАЯ</v>
          </cell>
        </row>
        <row r="1044">
          <cell r="A1044">
            <v>9121887</v>
          </cell>
          <cell r="B1044" t="str">
            <v>ЗАДНЯЯ СТЕНКА ЯЩИКА ARCITECH, H218, L1140, АЛЮМИНИЙ, БЕЛАЯ</v>
          </cell>
        </row>
        <row r="1045">
          <cell r="A1045">
            <v>9192184</v>
          </cell>
          <cell r="B1045" t="str">
            <v>ЗАДНЯЯ СТЕНКА ЯЩИКА ARCITECH, H218, L2000, АЛЮМИНИЙ, БЕЛАЯ</v>
          </cell>
        </row>
        <row r="1046">
          <cell r="A1046">
            <v>9149285</v>
          </cell>
          <cell r="B1046" t="str">
            <v>КОМПЛЕКТ ПРОДОЛЬНЫХ РЕЛИНГОВ КОРОБА С СОЕД. ПЕРЕД. ПАНЕЛИ ARCITECH, NL270, БЕЛЫЕ</v>
          </cell>
        </row>
        <row r="1047">
          <cell r="A1047">
            <v>9149286</v>
          </cell>
          <cell r="B1047" t="str">
            <v>КОМПЛЕКТ ПРОДОЛЬНЫХ РЕЛИНГОВ КОРОБА С СОЕД. ПЕРЕД. ПАНЕЛИ ARCITECH, NL300, БЕЛЫЕ</v>
          </cell>
        </row>
        <row r="1048">
          <cell r="A1048">
            <v>9149287</v>
          </cell>
          <cell r="B1048" t="str">
            <v>КОМПЛЕКТ ПРОДОЛЬНЫХ РЕЛИНГОВ КОРОБА С СОЕД. ПЕРЕД. ПАНЕЛИ ARCITECH, NL350, БЕЛЫЕ</v>
          </cell>
        </row>
        <row r="1049">
          <cell r="A1049">
            <v>9149288</v>
          </cell>
          <cell r="B1049" t="str">
            <v>КОМПЛЕКТ ПРОДОЛЬНЫХ РЕЛИНГОВ КОРОБА С СОЕД. ПЕРЕД. ПАНЕЛИ ARCITECH, NL400, БЕЛЫЕ</v>
          </cell>
        </row>
        <row r="1050">
          <cell r="A1050">
            <v>9149289</v>
          </cell>
          <cell r="B1050" t="str">
            <v>КОМПЛЕКТ ПРОДОЛЬНЫХ РЕЛИНГОВ КОРОБА С СОЕД. ПЕРЕД. ПАНЕЛИ ARCITECH, NL450, БЕЛЫЕ</v>
          </cell>
        </row>
        <row r="1051">
          <cell r="A1051">
            <v>9149290</v>
          </cell>
          <cell r="B1051" t="str">
            <v>КОМПЛЕКТ ПРОДОЛЬНЫХ РЕЛИНГОВ КОРОБА С СОЕД. ПЕРЕД. ПАНЕЛИ ARCITECH, NL500, БЕЛЫЕ</v>
          </cell>
        </row>
        <row r="1052">
          <cell r="A1052">
            <v>9149291</v>
          </cell>
          <cell r="B1052" t="str">
            <v>КОМПЛЕКТ ПРОДОЛЬНЫХ РЕЛИНГОВ КОРОБА С СОЕД. ПЕРЕД. ПАНЕЛИ ARCITECH, NL550, БЕЛЫЕ*ЗАКАЗНАЯ ПОЗИЦИЯ!!!</v>
          </cell>
        </row>
        <row r="1053">
          <cell r="A1053">
            <v>9149292</v>
          </cell>
          <cell r="B1053" t="str">
            <v>КОМПЛЕКТ ПРОДОЛЬНЫХ РЕЛИНГОВ КОРОБА С СОЕД. ПЕРЕД. ПАНЕЛИ ARCITECH, NL650, БЕЛЫЕ*ЗАКАЗНАЯ ПОЗИЦИЯ!!!</v>
          </cell>
        </row>
        <row r="1054">
          <cell r="A1054">
            <v>9122914</v>
          </cell>
          <cell r="B1054" t="str">
            <v>КОМПЛЕКТ НАДСТАВОК НА БОКОВИНУ TOPSIDE ДЛЯ ARCITECH, H92, NL400, СТАЛЬ, БЕЛЫЕ</v>
          </cell>
        </row>
        <row r="1055">
          <cell r="A1055">
            <v>9122918</v>
          </cell>
          <cell r="B1055" t="str">
            <v>КОМПЛЕКТ НАДСТАВОК НА БОКОВИНУ TOPSIDE ДЛЯ ARCITECH, H92, NL450, СТАЛЬ, БЕЛЫЕ</v>
          </cell>
        </row>
        <row r="1056">
          <cell r="A1056">
            <v>9122922</v>
          </cell>
          <cell r="B1056" t="str">
            <v>КОМПЛЕКТ НАДСТАВОК НА БОКОВИНУ TOPSIDE ДЛЯ ARCITECH, H92, NL500, СТАЛЬ, БЕЛЫЕ</v>
          </cell>
        </row>
        <row r="1057">
          <cell r="A1057">
            <v>9122926</v>
          </cell>
          <cell r="B1057" t="str">
            <v>КОМПЛЕКТ НАДСТАВОК НА БОКОВИНУ TOPSIDE ДЛЯ ARCITECH, H92, NL550, СТАЛЬ, БЕЛЫЕ*ЗАКАЗНАЯ ПОЗИЦИЯ!!!</v>
          </cell>
        </row>
        <row r="1058">
          <cell r="A1058">
            <v>9122934</v>
          </cell>
          <cell r="B1058" t="str">
            <v>КОМПЛЕКТ НАДСТАВОК НА БОКОВИНУ TOPSIDE ДЛЯ ARCITECH, H92, NL650, СТАЛЬ, БЕЛЫЕ*ЗАКАЗНАЯ ПОЗИЦИЯ!!!</v>
          </cell>
        </row>
        <row r="1059">
          <cell r="A1059">
            <v>9122975</v>
          </cell>
          <cell r="B1059" t="str">
            <v>КОМПЛЕКТ АДАПТЕРОВ DESIGNSIDE ARCITECH, H92, БЕЛЫЕ</v>
          </cell>
        </row>
        <row r="1060">
          <cell r="A1060">
            <v>9122951</v>
          </cell>
          <cell r="B1060" t="str">
            <v>КОМПЛЕКТ НАДСТАВОК НА БОКОВИНУ TOPSIDE ДЛЯ ARCITECH, H124, NL400, СТАЛЬ, БЕЛЫЕ</v>
          </cell>
        </row>
        <row r="1061">
          <cell r="A1061">
            <v>9122955</v>
          </cell>
          <cell r="B1061" t="str">
            <v>КОМПЛЕКТ НАДСТАВОК НА БОКОВИНУ TOPSIDE ДЛЯ ARCITECH, H124, NL450, СТАЛЬ, БЕЛЫЕ</v>
          </cell>
        </row>
        <row r="1062">
          <cell r="A1062">
            <v>9122959</v>
          </cell>
          <cell r="B1062" t="str">
            <v>КОМПЛЕКТ НАДСТАВОК НА БОКОВИНУ TOPSIDE ДЛЯ ARCITECH, H124, NL500, СТАЛЬ, БЕЛЫЕ</v>
          </cell>
        </row>
        <row r="1063">
          <cell r="A1063">
            <v>9122963</v>
          </cell>
          <cell r="B1063" t="str">
            <v>КОМПЛЕКТ НАДСТАВОК НА БОКОВИНУ TOPSIDE ДЛЯ ARCITECH, H124, NL550, СТАЛЬ, БЕЛЫЕ*ЗАКАЗНАЯ ПОЗИЦИЯ!!!</v>
          </cell>
        </row>
        <row r="1064">
          <cell r="A1064">
            <v>9122971</v>
          </cell>
          <cell r="B1064" t="str">
            <v>КОМПЛЕКТ НАДСТАВОК НА БОКОВИНУ TOPSIDE ДЛЯ ARCITECH, H124, NL650, СТАЛЬ, БЕЛЫЕ*ЗАКАЗНАЯ ПОЗИЦИЯ!!!</v>
          </cell>
        </row>
        <row r="1065">
          <cell r="A1065">
            <v>9122980</v>
          </cell>
          <cell r="B1065" t="str">
            <v>КОМПЛЕКТ АДАПТЕРОВ DESIGNSIDE ARCITECH, H124, БЕЛЫЕ</v>
          </cell>
        </row>
        <row r="1066">
          <cell r="A1066">
            <v>9123084</v>
          </cell>
          <cell r="B1066" t="str">
            <v>КОМПЛЕКТ СОЕДИНИТЕЛЕЙ ПЕРЕДНЕЙ ПАНЕЛИ ВНУТР. ЯЩИКА ARCITECH, H94, БЕЛЫЕ</v>
          </cell>
        </row>
        <row r="1067">
          <cell r="A1067">
            <v>9123087</v>
          </cell>
          <cell r="B1067" t="str">
            <v>КОМПЛЕКТ СОЕДИНИТЕЛЕЙ ПЕРЕДНЕЙ ПАНЕЛИ ВНУТР. ЯЩИКА ARCITECH, H126, БЕЛЫЕ</v>
          </cell>
        </row>
        <row r="1068">
          <cell r="A1068">
            <v>9123090</v>
          </cell>
          <cell r="B1068" t="str">
            <v>КОМПЛЕКТ СОЕДИНИТЕЛЕЙ ПЕРЕДНЕЙ ПАНЕЛИ ВНУТР. КОРОБА ARCITECH, H186, БЕЛЫЕ</v>
          </cell>
        </row>
        <row r="1069">
          <cell r="A1069">
            <v>9123093</v>
          </cell>
          <cell r="B1069" t="str">
            <v>КОМПЛЕКТ СОЕДИНИТЕЛЕЙ ПЕРЕДНЕЙ ПАНЕЛИ ВНУТР. КОРОБА ARCITECH, H218, БЕЛЫЕ</v>
          </cell>
        </row>
        <row r="1070">
          <cell r="A1070">
            <v>9192206</v>
          </cell>
          <cell r="B1070" t="str">
            <v>ПЕРЕДНЯЯ ПАНЕЛЬ ВНУТРЕННЕГО ЯЩИКА ARCITECH, L2000, АЛЮМИНИЙ, БЕЛАЯ</v>
          </cell>
        </row>
        <row r="1071">
          <cell r="A1071">
            <v>9182714</v>
          </cell>
          <cell r="B1071" t="str">
            <v>ПОПЕРЕЧНЫЙ РЕЛИНГ ARCITECH, L2000, БЕЛЫЙ</v>
          </cell>
        </row>
        <row r="1072">
          <cell r="A1072">
            <v>9135112</v>
          </cell>
          <cell r="B1072" t="str">
            <v>ВНУТРЕННЯЯ ОРГАНИЗАЦИЯ ORGATRAY 400, NL500, KB600, СТАЛЬ, БЕЛАЯ</v>
          </cell>
        </row>
        <row r="1073">
          <cell r="A1073">
            <v>9135114</v>
          </cell>
          <cell r="B1073" t="str">
            <v>ВНУТРЕННЯЯ ОРГАНИЗАЦИЯ ORGATRAY 400, NL500, KB800, СТАЛЬ, БЕЛАЯ</v>
          </cell>
        </row>
        <row r="1074">
          <cell r="A1074">
            <v>9194948</v>
          </cell>
          <cell r="B1074" t="str">
            <v>ВНУТРЕННЯЯ ОРГАНИЗАЦИЯ ORGATRAY 440, T370-440, B175-200, ПЛАСТИК, БЕЛАЯ</v>
          </cell>
        </row>
        <row r="1075">
          <cell r="A1075">
            <v>9194949</v>
          </cell>
          <cell r="B1075" t="str">
            <v>ВНУТРЕННЯЯ ОРГАНИЗАЦИЯ ORGATRAY 440, T370-440, B201-250, ПЛАСТИК, БЕЛАЯ</v>
          </cell>
        </row>
        <row r="1076">
          <cell r="A1076">
            <v>9194950</v>
          </cell>
          <cell r="B1076" t="str">
            <v>ВНУТРЕННЯЯ ОРГАНИЗАЦИЯ ORGATRAY 440, T370-440, B251-300, ПЛАСТИК, БЕЛАЯ</v>
          </cell>
        </row>
        <row r="1077">
          <cell r="A1077">
            <v>9194951</v>
          </cell>
          <cell r="B1077" t="str">
            <v>ВНУТРЕННЯЯ ОРГАНИЗАЦИЯ ORGATRAY 440, T370-440, B301-350, ПЛАСТИК, БЕЛАЯ</v>
          </cell>
        </row>
        <row r="1078">
          <cell r="A1078">
            <v>9194952</v>
          </cell>
          <cell r="B1078" t="str">
            <v>ВНУТРЕННЯЯ ОРГАНИЗАЦИЯ ORGATRAY 440, T370-440, B351-400, ПЛАСТИК, БЕЛАЯ</v>
          </cell>
        </row>
        <row r="1079">
          <cell r="A1079">
            <v>9194953</v>
          </cell>
          <cell r="B1079" t="str">
            <v>ВНУТРЕННЯЯ ОРГАНИЗАЦИЯ ORGATRAY 440, T370-440, B401-450, ПЛАСТИК, БЕЛАЯ</v>
          </cell>
        </row>
        <row r="1080">
          <cell r="A1080">
            <v>9194954</v>
          </cell>
          <cell r="B1080" t="str">
            <v>ВНУТРЕННЯЯ ОРГАНИЗАЦИЯ ORGATRAY 440, T370-440, B451-500, ПЛАСТИК, БЕЛАЯ</v>
          </cell>
        </row>
        <row r="1081">
          <cell r="A1081">
            <v>9194955</v>
          </cell>
          <cell r="B1081" t="str">
            <v>ВНУТРЕННЯЯ ОРГАНИЗАЦИЯ ORGATRAY 440, T370-440, B501-600, ПЛАСТИК, БЕЛАЯ</v>
          </cell>
        </row>
        <row r="1082">
          <cell r="A1082">
            <v>9194957</v>
          </cell>
          <cell r="B1082" t="str">
            <v>ВНУТРЕННЯЯ ОРГАНИЗАЦИЯ ORGATRAY 440, T370-440, B701-800, ПЛАСТИК, БЕЛАЯ</v>
          </cell>
        </row>
        <row r="1083">
          <cell r="A1083">
            <v>9194958</v>
          </cell>
          <cell r="B1083" t="str">
            <v>ВНУТРЕННЯЯ ОРГАНИЗАЦИЯ ORGATRAY 440, T370-440, B801-900, ПЛАСТИК, БЕЛАЯ</v>
          </cell>
        </row>
        <row r="1084">
          <cell r="A1084">
            <v>9194959</v>
          </cell>
          <cell r="B1084" t="str">
            <v>ВНУТРЕННЯЯ ОРГАНИЗАЦИЯ ORGATRAY 440, T370-440, B901-1000, ПЛАСТИК, БЕЛАЯ</v>
          </cell>
        </row>
        <row r="1085">
          <cell r="A1085">
            <v>9194960</v>
          </cell>
          <cell r="B1085" t="str">
            <v>ВНУТРЕННЯЯ ОРГАНИЗАЦИЯ ORGATRAY 440, T370-440, B1091-1150, ПЛАСТИК, БЕЛАЯ*ЗАКАЗНАЯ ПОЗИЦИЯ!!!</v>
          </cell>
        </row>
        <row r="1086">
          <cell r="A1086">
            <v>9194961</v>
          </cell>
          <cell r="B1086" t="str">
            <v>ВНУТРЕННЯЯ ОРГАНИЗАЦИЯ ORGATRAY 440, T441-520, B175-200, ПЛАСТИК, БЕЛАЯ</v>
          </cell>
        </row>
        <row r="1087">
          <cell r="A1087">
            <v>9194962</v>
          </cell>
          <cell r="B1087" t="str">
            <v>ВНУТРЕННЯЯ ОРГАНИЗАЦИЯ ORGATRAY 440, T441-520, B201-250, ПЛАСТИК, БЕЛАЯ</v>
          </cell>
        </row>
        <row r="1088">
          <cell r="A1088">
            <v>9194963</v>
          </cell>
          <cell r="B1088" t="str">
            <v>ВНУТРЕННЯЯ ОРГАНИЗАЦИЯ ORGATRAY 440, T441-520, B251-300, ПЛАСТИК, БЕЛАЯ</v>
          </cell>
        </row>
        <row r="1089">
          <cell r="A1089">
            <v>9194964</v>
          </cell>
          <cell r="B1089" t="str">
            <v>ВНУТРЕННЯЯ ОРГАНИЗАЦИЯ ORGATRAY 440, T441-520, B301-350, ПЛАСТИК, БЕЛАЯ</v>
          </cell>
        </row>
        <row r="1090">
          <cell r="A1090">
            <v>9194965</v>
          </cell>
          <cell r="B1090" t="str">
            <v>ВНУТРЕННЯЯ ОРГАНИЗАЦИЯ ORGATRAY 440, T441-520, B351-400, ПЛАСТИК, БЕЛАЯ</v>
          </cell>
        </row>
        <row r="1091">
          <cell r="A1091">
            <v>9194966</v>
          </cell>
          <cell r="B1091" t="str">
            <v>ВНУТРЕННЯЯ ОРГАНИЗАЦИЯ ORGATRAY 440, T441-520, B401-450, ПЛАСТИК, БЕЛАЯ</v>
          </cell>
        </row>
        <row r="1092">
          <cell r="A1092">
            <v>9194967</v>
          </cell>
          <cell r="B1092" t="str">
            <v>ВНУТРЕННЯЯ ОРГАНИЗАЦИЯ ORGATRAY 440, T441-520, B451-500, ПЛАСТИК, БЕЛАЯ</v>
          </cell>
        </row>
        <row r="1093">
          <cell r="A1093">
            <v>9194968</v>
          </cell>
          <cell r="B1093" t="str">
            <v>ВНУТРЕННЯЯ ОРГАНИЗАЦИЯ ORGATRAY 440, T441-520, B501-600, ПЛАСТИК, БЕЛАЯ</v>
          </cell>
        </row>
        <row r="1094">
          <cell r="A1094">
            <v>9194970</v>
          </cell>
          <cell r="B1094" t="str">
            <v>ВНУТРЕННЯЯ ОРГАНИЗАЦИЯ ORGATRAY 440, T441-520, B701-800, ПЛАСТИК, БЕЛАЯ</v>
          </cell>
        </row>
        <row r="1095">
          <cell r="A1095">
            <v>9194971</v>
          </cell>
          <cell r="B1095" t="str">
            <v>ВНУТРЕННЯЯ ОРГАНИЗАЦИЯ ORGATRAY 440, T441-520, B801-900, ПЛАСТИК, БЕЛАЯ</v>
          </cell>
        </row>
        <row r="1096">
          <cell r="A1096">
            <v>9194972</v>
          </cell>
          <cell r="B1096" t="str">
            <v>ВНУТРЕННЯЯ ОРГАНИЗАЦИЯ ORGATRAY 440, T441-520, B901-1000, ПЛАСТИК, БЕЛАЯ</v>
          </cell>
        </row>
        <row r="1097">
          <cell r="A1097">
            <v>9194973</v>
          </cell>
          <cell r="B1097" t="str">
            <v>ВНУТРЕННЯЯ ОРГАНИЗАЦИЯ ORGATRAY 440, T441-520, B1091-1150, ПЛАСТИК, БЕЛАЯ*ЗАКАЗНАЯ ПОЗИЦИЯ!!!</v>
          </cell>
        </row>
        <row r="1098">
          <cell r="A1098">
            <v>9183293</v>
          </cell>
          <cell r="B1098" t="str">
            <v>ВНУТРЕННЯЯ ОРГАНИЗАЦИЯ ORGATRAY 570 ДЛЯ ARCITECH, NL450, KB500, ПЛАСТИК, БЕЛАЯ</v>
          </cell>
        </row>
        <row r="1099">
          <cell r="A1099">
            <v>9183295</v>
          </cell>
          <cell r="B1099" t="str">
            <v>ВНУТРЕННЯЯ ОРГАНИЗАЦИЯ ORGATRAY 570 ДЛЯ ARCITECH, NL450, KB600, ПЛАСТИК, БЕЛАЯ</v>
          </cell>
        </row>
        <row r="1100">
          <cell r="A1100">
            <v>9135013</v>
          </cell>
          <cell r="B1100" t="str">
            <v>ВНУТРЕННЯЯ ОРГАНИЗАЦИЯ ORGATRAY 570 ДЛЯ ARCITECH, NL500, KB300, ПЛАСТИК, БЕЛАЯ</v>
          </cell>
        </row>
        <row r="1101">
          <cell r="A1101">
            <v>9135014</v>
          </cell>
          <cell r="B1101" t="str">
            <v>ВНУТРЕННЯЯ ОРГАНИЗАЦИЯ ORGATRAY 570 ДЛЯ ARCITECH, NL500, KB350, ПЛАСТИК, БЕЛАЯ</v>
          </cell>
        </row>
        <row r="1102">
          <cell r="A1102">
            <v>9135015</v>
          </cell>
          <cell r="B1102" t="str">
            <v>ВНУТРЕННЯЯ ОРГАНИЗАЦИЯ ORGATRAY 570 ДЛЯ ARCITECH, NL500, KB400, ПЛАСТИК, БЕЛАЯ</v>
          </cell>
        </row>
        <row r="1103">
          <cell r="A1103">
            <v>9135016</v>
          </cell>
          <cell r="B1103" t="str">
            <v>ВНУТРЕННЯЯ ОРГАНИЗАЦИЯ ORGATRAY 570 ДЛЯ ARCITECH, NL500, KB450, ПЛАСТИК, БЕЛАЯ</v>
          </cell>
        </row>
        <row r="1104">
          <cell r="A1104">
            <v>9135017</v>
          </cell>
          <cell r="B1104" t="str">
            <v>ВНУТРЕННЯЯ ОРГАНИЗАЦИЯ ORGATRAY 570 ДЛЯ ARCITECH, NL500, KB500, ПЛАСТИК, БЕЛАЯ</v>
          </cell>
        </row>
        <row r="1105">
          <cell r="A1105">
            <v>9135019</v>
          </cell>
          <cell r="B1105" t="str">
            <v>ВНУТРЕННЯЯ ОРГАНИЗАЦИЯ ORGATRAY 570 ДЛЯ ARCITECH, NL500, KB600, ПЛАСТИК, БЕЛАЯ</v>
          </cell>
        </row>
        <row r="1106">
          <cell r="A1106">
            <v>9135020</v>
          </cell>
          <cell r="B1106" t="str">
            <v>ВНУТРЕННЯЯ ОРГАНИЗАЦИЯ ORGATRAY 570 ДЛЯ ARCITECH, NL500, KB800, ПЛАСТИК, БЕЛАЯ</v>
          </cell>
        </row>
        <row r="1107">
          <cell r="A1107">
            <v>9135031</v>
          </cell>
          <cell r="B1107" t="str">
            <v>ВНУТРЕННЯЯ ОРГАНИЗАЦИЯ ORGATRAY 570 ДЛЯ ARCITECH, NL500, KB900, ПЛАСТИК, БЕЛАЯ</v>
          </cell>
        </row>
        <row r="1108">
          <cell r="A1108">
            <v>9135032</v>
          </cell>
          <cell r="B1108" t="str">
            <v>ВНУТРЕННЯЯ ОРГАНИЗАЦИЯ ORGATRAY 570 ДЛЯ ARCITECH, NL500, KB1000, ПЛАСТИК, БЕЛАЯ*ЗАКАЗНАЯ ПОЗИЦИЯ!!!</v>
          </cell>
        </row>
        <row r="1109">
          <cell r="A1109">
            <v>9204230</v>
          </cell>
          <cell r="B1109" t="str">
            <v>РАЗДЕЛИТЕЛЬ ORGATRAY 570/590 ДЛЯ INNOTECH ATIRA/ARCITECH, L68, ПЛАСТИК, БЕЛЫЙ*ЗАКАЗНАЯ ПОЗИЦИЯ!!!</v>
          </cell>
        </row>
        <row r="1110">
          <cell r="A1110">
            <v>9204201</v>
          </cell>
          <cell r="B1110" t="str">
            <v>РАЗДЕЛИТЕЛЬ ORGATRAY 570/590 ДЛЯ INNOTECH ATIRA/ARCITECH, L128, ПЛАСТИК, БЕЛЫЙ*ЗАКАЗНАЯ ПОЗИЦИЯ!!!</v>
          </cell>
        </row>
        <row r="1111">
          <cell r="A1111">
            <v>9123119</v>
          </cell>
          <cell r="B1111" t="str">
            <v>ВНУТРЕННЯЯ ОРГАНИЗАЦИЯ ORGATRAY 600, NL450, KB300, СТАЛЬ, БЕЛАЯ</v>
          </cell>
        </row>
        <row r="1112">
          <cell r="A1112">
            <v>9123120</v>
          </cell>
          <cell r="B1112" t="str">
            <v>ВНУТРЕННЯЯ ОРГАНИЗАЦИЯ ORGATRAY 600, NL450, KB400, СТАЛЬ, БЕЛАЯ</v>
          </cell>
        </row>
        <row r="1113">
          <cell r="A1113">
            <v>9123121</v>
          </cell>
          <cell r="B1113" t="str">
            <v>ВНУТРЕННЯЯ ОРГАНИЗАЦИЯ ORGATRAY 600, NL450, KB450, СТАЛЬ, БЕЛАЯ</v>
          </cell>
        </row>
        <row r="1114">
          <cell r="A1114">
            <v>9132638</v>
          </cell>
          <cell r="B1114" t="str">
            <v>ВНУТРЕННЯЯ ОРГАНИЗАЦИЯ ORGATRAY 600, NL450, KB500-1200, СТАЛЬ, БЕЛАЯ</v>
          </cell>
        </row>
        <row r="1115">
          <cell r="A1115">
            <v>9123128</v>
          </cell>
          <cell r="B1115" t="str">
            <v>ВНУТРЕННЯЯ ОРГАНИЗАЦИЯ ORGATRAY 600, NL500, KB300, СТАЛЬ, БЕЛАЯ</v>
          </cell>
        </row>
        <row r="1116">
          <cell r="A1116">
            <v>9123129</v>
          </cell>
          <cell r="B1116" t="str">
            <v>ВНУТРЕННЯЯ ОРГАНИЗАЦИЯ ORGATRAY 600, NL500, KB400, СТАЛЬ, БЕЛАЯ</v>
          </cell>
        </row>
        <row r="1117">
          <cell r="A1117">
            <v>9123130</v>
          </cell>
          <cell r="B1117" t="str">
            <v>ВНУТРЕННЯЯ ОРГАНИЗАЦИЯ ORGATRAY 600, NL500, KB450, СТАЛЬ, БЕЛАЯ</v>
          </cell>
        </row>
        <row r="1118">
          <cell r="A1118">
            <v>9132690</v>
          </cell>
          <cell r="B1118" t="str">
            <v>ВНУТРЕННЯЯ ОРГАНИЗАЦИЯ ORGATRAY 600, NL500, KB500-1200, СТАЛЬ, БЕЛАЯ</v>
          </cell>
        </row>
        <row r="1119">
          <cell r="A1119">
            <v>9123132</v>
          </cell>
          <cell r="B1119" t="str">
            <v>ВНУТРЕННЯЯ ОРГАНИЗАЦИЯ ORGATRAY 600, NL500, KB600, СТАЛЬ, БЕЛАЯ</v>
          </cell>
        </row>
        <row r="1120">
          <cell r="A1120">
            <v>9139189</v>
          </cell>
          <cell r="B1120" t="str">
            <v>ПОПЕРЕЧНЫЙ РЕЛИНГ ORGASTORE 400 ДЛЯ ARCITECH, KB300, БЕЛЫЙ</v>
          </cell>
        </row>
        <row r="1121">
          <cell r="A1121">
            <v>9139190</v>
          </cell>
          <cell r="B1121" t="str">
            <v>ПОПЕРЕЧНЫЙ РЕЛИНГ ORGASTORE 400 ДЛЯ ARCITECH, KB350, БЕЛЫЙ</v>
          </cell>
        </row>
        <row r="1122">
          <cell r="A1122">
            <v>9139191</v>
          </cell>
          <cell r="B1122" t="str">
            <v>ПОПЕРЕЧНЫЙ РЕЛИНГ ORGASTORE 400 ДЛЯ ARCITECH, KB400, БЕЛЫЙ</v>
          </cell>
        </row>
        <row r="1123">
          <cell r="A1123">
            <v>9139192</v>
          </cell>
          <cell r="B1123" t="str">
            <v>ПОПЕРЕЧНЫЙ РЕЛИНГ ORGASTORE 400 ДЛЯ ARCITECH, KB450, БЕЛЫЙ</v>
          </cell>
        </row>
        <row r="1124">
          <cell r="A1124">
            <v>9139193</v>
          </cell>
          <cell r="B1124" t="str">
            <v>ПОПЕРЕЧНЫЙ РЕЛИНГ ORGASTORE 400 ДЛЯ ARCITECH, KB500, БЕЛЫЙ</v>
          </cell>
        </row>
        <row r="1125">
          <cell r="A1125">
            <v>9139194</v>
          </cell>
          <cell r="B1125" t="str">
            <v>ПОПЕРЕЧНЫЙ РЕЛИНГ ORGASTORE 400 ДЛЯ ARCITECH, KB550, БЕЛЫЙ</v>
          </cell>
        </row>
        <row r="1126">
          <cell r="A1126">
            <v>9139195</v>
          </cell>
          <cell r="B1126" t="str">
            <v>ПОПЕРЕЧНЫЙ РЕЛИНГ ORGASTORE 400 ДЛЯ ARCITECH, KB600, БЕЛЫЙ</v>
          </cell>
        </row>
        <row r="1127">
          <cell r="A1127">
            <v>9139196</v>
          </cell>
          <cell r="B1127" t="str">
            <v>ПОПЕРЕЧНЫЙ РЕЛИНГ ORGASTORE 400 ДЛЯ ARCITECH, KB800, БЕЛЫЙ</v>
          </cell>
        </row>
        <row r="1128">
          <cell r="A1128">
            <v>9139197</v>
          </cell>
          <cell r="B1128" t="str">
            <v>ПОПЕРЕЧНЫЙ РЕЛИНГ ORGASTORE 400 ДЛЯ ARCITECH, KB900, БЕЛЫЙ</v>
          </cell>
        </row>
        <row r="1129">
          <cell r="A1129">
            <v>9139198</v>
          </cell>
          <cell r="B1129" t="str">
            <v>ПОПЕРЕЧНЫЙ РЕЛИНГ ORGASTORE 400 ДЛЯ ARCITECH, KB1000, БЕЛЫЙ</v>
          </cell>
        </row>
        <row r="1130">
          <cell r="A1130">
            <v>9139199</v>
          </cell>
          <cell r="B1130" t="str">
            <v>ПОПЕРЕЧНЫЙ РЕЛИНГ ORGASTORE 400 ДЛЯ ARCITECH, KB1200, БЕЛЫЙ</v>
          </cell>
        </row>
        <row r="1131">
          <cell r="A1131">
            <v>9182227</v>
          </cell>
          <cell r="B1131" t="str">
            <v>ПРОДОЛЬНЫЙ РАЗДЕЛИТЕЛЬ ORGASTORE 400 ДЛЯ ARCITECH, БЕЛЫЙ</v>
          </cell>
        </row>
        <row r="1132">
          <cell r="A1132">
            <v>9199905</v>
          </cell>
          <cell r="B1132" t="str">
            <v>ВНУТРЕННЯЯ ОРГАНИЗАЦИЯ ORGAFLAG ДЛЯ ARCITECH, NL450, KB600, БЕЛАЯ</v>
          </cell>
        </row>
        <row r="1133">
          <cell r="A1133">
            <v>9199906</v>
          </cell>
          <cell r="B1133" t="str">
            <v>ВНУТРЕННЯЯ ОРГАНИЗАЦИЯ ORGAFLAG ДЛЯ ARCITECH, NL450, KB900, БЕЛАЯ</v>
          </cell>
        </row>
        <row r="1134">
          <cell r="A1134">
            <v>9199908</v>
          </cell>
          <cell r="B1134" t="str">
            <v>ВНУТРЕННЯЯ ОРГАНИЗАЦИЯ ORGAFLAG ДЛЯ ARCITECH, NL500, KB600, БЕЛАЯ</v>
          </cell>
        </row>
        <row r="1135">
          <cell r="A1135">
            <v>9199909</v>
          </cell>
          <cell r="B1135" t="str">
            <v>ВНУТРЕННЯЯ ОРГАНИЗАЦИЯ ORGAFLAG ДЛЯ ARCITECH, NL500, KB900, БЕЛАЯ</v>
          </cell>
        </row>
        <row r="1136">
          <cell r="A1136">
            <v>9199907</v>
          </cell>
          <cell r="B1136" t="str">
            <v>ДОПОЛНИТЕЛЬНАЯ ВСТАВКА ORGAFLAG ДЛЯ ARCITECH, NL450, KB100, БЕЛАЯ*ЗАКАЗНАЯ ПОЗИЦИЯ!!!</v>
          </cell>
        </row>
        <row r="1137">
          <cell r="A1137">
            <v>9199910</v>
          </cell>
          <cell r="B1137" t="str">
            <v>ДОПОЛНИТЕЛЬНАЯ ВСТАВКА ORGAFLAG ДЛЯ ARCITECH, NL500, KB100, БЕЛАЯ*ЗАКАЗНАЯ ПОЗИЦИЯ!!!</v>
          </cell>
        </row>
        <row r="1138">
          <cell r="A1138">
            <v>9182261</v>
          </cell>
          <cell r="B1138" t="str">
            <v>ВНУТРЕННЯЯ ОРГАНИЗАЦИЯ ORGASTORE 810 ДЛЯ ARCITECH, KB600, БЕЛАЯ</v>
          </cell>
        </row>
        <row r="1139">
          <cell r="A1139">
            <v>9211652</v>
          </cell>
          <cell r="B1139" t="str">
            <v>ВНУТРЕННЯЯ ОРГАНИЗАЦИЯ ORGASTORE 810 ДЛЯ ARCITECH, KB800, БЕЛАЯ</v>
          </cell>
        </row>
        <row r="1140">
          <cell r="A1140">
            <v>9182262</v>
          </cell>
          <cell r="B1140" t="str">
            <v>ВНУТРЕННЯЯ ОРГАНИЗАЦИЯ ORGASTORE 810 ДЛЯ ARCITECH, KB900, БЕЛАЯ</v>
          </cell>
        </row>
        <row r="1141">
          <cell r="A1141">
            <v>9211653</v>
          </cell>
          <cell r="B1141" t="str">
            <v>ВНУТРЕННЯЯ ОРГАНИЗАЦИЯ ORGASTORE 810 ДЛЯ ARCITECH, KB1000, БЕЛАЯ</v>
          </cell>
        </row>
        <row r="1142">
          <cell r="A1142">
            <v>9182263</v>
          </cell>
          <cell r="B1142" t="str">
            <v>ВНУТРЕННЯЯ ОРГАНИЗАЦИЯ ORGASTORE 810 ДЛЯ ARCITECH, KB1200, БЕЛАЯ*ЗАКАЗНАЯ ПОЗИЦИЯ!!!</v>
          </cell>
        </row>
        <row r="1143">
          <cell r="A1143">
            <v>9135621</v>
          </cell>
          <cell r="B1143" t="str">
            <v>ПРОТИВОСКОЛЬЗЯЩИЙ КОВРИК ДЛЯ ARCITECH, 1076X623 ММ, БЕЛЫЙ</v>
          </cell>
        </row>
        <row r="1144">
          <cell r="A1144">
            <v>9209569</v>
          </cell>
          <cell r="B1144" t="str">
            <v>ПРОТИВОСКОЛЬЗЯЩИЙ КОВРИК ДЛЯ ARCITECH, NL450, L5000, БЕЛЫЙ</v>
          </cell>
        </row>
        <row r="1145">
          <cell r="A1145">
            <v>9209573</v>
          </cell>
          <cell r="B1145" t="str">
            <v>ПРОТИВОСКОЛЬЗЯЩИЙ КОВРИК ДЛЯ ARCITECH, NL500, L5000, БЕЛЫЙ</v>
          </cell>
        </row>
        <row r="1146">
          <cell r="A1146">
            <v>9207046</v>
          </cell>
          <cell r="B1146" t="str">
            <v>ВНУТРЕННЯЯ ОРГАНИЗАЦИЯ ORGATRAY 510 INNOTECH ATIRA, NL350+, KB550+, ПЛАСТИК, БЕЛАЯ</v>
          </cell>
        </row>
        <row r="1147">
          <cell r="A1147">
            <v>9153385</v>
          </cell>
          <cell r="B1147" t="str">
            <v>РАМА BANIO, ПЛАСТИК, БЕЛАЯ</v>
          </cell>
        </row>
        <row r="1148">
          <cell r="A1148">
            <v>9204283</v>
          </cell>
          <cell r="B1148" t="str">
            <v>U-ОБРАЗНАЯ СТЕНКА ДЛЯ ЯЩИКА ПОД МОЙКУ, СТАЛЬ, БЕЛАЯ</v>
          </cell>
        </row>
        <row r="1149">
          <cell r="A1149">
            <v>9234493</v>
          </cell>
          <cell r="B1149" t="str">
            <v>КОМПЛЕКТ ЯЩИКА ARCITECH, H78, NL500, АНТРАЦИТ*ЗАКАЗНАЯ ПОЗИЦИЯ!!!</v>
          </cell>
        </row>
        <row r="1150">
          <cell r="A1150">
            <v>9150521</v>
          </cell>
          <cell r="B1150" t="str">
            <v>КОМПЛЕКТ ЯЩИКА ARCITECH, H94, NL270, АНТРАЦИТ*ЗАКАЗНАЯ ПОЗИЦИЯ!!!</v>
          </cell>
        </row>
        <row r="1151">
          <cell r="A1151">
            <v>9150522</v>
          </cell>
          <cell r="B1151" t="str">
            <v>КОМПЛЕКТ ЯЩИКА ARCITECH, H94, NL300, АНТРАЦИТ*ЗАКАЗНАЯ ПОЗИЦИЯ!!!</v>
          </cell>
        </row>
        <row r="1152">
          <cell r="A1152">
            <v>9150523</v>
          </cell>
          <cell r="B1152" t="str">
            <v>КОМПЛЕКТ ЯЩИКА ARCITECH, H94, NL350, АНТРАЦИТ*ЗАКАЗНАЯ ПОЗИЦИЯ!!!</v>
          </cell>
        </row>
        <row r="1153">
          <cell r="A1153">
            <v>9150524</v>
          </cell>
          <cell r="B1153" t="str">
            <v>КОМПЛЕКТ ЯЩИКА ARCITECH, H94, NL400, АНТРАЦИТ*ЗАКАЗНАЯ ПОЗИЦИЯ!!!</v>
          </cell>
        </row>
        <row r="1154">
          <cell r="A1154">
            <v>9150525</v>
          </cell>
          <cell r="B1154" t="str">
            <v>КОМПЛЕКТ ЯЩИКА ARCITECH, H94, NL450, АНТРАЦИТ*ЗАКАЗНАЯ ПОЗИЦИЯ!!!</v>
          </cell>
        </row>
        <row r="1155">
          <cell r="A1155">
            <v>9150526</v>
          </cell>
          <cell r="B1155" t="str">
            <v>КОМПЛЕКТ ЯЩИКА ARCITECH, H94, NL500, АНТРАЦИТ*ЗАКАЗНАЯ ПОЗИЦИЯ!!!</v>
          </cell>
        </row>
        <row r="1156">
          <cell r="A1156">
            <v>9150527</v>
          </cell>
          <cell r="B1156" t="str">
            <v>КОМПЛЕКТ ЯЩИКА ARCITECH, H94, NL550, АНТРАЦИТ*ЗАКАЗНАЯ ПОЗИЦИЯ!!!</v>
          </cell>
        </row>
        <row r="1157">
          <cell r="A1157">
            <v>9150528</v>
          </cell>
          <cell r="B1157" t="str">
            <v>КОМПЛЕКТ ЯЩИКА ARCITECH, H94, NL650, АНТРАЦИТ*ЗАКАЗНАЯ ПОЗИЦИЯ!!!</v>
          </cell>
        </row>
        <row r="1158">
          <cell r="A1158">
            <v>9150537</v>
          </cell>
          <cell r="B1158" t="str">
            <v>КОМПЛЕКТ КОРОБА ARCITECH С РЕЛИНГАМИ, H186/94, NL270, АНТРАЦИТ*ЗАКАЗНАЯ ПОЗИЦИЯ!!!</v>
          </cell>
        </row>
        <row r="1159">
          <cell r="A1159">
            <v>9150538</v>
          </cell>
          <cell r="B1159" t="str">
            <v>КОМПЛЕКТ КОРОБА ARCITECH С РЕЛИНГАМИ, H186/94, NL300, АНТРАЦИТ*ЗАКАЗНАЯ ПОЗИЦИЯ!!!</v>
          </cell>
        </row>
        <row r="1160">
          <cell r="A1160">
            <v>9150539</v>
          </cell>
          <cell r="B1160" t="str">
            <v>КОМПЛЕКТ КОРОБА ARCITECH С РЕЛИНГАМИ, H186/94, NL350, АНТРАЦИТ*ЗАКАЗНАЯ ПОЗИЦИЯ!!!</v>
          </cell>
        </row>
        <row r="1161">
          <cell r="A1161">
            <v>9150540</v>
          </cell>
          <cell r="B1161" t="str">
            <v>КОМПЛЕКТ КОРОБА ARCITECH С РЕЛИНГАМИ, H186/94, NL400, АНТРАЦИТ*ЗАКАЗНАЯ ПОЗИЦИЯ!!!</v>
          </cell>
        </row>
        <row r="1162">
          <cell r="A1162">
            <v>9150542</v>
          </cell>
          <cell r="B1162" t="str">
            <v>КОМПЛЕКТ КОРОБА ARCITECH С РЕЛИНГАМИ, H186/94, NL450, АНТРАЦИТ*ЗАКАЗНАЯ ПОЗИЦИЯ!!!</v>
          </cell>
        </row>
        <row r="1163">
          <cell r="A1163">
            <v>9150543</v>
          </cell>
          <cell r="B1163" t="str">
            <v>КОМПЛЕКТ КОРОБА ARCITECH С РЕЛИНГАМИ, H186/94, NL500, АНТРАЦИТ*ЗАКАЗНАЯ ПОЗИЦИЯ!!!</v>
          </cell>
        </row>
        <row r="1164">
          <cell r="A1164">
            <v>9150544</v>
          </cell>
          <cell r="B1164" t="str">
            <v>КОМПЛЕКТ КОРОБА ARCITECH С РЕЛИНГАМИ, H186/94, NL550, АНТРАЦИТ*ЗАКАЗНАЯ ПОЗИЦИЯ!!!</v>
          </cell>
        </row>
        <row r="1165">
          <cell r="A1165">
            <v>9150545</v>
          </cell>
          <cell r="B1165" t="str">
            <v>КОМПЛЕКТ КОРОБА ARCITECH С РЕЛИНГАМИ, H186/94, NL650, АНТРАЦИТ*ЗАКАЗНАЯ ПОЗИЦИЯ!!!</v>
          </cell>
        </row>
        <row r="1166">
          <cell r="A1166">
            <v>9150554</v>
          </cell>
          <cell r="B1166" t="str">
            <v>КОМПЛЕКТ КОРОБА ARCITECH С TOPSIDE, H186/94, NL400, АНТРАЦИТ*ЗАКАЗНАЯ ПОЗИЦИЯ!!!</v>
          </cell>
        </row>
        <row r="1167">
          <cell r="A1167">
            <v>9150555</v>
          </cell>
          <cell r="B1167" t="str">
            <v>КОМПЛЕКТ КОРОБА ARCITECH С TOPSIDE, H186/94, NL450, АНТРАЦИТ*ЗАКАЗНАЯ ПОЗИЦИЯ!!!</v>
          </cell>
        </row>
        <row r="1168">
          <cell r="A1168">
            <v>9150556</v>
          </cell>
          <cell r="B1168" t="str">
            <v>КОМПЛЕКТ КОРОБА ARCITECH С TOPSIDE, H186/94, NL500, АНТРАЦИТ*ЗАКАЗНАЯ ПОЗИЦИЯ!!!</v>
          </cell>
        </row>
        <row r="1169">
          <cell r="A1169">
            <v>9150557</v>
          </cell>
          <cell r="B1169" t="str">
            <v>КОМПЛЕКТ КОРОБА ARCITECH С TOPSIDE, H186/94, NL550, АНТРАЦИТ*ЗАКАЗНАЯ ПОЗИЦИЯ!!!</v>
          </cell>
        </row>
        <row r="1170">
          <cell r="A1170">
            <v>9150558</v>
          </cell>
          <cell r="B1170" t="str">
            <v>КОМПЛЕКТ КОРОБА ARCITECH С TOPSIDE, H186/94, NL650, АНТРАЦИТ*ЗАКАЗНАЯ ПОЗИЦИЯ!!!</v>
          </cell>
        </row>
        <row r="1171">
          <cell r="A1171">
            <v>9150546</v>
          </cell>
          <cell r="B1171" t="str">
            <v>КОМПЛЕКТ КОРОБА ARCITECH С DESIGNSIDE, H186/94, NL270, АНТРАЦИТ*ЗАКАЗНАЯ ПОЗИЦИЯ!!!</v>
          </cell>
        </row>
        <row r="1172">
          <cell r="A1172">
            <v>9150547</v>
          </cell>
          <cell r="B1172" t="str">
            <v>КОМПЛЕКТ КОРОБА ARCITECH С DESIGNSIDE, H186/94, NL300, АНТРАЦИТ*ЗАКАЗНАЯ ПОЗИЦИЯ!!!</v>
          </cell>
        </row>
        <row r="1173">
          <cell r="A1173">
            <v>9150548</v>
          </cell>
          <cell r="B1173" t="str">
            <v>КОМПЛЕКТ КОРОБА ARCITECH С DESIGNSIDE, H186/94, NL350, АНТРАЦИТ*ЗАКАЗНАЯ ПОЗИЦИЯ!!!</v>
          </cell>
        </row>
        <row r="1174">
          <cell r="A1174">
            <v>9150549</v>
          </cell>
          <cell r="B1174" t="str">
            <v>КОМПЛЕКТ КОРОБА ARCITECH С DESIGNSIDE, H186/94, NL400, АНТРАЦИТ*ЗАКАЗНАЯ ПОЗИЦИЯ!!!</v>
          </cell>
        </row>
        <row r="1175">
          <cell r="A1175">
            <v>9150550</v>
          </cell>
          <cell r="B1175" t="str">
            <v>КОМПЛЕКТ КОРОБА ARCITECH С DESIGNSIDE, H186/94, NL450, АНТРАЦИТ*ЗАКАЗНАЯ ПОЗИЦИЯ!!!</v>
          </cell>
        </row>
        <row r="1176">
          <cell r="A1176">
            <v>9150551</v>
          </cell>
          <cell r="B1176" t="str">
            <v>КОМПЛЕКТ КОРОБА ARCITECH С DESIGNSIDE, H186/94, NL500, АНТРАЦИТ*ЗАКАЗНАЯ ПОЗИЦИЯ!!!</v>
          </cell>
        </row>
        <row r="1177">
          <cell r="A1177">
            <v>9150552</v>
          </cell>
          <cell r="B1177" t="str">
            <v>КОМПЛЕКТ КОРОБА ARCITECH С DESIGNSIDE, H186/94, NL550, АНТРАЦИТ*ЗАКАЗНАЯ ПОЗИЦИЯ!!!</v>
          </cell>
        </row>
        <row r="1178">
          <cell r="A1178">
            <v>9150553</v>
          </cell>
          <cell r="B1178" t="str">
            <v>КОМПЛЕКТ КОРОБА ARCITECH С DESIGNSIDE, H186/94, NL650, АНТРАЦИТ*ЗАКАЗНАЯ ПОЗИЦИЯ!!!</v>
          </cell>
        </row>
        <row r="1179">
          <cell r="A1179">
            <v>9150568</v>
          </cell>
          <cell r="B1179" t="str">
            <v>КОМПЛЕКТ КОРОБА ARCITECH С РЕЛИНГАМИ, H218/94, NL270, АНТРАЦИТ*ЗАКАЗНАЯ ПОЗИЦИЯ!!!</v>
          </cell>
        </row>
        <row r="1180">
          <cell r="A1180">
            <v>9150569</v>
          </cell>
          <cell r="B1180" t="str">
            <v>КОМПЛЕКТ КОРОБА ARCITECH С РЕЛИНГАМИ, H218/94, NL300, АНТРАЦИТ*ЗАКАЗНАЯ ПОЗИЦИЯ!!!</v>
          </cell>
        </row>
        <row r="1181">
          <cell r="A1181">
            <v>9150570</v>
          </cell>
          <cell r="B1181" t="str">
            <v>КОМПЛЕКТ КОРОБА ARCITECH С РЕЛИНГАМИ, H218/94, NL350, АНТРАЦИТ*ЗАКАЗНАЯ ПОЗИЦИЯ!!!</v>
          </cell>
        </row>
        <row r="1182">
          <cell r="A1182">
            <v>9150571</v>
          </cell>
          <cell r="B1182" t="str">
            <v>КОМПЛЕКТ КОРОБА ARCITECH С РЕЛИНГАМИ, H218/94, NL400, АНТРАЦИТ*ЗАКАЗНАЯ ПОЗИЦИЯ!!!</v>
          </cell>
        </row>
        <row r="1183">
          <cell r="A1183">
            <v>9150572</v>
          </cell>
          <cell r="B1183" t="str">
            <v>КОМПЛЕКТ КОРОБА ARCITECH С РЕЛИНГАМИ, H218/94, NL450, АНТРАЦИТ*ЗАКАЗНАЯ ПОЗИЦИЯ!!!</v>
          </cell>
        </row>
        <row r="1184">
          <cell r="A1184">
            <v>9150573</v>
          </cell>
          <cell r="B1184" t="str">
            <v>КОМПЛЕКТ КОРОБА ARCITECH С РЕЛИНГАМИ, H218/94, NL500, АНТРАЦИТ*ЗАКАЗНАЯ ПОЗИЦИЯ!!!</v>
          </cell>
        </row>
        <row r="1185">
          <cell r="A1185">
            <v>9150574</v>
          </cell>
          <cell r="B1185" t="str">
            <v>КОМПЛЕКТ КОРОБА ARCITECH С РЕЛИНГАМИ, H218/94, NL550, АНТРАЦИТ*ЗАКАЗНАЯ ПОЗИЦИЯ!!!</v>
          </cell>
        </row>
        <row r="1186">
          <cell r="A1186">
            <v>9150575</v>
          </cell>
          <cell r="B1186" t="str">
            <v>КОМПЛЕКТ КОРОБА ARCITECH С РЕЛИНГАМИ, H218/94, NL650, АНТРАЦИТ*ЗАКАЗНАЯ ПОЗИЦИЯ!!!</v>
          </cell>
        </row>
        <row r="1187">
          <cell r="A1187">
            <v>9150657</v>
          </cell>
          <cell r="B1187" t="str">
            <v>КОМПЛЕКТ КОРОБА ARCITECH С TOPSIDE, H218/94, NL400, АНТРАЦИТ*ЗАКАЗНАЯ ПОЗИЦИЯ!!!</v>
          </cell>
        </row>
        <row r="1188">
          <cell r="A1188">
            <v>9150658</v>
          </cell>
          <cell r="B1188" t="str">
            <v>КОМПЛЕКТ КОРОБА ARCITECH С TOPSIDE, H218/94, NL450, АНТРАЦИТ*ЗАКАЗНАЯ ПОЗИЦИЯ!!!</v>
          </cell>
        </row>
        <row r="1189">
          <cell r="A1189">
            <v>9150659</v>
          </cell>
          <cell r="B1189" t="str">
            <v>КОМПЛЕКТ КОРОБА ARCITECH С TOPSIDE, H218/94, NL500, АНТРАЦИТ*ЗАКАЗНАЯ ПОЗИЦИЯ!!!</v>
          </cell>
        </row>
        <row r="1190">
          <cell r="A1190">
            <v>9150660</v>
          </cell>
          <cell r="B1190" t="str">
            <v>КОМПЛЕКТ КОРОБА ARCITECH С TOPSIDE, H218/94, NL550, АНТРАЦИТ*ЗАКАЗНАЯ ПОЗИЦИЯ!!!</v>
          </cell>
        </row>
        <row r="1191">
          <cell r="A1191">
            <v>9150661</v>
          </cell>
          <cell r="B1191" t="str">
            <v>КОМПЛЕКТ КОРОБА ARCITECH С TOPSIDE, H218/94, NL650, АНТРАЦИТ*ЗАКАЗНАЯ ПОЗИЦИЯ!!!</v>
          </cell>
        </row>
        <row r="1192">
          <cell r="A1192">
            <v>9150576</v>
          </cell>
          <cell r="B1192" t="str">
            <v>КОМПЛЕКТ КОРОБА ARCITECH С DESIGNSIDE, H218/94, NL270, АНТРАЦИТ*ЗАКАЗНАЯ ПОЗИЦИЯ!!!</v>
          </cell>
        </row>
        <row r="1193">
          <cell r="A1193">
            <v>9150577</v>
          </cell>
          <cell r="B1193" t="str">
            <v>КОМПЛЕКТ КОРОБА ARCITECH С DESIGNSIDE, H218/94, NL300, АНТРАЦИТ*ЗАКАЗНАЯ ПОЗИЦИЯ!!!</v>
          </cell>
        </row>
        <row r="1194">
          <cell r="A1194">
            <v>9150578</v>
          </cell>
          <cell r="B1194" t="str">
            <v>КОМПЛЕКТ КОРОБА ARCITECH С DESIGNSIDE, H218/94, NL350, АНТРАЦИТ*ЗАКАЗНАЯ ПОЗИЦИЯ!!!</v>
          </cell>
        </row>
        <row r="1195">
          <cell r="A1195">
            <v>9150579</v>
          </cell>
          <cell r="B1195" t="str">
            <v>КОМПЛЕКТ КОРОБА ARCITECH С DESIGNSIDE, H218/94, NL400, АНТРАЦИТ*ЗАКАЗНАЯ ПОЗИЦИЯ!!!</v>
          </cell>
        </row>
        <row r="1196">
          <cell r="A1196">
            <v>9150580</v>
          </cell>
          <cell r="B1196" t="str">
            <v>КОМПЛЕКТ КОРОБА ARCITECH С DESIGNSIDE, H218/94, NL450, АНТРАЦИТ*ЗАКАЗНАЯ ПОЗИЦИЯ!!!</v>
          </cell>
        </row>
        <row r="1197">
          <cell r="A1197">
            <v>9150581</v>
          </cell>
          <cell r="B1197" t="str">
            <v>КОМПЛЕКТ КОРОБА ARCITECH С DESIGNSIDE, H218/94, NL500, АНТРАЦИТ*ЗАКАЗНАЯ ПОЗИЦИЯ!!!</v>
          </cell>
        </row>
        <row r="1198">
          <cell r="A1198">
            <v>9150582</v>
          </cell>
          <cell r="B1198" t="str">
            <v>КОМПЛЕКТ КОРОБА ARCITECH С DESIGNSIDE, H218/94, NL550, АНТРАЦИТ*ЗАКАЗНАЯ ПОЗИЦИЯ!!!</v>
          </cell>
        </row>
        <row r="1199">
          <cell r="A1199">
            <v>9150583</v>
          </cell>
          <cell r="B1199" t="str">
            <v>КОМПЛЕКТ КОРОБА ARCITECH С DESIGNSIDE, H218/94, NL650, АНТРАЦИТ*ЗАКАЗНАЯ ПОЗИЦИЯ!!!</v>
          </cell>
        </row>
        <row r="1200">
          <cell r="A1200">
            <v>9150662</v>
          </cell>
          <cell r="B1200" t="str">
            <v>КОМПЛЕКТ КОРОБА ARCITECH С РЕЛИНГАМИ, H250/94, NL270, АНТРАЦИТ*ЗАКАЗНАЯ ПОЗИЦИЯ!!!</v>
          </cell>
        </row>
        <row r="1201">
          <cell r="A1201">
            <v>9150663</v>
          </cell>
          <cell r="B1201" t="str">
            <v>КОМПЛЕКТ КОРОБА ARCITECH С РЕЛИНГАМИ, H250/94, NL300, АНТРАЦИТ*ЗАКАЗНАЯ ПОЗИЦИЯ!!!</v>
          </cell>
        </row>
        <row r="1202">
          <cell r="A1202">
            <v>9150664</v>
          </cell>
          <cell r="B1202" t="str">
            <v>КОМПЛЕКТ КОРОБА ARCITECH С РЕЛИНГАМИ, H250/94, NL350, АНТРАЦИТ*ЗАКАЗНАЯ ПОЗИЦИЯ!!!</v>
          </cell>
        </row>
        <row r="1203">
          <cell r="A1203">
            <v>9150665</v>
          </cell>
          <cell r="B1203" t="str">
            <v>КОМПЛЕКТ КОРОБА ARCITECH С РЕЛИНГАМИ, H250/94, NL400, АНТРАЦИТ*ЗАКАЗНАЯ ПОЗИЦИЯ!!!</v>
          </cell>
        </row>
        <row r="1204">
          <cell r="A1204">
            <v>9150666</v>
          </cell>
          <cell r="B1204" t="str">
            <v>КОМПЛЕКТ КОРОБА ARCITECH С РЕЛИНГАМИ, H250/94, NL450, АНТРАЦИТ*ЗАКАЗНАЯ ПОЗИЦИЯ!!!</v>
          </cell>
        </row>
        <row r="1205">
          <cell r="A1205">
            <v>9150667</v>
          </cell>
          <cell r="B1205" t="str">
            <v>КОМПЛЕКТ КОРОБА ARCITECH С РЕЛИНГАМИ, H250/94, NL500, АНТРАЦИТ*ЗАКАЗНАЯ ПОЗИЦИЯ!!!</v>
          </cell>
        </row>
        <row r="1206">
          <cell r="A1206">
            <v>9150668</v>
          </cell>
          <cell r="B1206" t="str">
            <v>КОМПЛЕКТ КОРОБА ARCITECH С РЕЛИНГАМИ, H250/94, NL550, АНТРАЦИТ*ЗАКАЗНАЯ ПОЗИЦИЯ!!!</v>
          </cell>
        </row>
        <row r="1207">
          <cell r="A1207">
            <v>9150669</v>
          </cell>
          <cell r="B1207" t="str">
            <v>КОМПЛЕКТ КОРОБА ARCITECH С РЕЛИНГАМИ, H250/94, NL650, АНТРАЦИТ*ЗАКАЗНАЯ ПОЗИЦИЯ!!!</v>
          </cell>
        </row>
        <row r="1208">
          <cell r="A1208">
            <v>9150670</v>
          </cell>
          <cell r="B1208" t="str">
            <v>КОМПЛЕКТ КОРОБА ARCITECH С РЕЛИНГАМИ, H282/94, NL270, АНТРАЦИТ*ЗАКАЗНАЯ ПОЗИЦИЯ!!!</v>
          </cell>
        </row>
        <row r="1209">
          <cell r="A1209">
            <v>9150671</v>
          </cell>
          <cell r="B1209" t="str">
            <v>КОМПЛЕКТ КОРОБА ARCITECH С РЕЛИНГАМИ, H282/94, NL300, АНТРАЦИТ*ЗАКАЗНАЯ ПОЗИЦИЯ!!!</v>
          </cell>
        </row>
        <row r="1210">
          <cell r="A1210">
            <v>9150672</v>
          </cell>
          <cell r="B1210" t="str">
            <v>КОМПЛЕКТ КОРОБА ARCITECH С РЕЛИНГАМИ, H282/94, NL350, АНТРАЦИТ*ЗАКАЗНАЯ ПОЗИЦИЯ!!!</v>
          </cell>
        </row>
        <row r="1211">
          <cell r="A1211">
            <v>9150673</v>
          </cell>
          <cell r="B1211" t="str">
            <v>КОМПЛЕКТ КОРОБА ARCITECH С РЕЛИНГАМИ, H282/94, NL400, АНТРАЦИТ*ЗАКАЗНАЯ ПОЗИЦИЯ!!!</v>
          </cell>
        </row>
        <row r="1212">
          <cell r="A1212">
            <v>9150674</v>
          </cell>
          <cell r="B1212" t="str">
            <v>КОМПЛЕКТ КОРОБА ARCITECH С РЕЛИНГАМИ, H282/94, NL450, АНТРАЦИТ*ЗАКАЗНАЯ ПОЗИЦИЯ!!!</v>
          </cell>
        </row>
        <row r="1213">
          <cell r="A1213">
            <v>9150675</v>
          </cell>
          <cell r="B1213" t="str">
            <v>КОМПЛЕКТ КОРОБА ARCITECH С РЕЛИНГАМИ, H282/94, NL500, АНТРАЦИТ*ЗАКАЗНАЯ ПОЗИЦИЯ!!!</v>
          </cell>
        </row>
        <row r="1214">
          <cell r="A1214">
            <v>9150676</v>
          </cell>
          <cell r="B1214" t="str">
            <v>КОМПЛЕКТ КОРОБА ARCITECH С РЕЛИНГАМИ, H282/94, NL550, АНТРАЦИТ*ЗАКАЗНАЯ ПОЗИЦИЯ!!!</v>
          </cell>
        </row>
        <row r="1215">
          <cell r="A1215">
            <v>9150677</v>
          </cell>
          <cell r="B1215" t="str">
            <v>КОМПЛЕКТ КОРОБА ARCITECH С РЕЛИНГАМИ, H282/94, NL650, АНТРАЦИТ*ЗАКАЗНАЯ ПОЗИЦИЯ!!!</v>
          </cell>
        </row>
        <row r="1216">
          <cell r="A1216">
            <v>9150529</v>
          </cell>
          <cell r="B1216" t="str">
            <v>КОМПЛЕКТ ЯЩИКА ARCITECH, H126, NL270, АНТРАЦИТ*ЗАКАЗНАЯ ПОЗИЦИЯ!!!</v>
          </cell>
        </row>
        <row r="1217">
          <cell r="A1217">
            <v>9150530</v>
          </cell>
          <cell r="B1217" t="str">
            <v>КОМПЛЕКТ ЯЩИКА ARCITECH, H126, NL300, АНТРАЦИТ*ЗАКАЗНАЯ ПОЗИЦИЯ!!!</v>
          </cell>
        </row>
        <row r="1218">
          <cell r="A1218">
            <v>9150531</v>
          </cell>
          <cell r="B1218" t="str">
            <v>КОМПЛЕКТ ЯЩИКА ARCITECH, H126, NL350, АНТРАЦИТ*ЗАКАЗНАЯ ПОЗИЦИЯ!!!</v>
          </cell>
        </row>
        <row r="1219">
          <cell r="A1219">
            <v>9150532</v>
          </cell>
          <cell r="B1219" t="str">
            <v>КОМПЛЕКТ ЯЩИКА ARCITECH, H126, NL400, АНТРАЦИТ*ЗАКАЗНАЯ ПОЗИЦИЯ!!!</v>
          </cell>
        </row>
        <row r="1220">
          <cell r="A1220">
            <v>9150533</v>
          </cell>
          <cell r="B1220" t="str">
            <v>КОМПЛЕКТ ЯЩИКА ARCITECH, H126, NL450, АНТРАЦИТ*ЗАКАЗНАЯ ПОЗИЦИЯ!!!</v>
          </cell>
        </row>
        <row r="1221">
          <cell r="A1221">
            <v>9150534</v>
          </cell>
          <cell r="B1221" t="str">
            <v>КОМПЛЕКТ ЯЩИКА ARCITECH, H126, NL500, АНТРАЦИТ*ЗАКАЗНАЯ ПОЗИЦИЯ!!!</v>
          </cell>
        </row>
        <row r="1222">
          <cell r="A1222">
            <v>9150535</v>
          </cell>
          <cell r="B1222" t="str">
            <v>КОМПЛЕКТ ЯЩИКА ARCITECH, H126, NL550, АНТРАЦИТ*ЗАКАЗНАЯ ПОЗИЦИЯ!!!</v>
          </cell>
        </row>
        <row r="1223">
          <cell r="A1223">
            <v>9150536</v>
          </cell>
          <cell r="B1223" t="str">
            <v>КОМПЛЕКТ ЯЩИКА ARCITECH, H126, NL650, АНТРАЦИТ*ЗАКАЗНАЯ ПОЗИЦИЯ!!!</v>
          </cell>
        </row>
        <row r="1224">
          <cell r="A1224">
            <v>9150559</v>
          </cell>
          <cell r="B1224" t="str">
            <v>КОМПЛЕКТ КОРОБА ARCITECH С РЕЛИНГАМИ, H186/126, NL270, АНТРАЦИТ*ЗАКАЗНАЯ ПОЗИЦИЯ!!!</v>
          </cell>
        </row>
        <row r="1225">
          <cell r="A1225">
            <v>9150560</v>
          </cell>
          <cell r="B1225" t="str">
            <v>КОМПЛЕКТ КОРОБА ARCITECH С РЕЛИНГАМИ, H186/126, NL300, АНТРАЦИТ*ЗАКАЗНАЯ ПОЗИЦИЯ!!!</v>
          </cell>
        </row>
        <row r="1226">
          <cell r="A1226">
            <v>9150562</v>
          </cell>
          <cell r="B1226" t="str">
            <v>КОМПЛЕКТ КОРОБА ARCITECH С РЕЛИНГАМИ, H186/126, NL350, АНТРАЦИТ*ЗАКАЗНАЯ ПОЗИЦИЯ!!!</v>
          </cell>
        </row>
        <row r="1227">
          <cell r="A1227">
            <v>9150563</v>
          </cell>
          <cell r="B1227" t="str">
            <v>КОМПЛЕКТ КОРОБА ARCITECH С РЕЛИНГАМИ, H186/126, NL400, АНТРАЦИТ*ЗАКАЗНАЯ ПОЗИЦИЯ!!!</v>
          </cell>
        </row>
        <row r="1228">
          <cell r="A1228">
            <v>9150564</v>
          </cell>
          <cell r="B1228" t="str">
            <v>КОМПЛЕКТ КОРОБА ARCITECH С РЕЛИНГАМИ, H186/126, NL450, АНТРАЦИТ*ЗАКАЗНАЯ ПОЗИЦИЯ!!!</v>
          </cell>
        </row>
        <row r="1229">
          <cell r="A1229">
            <v>9150565</v>
          </cell>
          <cell r="B1229" t="str">
            <v>КОМПЛЕКТ КОРОБА ARCITECH С РЕЛИНГАМИ, H186/126, NL500, АНТРАЦИТ*ЗАКАЗНАЯ ПОЗИЦИЯ!!!</v>
          </cell>
        </row>
        <row r="1230">
          <cell r="A1230">
            <v>9150566</v>
          </cell>
          <cell r="B1230" t="str">
            <v>КОМПЛЕКТ КОРОБА ARCITECH С РЕЛИНГАМИ, H186/126, NL550, АНТРАЦИТ*ЗАКАЗНАЯ ПОЗИЦИЯ!!!</v>
          </cell>
        </row>
        <row r="1231">
          <cell r="A1231">
            <v>9150567</v>
          </cell>
          <cell r="B1231" t="str">
            <v>КОМПЛЕКТ КОРОБА ARCITECH С РЕЛИНГАМИ, H186/126, NL650, АНТРАЦИТ*ЗАКАЗНАЯ ПОЗИЦИЯ!!!</v>
          </cell>
        </row>
        <row r="1232">
          <cell r="A1232">
            <v>9150824</v>
          </cell>
          <cell r="B1232" t="str">
            <v>КОМПЛЕКТ КОРОБА ARCITECH С РЕЛИНГАМИ, H218/126, NL270, АНТРАЦИТ*ЗАКАЗНАЯ ПОЗИЦИЯ!!!</v>
          </cell>
        </row>
        <row r="1233">
          <cell r="A1233">
            <v>9150825</v>
          </cell>
          <cell r="B1233" t="str">
            <v>КОМПЛЕКТ КОРОБА ARCITECH С РЕЛИНГАМИ, H218/126, NL300, АНТРАЦИТ*ЗАКАЗНАЯ ПОЗИЦИЯ!!!</v>
          </cell>
        </row>
        <row r="1234">
          <cell r="A1234">
            <v>9150826</v>
          </cell>
          <cell r="B1234" t="str">
            <v>КОМПЛЕКТ КОРОБА ARCITECH С РЕЛИНГАМИ, H218/126, NL350, АНТРАЦИТ*ЗАКАЗНАЯ ПОЗИЦИЯ!!!</v>
          </cell>
        </row>
        <row r="1235">
          <cell r="A1235">
            <v>9150827</v>
          </cell>
          <cell r="B1235" t="str">
            <v>КОМПЛЕКТ КОРОБА ARCITECH С РЕЛИНГАМИ, H218/126, NL400, АНТРАЦИТ*ЗАКАЗНАЯ ПОЗИЦИЯ!!!</v>
          </cell>
        </row>
        <row r="1236">
          <cell r="A1236">
            <v>9150828</v>
          </cell>
          <cell r="B1236" t="str">
            <v>КОМПЛЕКТ КОРОБА ARCITECH С РЕЛИНГАМИ, H218/126, NL450, АНТРАЦИТ*ЗАКАЗНАЯ ПОЗИЦИЯ!!!</v>
          </cell>
        </row>
        <row r="1237">
          <cell r="A1237">
            <v>9150829</v>
          </cell>
          <cell r="B1237" t="str">
            <v>КОМПЛЕКТ КОРОБА ARCITECH С РЕЛИНГАМИ, H218/126, NL500, АНТРАЦИТ*ЗАКАЗНАЯ ПОЗИЦИЯ!!!</v>
          </cell>
        </row>
        <row r="1238">
          <cell r="A1238">
            <v>9150830</v>
          </cell>
          <cell r="B1238" t="str">
            <v>КОМПЛЕКТ КОРОБА ARCITECH С РЕЛИНГАМИ, H218/126, NL550, АНТРАЦИТ*ЗАКАЗНАЯ ПОЗИЦИЯ!!!</v>
          </cell>
        </row>
        <row r="1239">
          <cell r="A1239">
            <v>9150841</v>
          </cell>
          <cell r="B1239" t="str">
            <v>КОМПЛЕКТ КОРОБА ARCITECH С РЕЛИНГАМИ, H218/126, NL650, АНТРАЦИТ*ЗАКАЗНАЯ ПОЗИЦИЯ!!!</v>
          </cell>
        </row>
        <row r="1240">
          <cell r="A1240">
            <v>9150850</v>
          </cell>
          <cell r="B1240" t="str">
            <v>КОМПЛЕКТ КОРОБА ARCITECH С TOPSIDE, H218/126, NL400, АНТРАЦИТ*ЗАКАЗНАЯ ПОЗИЦИЯ!!!</v>
          </cell>
        </row>
        <row r="1241">
          <cell r="A1241">
            <v>9150851</v>
          </cell>
          <cell r="B1241" t="str">
            <v>КОМПЛЕКТ КОРОБА ARCITECH С TOPSIDE, H218/126, NL450, АНТРАЦИТ*ЗАКАЗНАЯ ПОЗИЦИЯ!!!</v>
          </cell>
        </row>
        <row r="1242">
          <cell r="A1242">
            <v>9150852</v>
          </cell>
          <cell r="B1242" t="str">
            <v>КОМПЛЕКТ КОРОБА ARCITECH С TOPSIDE, H218/126, NL500, АНТРАЦИТ*ЗАКАЗНАЯ ПОЗИЦИЯ!!!</v>
          </cell>
        </row>
        <row r="1243">
          <cell r="A1243">
            <v>9150853</v>
          </cell>
          <cell r="B1243" t="str">
            <v>КОМПЛЕКТ КОРОБА ARCITECH С TOPSIDE, H218/126, NL550, АНТРАЦИТ*ЗАКАЗНАЯ ПОЗИЦИЯ!!!</v>
          </cell>
        </row>
        <row r="1244">
          <cell r="A1244">
            <v>9150854</v>
          </cell>
          <cell r="B1244" t="str">
            <v>КОМПЛЕКТ КОРОБА ARCITECH С TOPSIDE, H218/126, NL650, АНТРАЦИТ*ЗАКАЗНАЯ ПОЗИЦИЯ!!!</v>
          </cell>
        </row>
        <row r="1245">
          <cell r="A1245">
            <v>9150842</v>
          </cell>
          <cell r="B1245" t="str">
            <v>КОМПЛЕКТ КОРОБА ARCITECH С DESIGNSIDE, H218/126, NL270, АНТРАЦИТ*ЗАКАЗНАЯ ПОЗИЦИЯ!!!</v>
          </cell>
        </row>
        <row r="1246">
          <cell r="A1246">
            <v>9150843</v>
          </cell>
          <cell r="B1246" t="str">
            <v>КОМПЛЕКТ КОРОБА ARCITECH С DESIGNSIDE, H218/126, NL300, АНТРАЦИТ*ЗАКАЗНАЯ ПОЗИЦИЯ!!!</v>
          </cell>
        </row>
        <row r="1247">
          <cell r="A1247">
            <v>9150844</v>
          </cell>
          <cell r="B1247" t="str">
            <v>КОМПЛЕКТ КОРОБА ARCITECH С DESIGNSIDE, H218/126, NL350, АНТРАЦИТ*ЗАКАЗНАЯ ПОЗИЦИЯ!!!</v>
          </cell>
        </row>
        <row r="1248">
          <cell r="A1248">
            <v>9150845</v>
          </cell>
          <cell r="B1248" t="str">
            <v>КОМПЛЕКТ КОРОБА ARCITECH С DESIGNSIDE, H218/126, NL400, АНТРАЦИТ*ЗАКАЗНАЯ ПОЗИЦИЯ!!!</v>
          </cell>
        </row>
        <row r="1249">
          <cell r="A1249">
            <v>9150846</v>
          </cell>
          <cell r="B1249" t="str">
            <v>КОМПЛЕКТ КОРОБА ARCITECH С DESIGNSIDE, H218/126, NL450, АНТРАЦИТ*ЗАКАЗНАЯ ПОЗИЦИЯ!!!</v>
          </cell>
        </row>
        <row r="1250">
          <cell r="A1250">
            <v>9150847</v>
          </cell>
          <cell r="B1250" t="str">
            <v>КОМПЛЕКТ КОРОБА ARCITECH С DESIGNSIDE, H218/126, NL500, АНТРАЦИТ*ЗАКАЗНАЯ ПОЗИЦИЯ!!!</v>
          </cell>
        </row>
        <row r="1251">
          <cell r="A1251">
            <v>9150848</v>
          </cell>
          <cell r="B1251" t="str">
            <v>КОМПЛЕКТ КОРОБА ARCITECH С DESIGNSIDE, H218/126, NL550, АНТРАЦИТ*ЗАКАЗНАЯ ПОЗИЦИЯ!!!</v>
          </cell>
        </row>
        <row r="1252">
          <cell r="A1252">
            <v>9150849</v>
          </cell>
          <cell r="B1252" t="str">
            <v>КОМПЛЕКТ КОРОБА ARCITECH С DESIGNSIDE, H218/126, NL650, АНТРАЦИТ*ЗАКАЗНАЯ ПОЗИЦИЯ!!!</v>
          </cell>
        </row>
        <row r="1253">
          <cell r="A1253">
            <v>9150855</v>
          </cell>
          <cell r="B1253" t="str">
            <v>КОМПЛЕКТ КОРОБА ARCITECH С РЕЛИНГАМИ, H250/126, NL270, АНТРАЦИТ*ЗАКАЗНАЯ ПОЗИЦИЯ!!!</v>
          </cell>
        </row>
        <row r="1254">
          <cell r="A1254">
            <v>9150856</v>
          </cell>
          <cell r="B1254" t="str">
            <v>КОМПЛЕКТ КОРОБА ARCITECH С РЕЛИНГАМИ, H250/126, NL300, АНТРАЦИТ*ЗАКАЗНАЯ ПОЗИЦИЯ!!!</v>
          </cell>
        </row>
        <row r="1255">
          <cell r="A1255">
            <v>9150857</v>
          </cell>
          <cell r="B1255" t="str">
            <v>КОМПЛЕКТ КОРОБА ARCITECH С РЕЛИНГАМИ, H250/126, NL350, АНТРАЦИТ*ЗАКАЗНАЯ ПОЗИЦИЯ!!!</v>
          </cell>
        </row>
        <row r="1256">
          <cell r="A1256">
            <v>9150858</v>
          </cell>
          <cell r="B1256" t="str">
            <v>КОМПЛЕКТ КОРОБА ARCITECH С РЕЛИНГАМИ, H250/126, NL400, АНТРАЦИТ*ЗАКАЗНАЯ ПОЗИЦИЯ!!!</v>
          </cell>
        </row>
        <row r="1257">
          <cell r="A1257">
            <v>9150859</v>
          </cell>
          <cell r="B1257" t="str">
            <v>КОМПЛЕКТ КОРОБА ARCITECH С РЕЛИНГАМИ, H250/126, NL450, АНТРАЦИТ*ЗАКАЗНАЯ ПОЗИЦИЯ!!!</v>
          </cell>
        </row>
        <row r="1258">
          <cell r="A1258">
            <v>9150860</v>
          </cell>
          <cell r="B1258" t="str">
            <v>КОМПЛЕКТ КОРОБА ARCITECH С РЕЛИНГАМИ, H250/126, NL500, АНТРАЦИТ*ЗАКАЗНАЯ ПОЗИЦИЯ!!!</v>
          </cell>
        </row>
        <row r="1259">
          <cell r="A1259">
            <v>9150861</v>
          </cell>
          <cell r="B1259" t="str">
            <v>КОМПЛЕКТ КОРОБА ARCITECH С РЕЛИНГАМИ, H250/126, NL550, АНТРАЦИТ*ЗАКАЗНАЯ ПОЗИЦИЯ!!!</v>
          </cell>
        </row>
        <row r="1260">
          <cell r="A1260">
            <v>9150862</v>
          </cell>
          <cell r="B1260" t="str">
            <v>КОМПЛЕКТ КОРОБА ARCITECH С РЕЛИНГАМИ, H250/126, NL650, АНТРАЦИТ*ЗАКАЗНАЯ ПОЗИЦИЯ!!!</v>
          </cell>
        </row>
        <row r="1261">
          <cell r="A1261">
            <v>9150871</v>
          </cell>
          <cell r="B1261" t="str">
            <v>КОМПЛЕКТ КОРОБА ARCITECH С TOPSIDE, H250/126, NL400, АНТРАЦИТ*ЗАКАЗНАЯ ПОЗИЦИЯ!!!</v>
          </cell>
        </row>
        <row r="1262">
          <cell r="A1262">
            <v>9150872</v>
          </cell>
          <cell r="B1262" t="str">
            <v>КОМПЛЕКТ КОРОБА ARCITECH С TOPSIDE, H250/126, NL450, АНТРАЦИТ*ЗАКАЗНАЯ ПОЗИЦИЯ!!!</v>
          </cell>
        </row>
        <row r="1263">
          <cell r="A1263">
            <v>9150873</v>
          </cell>
          <cell r="B1263" t="str">
            <v>КОМПЛЕКТ КОРОБА ARCITECH С TOPSIDE, H250/126, NL500, АНТРАЦИТ*ЗАКАЗНАЯ ПОЗИЦИЯ!!!</v>
          </cell>
        </row>
        <row r="1264">
          <cell r="A1264">
            <v>9150874</v>
          </cell>
          <cell r="B1264" t="str">
            <v>КОМПЛЕКТ КОРОБА ARCITECH С TOPSIDE, H250/126, NL550, АНТРАЦИТ*ЗАКАЗНАЯ ПОЗИЦИЯ!!!</v>
          </cell>
        </row>
        <row r="1265">
          <cell r="A1265">
            <v>9150875</v>
          </cell>
          <cell r="B1265" t="str">
            <v>КОМПЛЕКТ КОРОБА ARCITECH С TOPSIDE, H250/126, NL650, АНТРАЦИТ*ЗАКАЗНАЯ ПОЗИЦИЯ!!!</v>
          </cell>
        </row>
        <row r="1266">
          <cell r="A1266">
            <v>9150863</v>
          </cell>
          <cell r="B1266" t="str">
            <v>КОМПЛЕКТ КОРОБА ARCITECH С DESIGNSIDE, H250/126, NL270, АНТРАЦИТ*ЗАКАЗНАЯ ПОЗИЦИЯ!!!</v>
          </cell>
        </row>
        <row r="1267">
          <cell r="A1267">
            <v>9150864</v>
          </cell>
          <cell r="B1267" t="str">
            <v>КОМПЛЕКТ КОРОБА ARCITECH С DESIGNSIDE, H250/126, NL300, АНТРАЦИТ*ЗАКАЗНАЯ ПОЗИЦИЯ!!!</v>
          </cell>
        </row>
        <row r="1268">
          <cell r="A1268">
            <v>9150865</v>
          </cell>
          <cell r="B1268" t="str">
            <v>КОМПЛЕКТ КОРОБА ARCITECH С DESIGNSIDE, H250/126, NL350, АНТРАЦИТ*ЗАКАЗНАЯ ПОЗИЦИЯ!!!</v>
          </cell>
        </row>
        <row r="1269">
          <cell r="A1269">
            <v>9150866</v>
          </cell>
          <cell r="B1269" t="str">
            <v>КОМПЛЕКТ КОРОБА ARCITECH С DESIGNSIDE, H250/126, NL400, АНТРАЦИТ*ЗАКАЗНАЯ ПОЗИЦИЯ!!!</v>
          </cell>
        </row>
        <row r="1270">
          <cell r="A1270">
            <v>9150867</v>
          </cell>
          <cell r="B1270" t="str">
            <v>КОМПЛЕКТ КОРОБА ARCITECH С DESIGNSIDE, H250/126, NL450, АНТРАЦИТ*ЗАКАЗНАЯ ПОЗИЦИЯ!!!</v>
          </cell>
        </row>
        <row r="1271">
          <cell r="A1271">
            <v>9150868</v>
          </cell>
          <cell r="B1271" t="str">
            <v>КОМПЛЕКТ КОРОБА ARCITECH С DESIGNSIDE, H250/126, NL500, АНТРАЦИТ*ЗАКАЗНАЯ ПОЗИЦИЯ!!!</v>
          </cell>
        </row>
        <row r="1272">
          <cell r="A1272">
            <v>9150869</v>
          </cell>
          <cell r="B1272" t="str">
            <v>КОМПЛЕКТ КОРОБА ARCITECH С DESIGNSIDE, H250/126, NL550, АНТРАЦИТ*ЗАКАЗНАЯ ПОЗИЦИЯ!!!</v>
          </cell>
        </row>
        <row r="1273">
          <cell r="A1273">
            <v>9150870</v>
          </cell>
          <cell r="B1273" t="str">
            <v>КОМПЛЕКТ КОРОБА ARCITECH С DESIGNSIDE, H250/126, NL650, АНТРАЦИТ*ЗАКАЗНАЯ ПОЗИЦИЯ!!!</v>
          </cell>
        </row>
        <row r="1274">
          <cell r="A1274">
            <v>9150876</v>
          </cell>
          <cell r="B1274" t="str">
            <v>КОМПЛЕКТ КОРОБА ARCITECH С РЕЛИНГАМИ, H282/126, NL270, АНТРАЦИТ*ЗАКАЗНАЯ ПОЗИЦИЯ!!!</v>
          </cell>
        </row>
        <row r="1275">
          <cell r="A1275">
            <v>9150877</v>
          </cell>
          <cell r="B1275" t="str">
            <v>КОМПЛЕКТ КОРОБА ARCITECH С РЕЛИНГАМИ, H282/126, NL300, АНТРАЦИТ*ЗАКАЗНАЯ ПОЗИЦИЯ!!!</v>
          </cell>
        </row>
        <row r="1276">
          <cell r="A1276">
            <v>9150878</v>
          </cell>
          <cell r="B1276" t="str">
            <v>КОМПЛЕКТ КОРОБА ARCITECH С РЕЛИНГАМИ, H282/126, NL350, АНТРАЦИТ*ЗАКАЗНАЯ ПОЗИЦИЯ!!!</v>
          </cell>
        </row>
        <row r="1277">
          <cell r="A1277">
            <v>9150879</v>
          </cell>
          <cell r="B1277" t="str">
            <v>КОМПЛЕКТ КОРОБА ARCITECH С РЕЛИНГАМИ, H282/126, NL400, АНТРАЦИТ*ЗАКАЗНАЯ ПОЗИЦИЯ!!!</v>
          </cell>
        </row>
        <row r="1278">
          <cell r="A1278">
            <v>9150880</v>
          </cell>
          <cell r="B1278" t="str">
            <v>КОМПЛЕКТ КОРОБА ARCITECH С РЕЛИНГАМИ, H282/126, NL450, АНТРАЦИТ*ЗАКАЗНАЯ ПОЗИЦИЯ!!!</v>
          </cell>
        </row>
        <row r="1279">
          <cell r="A1279">
            <v>9150881</v>
          </cell>
          <cell r="B1279" t="str">
            <v>КОМПЛЕКТ КОРОБА ARCITECH С РЕЛИНГАМИ, H282/126, NL500, АНТРАЦИТ*ЗАКАЗНАЯ ПОЗИЦИЯ!!!</v>
          </cell>
        </row>
        <row r="1280">
          <cell r="A1280">
            <v>9150882</v>
          </cell>
          <cell r="B1280" t="str">
            <v>КОМПЛЕКТ КОРОБА ARCITECH С РЕЛИНГАМИ, H282/126, NL550, АНТРАЦИТ*ЗАКАЗНАЯ ПОЗИЦИЯ!!!</v>
          </cell>
        </row>
        <row r="1281">
          <cell r="A1281">
            <v>9150883</v>
          </cell>
          <cell r="B1281" t="str">
            <v>КОМПЛЕКТ КОРОБА ARCITECH С РЕЛИНГАМИ, H282/126, NL650, АНТРАЦИТ*ЗАКАЗНАЯ ПОЗИЦИЯ!!!</v>
          </cell>
        </row>
        <row r="1282">
          <cell r="A1282">
            <v>9234471</v>
          </cell>
          <cell r="B1282" t="str">
            <v>КОМПЛЕКТ БОКОВИН ЯЩИКА ARCITECH, H78, NL500, АНТРАЦИТ*ЗАКАЗНАЯ ПОЗИЦИЯ!!!</v>
          </cell>
        </row>
        <row r="1283">
          <cell r="A1283">
            <v>9150484</v>
          </cell>
          <cell r="B1283" t="str">
            <v>КОМПЛЕКТ БОКОВИН ЯЩИКА ARCITECH, H94, NL270, АНТРАЦИТ*ЗАКАЗНАЯ ПОЗИЦИЯ!!!</v>
          </cell>
        </row>
        <row r="1284">
          <cell r="A1284">
            <v>9150485</v>
          </cell>
          <cell r="B1284" t="str">
            <v>КОМПЛЕКТ БОКОВИН ЯЩИКА ARCITECH, H94, NL300, АНТРАЦИТ*ЗАКАЗНАЯ ПОЗИЦИЯ!!!</v>
          </cell>
        </row>
        <row r="1285">
          <cell r="A1285">
            <v>9150486</v>
          </cell>
          <cell r="B1285" t="str">
            <v>КОМПЛЕКТ БОКОВИН ЯЩИКА ARCITECH, H94, NL350, АНТРАЦИТ*ЗАКАЗНАЯ ПОЗИЦИЯ!!!</v>
          </cell>
        </row>
        <row r="1286">
          <cell r="A1286">
            <v>9150487</v>
          </cell>
          <cell r="B1286" t="str">
            <v>КОМПЛЕКТ БОКОВИН ЯЩИКА ARCITECH, H94, NL400, АНТРАЦИТ*ЗАКАЗНАЯ ПОЗИЦИЯ!!!</v>
          </cell>
        </row>
        <row r="1287">
          <cell r="A1287">
            <v>9150488</v>
          </cell>
          <cell r="B1287" t="str">
            <v>КОМПЛЕКТ БОКОВИН ЯЩИКА ARCITECH, H94, NL450, АНТРАЦИТ*ЗАКАЗНАЯ ПОЗИЦИЯ!!!</v>
          </cell>
        </row>
        <row r="1288">
          <cell r="A1288">
            <v>9150489</v>
          </cell>
          <cell r="B1288" t="str">
            <v>КОМПЛЕКТ БОКОВИН ЯЩИКА ARCITECH, H94, NL500, АНТРАЦИТ*ЗАКАЗНАЯ ПОЗИЦИЯ!!!</v>
          </cell>
        </row>
        <row r="1289">
          <cell r="A1289">
            <v>9150490</v>
          </cell>
          <cell r="B1289" t="str">
            <v>КОМПЛЕКТ БОКОВИН ЯЩИКА ARCITECH, H94, NL550, АНТРАЦИТ*ЗАКАЗНАЯ ПОЗИЦИЯ!!!</v>
          </cell>
        </row>
        <row r="1290">
          <cell r="A1290">
            <v>9150491</v>
          </cell>
          <cell r="B1290" t="str">
            <v>КОМПЛЕКТ БОКОВИН ЯЩИКА ARCITECH, H94, NL650, АНТРАЦИТ*ЗАКАЗНАЯ ПОЗИЦИЯ!!!</v>
          </cell>
        </row>
        <row r="1291">
          <cell r="A1291">
            <v>9150492</v>
          </cell>
          <cell r="B1291" t="str">
            <v>КОМПЛЕКТ БОКОВИН ЯЩИКА ARCITECH, H126, NL270, АНТРАЦИТ*ЗАКАЗНАЯ ПОЗИЦИЯ!!!</v>
          </cell>
        </row>
        <row r="1292">
          <cell r="A1292">
            <v>9150493</v>
          </cell>
          <cell r="B1292" t="str">
            <v>КОМПЛЕКТ БОКОВИН ЯЩИКА ARCITECH, H126, NL300, АНТРАЦИТ*ЗАКАЗНАЯ ПОЗИЦИЯ!!!</v>
          </cell>
        </row>
        <row r="1293">
          <cell r="A1293">
            <v>9150494</v>
          </cell>
          <cell r="B1293" t="str">
            <v>КОМПЛЕКТ БОКОВИН ЯЩИКА ARCITECH, H126, NL350, АНТРАЦИТ*ЗАКАЗНАЯ ПОЗИЦИЯ!!!</v>
          </cell>
        </row>
        <row r="1294">
          <cell r="A1294">
            <v>9150495</v>
          </cell>
          <cell r="B1294" t="str">
            <v>КОМПЛЕКТ БОКОВИН ЯЩИКА ARCITECH, H126, NL400, АНТРАЦИТ*ЗАКАЗНАЯ ПОЗИЦИЯ!!!</v>
          </cell>
        </row>
        <row r="1295">
          <cell r="A1295">
            <v>9150496</v>
          </cell>
          <cell r="B1295" t="str">
            <v>КОМПЛЕКТ БОКОВИН ЯЩИКА ARCITECH, H126, NL450, АНТРАЦИТ*ЗАКАЗНАЯ ПОЗИЦИЯ!!!</v>
          </cell>
        </row>
        <row r="1296">
          <cell r="A1296">
            <v>9150497</v>
          </cell>
          <cell r="B1296" t="str">
            <v>КОМПЛЕКТ БОКОВИН ЯЩИКА ARCITECH, H126, NL500, АНТРАЦИТ*ЗАКАЗНАЯ ПОЗИЦИЯ!!!</v>
          </cell>
        </row>
        <row r="1297">
          <cell r="A1297">
            <v>9150498</v>
          </cell>
          <cell r="B1297" t="str">
            <v>КОМПЛЕКТ БОКОВИН ЯЩИКА ARCITECH, H126, NL550, АНТРАЦИТ*ЗАКАЗНАЯ ПОЗИЦИЯ!!!</v>
          </cell>
        </row>
        <row r="1298">
          <cell r="A1298">
            <v>9150499</v>
          </cell>
          <cell r="B1298" t="str">
            <v>КОМПЛЕКТ БОКОВИН ЯЩИКА ARCITECH, H126, NL650, АНТРАЦИТ*ЗАКАЗНАЯ ПОЗИЦИЯ!!!</v>
          </cell>
        </row>
        <row r="1299">
          <cell r="A1299">
            <v>9150500</v>
          </cell>
          <cell r="B1299" t="str">
            <v>КОМПЛЕКТ СОЕДИНИТЕЛЕЙ ЗАДНЕЙ СТЕНКИ ARCITECH, H78, АНТРАЦИТ*ЗАКАЗНАЯ ПОЗИЦИЯ!!!</v>
          </cell>
        </row>
        <row r="1300">
          <cell r="A1300">
            <v>9150501</v>
          </cell>
          <cell r="B1300" t="str">
            <v>КОМПЛЕКТ СОЕДИНИТЕЛЕЙ ЗАДНЕЙ СТЕНКИ ARCITECH, H94, АНТРАЦИТ*ЗАКАЗНАЯ ПОЗИЦИЯ!!!</v>
          </cell>
        </row>
        <row r="1301">
          <cell r="A1301">
            <v>9150502</v>
          </cell>
          <cell r="B1301" t="str">
            <v>КОМПЛЕКТ СОЕДИНИТЕЛЕЙ ЗАДНЕЙ СТЕНКИ ARCITECH, H126, АНТРАЦИТ*ЗАКАЗНАЯ ПОЗИЦИЯ!!!</v>
          </cell>
        </row>
        <row r="1302">
          <cell r="A1302">
            <v>9150503</v>
          </cell>
          <cell r="B1302" t="str">
            <v>КОМПЛЕКТ СОЕДИНИТЕЛЕЙ ЗАДНЕЙ СТЕНКИ ARCITECH, H186, АНТРАЦИТ*ЗАКАЗНАЯ ПОЗИЦИЯ!!!</v>
          </cell>
        </row>
        <row r="1303">
          <cell r="A1303">
            <v>9150505</v>
          </cell>
          <cell r="B1303" t="str">
            <v>КОМПЛЕКТ СОЕДИНИТЕЛЕЙ ЗАДНЕЙ СТЕНКИ ARCITECH, H218, АНТРАЦИТ*ЗАКАЗНАЯ ПОЗИЦИЯ!!!</v>
          </cell>
        </row>
        <row r="1304">
          <cell r="A1304">
            <v>9150506</v>
          </cell>
          <cell r="B1304" t="str">
            <v>КОМПЛЕКТ СОЕДИНИТЕЛЕЙ ЗАДНЕЙ СТЕНКИ ARCITECH, H250, АНТРАЦИТ*ЗАКАЗНАЯ ПОЗИЦИЯ!!!</v>
          </cell>
        </row>
        <row r="1305">
          <cell r="A1305">
            <v>9150507</v>
          </cell>
          <cell r="B1305" t="str">
            <v>КОМПЛЕКТ СОЕДИНИТЕЛЕЙ ЗАДНЕЙ СТЕНКИ ARCITECH, H282, АНТРАЦИТ*ЗАКАЗНАЯ ПОЗИЦИЯ!!!</v>
          </cell>
        </row>
        <row r="1306">
          <cell r="A1306">
            <v>9150512</v>
          </cell>
          <cell r="B1306" t="str">
            <v>КОМПЛЕКТ ПРОДОЛЬНЫХ РЕЛИНГОВ КОРОБА С СОЕД. ПЕРЕД. ПАНЕЛИ ARCITECH, NL270, АНТРАЦИТ*ЗАКАЗНАЯ ПОЗИЦИЯ!!!</v>
          </cell>
        </row>
        <row r="1307">
          <cell r="A1307">
            <v>9150513</v>
          </cell>
          <cell r="B1307" t="str">
            <v>КОМПЛЕКТ ПРОДОЛЬНЫХ РЕЛИНГОВ КОРОБА С СОЕД. ПЕРЕД. ПАНЕЛИ ARCITECH, NL300, АНТРАЦИТ*ЗАКАЗНАЯ ПОЗИЦИЯ!!!</v>
          </cell>
        </row>
        <row r="1308">
          <cell r="A1308">
            <v>9150514</v>
          </cell>
          <cell r="B1308" t="str">
            <v>КОМПЛЕКТ ПРОДОЛЬНЫХ РЕЛИНГОВ КОРОБА С СОЕД. ПЕРЕД. ПАНЕЛИ ARCITECH, NL350, АНТРАЦИТ*ЗАКАЗНАЯ ПОЗИЦИЯ!!!</v>
          </cell>
        </row>
        <row r="1309">
          <cell r="A1309">
            <v>9150515</v>
          </cell>
          <cell r="B1309" t="str">
            <v>КОМПЛЕКТ ПРОДОЛЬНЫХ РЕЛИНГОВ КОРОБА С СОЕД. ПЕРЕД. ПАНЕЛИ ARCITECH, NL400, АНТРАЦИТ*ЗАКАЗНАЯ ПОЗИЦИЯ!!!</v>
          </cell>
        </row>
        <row r="1310">
          <cell r="A1310">
            <v>9150516</v>
          </cell>
          <cell r="B1310" t="str">
            <v>КОМПЛЕКТ ПРОДОЛЬНЫХ РЕЛИНГОВ КОРОБА С СОЕД. ПЕРЕД. ПАНЕЛИ ARCITECH, NL450, АНТРАЦИТ*ЗАКАЗНАЯ ПОЗИЦИЯ!!!</v>
          </cell>
        </row>
        <row r="1311">
          <cell r="A1311">
            <v>9150517</v>
          </cell>
          <cell r="B1311" t="str">
            <v>КОМПЛЕКТ ПРОДОЛЬНЫХ РЕЛИНГОВ КОРОБА С СОЕД. ПЕРЕД. ПАНЕЛИ ARCITECH, NL500, АНТРАЦИТ*ЗАКАЗНАЯ ПОЗИЦИЯ!!!</v>
          </cell>
        </row>
        <row r="1312">
          <cell r="A1312">
            <v>9150518</v>
          </cell>
          <cell r="B1312" t="str">
            <v>КОМПЛЕКТ ПРОДОЛЬНЫХ РЕЛИНГОВ КОРОБА С СОЕД. ПЕРЕД. ПАНЕЛИ ARCITECH, NL550, АНТРАЦИТ*ЗАКАЗНАЯ ПОЗИЦИЯ!!!</v>
          </cell>
        </row>
        <row r="1313">
          <cell r="A1313">
            <v>9150519</v>
          </cell>
          <cell r="B1313" t="str">
            <v>КОМПЛЕКТ ПРОДОЛЬНЫХ РЕЛИНГОВ КОРОБА С СОЕД. ПЕРЕД. ПАНЕЛИ ARCITECH, NL650, АНТРАЦИТ*ЗАКАЗНАЯ ПОЗИЦИЯ!!!</v>
          </cell>
        </row>
        <row r="1314">
          <cell r="A1314">
            <v>9122913</v>
          </cell>
          <cell r="B1314" t="str">
            <v>КОМПЛЕКТ НАДСТАВОК НА БОКОВИНУ TOPSIDE ДЛЯ ARCITECH, H92, NL400, СТАЛЬ, АНТРАЦИТ*ЗАКАЗНАЯ ПОЗИЦИЯ!!!</v>
          </cell>
        </row>
        <row r="1315">
          <cell r="A1315">
            <v>9122917</v>
          </cell>
          <cell r="B1315" t="str">
            <v>КОМПЛЕКТ НАДСТАВОК НА БОКОВИНУ TOPSIDE ДЛЯ ARCITECH, H92, NL450, СТАЛЬ, АНТРАЦИТ*ЗАКАЗНАЯ ПОЗИЦИЯ!!!</v>
          </cell>
        </row>
        <row r="1316">
          <cell r="A1316">
            <v>9122921</v>
          </cell>
          <cell r="B1316" t="str">
            <v>КОМПЛЕКТ НАДСТАВОК НА БОКОВИНУ TOPSIDE ДЛЯ ARCITECH, H92, NL500, СТАЛЬ, АНТРАЦИТ*ЗАКАЗНАЯ ПОЗИЦИЯ!!!</v>
          </cell>
        </row>
        <row r="1317">
          <cell r="A1317">
            <v>9122925</v>
          </cell>
          <cell r="B1317" t="str">
            <v>КОМПЛЕКТ НАДСТАВОК НА БОКОВИНУ TOPSIDE ДЛЯ ARCITECH, H92, NL550, СТАЛЬ, АНТРАЦИТ*ЗАКАЗНАЯ ПОЗИЦИЯ!!!</v>
          </cell>
        </row>
        <row r="1318">
          <cell r="A1318">
            <v>9122933</v>
          </cell>
          <cell r="B1318" t="str">
            <v>КОМПЛЕКТ НАДСТАВОК НА БОКОВИНУ TOPSIDE ДЛЯ ARCITECH, H92, NL650, СТАЛЬ, АНТРАЦИТ*ЗАКАЗНАЯ ПОЗИЦИЯ!!!</v>
          </cell>
        </row>
        <row r="1319">
          <cell r="A1319">
            <v>9122974</v>
          </cell>
          <cell r="B1319" t="str">
            <v>КОМПЛЕКТ АДАПТЕРОВ DESIGNSIDE ARCITECH, H92, АНТРАЦИТ*ЗАКАЗНАЯ ПОЗИЦИЯ!!!</v>
          </cell>
        </row>
        <row r="1320">
          <cell r="A1320">
            <v>9122950</v>
          </cell>
          <cell r="B1320" t="str">
            <v>КОМПЛЕКТ НАДСТАВОК НА БОКОВИНУ TOPSIDE ДЛЯ ARCITECH, H124, NL400, СТАЛЬ, АНТРАЦИТ*ЗАКАЗНАЯ ПОЗИЦИЯ!!!</v>
          </cell>
        </row>
        <row r="1321">
          <cell r="A1321">
            <v>9122954</v>
          </cell>
          <cell r="B1321" t="str">
            <v>КОМПЛЕКТ НАДСТАВОК НА БОКОВИНУ TOPSIDE ДЛЯ ARCITECH, H124, NL450, СТАЛЬ, АНТРАЦИТ*ЗАКАЗНАЯ ПОЗИЦИЯ!!!</v>
          </cell>
        </row>
        <row r="1322">
          <cell r="A1322">
            <v>9122958</v>
          </cell>
          <cell r="B1322" t="str">
            <v>КОМПЛЕКТ НАДСТАВОК НА БОКОВИНУ TOPSIDE ДЛЯ ARCITECH, H124, NL500, СТАЛЬ, АНТРАЦИТ*ЗАКАЗНАЯ ПОЗИЦИЯ!!!</v>
          </cell>
        </row>
        <row r="1323">
          <cell r="A1323">
            <v>9122962</v>
          </cell>
          <cell r="B1323" t="str">
            <v>КОМПЛЕКТ НАДСТАВОК НА БОКОВИНУ TOPSIDE ДЛЯ ARCITECH, H124, NL550, СТАЛЬ, АНТРАЦИТ*ЗАКАЗНАЯ ПОЗИЦИЯ!!!</v>
          </cell>
        </row>
        <row r="1324">
          <cell r="A1324">
            <v>9122970</v>
          </cell>
          <cell r="B1324" t="str">
            <v>КОМПЛЕКТ НАДСТАВОК НА БОКОВИНУ TOPSIDE ДЛЯ ARCITECH, H124, NL650, СТАЛЬ, АНТРАЦИТ*ЗАКАЗНАЯ ПОЗИЦИЯ!!!</v>
          </cell>
        </row>
        <row r="1325">
          <cell r="A1325">
            <v>9122979</v>
          </cell>
          <cell r="B1325" t="str">
            <v>КОМПЛЕКТ АДАПТЕРОВ DESIGNSIDE ARCITECH, H124, АНТРАЦИТ*ЗАКАЗНАЯ ПОЗИЦИЯ!!!</v>
          </cell>
        </row>
        <row r="1326">
          <cell r="A1326">
            <v>9192201</v>
          </cell>
          <cell r="B1326" t="str">
            <v>ЗАДНЯЯ СТЕНКА ЯЩИКА ARCITECH, H94, L2000, АЛЮМИНИЙ, АНТРАЦИТ*ЗАКАЗНАЯ ПОЗИЦИЯ!!!</v>
          </cell>
        </row>
        <row r="1327">
          <cell r="A1327">
            <v>9192195</v>
          </cell>
          <cell r="B1327" t="str">
            <v>ЗАДНЯЯ СТЕНКА ЯЩИКА ARCITECH, H126, L2000, АЛЮМИНИЙ, АНТРАЦИТ*ЗАКАЗНАЯ ПОЗИЦИЯ!!!</v>
          </cell>
        </row>
        <row r="1328">
          <cell r="A1328">
            <v>9192190</v>
          </cell>
          <cell r="B1328" t="str">
            <v>ЗАДНЯЯ СТЕНКА ЯЩИКА ARCITECH, H186, L2000, АЛЮМИНИЙ, АНТРАЦИТ*ЗАКАЗНАЯ ПОЗИЦИЯ!!!</v>
          </cell>
        </row>
        <row r="1329">
          <cell r="A1329">
            <v>9192183</v>
          </cell>
          <cell r="B1329" t="str">
            <v>ЗАДНЯЯ СТЕНКА ЯЩИКА ARCITECH, H218, L2000, АЛЮМИНИЙ, АНТРАЦИТ*ЗАКАЗНАЯ ПОЗИЦИЯ!!!</v>
          </cell>
        </row>
        <row r="1330">
          <cell r="A1330">
            <v>9140121</v>
          </cell>
          <cell r="B1330" t="str">
            <v>КОМПЛЕКТ СОЕДИНИТЕЛЕЙ ПЕРЕДНЕЙ ПАНЕЛИ ВНУТР. ЯЩИКА ARCITECH, H94, АНТРАЦИТ*ЗАКАЗНАЯ ПОЗИЦИЯ!!!</v>
          </cell>
        </row>
        <row r="1331">
          <cell r="A1331">
            <v>9140122</v>
          </cell>
          <cell r="B1331" t="str">
            <v>КОМПЛЕКТ СОЕДИНИТЕЛЕЙ ПЕРЕДНЕЙ ПАНЕЛИ ВНУТР. ЯЩИКА ARCITECH, H126, АНТРАЦИТ*ЗАКАЗНАЯ ПОЗИЦИЯ!!!</v>
          </cell>
        </row>
        <row r="1332">
          <cell r="A1332">
            <v>9140123</v>
          </cell>
          <cell r="B1332" t="str">
            <v>КОМПЛЕКТ СОЕДИНИТЕЛЕЙ ПЕРЕДНЕЙ ПАНЕЛИ ВНУТР. КОРОБА ARCITECH, H186, АНТРАЦИТ*ЗАКАЗНАЯ ПОЗИЦИЯ!!!</v>
          </cell>
        </row>
        <row r="1333">
          <cell r="A1333">
            <v>9140124</v>
          </cell>
          <cell r="B1333" t="str">
            <v>КОМПЛЕКТ СОЕДИНИТЕЛЕЙ ПЕРЕДНЕЙ ПАНЕЛИ ВНУТР. КОРОБА ARCITECH, H218, АНТРАЦИТ*ЗАКАЗНАЯ ПОЗИЦИЯ!!!</v>
          </cell>
        </row>
        <row r="1334">
          <cell r="A1334">
            <v>9192205</v>
          </cell>
          <cell r="B1334" t="str">
            <v>ПЕРЕДНЯЯ ПАНЕЛЬ ВНУТРЕННЕГО ЯЩИКА ARCITECH, L2000, АЛЮМИНИЙ, АНТРАЦИТ*ЗАКАЗНАЯ ПОЗИЦИЯ!!!</v>
          </cell>
        </row>
        <row r="1335">
          <cell r="A1335">
            <v>9182712</v>
          </cell>
          <cell r="B1335" t="str">
            <v>РЕЛИНГ ПЕРЕДНЕЙ ПАНЕЛИ ARCITECH, L2000, АЛЮМИНИЙ, АНТРАЦИТ*ЗАКАЗНАЯ ПОЗИЦИЯ!!!</v>
          </cell>
        </row>
        <row r="1336">
          <cell r="A1336">
            <v>9235834</v>
          </cell>
          <cell r="B1336" t="str">
            <v>ФИКСАТОР ВНУТРЕННЕГО ЯЩИКА ARCITECH,АНТРАЦИТ</v>
          </cell>
        </row>
        <row r="1337">
          <cell r="A1337">
            <v>9194979</v>
          </cell>
          <cell r="B1337" t="str">
            <v>ВНУТРЕННЯЯ ОРГАНИЗАЦИЯ ORGATRAY 440, T370-440, B175-200, ПЛАСТИК, АНТРАЦИТ</v>
          </cell>
        </row>
        <row r="1338">
          <cell r="A1338">
            <v>9194980</v>
          </cell>
          <cell r="B1338" t="str">
            <v>ВНУТРЕННЯЯ ОРГАНИЗАЦИЯ ORGATRAY 440, T370-440, B201-250, ПЛАСТИК, АНТРАЦИТ</v>
          </cell>
        </row>
        <row r="1339">
          <cell r="A1339">
            <v>9194981</v>
          </cell>
          <cell r="B1339" t="str">
            <v>ВНУТРЕННЯЯ ОРГАНИЗАЦИЯ ORGATRAY 440, T370-440, B251-300, ПЛАСТИК, АНТРАЦИТ</v>
          </cell>
        </row>
        <row r="1340">
          <cell r="A1340">
            <v>9194982</v>
          </cell>
          <cell r="B1340" t="str">
            <v>ВНУТРЕННЯЯ ОРГАНИЗАЦИЯ ORGATRAY 440, T370-440, B301-350, ПЛАСТИК, АНТРАЦИТ</v>
          </cell>
        </row>
        <row r="1341">
          <cell r="A1341">
            <v>9194983</v>
          </cell>
          <cell r="B1341" t="str">
            <v>ВНУТРЕННЯЯ ОРГАНИЗАЦИЯ ORGATRAY 440, T370-440, B351-400, ПЛАСТИК, АНТРАЦИТ</v>
          </cell>
        </row>
        <row r="1342">
          <cell r="A1342">
            <v>9194984</v>
          </cell>
          <cell r="B1342" t="str">
            <v>ВНУТРЕННЯЯ ОРГАНИЗАЦИЯ ORGATRAY 440, T370-440, B401-450, ПЛАСТИК, АНТРАЦИТ</v>
          </cell>
        </row>
        <row r="1343">
          <cell r="A1343">
            <v>9194985</v>
          </cell>
          <cell r="B1343" t="str">
            <v>ВНУТРЕННЯЯ ОРГАНИЗАЦИЯ ORGATRAY 440, T370-440, B451-500, ПЛАСТИК, АНТРАЦИТ</v>
          </cell>
        </row>
        <row r="1344">
          <cell r="A1344">
            <v>9194986</v>
          </cell>
          <cell r="B1344" t="str">
            <v>ВНУТРЕННЯЯ ОРГАНИЗАЦИЯ ORGATRAY 440, T370-440, B501-600, ПЛАСТИК, АНТРАЦИТ</v>
          </cell>
        </row>
        <row r="1345">
          <cell r="A1345">
            <v>9194988</v>
          </cell>
          <cell r="B1345" t="str">
            <v>ВНУТРЕННЯЯ ОРГАНИЗАЦИЯ ORGATRAY 440, T370-440, B701-800, ПЛАСТИК, АНТРАЦИТ</v>
          </cell>
        </row>
        <row r="1346">
          <cell r="A1346">
            <v>9194989</v>
          </cell>
          <cell r="B1346" t="str">
            <v>ВНУТРЕННЯЯ ОРГАНИЗАЦИЯ ORGATRAY 440, T370-440, B801-900, ПЛАСТИК, АНТРАЦИТ</v>
          </cell>
        </row>
        <row r="1347">
          <cell r="A1347">
            <v>9194990</v>
          </cell>
          <cell r="B1347" t="str">
            <v>ВНУТРЕННЯЯ ОРГАНИЗАЦИЯ ORGATRAY 440, T370-440, B901-1000, ПЛАСТИК, АНТРАЦИТ</v>
          </cell>
        </row>
        <row r="1348">
          <cell r="A1348">
            <v>9194991</v>
          </cell>
          <cell r="B1348" t="str">
            <v>ВНУТРЕННЯЯ ОРГАНИЗАЦИЯ ORGATRAY 440, T370-440, B1091-1150, ПЛАСТИК, АНТРАЦИТ*ЗАКАЗНАЯ ПОЗИЦИЯ!!!</v>
          </cell>
        </row>
        <row r="1349">
          <cell r="A1349">
            <v>9194992</v>
          </cell>
          <cell r="B1349" t="str">
            <v>ВНУТРЕННЯЯ ОРГАНИЗАЦИЯ ORGATRAY 440, T441-520, B175-200, ПЛАСТИК, АНТРАЦИТ</v>
          </cell>
        </row>
        <row r="1350">
          <cell r="A1350">
            <v>9194993</v>
          </cell>
          <cell r="B1350" t="str">
            <v>ВНУТРЕННЯЯ ОРГАНИЗАЦИЯ ORGATRAY 440, T441-520, B201-250, ПЛАСТИК, АНТРАЦИТ</v>
          </cell>
        </row>
        <row r="1351">
          <cell r="A1351">
            <v>9194994</v>
          </cell>
          <cell r="B1351" t="str">
            <v>ВНУТРЕННЯЯ ОРГАНИЗАЦИЯ ORGATRAY 440, T441-520, B251-300, ПЛАСТИК, АНТРАЦИТ</v>
          </cell>
        </row>
        <row r="1352">
          <cell r="A1352">
            <v>9194995</v>
          </cell>
          <cell r="B1352" t="str">
            <v>ВНУТРЕННЯЯ ОРГАНИЗАЦИЯ ORGATRAY 440, T441-520, B301-350, ПЛАСТИК, АНТРАЦИТ</v>
          </cell>
        </row>
        <row r="1353">
          <cell r="A1353">
            <v>9194996</v>
          </cell>
          <cell r="B1353" t="str">
            <v>ВНУТРЕННЯЯ ОРГАНИЗАЦИЯ ORGATRAY 440, T441-520, B351-400, ПЛАСТИК, АНТРАЦИТ</v>
          </cell>
        </row>
        <row r="1354">
          <cell r="A1354">
            <v>9194997</v>
          </cell>
          <cell r="B1354" t="str">
            <v>ВНУТРЕННЯЯ ОРГАНИЗАЦИЯ ORGATRAY 440, T441-520, B401-450, ПЛАСТИК, АНТРАЦИТ</v>
          </cell>
        </row>
        <row r="1355">
          <cell r="A1355">
            <v>9194998</v>
          </cell>
          <cell r="B1355" t="str">
            <v>ВНУТРЕННЯЯ ОРГАНИЗАЦИЯ ORGATRAY 440, T441-520, B451-500, ПЛАСТИК, АНТРАЦИТ</v>
          </cell>
        </row>
        <row r="1356">
          <cell r="A1356">
            <v>9194999</v>
          </cell>
          <cell r="B1356" t="str">
            <v>ВНУТРЕННЯЯ ОРГАНИЗАЦИЯ ORGATRAY 440, T441-520, B501-600, ПЛАСТИК, АНТРАЦИТ</v>
          </cell>
        </row>
        <row r="1357">
          <cell r="A1357">
            <v>9195001</v>
          </cell>
          <cell r="B1357" t="str">
            <v>ВНУТРЕННЯЯ ОРГАНИЗАЦИЯ ORGATRAY 440, T441-520, B701-800, ПЛАСТИК, АНТРАЦИТ</v>
          </cell>
        </row>
        <row r="1358">
          <cell r="A1358">
            <v>9195002</v>
          </cell>
          <cell r="B1358" t="str">
            <v>ВНУТРЕННЯЯ ОРГАНИЗАЦИЯ ORGATRAY 440, T441-520, B801-900, ПЛАСТИК, АНТРАЦИТ</v>
          </cell>
        </row>
        <row r="1359">
          <cell r="A1359">
            <v>9195003</v>
          </cell>
          <cell r="B1359" t="str">
            <v>ВНУТРЕННЯЯ ОРГАНИЗАЦИЯ ORGATRAY 440, T441-520, B901-1000, ПЛАСТИК, АНТРАЦИТ</v>
          </cell>
        </row>
        <row r="1360">
          <cell r="A1360">
            <v>9195004</v>
          </cell>
          <cell r="B1360" t="str">
            <v>ВНУТРЕННЯЯ ОРГАНИЗАЦИЯ ORGATRAY 440, T441-520, B1091-1150, ПЛАСТИК, АНТРАЦИТ*ЗАКАЗНАЯ ПОЗИЦИЯ!!!</v>
          </cell>
        </row>
        <row r="1361">
          <cell r="A1361">
            <v>9183320</v>
          </cell>
          <cell r="B1361" t="str">
            <v>ВНУТРЕННЯЯ ОРГАНИЗАЦИЯ ORGATRAY 570 ДЛЯ ARCITECH, NL450, KB500, ПЛАСТИК, АНТРАЦИТ*ЗАКАЗНАЯ ПОЗИЦИЯ!!!</v>
          </cell>
        </row>
        <row r="1362">
          <cell r="A1362">
            <v>9183323</v>
          </cell>
          <cell r="B1362" t="str">
            <v>ВНУТРЕННЯЯ ОРГАНИЗАЦИЯ ORGATRAY 570 ДЛЯ ARCITECH, NL450, KB600, ПЛАСТИК, АНТРАЦИТ*ЗАКАЗНАЯ ПОЗИЦИЯ!!!</v>
          </cell>
        </row>
        <row r="1363">
          <cell r="A1363">
            <v>9183326</v>
          </cell>
          <cell r="B1363" t="str">
            <v>ВНУТРЕННЯЯ ОРГАНИЗАЦИЯ ORGATRAY 570 ДЛЯ ARCITECH, NL500, KB300, ПЛАСТИК, АНТРАЦИТ</v>
          </cell>
        </row>
        <row r="1364">
          <cell r="A1364">
            <v>9183327</v>
          </cell>
          <cell r="B1364" t="str">
            <v>ВНУТРЕННЯЯ ОРГАНИЗАЦИЯ ORGATRAY 570 ДЛЯ ARCITECH, NL500, KB350, ПЛАСТИК, АНТРАЦИТ</v>
          </cell>
        </row>
        <row r="1365">
          <cell r="A1365">
            <v>9183328</v>
          </cell>
          <cell r="B1365" t="str">
            <v>ВНУТРЕННЯЯ ОРГАНИЗАЦИЯ ORGATRAY 570 ДЛЯ ARCITECH, NL500, KB400, ПЛАСТИК, АНТРАЦИТ</v>
          </cell>
        </row>
        <row r="1366">
          <cell r="A1366">
            <v>9183329</v>
          </cell>
          <cell r="B1366" t="str">
            <v>ВНУТРЕННЯЯ ОРГАНИЗАЦИЯ ORGATRAY 570 ДЛЯ ARCITECH, NL500, KB450, ПЛАСТИК, АНТРАЦИТ</v>
          </cell>
        </row>
        <row r="1367">
          <cell r="A1367">
            <v>9183330</v>
          </cell>
          <cell r="B1367" t="str">
            <v>ВНУТРЕННЯЯ ОРГАНИЗАЦИЯ ORGATRAY 570 ДЛЯ ARCITECH, NL500, KB500, ПЛАСТИК, АНТРАЦИТ</v>
          </cell>
        </row>
        <row r="1368">
          <cell r="A1368">
            <v>9183332</v>
          </cell>
          <cell r="B1368" t="str">
            <v>ВНУТРЕННЯЯ ОРГАНИЗАЦИЯ ORGATRAY 570 ДЛЯ ARCITECH, NL500, KB600, ПЛАСТИК, АНТРАЦИТ</v>
          </cell>
        </row>
        <row r="1369">
          <cell r="A1369">
            <v>9183333</v>
          </cell>
          <cell r="B1369" t="str">
            <v>ВНУТРЕННЯЯ ОРГАНИЗАЦИЯ ORGATRAY 570 ДЛЯ ARCITECH, NL500, KB800, ПЛАСТИК, АНТРАЦИТ</v>
          </cell>
        </row>
        <row r="1370">
          <cell r="A1370">
            <v>9183334</v>
          </cell>
          <cell r="B1370" t="str">
            <v>ВНУТРЕННЯЯ ОРГАНИЗАЦИЯ ORGATRAY 570 ДЛЯ ARCITECH, NL500, KB900, ПЛАСТИК, АНТРАЦИТ</v>
          </cell>
        </row>
        <row r="1371">
          <cell r="A1371">
            <v>9183335</v>
          </cell>
          <cell r="B1371" t="str">
            <v>ВНУТРЕННЯЯ ОРГАНИЗАЦИЯ ORGATRAY 570 ДЛЯ ARCITECH, NL500, KB1000, ПЛАСТИК, АНТРАЦИТ</v>
          </cell>
        </row>
        <row r="1372">
          <cell r="A1372">
            <v>9184508</v>
          </cell>
          <cell r="B1372" t="str">
            <v>ВНУТРЕННЯЯ ОРГАНИЗАЦИЯ ORGATRAY 600, NL450, KB300, СТАЛЬ, АНТРАЦИТ*ЗАКАЗНАЯ ПОЗИЦИЯ!!!</v>
          </cell>
        </row>
        <row r="1373">
          <cell r="A1373">
            <v>9184509</v>
          </cell>
          <cell r="B1373" t="str">
            <v>ВНУТРЕННЯЯ ОРГАНИЗАЦИЯ ORGATRAY 600, NL450, KB400, СТАЛЬ, АНТРАЦИТ*ЗАКАЗНАЯ ПОЗИЦИЯ!!!</v>
          </cell>
        </row>
        <row r="1374">
          <cell r="A1374">
            <v>9184551</v>
          </cell>
          <cell r="B1374" t="str">
            <v>ВНУТРЕННЯЯ ОРГАНИЗАЦИЯ ORGATRAY 600, NL450, KB450, СТАЛЬ, АНТРАЦИТ*ЗАКАЗНАЯ ПОЗИЦИЯ!!!</v>
          </cell>
        </row>
        <row r="1375">
          <cell r="A1375">
            <v>9179793</v>
          </cell>
          <cell r="B1375" t="str">
            <v>ВНУТРЕННЯЯ ОРГАНИЗАЦИЯ ORGATRAY 600, NL500, KB300, СТАЛЬ, АНТРАЦИТ*ЗАКАЗНАЯ ПОЗИЦИЯ!!!</v>
          </cell>
        </row>
        <row r="1376">
          <cell r="A1376">
            <v>9184552</v>
          </cell>
          <cell r="B1376" t="str">
            <v>ВНУТРЕННЯЯ ОРГАНИЗАЦИЯ ORGATRAY 600, NL500, KB400, СТАЛЬ, АНТРАЦИТ*ЗАКАЗНАЯ ПОЗИЦИЯ!!!</v>
          </cell>
        </row>
        <row r="1377">
          <cell r="A1377">
            <v>9184553</v>
          </cell>
          <cell r="B1377" t="str">
            <v>ВНУТРЕННЯЯ ОРГАНИЗАЦИЯ ORGATRAY 600, NL500, KB450, СТАЛЬ, АНТРАЦИТ*ЗАКАЗНАЯ ПОЗИЦИЯ!!!</v>
          </cell>
        </row>
        <row r="1378">
          <cell r="A1378">
            <v>9184554</v>
          </cell>
          <cell r="B1378" t="str">
            <v>ВНУТРЕННЯЯ ОРГАНИЗАЦИЯ ORGATRAY 600, NL450, KB500-1200, СТАЛЬ, АНТРАЦИТ*ЗАКАЗНАЯ ПОЗИЦИЯ!!!</v>
          </cell>
        </row>
        <row r="1379">
          <cell r="A1379">
            <v>9183159</v>
          </cell>
          <cell r="B1379" t="str">
            <v>ВНУТРЕННЯЯ ОРГАНИЗАЦИЯ ORGATRAY 600, NL500, KB500-1200, СТАЛЬ, АНТРАЦИТ*ЗАКАЗНАЯ ПОЗИЦИЯ!!!</v>
          </cell>
        </row>
        <row r="1380">
          <cell r="A1380">
            <v>9139157</v>
          </cell>
          <cell r="B1380" t="str">
            <v>ПОПЕРЕЧНЫЙ РЕЛИНГ ORGASTORE 400 ДЛЯ ARCITECH, KB300, АНТРАЦИТ*ЗАКАЗНАЯ ПОЗИЦИЯ!!!</v>
          </cell>
        </row>
        <row r="1381">
          <cell r="A1381">
            <v>9139158</v>
          </cell>
          <cell r="B1381" t="str">
            <v>ПОПЕРЕЧНЫЙ РЕЛИНГ ORGASTORE 400 ДЛЯ ARCITECH, KB350, АНТРАЦИТ*ЗАКАЗНАЯ ПОЗИЦИЯ!!!</v>
          </cell>
        </row>
        <row r="1382">
          <cell r="A1382">
            <v>9139159</v>
          </cell>
          <cell r="B1382" t="str">
            <v>ПОПЕРЕЧНЫЙ РЕЛИНГ ORGASTORE 400 ДЛЯ ARCITECH, KB400, АНТРАЦИТ*ЗАКАЗНАЯ ПОЗИЦИЯ!!!</v>
          </cell>
        </row>
        <row r="1383">
          <cell r="A1383">
            <v>9139160</v>
          </cell>
          <cell r="B1383" t="str">
            <v>ПОПЕРЕЧНЫЙ РЕЛИНГ ORGASTORE 400 ДЛЯ ARCITECH, KB450, АНТРАЦИТ*ЗАКАЗНАЯ ПОЗИЦИЯ!!!</v>
          </cell>
        </row>
        <row r="1384">
          <cell r="A1384">
            <v>9139181</v>
          </cell>
          <cell r="B1384" t="str">
            <v>ПОПЕРЕЧНЫЙ РЕЛИНГ ORGASTORE 400 ДЛЯ ARCITECH, KB500, АНТРАЦИТ*ЗАКАЗНАЯ ПОЗИЦИЯ!!!</v>
          </cell>
        </row>
        <row r="1385">
          <cell r="A1385">
            <v>9139182</v>
          </cell>
          <cell r="B1385" t="str">
            <v>ПОПЕРЕЧНЫЙ РЕЛИНГ ORGASTORE 400 ДЛЯ ARCITECH, KB550, АНТРАЦИТ*ЗАКАЗНАЯ ПОЗИЦИЯ!!!</v>
          </cell>
        </row>
        <row r="1386">
          <cell r="A1386">
            <v>9139183</v>
          </cell>
          <cell r="B1386" t="str">
            <v>ПОПЕРЕЧНЫЙ РЕЛИНГ ORGASTORE 400 ДЛЯ ARCITECH, KB600, АНТРАЦИТ*ЗАКАЗНАЯ ПОЗИЦИЯ!!!</v>
          </cell>
        </row>
        <row r="1387">
          <cell r="A1387">
            <v>9139184</v>
          </cell>
          <cell r="B1387" t="str">
            <v>ПОПЕРЕЧНЫЙ РЕЛИНГ ORGASTORE 400 ДЛЯ ARCITECH, KB800, АНТРАЦИТ*ЗАКАЗНАЯ ПОЗИЦИЯ!!!</v>
          </cell>
        </row>
        <row r="1388">
          <cell r="A1388">
            <v>9139185</v>
          </cell>
          <cell r="B1388" t="str">
            <v>ПОПЕРЕЧНЫЙ РЕЛИНГ ORGASTORE 400 ДЛЯ ARCITECH, KB900, АНТРАЦИТ*ЗАКАЗНАЯ ПОЗИЦИЯ!!!</v>
          </cell>
        </row>
        <row r="1389">
          <cell r="A1389">
            <v>9139186</v>
          </cell>
          <cell r="B1389" t="str">
            <v>ПОПЕРЕЧНЫЙ РЕЛИНГ ORGASTORE 400 ДЛЯ ARCITECH, KB1000, АНТРАЦИТ*ЗАКАЗНАЯ ПОЗИЦИЯ!!!</v>
          </cell>
        </row>
        <row r="1390">
          <cell r="A1390">
            <v>9139187</v>
          </cell>
          <cell r="B1390" t="str">
            <v>ПОПЕРЕЧНЫЙ РЕЛИНГ ORGASTORE 400 ДЛЯ ARCITECH, KB1200, АНТРАЦИТ*ЗАКАЗНАЯ ПОЗИЦИЯ!!!</v>
          </cell>
        </row>
        <row r="1391">
          <cell r="A1391">
            <v>9182266</v>
          </cell>
          <cell r="B1391" t="str">
            <v>ВНУТРЕННЯЯ ОРГАНИЗАЦИЯ ORGASTORE 810 ДЛЯ ARCITECH, KB600, АНТРАЦИТ*ЗАКАЗНАЯ ПОЗИЦИЯ!!!</v>
          </cell>
        </row>
        <row r="1392">
          <cell r="A1392">
            <v>9211654</v>
          </cell>
          <cell r="B1392" t="str">
            <v>ВНУТРЕННЯЯ ОРГАНИЗАЦИЯ ORGASTORE 810 ДЛЯ ARCITECH, KB800, АНТРАЦИТ*ЗАКАЗНАЯ ПОЗИЦИЯ!!!</v>
          </cell>
        </row>
        <row r="1393">
          <cell r="A1393">
            <v>9182267</v>
          </cell>
          <cell r="B1393" t="str">
            <v>ВНУТРЕННЯЯ ОРГАНИЗАЦИЯ ORGASTORE 810 ДЛЯ ARCITECH, KB900, АНТРАЦИТ*ЗАКАЗНАЯ ПОЗИЦИЯ!!!</v>
          </cell>
        </row>
        <row r="1394">
          <cell r="A1394">
            <v>9211655</v>
          </cell>
          <cell r="B1394" t="str">
            <v>ВНУТРЕННЯЯ ОРГАНИЗАЦИЯ ORGASTORE 810 ДЛЯ ARCITECH, KB1000, АНТРАЦИТ*ЗАКАЗНАЯ ПОЗИЦИЯ!!!</v>
          </cell>
        </row>
        <row r="1395">
          <cell r="A1395">
            <v>9182268</v>
          </cell>
          <cell r="B1395" t="str">
            <v>ВНУТРЕННЯЯ ОРГАНИЗАЦИЯ ORGASTORE 810 ДЛЯ ARCITECH, KB1200, АНТРАЦИТ*ЗАКАЗНАЯ ПОЗИЦИЯ!!!</v>
          </cell>
        </row>
        <row r="1396">
          <cell r="A1396">
            <v>9207047</v>
          </cell>
          <cell r="B1396" t="str">
            <v>ВНУТРЕННЯЯ ОРГАНИЗАЦИЯ ORGATRAY 510 INNOTECH ATIRA, NL350+, KB550+, ПЛАСТИК, АНТРАЦИТ</v>
          </cell>
        </row>
        <row r="1397">
          <cell r="A1397">
            <v>9207259</v>
          </cell>
          <cell r="B1397" t="str">
            <v>РАМА BANIO, ПЛАСТИК, ТЕМНО СЕРАЯ</v>
          </cell>
        </row>
        <row r="1398">
          <cell r="A1398">
            <v>9204284</v>
          </cell>
          <cell r="B1398" t="str">
            <v>U-ОБРАЗНАЯ СТЕНКА ДЛЯ ЯЩИКА ПОД МОЙКУ, СТАЛЬ, АНТРАЦИТ</v>
          </cell>
        </row>
        <row r="1399">
          <cell r="A1399">
            <v>9123010</v>
          </cell>
          <cell r="B1399" t="str">
            <v>СОЕДИНИТЕЛЬ ПЕРЕДНЕЙ ПАНЕЛИ ARCITECH, C РАСПОРНОЙ МУФТОЙ</v>
          </cell>
        </row>
        <row r="1400">
          <cell r="A1400">
            <v>9123011</v>
          </cell>
          <cell r="B1400" t="str">
            <v>СОЕДИНИТЕЛЬ ПЕРЕДНЕЙ ПАНЕЛИ ARCITECH, ПОД ПРИКРУЧИВАНИЕ</v>
          </cell>
        </row>
        <row r="1401">
          <cell r="A1401">
            <v>9127000</v>
          </cell>
          <cell r="B1401" t="str">
            <v>СОЕДИНИТЕЛЬ ПЕРЕДНЕЙ ПАНЕЛИ ДЛЯ ПРОДОЛЬНОГО РЕЛИНГА ARCITECH, ПОД ЗАПРЕССОВКУ</v>
          </cell>
        </row>
        <row r="1402">
          <cell r="A1402">
            <v>9127011</v>
          </cell>
          <cell r="B1402" t="str">
            <v>СОЕДИНИТЕЛЬ ПЕРЕДНЕЙ ПАНЕЛИ ДЛЯ ПРОДОЛЬНОГО РЕЛИНГА ARCITECH, ПОД ПРИКРУЧИВАНИЕ</v>
          </cell>
        </row>
        <row r="1403">
          <cell r="A1403">
            <v>9123080</v>
          </cell>
          <cell r="B1403" t="str">
            <v xml:space="preserve">СТАБИЛИЗАТОР ПЕРЕДНЕЙ ПАНЕЛИ </v>
          </cell>
        </row>
        <row r="1404">
          <cell r="A1404">
            <v>9123005</v>
          </cell>
          <cell r="B1404" t="str">
            <v>ЗАГЛУШКА НА БОКОВИНУ ARCITECH, С ЛОГОТИПОМ HETTICH, АНТРАЦИТ</v>
          </cell>
        </row>
        <row r="1405">
          <cell r="A1405">
            <v>9123009</v>
          </cell>
          <cell r="B1405" t="str">
            <v>ЗАГЛУШКА НА БОКОВИНУ ARCITECH, С ЛОГОТИПОМ HETTICH, ПОД АЛЮМИНИЙ</v>
          </cell>
        </row>
        <row r="1406">
          <cell r="A1406">
            <v>9123008</v>
          </cell>
          <cell r="B1406" t="str">
            <v>ЗАГЛУШКА НА БОКОВИНУ ARCITECH, С ЛОГОТИПОМ HETTICH, ПОД ХРОМ</v>
          </cell>
        </row>
        <row r="1407">
          <cell r="A1407">
            <v>9123006</v>
          </cell>
          <cell r="B1407" t="str">
            <v>ЗАГЛУШКА НА БОКОВИНУ ARCITECH, С ЛОГОТИПОМ HETTICH, БЕЛАЯ</v>
          </cell>
        </row>
        <row r="1408">
          <cell r="A1408">
            <v>9123007</v>
          </cell>
          <cell r="B1408" t="str">
            <v>ЗАГЛУШКА НА БОКОВИНУ ARCITECH, С ЛОГОТИПОМ HETTICH, ПОД НЕРЖ. СТАЛЬ</v>
          </cell>
        </row>
        <row r="1409">
          <cell r="A1409">
            <v>9240681</v>
          </cell>
          <cell r="B1409" t="str">
            <v>ДИЗАЙН-ПРОФИЛЬ ARCITECH, NL450,ПОД ХРОМ*ЗАКАЗНАЯ ПОЗИЦИЯ!!!</v>
          </cell>
        </row>
        <row r="1410">
          <cell r="A1410">
            <v>9240683</v>
          </cell>
          <cell r="B1410" t="str">
            <v>ДИЗАЙН-ПРОФИЛЬ ARCITECH, NL450,ПОД АЛЮМИНИЙ*ЗАКАЗНАЯ ПОЗИЦИЯ!!!</v>
          </cell>
        </row>
        <row r="1411">
          <cell r="A1411">
            <v>9240684</v>
          </cell>
          <cell r="B1411" t="str">
            <v>ДИЗАЙН-ПРОФИЛЬ ARCITECH, NL450,ПОД НЕРЖАВЕЮЩУЮ СТАЛЬ*ЗАКАЗНАЯ ПОЗИЦИЯ!!!</v>
          </cell>
        </row>
        <row r="1412">
          <cell r="A1412">
            <v>9240687</v>
          </cell>
          <cell r="B1412" t="str">
            <v>ДИЗАЙН-ПРОФИЛЬ ARCITECH, NL450,ПОД ДУБ*ЗАКАЗНАЯ ПОЗИЦИЯ!!!</v>
          </cell>
        </row>
        <row r="1413">
          <cell r="A1413">
            <v>9240688</v>
          </cell>
          <cell r="B1413" t="str">
            <v>ДИЗАЙН-ПРОФИЛЬ ARCITECH, NL450,ПОД ОРЕХ*ЗАКАЗНАЯ ПОЗИЦИЯ!!!</v>
          </cell>
        </row>
        <row r="1414">
          <cell r="A1414">
            <v>9240689</v>
          </cell>
          <cell r="B1414" t="str">
            <v>ДИЗАЙН-ПРОФИЛЬ ARCITECH, NL500,ПОД ХРОМ</v>
          </cell>
        </row>
        <row r="1415">
          <cell r="A1415">
            <v>9240690</v>
          </cell>
          <cell r="B1415" t="str">
            <v>ДИЗАЙН-ПРОФИЛЬ ARCITECH, NL500,ПОД АЛЮМИНИЙ</v>
          </cell>
        </row>
        <row r="1416">
          <cell r="A1416">
            <v>9240691</v>
          </cell>
          <cell r="B1416" t="str">
            <v>ДИЗАЙН-ПРОФИЛЬ ARCITECH, NL500,ПОД НЕРЖАВЕЮЩУЮ СТАЛЬ</v>
          </cell>
        </row>
        <row r="1417">
          <cell r="A1417">
            <v>9240692</v>
          </cell>
          <cell r="B1417" t="str">
            <v>ДИЗАЙН-ПРОФИЛЬ ARCITECH, NL500,ПОД ДУБ</v>
          </cell>
        </row>
        <row r="1418">
          <cell r="A1418">
            <v>9240693</v>
          </cell>
          <cell r="B1418" t="str">
            <v>ДИЗАЙН-ПРОФИЛЬ ARCITECH, NL500,ПОД ОРЕХ</v>
          </cell>
        </row>
        <row r="1419">
          <cell r="A1419">
            <v>9240694</v>
          </cell>
          <cell r="B1419" t="str">
            <v>ДИЗАЙН-ПРОФИЛЬ ARCITECH, NL650,ПОД ХРОМ*ЗАКАЗНАЯ ПОЗИЦИЯ!!!</v>
          </cell>
        </row>
        <row r="1420">
          <cell r="A1420">
            <v>9240695</v>
          </cell>
          <cell r="B1420" t="str">
            <v>ДИЗАЙН-ПРОФИЛЬ ARCITECH, NL650,ПОД АЛЮМИНИЙ*ЗАКАЗНАЯ ПОЗИЦИЯ!!!</v>
          </cell>
        </row>
        <row r="1421">
          <cell r="A1421">
            <v>9240696</v>
          </cell>
          <cell r="B1421" t="str">
            <v>ДИЗАЙН-ПРОФИЛЬ ARCITECH, NL650,ПОД НЕРЖАВЕЮЩУЮ СТАЛЬ*ЗАКАЗНАЯ ПОЗИЦИЯ!!!</v>
          </cell>
        </row>
        <row r="1422">
          <cell r="A1422">
            <v>9240697</v>
          </cell>
          <cell r="B1422" t="str">
            <v>ДИЗАЙН-ПРОФИЛЬ ARCITECH, NL650,ПОД ДУБ*ЗАКАЗНАЯ ПОЗИЦИЯ!!!</v>
          </cell>
        </row>
        <row r="1423">
          <cell r="A1423">
            <v>9240698</v>
          </cell>
          <cell r="B1423" t="str">
            <v>ДИЗАЙН-ПРОФИЛЬ ARCITECH, NL650,ПОД ОРЕХ*ЗАКАЗНАЯ ПОЗИЦИЯ!!!</v>
          </cell>
        </row>
        <row r="1424">
          <cell r="A1424">
            <v>9143038</v>
          </cell>
          <cell r="B1424" t="str">
            <v>ВНУТРЕННЯЯ ОРГАНИЗАЦИЯ ORGATRAY 400, NL450, KB400, СТАЛЬ, НЕРЖАВЕЮЩАЯ СТАЛЬ</v>
          </cell>
        </row>
        <row r="1425">
          <cell r="A1425">
            <v>9143046</v>
          </cell>
          <cell r="B1425" t="str">
            <v>ВНУТРЕННЯЯ ОРГАНИЗАЦИЯ ORGATRAY 400, NL500, KB1200, СТАЛЬ, НЕРЖАВЕЮЩАЯ СТАЛЬ</v>
          </cell>
        </row>
        <row r="1426">
          <cell r="A1426">
            <v>9240853</v>
          </cell>
          <cell r="B1426" t="str">
            <v>КОМПЛЕКТ НАПРАВЛЯЮЩИХ ACTRO SILENT SYSTEM ДЛЯ ARCITECH, 10КГ,NL270,KD16/EB15</v>
          </cell>
        </row>
        <row r="1427">
          <cell r="A1427">
            <v>9240854</v>
          </cell>
          <cell r="B1427" t="str">
            <v>КОМПЛЕКТ НАПРАВЛЯЮЩИХ ACTRO SILENT SYSTEM ДЛЯ ARCITECH, 10КГ,NL300,KD16/EB15</v>
          </cell>
        </row>
        <row r="1428">
          <cell r="A1428">
            <v>9240856</v>
          </cell>
          <cell r="B1428" t="str">
            <v>КОМПЛЕКТ НАПРАВЛЯЮЩИХ ACTRO SILENT SYSTEM ДЛЯ ARCITECH, 10КГ,NL350,KD16/EB15</v>
          </cell>
        </row>
        <row r="1429">
          <cell r="A1429">
            <v>9240857</v>
          </cell>
          <cell r="B1429" t="str">
            <v>КОМПЛЕКТ НАПРАВЛЯЮЩИХ ACTRO SILENT SYSTEM ДЛЯ ARCITECH, 40КГ,NL270,KD16/EB15</v>
          </cell>
        </row>
        <row r="1430">
          <cell r="A1430">
            <v>9240869</v>
          </cell>
          <cell r="B1430" t="str">
            <v>КОМПЛЕКТ НАПРАВЛЯЮЩИХ ACTRO SILENT SYSTEM ДЛЯ ARCITECH, 40КГ,NL300,KD16/EB15</v>
          </cell>
        </row>
        <row r="1431">
          <cell r="A1431">
            <v>9240870</v>
          </cell>
          <cell r="B1431" t="str">
            <v>КОМПЛЕКТ НАПРАВЛЯЮЩИХ ACTRO SILENT SYSTEM ДЛЯ ARCITECH, 40КГ,NL350,KD16/EB15</v>
          </cell>
        </row>
        <row r="1432">
          <cell r="A1432">
            <v>9240871</v>
          </cell>
          <cell r="B1432" t="str">
            <v>КОМПЛЕКТ НАПРАВЛЯЮЩИХ ACTRO SILENT SYSTEM ДЛЯ ARCITECH, 40КГ,NL400,KD16/EB15</v>
          </cell>
        </row>
        <row r="1433">
          <cell r="A1433">
            <v>9240872</v>
          </cell>
          <cell r="B1433" t="str">
            <v>КОМПЛЕКТ НАПРАВЛЯЮЩИХ ACTRO SILENT SYSTEM ДЛЯ ARCITECH, 40КГ,NL450,KD16/EB15</v>
          </cell>
        </row>
        <row r="1434">
          <cell r="A1434">
            <v>9240873</v>
          </cell>
          <cell r="B1434" t="str">
            <v>КОМПЛЕКТ НАПРАВЛЯЮЩИХ ACTRO SILENT SYSTEM ДЛЯ ARCITECH, 40КГ,NL500,KD16/EB15</v>
          </cell>
        </row>
        <row r="1435">
          <cell r="A1435">
            <v>9240874</v>
          </cell>
          <cell r="B1435" t="str">
            <v>КОМПЛЕКТ НАПРАВЛЯЮЩИХ ACTRO SILENT SYSTEM ДЛЯ ARCITECH, 40КГ,NL550,KD16/EB15</v>
          </cell>
        </row>
        <row r="1436">
          <cell r="A1436">
            <v>9240877</v>
          </cell>
          <cell r="B1436" t="str">
            <v>КОМПЛЕКТ НАПРАВЛЯЮЩИХ ACTRO SILENT SYSTEM ДЛЯ ARCITECH, 60КГ,NL450,KD16/EB15</v>
          </cell>
        </row>
        <row r="1437">
          <cell r="A1437">
            <v>9240878</v>
          </cell>
          <cell r="B1437" t="str">
            <v>КОМПЛЕКТ НАПРАВЛЯЮЩИХ ACTRO SILENT SYSTEM ДЛЯ ARCITECH, 60КГ,NL500,KD16/EB15</v>
          </cell>
        </row>
        <row r="1438">
          <cell r="A1438">
            <v>9240879</v>
          </cell>
          <cell r="B1438" t="str">
            <v>КОМПЛЕКТ НАПРАВЛЯЮЩИХ ACTRO SILENT SYSTEM ДЛЯ ARCITECH, 60КГ,NL550,KD16/EB15*ЗАКАЗНАЯ ПОЗИЦИЯ!!!</v>
          </cell>
        </row>
        <row r="1439">
          <cell r="A1439">
            <v>9240880</v>
          </cell>
          <cell r="B1439" t="str">
            <v>КОМПЛЕКТ НАПРАВЛЯЮЩИХ ACTRO SILENT SYSTEM ДЛЯ ARCITECH, 60КГ,NL650,KD16/EB15*ЗАКАЗНАЯ ПОЗИЦИЯ!!!</v>
          </cell>
        </row>
        <row r="1440">
          <cell r="A1440">
            <v>9240881</v>
          </cell>
          <cell r="B1440" t="str">
            <v>КОМПЛЕКТ НАПРАВЛЯЮЩИХ ACTRO SILENT SYSTEM ДЛЯ ARCITECH, 80КГ,NL500,KD16/EB15*ЗАКАЗНАЯ ПОЗИЦИЯ!!!</v>
          </cell>
        </row>
        <row r="1441">
          <cell r="A1441">
            <v>9240882</v>
          </cell>
          <cell r="B1441" t="str">
            <v>КОМПЛЕКТ НАПРАВЛЯЮЩИХ ACTRO SILENT SYSTEM ДЛЯ ARCITECH, 80КГ,NL550,KD16/EB15*ЗАКАЗНАЯ ПОЗИЦИЯ!!!</v>
          </cell>
        </row>
        <row r="1442">
          <cell r="A1442">
            <v>9240883</v>
          </cell>
          <cell r="B1442" t="str">
            <v>КОМПЛЕКТ НАПРАВЛЯЮЩИХ ACTRO SILENT SYSTEM ДЛЯ ARCITECH, 80КГ,NL650,KD16/EB15*ЗАКАЗНАЯ ПОЗИЦИЯ!!!</v>
          </cell>
        </row>
        <row r="1443">
          <cell r="A1443">
            <v>9240884</v>
          </cell>
          <cell r="B1443" t="str">
            <v>КОМПЛЕКТ НАПРАВЛЯЮЩИХ ACTRO SILENT SYSTEM ДЛЯ ARCITECH, 10 КГ,NL270,KD18/EB13</v>
          </cell>
        </row>
        <row r="1444">
          <cell r="A1444">
            <v>9240885</v>
          </cell>
          <cell r="B1444" t="str">
            <v>КОМПЛЕКТ НАПРАВЛЯЮЩИХ ACTRO SILENT SYSTEM ДЛЯ ARCITECH, 10 КГ,NL300,KD18/EB13</v>
          </cell>
        </row>
        <row r="1445">
          <cell r="A1445">
            <v>9240886</v>
          </cell>
          <cell r="B1445" t="str">
            <v>КОМПЛЕКТ НАПРАВЛЯЮЩИХ ACTRO SILENT SYSTEM ДЛЯ ARCITECH, 10 КГ,NL350,KD18/EB13</v>
          </cell>
        </row>
        <row r="1446">
          <cell r="A1446">
            <v>9240887</v>
          </cell>
          <cell r="B1446" t="str">
            <v>КОМПЛЕКТ НАПРАВЛЯЮЩИХ ACTRO SILENT SYSTEM ДЛЯ ARCITECH, 40КГ,NL270,KD18/EB13</v>
          </cell>
        </row>
        <row r="1447">
          <cell r="A1447">
            <v>9240888</v>
          </cell>
          <cell r="B1447" t="str">
            <v>КОМПЛЕКТ НАПРАВЛЯЮЩИХ ACTRO SILENT SYSTEM ДЛЯ ARCITECH, 40КГ,NL300,KD18/EB13</v>
          </cell>
        </row>
        <row r="1448">
          <cell r="A1448">
            <v>9240889</v>
          </cell>
          <cell r="B1448" t="str">
            <v>КОМПЛЕКТ НАПРАВЛЯЮЩИХ ACTRO SILENT SYSTEM ДЛЯ ARCITECH, 40КГ,NL350,KD18/EB13</v>
          </cell>
        </row>
        <row r="1449">
          <cell r="A1449">
            <v>9240890</v>
          </cell>
          <cell r="B1449" t="str">
            <v>КОМПЛЕКТ НАПРАВЛЯЮЩИХ ACTRO SILENT SYSTEM ДЛЯ ARCITECH, 40КГ,NL400,KD18/EB13</v>
          </cell>
        </row>
        <row r="1450">
          <cell r="A1450">
            <v>9240891</v>
          </cell>
          <cell r="B1450" t="str">
            <v>КОМПЛЕКТ НАПРАВЛЯЮЩИХ ACTRO SILENT SYSTEM ДЛЯ ARCITECH, 40КГ,NL450,KD18/EB13</v>
          </cell>
        </row>
        <row r="1451">
          <cell r="A1451">
            <v>9240893</v>
          </cell>
          <cell r="B1451" t="str">
            <v>КОМПЛЕКТ НАПРАВЛЯЮЩИХ ACTRO SILENT SYSTEM ДЛЯ ARCITECH, 40КГ,NL500,KD18/EB13</v>
          </cell>
        </row>
        <row r="1452">
          <cell r="A1452">
            <v>9240894</v>
          </cell>
          <cell r="B1452" t="str">
            <v>КОМПЛЕКТ НАПРАВЛЯЮЩИХ ACTRO SILENT SYSTEM ДЛЯ ARCITECH, 40КГ,NL550,KD18/EB13*ЗАКАЗНАЯ ПОЗИЦИЯ!!!</v>
          </cell>
        </row>
        <row r="1453">
          <cell r="A1453">
            <v>9240897</v>
          </cell>
          <cell r="B1453" t="str">
            <v>КОМПЛЕКТ НАПРАВЛЯЮЩИХ ACTRO SILENT SYSTEM ДЛЯ ARCITECH, 60КГ,NL450,KD18/EB13</v>
          </cell>
        </row>
        <row r="1454">
          <cell r="A1454">
            <v>9240898</v>
          </cell>
          <cell r="B1454" t="str">
            <v>КОМПЛЕКТ НАПРАВЛЯЮЩИХ ACTRO SILENT SYSTEM ДЛЯ ARCITECH, 60КГ,NL500,KD18/EB13</v>
          </cell>
        </row>
        <row r="1455">
          <cell r="A1455">
            <v>9240899</v>
          </cell>
          <cell r="B1455" t="str">
            <v>КОМПЛЕКТ НАПРАВЛЯЮЩИХ ACTRO SILENT SYSTEM ДЛЯ ARCITECH, 60КГ,NL550,KD18/EB13*ЗАКАЗНАЯ ПОЗИЦИЯ!!!</v>
          </cell>
        </row>
        <row r="1456">
          <cell r="A1456">
            <v>9240900</v>
          </cell>
          <cell r="B1456" t="str">
            <v>КОМПЛЕКТ НАПРАВЛЯЮЩИХ ACTRO SILENT SYSTEM ДЛЯ ARCITECH, 60КГ,NL650,KD18/EB13*ЗАКАЗНАЯ ПОЗИЦИЯ!!!</v>
          </cell>
        </row>
        <row r="1457">
          <cell r="A1457">
            <v>9240901</v>
          </cell>
          <cell r="B1457" t="str">
            <v>КОМПЛЕКТ НАПРАВЛЯЮЩИХ ACTRO SILENT SYSTEM ДЛЯ ARCITECH, 80КГ,NL500,KD18/EB13*ЗАКАЗНАЯ ПОЗИЦИЯ!!!</v>
          </cell>
        </row>
        <row r="1458">
          <cell r="A1458">
            <v>9240902</v>
          </cell>
          <cell r="B1458" t="str">
            <v>КОМПЛЕКТ НАПРАВЛЯЮЩИХ ACTRO SILENT SYSTEM ДЛЯ ARCITECH, 80КГ,NL550,KD18/EB13*ЗАКАЗНАЯ ПОЗИЦИЯ!!!</v>
          </cell>
        </row>
        <row r="1459">
          <cell r="A1459">
            <v>9240903</v>
          </cell>
          <cell r="B1459" t="str">
            <v>КОМПЛЕКТ НАПРАВЛЯЮЩИХ ACTRO SILENT SYSTEM ДЛЯ ARCITECH, 80КГ,NL650,KD18/EB13*ЗАКАЗНАЯ ПОЗИЦИЯ!!!</v>
          </cell>
        </row>
        <row r="1460">
          <cell r="A1460">
            <v>9241038</v>
          </cell>
          <cell r="B1460" t="str">
            <v>КОМПЛЕКТ МЕХАНИЗМА PUSH TO OPEN SILENT 10 ДЛЯ ARCITECH</v>
          </cell>
        </row>
        <row r="1461">
          <cell r="A1461">
            <v>9241049</v>
          </cell>
          <cell r="B1461" t="str">
            <v>КОМПЛЕКТ МЕХАНИЗМА PUSH TO OPEN SILENT 20 ДЛЯ ARCITECH</v>
          </cell>
        </row>
        <row r="1462">
          <cell r="A1462">
            <v>9241050</v>
          </cell>
          <cell r="B1462" t="str">
            <v>КОМПЛЕКТ МЕХАНИЗМА PUSH TO OPEN SILENT 40 ДЛЯ ARCITECH</v>
          </cell>
        </row>
        <row r="1463">
          <cell r="A1463">
            <v>9241051</v>
          </cell>
          <cell r="B1463" t="str">
            <v>КОМПЛЕКТ МЕХАНИЗМА PUSH TO OPEN SILENT 80 ДЛЯ ARCITECH*ЗАКАЗНАЯ ПОЗИЦИЯ!!!</v>
          </cell>
        </row>
        <row r="1464">
          <cell r="A1464">
            <v>9149234</v>
          </cell>
          <cell r="B1464" t="str">
            <v>КОМПЛЕКТ НАПРАВЛЯЮЩИХ ACTRO SILENT SYSTEM ДЛЯ ARCITECH, 40КГ, NL270, KD16/EB15</v>
          </cell>
        </row>
        <row r="1465">
          <cell r="A1465">
            <v>9149235</v>
          </cell>
          <cell r="B1465" t="str">
            <v>КОМПЛЕКТ НАПРАВЛЯЮЩИХ ACTRO SILENT SYSTEM ДЛЯ ARCITECH, 40КГ, NL300, KD16/EB15</v>
          </cell>
        </row>
        <row r="1466">
          <cell r="A1466">
            <v>9149238</v>
          </cell>
          <cell r="B1466" t="str">
            <v>КОМПЛЕКТ НАПРАВЛЯЮЩИХ ACTRO SILENT SYSTEM ДЛЯ ARCITECH, 40КГ, NL450, KD16/EB15</v>
          </cell>
        </row>
        <row r="1467">
          <cell r="A1467">
            <v>9149240</v>
          </cell>
          <cell r="B1467" t="str">
            <v>КОМПЛЕКТ НАПРАВЛЯЮЩИХ ACTRO SILENT SYSTEM ДЛЯ ARCITECH, 40КГ, NL550, KD16/EB15</v>
          </cell>
        </row>
        <row r="1468">
          <cell r="A1468">
            <v>9149243</v>
          </cell>
          <cell r="B1468" t="str">
            <v>КОМПЛЕКТ НАПРАВЛЯЮЩИХ ACTRO SILENT SYSTEM ДЛЯ ARCITECH, 60КГ, NL500, KD16/EB15</v>
          </cell>
        </row>
        <row r="1469">
          <cell r="A1469">
            <v>9150420</v>
          </cell>
          <cell r="B1469" t="str">
            <v>КОМПЛЕКТ НАПРАВЛЯЮЩИХ ACTRO SILENT SYSTEM ДЛЯ ARCITECH, 40КГ, NL270, KD18/EB13</v>
          </cell>
        </row>
        <row r="1470">
          <cell r="A1470">
            <v>9150424</v>
          </cell>
          <cell r="B1470" t="str">
            <v>КОМПЛЕКТ НАПРАВЛЯЮЩИХ ACTRO SILENT SYSTEM ДЛЯ ARCITECH, 40КГ, NL450, KD18/EB13</v>
          </cell>
        </row>
        <row r="1471">
          <cell r="A1471">
            <v>9150425</v>
          </cell>
          <cell r="B1471" t="str">
            <v>КОМПЛЕКТ НАПРАВЛЯЮЩИХ ACTRO SILENT SYSTEM ДЛЯ ARCITECH, 40КГ, NL500, KD18/EB13</v>
          </cell>
        </row>
        <row r="1472">
          <cell r="A1472">
            <v>9150428</v>
          </cell>
          <cell r="B1472" t="str">
            <v>КОМПЛЕКТ НАПРАВЛЯЮЩИХ ACTRO SILENT SYSTEM ДЛЯ ARCITECH, 60КГ, NL450, KD18/EB13</v>
          </cell>
        </row>
        <row r="1473">
          <cell r="A1473">
            <v>9150430</v>
          </cell>
          <cell r="B1473" t="str">
            <v>КОМПЛЕКТ НАПРАВЛЯЮЩИХ ACTRO SILENT SYSTEM ДЛЯ ARCITECH, 60КГ, NL500, KD18/EB13</v>
          </cell>
        </row>
        <row r="1474">
          <cell r="A1474">
            <v>9149254</v>
          </cell>
          <cell r="B1474" t="str">
            <v>КОМПЛЕКТ НАПРАВЛЯЮЩИХ ACTRO С PUSH TO OPEN ДЛЯ ARCITECH, 60КГ, NL500, KD16/EB15</v>
          </cell>
        </row>
        <row r="1475">
          <cell r="A1475">
            <v>9149231</v>
          </cell>
          <cell r="B1475" t="str">
            <v>КОМПЛЕКТ НАПРАВЛЯЮЩИХ ACTRO ДЛЯ PUSH TO OPEN ДЛЯ ARCITECH, 60КГ, NL500, KD16/EB15</v>
          </cell>
        </row>
        <row r="1476">
          <cell r="A1476">
            <v>9154548</v>
          </cell>
          <cell r="B1476" t="str">
            <v>МЕХАНИЗМ PUSH TO OPEN SILENT SYSTEM ДЛЯ ACTRO</v>
          </cell>
        </row>
        <row r="1477">
          <cell r="A1477">
            <v>9123076</v>
          </cell>
          <cell r="B1477" t="str">
            <v>МЕХАНИЗМ PUSH TO OPEN  ДЛЯ ACTRO</v>
          </cell>
        </row>
        <row r="1478">
          <cell r="A1478">
            <v>9123077</v>
          </cell>
          <cell r="B1478" t="str">
            <v>ПРОФИЛЬ ДЛЯ СИНХРОНИЗАЦИИ МЕХАНИЗМА PUSH TO OPEN ACTRO, L1140, АЛЮМИНИЙ</v>
          </cell>
        </row>
        <row r="1479">
          <cell r="A1479">
            <v>1008313</v>
          </cell>
          <cell r="B1479" t="str">
            <v>ВИНТ С ПОТАЙНОЙ ГОЛОВКОЙ, D6, 3Х14, ОЦИНКОВАННЫЙ</v>
          </cell>
        </row>
        <row r="1480">
          <cell r="A1480">
            <v>9141888</v>
          </cell>
          <cell r="B1480" t="str">
            <v>САМОРЕЗ СО СФЕРИЧЕСКОЙ ГОЛОВКОЙ, Ø3,5Х6, ГАЛЬВАНИЗИРОВАННЫЙ</v>
          </cell>
        </row>
        <row r="1481">
          <cell r="A1481">
            <v>9245475</v>
          </cell>
          <cell r="B1481" t="str">
            <v>КОМПЛЕКТ ЯЩИКА INNOTECH ATIRA ПОЛН. ВЫДВ. С SILENT SYSTEM, H54, NL470, СЕРЫЙ</v>
          </cell>
        </row>
        <row r="1482">
          <cell r="A1482">
            <v>9228876</v>
          </cell>
          <cell r="B1482" t="str">
            <v>КОМПЛЕКТ ЯЩИКА INNOTECH ATIRA ПОЛНОГО ВЫДВ. SILENT SYSTEM, H70, NL260, СЕРЫЙ</v>
          </cell>
        </row>
        <row r="1483">
          <cell r="A1483">
            <v>9228877</v>
          </cell>
          <cell r="B1483" t="str">
            <v>КОМПЛЕКТ ЯЩИКА INNOTECH ATIRA ПОЛНОГО ВЫДВ. SILENT SYSTEM, H70, NL300, СЕРЫЙ</v>
          </cell>
        </row>
        <row r="1484">
          <cell r="A1484">
            <v>9228878</v>
          </cell>
          <cell r="B1484" t="str">
            <v>КОМПЛЕКТ ЯЩИКА INNOTECH ATIRA ПОЛНОГО ВЫДВ. SILENT SYSTEM, H70, NL350, СЕРЫЙ</v>
          </cell>
        </row>
        <row r="1485">
          <cell r="A1485">
            <v>9228889</v>
          </cell>
          <cell r="B1485" t="str">
            <v>КОМПЛЕКТ ЯЩИКА INNOTECH ATIRA ПОЛНОГО ВЫДВ. SILENT SYSTEM, H70, NL420, СЕРЫЙ</v>
          </cell>
        </row>
        <row r="1486">
          <cell r="A1486">
            <v>9228890</v>
          </cell>
          <cell r="B1486" t="str">
            <v>КОМПЛЕКТ ЯЩИКА INNOTECH ATIRA ПОЛНОГО ВЫДВ. SILENT SYSTEM, H70, NL470, СЕРЫЙ</v>
          </cell>
        </row>
        <row r="1487">
          <cell r="A1487">
            <v>9228891</v>
          </cell>
          <cell r="B1487" t="str">
            <v>КОМПЛЕКТ ЯЩИКА INNOTECH ATIRA ПОЛНОГО ВЫДВ. SILENT SYSTEM, H70, NL520, СЕРЫЙ</v>
          </cell>
        </row>
        <row r="1488">
          <cell r="A1488">
            <v>9248729</v>
          </cell>
          <cell r="B1488" t="str">
            <v>КОМПЛЕКТ ЯЩИКА INNOTECH ATIRA ЧАСТИЧ. ВЫДВ. С SILENT SYSTEM, H70, NL260, СЕРЫЙ</v>
          </cell>
        </row>
        <row r="1489">
          <cell r="A1489">
            <v>9248730</v>
          </cell>
          <cell r="B1489" t="str">
            <v>КОМПЛЕКТ ЯЩИКА INNOTECH ATIRA ЧАСТИЧ. ВЫДВ. С SILENT SYSTEM, H70, NL350, СЕРЫЙ</v>
          </cell>
        </row>
        <row r="1490">
          <cell r="A1490">
            <v>9228915</v>
          </cell>
          <cell r="B1490" t="str">
            <v>КОМПЛЕКТ ЯЩИКА INNOTECH ATIRA ЧАСТИЧНОГО ВЫДВ. SILENT SYSTEM, H70, NL420, СЕРЫЙ</v>
          </cell>
        </row>
        <row r="1491">
          <cell r="A1491">
            <v>9228916</v>
          </cell>
          <cell r="B1491" t="str">
            <v>КОМПЛЕКТ ЯЩИКА INNOTECH ATIRA ЧАСТИЧНОГО ВЫДВ. SILENT SYSTEM, H70, NL470, СЕРЫЙ</v>
          </cell>
        </row>
        <row r="1492">
          <cell r="A1492">
            <v>9248731</v>
          </cell>
          <cell r="B1492" t="str">
            <v>КОМПЛЕКТ ЯЩИКА INNOTECH ATIRA ЧАСТИЧ. ВЫДВ. С SILENT SYSTEM, H70, NL520, СЕРЫЙ</v>
          </cell>
        </row>
        <row r="1493">
          <cell r="A1493">
            <v>9242926</v>
          </cell>
          <cell r="B1493" t="str">
            <v>КОМПЛЕКТ ЯЩИКА INNOTECH ATIRA ПОЛН. ВЫДВ. С PUSH TO OPEN, H70, NL260, СЕРЫЙ</v>
          </cell>
        </row>
        <row r="1494">
          <cell r="A1494">
            <v>9242927</v>
          </cell>
          <cell r="B1494" t="str">
            <v>КОМПЛЕКТ ЯЩИКА INNOTECH ATIRA ПОЛН. ВЫДВ. С PUSH TO OPEN, H70, NL300, СЕРЫЙ</v>
          </cell>
        </row>
        <row r="1495">
          <cell r="A1495">
            <v>9242928</v>
          </cell>
          <cell r="B1495" t="str">
            <v>КОМПЛЕКТ ЯЩИКА INNOTECH ATIRA ПОЛН. ВЫДВ. С PUSH TO OPEN, H70, NL350, СЕРЫЙ</v>
          </cell>
        </row>
        <row r="1496">
          <cell r="A1496">
            <v>9242929</v>
          </cell>
          <cell r="B1496" t="str">
            <v>КОМПЛЕКТ ЯЩИКА INNOTECH ATIRA ПОЛН. ВЫДВ. С PUSH TO OPEN, H70, NL420, СЕРЫЙ</v>
          </cell>
        </row>
        <row r="1497">
          <cell r="A1497">
            <v>9239731</v>
          </cell>
          <cell r="B1497" t="str">
            <v>КОМПЛЕКТ ЯЩИКА INNOTECH ATIRA ПОЛН. ВЫДВ. С PUSH TO OPEN, H70, NL470, СЕРЫЙ</v>
          </cell>
        </row>
        <row r="1498">
          <cell r="A1498">
            <v>9242930</v>
          </cell>
          <cell r="B1498" t="str">
            <v>КОМПЛЕКТ ЯЩИКА INNOTECH ATIRA ПОЛН. ВЫДВ. С PUSH TO OPEN, H70, NL520, СЕРЫЙ</v>
          </cell>
        </row>
        <row r="1499">
          <cell r="A1499">
            <v>9259359</v>
          </cell>
          <cell r="B1499" t="str">
            <v>КОМПЛЕКТ ЯЩИКА INNOTECH ATIRA ПОЛНОГО ВЫДВ. ДЛЯ PUSH TO OPEN SILENT,10КГ,H70,NL260,СЕРЫЙ</v>
          </cell>
        </row>
        <row r="1500">
          <cell r="A1500">
            <v>9259360</v>
          </cell>
          <cell r="B1500" t="str">
            <v>КОМПЛЕКТ ЯЩИКА INNOTECH ATIRA ПОЛНОГО ВЫДВ. ДЛЯ PUSH TO OPEN SILENT,10КГ,H70,NL300,СЕРЫЙ</v>
          </cell>
        </row>
        <row r="1501">
          <cell r="A1501">
            <v>9254859</v>
          </cell>
          <cell r="B1501" t="str">
            <v>КОМПЛЕКТ ЯЩИКА INNOTECH ATIRA ПОЛНОГО ВЫДВ. ДЛЯ PUSH TO OPEN SILENT,10КГ,H70,NL350,СЕРЫЙ</v>
          </cell>
        </row>
        <row r="1502">
          <cell r="A1502">
            <v>9254860</v>
          </cell>
          <cell r="B1502" t="str">
            <v>КОМПЛЕКТ ЯЩИКА INNOTECH ATIRA ПОЛНОГО ВЫДВ. ДЛЯ PUSH TO OPEN SILENT,30КГ,H70,NL260,СЕРЫЙ</v>
          </cell>
        </row>
        <row r="1503">
          <cell r="A1503">
            <v>9254861</v>
          </cell>
          <cell r="B1503" t="str">
            <v>КОМПЛЕКТ ЯЩИКА INNOTECH ATIRA ПОЛНОГО ВЫДВ. ДЛЯ PUSH TO OPEN SILENT,30КГ,H70,NL300,СЕРЫЙ</v>
          </cell>
        </row>
        <row r="1504">
          <cell r="A1504">
            <v>9254862</v>
          </cell>
          <cell r="B1504" t="str">
            <v>КОМПЛЕКТ ЯЩИКА INNOTECH ATIRA ПОЛНОГО ВЫДВ. ДЛЯ PUSH TO OPEN SILENT,30КГ,H70,NL350,СЕРЫЙ</v>
          </cell>
        </row>
        <row r="1505">
          <cell r="A1505">
            <v>9254863</v>
          </cell>
          <cell r="B1505" t="str">
            <v>КОМПЛЕКТ ЯЩИКА INNOTECH ATIRA ПОЛНОГО ВЫДВ. ДЛЯ PUSH TO OPEN SILENT,30КГ,H70,NL420,СЕРЫЙ</v>
          </cell>
        </row>
        <row r="1506">
          <cell r="A1506">
            <v>9254864</v>
          </cell>
          <cell r="B1506" t="str">
            <v>КОМПЛЕКТ ЯЩИКА INNOTECH ATIRA ПОЛНОГО ВЫДВ. ДЛЯ PUSH TO OPEN SILENT,30КГ,H70,NL470,СЕРЫЙ</v>
          </cell>
        </row>
        <row r="1507">
          <cell r="A1507">
            <v>9254865</v>
          </cell>
          <cell r="B1507" t="str">
            <v>КОМПЛЕКТ ЯЩИКА INNOTECH ATIRA ПОЛНОГО ВЫДВ. ДЛЯ PUSH TO OPEN SILENT,30КГ,H70,NL520,СЕРЫЙ</v>
          </cell>
        </row>
        <row r="1508">
          <cell r="A1508">
            <v>9228892</v>
          </cell>
          <cell r="B1508" t="str">
            <v>КОМПЛЕКТ КОРОБА INNOTECH ATIRA ПОЛН. ВЫДВ. С SILENT SYSTEM, H144, NL260, РЕЛИНГИ, СЕРЫЙ</v>
          </cell>
        </row>
        <row r="1509">
          <cell r="A1509">
            <v>9228893</v>
          </cell>
          <cell r="B1509" t="str">
            <v>КОМПЛЕКТ КОРОБА INNOTECH ATIRA ПОЛН. ВЫДВ. С SILENT SYSTEM, H144, NL300, РЕЛИНГИ, СЕРЫЙ</v>
          </cell>
        </row>
        <row r="1510">
          <cell r="A1510">
            <v>9228894</v>
          </cell>
          <cell r="B1510" t="str">
            <v>КОМПЛЕКТ КОРОБА INNOTECH ATIRA ПОЛН. ВЫДВ. С SILENT SYSTEM, H144, NL350, РЕЛИНГИ, СЕРЫЙ</v>
          </cell>
        </row>
        <row r="1511">
          <cell r="A1511">
            <v>9228895</v>
          </cell>
          <cell r="B1511" t="str">
            <v>КОМПЛЕКТ КОРОБА INNOTECH ATIRA ПОЛН. ВЫДВ. С SILENT SYSTEM, H144, NL420, РЕЛИНГИ, СЕРЫЙ</v>
          </cell>
        </row>
        <row r="1512">
          <cell r="A1512">
            <v>9228897</v>
          </cell>
          <cell r="B1512" t="str">
            <v>КОМПЛЕКТ КОРОБА INNOTECH ATIRA ПОЛН. ВЫДВ. С SILENT SYSTEM, H144, NL470, РЕЛИНГИ, СЕРЫЙ</v>
          </cell>
        </row>
        <row r="1513">
          <cell r="A1513">
            <v>9228898</v>
          </cell>
          <cell r="B1513" t="str">
            <v>КОМПЛЕКТ КОРОБА INNOTECH ATIRA ПОЛН. ВЫДВ. С SILENT SYSTEM, H144, NL520, РЕЛИНГИ, СЕРЫЙ</v>
          </cell>
        </row>
        <row r="1514">
          <cell r="A1514">
            <v>9248732</v>
          </cell>
          <cell r="B1514" t="str">
            <v>КОМПЛЕКТ КОРОБА INNOTECH ATIRA ЧАСТИЧ. ВЫДВ. С SILENT SYSTEM, H144, NL260, РЕЛИНГИ, СЕРЫЙ</v>
          </cell>
        </row>
        <row r="1515">
          <cell r="A1515">
            <v>9248733</v>
          </cell>
          <cell r="B1515" t="str">
            <v>КОМПЛЕКТ КОРОБА INNOTECH ATIRA ЧАСТИЧ. ВЫДВ. С SILENT SYSTEM, H144, NL350, РЕЛИНГИ, СЕРЫЙ</v>
          </cell>
        </row>
        <row r="1516">
          <cell r="A1516">
            <v>9228917</v>
          </cell>
          <cell r="B1516" t="str">
            <v>КОМПЛЕКТ КОРОБА INNOTECH ATIRA ЧАСТИЧ. ВЫДВ. С SILENT SYSTEM, H144, NL420, РЕЛИНГИ, СЕРЫЙ</v>
          </cell>
        </row>
        <row r="1517">
          <cell r="A1517">
            <v>9228918</v>
          </cell>
          <cell r="B1517" t="str">
            <v>КОМПЛЕКТ КОРОБА INNOTECH ATIRA ЧАСТИЧ. ВЫДВ. С SILENT SYSTEM, H144, NL470, РЕЛИНГИ, СЕРЫЙ</v>
          </cell>
        </row>
        <row r="1518">
          <cell r="A1518">
            <v>9248734</v>
          </cell>
          <cell r="B1518" t="str">
            <v>КОМПЛЕКТ КОРОБА INNOTECH ATIRA ЧАСТИЧ. ВЫДВ. С SILENT SYSTEM, H144, NL520, РЕЛИНГИ, СЕРЫЙ</v>
          </cell>
        </row>
        <row r="1519">
          <cell r="A1519">
            <v>9242931</v>
          </cell>
          <cell r="B1519" t="str">
            <v>КОМПЛЕКТ КОРОБА INNOTECH ATIRA ПОЛН. ВЫДВ. С PUSH TO OPEN, H144, NL260, РЕЛИНГИ, СЕРЫЙ</v>
          </cell>
        </row>
        <row r="1520">
          <cell r="A1520">
            <v>9242932</v>
          </cell>
          <cell r="B1520" t="str">
            <v>КОМПЛЕКТ КОРОБА INNOTECH ATIRA ПОЛН. ВЫДВ. С PUSH TO OPEN, H144, NL300, РЕЛИНГИ, СЕРЫЙ</v>
          </cell>
        </row>
        <row r="1521">
          <cell r="A1521">
            <v>9242933</v>
          </cell>
          <cell r="B1521" t="str">
            <v>КОМПЛЕКТ КОРОБА INNOTECH ATIRA ПОЛН. ВЫДВ. С PUSH TO OPEN, H144, NL350, РЕЛИНГИ, СЕРЫЙ</v>
          </cell>
        </row>
        <row r="1522">
          <cell r="A1522">
            <v>9242934</v>
          </cell>
          <cell r="B1522" t="str">
            <v>КОМПЛЕКТ КОРОБА INNOTECH ATIRA ПОЛН. ВЫДВ. С PUSH TO OPEN, H144, NL420, РЕЛИНГИ, СЕРЫЙ</v>
          </cell>
        </row>
        <row r="1523">
          <cell r="A1523">
            <v>9242935</v>
          </cell>
          <cell r="B1523" t="str">
            <v>КОМПЛЕКТ КОРОБА INNOTECH ATIRA ПОЛН. ВЫДВ. С PUSH TO OPEN, H144, NL470, РЕЛИНГИ, СЕРЫЙ</v>
          </cell>
        </row>
        <row r="1524">
          <cell r="A1524">
            <v>9242936</v>
          </cell>
          <cell r="B1524" t="str">
            <v>КОМПЛЕКТ КОРОБА INNOTECH ATIRA ПОЛН. ВЫДВ. С PUSH TO OPEN, H144, NL520, РЕЛИНГИ, СЕРЫЙ</v>
          </cell>
        </row>
        <row r="1525">
          <cell r="A1525">
            <v>9254866</v>
          </cell>
          <cell r="B1525" t="str">
            <v>КОМПЛЕКТ ЯЩИКА INNOTECH ATIRA ПОЛНОГО ВЫДВ. ДЛЯ PUSH TO OPEN SILENT,30КГ,H144,NL260,СЕРЫЙ</v>
          </cell>
        </row>
        <row r="1526">
          <cell r="A1526">
            <v>9254867</v>
          </cell>
          <cell r="B1526" t="str">
            <v>КОМПЛЕКТ ЯЩИКА INNOTECH ATIRA ПОЛНОГО ВЫДВ. ДЛЯ PUSH TO OPEN SILENT,30КГ,H144,NL300,СЕРЫЙ</v>
          </cell>
        </row>
        <row r="1527">
          <cell r="A1527">
            <v>9254868</v>
          </cell>
          <cell r="B1527" t="str">
            <v>КОМПЛЕКТ ЯЩИКА INNOTECH ATIRA ПОЛНОГО ВЫДВ. ДЛЯ PUSH TO OPEN SILENT,30КГ,H144,NL350,СЕРЫЙ</v>
          </cell>
        </row>
        <row r="1528">
          <cell r="A1528">
            <v>9254869</v>
          </cell>
          <cell r="B1528" t="str">
            <v>КОМПЛЕКТ ЯЩИКА INNOTECH ATIRA ПОЛНОГО ВЫДВ. ДЛЯ PUSH TO OPEN SILENT,30КГ,H144,NL420,СЕРЫЙ</v>
          </cell>
        </row>
        <row r="1529">
          <cell r="A1529">
            <v>9254870</v>
          </cell>
          <cell r="B1529" t="str">
            <v>КОМПЛЕКТ ЯЩИКА INNOTECH ATIRA ПОЛНОГО ВЫДВ. ДЛЯ PUSH TO OPEN SILENT,30КГ,H144,NL470,СЕРЫЙ</v>
          </cell>
        </row>
        <row r="1530">
          <cell r="A1530">
            <v>9254871</v>
          </cell>
          <cell r="B1530" t="str">
            <v>КОМПЛЕКТ ЯЩИКА INNOTECH ATIRA ПОЛНОГО ВЫДВ. ДЛЯ PUSH TO OPEN SILENT,30КГ,H144,NL520,СЕРЫЙ</v>
          </cell>
        </row>
        <row r="1531">
          <cell r="A1531">
            <v>9228909</v>
          </cell>
          <cell r="B1531" t="str">
            <v>КОМПЛЕКТ КОРОБА INNOTECH ATIRA ПОЛН. ВЫДВ. С SILENT SYSTEM, H176, NL260, РЕЛИНГИ, СЕРЫЙ</v>
          </cell>
        </row>
        <row r="1532">
          <cell r="A1532">
            <v>9228910</v>
          </cell>
          <cell r="B1532" t="str">
            <v>КОМПЛЕКТ КОРОБА INNOTECH ATIRA ПОЛН. ВЫДВ. С SILENT SYSTEM, H176, NL300, РЕЛИНГИ, СЕРЫЙ</v>
          </cell>
        </row>
        <row r="1533">
          <cell r="A1533">
            <v>9228911</v>
          </cell>
          <cell r="B1533" t="str">
            <v>КОМПЛЕКТ КОРОБА INNOTECH ATIRA ПОЛН. ВЫДВ. С SILENT SYSTEM, H176, NL350, РЕЛИНГИ, СЕРЫЙ</v>
          </cell>
        </row>
        <row r="1534">
          <cell r="A1534">
            <v>9228912</v>
          </cell>
          <cell r="B1534" t="str">
            <v>КОМПЛЕКТ КОРОБА INNOTECH ATIRA ПОЛН. ВЫДВ. С SILENT SYSTEM, H176, NL420, РЕЛИНГИ, СЕРЫЙ</v>
          </cell>
        </row>
        <row r="1535">
          <cell r="A1535">
            <v>9228913</v>
          </cell>
          <cell r="B1535" t="str">
            <v>КОМПЛЕКТ КОРОБА INNOTECH ATIRA ПОЛН. ВЫДВ. С SILENT SYSTEM, H176, NL470, РЕЛИНГИ, СЕРЫЙ</v>
          </cell>
        </row>
        <row r="1536">
          <cell r="A1536">
            <v>9228914</v>
          </cell>
          <cell r="B1536" t="str">
            <v>КОМПЛЕКТ КОРОБА INNOTECH ATIRA ПОЛН. ВЫДВ. С SILENT SYSTEM, H176, NL520, РЕЛИНГИ, СЕРЫЙ</v>
          </cell>
        </row>
        <row r="1537">
          <cell r="A1537">
            <v>9248735</v>
          </cell>
          <cell r="B1537" t="str">
            <v>КОМПЛЕКТ КОРОБА INNOTECH ATIRA ЧАСТИЧ. ВЫДВ. С SILENT SYSTEM, H176, NL260, РЕЛИНГИ, СЕРЫЙ</v>
          </cell>
        </row>
        <row r="1538">
          <cell r="A1538">
            <v>9248736</v>
          </cell>
          <cell r="B1538" t="str">
            <v>КОМПЛЕКТ КОРОБА INNOTECH ATIRA ЧАСТИЧ. ВЫДВ. С SILENT SYSTEM, H176, NL350, РЕЛИНГИ, СЕРЫЙ</v>
          </cell>
        </row>
        <row r="1539">
          <cell r="A1539">
            <v>9248737</v>
          </cell>
          <cell r="B1539" t="str">
            <v>КОМПЛЕКТ КОРОБА INNOTECH ATIRA ЧАСТИЧ. ВЫДВ. С SILENT SYSTEM, H176, NL420, РЕЛИНГИ, СЕРЫЙ</v>
          </cell>
        </row>
        <row r="1540">
          <cell r="A1540">
            <v>9248738</v>
          </cell>
          <cell r="B1540" t="str">
            <v>КОМПЛЕКТ КОРОБА INNOTECH ATIRA ЧАСТИЧ. ВЫДВ. С SILENT SYSTEM, H176, NL470, РЕЛИНГИ, СЕРЫЙ</v>
          </cell>
        </row>
        <row r="1541">
          <cell r="A1541">
            <v>9248739</v>
          </cell>
          <cell r="B1541" t="str">
            <v>КОМПЛЕКТ КОРОБА INNOTECH ATIRA ЧАСТИЧ. ВЫДВ. С SILENT SYSTEM, H176, NL520, РЕЛИНГИ, СЕРЫЙ</v>
          </cell>
        </row>
        <row r="1542">
          <cell r="A1542">
            <v>9242937</v>
          </cell>
          <cell r="B1542" t="str">
            <v>КОМПЛЕКТ КОРОБА INNOTECH ATIRA ПОЛН. ВЫДВ. С PUSH TO OPEN, H176, NL260, РЕЛИНГИ, СЕРЫЙ</v>
          </cell>
        </row>
        <row r="1543">
          <cell r="A1543">
            <v>9242939</v>
          </cell>
          <cell r="B1543" t="str">
            <v>КОМПЛЕКТ КОРОБА INNOTECH ATIRA ПОЛН. ВЫДВ. С PUSH TO OPEN, H176, NL300, РЕЛИНГИ, СЕРЫЙ</v>
          </cell>
        </row>
        <row r="1544">
          <cell r="A1544">
            <v>9242941</v>
          </cell>
          <cell r="B1544" t="str">
            <v>КОМПЛЕКТ КОРОБА INNOTECH ATIRA ПОЛН. ВЫДВ. С PUSH TO OPEN, H176, NL350, РЕЛИНГИ, СЕРЫЙ</v>
          </cell>
        </row>
        <row r="1545">
          <cell r="A1545">
            <v>9242943</v>
          </cell>
          <cell r="B1545" t="str">
            <v>КОМПЛЕКТ КОРОБА INNOTECH ATIRA ПОЛН. ВЫДВ. С PUSH TO OPEN, H176, NL420, РЕЛИНГИ, СЕРЫЙ</v>
          </cell>
        </row>
        <row r="1546">
          <cell r="A1546">
            <v>9239733</v>
          </cell>
          <cell r="B1546" t="str">
            <v>КОМПЛЕКТ КОРОБА INNOTECH ATIRA ПОЛН. ВЫДВ. С PUSH TO OPEN, H176, NL470, РЕЛИНГИ, СЕРЫЙ</v>
          </cell>
        </row>
        <row r="1547">
          <cell r="A1547">
            <v>9242944</v>
          </cell>
          <cell r="B1547" t="str">
            <v>КОМПЛЕКТ КОРОБА INNOTECH ATIRA ПОЛН. ВЫДВ. С PUSH TO OPEN, H176, NL520, РЕЛИНГИ, СЕРЫЙ</v>
          </cell>
        </row>
        <row r="1548">
          <cell r="A1548">
            <v>9254872</v>
          </cell>
          <cell r="B1548" t="str">
            <v>КОМПЛЕКТ ЯЩИКА INNOTECH ATIRA ПОЛНОГО ВЫДВ. ДЛЯ PUSH TO OPEN SILENT,30КГ,H176,NL260,СЕРЫЙ</v>
          </cell>
        </row>
        <row r="1549">
          <cell r="A1549">
            <v>9254873</v>
          </cell>
          <cell r="B1549" t="str">
            <v>КОМПЛЕКТ ЯЩИКА INNOTECH ATIRA ПОЛНОГО ВЫДВ. ДЛЯ PUSH TO OPEN SILENT,30КГ,H176,NL300,СЕРЫЙ</v>
          </cell>
        </row>
        <row r="1550">
          <cell r="A1550">
            <v>9254874</v>
          </cell>
          <cell r="B1550" t="str">
            <v>КОМПЛЕКТ ЯЩИКА INNOTECH ATIRA ПОЛНОГО ВЫДВ. ДЛЯ PUSH TO OPEN SILENT,30КГ,H176,NL350,СЕРЫЙ</v>
          </cell>
        </row>
        <row r="1551">
          <cell r="A1551">
            <v>9254875</v>
          </cell>
          <cell r="B1551" t="str">
            <v>КОМПЛЕКТ ЯЩИКА INNOTECH ATIRA ПОЛНОГО ВЫДВ. ДЛЯ PUSH TO OPEN SILENT,30КГ,H176,NL420,СЕРЫЙ</v>
          </cell>
        </row>
        <row r="1552">
          <cell r="A1552">
            <v>9254876</v>
          </cell>
          <cell r="B1552" t="str">
            <v>КОМПЛЕКТ ЯЩИКА INNOTECH ATIRA ПОЛНОГО ВЫДВ. ДЛЯ PUSH TO OPEN SILENT,30КГ,H176,NL470,СЕРЫЙ</v>
          </cell>
        </row>
        <row r="1553">
          <cell r="A1553">
            <v>9254877</v>
          </cell>
          <cell r="B1553" t="str">
            <v>КОМПЛЕКТ ЯЩИКА INNOTECH ATIRA ПОЛНОГО ВЫДВ. ДЛЯ PUSH TO OPEN SILENT,30КГ,H176,NL520,СЕРЫЙ</v>
          </cell>
        </row>
        <row r="1554">
          <cell r="A1554">
            <v>9245476</v>
          </cell>
          <cell r="B1554" t="str">
            <v>КОМПЛЕКТ ЯЩИКА INNOTECH ATIRA ПОЛН. ВЫДВ. С SILENT SYSTEM, H54, NL470, БЕЛЫЙ</v>
          </cell>
        </row>
        <row r="1555">
          <cell r="A1555">
            <v>9230044</v>
          </cell>
          <cell r="B1555" t="str">
            <v>КОМПЛЕКТ ЯЩИКА INNOTECH ATIRA ПОЛНОГО ВЫДВ. SILENT SYSTEM, H70, NL260, БЕЛЫЙ</v>
          </cell>
        </row>
        <row r="1556">
          <cell r="A1556">
            <v>9230045</v>
          </cell>
          <cell r="B1556" t="str">
            <v>КОМПЛЕКТ ЯЩИКА INNOTECH ATIRA ПОЛНОГО ВЫДВ. SILENT SYSTEM, H70, NL300, БЕЛЫЙ</v>
          </cell>
        </row>
        <row r="1557">
          <cell r="A1557">
            <v>9230046</v>
          </cell>
          <cell r="B1557" t="str">
            <v>КОМПЛЕКТ ЯЩИКА INNOTECH ATIRA ПОЛНОГО ВЫДВ. SILENT SYSTEM, H70, NL350, БЕЛЫЙ</v>
          </cell>
        </row>
        <row r="1558">
          <cell r="A1558">
            <v>9230047</v>
          </cell>
          <cell r="B1558" t="str">
            <v>КОМПЛЕКТ ЯЩИКА INNOTECH ATIRA ПОЛНОГО ВЫДВ. SILENT SYSTEM, H70, NL420, БЕЛЫЙ</v>
          </cell>
        </row>
        <row r="1559">
          <cell r="A1559">
            <v>9230048</v>
          </cell>
          <cell r="B1559" t="str">
            <v>КОМПЛЕКТ ЯЩИКА INNOTECH ATIRA ПОЛНОГО ВЫДВ. SILENT SYSTEM, H70, NL470, БЕЛЫЙ</v>
          </cell>
        </row>
        <row r="1560">
          <cell r="A1560">
            <v>9230049</v>
          </cell>
          <cell r="B1560" t="str">
            <v>КОМПЛЕКТ ЯЩИКА INNOTECH ATIRA ПОЛНОГО ВЫДВ. SILENT SYSTEM, H70, NL520, БЕЛЫЙ</v>
          </cell>
        </row>
        <row r="1561">
          <cell r="A1561">
            <v>9248740</v>
          </cell>
          <cell r="B1561" t="str">
            <v>КОМПЛЕКТ ЯЩИКА INNOTECH ATIRA ЧАСТИЧ. ВЫДВ. С SILENT SYSTEM, H70, NL260, БЕЛЫЙ</v>
          </cell>
        </row>
        <row r="1562">
          <cell r="A1562">
            <v>9248741</v>
          </cell>
          <cell r="B1562" t="str">
            <v>КОМПЛЕКТ ЯЩИКА INNOTECH ATIRA ЧАСТИЧ. ВЫДВ. С SILENT SYSTEM, H70, NL350, БЕЛЫЙ</v>
          </cell>
        </row>
        <row r="1563">
          <cell r="A1563">
            <v>9230062</v>
          </cell>
          <cell r="B1563" t="str">
            <v>КОМПЛЕКТ ЯЩИКА INNOTECH ATIRA ЧАСТИЧНОГО ВЫДВ. SILENT SYSTEM, H70, NL420, БЕЛЫЙ</v>
          </cell>
        </row>
        <row r="1564">
          <cell r="A1564">
            <v>9230064</v>
          </cell>
          <cell r="B1564" t="str">
            <v>КОМПЛЕКТ ЯЩИКА INNOTECH ATIRA ЧАСТИЧНОГО ВЫДВ. SILENT SYSTEM, H70, NL470, БЕЛЫЙ</v>
          </cell>
        </row>
        <row r="1565">
          <cell r="A1565">
            <v>9248742</v>
          </cell>
          <cell r="B1565" t="str">
            <v>КОМПЛЕКТ ЯЩИКА INNOTECH ATIRA ЧАСТИЧ. ВЫДВ. С SILENT SYSTEM, H70, NL520, БЕЛЫЙ</v>
          </cell>
        </row>
        <row r="1566">
          <cell r="A1566">
            <v>9230050</v>
          </cell>
          <cell r="B1566" t="str">
            <v>КОМПЛЕКТ КОРОБА INNOTECH ATIRA ПОЛН. ВЫДВ. С SILENT SYSTEM, H144, NL260, РЕЛИНГИ, БЕЛЫЙ</v>
          </cell>
        </row>
        <row r="1567">
          <cell r="A1567">
            <v>9230051</v>
          </cell>
          <cell r="B1567" t="str">
            <v>КОМПЛЕКТ КОРОБА INNOTECH ATIRA ПОЛН. ВЫДВ. С SILENT SYSTEM, H144, NL300, РЕЛИНГИ, БЕЛЫЙ</v>
          </cell>
        </row>
        <row r="1568">
          <cell r="A1568">
            <v>9230052</v>
          </cell>
          <cell r="B1568" t="str">
            <v>КОМПЛЕКТ КОРОБА INNOTECH ATIRA ПОЛН. ВЫДВ. С SILENT SYSTEM, H144, NL350, РЕЛИНГИ, БЕЛЫЙ</v>
          </cell>
        </row>
        <row r="1569">
          <cell r="A1569">
            <v>9230053</v>
          </cell>
          <cell r="B1569" t="str">
            <v>КОМПЛЕКТ КОРОБА INNOTECH ATIRA ПОЛН. ВЫДВ. С SILENT SYSTEM, H144, NL420, РЕЛИНГИ, БЕЛЫЙ</v>
          </cell>
        </row>
        <row r="1570">
          <cell r="A1570">
            <v>9230054</v>
          </cell>
          <cell r="B1570" t="str">
            <v>КОМПЛЕКТ КОРОБА INNOTECH ATIRA ПОЛН. ВЫДВ. С SILENT SYSTEM, H144, NL470, РЕЛИНГИ, БЕЛЫЙ</v>
          </cell>
        </row>
        <row r="1571">
          <cell r="A1571">
            <v>9230055</v>
          </cell>
          <cell r="B1571" t="str">
            <v>КОМПЛЕКТ КОРОБА INNOTECH ATIRA ПОЛН. ВЫДВ. С SILENT SYSTEM, H144, NL520, РЕЛИНГИ, БЕЛЫЙ</v>
          </cell>
        </row>
        <row r="1572">
          <cell r="A1572">
            <v>9248743</v>
          </cell>
          <cell r="B1572" t="str">
            <v>КОМПЛЕКТ КОРОБА INNOTECH ATIRA ЧАСТИЧ. ВЫДВ. С SILENT SYSTEM, H144, NL260, РЕЛИНГИ, БЕЛЫЙ</v>
          </cell>
        </row>
        <row r="1573">
          <cell r="A1573">
            <v>9248744</v>
          </cell>
          <cell r="B1573" t="str">
            <v>КОМПЛЕКТ КОРОБА INNOTECH ATIRA ЧАСТИЧ. ВЫДВ. С SILENT SYSTEM, H144, NL350, РЕЛИНГИ, БЕЛЫЙ</v>
          </cell>
        </row>
        <row r="1574">
          <cell r="A1574">
            <v>9230065</v>
          </cell>
          <cell r="B1574" t="str">
            <v>КОМПЛЕКТ КОРОБА INNOTECH ATIRA ЧАСТИЧ. ВЫДВ. С SILENT SYSTEM, H144, NL420, РЕЛИНГИ, БЕЛЫЙ</v>
          </cell>
        </row>
        <row r="1575">
          <cell r="A1575">
            <v>9230066</v>
          </cell>
          <cell r="B1575" t="str">
            <v>КОМПЛЕКТ КОРОБА INNOTECH ATIRA ЧАСТИЧ. ВЫДВ. С SILENT SYSTEM, H144, NL470, РЕЛИНГИ, БЕЛЫЙ</v>
          </cell>
        </row>
        <row r="1576">
          <cell r="A1576">
            <v>9248745</v>
          </cell>
          <cell r="B1576" t="str">
            <v>КОМПЛЕКТ КОРОБА INNOTECH ATIRA ЧАСТИЧ. ВЫДВ. С SILENT SYSTEM, H144, NL520, РЕЛИНГИ, БЕЛЫЙ</v>
          </cell>
        </row>
        <row r="1577">
          <cell r="A1577">
            <v>9230056</v>
          </cell>
          <cell r="B1577" t="str">
            <v>КОМПЛЕКТ КОРОБА INNOTECH ATIRA ПОЛН. ВЫДВ. С SILENT SYSTEM, H176, NL260, РЕЛИНГИ, БЕЛЫЙ</v>
          </cell>
        </row>
        <row r="1578">
          <cell r="A1578">
            <v>9230057</v>
          </cell>
          <cell r="B1578" t="str">
            <v>КОМПЛЕКТ КОРОБА INNOTECH ATIRA ПОЛН. ВЫДВ. С SILENT SYSTEM, H176, NL300, РЕЛИНГИ, БЕЛЫЙ</v>
          </cell>
        </row>
        <row r="1579">
          <cell r="A1579">
            <v>9230058</v>
          </cell>
          <cell r="B1579" t="str">
            <v>КОМПЛЕКТ КОРОБА INNOTECH ATIRA ПОЛН. ВЫДВ. С SILENT SYSTEM, H176, NL350, РЕЛИНГИ, БЕЛЫЙ</v>
          </cell>
        </row>
        <row r="1580">
          <cell r="A1580">
            <v>9230059</v>
          </cell>
          <cell r="B1580" t="str">
            <v>КОМПЛЕКТ КОРОБА INNOTECH ATIRA ПОЛН. ВЫДВ. С SILENT SYSTEM, H176, NL420, РЕЛИНГИ, БЕЛЫЙ</v>
          </cell>
        </row>
        <row r="1581">
          <cell r="A1581">
            <v>9230060</v>
          </cell>
          <cell r="B1581" t="str">
            <v>КОМПЛЕКТ КОРОБА INNOTECH ATIRA ПОЛН. ВЫДВ. С SILENT SYSTEM, H176, NL470, РЕЛИНГИ, БЕЛЫЙ</v>
          </cell>
        </row>
        <row r="1582">
          <cell r="A1582">
            <v>9230061</v>
          </cell>
          <cell r="B1582" t="str">
            <v>КОМПЛЕКТ КОРОБА INNOTECH ATIRA ПОЛН. ВЫДВ. С SILENT SYSTEM, H176, NL520, РЕЛИНГИ, БЕЛЫЙ</v>
          </cell>
        </row>
        <row r="1583">
          <cell r="A1583">
            <v>9248746</v>
          </cell>
          <cell r="B1583" t="str">
            <v>КОМПЛЕКТ КОРОБА INNOTECH ATIRA ЧАСТИЧ. ВЫДВ. С SILENT SYSTEM, H176, NL260, РЕЛИНГИ, БЕЛЫЙ</v>
          </cell>
        </row>
        <row r="1584">
          <cell r="A1584">
            <v>9248747</v>
          </cell>
          <cell r="B1584" t="str">
            <v>КОМПЛЕКТ КОРОБА INNOTECH ATIRA ЧАСТИЧ. ВЫДВ. С SILENT SYSTEM, H176, NL350, РЕЛИНГИ, БЕЛЫЙ</v>
          </cell>
        </row>
        <row r="1585">
          <cell r="A1585">
            <v>9248748</v>
          </cell>
          <cell r="B1585" t="str">
            <v>КОМПЛЕКТ КОРОБА INNOTECH ATIRA ЧАСТИЧ. ВЫДВ. С SILENT SYSTEM, H176, NL420, РЕЛИНГИ, БЕЛЫЙ</v>
          </cell>
        </row>
        <row r="1586">
          <cell r="A1586">
            <v>9248749</v>
          </cell>
          <cell r="B1586" t="str">
            <v>КОМПЛЕКТ КОРОБА INNOTECH ATIRA ЧАСТИЧ. ВЫДВ. С SILENT SYSTEM, H176, NL470, РЕЛИНГИ, БЕЛЫЙ</v>
          </cell>
        </row>
        <row r="1587">
          <cell r="A1587">
            <v>9248750</v>
          </cell>
          <cell r="B1587" t="str">
            <v>КОМПЛЕКТ КОРОБА INNOTECH ATIRA ЧАСТИЧ. ВЫДВ. С SILENT SYSTEM, H176, NL520, РЕЛИНГИ, БЕЛЫЙ</v>
          </cell>
        </row>
        <row r="1588">
          <cell r="A1588">
            <v>9245409</v>
          </cell>
          <cell r="B1588" t="str">
            <v>КОМПЛЕКТ ЯЩИКА INNOTECH ATIRA ПОЛН. ВЫДВ. С PUSH TO OPEN, H70, NL420, БЕЛЫЙ</v>
          </cell>
        </row>
        <row r="1589">
          <cell r="A1589">
            <v>9245431</v>
          </cell>
          <cell r="B1589" t="str">
            <v>КОМПЛЕКТ ЯЩИКА INNOTECH ATIRA ПОЛН. ВЫДВ. С PUSH TO OPEN, H70, NL470, БЕЛЫЙ</v>
          </cell>
        </row>
        <row r="1590">
          <cell r="A1590">
            <v>9245433</v>
          </cell>
          <cell r="B1590" t="str">
            <v>КОМПЛЕКТ КОРОБА INNOTECH ATIRA ПОЛН. ВЫДВ. С PUSH TO OPEN, H144, NL420, РЕЛИНГИ, БЕЛЫЙ</v>
          </cell>
        </row>
        <row r="1591">
          <cell r="A1591">
            <v>9245434</v>
          </cell>
          <cell r="B1591" t="str">
            <v>КОМПЛЕКТ КОРОБА INNOTECH ATIRA ПОЛН. ВЫДВ. С PUSH TO OPEN, H144, NL470, РЕЛИНГИ, БЕЛЫЙ</v>
          </cell>
        </row>
        <row r="1592">
          <cell r="A1592">
            <v>9245435</v>
          </cell>
          <cell r="B1592" t="str">
            <v>КОМПЛЕКТ КОРОБА INNOTECH ATIRA ПОЛН. ВЫДВ. С PUSH TO OPEN, H176, NL420, РЕЛИНГИ, БЕЛЫЙ</v>
          </cell>
        </row>
        <row r="1593">
          <cell r="A1593">
            <v>9245436</v>
          </cell>
          <cell r="B1593" t="str">
            <v>КОМПЛЕКТ КОРОБА INNOTECH ATIRA ПОЛН. ВЫДВ. С PUSH TO OPEN, H176, NL470, РЕЛИНГИ, БЕЛЫЙ</v>
          </cell>
        </row>
        <row r="1594">
          <cell r="A1594">
            <v>9254878</v>
          </cell>
          <cell r="B1594" t="str">
            <v>КОМПЛЕКТ ЯЩИКА INNOTECH ATIRA ПОЛНОГО ВЫДВ. ДЛЯ PUSH TO OPEN SILENT,10КГ,H70,NL260,БЕЛЫЙ</v>
          </cell>
        </row>
        <row r="1595">
          <cell r="A1595">
            <v>9254879</v>
          </cell>
          <cell r="B1595" t="str">
            <v>КОМПЛЕКТ ЯЩИКА INNOTECH ATIRA ПОЛНОГО ВЫДВ. ДЛЯ PUSH TO OPEN SILENT,10КГ,H70,NL300,БЕЛЫЙ</v>
          </cell>
        </row>
        <row r="1596">
          <cell r="A1596">
            <v>9254880</v>
          </cell>
          <cell r="B1596" t="str">
            <v>КОМПЛЕКТ ЯЩИКА INNOTECH ATIRA ПОЛНОГО ВЫДВ. ДЛЯ PUSH TO OPEN SILENT,10КГ,H70,NL350,БЕЛЫЙ</v>
          </cell>
        </row>
        <row r="1597">
          <cell r="A1597">
            <v>9254881</v>
          </cell>
          <cell r="B1597" t="str">
            <v>КОМПЛЕКТ ЯЩИКА INNOTECH ATIRA ПОЛНОГО ВЫДВ. ДЛЯ PUSH TO OPEN SILENT,30КГ,H70,NL260,БЕЛЫЙ</v>
          </cell>
        </row>
        <row r="1598">
          <cell r="A1598">
            <v>9254882</v>
          </cell>
          <cell r="B1598" t="str">
            <v>КОМПЛЕКТ ЯЩИКА INNOTECH ATIRA ПОЛНОГО ВЫДВ. ДЛЯ PUSH TO OPEN SILENT,30КГ,H70,NL300,БЕЛЫЙ</v>
          </cell>
        </row>
        <row r="1599">
          <cell r="A1599">
            <v>9254883</v>
          </cell>
          <cell r="B1599" t="str">
            <v>КОМПЛЕКТ ЯЩИКА INNOTECH ATIRA ПОЛНОГО ВЫДВ. ДЛЯ PUSH TO OPEN SILENT,30КГ,H70,NL350,БЕЛЫЙ</v>
          </cell>
        </row>
        <row r="1600">
          <cell r="A1600">
            <v>9254884</v>
          </cell>
          <cell r="B1600" t="str">
            <v>КОМПЛЕКТ ЯЩИКА INNOTECH ATIRA ПОЛНОГО ВЫДВ. ДЛЯ PUSH TO OPEN SILENT,30КГ,H70,NL420,БЕЛЫЙ</v>
          </cell>
        </row>
        <row r="1601">
          <cell r="A1601">
            <v>9254885</v>
          </cell>
          <cell r="B1601" t="str">
            <v>КОМПЛЕКТ ЯЩИКА INNOTECH ATIRA ПОЛНОГО ВЫДВ. ДЛЯ PUSH TO OPEN SILENT,30КГ,H70,NL470,БЕЛЫЙ</v>
          </cell>
        </row>
        <row r="1602">
          <cell r="A1602">
            <v>9254886</v>
          </cell>
          <cell r="B1602" t="str">
            <v>КОМПЛЕКТ ЯЩИКА INNOTECH ATIRA ПОЛНОГО ВЫДВ. ДЛЯ PUSH TO OPEN SILENT,30КГ,H70,NL520,БЕЛЫЙ</v>
          </cell>
        </row>
        <row r="1603">
          <cell r="A1603">
            <v>9254887</v>
          </cell>
          <cell r="B1603" t="str">
            <v>КОМПЛЕКТ ЯЩИКА INNOTECH ATIRA ПОЛНОГО ВЫДВ. ДЛЯ PUSH TO OPEN SILENT,30КГ,H144,NL260,БЕЛЫЙ</v>
          </cell>
        </row>
        <row r="1604">
          <cell r="A1604">
            <v>9254888</v>
          </cell>
          <cell r="B1604" t="str">
            <v>КОМПЛЕКТ ЯЩИКА INNOTECH ATIRA ПОЛНОГО ВЫДВ. ДЛЯ PUSH TO OPEN SILENT,30КГ,H144,NL300,БЕЛЫЙ</v>
          </cell>
        </row>
        <row r="1605">
          <cell r="A1605">
            <v>9254889</v>
          </cell>
          <cell r="B1605" t="str">
            <v>КОМПЛЕКТ ЯЩИКА INNOTECH ATIRA ПОЛНОГО ВЫДВ. ДЛЯ PUSH TO OPEN SILENT,30КГ,H144,NL350,БЕЛЫЙ</v>
          </cell>
        </row>
        <row r="1606">
          <cell r="A1606">
            <v>9254890</v>
          </cell>
          <cell r="B1606" t="str">
            <v>КОМПЛЕКТ ЯЩИКА INNOTECH ATIRA ПОЛНОГО ВЫДВ. ДЛЯ PUSH TO OPEN SILENT,30КГ,H144,NL420,БЕЛЫЙ</v>
          </cell>
        </row>
        <row r="1607">
          <cell r="A1607">
            <v>9254891</v>
          </cell>
          <cell r="B1607" t="str">
            <v>КОМПЛЕКТ ЯЩИКА INNOTECH ATIRA ПОЛНОГО ВЫДВ. ДЛЯ PUSH TO OPEN SILENT,30КГ,H144,NL470,БЕЛЫЙ</v>
          </cell>
        </row>
        <row r="1608">
          <cell r="A1608">
            <v>9254892</v>
          </cell>
          <cell r="B1608" t="str">
            <v>КОМПЛЕКТ ЯЩИКА INNOTECH ATIRA ПОЛНОГО ВЫДВ. ДЛЯ PUSH TO OPEN SILENT,30КГ,H144,NL520,БЕЛЫЙ</v>
          </cell>
        </row>
        <row r="1609">
          <cell r="A1609">
            <v>9254893</v>
          </cell>
          <cell r="B1609" t="str">
            <v>КОМПЛЕКТ ЯЩИКА INNOTECH ATIRA ПОЛНОГО ВЫДВ. ДЛЯ PUSH TO OPEN SILENT,30КГ,H176,NL260,БЕЛЫЙ</v>
          </cell>
        </row>
        <row r="1610">
          <cell r="A1610">
            <v>9254894</v>
          </cell>
          <cell r="B1610" t="str">
            <v>КОМПЛЕКТ ЯЩИКА INNOTECH ATIRA ПОЛНОГО ВЫДВ. ДЛЯ PUSH TO OPEN SILENT,30КГ,H176,NL300,БЕЛЫЙ</v>
          </cell>
        </row>
        <row r="1611">
          <cell r="A1611">
            <v>9254895</v>
          </cell>
          <cell r="B1611" t="str">
            <v>КОМПЛЕКТ ЯЩИКА INNOTECH ATIRA ПОЛНОГО ВЫДВ. ДЛЯ PUSH TO OPEN SILENT,30КГ,H176,NL350,БЕЛЫЙ</v>
          </cell>
        </row>
        <row r="1612">
          <cell r="A1612">
            <v>9254896</v>
          </cell>
          <cell r="B1612" t="str">
            <v>КОМПЛЕКТ ЯЩИКА INNOTECH ATIRA ПОЛНОГО ВЫДВ. ДЛЯ PUSH TO OPEN SILENT,30КГ,H176,NL420,БЕЛЫЙ</v>
          </cell>
        </row>
        <row r="1613">
          <cell r="A1613">
            <v>9254897</v>
          </cell>
          <cell r="B1613" t="str">
            <v>КОМПЛЕКТ ЯЩИКА INNOTECH ATIRA ПОЛНОГО ВЫДВ. ДЛЯ PUSH TO OPEN SILENT,30КГ,H176,NL470,БЕЛЫЙ</v>
          </cell>
        </row>
        <row r="1614">
          <cell r="A1614">
            <v>9254898</v>
          </cell>
          <cell r="B1614" t="str">
            <v>КОМПЛЕКТ ЯЩИКА INNOTECH ATIRA ПОЛНОГО ВЫДВ. ДЛЯ PUSH TO OPEN SILENT,30КГ,H176,NL520,БЕЛЫЙ</v>
          </cell>
        </row>
        <row r="1615">
          <cell r="A1615">
            <v>9245477</v>
          </cell>
          <cell r="B1615" t="str">
            <v>КОМПЛЕКТ ЯЩИКА INNOTECH ATIRA ПОЛН. ВЫДВ. С SILENT SYSTEM, H54, NL470, АНТРАЦИТ</v>
          </cell>
        </row>
        <row r="1616">
          <cell r="A1616">
            <v>9234541</v>
          </cell>
          <cell r="B1616" t="str">
            <v>КОМПЛЕКТ ЯЩИКА INNOTECH ATIRA ПОЛНОГО ВЫДВ. SILENT SYSTEM, H70, NL260, АНТРАЦИТ</v>
          </cell>
        </row>
        <row r="1617">
          <cell r="A1617">
            <v>9234542</v>
          </cell>
          <cell r="B1617" t="str">
            <v>КОМПЛЕКТ ЯЩИКА INNOTECH ATIRA ПОЛНОГО ВЫДВ. SILENT SYSTEM, H70, NL300, АНТРАЦИТ</v>
          </cell>
        </row>
        <row r="1618">
          <cell r="A1618">
            <v>9234543</v>
          </cell>
          <cell r="B1618" t="str">
            <v>КОМПЛЕКТ ЯЩИКА INNOTECH ATIRA ПОЛНОГО ВЫДВ. SILENT SYSTEM, H70, NL350, АНТРАЦИТ</v>
          </cell>
        </row>
        <row r="1619">
          <cell r="A1619">
            <v>9234544</v>
          </cell>
          <cell r="B1619" t="str">
            <v>КОМПЛЕКТ ЯЩИКА INNOTECH ATIRA ПОЛНОГО ВЫДВ. SILENT SYSTEM, H70, NL420, АНТРАЦИТ</v>
          </cell>
        </row>
        <row r="1620">
          <cell r="A1620">
            <v>9234545</v>
          </cell>
          <cell r="B1620" t="str">
            <v>КОМПЛЕКТ ЯЩИКА INNOTECH ATIRA ПОЛНОГО ВЫДВ. SILENT SYSTEM, H70, NL470, АНТРАЦИТ</v>
          </cell>
        </row>
        <row r="1621">
          <cell r="A1621">
            <v>9234546</v>
          </cell>
          <cell r="B1621" t="str">
            <v>КОМПЛЕКТ ЯЩИКА INNOTECH ATIRA ПОЛНОГО ВЫДВ. SILENT SYSTEM, H70, NL520, АНТРАЦИТ</v>
          </cell>
        </row>
        <row r="1622">
          <cell r="A1622">
            <v>9248751</v>
          </cell>
          <cell r="B1622" t="str">
            <v>КОМПЛЕКТ ЯЩИКА INNOTECH ATIRA ЧАСТИЧ. ВЫДВ. С SILENT SYSTEM, H70, NL260, АНТРАЦИТ</v>
          </cell>
        </row>
        <row r="1623">
          <cell r="A1623">
            <v>9248752</v>
          </cell>
          <cell r="B1623" t="str">
            <v>КОМПЛЕКТ ЯЩИКА INNOTECH ATIRA ЧАСТИЧ. ВЫДВ. С SILENT SYSTEM, H70, NL350, АНТРАЦИТ</v>
          </cell>
        </row>
        <row r="1624">
          <cell r="A1624">
            <v>9234569</v>
          </cell>
          <cell r="B1624" t="str">
            <v>КОМПЛЕКТ ЯЩИКА INNOTECH ATIRA ЧАСТИЧНОГО ВЫДВ. SILENT SYSTEM, H70, NL420, АНТРАЦИТ</v>
          </cell>
        </row>
        <row r="1625">
          <cell r="A1625">
            <v>9234570</v>
          </cell>
          <cell r="B1625" t="str">
            <v>КОМПЛЕКТ ЯЩИКА INNOTECH ATIRA ЧАСТИЧНОГО ВЫДВ. SILENT SYSTEM, H70, NL470, АНТРАЦИТ</v>
          </cell>
        </row>
        <row r="1626">
          <cell r="A1626">
            <v>9248753</v>
          </cell>
          <cell r="B1626" t="str">
            <v>КОМПЛЕКТ ЯЩИКА INNOTECH ATIRA ЧАСТИЧ. ВЫДВ. С SILENT SYSTEM, H70, NL520, АНТРАЦИТ</v>
          </cell>
        </row>
        <row r="1627">
          <cell r="A1627">
            <v>9245440</v>
          </cell>
          <cell r="B1627" t="str">
            <v>КОМПЛЕКТ ЯЩИКА INNOTECH ATIRA ПОЛН. ВЫДВ. С PUSH TO OPEN, H70, NL420, АНТРАЦИТ</v>
          </cell>
        </row>
        <row r="1628">
          <cell r="A1628">
            <v>9245438</v>
          </cell>
          <cell r="B1628" t="str">
            <v>КОМПЛЕКТ ЯЩИКА INNOTECH ATIRA ПОЛН. ВЫДВ. С PUSH TO OPEN, H70, NL470, АНТРАЦИТ</v>
          </cell>
        </row>
        <row r="1629">
          <cell r="A1629">
            <v>9234547</v>
          </cell>
          <cell r="B1629" t="str">
            <v>КОМПЛЕКТ КОРОБА INNOTECH ATIRA ПОЛН. ВЫДВ. С SILENT SYSTEM, H144, NL260, РЕЛИНГИ, АНТРАЦИТ</v>
          </cell>
        </row>
        <row r="1630">
          <cell r="A1630">
            <v>9234548</v>
          </cell>
          <cell r="B1630" t="str">
            <v>КОМПЛЕКТ КОРОБА INNOTECH ATIRA ПОЛН. ВЫДВ. С SILENT SYSTEM, H144, NL300, РЕЛИНГИ, АНТРАЦИТ</v>
          </cell>
        </row>
        <row r="1631">
          <cell r="A1631">
            <v>9234549</v>
          </cell>
          <cell r="B1631" t="str">
            <v>КОМПЛЕКТ КОРОБА INNOTECH ATIRA ПОЛН. ВЫДВ. С SILENT SYSTEM, H144, NL350, РЕЛИНГИ, АНТРАЦИТ</v>
          </cell>
        </row>
        <row r="1632">
          <cell r="A1632">
            <v>9234550</v>
          </cell>
          <cell r="B1632" t="str">
            <v>КОМПЛЕКТ КОРОБА INNOTECH ATIRA ПОЛН. ВЫДВ. С SILENT SYSTEM, H144, NL420, РЕЛИНГИ, АНТРАЦИТ</v>
          </cell>
        </row>
        <row r="1633">
          <cell r="A1633">
            <v>9234551</v>
          </cell>
          <cell r="B1633" t="str">
            <v>КОМПЛЕКТ КОРОБА INNOTECH ATIRA ПОЛН. ВЫДВ. С SILENT SYSTEM, H144, NL470, РЕЛИНГИ, АНТРАЦИТ</v>
          </cell>
        </row>
        <row r="1634">
          <cell r="A1634">
            <v>9234552</v>
          </cell>
          <cell r="B1634" t="str">
            <v>КОМПЛЕКТ КОРОБА INNOTECH ATIRA ПОЛН. ВЫДВ. С SILENT SYSTEM, H144, NL520, РЕЛИНГИ, АНТРАЦИТ</v>
          </cell>
        </row>
        <row r="1635">
          <cell r="A1635">
            <v>9248754</v>
          </cell>
          <cell r="B1635" t="str">
            <v>КОМПЛЕКТ КОРОБА INNOTECH ATIRA ЧАСТИЧ. ВЫДВ. С SILENT SYSTEM, H144, NL260, РЕЛИНГИ, АНТРАЦИТ</v>
          </cell>
        </row>
        <row r="1636">
          <cell r="A1636">
            <v>9248755</v>
          </cell>
          <cell r="B1636" t="str">
            <v>КОМПЛЕКТ КОРОБА INNOTECH ATIRA ЧАСТИЧ. ВЫДВ. С SILENT SYSTEM, H144, NL350, РЕЛИНГИ, АНТРАЦИТ</v>
          </cell>
        </row>
        <row r="1637">
          <cell r="A1637">
            <v>9234571</v>
          </cell>
          <cell r="B1637" t="str">
            <v>КОМПЛЕКТ КОРОБА INNOTECH ATIRA ЧАСТИЧ. ВЫДВ. С SILENT SYSTEM, H144, NL420, РЕЛИНГИ, АНТРАЦИТ</v>
          </cell>
        </row>
        <row r="1638">
          <cell r="A1638">
            <v>9234572</v>
          </cell>
          <cell r="B1638" t="str">
            <v>КОМПЛЕКТ КОРОБА INNOTECH ATIRA ЧАСТИЧ. ВЫДВ. С SILENT SYSTEM, H144, NL470, РЕЛИНГИ, АНТРАЦИТ</v>
          </cell>
        </row>
        <row r="1639">
          <cell r="A1639">
            <v>9248756</v>
          </cell>
          <cell r="B1639" t="str">
            <v>КОМПЛЕКТ КОРОБА INNOTECH ATIRA ЧАСТИЧ. ВЫДВ. С SILENT SYSTEM, H144, NL520, РЕЛИНГИ, АНТРАЦИТ</v>
          </cell>
        </row>
        <row r="1640">
          <cell r="A1640">
            <v>9245441</v>
          </cell>
          <cell r="B1640" t="str">
            <v>КОМПЛЕКТ КОРОБА INNOTECH ATIRA ПОЛН. ВЫДВ. С PUSH TO OPEN, H144, NL420, РЕЛИНГИ, АНТРАЦИТ</v>
          </cell>
        </row>
        <row r="1641">
          <cell r="A1641">
            <v>9245442</v>
          </cell>
          <cell r="B1641" t="str">
            <v>КОМПЛЕКТ КОРОБА INNOTECH ATIRA ПОЛН. ВЫДВ. С PUSH TO OPEN, H144, NL470, РЕЛИНГИ, АНТРАЦИТ</v>
          </cell>
        </row>
        <row r="1642">
          <cell r="A1642">
            <v>9234553</v>
          </cell>
          <cell r="B1642" t="str">
            <v>КОМПЛЕКТ КОРОБА INNOTECH ATIRA ПОЛН. ВЫДВ. С SILENT SYSTEM, H176, NL260, РЕЛИНГИ, АНТРАЦИТ</v>
          </cell>
        </row>
        <row r="1643">
          <cell r="A1643">
            <v>9234554</v>
          </cell>
          <cell r="B1643" t="str">
            <v>КОМПЛЕКТ КОРОБА INNOTECH ATIRA ПОЛН. ВЫДВ. С SILENT SYSTEM, H176, NL300, РЕЛИНГИ, АНТРАЦИТ</v>
          </cell>
        </row>
        <row r="1644">
          <cell r="A1644">
            <v>9234555</v>
          </cell>
          <cell r="B1644" t="str">
            <v>КОМПЛЕКТ КОРОБА INNOTECH ATIRA ПОЛН. ВЫДВ. С SILENT SYSTEM, H176, NL350, РЕЛИНГИ, АНТРАЦИТ</v>
          </cell>
        </row>
        <row r="1645">
          <cell r="A1645">
            <v>9234556</v>
          </cell>
          <cell r="B1645" t="str">
            <v>КОМПЛЕКТ КОРОБА INNOTECH ATIRA ПОЛН. ВЫДВ. С SILENT SYSTEM, H176, NL420, РЕЛИНГИ, АНТРАЦИТ</v>
          </cell>
        </row>
        <row r="1646">
          <cell r="A1646">
            <v>9234557</v>
          </cell>
          <cell r="B1646" t="str">
            <v>КОМПЛЕКТ КОРОБА INNOTECH ATIRA ПОЛН. ВЫДВ. С SILENT SYSTEM, H176, NL470, РЕЛИНГИ, АНТРАЦИТ</v>
          </cell>
        </row>
        <row r="1647">
          <cell r="A1647">
            <v>9234558</v>
          </cell>
          <cell r="B1647" t="str">
            <v>КОМПЛЕКТ КОРОБА INNOTECH ATIRA ПОЛН. ВЫДВ. С SILENT SYSTEM, H176, NL520, РЕЛИНГИ, АНТРАЦИТ</v>
          </cell>
        </row>
        <row r="1648">
          <cell r="A1648">
            <v>9248757</v>
          </cell>
          <cell r="B1648" t="str">
            <v>КОМПЛЕКТ КОРОБА INNOTECH ATIRA ЧАСТИЧ. ВЫДВ. С SILENT SYSTEM, H176, NL260, РЕЛИНГИ, АНТРАЦИТ</v>
          </cell>
        </row>
        <row r="1649">
          <cell r="A1649">
            <v>9248758</v>
          </cell>
          <cell r="B1649" t="str">
            <v>КОМПЛЕКТ КОРОБА INNOTECH ATIRA ЧАСТИЧ. ВЫДВ. С SILENT SYSTEM, H176, NL350, РЕЛИНГИ, АНТРАЦИТ</v>
          </cell>
        </row>
        <row r="1650">
          <cell r="A1650">
            <v>9248759</v>
          </cell>
          <cell r="B1650" t="str">
            <v>КОМПЛЕКТ КОРОБА INNOTECH ATIRA ЧАСТИЧ. ВЫДВ. С SILENT SYSTEM, H176, NL420, РЕЛИНГИ, АНТРАЦИТ</v>
          </cell>
        </row>
        <row r="1651">
          <cell r="A1651">
            <v>9248760</v>
          </cell>
          <cell r="B1651" t="str">
            <v>КОМПЛЕКТ КОРОБА INNOTECH ATIRA ЧАСТИЧ. ВЫДВ. С SILENT SYSTEM, H176, NL470, РЕЛИНГИ, АНТРАЦИТ</v>
          </cell>
        </row>
        <row r="1652">
          <cell r="A1652">
            <v>9248761</v>
          </cell>
          <cell r="B1652" t="str">
            <v>КОМПЛЕКТ КОРОБА INNOTECH ATIRA ЧАСТИЧ. ВЫДВ. С SILENT SYSTEM, H176, NL520, РЕЛИНГИ, АНТРАЦИТ</v>
          </cell>
        </row>
        <row r="1653">
          <cell r="A1653">
            <v>9245443</v>
          </cell>
          <cell r="B1653" t="str">
            <v>КОМПЛЕКТ КОРОБА INNOTECH ATIRA ПОЛН. ВЫДВ. С PUSH TO OPEN, H176, NL420, РЕЛИНГИ, АНТРАЦИТ</v>
          </cell>
        </row>
        <row r="1654">
          <cell r="A1654">
            <v>9245444</v>
          </cell>
          <cell r="B1654" t="str">
            <v>КОМПЛЕКТ КОРОБА INNOTECH ATIRA ПОЛН. ВЫДВ. С PUSH TO OPEN, H176, NL470, РЕЛИНГИ, АНТРАЦИТ</v>
          </cell>
        </row>
        <row r="1655">
          <cell r="A1655">
            <v>1063801</v>
          </cell>
          <cell r="B1655" t="str">
            <v>БОКОВИНА ЯЩИКА INNOTECH/INNOTECH ATIRA, H54, NL470, СЕРАЯ, ЛЕВАЯ</v>
          </cell>
        </row>
        <row r="1656">
          <cell r="A1656">
            <v>1063802</v>
          </cell>
          <cell r="B1656" t="str">
            <v>БОКОВИНА ЯЩИКА INNOTECH/INNOTECH ATIRA, H54, NL470, СЕРАЯ, ПРАВАЯ</v>
          </cell>
        </row>
        <row r="1657">
          <cell r="A1657">
            <v>9194390</v>
          </cell>
          <cell r="B1657" t="str">
            <v>БОКОВИНА ЯЩИКА INNOTECH ATIRA, H70, NL260, СЕРАЯ, ЛЕВАЯ</v>
          </cell>
        </row>
        <row r="1658">
          <cell r="A1658">
            <v>9194391</v>
          </cell>
          <cell r="B1658" t="str">
            <v>БОКОВИНА ЯЩИКА INNOTECH ATIRA, H70, NL260, СЕРАЯ, ПРАВАЯ</v>
          </cell>
        </row>
        <row r="1659">
          <cell r="A1659">
            <v>9194392</v>
          </cell>
          <cell r="B1659" t="str">
            <v>БОКОВИНА ЯЩИКА INNOTECH ATIRA, H70, NL300, СЕРАЯ, ЛЕВАЯ</v>
          </cell>
        </row>
        <row r="1660">
          <cell r="A1660">
            <v>9194393</v>
          </cell>
          <cell r="B1660" t="str">
            <v>БОКОВИНА ЯЩИКА INNOTECH ATIRA, H70, NL300, СЕРАЯ, ПРАВАЯ</v>
          </cell>
        </row>
        <row r="1661">
          <cell r="A1661">
            <v>9194394</v>
          </cell>
          <cell r="B1661" t="str">
            <v>БОКОВИНА ЯЩИКА INNOTECH ATIRA, H70, NL350, СЕРАЯ, ЛЕВАЯ</v>
          </cell>
        </row>
        <row r="1662">
          <cell r="A1662">
            <v>9194395</v>
          </cell>
          <cell r="B1662" t="str">
            <v>БОКОВИНА ЯЩИКА INNOTECH ATIRA, H70, NL350, СЕРАЯ, ПРАВАЯ</v>
          </cell>
        </row>
        <row r="1663">
          <cell r="A1663">
            <v>9194396</v>
          </cell>
          <cell r="B1663" t="str">
            <v>БОКОВИНА ЯЩИКА INNOTECH ATIRA, H70, NL420, СЕРАЯ, ЛЕВАЯ</v>
          </cell>
        </row>
        <row r="1664">
          <cell r="A1664">
            <v>9194397</v>
          </cell>
          <cell r="B1664" t="str">
            <v>БОКОВИНА ЯЩИКА INNOTECH ATIRA, H70, NL420, СЕРАЯ, ПРАВАЯ</v>
          </cell>
        </row>
        <row r="1665">
          <cell r="A1665">
            <v>9194398</v>
          </cell>
          <cell r="B1665" t="str">
            <v>БОКОВИНА ЯЩИКА INNOTECH ATIRA, H70, NL470, СЕРАЯ, ЛЕВАЯ</v>
          </cell>
        </row>
        <row r="1666">
          <cell r="A1666">
            <v>9194399</v>
          </cell>
          <cell r="B1666" t="str">
            <v>БОКОВИНА ЯЩИКА INNOTECH ATIRA, H70, NL470, СЕРАЯ, ПРАВАЯ</v>
          </cell>
        </row>
        <row r="1667">
          <cell r="A1667">
            <v>9194400</v>
          </cell>
          <cell r="B1667" t="str">
            <v>БОКОВИНА ЯЩИКА INNOTECH ATIRA, H70, NL520, СЕРАЯ, ЛЕВАЯ</v>
          </cell>
        </row>
        <row r="1668">
          <cell r="A1668">
            <v>9194401</v>
          </cell>
          <cell r="B1668" t="str">
            <v>БОКОВИНА ЯЩИКА INNOTECH ATIRA, H70, NL520, СЕРАЯ, ПРАВАЯ</v>
          </cell>
        </row>
        <row r="1669">
          <cell r="A1669">
            <v>9003473</v>
          </cell>
          <cell r="B1669" t="str">
            <v>СОЕДИНИТЕЛЬ ЗАДНЕЙ СТЕНКИ INNOTECH/INNOTECH ATIRA, H54, СЕРЫЙ, ЛЕВЫЙ</v>
          </cell>
        </row>
        <row r="1670">
          <cell r="A1670">
            <v>9003474</v>
          </cell>
          <cell r="B1670" t="str">
            <v>СОЕДИНИТЕЛЬ ЗАДНЕЙ СТЕНКИ INNOTECH/INNOTECH ATIRA, H54, СЕРЫЙ, ПРАВЫЙ</v>
          </cell>
        </row>
        <row r="1671">
          <cell r="A1671">
            <v>1062501</v>
          </cell>
          <cell r="B1671" t="str">
            <v>СОЕДИНИТЕЛЬ ЗАДНЕЙ СТЕНКИ INNOTECH/INNOTECH ATIRA, H70, СЕРЫЙ, ЛЕВЫЙ</v>
          </cell>
        </row>
        <row r="1672">
          <cell r="A1672">
            <v>1062502</v>
          </cell>
          <cell r="B1672" t="str">
            <v>СОЕДИНИТЕЛЬ ЗАДНЕЙ СТЕНКИ INNOTECH/INNOTECH ATIRA, H70, СЕРЫЙ, ПРАВЫЙ</v>
          </cell>
        </row>
        <row r="1673">
          <cell r="A1673">
            <v>9007355</v>
          </cell>
          <cell r="B1673" t="str">
            <v>СОЕДИНИТЕЛЬ ЗАДНЕЙ СТЕНКИ INNOTECH/INNOTECH ATIRA, H144, СЕРЫЙ, ЛЕВЫЙ</v>
          </cell>
        </row>
        <row r="1674">
          <cell r="A1674">
            <v>9007356</v>
          </cell>
          <cell r="B1674" t="str">
            <v>СОЕДИНИТЕЛЬ ЗАДНЕЙ СТЕНКИ INNOTECH/INNOTECH ATIRA, H144, СЕРЫЙ, ПРАВЫЙ</v>
          </cell>
        </row>
        <row r="1675">
          <cell r="A1675">
            <v>9027831</v>
          </cell>
          <cell r="B1675" t="str">
            <v>СОЕДИНИТЕЛЬ ЗАДНЕЙ СТЕНКИ INNOTECH/INNOTECH ATIRA, H176, СЕРЫЙ, ЛЕВЫЙ</v>
          </cell>
        </row>
        <row r="1676">
          <cell r="A1676">
            <v>9027832</v>
          </cell>
          <cell r="B1676" t="str">
            <v>СОЕДИНИТЕЛЬ ЗАДНЕЙ СТЕНКИ INNOTECH/INNOTECH ATIRA, H176, СЕРЫЙ, ПРАВЫЙ</v>
          </cell>
        </row>
        <row r="1677">
          <cell r="A1677">
            <v>1063806</v>
          </cell>
          <cell r="B1677" t="str">
            <v>ЗАДНЯЯ СТЕНКА ЯЩИКА INNOTECH/INNOTECH ATIRA, H54, KB600, СТАЛЬ, СЕРАЯ</v>
          </cell>
        </row>
        <row r="1678">
          <cell r="A1678">
            <v>1061901</v>
          </cell>
          <cell r="B1678" t="str">
            <v>ЗАДНЯЯ СТЕНКА ЯЩИКА INNOTECH/INNOTECH ATIRA, H70, KB300, СТАЛЬ, СЕРАЯ</v>
          </cell>
        </row>
        <row r="1679">
          <cell r="A1679">
            <v>1061903</v>
          </cell>
          <cell r="B1679" t="str">
            <v>ЗАДНЯЯ СТЕНКА ЯЩИКА INNOTECH/INNOTECH ATIRA, H70, KB400, СТАЛЬ, СЕРАЯ</v>
          </cell>
        </row>
        <row r="1680">
          <cell r="A1680">
            <v>1061904</v>
          </cell>
          <cell r="B1680" t="str">
            <v>ЗАДНЯЯ СТЕНКА ЯЩИКА INNOTECH/INNOTECH ATIRA, H70, KB450, СТАЛЬ, СЕРАЯ</v>
          </cell>
        </row>
        <row r="1681">
          <cell r="A1681">
            <v>1061905</v>
          </cell>
          <cell r="B1681" t="str">
            <v>ЗАДНЯЯ СТЕНКА ЯЩИКА INNOTECH/INNOTECH ATIRA, H70, KB500, СТАЛЬ, СЕРАЯ</v>
          </cell>
        </row>
        <row r="1682">
          <cell r="A1682">
            <v>1061907</v>
          </cell>
          <cell r="B1682" t="str">
            <v>ЗАДНЯЯ СТЕНКА ЯЩИКА INNOTECH/INNOTECH ATIRA, H70, KB600, СТАЛЬ, СЕРАЯ</v>
          </cell>
        </row>
        <row r="1683">
          <cell r="A1683">
            <v>1062960</v>
          </cell>
          <cell r="B1683" t="str">
            <v>ЗАДНЯЯ СТЕНКА ЯЩИКА INNOTECH/INNOTECH ATIRA, H70, KB800, СТАЛЬ, СЕРАЯ</v>
          </cell>
        </row>
        <row r="1684">
          <cell r="A1684">
            <v>1062961</v>
          </cell>
          <cell r="B1684" t="str">
            <v>ЗАДНЯЯ СТЕНКА ЯЩИКА INNOTECH/INNOTECH ATIRA, H70, KB900, СТАЛЬ, СЕРАЯ</v>
          </cell>
        </row>
        <row r="1685">
          <cell r="A1685">
            <v>9004102</v>
          </cell>
          <cell r="B1685" t="str">
            <v>ЗАДНЯЯ СТЕНКА ЯЩИКА INNOTECH/INNOTECH ATIRA, H70, KB1200, СТАЛЬ, СЕРАЯ</v>
          </cell>
        </row>
        <row r="1686">
          <cell r="A1686">
            <v>9004065</v>
          </cell>
          <cell r="B1686" t="str">
            <v>ЗАДНЯЯ СТЕНКА КОРОБА INNOTECH/INNOTECH ATIRA, H144, KB300, СТАЛЬ, СЕРАЯ</v>
          </cell>
        </row>
        <row r="1687">
          <cell r="A1687">
            <v>9004068</v>
          </cell>
          <cell r="B1687" t="str">
            <v>ЗАДНЯЯ СТЕНКА КОРОБА INNOTECH/INNOTECH ATIRA, H144, KB400, СТАЛЬ, СЕРАЯ</v>
          </cell>
        </row>
        <row r="1688">
          <cell r="A1688">
            <v>9004069</v>
          </cell>
          <cell r="B1688" t="str">
            <v>ЗАДНЯЯ СТЕНКА КОРОБА INNOTECH/INNOTECH ATIRA, H144, KB450, СТАЛЬ, СЕРАЯ</v>
          </cell>
        </row>
        <row r="1689">
          <cell r="A1689">
            <v>9004070</v>
          </cell>
          <cell r="B1689" t="str">
            <v>ЗАДНЯЯ СТЕНКА КОРОБА INNOTECH/INNOTECH ATIRA, H144, KB500, СТАЛЬ, СЕРАЯ</v>
          </cell>
        </row>
        <row r="1690">
          <cell r="A1690">
            <v>9004072</v>
          </cell>
          <cell r="B1690" t="str">
            <v>ЗАДНЯЯ СТЕНКА КОРОБА INNOTECH/INNOTECH ATIRA, H144, KB600, СТАЛЬ, СЕРАЯ</v>
          </cell>
        </row>
        <row r="1691">
          <cell r="A1691">
            <v>9004074</v>
          </cell>
          <cell r="B1691" t="str">
            <v>ЗАДНЯЯ СТЕНКА КОРОБА INNOTECH/INNOTECH ATIRA, H144, KB800, СТАЛЬ, СЕРАЯ</v>
          </cell>
        </row>
        <row r="1692">
          <cell r="A1692">
            <v>9004075</v>
          </cell>
          <cell r="B1692" t="str">
            <v>ЗАДНЯЯ СТЕНКА КОРОБА INNOTECH/INNOTECH ATIRA, H144, KB900, СТАЛЬ, СЕРАЯ</v>
          </cell>
        </row>
        <row r="1693">
          <cell r="A1693">
            <v>9004077</v>
          </cell>
          <cell r="B1693" t="str">
            <v>ЗАДНЯЯ СТЕНКА КОРОБА INNOTECH/INNOTECH ATIRA, H144, KB1200, СТАЛЬ, СЕРАЯ</v>
          </cell>
        </row>
        <row r="1694">
          <cell r="A1694">
            <v>9194522</v>
          </cell>
          <cell r="B1694" t="str">
            <v>ПРОДОЛЬНЫЙ РЕЛИНГ КОРОБА INNOTECH ATIRA, NL260, СЕРЫЙ, ЛЕВЫЙ</v>
          </cell>
        </row>
        <row r="1695">
          <cell r="A1695">
            <v>9194523</v>
          </cell>
          <cell r="B1695" t="str">
            <v>ПРОДОЛЬНЫЙ РЕЛИНГ КОРОБА INNOTECH ATIRA, NL260, СЕРЫЙ, ПРАВЫЙ</v>
          </cell>
        </row>
        <row r="1696">
          <cell r="A1696">
            <v>9194524</v>
          </cell>
          <cell r="B1696" t="str">
            <v>ПРОДОЛЬНЫЙ РЕЛИНГ КОРОБА INNOTECH ATIRA, NL300, СЕРЫЙ, ЛЕВЫЙ</v>
          </cell>
        </row>
        <row r="1697">
          <cell r="A1697">
            <v>9194525</v>
          </cell>
          <cell r="B1697" t="str">
            <v>ПРОДОЛЬНЫЙ РЕЛИНГ КОРОБА INNOTECH ATIRA, NL300, СЕРЫЙ, ПРАВЫЙ</v>
          </cell>
        </row>
        <row r="1698">
          <cell r="A1698">
            <v>9194526</v>
          </cell>
          <cell r="B1698" t="str">
            <v>ПРОДОЛЬНЫЙ РЕЛИНГ КОРОБА INNOTECH ATIRA, NL350, СЕРЫЙ, ЛЕВЫЙ</v>
          </cell>
        </row>
        <row r="1699">
          <cell r="A1699">
            <v>9194527</v>
          </cell>
          <cell r="B1699" t="str">
            <v>ПРОДОЛЬНЫЙ РЕЛИНГ КОРОБА INNOTECH ATIRA, NL350, СЕРЫЙ, ПРАВЫЙ</v>
          </cell>
        </row>
        <row r="1700">
          <cell r="A1700">
            <v>9194528</v>
          </cell>
          <cell r="B1700" t="str">
            <v>ПРОДОЛЬНЫЙ РЕЛИНГ КОРОБА INNOTECH ATIRA, NL420, СЕРЫЙ, ЛЕВЫЙ</v>
          </cell>
        </row>
        <row r="1701">
          <cell r="A1701">
            <v>9194529</v>
          </cell>
          <cell r="B1701" t="str">
            <v>ПРОДОЛЬНЫЙ РЕЛИНГ КОРОБА INNOTECH ATIRA, NL420, СЕРЫЙ, ПРАВЫЙ</v>
          </cell>
        </row>
        <row r="1702">
          <cell r="A1702">
            <v>9194530</v>
          </cell>
          <cell r="B1702" t="str">
            <v>ПРОДОЛЬНЫЙ РЕЛИНГ КОРОБА INNOTECH ATIRA, NL470, СЕРЫЙ, ЛЕВЫЙ</v>
          </cell>
        </row>
        <row r="1703">
          <cell r="A1703">
            <v>9194531</v>
          </cell>
          <cell r="B1703" t="str">
            <v>ПРОДОЛЬНЫЙ РЕЛИНГ КОРОБА INNOTECH ATIRA, NL470, СЕРЫЙ, ПРАВЫЙ</v>
          </cell>
        </row>
        <row r="1704">
          <cell r="A1704">
            <v>9194532</v>
          </cell>
          <cell r="B1704" t="str">
            <v>ПРОДОЛЬНЫЙ РЕЛИНГ КОРОБА INNOTECH ATIRA, NL520, СЕРЫЙ, ЛЕВЫЙ</v>
          </cell>
        </row>
        <row r="1705">
          <cell r="A1705">
            <v>9194533</v>
          </cell>
          <cell r="B1705" t="str">
            <v>ПРОДОЛЬНЫЙ РЕЛИНГ КОРОБА INNOTECH ATIRA, NL520, СЕРЫЙ, ПРАВЫЙ</v>
          </cell>
        </row>
        <row r="1706">
          <cell r="A1706">
            <v>9195010</v>
          </cell>
          <cell r="B1706" t="str">
            <v>ДОПОЛНИТЕЛЬНЫЙ ПРОДОЛЬНЫЙ РЕЛИНГ КОРОБА INNOTECH ATIRA, NL260, СЕРЫЙ, ЛЕВЫЙ*ЗАКАЗНАЯ ПОЗИЦИЯ!!!</v>
          </cell>
        </row>
        <row r="1707">
          <cell r="A1707">
            <v>9195011</v>
          </cell>
          <cell r="B1707" t="str">
            <v>ПРОДОЛЬНЫЙ РЕЛИНГ КОРОБА ВТОРОГО УРОВНЯ INNOTECH ATIRA, NL260, СЕРЫЙ, ПРАВЫЙ*ЗАКАЗНАЯ ПОЗИЦИЯ!!!</v>
          </cell>
        </row>
        <row r="1708">
          <cell r="A1708">
            <v>9195012</v>
          </cell>
          <cell r="B1708" t="str">
            <v>ПРОДОЛЬНЫЙ РЕЛИНГ КОРОБА ВТОРОГО УРОВНЯ INNOTECH ATIRA, NL300, СЕРЫЙ, ЛЕВЫЙ*ЗАКАЗНАЯ ПОЗИЦИЯ!!!</v>
          </cell>
        </row>
        <row r="1709">
          <cell r="A1709">
            <v>9195013</v>
          </cell>
          <cell r="B1709" t="str">
            <v>ПРОДОЛЬНЫЙ РЕЛИНГ КОРОБА ВТОРОГО УРОВНЯ INNOTECH ATIRA, NL300, СЕРЫЙ, ПРАВЫЙ*ЗАКАЗНАЯ ПОЗИЦИЯ!!!</v>
          </cell>
        </row>
        <row r="1710">
          <cell r="A1710">
            <v>9195014</v>
          </cell>
          <cell r="B1710" t="str">
            <v>ПРОДОЛЬНЫЙ РЕЛИНГ КОРОБА ВТОРОГО УРОВНЯ INNOTECH ATIRA, NL350, СЕРЫЙ, ЛЕВЫЙ</v>
          </cell>
        </row>
        <row r="1711">
          <cell r="A1711">
            <v>9195015</v>
          </cell>
          <cell r="B1711" t="str">
            <v>ПРОДОЛЬНЫЙ РЕЛИНГ КОРОБА ВТОРОГО УРОВНЯ INNOTECH ATIRA, NL350, СЕРЫЙ, ПРАВЫЙ</v>
          </cell>
        </row>
        <row r="1712">
          <cell r="A1712">
            <v>9195016</v>
          </cell>
          <cell r="B1712" t="str">
            <v>ПРОДОЛЬНЫЙ РЕЛИНГ КОРОБА ВТОРОГО УРОВНЯ INNOTECH ATIRA, NL420, СЕРЫЙ, ЛЕВЫЙ</v>
          </cell>
        </row>
        <row r="1713">
          <cell r="A1713">
            <v>9195017</v>
          </cell>
          <cell r="B1713" t="str">
            <v>ПРОДОЛЬНЫЙ РЕЛИНГ КОРОБА ВТОРОГО УРОВНЯ INNOTECH ATIRA, NL420, СЕРЫЙ, ПРАВЫЙ</v>
          </cell>
        </row>
        <row r="1714">
          <cell r="A1714">
            <v>9195018</v>
          </cell>
          <cell r="B1714" t="str">
            <v>ПРОДОЛЬНЫЙ РЕЛИНГ КОРОБА ВТОРОГО УРОВНЯ INNOTECH ATIRA, NL470, СЕРЫЙ, ЛЕВЫЙ</v>
          </cell>
        </row>
        <row r="1715">
          <cell r="A1715">
            <v>9195019</v>
          </cell>
          <cell r="B1715" t="str">
            <v>ПРОДОЛЬНЫЙ РЕЛИНГ КОРОБА ВТОРОГО УРОВНЯ INNOTECH ATIRA, NL470, СЕРЫЙ, ПРАВЫЙ</v>
          </cell>
        </row>
        <row r="1716">
          <cell r="A1716">
            <v>9195020</v>
          </cell>
          <cell r="B1716" t="str">
            <v>ПРОДОЛЬНЫЙ РЕЛИНГ КОРОБА ВТОРОГО УРОВНЯ INNOTECH ATIRA, NL520, СЕРЫЙ, ЛЕВЫЙ</v>
          </cell>
        </row>
        <row r="1717">
          <cell r="A1717">
            <v>9195021</v>
          </cell>
          <cell r="B1717" t="str">
            <v>ПРОДОЛЬНЫЙ РЕЛИНГ КОРОБА ВТОРОГО УРОВНЯ INNOTECH ATIRA, NL520, СЕРЫЙ, ПРАВЫЙ</v>
          </cell>
        </row>
        <row r="1718">
          <cell r="A1718">
            <v>9206256</v>
          </cell>
          <cell r="B1718" t="str">
            <v>АДАПТЕР ПРОДОЛЬНОГО РЕЛИНГА КОРОБА INNOTECH ATIRA, СЕРЫЙ</v>
          </cell>
        </row>
        <row r="1719">
          <cell r="A1719">
            <v>9194677</v>
          </cell>
          <cell r="B1719" t="str">
            <v>КОМПЛЕКТ НАДСТАВОК НА БОКОВИНУ TOPSIDE INNOTECH ATIRA, H144, NL260, СТАЛЬ, СЕРЫЙ</v>
          </cell>
        </row>
        <row r="1720">
          <cell r="A1720">
            <v>9194678</v>
          </cell>
          <cell r="B1720" t="str">
            <v>КОМПЛЕКТ НАДСТАВОК НА БОКОВИНУ TOPSIDE INNOTECH ATIRA, H144, NL300, СТАЛЬ, СЕРЫЙ</v>
          </cell>
        </row>
        <row r="1721">
          <cell r="A1721">
            <v>9194679</v>
          </cell>
          <cell r="B1721" t="str">
            <v>КОМПЛЕКТ НАДСТАВОК НА БОКОВИНУ TOPSIDE INNOTECH ATIRA, H144, NL350, СТАЛЬ, СЕРЫЙ</v>
          </cell>
        </row>
        <row r="1722">
          <cell r="A1722">
            <v>9194680</v>
          </cell>
          <cell r="B1722" t="str">
            <v>КОМПЛЕКТ НАДСТАВОК НА БОКОВИНУ TOPSIDE INNOTECH ATIRA, H144, NL420, СТАЛЬ, СЕРЫЙ</v>
          </cell>
        </row>
        <row r="1723">
          <cell r="A1723">
            <v>9194681</v>
          </cell>
          <cell r="B1723" t="str">
            <v>КОМПЛЕКТ НАДСТАВОК НА БОКОВИНУ TOPSIDE INNOTECH ATIRA, H144, NL470, СТАЛЬ, СЕРЫЙ</v>
          </cell>
        </row>
        <row r="1724">
          <cell r="A1724">
            <v>9194682</v>
          </cell>
          <cell r="B1724" t="str">
            <v>КОМПЛЕКТ НАДСТАВОК НА БОКОВИНУ TOPSIDE INNOTECH ATIRA, H144, NL520, СТАЛЬ, СЕРЫЙ</v>
          </cell>
        </row>
        <row r="1725">
          <cell r="A1725">
            <v>9194657</v>
          </cell>
          <cell r="B1725" t="str">
            <v>КОМПЛЕКТ АДАПТЕРОВ TOPSIDE INNOTECH ATIRA, H144, СЕРЫЕ</v>
          </cell>
        </row>
        <row r="1726">
          <cell r="A1726">
            <v>9194698</v>
          </cell>
          <cell r="B1726" t="str">
            <v>КОМПЛЕКТ НАДСТАВОК НА БОКОВИНУ TOPSIDE INNOTECH ATIRA, H176, NL260, СТАЛЬ, СЕРЫЙ</v>
          </cell>
        </row>
        <row r="1727">
          <cell r="A1727">
            <v>9194699</v>
          </cell>
          <cell r="B1727" t="str">
            <v>КОМПЛЕКТ НАДСТАВОК НА БОКОВИНУ TOPSIDE INNOTECH ATIRA, H176, NL300, СТАЛЬ, СЕРЫЙ</v>
          </cell>
        </row>
        <row r="1728">
          <cell r="A1728">
            <v>9194700</v>
          </cell>
          <cell r="B1728" t="str">
            <v>КОМПЛЕКТ НАДСТАВОК НА БОКОВИНУ TOPSIDE INNOTECH ATIRA, H176, NL350, СТАЛЬ, СЕРЫЙ</v>
          </cell>
        </row>
        <row r="1729">
          <cell r="A1729">
            <v>9194701</v>
          </cell>
          <cell r="B1729" t="str">
            <v>КОМПЛЕКТ НАДСТАВОК НА БОКОВИНУ TOPSIDE INNOTECH ATIRA, H176, NL420, СТАЛЬ, СЕРЫЙ</v>
          </cell>
        </row>
        <row r="1730">
          <cell r="A1730">
            <v>9194702</v>
          </cell>
          <cell r="B1730" t="str">
            <v>КОМПЛЕКТ НАДСТАВОК НА БОКОВИНУ TOPSIDE INNOTECH ATIRA, H176, NL470, СТАЛЬ, СЕРЫЙ</v>
          </cell>
        </row>
        <row r="1731">
          <cell r="A1731">
            <v>9194703</v>
          </cell>
          <cell r="B1731" t="str">
            <v>КОМПЛЕКТ НАДСТАВОК НА БОКОВИНУ TOPSIDE INNOTECH ATIRA, H176, NL520, СТАЛЬ, СЕРЫЙ</v>
          </cell>
        </row>
        <row r="1732">
          <cell r="A1732">
            <v>9194660</v>
          </cell>
          <cell r="B1732" t="str">
            <v>КОМПЛЕКТ АДАПТЕРОВ TOPSIDE INNOTECH ATIRA, H176, СЕРЫЕ</v>
          </cell>
        </row>
        <row r="1733">
          <cell r="A1733">
            <v>9194797</v>
          </cell>
          <cell r="B1733" t="str">
            <v>КОМПЛЕКТ НАДСТАВОК НА БОКОВИНУ DESIGNSIDE INNOTECH ATIRA, H144, NL260, СТЕКЛО, СЕРЫЙ*ЗАКАЗНАЯ ПОЗИЦИЯ!!!</v>
          </cell>
        </row>
        <row r="1734">
          <cell r="A1734">
            <v>9194798</v>
          </cell>
          <cell r="B1734" t="str">
            <v>КОМПЛЕКТ НАДСТАВОК НА БОКОВИНУ DESIGNSIDE INNOTECH ATIRA, H144, NL300, СТЕКЛО, СЕРЫЙ*ЗАКАЗНАЯ ПОЗИЦИЯ!!!</v>
          </cell>
        </row>
        <row r="1735">
          <cell r="A1735">
            <v>9194799</v>
          </cell>
          <cell r="B1735" t="str">
            <v>КОМПЛЕКТ НАДСТАВОК НА БОКОВИНУ DESIGNSIDE INNOTECH ATIRA, H144, NL350, СТЕКЛО, СЕРЫЙ</v>
          </cell>
        </row>
        <row r="1736">
          <cell r="A1736">
            <v>9194800</v>
          </cell>
          <cell r="B1736" t="str">
            <v>КОМПЛЕКТ НАДСТАВОК НА БОКОВИНУ DESIGNSIDE INNOTECH ATIRA, H144, NL420, СТЕКЛО, СЕРЫЙ</v>
          </cell>
        </row>
        <row r="1737">
          <cell r="A1737">
            <v>9194801</v>
          </cell>
          <cell r="B1737" t="str">
            <v>КОМПЛЕКТ НАДСТАВОК НА БОКОВИНУ DESIGNSIDE INNOTECH ATIRA, H144, NL470, СТЕКЛО, СЕРЫЙ</v>
          </cell>
        </row>
        <row r="1738">
          <cell r="A1738">
            <v>9194802</v>
          </cell>
          <cell r="B1738" t="str">
            <v>КОМПЛЕКТ НАДСТАВОК НА БОКОВИНУ DESIGNSIDE INNOTECH ATIRA, H144, NL520, СТЕКЛО, СЕРЫЙ</v>
          </cell>
        </row>
        <row r="1739">
          <cell r="A1739">
            <v>9196317</v>
          </cell>
          <cell r="B1739" t="str">
            <v>КОМПЛЕКТ АДАПТЕРОВ DESIGNSIDE INNOTECH ATIRA, H144, СЕРЫЙ</v>
          </cell>
        </row>
        <row r="1740">
          <cell r="A1740">
            <v>9194818</v>
          </cell>
          <cell r="B1740" t="str">
            <v>КОМПЛЕКТ НАДСТАВОК НА БОКОВИНУ DESIGNSIDE INNOTECH ATIRA, H176, NL260, СТЕКЛО, СЕРЫЙ*ЗАКАЗНАЯ ПОЗИЦИЯ!!!</v>
          </cell>
        </row>
        <row r="1741">
          <cell r="A1741">
            <v>9194819</v>
          </cell>
          <cell r="B1741" t="str">
            <v>КОМПЛЕКТ НАДСТАВОК НА БОКОВИНУ DESIGNSIDE INNOTECH ATIRA, H176, NL300, СТЕКЛО, СЕРЫЙ*ЗАКАЗНАЯ ПОЗИЦИЯ!!!</v>
          </cell>
        </row>
        <row r="1742">
          <cell r="A1742">
            <v>9194820</v>
          </cell>
          <cell r="B1742" t="str">
            <v>КОМПЛЕКТ НАДСТАВОК НА БОКОВИНУ DESIGNSIDE INNOTECH ATIRA, H176, NL350, СТЕКЛО, СЕРЫЙ*ЗАКАЗНАЯ ПОЗИЦИЯ!!!</v>
          </cell>
        </row>
        <row r="1743">
          <cell r="A1743">
            <v>9194821</v>
          </cell>
          <cell r="B1743" t="str">
            <v>КОМПЛЕКТ НАДСТАВОК НА БОКОВИНУ DESIGNSIDE INNOTECH ATIRA, H176, NL420, СТЕКЛО, СЕРЫЙ</v>
          </cell>
        </row>
        <row r="1744">
          <cell r="A1744">
            <v>9194822</v>
          </cell>
          <cell r="B1744" t="str">
            <v>КОМПЛЕКТ НАДСТАВОК НА БОКОВИНУ DESIGNSIDE INNOTECH ATIRA, H176, NL470, СТЕКЛО, СЕРЫЙ</v>
          </cell>
        </row>
        <row r="1745">
          <cell r="A1745">
            <v>9194823</v>
          </cell>
          <cell r="B1745" t="str">
            <v>КОМПЛЕКТ НАДСТАВОК НА БОКОВИНУ DESIGNSIDE INNOTECH ATIRA, H176, NL520, СТЕКЛО, СЕРЫЙ</v>
          </cell>
        </row>
        <row r="1746">
          <cell r="A1746">
            <v>9196320</v>
          </cell>
          <cell r="B1746" t="str">
            <v>КОМПЛЕКТ АДАПТЕРОВ DESIGNSIDE INNOTECH ATIRA, H176, СЕРЫЙ</v>
          </cell>
        </row>
        <row r="1747">
          <cell r="A1747">
            <v>9194721</v>
          </cell>
          <cell r="B1747" t="str">
            <v>ПЕРЕДНЯЯ ПАНЕЛЬ ВНУТРЕННЕГО ЯЩИКА 100 INNOTECH ATIRA, H70, KB450, СЕРАЯ</v>
          </cell>
        </row>
        <row r="1748">
          <cell r="A1748">
            <v>9194723</v>
          </cell>
          <cell r="B1748" t="str">
            <v>ПЕРЕДНЯЯ ПАНЕЛЬ ВНУТРЕННЕГО ЯЩИКА 100 INNOTECH ATIRA, H70, KB600, СЕРАЯ</v>
          </cell>
        </row>
        <row r="1749">
          <cell r="A1749">
            <v>9194725</v>
          </cell>
          <cell r="B1749" t="str">
            <v>ПЕРЕДНЯЯ ПАНЕЛЬ ВНУТРЕННЕГО ЯЩИКА 100 INNOTECH ATIRA, H70, KB900, СЕРАЯ</v>
          </cell>
        </row>
        <row r="1750">
          <cell r="A1750">
            <v>9194764</v>
          </cell>
          <cell r="B1750" t="str">
            <v>ПЕРЕДНЯЯ ПАНЕЛЬ ВНУТРЕННЕГО ЯЩИКА 100 INNOTECH ATIRA, L2000, АЛЮМИНИЙ, СЕРАЯ</v>
          </cell>
        </row>
        <row r="1751">
          <cell r="A1751">
            <v>9104107</v>
          </cell>
          <cell r="B1751" t="str">
            <v>КОМПЛЕКТ СОЕДИНИТЕЛЕЙ ПЕРЕДНЕЙ ПАНЕЛИ ВНУТР. ЯЩИКА 100 INNOTECH ATIRA, H70, СЕРЫЙ</v>
          </cell>
        </row>
        <row r="1752">
          <cell r="A1752">
            <v>9204257</v>
          </cell>
          <cell r="B1752" t="str">
            <v>КОМПЛЕКТ СОЕДИНИТЕЛЕЙ ПЕРЕДНЕЙ ПАНЕЛИ ВНУТР. КОРОБА 100 INNOTECH ATIRA, H144, СЕРЫЙ</v>
          </cell>
        </row>
        <row r="1753">
          <cell r="A1753">
            <v>9235838</v>
          </cell>
          <cell r="B1753" t="str">
            <v>ФИКСАТОР ВНУТРЕННЕГО ЯЩИКА INNOTECH ATIRA,СЕРЫЙ</v>
          </cell>
        </row>
        <row r="1754">
          <cell r="A1754">
            <v>9194614</v>
          </cell>
          <cell r="B1754" t="str">
            <v>ПОПЕРЕЧНЫЙ РЕЛИНГ INNOTECH ATIRA, L2000, СЕРЫЙ</v>
          </cell>
        </row>
        <row r="1755">
          <cell r="A1755">
            <v>9196123</v>
          </cell>
          <cell r="B1755" t="str">
            <v>КОМПЛЕКТ ПРОДОЛЬНЫХ РЕЛИНГОВ ВНУТРЕННЕГО КОРОБА 100 INNOTECH ATIRA, NL350, СЕРЫЙ*ЗАКАЗНАЯ ПОЗИЦИЯ!!!</v>
          </cell>
        </row>
        <row r="1756">
          <cell r="A1756">
            <v>9196124</v>
          </cell>
          <cell r="B1756" t="str">
            <v>КОМПЛЕКТ ПРОДОЛЬНЫХ РЕЛИНГОВ ВНУТРЕННЕГО КОРОБА 100 INNOTECH ATIRA, NL420, СЕРЫЙ</v>
          </cell>
        </row>
        <row r="1757">
          <cell r="A1757">
            <v>9196125</v>
          </cell>
          <cell r="B1757" t="str">
            <v>КОМПЛЕКТ ПРОДОЛЬНЫХ РЕЛИНГОВ ВНУТРЕННЕГО КОРОБА 100 INNOTECH ATIRA, NL470, СЕРЫЙ</v>
          </cell>
        </row>
        <row r="1758">
          <cell r="A1758">
            <v>9196126</v>
          </cell>
          <cell r="B1758" t="str">
            <v>КОМПЛЕКТ ПРОДОЛЬНЫХ РЕЛИНГОВ ВНУТРЕННЕГО КОРОБА 100 INNOTECH ATIRA, NL520, СЕРЫЙ</v>
          </cell>
        </row>
        <row r="1759">
          <cell r="A1759">
            <v>9206215</v>
          </cell>
          <cell r="B1759" t="str">
            <v>КОМПЛЕКТ НАДСТАВОК НА БОК. ВНУТР. КОРОБА TOPSIDE INNOTECH ATIRA, H144, NL350, СТАЛЬ, СЕРЫЙ*ЗАКАЗНАЯ ПОЗИЦИЯ!!!</v>
          </cell>
        </row>
        <row r="1760">
          <cell r="A1760">
            <v>9206216</v>
          </cell>
          <cell r="B1760" t="str">
            <v>КОМПЛЕКТ НАДСТАВОК НА БОК. ВНУТР. КОРОБА TOPSIDE INNOTECH ATIRA, H144, NL420, СТАЛЬ, СЕРЫЙ*ЗАКАЗНАЯ ПОЗИЦИЯ!!!</v>
          </cell>
        </row>
        <row r="1761">
          <cell r="A1761">
            <v>9206219</v>
          </cell>
          <cell r="B1761" t="str">
            <v>КОМПЛЕКТ НАДСТАВОК НА БОК. ВНУТР. КОРОБА TOPSIDE INNOTECH ATIRA, H144, NL470, СТАЛЬ, СЕРЫЙ</v>
          </cell>
        </row>
        <row r="1762">
          <cell r="A1762">
            <v>9206221</v>
          </cell>
          <cell r="B1762" t="str">
            <v>КОМПЛЕКТ НАДСТАВОК НА БОК. ВНУТР. КОРОБА TOPSIDE INNOTECH ATIRA, H144, NL520, СТАЛЬ, СЕРЫЙ*ЗАКАЗНАЯ ПОЗИЦИЯ!!!</v>
          </cell>
        </row>
        <row r="1763">
          <cell r="A1763">
            <v>9206325</v>
          </cell>
          <cell r="B1763" t="str">
            <v>КОМПЛЕКТ СОЕДИНИТЕЛЕЙ ПЕРЕДНЕЙ ПАНЕЛИ ВНУТР. ЯЩИКА 200 INNOTECH ATIRA, H70, СЕРЫЙ</v>
          </cell>
        </row>
        <row r="1764">
          <cell r="A1764">
            <v>9206328</v>
          </cell>
          <cell r="B1764" t="str">
            <v>КОМПЛЕКТ СОЕДИНИТЕЛЕЙ ПЕРЕДНЕЙ ПАНЕЛИ ВНУТР. КОРОБА 200 INNOTECH ATIRA, H144, СЕРЫЙ</v>
          </cell>
        </row>
        <row r="1765">
          <cell r="A1765">
            <v>9079143</v>
          </cell>
          <cell r="B1765" t="str">
            <v>ПЕРЕДНЯЯ ПАНЕЛЬ ВНУТРЕННЕГО ЯЩИКА 200 ДЛЯ INNOTECH ATIRA, H70, KB300, СТЕКЛО, МАТОВОЕ*ЗАКАЗНАЯ ПОЗИЦИЯ!!!</v>
          </cell>
        </row>
        <row r="1766">
          <cell r="A1766">
            <v>9079145</v>
          </cell>
          <cell r="B1766" t="str">
            <v>ПЕРЕДНЯЯ ПАНЕЛЬ ВНУТРЕННЕГО ЯЩИКА 200 ДЛЯ INNOTECH ATIRA, H70, KB400, СТЕКЛО, МАТОВОЕ*ЗАКАЗНАЯ ПОЗИЦИЯ!!!</v>
          </cell>
        </row>
        <row r="1767">
          <cell r="A1767">
            <v>9079147</v>
          </cell>
          <cell r="B1767" t="str">
            <v>ПЕРЕДНЯЯ ПАНЕЛЬ ВНУТРЕННЕГО ЯЩИКА 200 ДЛЯ INNOTECH ATIRA, H70, KB450, СТЕКЛО, МАТОВОЕ*ЗАКАЗНАЯ ПОЗИЦИЯ!!!</v>
          </cell>
        </row>
        <row r="1768">
          <cell r="A1768">
            <v>9079148</v>
          </cell>
          <cell r="B1768" t="str">
            <v>ПЕРЕДНЯЯ ПАНЕЛЬ ВНУТРЕННЕГО ЯЩИКА 200 ДЛЯ INNOTECH ATIRA, H70, KB500, СТЕКЛО, МАТОВОЕ*ЗАКАЗНАЯ ПОЗИЦИЯ!!!</v>
          </cell>
        </row>
        <row r="1769">
          <cell r="A1769">
            <v>9079310</v>
          </cell>
          <cell r="B1769" t="str">
            <v>ПЕРЕДНЯЯ ПАНЕЛЬ ВНУТРЕННЕГО ЯЩИКА 200 ДЛЯ INNOTECH ATIRA, H70, KB600, СТЕКЛО, МАТОВОЕ</v>
          </cell>
        </row>
        <row r="1770">
          <cell r="A1770">
            <v>9079311</v>
          </cell>
          <cell r="B1770" t="str">
            <v>ПЕРЕДНЯЯ ПАНЕЛЬ ВНУТРЕННЕГО ЯЩИКА 200 ДЛЯ INNOTECH ATIRA, H70, KB800, СТЕКЛО, МАТОВОЕ*ЗАКАЗНАЯ ПОЗИЦИЯ!!!</v>
          </cell>
        </row>
        <row r="1771">
          <cell r="A1771">
            <v>9079312</v>
          </cell>
          <cell r="B1771" t="str">
            <v>ПЕРЕДНЯЯ ПАНЕЛЬ ВНУТРЕННЕГО ЯЩИКА 200 ДЛЯ INNOTECH ATIRA, H70, KB900, СТЕКЛО, МАТОВОЕ*ЗАКАЗНАЯ ПОЗИЦИЯ!!!</v>
          </cell>
        </row>
        <row r="1772">
          <cell r="A1772">
            <v>9079314</v>
          </cell>
          <cell r="B1772" t="str">
            <v>ПЕРЕДНЯЯ ПАНЕЛЬ ВНУТРЕННЕГО ЯЩИКА 200 ДЛЯ INNOTECH ATIRA, H70, KB1200, СТЕКЛО, МАТОВОЕ*ЗАКАЗНАЯ ПОЗИЦИЯ!!!</v>
          </cell>
        </row>
        <row r="1773">
          <cell r="A1773">
            <v>9079362</v>
          </cell>
          <cell r="B1773" t="str">
            <v>ПЕРЕДНЯЯ ПАНЕЛЬ ВНУТРЕННЕГО КОРОБА 200 ДЛЯ INNOTECH ATIRA, H144, KB300, СТЕКЛО МАТОВОЕ*ЗАКАЗНАЯ ПОЗИЦИЯ!!!</v>
          </cell>
        </row>
        <row r="1774">
          <cell r="A1774">
            <v>9079366</v>
          </cell>
          <cell r="B1774" t="str">
            <v>ПЕРЕДНЯЯ ПАНЕЛЬ ВНУТРЕННЕГО КОРОБА 200 ДЛЯ INNOTECH ATIRA, H144, KB400, СТЕКЛО МАТОВОЕ*ЗАКАЗНАЯ ПОЗИЦИЯ!!!</v>
          </cell>
        </row>
        <row r="1775">
          <cell r="A1775">
            <v>9079372</v>
          </cell>
          <cell r="B1775" t="str">
            <v>ПЕРЕДНЯЯ ПАНЕЛЬ ВНУТРЕННЕГО КОРОБА 200 ДЛЯ INNOTECH ATIRA, H144, KB450, СТЕКЛО МАТОВОЕ*ЗАКАЗНАЯ ПОЗИЦИЯ!!!</v>
          </cell>
        </row>
        <row r="1776">
          <cell r="A1776">
            <v>9079374</v>
          </cell>
          <cell r="B1776" t="str">
            <v>ПЕРЕДНЯЯ ПАНЕЛЬ ВНУТРЕННЕГО КОРОБА 200 ДЛЯ INNOTECH ATIRA, H144, KB500, СТЕКЛО МАТОВОЕ*ЗАКАЗНАЯ ПОЗИЦИЯ!!!</v>
          </cell>
        </row>
        <row r="1777">
          <cell r="A1777">
            <v>9079378</v>
          </cell>
          <cell r="B1777" t="str">
            <v>ПЕРЕДНЯЯ ПАНЕЛЬ ВНУТРЕННЕГО КОРОБА 200 ДЛЯ INNOTECH ATIRA, H144, KB600, СТЕКЛО МАТОВОЕ</v>
          </cell>
        </row>
        <row r="1778">
          <cell r="A1778">
            <v>9079385</v>
          </cell>
          <cell r="B1778" t="str">
            <v>ПЕРЕДНЯЯ ПАНЕЛЬ ВНУТРЕННЕГО КОРОБА 200 ДЛЯ INNOTECH ATIRA, H144, KB800, СТЕКЛО МАТОВОЕ*ЗАКАЗНАЯ ПОЗИЦИЯ!!!</v>
          </cell>
        </row>
        <row r="1779">
          <cell r="A1779">
            <v>9079387</v>
          </cell>
          <cell r="B1779" t="str">
            <v>ПЕРЕДНЯЯ ПАНЕЛЬ ВНУТРЕННЕГО КОРОБА 200 ДЛЯ INNOTECH ATIRA, H144, KB900, СТЕКЛО МАТОВОЕ*ЗАКАЗНАЯ ПОЗИЦИЯ!!!</v>
          </cell>
        </row>
        <row r="1780">
          <cell r="A1780">
            <v>9079389</v>
          </cell>
          <cell r="B1780" t="str">
            <v>ПЕРЕДНЯЯ ПАНЕЛЬ ВНУТРЕННЕГО КОРОБА 200 ДЛЯ INNOTECH ATIRA, H144, KB1200, СТЕКЛО МАТОВОЕ*ЗАКАЗНАЯ ПОЗИЦИЯ!!!</v>
          </cell>
        </row>
        <row r="1781">
          <cell r="A1781">
            <v>9025872</v>
          </cell>
          <cell r="B1781" t="str">
            <v>ВЫДВИЖНОЙ КОРОБ XXL ДЛЯ INNOTECH ATIRA, KB600</v>
          </cell>
        </row>
        <row r="1782">
          <cell r="A1782">
            <v>9025873</v>
          </cell>
          <cell r="B1782" t="str">
            <v>ВЫДВИЖНОЙ КОРОБ XXL ДЛЯ INNOTECH ATIRA, KB900</v>
          </cell>
        </row>
        <row r="1783">
          <cell r="A1783">
            <v>46814</v>
          </cell>
          <cell r="B1783" t="str">
            <v>КОРОБ XXL ПОД ДУХОВКУ ДЛЯ INNOTECH ATIRA, H100</v>
          </cell>
        </row>
        <row r="1784">
          <cell r="A1784">
            <v>46816</v>
          </cell>
          <cell r="B1784" t="str">
            <v>КОРОБ XXL ПОД ДУХОВКУ ДЛЯ INNOTECH ATIRA, H150</v>
          </cell>
        </row>
        <row r="1785">
          <cell r="A1785">
            <v>9194432</v>
          </cell>
          <cell r="B1785" t="str">
            <v>БОКОВИНА ЯЩИКА INNOTECH ATIRA, H54, NL470, БЕЛАЯ, ЛЕВАЯ</v>
          </cell>
        </row>
        <row r="1786">
          <cell r="A1786">
            <v>9194433</v>
          </cell>
          <cell r="B1786" t="str">
            <v>БОКОВИНА ЯЩИКА INNOTECH ATIRA, H54, NL470, БЕЛАЯ, ПРАВАЯ</v>
          </cell>
        </row>
        <row r="1787">
          <cell r="A1787">
            <v>9194404</v>
          </cell>
          <cell r="B1787" t="str">
            <v>БОКОВИНА ЯЩИКА INNOTECH ATIRA, H70, NL260, БЕЛАЯ, ЛЕВАЯ</v>
          </cell>
        </row>
        <row r="1788">
          <cell r="A1788">
            <v>9194405</v>
          </cell>
          <cell r="B1788" t="str">
            <v>БОКОВИНА ЯЩИКА INNOTECH ATIRA, H70, NL260, БЕЛАЯ, ПРАВАЯ</v>
          </cell>
        </row>
        <row r="1789">
          <cell r="A1789">
            <v>9194406</v>
          </cell>
          <cell r="B1789" t="str">
            <v>БОКОВИНА ЯЩИКА INNOTECH ATIRA, H70, NL300, БЕЛАЯ, ЛЕВАЯ</v>
          </cell>
        </row>
        <row r="1790">
          <cell r="A1790">
            <v>9194407</v>
          </cell>
          <cell r="B1790" t="str">
            <v>БОКОВИНА ЯЩИКА INNOTECH ATIRA, H70, NL300, БЕЛАЯ, ПРАВАЯ</v>
          </cell>
        </row>
        <row r="1791">
          <cell r="A1791">
            <v>9194408</v>
          </cell>
          <cell r="B1791" t="str">
            <v>БОКОВИНА ЯЩИКА INNOTECH ATIRA, H70, NL350, БЕЛАЯ, ЛЕВАЯ</v>
          </cell>
        </row>
        <row r="1792">
          <cell r="A1792">
            <v>9194409</v>
          </cell>
          <cell r="B1792" t="str">
            <v>БОКОВИНА ЯЩИКА INNOTECH ATIRA, H70, NL350, БЕЛАЯ, ПРАВАЯ</v>
          </cell>
        </row>
        <row r="1793">
          <cell r="A1793">
            <v>9194410</v>
          </cell>
          <cell r="B1793" t="str">
            <v>БОКОВИНА ЯЩИКА INNOTECH ATIRA, H70, NL420, БЕЛАЯ, ЛЕВАЯ</v>
          </cell>
        </row>
        <row r="1794">
          <cell r="A1794">
            <v>9194411</v>
          </cell>
          <cell r="B1794" t="str">
            <v>БОКОВИНА ЯЩИКА INNOTECH ATIRA, H70, NL420, БЕЛАЯ, ПРАВАЯ</v>
          </cell>
        </row>
        <row r="1795">
          <cell r="A1795">
            <v>9194412</v>
          </cell>
          <cell r="B1795" t="str">
            <v>БОКОВИНА ЯЩИКА INNOTECH ATIRA, H70, NL470, БЕЛАЯ, ЛЕВАЯ</v>
          </cell>
        </row>
        <row r="1796">
          <cell r="A1796">
            <v>9194413</v>
          </cell>
          <cell r="B1796" t="str">
            <v>БОКОВИНА ЯЩИКА INNOTECH ATIRA, H70, NL470, БЕЛАЯ, ПРАВАЯ</v>
          </cell>
        </row>
        <row r="1797">
          <cell r="A1797">
            <v>9194414</v>
          </cell>
          <cell r="B1797" t="str">
            <v>БОКОВИНА ЯЩИКА INNOTECH ATIRA, H70, NL520, БЕЛАЯ, ЛЕВАЯ</v>
          </cell>
        </row>
        <row r="1798">
          <cell r="A1798">
            <v>9194415</v>
          </cell>
          <cell r="B1798" t="str">
            <v>БОКОВИНА ЯЩИКА INNOTECH ATIRA, H70, NL520, БЕЛАЯ, ПРАВАЯ</v>
          </cell>
        </row>
        <row r="1799">
          <cell r="A1799">
            <v>9194623</v>
          </cell>
          <cell r="B1799" t="str">
            <v>СОЕДИНИТЕЛЬ ЗАДНЕЙ СТЕНКИ INNOTECH ATIRA, H54, БЕЛЫЙ, ЛЕВЫЙ</v>
          </cell>
        </row>
        <row r="1800">
          <cell r="A1800">
            <v>9194624</v>
          </cell>
          <cell r="B1800" t="str">
            <v>СОЕДИНИТЕЛЬ ЗАДНЕЙ СТЕНКИ INNOTECH ATIRA, H54, БЕЛЫЙ, ПРАВЫЙ</v>
          </cell>
        </row>
        <row r="1801">
          <cell r="A1801">
            <v>9194627</v>
          </cell>
          <cell r="B1801" t="str">
            <v>СОЕДИНИТЕЛЬ ЗАДНЕЙ СТЕНКИ INNOTECH ATIRA, H70, БЕЛЫЙ, ЛЕВЫЙ</v>
          </cell>
        </row>
        <row r="1802">
          <cell r="A1802">
            <v>9194628</v>
          </cell>
          <cell r="B1802" t="str">
            <v>СОЕДИНИТЕЛЬ ЗАДНЕЙ СТЕНКИ INNOTECH ATIRA, H70, БЕЛЫЙ, ПРАВЫЙ</v>
          </cell>
        </row>
        <row r="1803">
          <cell r="A1803">
            <v>9194635</v>
          </cell>
          <cell r="B1803" t="str">
            <v>СОЕДИНИТЕЛЬ ЗАДНЕЙ СТЕНКИ INNOTECH ATIRA, H144, БЕЛЫЙ, ЛЕВЫЙ</v>
          </cell>
        </row>
        <row r="1804">
          <cell r="A1804">
            <v>9194636</v>
          </cell>
          <cell r="B1804" t="str">
            <v>СОЕДИНИТЕЛЬ ЗАДНЕЙ СТЕНКИ INNOTECH ATIRA, H144, БЕЛЫЙ, ПРАВЫЙ</v>
          </cell>
        </row>
        <row r="1805">
          <cell r="A1805">
            <v>9194639</v>
          </cell>
          <cell r="B1805" t="str">
            <v>СОЕДИНИТЕЛЬ ЗАДНЕЙ СТЕНКИ INNOTECH ATIRA, H176, БЕЛЫЙ, ЛЕВЫЙ</v>
          </cell>
        </row>
        <row r="1806">
          <cell r="A1806">
            <v>9194640</v>
          </cell>
          <cell r="B1806" t="str">
            <v>СОЕДИНИТЕЛЬ ЗАДНЕЙ СТЕНКИ INNOTECH ATIRA, H176, БЕЛЫЙ, ПРАВЫЙ</v>
          </cell>
        </row>
        <row r="1807">
          <cell r="A1807">
            <v>9194436</v>
          </cell>
          <cell r="B1807" t="str">
            <v>ЗАДНЯЯ СТЕНКА ЯЩИКА INNOTECH ATIRA, H54, KB600, СТАЛЬ, БЕЛАЯ</v>
          </cell>
        </row>
        <row r="1808">
          <cell r="A1808">
            <v>9194439</v>
          </cell>
          <cell r="B1808" t="str">
            <v>ЗАДНЯЯ СТЕНКА ЯЩИКА INNOTECH ATIRA, H70, KB300, СТАЛЬ, БЕЛАЯ</v>
          </cell>
        </row>
        <row r="1809">
          <cell r="A1809">
            <v>9194441</v>
          </cell>
          <cell r="B1809" t="str">
            <v>ЗАДНЯЯ СТЕНКА ЯЩИКА INNOTECH ATIRA, H70, KB400, СТАЛЬ, БЕЛАЯ</v>
          </cell>
        </row>
        <row r="1810">
          <cell r="A1810">
            <v>9194442</v>
          </cell>
          <cell r="B1810" t="str">
            <v>ЗАДНЯЯ СТЕНКА ЯЩИКА INNOTECH ATIRA, H70, KB450, СТАЛЬ, БЕЛАЯ</v>
          </cell>
        </row>
        <row r="1811">
          <cell r="A1811">
            <v>9194443</v>
          </cell>
          <cell r="B1811" t="str">
            <v>ЗАДНЯЯ СТЕНКА ЯЩИКА INNOTECH ATIRA, H70, KB500, СТАЛЬ, БЕЛАЯ</v>
          </cell>
        </row>
        <row r="1812">
          <cell r="A1812">
            <v>9194445</v>
          </cell>
          <cell r="B1812" t="str">
            <v>ЗАДНЯЯ СТЕНКА ЯЩИКА INNOTECH ATIRA, H70, KB600, СТАЛЬ, БЕЛАЯ</v>
          </cell>
        </row>
        <row r="1813">
          <cell r="A1813">
            <v>9194447</v>
          </cell>
          <cell r="B1813" t="str">
            <v>ЗАДНЯЯ СТЕНКА ЯЩИКА INNOTECH ATIRA, H70, KB800, СТАЛЬ, БЕЛАЯ</v>
          </cell>
        </row>
        <row r="1814">
          <cell r="A1814">
            <v>9194448</v>
          </cell>
          <cell r="B1814" t="str">
            <v>ЗАДНЯЯ СТЕНКА ЯЩИКА INNOTECH ATIRA, H70, KB900, СТАЛЬ, БЕЛАЯ</v>
          </cell>
        </row>
        <row r="1815">
          <cell r="A1815">
            <v>9194450</v>
          </cell>
          <cell r="B1815" t="str">
            <v>ЗАДНЯЯ СТЕНКА ЯЩИКА INNOTECH ATIRA, H70, KB1200, СТАЛЬ, БЕЛАЯ*ЗАКАЗНАЯ ПОЗИЦИЯ!!!</v>
          </cell>
        </row>
        <row r="1816">
          <cell r="A1816">
            <v>9194465</v>
          </cell>
          <cell r="B1816" t="str">
            <v>ЗАДНЯЯ СТЕНКА КОРОБА INNOTECH ATIRA, H144, KB300, СТАЛЬ, БЕЛАЯ</v>
          </cell>
        </row>
        <row r="1817">
          <cell r="A1817">
            <v>9194467</v>
          </cell>
          <cell r="B1817" t="str">
            <v>ЗАДНЯЯ СТЕНКА КОРОБА INNOTECH ATIRA, H144, KB400, СТАЛЬ, БЕЛАЯ</v>
          </cell>
        </row>
        <row r="1818">
          <cell r="A1818">
            <v>9194468</v>
          </cell>
          <cell r="B1818" t="str">
            <v>ЗАДНЯЯ СТЕНКА КОРОБА INNOTECH ATIRA, H144, KB450, СТАЛЬ, БЕЛАЯ</v>
          </cell>
        </row>
        <row r="1819">
          <cell r="A1819">
            <v>9194469</v>
          </cell>
          <cell r="B1819" t="str">
            <v>ЗАДНЯЯ СТЕНКА КОРОБА INNOTECH ATIRA, H144, KB500, СТАЛЬ, БЕЛАЯ</v>
          </cell>
        </row>
        <row r="1820">
          <cell r="A1820">
            <v>9194471</v>
          </cell>
          <cell r="B1820" t="str">
            <v>ЗАДНЯЯ СТЕНКА КОРОБА INNOTECH ATIRA, H144, KB600, СТАЛЬ, БЕЛАЯ</v>
          </cell>
        </row>
        <row r="1821">
          <cell r="A1821">
            <v>9194474</v>
          </cell>
          <cell r="B1821" t="str">
            <v>ЗАДНЯЯ СТЕНКА КОРОБА INNOTECH ATIRA, H144, KB800, СТАЛЬ, БЕЛАЯ</v>
          </cell>
        </row>
        <row r="1822">
          <cell r="A1822">
            <v>9194476</v>
          </cell>
          <cell r="B1822" t="str">
            <v>ЗАДНЯЯ СТЕНКА КОРОБА INNOTECH ATIRA, H144, KB900, СТАЛЬ, БЕЛАЯ</v>
          </cell>
        </row>
        <row r="1823">
          <cell r="A1823">
            <v>9194478</v>
          </cell>
          <cell r="B1823" t="str">
            <v>ЗАДНЯЯ СТЕНКА КОРОБА INNOTECH ATIRA, H144, KB1200, СТАЛЬ, БЕЛАЯ*ЗАКАЗНАЯ ПОЗИЦИЯ!!!</v>
          </cell>
        </row>
        <row r="1824">
          <cell r="A1824">
            <v>9194536</v>
          </cell>
          <cell r="B1824" t="str">
            <v>ПРОДОЛЬНЫЙ РЕЛИНГ КОРОБА INNOTECH ATIRA, NL260, БЕЛЫЙ, ЛЕВЫЙ</v>
          </cell>
        </row>
        <row r="1825">
          <cell r="A1825">
            <v>9194537</v>
          </cell>
          <cell r="B1825" t="str">
            <v>ПРОДОЛЬНЫЙ РЕЛИНГ КОРОБА INNOTECH ATIRA, NL260, БЕЛЫЙ, ПРАВЫЙ</v>
          </cell>
        </row>
        <row r="1826">
          <cell r="A1826">
            <v>9194538</v>
          </cell>
          <cell r="B1826" t="str">
            <v>ПРОДОЛЬНЫЙ РЕЛИНГ КОРОБА INNOTECH ATIRA, NL300, БЕЛЫЙ, ЛЕВЫЙ</v>
          </cell>
        </row>
        <row r="1827">
          <cell r="A1827">
            <v>9194539</v>
          </cell>
          <cell r="B1827" t="str">
            <v>ПРОДОЛЬНЫЙ РЕЛИНГ КОРОБА INNOTECH ATIRA, NL300, БЕЛЫЙ, ПРАВЫЙ</v>
          </cell>
        </row>
        <row r="1828">
          <cell r="A1828">
            <v>9194540</v>
          </cell>
          <cell r="B1828" t="str">
            <v>ПРОДОЛЬНЫЙ РЕЛИНГ КОРОБА INNOTECH ATIRA, NL350, БЕЛЫЙ, ЛЕВЫЙ</v>
          </cell>
        </row>
        <row r="1829">
          <cell r="A1829">
            <v>9194541</v>
          </cell>
          <cell r="B1829" t="str">
            <v>ПРОДОЛЬНЫЙ РЕЛИНГ КОРОБА INNOTECH ATIRA, NL350, БЕЛЫЙ, ПРАВЫЙ</v>
          </cell>
        </row>
        <row r="1830">
          <cell r="A1830">
            <v>9194542</v>
          </cell>
          <cell r="B1830" t="str">
            <v>ПРОДОЛЬНЫЙ РЕЛИНГ КОРОБА INNOTECH ATIRA, NL420, БЕЛЫЙ, ЛЕВЫЙ</v>
          </cell>
        </row>
        <row r="1831">
          <cell r="A1831">
            <v>9194543</v>
          </cell>
          <cell r="B1831" t="str">
            <v>ПРОДОЛЬНЫЙ РЕЛИНГ КОРОБА INNOTECH ATIRA, NL420, БЕЛЫЙ, ПРАВЫЙ</v>
          </cell>
        </row>
        <row r="1832">
          <cell r="A1832">
            <v>9194544</v>
          </cell>
          <cell r="B1832" t="str">
            <v>ПРОДОЛЬНЫЙ РЕЛИНГ КОРОБА INNOTECH ATIRA, NL470, БЕЛЫЙ, ЛЕВЫЙ</v>
          </cell>
        </row>
        <row r="1833">
          <cell r="A1833">
            <v>9194545</v>
          </cell>
          <cell r="B1833" t="str">
            <v>ПРОДОЛЬНЫЙ РЕЛИНГ КОРОБА INNOTECH ATIRA, NL470, БЕЛЫЙ, ПРАВЫЙ</v>
          </cell>
        </row>
        <row r="1834">
          <cell r="A1834">
            <v>9194546</v>
          </cell>
          <cell r="B1834" t="str">
            <v>ПРОДОЛЬНЫЙ РЕЛИНГ КОРОБА INNOTECH ATIRA, NL520, БЕЛЫЙ, ЛЕВЫЙ</v>
          </cell>
        </row>
        <row r="1835">
          <cell r="A1835">
            <v>9194547</v>
          </cell>
          <cell r="B1835" t="str">
            <v>ПРОДОЛЬНЫЙ РЕЛИНГ КОРОБА INNOTECH ATIRA, NL520, БЕЛЫЙ, ПРАВЫЙ</v>
          </cell>
        </row>
        <row r="1836">
          <cell r="A1836">
            <v>9195024</v>
          </cell>
          <cell r="B1836" t="str">
            <v>ПРОДОЛЬНЫЙ РЕЛИНГ КОРОБА ВТОРОГО УРОВНЯ INNOTECH ATIRA, NL260, БЕЛЫЙ, ЛЕВЫЙ*ЗАКАЗНАЯ ПОЗИЦИЯ!!!</v>
          </cell>
        </row>
        <row r="1837">
          <cell r="A1837">
            <v>9195025</v>
          </cell>
          <cell r="B1837" t="str">
            <v>ПРОДОЛЬНЫЙ РЕЛИНГ КОРОБА ВТОРОГО УРОВНЯ INNOTECH ATIRA, NL260, БЕЛЫЙ, ПРАВЫЙ*ЗАКАЗНАЯ ПОЗИЦИЯ!!!</v>
          </cell>
        </row>
        <row r="1838">
          <cell r="A1838">
            <v>9195026</v>
          </cell>
          <cell r="B1838" t="str">
            <v>ПРОДОЛЬНЫЙ РЕЛИНГ КОРОБА ВТОРОГО УРОВНЯ INNOTECH ATIRA, NL300, БЕЛЫЙ, ЛЕВЫЙ*ЗАКАЗНАЯ ПОЗИЦИЯ!!!</v>
          </cell>
        </row>
        <row r="1839">
          <cell r="A1839">
            <v>9195027</v>
          </cell>
          <cell r="B1839" t="str">
            <v>ПРОДОЛЬНЫЙ РЕЛИНГ КОРОБА ВТОРОГО УРОВНЯ INNOTECH ATIRA, NL300, БЕЛЫЙ, ПРАВЫЙ*ЗАКАЗНАЯ ПОЗИЦИЯ!!!</v>
          </cell>
        </row>
        <row r="1840">
          <cell r="A1840">
            <v>9195028</v>
          </cell>
          <cell r="B1840" t="str">
            <v>ПРОДОЛЬНЫЙ РЕЛИНГ КОРОБА ВТОРОГО УРОВНЯ INNOTECH ATIRA, NL350, БЕЛЫЙ, ЛЕВЫЙ</v>
          </cell>
        </row>
        <row r="1841">
          <cell r="A1841">
            <v>9195029</v>
          </cell>
          <cell r="B1841" t="str">
            <v>ПРОДОЛЬНЫЙ РЕЛИНГ КОРОБА ВТОРОГО УРОВНЯ INNOTECH ATIRA, NL350, БЕЛЫЙ, ПРАВЫЙ</v>
          </cell>
        </row>
        <row r="1842">
          <cell r="A1842">
            <v>9195030</v>
          </cell>
          <cell r="B1842" t="str">
            <v>ПРОДОЛЬНЫЙ РЕЛИНГ КОРОБА ВТОРОГО УРОВНЯ INNOTECH ATIRA, NL420, БЕЛЫЙ, ЛЕВЫЙ</v>
          </cell>
        </row>
        <row r="1843">
          <cell r="A1843">
            <v>9195031</v>
          </cell>
          <cell r="B1843" t="str">
            <v>ПРОДОЛЬНЫЙ РЕЛИНГ КОРОБА ВТОРОГО УРОВНЯ INNOTECH ATIRA, NL420, БЕЛЫЙ, ПРАВЫЙ</v>
          </cell>
        </row>
        <row r="1844">
          <cell r="A1844">
            <v>9195032</v>
          </cell>
          <cell r="B1844" t="str">
            <v>ПРОДОЛЬНЫЙ РЕЛИНГ КОРОБА ВТОРОГО УРОВНЯ INNOTECH ATIRA, NL470, БЕЛЫЙ, ЛЕВЫЙ</v>
          </cell>
        </row>
        <row r="1845">
          <cell r="A1845">
            <v>9195033</v>
          </cell>
          <cell r="B1845" t="str">
            <v>ПРОДОЛЬНЫЙ РЕЛИНГ КОРОБА ВТОРОГО УРОВНЯ INNOTECH ATIRA, NL470, БЕЛЫЙ, ПРАВЫЙ</v>
          </cell>
        </row>
        <row r="1846">
          <cell r="A1846">
            <v>9195034</v>
          </cell>
          <cell r="B1846" t="str">
            <v>ПРОДОЛЬНЫЙ РЕЛИНГ КОРОБА ВТОРОГО УРОВНЯ INNOTECH ATIRA, NL520, БЕЛЫЙ, ЛЕВЫЙ</v>
          </cell>
        </row>
        <row r="1847">
          <cell r="A1847">
            <v>9195035</v>
          </cell>
          <cell r="B1847" t="str">
            <v>ПРОДОЛЬНЫЙ РЕЛИНГ КОРОБА ВТОРОГО УРОВНЯ INNOTECH ATIRA, NL520, БЕЛЫЙ, ПРАВЫЙ</v>
          </cell>
        </row>
        <row r="1848">
          <cell r="A1848">
            <v>9206257</v>
          </cell>
          <cell r="B1848" t="str">
            <v>АДАПТЕР ПРОДОЛЬНОГО РЕЛИНГА КОРОБА INNOTECH ATIRA, БЕЛЫЙ</v>
          </cell>
        </row>
        <row r="1849">
          <cell r="A1849">
            <v>9194684</v>
          </cell>
          <cell r="B1849" t="str">
            <v>КОМПЛЕКТ НАДСТАВОК НА БОКОВИНУ TOPSIDE INNOTECH ATIRA, H144, NL260, СТАЛЬ, БЕЛЫЙ</v>
          </cell>
        </row>
        <row r="1850">
          <cell r="A1850">
            <v>9194685</v>
          </cell>
          <cell r="B1850" t="str">
            <v>КОМПЛЕКТ НАДСТАВОК НА БОКОВИНУ TOPSIDE INNOTECH ATIRA, H144, NL300, СТАЛЬ, БЕЛЫЙ</v>
          </cell>
        </row>
        <row r="1851">
          <cell r="A1851">
            <v>9194686</v>
          </cell>
          <cell r="B1851" t="str">
            <v>КОМПЛЕКТ НАДСТАВОК НА БОКОВИНУ TOPSIDE INNOTECH ATIRA, H144, NL350, СТАЛЬ, БЕЛЫЙ</v>
          </cell>
        </row>
        <row r="1852">
          <cell r="A1852">
            <v>9194687</v>
          </cell>
          <cell r="B1852" t="str">
            <v>КОМПЛЕКТ НАДСТАВОК НА БОКОВИНУ TOPSIDE INNOTECH ATIRA, H144, NL420, СТАЛЬ, БЕЛЫЙ</v>
          </cell>
        </row>
        <row r="1853">
          <cell r="A1853">
            <v>9194688</v>
          </cell>
          <cell r="B1853" t="str">
            <v>КОМПЛЕКТ НАДСТАВОК НА БОКОВИНУ TOPSIDE INNOTECH ATIRA, H144, NL470, СТАЛЬ, БЕЛЫЙ</v>
          </cell>
        </row>
        <row r="1854">
          <cell r="A1854">
            <v>9194689</v>
          </cell>
          <cell r="B1854" t="str">
            <v>КОМПЛЕКТ НАДСТАВОК НА БОКОВИНУ TOPSIDE INNOTECH ATIRA, H144, NL520, СТАЛЬ, БЕЛЫЙ</v>
          </cell>
        </row>
        <row r="1855">
          <cell r="A1855">
            <v>9194658</v>
          </cell>
          <cell r="B1855" t="str">
            <v>КОМПЛЕКТ АДАПТЕРОВ TOPSIDE INNOTECH ATIRA, H144, БЕЛЫЙ</v>
          </cell>
        </row>
        <row r="1856">
          <cell r="A1856">
            <v>9194705</v>
          </cell>
          <cell r="B1856" t="str">
            <v>КОМПЛЕКТ НАДСТАВОК НА БОКОВИНУ TOPSIDE INNOTECH ATIRA, H176, NL260, СТАЛЬ, БЕЛЫЙ</v>
          </cell>
        </row>
        <row r="1857">
          <cell r="A1857">
            <v>9194706</v>
          </cell>
          <cell r="B1857" t="str">
            <v>КОМПЛЕКТ НАДСТАВОК НА БОКОВИНУ TOPSIDE INNOTECH ATIRA, H176, NL300, СТАЛЬ, БЕЛЫЙ</v>
          </cell>
        </row>
        <row r="1858">
          <cell r="A1858">
            <v>9194707</v>
          </cell>
          <cell r="B1858" t="str">
            <v>КОМПЛЕКТ НАДСТАВОК НА БОКОВИНУ TOPSIDE INNOTECH ATIRA, H176, NL350, СТАЛЬ, БЕЛЫЙ</v>
          </cell>
        </row>
        <row r="1859">
          <cell r="A1859">
            <v>9194708</v>
          </cell>
          <cell r="B1859" t="str">
            <v>КОМПЛЕКТ НАДСТАВОК НА БОКОВИНУ TOPSIDE INNOTECH ATIRA, H176, NL420, СТАЛЬ, БЕЛЫЙ</v>
          </cell>
        </row>
        <row r="1860">
          <cell r="A1860">
            <v>9194709</v>
          </cell>
          <cell r="B1860" t="str">
            <v>КОМПЛЕКТ НАДСТАВОК НА БОКОВИНУ TOPSIDE INNOTECH ATIRA, H176, NL470, СТАЛЬ, БЕЛЫЙ</v>
          </cell>
        </row>
        <row r="1861">
          <cell r="A1861">
            <v>9194710</v>
          </cell>
          <cell r="B1861" t="str">
            <v>КОМПЛЕКТ НАДСТАВОК НА БОКОВИНУ TOPSIDE INNOTECH ATIRA, H176, NL520, СТАЛЬ, БЕЛЫЙ</v>
          </cell>
        </row>
        <row r="1862">
          <cell r="A1862">
            <v>9194661</v>
          </cell>
          <cell r="B1862" t="str">
            <v>КОМПЛЕКТ АДАПТЕРОВ TOPSIDE INNOTECH ATIRA, H176, БЕЛЫЙ</v>
          </cell>
        </row>
        <row r="1863">
          <cell r="A1863">
            <v>9194804</v>
          </cell>
          <cell r="B1863" t="str">
            <v>КОМПЛЕКТ НАДСТАВОК НА БОКОВИНУ DESIGNSIDE INNOTECH ATIRA, H144, NL260, СТЕКЛО, БЕЛЫЙ*ЗАКАЗНАЯ ПОЗИЦИЯ!!!</v>
          </cell>
        </row>
        <row r="1864">
          <cell r="A1864">
            <v>9194805</v>
          </cell>
          <cell r="B1864" t="str">
            <v>КОМПЛЕКТ НАДСТАВОК НА БОКОВИНУ DESIGNSIDE INNOTECH ATIRA, H144, NL300, СТЕКЛО, БЕЛЫЙ*ЗАКАЗНАЯ ПОЗИЦИЯ!!!</v>
          </cell>
        </row>
        <row r="1865">
          <cell r="A1865">
            <v>9194806</v>
          </cell>
          <cell r="B1865" t="str">
            <v>КОМПЛЕКТ НАДСТАВОК НА БОКОВИНУ DESIGNSIDE INNOTECH ATIRA, H144, NL350, СТЕКЛО, БЕЛЫЙ*ЗАКАЗНАЯ ПОЗИЦИЯ!!!</v>
          </cell>
        </row>
        <row r="1866">
          <cell r="A1866">
            <v>9194807</v>
          </cell>
          <cell r="B1866" t="str">
            <v>КОМПЛЕКТ НАДСТАВОК НА БОКОВИНУ DESIGNSIDE INNOTECH ATIRA, H144, NL420, СТЕКЛО, БЕЛЫЙ</v>
          </cell>
        </row>
        <row r="1867">
          <cell r="A1867">
            <v>9194808</v>
          </cell>
          <cell r="B1867" t="str">
            <v>КОМПЛЕКТ НАДСТАВОК НА БОКОВИНУ DESIGNSIDE INNOTECH ATIRA, H144, NL470, СТЕКЛО, БЕЛЫЙ</v>
          </cell>
        </row>
        <row r="1868">
          <cell r="A1868">
            <v>9194809</v>
          </cell>
          <cell r="B1868" t="str">
            <v>КОМПЛЕКТ НАДСТАВОК НА БОКОВИНУ DESIGNSIDE INNOTECH ATIRA, H144, NL520, СТЕКЛО, БЕЛЫЙ</v>
          </cell>
        </row>
        <row r="1869">
          <cell r="A1869">
            <v>9196318</v>
          </cell>
          <cell r="B1869" t="str">
            <v>КОМПЛЕКТ АДАПТЕРОВ DESIGNSIDE INNOTECH ATIRA, H144, БЕЛЫЙ</v>
          </cell>
        </row>
        <row r="1870">
          <cell r="A1870">
            <v>9194825</v>
          </cell>
          <cell r="B1870" t="str">
            <v>КОМПЛЕКТ НАДСТАВОК НА БОКОВИНУ DESIGNSIDE INNOTECH ATIRA, H176, NL260, СТЕКЛО, БЕЛЫЙ*ЗАКАЗНАЯ ПОЗИЦИЯ!!!</v>
          </cell>
        </row>
        <row r="1871">
          <cell r="A1871">
            <v>9194826</v>
          </cell>
          <cell r="B1871" t="str">
            <v>КОМПЛЕКТ НАДСТАВОК НА БОКОВИНУ DESIGNSIDE INNOTECH ATIRA, H176, NL300, СТЕКЛО, БЕЛЫЙ*ЗАКАЗНАЯ ПОЗИЦИЯ!!!</v>
          </cell>
        </row>
        <row r="1872">
          <cell r="A1872">
            <v>9194827</v>
          </cell>
          <cell r="B1872" t="str">
            <v>КОМПЛЕКТ НАДСТАВОК НА БОКОВИНУ DESIGNSIDE INNOTECH ATIRA, H176, NL350, СТЕКЛО, БЕЛЫЙ*ЗАКАЗНАЯ ПОЗИЦИЯ!!!</v>
          </cell>
        </row>
        <row r="1873">
          <cell r="A1873">
            <v>9194828</v>
          </cell>
          <cell r="B1873" t="str">
            <v>КОМПЛЕКТ НАДСТАВОК НА БОКОВИНУ DESIGNSIDE INNOTECH ATIRA, H176, NL420, СТЕКЛО, БЕЛЫЙ</v>
          </cell>
        </row>
        <row r="1874">
          <cell r="A1874">
            <v>9194829</v>
          </cell>
          <cell r="B1874" t="str">
            <v>КОМПЛЕКТ НАДСТАВОК НА БОКОВИНУ DESIGNSIDE INNOTECH ATIRA, H176, NL470, СТЕКЛО, БЕЛЫЙ</v>
          </cell>
        </row>
        <row r="1875">
          <cell r="A1875">
            <v>9194830</v>
          </cell>
          <cell r="B1875" t="str">
            <v>КОМПЛЕКТ НАДСТАВОК НА БОКОВИНУ DESIGNSIDE INNOTECH ATIRA, H176, NL520, СТЕКЛО, БЕЛЫЙ</v>
          </cell>
        </row>
        <row r="1876">
          <cell r="A1876">
            <v>9196321</v>
          </cell>
          <cell r="B1876" t="str">
            <v>КОМПЛЕКТ АДАПТЕРОВ DESIGNSIDE INNOTECH ATIRA, H176, БЕЛЫЙ</v>
          </cell>
        </row>
        <row r="1877">
          <cell r="A1877">
            <v>9194730</v>
          </cell>
          <cell r="B1877" t="str">
            <v>ПЕРЕДНЯЯ ПАНЕЛЬ ВНУТРЕННЕГО ЯЩИКА 100 INNOTECH ATIRA, H70, KB450, БЕЛАЯ</v>
          </cell>
        </row>
        <row r="1878">
          <cell r="A1878">
            <v>9194732</v>
          </cell>
          <cell r="B1878" t="str">
            <v>ПЕРЕДНЯЯ ПАНЕЛЬ ВНУТРЕННЕГО ЯЩИКА 100 INNOTECH ATIRA, H70, KB600, БЕЛАЯ</v>
          </cell>
        </row>
        <row r="1879">
          <cell r="A1879">
            <v>9194734</v>
          </cell>
          <cell r="B1879" t="str">
            <v>ПЕРЕДНЯЯ ПАНЕЛЬ ВНУТРЕННЕГО ЯЩИКА 100 INNOTECH ATIRA, H70, KB900, БЕЛАЯ</v>
          </cell>
        </row>
        <row r="1880">
          <cell r="A1880">
            <v>9194765</v>
          </cell>
          <cell r="B1880" t="str">
            <v>ПЕРЕДНЯЯ ПАНЕЛЬ ВНУТРЕННЕГО ЯЩИКА 100 INNOTECH ATIRA, L2000, АЛЮМИНИЙ, БЕЛАЯ</v>
          </cell>
        </row>
        <row r="1881">
          <cell r="A1881">
            <v>9196348</v>
          </cell>
          <cell r="B1881" t="str">
            <v>КОМПЛЕКТ СОЕДИНИТЕЛЕЙ ПЕРЕДНЕЙ ПАНЕЛИ ВНУТР. ЯЩИКА 100 INNOTECH ATIRA, H70, БЕЛЫЙ</v>
          </cell>
        </row>
        <row r="1882">
          <cell r="A1882">
            <v>9204258</v>
          </cell>
          <cell r="B1882" t="str">
            <v>КОМПЛЕКТ СОЕДИНИТЕЛЕЙ ПЕРЕДНЕЙ ПАНЕЛИ ВНУТР. КОРОБА 100 INNOTECH ATIRA, H144, БЕЛЫЙ</v>
          </cell>
        </row>
        <row r="1883">
          <cell r="A1883">
            <v>9194615</v>
          </cell>
          <cell r="B1883" t="str">
            <v>ПОПЕРЕЧНЫЙ РЕЛИНГ INNOTECH ATIRA, L2000, БЕЛЫЙ</v>
          </cell>
        </row>
        <row r="1884">
          <cell r="A1884">
            <v>9196154</v>
          </cell>
          <cell r="B1884" t="str">
            <v>КОМПЛЕКТ ПРОДОЛЬНЫХ РЕЛИНГОВ ВНУТРЕННЕГО КОРОБА 100 INNOTECH ATIRA, NL350, БЕЛЫЙ*ЗАКАЗНАЯ ПОЗИЦИЯ!!!</v>
          </cell>
        </row>
        <row r="1885">
          <cell r="A1885">
            <v>9196155</v>
          </cell>
          <cell r="B1885" t="str">
            <v>КОМПЛЕКТ ПРОДОЛЬНЫХ РЕЛИНГОВ ВНУТРЕННЕГО КОРОБА 100 INNOTECH ATIRA, NL420, БЕЛЫЙ</v>
          </cell>
        </row>
        <row r="1886">
          <cell r="A1886">
            <v>9196156</v>
          </cell>
          <cell r="B1886" t="str">
            <v>КОМПЛЕКТ ПРОДОЛЬНЫХ РЕЛИНГОВ ВНУТРЕННЕГО КОРОБА 100 INNOTECH ATIRA, NL470, БЕЛЫЙ</v>
          </cell>
        </row>
        <row r="1887">
          <cell r="A1887">
            <v>9196157</v>
          </cell>
          <cell r="B1887" t="str">
            <v>КОМПЛЕКТ ПРОДОЛЬНЫХ РЕЛИНГОВ ВНУТРЕННЕГО КОРОБА 100 INNOTECH ATIRA, NL520, БЕЛЫЙ</v>
          </cell>
        </row>
        <row r="1888">
          <cell r="A1888">
            <v>9206224</v>
          </cell>
          <cell r="B1888" t="str">
            <v>КОМПЛЕКТ НАДСТАВОК НА БОК. ВНУТР. КОРОБА TOPSIDE INNOTECH ATIRA, H144, NL350, СТАЛЬ, БЕЛЫЙ*ЗАКАЗНАЯ ПОЗИЦИЯ!!!</v>
          </cell>
        </row>
        <row r="1889">
          <cell r="A1889">
            <v>9206225</v>
          </cell>
          <cell r="B1889" t="str">
            <v>КОМПЛЕКТ НАДСТАВОК НА БОК. ВНУТР. КОРОБА TOPSIDE INNOTECH ATIRA, H144, NL420, СТАЛЬ, БЕЛЫЙ*ЗАКАЗНАЯ ПОЗИЦИЯ!!!</v>
          </cell>
        </row>
        <row r="1890">
          <cell r="A1890">
            <v>9206227</v>
          </cell>
          <cell r="B1890" t="str">
            <v>КОМПЛЕКТ НАДСТАВОК НА БОК. ВНУТР. КОРОБА TOPSIDE INNOTECH ATIRA, H144, NL470, СТАЛЬ, БЕЛЫЙ</v>
          </cell>
        </row>
        <row r="1891">
          <cell r="A1891">
            <v>9206230</v>
          </cell>
          <cell r="B1891" t="str">
            <v>КОМПЛЕКТ НАДСТАВОК НА БОК. ВНУТР. КОРОБА TOPSIDE INNOTECH ATIRA, H144, NL520, СТАЛЬ, БЕЛЫЙ*ЗАКАЗНАЯ ПОЗИЦИЯ!!!</v>
          </cell>
        </row>
        <row r="1892">
          <cell r="A1892">
            <v>9206326</v>
          </cell>
          <cell r="B1892" t="str">
            <v>КОМПЛЕКТ СОЕДИНИТЕЛЕЙ ПЕРЕДНЕЙ ПАНЕЛИ ВНУТР. ЯЩИКА 200 INNOTECH ATIRA, H70, БЕЛЫЕ</v>
          </cell>
        </row>
        <row r="1893">
          <cell r="A1893">
            <v>9206329</v>
          </cell>
          <cell r="B1893" t="str">
            <v>КОМПЛЕКТ СОЕДИНИТЕЛЕЙ ПЕРЕДНЕЙ ПАНЕЛИ ВНУТР. КОРОБА 200 INNOTECH ATIRA, H144, БЕЛЫЙ</v>
          </cell>
        </row>
        <row r="1894">
          <cell r="A1894">
            <v>9194434</v>
          </cell>
          <cell r="B1894" t="str">
            <v>БОКОВИНА ЯЩИКА INNOTECH ATIRA, H54, NL470, АНТРАЦИТ, ЛЕВАЯ</v>
          </cell>
        </row>
        <row r="1895">
          <cell r="A1895">
            <v>9194435</v>
          </cell>
          <cell r="B1895" t="str">
            <v>БОКОВИНА ЯЩИКА INNOTECH ATIRA, H54, NL470, АНТРАЦИТ, ПРАВАЯ</v>
          </cell>
        </row>
        <row r="1896">
          <cell r="A1896">
            <v>9194418</v>
          </cell>
          <cell r="B1896" t="str">
            <v>БОКОВИНА ЯЩИКА INNOTECH ATIRA, H70, NL260, АНТРАЦИТ, ЛЕВАЯ</v>
          </cell>
        </row>
        <row r="1897">
          <cell r="A1897">
            <v>9194419</v>
          </cell>
          <cell r="B1897" t="str">
            <v>БОКОВИНА ЯЩИКА INNOTECH ATIRA, H70, NL260, АНТРАЦИТ, ПРАВАЯ</v>
          </cell>
        </row>
        <row r="1898">
          <cell r="A1898">
            <v>9194420</v>
          </cell>
          <cell r="B1898" t="str">
            <v>БОКОВИНА ЯЩИКА INNOTECH ATIRA, H70, NL300, АНТРАЦИТ, ЛЕВАЯ</v>
          </cell>
        </row>
        <row r="1899">
          <cell r="A1899">
            <v>9194421</v>
          </cell>
          <cell r="B1899" t="str">
            <v>БОКОВИНА ЯЩИКА INNOTECH ATIRA, H70, NL300, АНТРАЦИТ, ПРАВАЯ</v>
          </cell>
        </row>
        <row r="1900">
          <cell r="A1900">
            <v>9194422</v>
          </cell>
          <cell r="B1900" t="str">
            <v>БОКОВИНА ЯЩИКА INNOTECH ATIRA, H70, NL350, АНТРАЦИТ, ЛЕВАЯ</v>
          </cell>
        </row>
        <row r="1901">
          <cell r="A1901">
            <v>9194423</v>
          </cell>
          <cell r="B1901" t="str">
            <v>БОКОВИНА ЯЩИКА INNOTECH ATIRA, H70, NL350, АНТРАЦИТ, ПРАВАЯ</v>
          </cell>
        </row>
        <row r="1902">
          <cell r="A1902">
            <v>9194424</v>
          </cell>
          <cell r="B1902" t="str">
            <v>БОКОВИНА ЯЩИКА INNOTECH ATIRA, H70, NL420, АНТРАЦИТ, ЛЕВАЯ</v>
          </cell>
        </row>
        <row r="1903">
          <cell r="A1903">
            <v>9194425</v>
          </cell>
          <cell r="B1903" t="str">
            <v>БОКОВИНА ЯЩИКА INNOTECH ATIRA, H70, NL420, АНТРАЦИТ, ПРАВАЯ</v>
          </cell>
        </row>
        <row r="1904">
          <cell r="A1904">
            <v>9194426</v>
          </cell>
          <cell r="B1904" t="str">
            <v>БОКОВИНА ЯЩИКА INNOTECH ATIRA, H70, NL470, АНТРАЦИТ, ЛЕВАЯ</v>
          </cell>
        </row>
        <row r="1905">
          <cell r="A1905">
            <v>9194427</v>
          </cell>
          <cell r="B1905" t="str">
            <v>БОКОВИНА ЯЩИКА INNOTECH ATIRA, H70, NL470, АНТРАЦИТ, ПРАВАЯ</v>
          </cell>
        </row>
        <row r="1906">
          <cell r="A1906">
            <v>9194428</v>
          </cell>
          <cell r="B1906" t="str">
            <v>БОКОВИНА ЯЩИКА INNOTECH ATIRA, H70, NL520, АНТРАЦИТ, ЛЕВАЯ</v>
          </cell>
        </row>
        <row r="1907">
          <cell r="A1907">
            <v>9194429</v>
          </cell>
          <cell r="B1907" t="str">
            <v>БОКОВИНА ЯЩИКА INNOTECH ATIRA, H70, NL520, АНТРАЦИТ, ПРАВАЯ</v>
          </cell>
        </row>
        <row r="1908">
          <cell r="A1908">
            <v>9194625</v>
          </cell>
          <cell r="B1908" t="str">
            <v>СОЕДИНИТЕЛЬ ЗАДНЕЙ СТЕНКИ INNOTECH ATIRA, H54, АНТРАЦИТ, ЛЕВЫЙ</v>
          </cell>
        </row>
        <row r="1909">
          <cell r="A1909">
            <v>9194626</v>
          </cell>
          <cell r="B1909" t="str">
            <v>СОЕДИНИТЕЛЬ ЗАДНЕЙ СТЕНКИ INNOTECH ATIRA, H54, АНТРАЦИТ, ПРАВЫЙ</v>
          </cell>
        </row>
        <row r="1910">
          <cell r="A1910">
            <v>9194629</v>
          </cell>
          <cell r="B1910" t="str">
            <v>СОЕДИНИТЕЛЬ ЗАДНЕЙ СТЕНКИ INNOTECH ATIRA, H70, АНТРАЦИТ, ЛЕВЫЙ</v>
          </cell>
        </row>
        <row r="1911">
          <cell r="A1911">
            <v>9194630</v>
          </cell>
          <cell r="B1911" t="str">
            <v>СОЕДИНИТЕЛЬ ЗАДНЕЙ СТЕНКИ INNOTECH ATIRA, H70, АНТРАЦИТ, ПРАВЫЙ</v>
          </cell>
        </row>
        <row r="1912">
          <cell r="A1912">
            <v>9194637</v>
          </cell>
          <cell r="B1912" t="str">
            <v>СОЕДИНИТЕЛЬ ЗАДНЕЙ СТЕНКИ INNOTECH ATIRA, H144, АНТРАЦИТ, ЛЕВЫЙ</v>
          </cell>
        </row>
        <row r="1913">
          <cell r="A1913">
            <v>9194638</v>
          </cell>
          <cell r="B1913" t="str">
            <v>СОЕДИНИТЕЛЬ ЗАДНЕЙ СТЕНКИ INNOTECH ATIRA, H144, АНТРАЦИТ, ПРАВЫЙ</v>
          </cell>
        </row>
        <row r="1914">
          <cell r="A1914">
            <v>9194641</v>
          </cell>
          <cell r="B1914" t="str">
            <v>СОЕДИНИТЕЛЬ ЗАДНЕЙ СТЕНКИ INNOTECH ATIRA, H176, АНТРАЦИТ, ЛЕВЫЙ</v>
          </cell>
        </row>
        <row r="1915">
          <cell r="A1915">
            <v>9194642</v>
          </cell>
          <cell r="B1915" t="str">
            <v>СОЕДИНИТЕЛЬ ЗАДНЕЙ СТЕНКИ INNOTECH ATIRA, H176, АНТРАЦИТ, ПРАВЫЙ</v>
          </cell>
        </row>
        <row r="1916">
          <cell r="A1916">
            <v>9194437</v>
          </cell>
          <cell r="B1916" t="str">
            <v>ЗАДНЯЯ СТЕНКА ЯЩИКА INNOTECH ATIRA, H54, KB600, СТАЛЬ, АНТРАЦИТ*ЗАКАЗНАЯ ПОЗИЦИЯ!!!</v>
          </cell>
        </row>
        <row r="1917">
          <cell r="A1917">
            <v>9194452</v>
          </cell>
          <cell r="B1917" t="str">
            <v>ЗАДНЯЯ СТЕНКА ЯЩИКА INNOTECH ATIRA, H70, KB300, СТАЛЬ, АНТРАЦИТ</v>
          </cell>
        </row>
        <row r="1918">
          <cell r="A1918">
            <v>9194454</v>
          </cell>
          <cell r="B1918" t="str">
            <v>ЗАДНЯЯ СТЕНКА ЯЩИКА INNOTECH ATIRA, H70, KB400, СТАЛЬ, АНТРАЦИТ</v>
          </cell>
        </row>
        <row r="1919">
          <cell r="A1919">
            <v>9194455</v>
          </cell>
          <cell r="B1919" t="str">
            <v>ЗАДНЯЯ СТЕНКА ЯЩИКА INNOTECH ATIRA, H70, KB450, СТАЛЬ, АНТРАЦИТ</v>
          </cell>
        </row>
        <row r="1920">
          <cell r="A1920">
            <v>9194456</v>
          </cell>
          <cell r="B1920" t="str">
            <v>ЗАДНЯЯ СТЕНКА ЯЩИКА INNOTECH ATIRA, H70, KB500, СТАЛЬ, АНТРАЦИТ</v>
          </cell>
        </row>
        <row r="1921">
          <cell r="A1921">
            <v>9194458</v>
          </cell>
          <cell r="B1921" t="str">
            <v>ЗАДНЯЯ СТЕНКА ЯЩИКА INNOTECH ATIRA, H70, KB600, СТАЛЬ, АНТРАЦИТ</v>
          </cell>
        </row>
        <row r="1922">
          <cell r="A1922">
            <v>9194460</v>
          </cell>
          <cell r="B1922" t="str">
            <v>ЗАДНЯЯ СТЕНКА ЯЩИКА INNOTECH ATIRA, H70, KB800, СТАЛЬ, АНТРАЦИТ</v>
          </cell>
        </row>
        <row r="1923">
          <cell r="A1923">
            <v>9194461</v>
          </cell>
          <cell r="B1923" t="str">
            <v>ЗАДНЯЯ СТЕНКА ЯЩИКА INNOTECH ATIRA, H70, KB900, СТАЛЬ, АНТРАЦИТ</v>
          </cell>
        </row>
        <row r="1924">
          <cell r="A1924">
            <v>9194463</v>
          </cell>
          <cell r="B1924" t="str">
            <v>ЗАДНЯЯ СТЕНКА ЯЩИКА INNOTECH ATIRA, H70, KB1200, СТАЛЬ, АНТРАЦИТ*ЗАКАЗНАЯ ПОЗИЦИЯ!!!</v>
          </cell>
        </row>
        <row r="1925">
          <cell r="A1925">
            <v>9194480</v>
          </cell>
          <cell r="B1925" t="str">
            <v>ЗАДНЯЯ СТЕНКА КОРОБА INNOTECH ATIRA, H144, KB300, СТАЛЬ, АНТРАЦИТ</v>
          </cell>
        </row>
        <row r="1926">
          <cell r="A1926">
            <v>9194482</v>
          </cell>
          <cell r="B1926" t="str">
            <v>ЗАДНЯЯ СТЕНКА КОРОБА INNOTECH ATIRA, H144, KB400, СТАЛЬ, АНТРАЦИТ</v>
          </cell>
        </row>
        <row r="1927">
          <cell r="A1927">
            <v>9194483</v>
          </cell>
          <cell r="B1927" t="str">
            <v>ЗАДНЯЯ СТЕНКА КОРОБА INNOTECH ATIRA, H144, KB450, СТАЛЬ, АНТРАЦИТ</v>
          </cell>
        </row>
        <row r="1928">
          <cell r="A1928">
            <v>9194484</v>
          </cell>
          <cell r="B1928" t="str">
            <v>ЗАДНЯЯ СТЕНКА КОРОБА INNOTECH ATIRA, H144, KB500, СТАЛЬ, АНТРАЦИТ</v>
          </cell>
        </row>
        <row r="1929">
          <cell r="A1929">
            <v>9194486</v>
          </cell>
          <cell r="B1929" t="str">
            <v>ЗАДНЯЯ СТЕНКА КОРОБА INNOTECH ATIRA, H144, KB600, СТАЛЬ, АНТРАЦИТ</v>
          </cell>
        </row>
        <row r="1930">
          <cell r="A1930">
            <v>9194489</v>
          </cell>
          <cell r="B1930" t="str">
            <v>ЗАДНЯЯ СТЕНКА КОРОБА INNOTECH ATIRA, H144, KB800, СТАЛЬ, АНТРАЦИТ</v>
          </cell>
        </row>
        <row r="1931">
          <cell r="A1931">
            <v>9194491</v>
          </cell>
          <cell r="B1931" t="str">
            <v>ЗАДНЯЯ СТЕНКА КОРОБА INNOTECH ATIRA, H144, KB900, СТАЛЬ, АНТРАЦИТ</v>
          </cell>
        </row>
        <row r="1932">
          <cell r="A1932">
            <v>9194493</v>
          </cell>
          <cell r="B1932" t="str">
            <v>ЗАДНЯЯ СТЕНКА КОРОБА INNOTECH ATIRA, H144, KB1200, СТАЛЬ, АНТРАЦИТ*ЗАКАЗНАЯ ПОЗИЦИЯ!!!</v>
          </cell>
        </row>
        <row r="1933">
          <cell r="A1933">
            <v>9194550</v>
          </cell>
          <cell r="B1933" t="str">
            <v>ПРОДОЛЬНЫЙ РЕЛИНГ КОРОБА INNOTECH ATIRA, NL260, АНТРАЦИТ, ЛЕВЫЙ</v>
          </cell>
        </row>
        <row r="1934">
          <cell r="A1934">
            <v>9194551</v>
          </cell>
          <cell r="B1934" t="str">
            <v>ПРОДОЛЬНЫЙ РЕЛИНГ КОРОБА INNOTECH ATIRA, NL260, АНТРАЦИТ, ПРАВЫЙ</v>
          </cell>
        </row>
        <row r="1935">
          <cell r="A1935">
            <v>9194552</v>
          </cell>
          <cell r="B1935" t="str">
            <v>ПРОДОЛЬНЫЙ РЕЛИНГ КОРОБА INNOTECH ATIRA, NL300, АНТРАЦИТ, ЛЕВЫЙ</v>
          </cell>
        </row>
        <row r="1936">
          <cell r="A1936">
            <v>9194553</v>
          </cell>
          <cell r="B1936" t="str">
            <v>ПРОДОЛЬНЫЙ РЕЛИНГ КОРОБА INNOTECH ATIRA, NL300, АНТРАЦИТ, ПРАВЫЙ</v>
          </cell>
        </row>
        <row r="1937">
          <cell r="A1937">
            <v>9194554</v>
          </cell>
          <cell r="B1937" t="str">
            <v>ПРОДОЛЬНЫЙ РЕЛИНГ КОРОБА INNOTECH ATIRA, NL350, АНТРАЦИТ, ЛЕВЫЙ</v>
          </cell>
        </row>
        <row r="1938">
          <cell r="A1938">
            <v>9194555</v>
          </cell>
          <cell r="B1938" t="str">
            <v>ПРОДОЛЬНЫЙ РЕЛИНГ КОРОБА INNOTECH ATIRA, NL350, АНТРАЦИТ, ПРАВЫЙ</v>
          </cell>
        </row>
        <row r="1939">
          <cell r="A1939">
            <v>9194556</v>
          </cell>
          <cell r="B1939" t="str">
            <v>ПРОДОЛЬНЫЙ РЕЛИНГ КОРОБА INNOTECH ATIRA, NL420, АНТРАЦИТ, ЛЕВЫЙ</v>
          </cell>
        </row>
        <row r="1940">
          <cell r="A1940">
            <v>9194557</v>
          </cell>
          <cell r="B1940" t="str">
            <v>ПРОДОЛЬНЫЙ РЕЛИНГ КОРОБА INNOTECH ATIRA, NL420, АНТРАЦИТ, ПРАВЫЙ</v>
          </cell>
        </row>
        <row r="1941">
          <cell r="A1941">
            <v>9194558</v>
          </cell>
          <cell r="B1941" t="str">
            <v>ПРОДОЛЬНЫЙ РЕЛИНГ КОРОБА INNOTECH ATIRA, NL470, АНТРАЦИТ, ЛЕВЫЙ</v>
          </cell>
        </row>
        <row r="1942">
          <cell r="A1942">
            <v>9194559</v>
          </cell>
          <cell r="B1942" t="str">
            <v>ПРОДОЛЬНЫЙ РЕЛИНГ КОРОБА INNOTECH ATIRA, NL470, АНТРАЦИТ, ПРАВЫЙ</v>
          </cell>
        </row>
        <row r="1943">
          <cell r="A1943">
            <v>9194560</v>
          </cell>
          <cell r="B1943" t="str">
            <v>ПРОДОЛЬНЫЙ РЕЛИНГ КОРОБА INNOTECH ATIRA, NL520, АНТРАЦИТ, ЛЕВЫЙ</v>
          </cell>
        </row>
        <row r="1944">
          <cell r="A1944">
            <v>9194561</v>
          </cell>
          <cell r="B1944" t="str">
            <v>ПРОДОЛЬНЫЙ РЕЛИНГ КОРОБА INNOTECH ATIRA, NL520, АНТРАЦИТ, ПРАВЫЙ</v>
          </cell>
        </row>
        <row r="1945">
          <cell r="A1945">
            <v>9195038</v>
          </cell>
          <cell r="B1945" t="str">
            <v>ПРОДОЛЬНЫЙ РЕЛИНГ КОРОБА ВТОРОГО УРОВНЯ INNOTECH ATIRA, NL260, АНТРАЦИТ, ЛЕВЫЙ*ЗАКАЗНАЯ ПОЗИЦИЯ!!!</v>
          </cell>
        </row>
        <row r="1946">
          <cell r="A1946">
            <v>9195039</v>
          </cell>
          <cell r="B1946" t="str">
            <v>ПРОДОЛЬНЫЙ РЕЛИНГ КОРОБА ВТОРОГО УРОВНЯ INNOTECH ATIRA, NL260, АНТРАЦИТ, ПРАВЫЙ*ЗАКАЗНАЯ ПОЗИЦИЯ!!!</v>
          </cell>
        </row>
        <row r="1947">
          <cell r="A1947">
            <v>9195040</v>
          </cell>
          <cell r="B1947" t="str">
            <v>ПРОДОЛЬНЫЙ РЕЛИНГ КОРОБА ВТОРОГО УРОВНЯ INNOTECH ATIRA, NL300, АНТРАЦИТ, ЛЕВЫЙ*ЗАКАЗНАЯ ПОЗИЦИЯ!!!</v>
          </cell>
        </row>
        <row r="1948">
          <cell r="A1948">
            <v>9195041</v>
          </cell>
          <cell r="B1948" t="str">
            <v>ПРОДОЛЬНЫЙ РЕЛИНГ КОРОБА ВТОРОГО УРОВНЯ INNOTECH ATIRA, NL300, АНТРАЦИТ, ПРАВЫЙ*ЗАКАЗНАЯ ПОЗИЦИЯ!!!</v>
          </cell>
        </row>
        <row r="1949">
          <cell r="A1949">
            <v>9195042</v>
          </cell>
          <cell r="B1949" t="str">
            <v>ПРОДОЛЬНЫЙ РЕЛИНГ КОРОБА ВТОРОГО УРОВНЯ INNOTECH ATIRA, NL350, АНТРАЦИТ, ЛЕВЫЙ</v>
          </cell>
        </row>
        <row r="1950">
          <cell r="A1950">
            <v>9195043</v>
          </cell>
          <cell r="B1950" t="str">
            <v>ПРОДОЛЬНЫЙ РЕЛИНГ КОРОБА ВТОРОГО УРОВНЯ INNOTECH ATIRA, NL350, АНТРАЦИТ, ПРАВЫЙ</v>
          </cell>
        </row>
        <row r="1951">
          <cell r="A1951">
            <v>9195044</v>
          </cell>
          <cell r="B1951" t="str">
            <v>ПРОДОЛЬНЫЙ РЕЛИНГ КОРОБА ВТОРОГО УРОВНЯ INNOTECH ATIRA, NL420, АНТРАЦИТ, ЛЕВЫЙ</v>
          </cell>
        </row>
        <row r="1952">
          <cell r="A1952">
            <v>9195045</v>
          </cell>
          <cell r="B1952" t="str">
            <v>ПРОДОЛЬНЫЙ РЕЛИНГ КОРОБА ВТОРОГО УРОВНЯ INNOTECH ATIRA, NL420, АНТРАЦИТ, ПРАВЫЙ</v>
          </cell>
        </row>
        <row r="1953">
          <cell r="A1953">
            <v>9195046</v>
          </cell>
          <cell r="B1953" t="str">
            <v>ПРОДОЛЬНЫЙ РЕЛИНГ КОРОБА ВТОРОГО УРОВНЯ INNOTECH ATIRA, NL470, АНТРАЦИТ, ЛЕВЫЙ</v>
          </cell>
        </row>
        <row r="1954">
          <cell r="A1954">
            <v>9195047</v>
          </cell>
          <cell r="B1954" t="str">
            <v>ПРОДОЛЬНЫЙ РЕЛИНГ КОРОБА ВТОРОГО УРОВНЯ INNOTECH ATIRA, NL470, АНТРАЦИТ, ПРАВЫЙ</v>
          </cell>
        </row>
        <row r="1955">
          <cell r="A1955">
            <v>9195048</v>
          </cell>
          <cell r="B1955" t="str">
            <v>ПРОДОЛЬНЫЙ РЕЛИНГ КОРОБА ВТОРОГО УРОВНЯ INNOTECH ATIRA, NL520, АНТРАЦИТ, ЛЕВЫЙ</v>
          </cell>
        </row>
        <row r="1956">
          <cell r="A1956">
            <v>9195049</v>
          </cell>
          <cell r="B1956" t="str">
            <v>ПРОДОЛЬНЫЙ РЕЛИНГ КОРОБА ВТОРОГО УРОВНЯ INNOTECH ATIRA, NL520, АНТРАЦИТ, ПРАВЫЙ</v>
          </cell>
        </row>
        <row r="1957">
          <cell r="A1957">
            <v>9206258</v>
          </cell>
          <cell r="B1957" t="str">
            <v>АДАПТЕР ПРОДОЛЬНОГО РЕЛИНГА КОРОБА INNOTECH ATIRA, АНТРАЦИТ</v>
          </cell>
        </row>
        <row r="1958">
          <cell r="A1958">
            <v>9194691</v>
          </cell>
          <cell r="B1958" t="str">
            <v>КОМПЛЕКТ НАДСТАВОК НА БОКОВИНУ TOPSIDE INNOTECH ATIRA, H144, NL260, СТАЛЬ, АНТРАЦИТ</v>
          </cell>
        </row>
        <row r="1959">
          <cell r="A1959">
            <v>9194692</v>
          </cell>
          <cell r="B1959" t="str">
            <v>КОМПЛЕКТ НАДСТАВОК НА БОКОВИНУ TOPSIDE INNOTECH ATIRA, H144, NL300, СТАЛЬ, АНТРАЦИТ</v>
          </cell>
        </row>
        <row r="1960">
          <cell r="A1960">
            <v>9194693</v>
          </cell>
          <cell r="B1960" t="str">
            <v>КОМПЛЕКТ НАДСТАВОК НА БОКОВИНУ TOPSIDE INNOTECH ATIRA, H144, NL350, СТАЛЬ, АНТРАЦИТ</v>
          </cell>
        </row>
        <row r="1961">
          <cell r="A1961">
            <v>9194694</v>
          </cell>
          <cell r="B1961" t="str">
            <v>КОМПЛЕКТ НАДСТАВОК НА БОКОВИНУ TOPSIDE INNOTECH ATIRA, H144, NL420, СТАЛЬ, АНТРАЦИТ</v>
          </cell>
        </row>
        <row r="1962">
          <cell r="A1962">
            <v>9194695</v>
          </cell>
          <cell r="B1962" t="str">
            <v>КОМПЛЕКТ НАДСТАВОК НА БОКОВИНУ TOPSIDE INNOTECH ATIRA, H144, NL470, СТАЛЬ, АНТРАЦИТ</v>
          </cell>
        </row>
        <row r="1963">
          <cell r="A1963">
            <v>9194696</v>
          </cell>
          <cell r="B1963" t="str">
            <v>КОМПЛЕКТ НАДСТАВОК НА БОКОВИНУ TOPSIDE INNOTECH ATIRA, H144, NL520, СТАЛЬ, АНТРАЦИТ</v>
          </cell>
        </row>
        <row r="1964">
          <cell r="A1964">
            <v>9194659</v>
          </cell>
          <cell r="B1964" t="str">
            <v>КОМПЛЕКТ АДАПТЕРОВ TOPSIDE INNOTECH ATIRA, H144, ТЕМНО СЕРЫЙ</v>
          </cell>
        </row>
        <row r="1965">
          <cell r="A1965">
            <v>9194712</v>
          </cell>
          <cell r="B1965" t="str">
            <v>КОМПЛЕКТ НАДСТАВОК НА БОКОВИНУ TOPSIDE INNOTECH ATIRA, H176, NL260, СТАЛЬ, АНТРАЦИТ</v>
          </cell>
        </row>
        <row r="1966">
          <cell r="A1966">
            <v>9194713</v>
          </cell>
          <cell r="B1966" t="str">
            <v>КОМПЛЕКТ НАДСТАВОК НА БОКОВИНУ TOPSIDE INNOTECH ATIRA, H176, NL300, СТАЛЬ, АНТРАЦИТ</v>
          </cell>
        </row>
        <row r="1967">
          <cell r="A1967">
            <v>9194714</v>
          </cell>
          <cell r="B1967" t="str">
            <v>КОМПЛЕКТ НАДСТАВОК НА БОКОВИНУ TOPSIDE INNOTECH ATIRA, H176, NL350, СТАЛЬ, АНТРАЦИТ</v>
          </cell>
        </row>
        <row r="1968">
          <cell r="A1968">
            <v>9194715</v>
          </cell>
          <cell r="B1968" t="str">
            <v>КОМПЛЕКТ НАДСТАВОК НА БОКОВИНУ TOPSIDE INNOTECH ATIRA, H176, NL420, СТАЛЬ, АНТРАЦИТ</v>
          </cell>
        </row>
        <row r="1969">
          <cell r="A1969">
            <v>9194716</v>
          </cell>
          <cell r="B1969" t="str">
            <v>КОМПЛЕКТ НАДСТАВОК НА БОКОВИНУ TOPSIDE INNOTECH ATIRA, H176, NL470, СТАЛЬ, АНТРАЦИТ</v>
          </cell>
        </row>
        <row r="1970">
          <cell r="A1970">
            <v>9194717</v>
          </cell>
          <cell r="B1970" t="str">
            <v>КОМПЛЕКТ НАДСТАВОК НА БОКОВИНУ TOPSIDE INNOTECH ATIRA, H176, NL520, СТАЛЬ, АНТРАЦИТ</v>
          </cell>
        </row>
        <row r="1971">
          <cell r="A1971">
            <v>9194662</v>
          </cell>
          <cell r="B1971" t="str">
            <v>КОМПЛЕКТ АДАПТЕРОВ TOPSIDE INNOTECH ATIRA, H176, ТЕМНО СЕРЫЙ</v>
          </cell>
        </row>
        <row r="1972">
          <cell r="A1972">
            <v>9194811</v>
          </cell>
          <cell r="B1972" t="str">
            <v>КОМПЛЕКТ НАДСТАВОК НА БОКОВИНУ DESIGNSIDE INNOTECH ATIRA, H144, NL260, СТЕКЛО, АНТРАЦИТ*ЗАКАЗНАЯ ПОЗИЦИЯ!!!</v>
          </cell>
        </row>
        <row r="1973">
          <cell r="A1973">
            <v>9194812</v>
          </cell>
          <cell r="B1973" t="str">
            <v>КОМПЛЕКТ НАДСТАВОК НА БОКОВИНУ DESIGNSIDE INNOTECH ATIRA, H144, NL300, СТЕКЛО, АНТРАЦИТ*ЗАКАЗНАЯ ПОЗИЦИЯ!!!</v>
          </cell>
        </row>
        <row r="1974">
          <cell r="A1974">
            <v>9194813</v>
          </cell>
          <cell r="B1974" t="str">
            <v>КОМПЛЕКТ НАДСТАВОК НА БОКОВИНУ DESIGNSIDE INNOTECH ATIRA, H144, NL350, СТЕКЛО, АНТРАЦИТ*ЗАКАЗНАЯ ПОЗИЦИЯ!!!</v>
          </cell>
        </row>
        <row r="1975">
          <cell r="A1975">
            <v>9194814</v>
          </cell>
          <cell r="B1975" t="str">
            <v>КОМПЛЕКТ НАДСТАВОК НА БОКОВИНУ DESIGNSIDE INNOTECH ATIRA, H144, NL420, СТЕКЛО, АНТРАЦИТ</v>
          </cell>
        </row>
        <row r="1976">
          <cell r="A1976">
            <v>9194815</v>
          </cell>
          <cell r="B1976" t="str">
            <v>КОМПЛЕКТ НАДСТАВОК НА БОКОВИНУ DESIGNSIDE INNOTECH ATIRA, H144, NL470, СТЕКЛО, АНТРАЦИТ</v>
          </cell>
        </row>
        <row r="1977">
          <cell r="A1977">
            <v>9194816</v>
          </cell>
          <cell r="B1977" t="str">
            <v>КОМПЛЕКТ НАДСТАВОК НА БОКОВИНУ DESIGNSIDE INNOTECH ATIRA, H144, NL520, СТЕКЛО, АНТРАЦИТ</v>
          </cell>
        </row>
        <row r="1978">
          <cell r="A1978">
            <v>9196319</v>
          </cell>
          <cell r="B1978" t="str">
            <v>КОМПЛЕКТ АДАПТЕРОВ DESIGNSIDE INNOTECH ATIRA, H144, ТЕМНО СЕРЫЙ</v>
          </cell>
        </row>
        <row r="1979">
          <cell r="A1979">
            <v>9194832</v>
          </cell>
          <cell r="B1979" t="str">
            <v>КОМПЛЕКТ НАДСТАВОК НА БОКОВИНУ DESIGNSIDE INNOTECH ATIRA, H176, NL260, СТЕКЛО, АНТРАЦИТ*ЗАКАЗНАЯ ПОЗИЦИЯ!!!</v>
          </cell>
        </row>
        <row r="1980">
          <cell r="A1980">
            <v>9194833</v>
          </cell>
          <cell r="B1980" t="str">
            <v>КОМПЛЕКТ НАДСТАВОК НА БОКОВИНУ DESIGNSIDE INNOTECH ATIRA, H176, NL300, СТЕКЛО, АНТРАЦИТ*ЗАКАЗНАЯ ПОЗИЦИЯ!!!</v>
          </cell>
        </row>
        <row r="1981">
          <cell r="A1981">
            <v>9194834</v>
          </cell>
          <cell r="B1981" t="str">
            <v>КОМПЛЕКТ НАДСТАВОК НА БОКОВИНУ DESIGNSIDE INNOTECH ATIRA, H176, NL350, СТЕКЛО, АНТРАЦИТ*ЗАКАЗНАЯ ПОЗИЦИЯ!!!</v>
          </cell>
        </row>
        <row r="1982">
          <cell r="A1982">
            <v>9194835</v>
          </cell>
          <cell r="B1982" t="str">
            <v>КОМПЛЕКТ НАДСТАВОК НА БОКОВИНУ DESIGNSIDE INNOTECH ATIRA, H176, NL420, СТЕКЛО, АНТРАЦИТ</v>
          </cell>
        </row>
        <row r="1983">
          <cell r="A1983">
            <v>9194836</v>
          </cell>
          <cell r="B1983" t="str">
            <v>КОМПЛЕКТ НАДСТАВОК НА БОКОВИНУ DESIGNSIDE INNOTECH ATIRA, H176, NL470, СТЕКЛО, АНТРАЦИТ</v>
          </cell>
        </row>
        <row r="1984">
          <cell r="A1984">
            <v>9194837</v>
          </cell>
          <cell r="B1984" t="str">
            <v>КОМПЛЕКТ НАДСТАВОК НА БОКОВИНУ DESIGNSIDE INNOTECH ATIRA, H176, NL520, СТЕКЛО, АНТРАЦИТ</v>
          </cell>
        </row>
        <row r="1985">
          <cell r="A1985">
            <v>9196322</v>
          </cell>
          <cell r="B1985" t="str">
            <v>КОМПЛЕКТ АДАПТЕРОВ DESIGNSIDE INNOTECH ATIRA, H176, ТЕМНО СЕРЫЙ</v>
          </cell>
        </row>
        <row r="1986">
          <cell r="A1986">
            <v>9194739</v>
          </cell>
          <cell r="B1986" t="str">
            <v>ПЕРЕДНЯЯ ПАНЕЛЬ ВНУТРЕННЕГО ЯЩИКА 100 INNOTECH ATIRA, H70, KB450, АНТРАЦИТ</v>
          </cell>
        </row>
        <row r="1987">
          <cell r="A1987">
            <v>9194741</v>
          </cell>
          <cell r="B1987" t="str">
            <v>ПЕРЕДНЯЯ ПАНЕЛЬ ВНУТРЕННЕГО ЯЩИКА 100 INNOTECH ATIRA, H70, KB600, АНТРАЦИТ</v>
          </cell>
        </row>
        <row r="1988">
          <cell r="A1988">
            <v>9194743</v>
          </cell>
          <cell r="B1988" t="str">
            <v>ПЕРЕДНЯЯ ПАНЕЛЬ ВНУТРЕННЕГО ЯЩИКА 100 INNOTECH ATIRA, H70, KB900, АНТРАЦИТ</v>
          </cell>
        </row>
        <row r="1989">
          <cell r="A1989">
            <v>9194766</v>
          </cell>
          <cell r="B1989" t="str">
            <v>ПЕРЕДНЯЯ ПАНЕЛЬ ВНУТРЕННЕГО ЯЩИКА 100 INNOTECH ATIRA, L2000, АЛЮМИНИЙ, АНТРАЦИТ</v>
          </cell>
        </row>
        <row r="1990">
          <cell r="A1990">
            <v>9196349</v>
          </cell>
          <cell r="B1990" t="str">
            <v>КОМПЛЕКТ СОЕДИНИТЕЛЕЙ ПЕРЕДНЕЙ ПАНЕЛИ ВНУТР. ЯЩИКА 100 INNOTECH ATIRA, H70, АНТРАЦИТ</v>
          </cell>
        </row>
        <row r="1991">
          <cell r="A1991">
            <v>9204259</v>
          </cell>
          <cell r="B1991" t="str">
            <v>КОМПЛЕКТ СОЕДИНИТЕЛЕЙ ПЕРЕДНЕЙ ПАНЕЛИ ВНУТР. КОРОБА 100 INNOTECH ATIRA, H144, АНТРАЦИТ</v>
          </cell>
        </row>
        <row r="1992">
          <cell r="A1992">
            <v>9235837</v>
          </cell>
          <cell r="B1992" t="str">
            <v>ФИКСАТОР ВНУТРЕННЕГО ЯЩИКА INNOTECH ATIRA,АНТРАЦИТ</v>
          </cell>
        </row>
        <row r="1993">
          <cell r="A1993">
            <v>9194616</v>
          </cell>
          <cell r="B1993" t="str">
            <v>ПОПЕРЕЧНЫЙ РЕЛИНГ INNOTECH ATIRA, L2000, АНТРАЦИТ</v>
          </cell>
        </row>
        <row r="1994">
          <cell r="A1994">
            <v>9196185</v>
          </cell>
          <cell r="B1994" t="str">
            <v>КОМПЛЕКТ ПРОДОЛЬНЫХ РЕЛИНГОВ ВНУТРЕННЕГО КОРОБА 100 INNOTECH ATIRA, NL350, АНТРАЦИТ*ЗАКАЗНАЯ ПОЗИЦИЯ!!!</v>
          </cell>
        </row>
        <row r="1995">
          <cell r="A1995">
            <v>9196186</v>
          </cell>
          <cell r="B1995" t="str">
            <v>КОМПЛЕКТ ПРОДОЛЬНЫХ РЕЛИНГОВ ВНУТРЕННЕГО КОРОБА 100 INNOTECH ATIRA, NL420, АНТРАЦИТ</v>
          </cell>
        </row>
        <row r="1996">
          <cell r="A1996">
            <v>9196187</v>
          </cell>
          <cell r="B1996" t="str">
            <v>КОМПЛЕКТ ПРОДОЛЬНЫХ РЕЛИНГОВ ВНУТРЕННЕГО КОРОБА 100 INNOTECH ATIRA, NL470, АНТРАЦИТ</v>
          </cell>
        </row>
        <row r="1997">
          <cell r="A1997">
            <v>9196188</v>
          </cell>
          <cell r="B1997" t="str">
            <v>КОМПЛЕКТ ПРОДОЛЬНЫХ РЕЛИНГОВ ВНУТРЕННЕГО КОРОБА 100 INNOTECH ATIRA, NL520, АНТРАЦИТ</v>
          </cell>
        </row>
        <row r="1998">
          <cell r="A1998">
            <v>9206232</v>
          </cell>
          <cell r="B1998" t="str">
            <v>КОМПЛЕКТ НАДСТАВОК НА БОК. ВНУТР. КОРОБА TOPSIDE INNOTECH ATIRA, H144, NL350, СТАЛЬ, АНТРАЦИТ*ЗАКАЗНАЯ ПОЗИЦИЯ!!!</v>
          </cell>
        </row>
        <row r="1999">
          <cell r="A1999">
            <v>9206233</v>
          </cell>
          <cell r="B1999" t="str">
            <v>КОМПЛЕКТ НАДСТАВОК НА БОК. ВНУТР. КОРОБА TOPSIDE INNOTECH ATIRA, H144, NL420, СТАЛЬ, АНТРАЦИТ*ЗАКАЗНАЯ ПОЗИЦИЯ!!!</v>
          </cell>
        </row>
        <row r="2000">
          <cell r="A2000">
            <v>9206234</v>
          </cell>
          <cell r="B2000" t="str">
            <v>КОМПЛЕКТ НАДСТАВОК НА БОК. ВНУТР. КОРОБА TOPSIDE INNOTECH ATIRA, H144, NL470, СТАЛЬ, АНТРАЦИТ</v>
          </cell>
        </row>
        <row r="2001">
          <cell r="A2001">
            <v>9206245</v>
          </cell>
          <cell r="B2001" t="str">
            <v>КОМПЛЕКТ НАДСТАВОК НА БОК. ВНУТР. КОРОБА TOPSIDE INNOTECH ATIRA, H144, NL520, СТАЛЬ, АНТРАЦИТ*ЗАКАЗНАЯ ПОЗИЦИЯ!!!</v>
          </cell>
        </row>
        <row r="2002">
          <cell r="A2002">
            <v>9206327</v>
          </cell>
          <cell r="B2002" t="str">
            <v>КОМПЛЕКТ СОЕДИНИТЕЛЕЙ ПЕРЕДНЕЙ ПАНЕЛИ ВНУТР. ЯЩИКА 200 INNOTECH ATIRA, H70, АНТРАЦИТ</v>
          </cell>
        </row>
        <row r="2003">
          <cell r="A2003">
            <v>9206330</v>
          </cell>
          <cell r="B2003" t="str">
            <v>КОМПЛЕКТ СОЕДИНИТЕЛЕЙ ПЕРЕДНЕЙ ПАНЕЛИ ВНУТР. КОРОБА 200 INNOTECH ATIRA, H144, АНТРАЦИТ</v>
          </cell>
        </row>
        <row r="2004">
          <cell r="A2004">
            <v>1065191</v>
          </cell>
          <cell r="B2004" t="str">
            <v>СОЕДИНИТЕЛЬ ПЕРЕДНЕЙ ПАНЕЛИ INNOTECH/INNOTECH ATIRA</v>
          </cell>
        </row>
        <row r="2005">
          <cell r="A2005">
            <v>1061450</v>
          </cell>
          <cell r="B2005" t="str">
            <v>СОЕДИНИТЕЛЬ ПЕРЕДНЕЙ ПАНЕЛИ INNOTECH/INNOTECH ATIRA, С РАСПОРНОЙ МУФТОЙ</v>
          </cell>
        </row>
        <row r="2006">
          <cell r="A2006">
            <v>9002503</v>
          </cell>
          <cell r="B2006" t="str">
            <v>СОЕДИНИТЕЛЬ ПЕРЕДНЕЙ ПАНЕЛИ ДЛЯ ПРОДОЛЬНОГО РЕЛИНГА INNOTECH/INNOTECH ATIRA</v>
          </cell>
        </row>
        <row r="2007">
          <cell r="A2007">
            <v>1061965</v>
          </cell>
          <cell r="B2007" t="str">
            <v>СОЕДИНИТЕЛЬ ПЕРЕДНЕЙ ПАНЕЛИ ДЛЯ ПРОДОЛЬНОГО РЕЛИНГА INNOTECH/INNOTECH ATIRA, РАСПОРН. МУФТА</v>
          </cell>
        </row>
        <row r="2008">
          <cell r="A2008">
            <v>9098724</v>
          </cell>
          <cell r="B2008" t="str">
            <v>СОЕДИНИТЕЛЬ ПЕРЕДНЕЙ ПАНЕЛИ DESIGNSIDE ДЛЯ INNOTECH</v>
          </cell>
        </row>
        <row r="2009">
          <cell r="A2009">
            <v>9117782</v>
          </cell>
          <cell r="B2009" t="str">
            <v>СТАБИЛИЗАТОР ПЕРЕДНЕЙ ПАНЕЛИ INNOTECH ATIRA*ЗАКАЗНАЯ ПОЗИЦИЯ!!!</v>
          </cell>
        </row>
        <row r="2010">
          <cell r="A2010">
            <v>9194646</v>
          </cell>
          <cell r="B2010" t="str">
            <v>ЗАГЛУШКА НА БОКОВИНУ INNOTECH ATIRA, С ЛОГОТИПОМ HETTICH, СЕРАЯ</v>
          </cell>
        </row>
        <row r="2011">
          <cell r="A2011">
            <v>9194652</v>
          </cell>
          <cell r="B2011" t="str">
            <v>ЗАГЛУШКА НА БОКОВИНУ INNOTECH ATIRA, С ЛОГОТИПОМ HETTICH, СЕРАЯ/ПОД ХРОМ</v>
          </cell>
        </row>
        <row r="2012">
          <cell r="A2012">
            <v>9194647</v>
          </cell>
          <cell r="B2012" t="str">
            <v>ЗАГЛУШКА НА БОКОВИНУ INNOTECH ATIRA, С ЛОГОТИПОМ HETTICH, БЕЛАЯ</v>
          </cell>
        </row>
        <row r="2013">
          <cell r="A2013">
            <v>9194653</v>
          </cell>
          <cell r="B2013" t="str">
            <v>ЗАГЛУШКА НА БОКОВИНУ INNOTECH ATIRA, С ЛОГОТИПОМ HETTICH, БЕЛАЯ/ПОД ХРОМ</v>
          </cell>
        </row>
        <row r="2014">
          <cell r="A2014">
            <v>9194648</v>
          </cell>
          <cell r="B2014" t="str">
            <v>ЗАГЛУШКА НА БОКОВИНУ INNOTECH ATIRA, С ЛОГОТИПОМ HETTICH, ТЕМНО СЕРЫЙ</v>
          </cell>
        </row>
        <row r="2015">
          <cell r="A2015">
            <v>9194656</v>
          </cell>
          <cell r="B2015" t="str">
            <v>ЗАГЛУШКА НА БОКОВИНУ INNOTECH ATIRA, С ЛОГОТИПОМ HETTICH, ПОД НЕРЖ. СТАЛЬ</v>
          </cell>
        </row>
        <row r="2016">
          <cell r="A2016">
            <v>9240699</v>
          </cell>
          <cell r="B2016" t="str">
            <v>ДИЗАЙН-ПРОФИЛЬ INNOTECH ATIRA, NL470,ПОД ХРОМ</v>
          </cell>
        </row>
        <row r="2017">
          <cell r="A2017">
            <v>9240700</v>
          </cell>
          <cell r="B2017" t="str">
            <v>ДИЗАЙН-ПРОФИЛЬ INNOTECH ATIRA, NL470,ПОД АЛЮМИНИЙ</v>
          </cell>
        </row>
        <row r="2018">
          <cell r="A2018">
            <v>9240701</v>
          </cell>
          <cell r="B2018" t="str">
            <v>ДИЗАЙН-ПРОФИЛЬ INNOTECH ATIRA, NL470,ПОД НЕРЖАВЕЮЩУЮ СТАЛЬ</v>
          </cell>
        </row>
        <row r="2019">
          <cell r="A2019">
            <v>9240702</v>
          </cell>
          <cell r="B2019" t="str">
            <v>ДИЗАЙН-ПРОФИЛЬ INNOTECH ATIRA, NL470,ПОД ДУБ</v>
          </cell>
        </row>
        <row r="2020">
          <cell r="A2020">
            <v>9240703</v>
          </cell>
          <cell r="B2020" t="str">
            <v>ДИЗАЙН-ПРОФИЛЬ INNOTECH ATIRA, NL470,ПОД ОРЕХ</v>
          </cell>
        </row>
        <row r="2021">
          <cell r="A2021">
            <v>9240704</v>
          </cell>
          <cell r="B2021" t="str">
            <v>ДИЗАЙН-ПРОФИЛЬ INNOTECH ATIRA, NL620,ПОД ХРОМ*ЗАКАЗНАЯ ПОЗИЦИЯ!!!</v>
          </cell>
        </row>
        <row r="2022">
          <cell r="A2022">
            <v>9240705</v>
          </cell>
          <cell r="B2022" t="str">
            <v>ДИЗАЙН-ПРОФИЛЬ INNOTECH ATIRA, NL620,ПОД АЛЮМИНИЙ*ЗАКАЗНАЯ ПОЗИЦИЯ!!!</v>
          </cell>
        </row>
        <row r="2023">
          <cell r="A2023">
            <v>9240706</v>
          </cell>
          <cell r="B2023" t="str">
            <v>ДИЗАЙН-ПРОФИЛЬ INNOTECH ATIRA, NL620,ПОД НЕРЖАВЕЮЩУЮ СТАЛЬ*ЗАКАЗНАЯ ПОЗИЦИЯ!!!</v>
          </cell>
        </row>
        <row r="2024">
          <cell r="A2024">
            <v>9240707</v>
          </cell>
          <cell r="B2024" t="str">
            <v>ДИЗАЙН-ПРОФИЛЬ INNOTECH ATIRA, NL620,ПОД ДУБ*ЗАКАЗНАЯ ПОЗИЦИЯ!!!</v>
          </cell>
        </row>
        <row r="2025">
          <cell r="A2025">
            <v>9240708</v>
          </cell>
          <cell r="B2025" t="str">
            <v>ДИЗАЙН-ПРОФИЛЬ INNOTECH ATIRA, NL620,ПОД ОРЕХ*ЗАКАЗНАЯ ПОЗИЦИЯ!!!</v>
          </cell>
        </row>
        <row r="2026">
          <cell r="A2026">
            <v>9194884</v>
          </cell>
          <cell r="B2026" t="str">
            <v>ВНУТРЕННЯЯ ОРГАНИЗАЦИЯ ORGATRAY 590 ДЛЯ INNOTECH ATIRA, NL420, KB500, СЕРАЯ</v>
          </cell>
        </row>
        <row r="2027">
          <cell r="A2027">
            <v>9194885</v>
          </cell>
          <cell r="B2027" t="str">
            <v>ВНУТРЕННЯЯ ОРГАНИЗАЦИЯ ORGATRAY 590 ДЛЯ INNOTECH ATIRA, NL420, KB600, СЕРАЯ</v>
          </cell>
        </row>
        <row r="2028">
          <cell r="A2028">
            <v>9194886</v>
          </cell>
          <cell r="B2028" t="str">
            <v>ВНУТРЕННЯЯ ОРГАНИЗАЦИЯ ORGATRAY 590 ДЛЯ INNOTECH ATIRA, NL470, KB300, СЕРАЯ</v>
          </cell>
        </row>
        <row r="2029">
          <cell r="A2029">
            <v>9194887</v>
          </cell>
          <cell r="B2029" t="str">
            <v>ВНУТРЕННЯЯ ОРГАНИЗАЦИЯ ORGATRAY 590 ДЛЯ INNOTECH ATIRA, NL470, KB400, СЕРАЯ</v>
          </cell>
        </row>
        <row r="2030">
          <cell r="A2030">
            <v>9194888</v>
          </cell>
          <cell r="B2030" t="str">
            <v>ВНУТРЕННЯЯ ОРГАНИЗАЦИЯ ORGATRAY 590 ДЛЯ INNOTECH ATIRA, NL470, KB450, СЕРАЯ</v>
          </cell>
        </row>
        <row r="2031">
          <cell r="A2031">
            <v>9194889</v>
          </cell>
          <cell r="B2031" t="str">
            <v>ВНУТРЕННЯЯ ОРГАНИЗАЦИЯ ORGATRAY 590 ДЛЯ INNOTECH ATIRA, NL470, KB500, СЕРАЯ</v>
          </cell>
        </row>
        <row r="2032">
          <cell r="A2032">
            <v>9194891</v>
          </cell>
          <cell r="B2032" t="str">
            <v>ВНУТРЕННЯЯ ОРГАНИЗАЦИЯ ORGATRAY 590 ДЛЯ INNOTECH ATIRA, NL470, KB600, СЕРАЯ</v>
          </cell>
        </row>
        <row r="2033">
          <cell r="A2033">
            <v>9194892</v>
          </cell>
          <cell r="B2033" t="str">
            <v>ВНУТРЕННЯЯ ОРГАНИЗАЦИЯ ORGATRAY 590 ДЛЯ INNOTECH ATIRA, NL470, KB800, СЕРАЯ</v>
          </cell>
        </row>
        <row r="2034">
          <cell r="A2034">
            <v>9194893</v>
          </cell>
          <cell r="B2034" t="str">
            <v>ВНУТРЕННЯЯ ОРГАНИЗАЦИЯ ORGATRAY 590 ДЛЯ INNOTECH ATIRA, NL470, KB900, СЕРАЯ</v>
          </cell>
        </row>
        <row r="2035">
          <cell r="A2035">
            <v>9194894</v>
          </cell>
          <cell r="B2035" t="str">
            <v>ВНУТРЕННЯЯ ОРГАНИЗАЦИЯ ORGATRAY 590 ДЛЯ INNOTECH ATIRA, NL470, KB1000, СЕРАЯ</v>
          </cell>
        </row>
        <row r="2036">
          <cell r="A2036">
            <v>9204229</v>
          </cell>
          <cell r="B2036" t="str">
            <v>РАЗДЕЛИТЕЛЬ ORGATRAY 590 ДЛЯ INNOTECH ATIRA, L68, ПЛАСТИК, СЕРЫЙ</v>
          </cell>
        </row>
        <row r="2037">
          <cell r="A2037">
            <v>9005931</v>
          </cell>
          <cell r="B2037" t="str">
            <v>РАЗДЕЛИТЕЛЬ ORGATRAY 590 ДЛЯ INNOTECH ATIRA, L128, ПЛАСТИК, СЕРЫЙ</v>
          </cell>
        </row>
        <row r="2038">
          <cell r="A2038">
            <v>9194881</v>
          </cell>
          <cell r="B2038" t="str">
            <v>ВНУТРЕННЯЯ ОРГАНИЗАЦИЯ ORGATRAY 610 ДЛЯ INNOTECH ATIRA, NL470, KB450+, СЕРЫЙ</v>
          </cell>
        </row>
        <row r="2039">
          <cell r="A2039">
            <v>9209880</v>
          </cell>
          <cell r="B2039" t="str">
            <v>ЛОТОК ДЛЯ ПРИНАДЛЕЖНОСТЕЙ ORGATRAY 240 ДЛЯ INNOTECH ATIRA, NL470, ДУБ</v>
          </cell>
        </row>
        <row r="2040">
          <cell r="A2040">
            <v>9209884</v>
          </cell>
          <cell r="B2040" t="str">
            <v>ДЕРЖАТЕЛЬ ДЛЯ РУЛОНОВ ORGATRAY 240 ДЛЯ INNOTECH ATIRA, NL470, ДУБ*ЗАКАЗНАЯ ПОЗИЦИЯ!!!</v>
          </cell>
        </row>
        <row r="2041">
          <cell r="A2041">
            <v>9209886</v>
          </cell>
          <cell r="B2041" t="str">
            <v>ДЕРЖАТЕЛЬ КОНТЕЙНЕРОВ СПЕЦИЙ ORGATRAY 240 ДЛЯ INNOTECH ATIRA, NL470, ДУБ*ЗАКАЗНАЯ ПОЗИЦИЯ!!!</v>
          </cell>
        </row>
        <row r="2042">
          <cell r="A2042">
            <v>9209882</v>
          </cell>
          <cell r="B2042" t="str">
            <v>ДЕРЖАТЕЛЬ НОЖЕЙ ORGATRAY 240 ДЛЯ INNOTECH ATIRA, NL470, ДУБ*ЗАКАЗНАЯ ПОЗИЦИЯ!!!</v>
          </cell>
        </row>
        <row r="2043">
          <cell r="A2043">
            <v>9203466</v>
          </cell>
          <cell r="B2043" t="str">
            <v>ПРОФИЛЬ ORGASTRIPE, L1100, ПЛАСТИК, СЕРЫЙ</v>
          </cell>
        </row>
        <row r="2044">
          <cell r="A2044">
            <v>9203469</v>
          </cell>
          <cell r="B2044" t="str">
            <v>ФИКСАТОР ORGACLIP, ПЛАСТИК, СЕРЫЙ</v>
          </cell>
        </row>
        <row r="2045">
          <cell r="A2045">
            <v>9194596</v>
          </cell>
          <cell r="B2045" t="str">
            <v>ПОПЕРЕЧНЫЙ РЕЛИНГ ORGASTORE 410 ДЛЯ INNOTECH ATIRA, KB300, СЕРЫЙ*ЗАКАЗНАЯ ПОЗИЦИЯ!!!</v>
          </cell>
        </row>
        <row r="2046">
          <cell r="A2046">
            <v>9194597</v>
          </cell>
          <cell r="B2046" t="str">
            <v>ПОПЕРЕЧНЫЙ РЕЛИНГ ORGASTORE 410 ДЛЯ INNOTECH ATIRA, KB450, СЕРЫЙ</v>
          </cell>
        </row>
        <row r="2047">
          <cell r="A2047">
            <v>9194598</v>
          </cell>
          <cell r="B2047" t="str">
            <v>ПОПЕРЕЧНЫЙ РЕЛИНГ ORGASTORE 410 ДЛЯ INNOTECH ATIRA, KB600, СЕРЫЙ</v>
          </cell>
        </row>
        <row r="2048">
          <cell r="A2048">
            <v>9211574</v>
          </cell>
          <cell r="B2048" t="str">
            <v>ПОПЕРЕЧНЫЙ РЕЛИНГ ORGASTORE 410 ДЛЯ INNOTECH ATIRA, KB800, СЕРЫЙ</v>
          </cell>
        </row>
        <row r="2049">
          <cell r="A2049">
            <v>9194599</v>
          </cell>
          <cell r="B2049" t="str">
            <v>ПОПЕРЕЧНЫЙ РЕЛИНГ ORGASTORE 410 ДЛЯ INNOTECH ATIRA, KB900, СЕРЫЙ</v>
          </cell>
        </row>
        <row r="2050">
          <cell r="A2050">
            <v>9211576</v>
          </cell>
          <cell r="B2050" t="str">
            <v>ПОПЕРЕЧНЫЙ РЕЛИНГ ORGASTORE 410 ДЛЯ INNOTECH ATIRA, KB1000, СЕРЫЙ*ЗАКАЗНАЯ ПОЗИЦИЯ!!!</v>
          </cell>
        </row>
        <row r="2051">
          <cell r="A2051">
            <v>9194600</v>
          </cell>
          <cell r="B2051" t="str">
            <v>ПОПЕРЕЧНЫЙ РЕЛИНГ ORGASTORE 410 ДЛЯ INNOTECH ATIRA, KB1200, СЕРЫЙ*ЗАКАЗНАЯ ПОЗИЦИЯ!!!</v>
          </cell>
        </row>
        <row r="2052">
          <cell r="A2052">
            <v>9194618</v>
          </cell>
          <cell r="B2052" t="str">
            <v>РАЗДЕЛИТЕЛЬ ПОПЕРЕЧНОГО РЕЛИНГА ORGASTORE 410 ДЛЯ INNOTECH ATIRA, СЕРЫЙ</v>
          </cell>
        </row>
        <row r="2053">
          <cell r="A2053">
            <v>9194869</v>
          </cell>
          <cell r="B2053" t="str">
            <v>ВНУТРЕННЯЯ ОРГАНИЗАЦИЯ ORGAFLAG ДЛЯ INNOTECH ATIRA, NL470, KB600, СЕРАЯ/АНТРАЦИТ</v>
          </cell>
        </row>
        <row r="2054">
          <cell r="A2054">
            <v>9194870</v>
          </cell>
          <cell r="B2054" t="str">
            <v>ВНУТРЕННЯЯ ОРГАНИЗАЦИЯ ORGAFLAG ДЛЯ INNOTECH ATIRA, NL470, KB900, СЕРАЯ/АНТРАЦИТ</v>
          </cell>
        </row>
        <row r="2055">
          <cell r="A2055">
            <v>9194871</v>
          </cell>
          <cell r="B2055" t="str">
            <v>ДОПОЛНИТЕЛЬНАЯ ВСТАВКА ORGAFLAG ДЛЯ INNOTECH ATIRA, NL470, СЕРАЯ/АНТРАЦИТ*ЗАКАЗНАЯ ПОЗИЦИЯ!!!</v>
          </cell>
        </row>
        <row r="2056">
          <cell r="A2056">
            <v>9194843</v>
          </cell>
          <cell r="B2056" t="str">
            <v>ВНУТРЕННЯЯ ОРГАНИЗАЦИЯ ORGASTORE 820 ДЛЯ INNOTECH ATIRA, KB600, СЕРАЯ</v>
          </cell>
        </row>
        <row r="2057">
          <cell r="A2057">
            <v>9194844</v>
          </cell>
          <cell r="B2057" t="str">
            <v>ВНУТРЕННЯЯ ОРГАНИЗАЦИЯ ORGASTORE 820 ДЛЯ INNOTECH ATIRA, KB800, СЕРАЯ</v>
          </cell>
        </row>
        <row r="2058">
          <cell r="A2058">
            <v>9194845</v>
          </cell>
          <cell r="B2058" t="str">
            <v>ВНУТРЕННЯЯ ОРГАНИЗАЦИЯ ORGASTORE 820 ДЛЯ INNOTECH ATIRA, KB900, СЕРАЯ</v>
          </cell>
        </row>
        <row r="2059">
          <cell r="A2059">
            <v>9194846</v>
          </cell>
          <cell r="B2059" t="str">
            <v>ВНУТРЕННЯЯ ОРГАНИЗАЦИЯ ORGASTORE 820 ДЛЯ INNOTECH ATIRA, KB1000, СЕРАЯ*ЗАКАЗНАЯ ПОЗИЦИЯ!!!</v>
          </cell>
        </row>
        <row r="2060">
          <cell r="A2060">
            <v>9194847</v>
          </cell>
          <cell r="B2060" t="str">
            <v>ВНУТРЕННЯЯ ОРГАНИЗАЦИЯ ORGASTORE 820 ДЛЯ INNOTECH ATIRA, KB1200, СЕРАЯ*ЗАКАЗНАЯ ПОЗИЦИЯ!!!</v>
          </cell>
        </row>
        <row r="2061">
          <cell r="A2061">
            <v>9209533</v>
          </cell>
          <cell r="B2061" t="str">
            <v>ПРОТИВОСКОЛЬЗЯЩИЙ КОВРИК ДЛЯ INNOTECH ATIRA, NL470, L5000, СЕРЫЙ</v>
          </cell>
        </row>
        <row r="2062">
          <cell r="A2062">
            <v>9209536</v>
          </cell>
          <cell r="B2062" t="str">
            <v>ПРОТИВОСКОЛЬЗЯЩИЙ КОВРИК ДЛЯ INNOTECH ATIRA, NL520, L5000, СЕРЫЙ</v>
          </cell>
        </row>
        <row r="2063">
          <cell r="A2063">
            <v>9079222</v>
          </cell>
          <cell r="B2063" t="str">
            <v>СТЫКОВОЧНЫЙ ПРОФИЛЬ INNOTECH ДЛЯ ORGATRAY, NL470, ПОД ХРОМ</v>
          </cell>
        </row>
        <row r="2064">
          <cell r="A2064">
            <v>9079226</v>
          </cell>
          <cell r="B2064" t="str">
            <v>СТЫКОВОЧНЫЙ ПРОФИЛЬ INNOTECH ДЛЯ ORGATRAY, NL520, ПОД ХРОМ*ЗАКАЗНАЯ ПОЗИЦИЯ!!!</v>
          </cell>
        </row>
        <row r="2065">
          <cell r="A2065">
            <v>9194895</v>
          </cell>
          <cell r="B2065" t="str">
            <v>ВНУТРЕННЯЯ ОРГАНИЗАЦИЯ ORGATRAY 590 ДЛЯ INNOTECH ATIRA, NL420, KB500, БЕЛАЯ</v>
          </cell>
        </row>
        <row r="2066">
          <cell r="A2066">
            <v>9194896</v>
          </cell>
          <cell r="B2066" t="str">
            <v>ВНУТРЕННЯЯ ОРГАНИЗАЦИЯ ORGATRAY 590 ДЛЯ INNOTECH ATIRA, NL420, KB600, БЕЛАЯ</v>
          </cell>
        </row>
        <row r="2067">
          <cell r="A2067">
            <v>9194897</v>
          </cell>
          <cell r="B2067" t="str">
            <v>ВНУТРЕННЯЯ ОРГАНИЗАЦИЯ ORGATRAY 590 ДЛЯ INNOTECH ATIRA, NL470, KB300, БЕЛАЯ</v>
          </cell>
        </row>
        <row r="2068">
          <cell r="A2068">
            <v>9194898</v>
          </cell>
          <cell r="B2068" t="str">
            <v>ВНУТРЕННЯЯ ОРГАНИЗАЦИЯ ORGATRAY 590 ДЛЯ INNOTECH ATIRA, NL470, KB400, БЕЛАЯ</v>
          </cell>
        </row>
        <row r="2069">
          <cell r="A2069">
            <v>9194899</v>
          </cell>
          <cell r="B2069" t="str">
            <v>ВНУТРЕННЯЯ ОРГАНИЗАЦИЯ ORGATRAY 590 ДЛЯ INNOTECH ATIRA, NL470, KB450, БЕЛАЯ</v>
          </cell>
        </row>
        <row r="2070">
          <cell r="A2070">
            <v>9194900</v>
          </cell>
          <cell r="B2070" t="str">
            <v>ВНУТРЕННЯЯ ОРГАНИЗАЦИЯ ORGATRAY 590 ДЛЯ INNOTECH ATIRA, NL470, KB500, БЕЛАЯ</v>
          </cell>
        </row>
        <row r="2071">
          <cell r="A2071">
            <v>9194902</v>
          </cell>
          <cell r="B2071" t="str">
            <v>ВНУТРЕННЯЯ ОРГАНИЗАЦИЯ ORGATRAY 590 ДЛЯ INNOTECH ATIRA, NL470, KB600, БЕЛАЯ</v>
          </cell>
        </row>
        <row r="2072">
          <cell r="A2072">
            <v>9194903</v>
          </cell>
          <cell r="B2072" t="str">
            <v>ВНУТРЕННЯЯ ОРГАНИЗАЦИЯ ORGATRAY 590 ДЛЯ INNOTECH ATIRA, NL470, KB800, БЕЛАЯ</v>
          </cell>
        </row>
        <row r="2073">
          <cell r="A2073">
            <v>9194904</v>
          </cell>
          <cell r="B2073" t="str">
            <v>ВНУТРЕННЯЯ ОРГАНИЗАЦИЯ ORGATRAY 590 ДЛЯ INNOTECH ATIRA, NL470, KB900, БЕЛАЯ</v>
          </cell>
        </row>
        <row r="2074">
          <cell r="A2074">
            <v>9194905</v>
          </cell>
          <cell r="B2074" t="str">
            <v>ВНУТРЕННЯЯ ОРГАНИЗАЦИЯ ORGATRAY 590 ДЛЯ INNOTECH ATIRA, NL470, KB1000, БЕЛАЯ*ЗАКАЗНАЯ ПОЗИЦИЯ!!!</v>
          </cell>
        </row>
        <row r="2075">
          <cell r="A2075">
            <v>9194882</v>
          </cell>
          <cell r="B2075" t="str">
            <v>ВНУТРЕННЯЯ ОРГАНИЗАЦИЯ ORGATRAY 610 ДЛЯ INNOTECH ATIRA, NL470, KB450+, БЕЛАЯ</v>
          </cell>
        </row>
        <row r="2076">
          <cell r="A2076">
            <v>9203465</v>
          </cell>
          <cell r="B2076" t="str">
            <v>ФИКСАТОР ORGACLIP, ПЛАСТИК, БЕЛЫЙ</v>
          </cell>
        </row>
        <row r="2077">
          <cell r="A2077">
            <v>9203468</v>
          </cell>
          <cell r="B2077" t="str">
            <v>ПРОФИЛЬ ORGASTRIPE, L1100, ПЛАСТИК, БЕЛЫЙ</v>
          </cell>
        </row>
        <row r="2078">
          <cell r="A2078">
            <v>9194601</v>
          </cell>
          <cell r="B2078" t="str">
            <v>ПОПЕРЕЧНЫЙ РЕЛИНГ ORGASTORE 410 ДЛЯ INNOTECH ATIRA, KB300, БЕЛЫЙ*ЗАКАЗНАЯ ПОЗИЦИЯ!!!</v>
          </cell>
        </row>
        <row r="2079">
          <cell r="A2079">
            <v>9194602</v>
          </cell>
          <cell r="B2079" t="str">
            <v>ПОПЕРЕЧНЫЙ РЕЛИНГ ORGASTORE 410 ДЛЯ INNOTECH ATIRA, KB450, БЕЛЫЙ</v>
          </cell>
        </row>
        <row r="2080">
          <cell r="A2080">
            <v>9194603</v>
          </cell>
          <cell r="B2080" t="str">
            <v>ПОПЕРЕЧНЫЙ РЕЛИНГ ORGASTORE 410 ДЛЯ INNOTECH ATIRA, KB600, БЕЛЫЙ</v>
          </cell>
        </row>
        <row r="2081">
          <cell r="A2081">
            <v>9211577</v>
          </cell>
          <cell r="B2081" t="str">
            <v>ПОПЕРЕЧНЫЙ РЕЛИНГ ORGASTORE 410 ДЛЯ INNOTECH ATIRA, KB800, БЕЛЫЙ</v>
          </cell>
        </row>
        <row r="2082">
          <cell r="A2082">
            <v>9194604</v>
          </cell>
          <cell r="B2082" t="str">
            <v>ПОПЕРЕЧНЫЙ РЕЛИНГ ORGASTORE 410 ДЛЯ INNOTECH ATIRA, KB900, БЕЛЫЙ</v>
          </cell>
        </row>
        <row r="2083">
          <cell r="A2083">
            <v>9211579</v>
          </cell>
          <cell r="B2083" t="str">
            <v>ПОПЕРЕЧНЫЙ РЕЛИНГ ORGASTORE 410 ДЛЯ INNOTECH ATIRA, KB1000, БЕЛЫЙ*ЗАКАЗНАЯ ПОЗИЦИЯ!!!</v>
          </cell>
        </row>
        <row r="2084">
          <cell r="A2084">
            <v>9194605</v>
          </cell>
          <cell r="B2084" t="str">
            <v>ПОПЕРЕЧНЫЙ РЕЛИНГ ORGASTORE 410 ДЛЯ INNOTECH ATIRA, KB1200, БЕЛЫЙ*ЗАКАЗНАЯ ПОЗИЦИЯ!!!</v>
          </cell>
        </row>
        <row r="2085">
          <cell r="A2085">
            <v>9194620</v>
          </cell>
          <cell r="B2085" t="str">
            <v>РАЗДЕЛИТЕЛЬ ПОПЕРЕЧНОГО РЕЛИНГА ORGASTORE 410 ДЛЯ INNOTECH ATIRA, БЕЛЫЙ</v>
          </cell>
        </row>
        <row r="2086">
          <cell r="A2086">
            <v>9194875</v>
          </cell>
          <cell r="B2086" t="str">
            <v>ВНУТРЕННЯЯ ОРГАНИЗАЦИЯ ORGAFLAG ДЛЯ INNOTECH ATIRA, NL470, KB600, БЕЛАЯ</v>
          </cell>
        </row>
        <row r="2087">
          <cell r="A2087">
            <v>9194876</v>
          </cell>
          <cell r="B2087" t="str">
            <v>ВНУТРЕННЯЯ ОРГАНИЗАЦИЯ ORGAFLAG ДЛЯ INNOTECH ATIRA, NL470, KB900, БЕЛАЯ</v>
          </cell>
        </row>
        <row r="2088">
          <cell r="A2088">
            <v>9194877</v>
          </cell>
          <cell r="B2088" t="str">
            <v>ДОПОЛНИТЕЛЬНАЯ ВСТАВКА ORGAFLAG ДЛЯ INNOTECH ATIRA, NL470, БЕЛАЯ*ЗАКАЗНАЯ ПОЗИЦИЯ!!!</v>
          </cell>
        </row>
        <row r="2089">
          <cell r="A2089">
            <v>9194852</v>
          </cell>
          <cell r="B2089" t="str">
            <v>ВНУТРЕННЯЯ ОРГАНИЗАЦИЯ ORGASTORE 820 ДЛЯ INNOTECH ATIRA, KB600, БЕЛАЯ</v>
          </cell>
        </row>
        <row r="2090">
          <cell r="A2090">
            <v>9194853</v>
          </cell>
          <cell r="B2090" t="str">
            <v>ВНУТРЕННЯЯ ОРГАНИЗАЦИЯ ORGASTORE 820 ДЛЯ INNOTECH ATIRA, KB800, БЕЛАЯ</v>
          </cell>
        </row>
        <row r="2091">
          <cell r="A2091">
            <v>9194854</v>
          </cell>
          <cell r="B2091" t="str">
            <v>ВНУТРЕННЯЯ ОРГАНИЗАЦИЯ ORGASTORE 820 ДЛЯ INNOTECH ATIRA, KB900, БЕЛАЯ</v>
          </cell>
        </row>
        <row r="2092">
          <cell r="A2092">
            <v>9194855</v>
          </cell>
          <cell r="B2092" t="str">
            <v>ВНУТРЕННЯЯ ОРГАНИЗАЦИЯ ORGASTORE 820 ДЛЯ INNOTECH ATIRA, KB1000, БЕЛАЯ*ЗАКАЗНАЯ ПОЗИЦИЯ!!!</v>
          </cell>
        </row>
        <row r="2093">
          <cell r="A2093">
            <v>9194856</v>
          </cell>
          <cell r="B2093" t="str">
            <v>ВНУТРЕННЯЯ ОРГАНИЗАЦИЯ ORGASTORE 820 ДЛЯ INNOTECH ATIRA, KB1200, БЕЛАЯ*ЗАКАЗНАЯ ПОЗИЦИЯ!!!</v>
          </cell>
        </row>
        <row r="2094">
          <cell r="A2094">
            <v>9209572</v>
          </cell>
          <cell r="B2094" t="str">
            <v>ПРОТИВОСКОЛЬЗЯЩИЙ КОВРИК ДЛЯ INNOTECH ATIRA, NL470, L5000, БЕЛЫЙ</v>
          </cell>
        </row>
        <row r="2095">
          <cell r="A2095">
            <v>9209574</v>
          </cell>
          <cell r="B2095" t="str">
            <v>ПРОТИВОСКОЛЬЗЯЩИЙ КОВРИК ДЛЯ INNOTECH ATIRA, NL520, L5000, БЕЛЫЙ</v>
          </cell>
        </row>
        <row r="2096">
          <cell r="A2096">
            <v>9194906</v>
          </cell>
          <cell r="B2096" t="str">
            <v>ВНУТРЕННЯЯ ОРГАНИЗАЦИЯ ORGATRAY 590 ДЛЯ INNOTECH ATIRA, NL420, KB500, АНТРАЦИТ</v>
          </cell>
        </row>
        <row r="2097">
          <cell r="A2097">
            <v>9194907</v>
          </cell>
          <cell r="B2097" t="str">
            <v>ВНУТРЕННЯЯ ОРГАНИЗАЦИЯ ORGATRAY 590 ДЛЯ INNOTECH ATIRA, NL420, KB600, АНТРАЦИТ</v>
          </cell>
        </row>
        <row r="2098">
          <cell r="A2098">
            <v>9194908</v>
          </cell>
          <cell r="B2098" t="str">
            <v>ВНУТРЕННЯЯ ОРГАНИЗАЦИЯ ORGATRAY 590 ДЛЯ INNOTECH ATIRA, NL470, KB300, АНТРАЦИТ</v>
          </cell>
        </row>
        <row r="2099">
          <cell r="A2099">
            <v>9194909</v>
          </cell>
          <cell r="B2099" t="str">
            <v>ВНУТРЕННЯЯ ОРГАНИЗАЦИЯ ORGATRAY 590 ДЛЯ INNOTECH ATIRA, NL470, KB400, АНТРАЦИТ</v>
          </cell>
        </row>
        <row r="2100">
          <cell r="A2100">
            <v>9194910</v>
          </cell>
          <cell r="B2100" t="str">
            <v>ВНУТРЕННЯЯ ОРГАНИЗАЦИЯ ORGATRAY 590 ДЛЯ INNOTECH ATIRA, NL470, KB450, АНТРАЦИТ</v>
          </cell>
        </row>
        <row r="2101">
          <cell r="A2101">
            <v>9194911</v>
          </cell>
          <cell r="B2101" t="str">
            <v>ВНУТРЕННЯЯ ОРГАНИЗАЦИЯ ORGATRAY 590 ДЛЯ INNOTECH ATIRA, NL470, KB500, АНТРАЦИТ</v>
          </cell>
        </row>
        <row r="2102">
          <cell r="A2102">
            <v>9194913</v>
          </cell>
          <cell r="B2102" t="str">
            <v>ВНУТРЕННЯЯ ОРГАНИЗАЦИЯ ORGATRAY 590 ДЛЯ INNOTECH ATIRA, NL470, KB600, АНТРАЦИТ</v>
          </cell>
        </row>
        <row r="2103">
          <cell r="A2103">
            <v>9194914</v>
          </cell>
          <cell r="B2103" t="str">
            <v>ВНУТРЕННЯЯ ОРГАНИЗАЦИЯ ORGATRAY 590 ДЛЯ INNOTECH ATIRA, NL470, KB800, АНТРАЦИТ</v>
          </cell>
        </row>
        <row r="2104">
          <cell r="A2104">
            <v>9194915</v>
          </cell>
          <cell r="B2104" t="str">
            <v>ВНУТРЕННЯЯ ОРГАНИЗАЦИЯ ORGATRAY 590 ДЛЯ INNOTECH ATIRA, NL470, KB900, АНТРАЦИТ</v>
          </cell>
        </row>
        <row r="2105">
          <cell r="A2105">
            <v>9194916</v>
          </cell>
          <cell r="B2105" t="str">
            <v>ВНУТРЕННЯЯ ОРГАНИЗАЦИЯ ORGATRAY 590 ДЛЯ INNOTECH ATIRA, NL470, KB1000, АНТРАЦИТ*ЗАКАЗНАЯ ПОЗИЦИЯ!!!</v>
          </cell>
        </row>
        <row r="2106">
          <cell r="A2106">
            <v>9194883</v>
          </cell>
          <cell r="B2106" t="str">
            <v>ВНУТРЕННЯЯ ОРГАНИЗАЦИЯ ORGATRAY 610 ДЛЯ INNOTECH/INNOTECH ATIRA, NL470, KB450+, АНТРАЦИТ</v>
          </cell>
        </row>
        <row r="2107">
          <cell r="A2107">
            <v>9203254</v>
          </cell>
          <cell r="B2107" t="str">
            <v>ПРОФИЛЬ ORGASTRIPE, L1100, ПЛАСТИК, АНТРАЦИТ</v>
          </cell>
        </row>
        <row r="2108">
          <cell r="A2108">
            <v>9203467</v>
          </cell>
          <cell r="B2108" t="str">
            <v>ФИКСАТОР ORGACLIP, ПЛАСТИК, АНТРАЦИТ</v>
          </cell>
        </row>
        <row r="2109">
          <cell r="A2109">
            <v>9194606</v>
          </cell>
          <cell r="B2109" t="str">
            <v>ПОПЕРЕЧНЫЙ РЕЛИНГ ORGASTORE 410 ДЛЯ INNOTECH ATIRA, KB300, АНТРАЦИТ*ЗАКАЗНАЯ ПОЗИЦИЯ!!!</v>
          </cell>
        </row>
        <row r="2110">
          <cell r="A2110">
            <v>9194607</v>
          </cell>
          <cell r="B2110" t="str">
            <v>ПОПЕРЕЧНЫЙ РЕЛИНГ ORGASTORE 410 ДЛЯ INNOTECH ATIRA, KB450, АНТРАЦИТ</v>
          </cell>
        </row>
        <row r="2111">
          <cell r="A2111">
            <v>9194608</v>
          </cell>
          <cell r="B2111" t="str">
            <v>ПОПЕРЕЧНЫЙ РЕЛИНГ ORGASTORE 410 ДЛЯ INNOTECH ATIRA, KB600, АНТРАЦИТ</v>
          </cell>
        </row>
        <row r="2112">
          <cell r="A2112">
            <v>9211580</v>
          </cell>
          <cell r="B2112" t="str">
            <v>ПОПЕРЕЧНЫЙ РЕЛИНГ ORGASTORE 410 ДЛЯ INNOTECH ATIRA, KB800, АНТРАЦИТ</v>
          </cell>
        </row>
        <row r="2113">
          <cell r="A2113">
            <v>9194609</v>
          </cell>
          <cell r="B2113" t="str">
            <v>ПОПЕРЕЧНЫЙ РЕЛИНГ ORGASTORE 410 ДЛЯ INNOTECH ATIRA, KB900, АНТРАЦИТ</v>
          </cell>
        </row>
        <row r="2114">
          <cell r="A2114">
            <v>9211581</v>
          </cell>
          <cell r="B2114" t="str">
            <v>ПОПЕРЕЧНЫЙ РЕЛИНГ ORGASTORE 410 ДЛЯ INNOTECH ATIRA, KB1000, АНТРАЦИТ*ЗАКАЗНАЯ ПОЗИЦИЯ!!!</v>
          </cell>
        </row>
        <row r="2115">
          <cell r="A2115">
            <v>9194610</v>
          </cell>
          <cell r="B2115" t="str">
            <v>ПОПЕРЕЧНЫЙ РЕЛИНГ ORGASTORE 410 ДЛЯ INNOTECH ATIRA, KB1200, АНТРАЦИТ*ЗАКАЗНАЯ ПОЗИЦИЯ!!!</v>
          </cell>
        </row>
        <row r="2116">
          <cell r="A2116">
            <v>9194622</v>
          </cell>
          <cell r="B2116" t="str">
            <v>РАЗДЕЛИТЕЛЬ ПОПЕРЕЧНОГО РЕЛИНГА ORGASTORE 410 ДЛЯ INNOTECH ATIRA, АНТРАЦИТ</v>
          </cell>
        </row>
        <row r="2117">
          <cell r="A2117">
            <v>9194861</v>
          </cell>
          <cell r="B2117" t="str">
            <v>ВНУТРЕННЯЯ ОРГАНИЗАЦИЯ ORGASTORE 820 ДЛЯ INNOTECH ATIRA, KB600, АНТРАЦИТ</v>
          </cell>
        </row>
        <row r="2118">
          <cell r="A2118">
            <v>9194862</v>
          </cell>
          <cell r="B2118" t="str">
            <v>ВНУТРЕННЯЯ ОРГАНИЗАЦИЯ ORGASTORE 820 ДЛЯ INNOTECH ATIRA, KB800, АНТРАЦИТ</v>
          </cell>
        </row>
        <row r="2119">
          <cell r="A2119">
            <v>9194863</v>
          </cell>
          <cell r="B2119" t="str">
            <v>ВНУТРЕННЯЯ ОРГАНИЗАЦИЯ ORGASTORE 820 ДЛЯ INNOTECH ATIRA, KB900, АНТРАЦИТ</v>
          </cell>
        </row>
        <row r="2120">
          <cell r="A2120">
            <v>9194864</v>
          </cell>
          <cell r="B2120" t="str">
            <v>ВНУТРЕННЯЯ ОРГАНИЗАЦИЯ ORGASTORE 820 ДЛЯ INNOTECH ATIRA, KB1000, АНТРАЦИТ*ЗАКАЗНАЯ ПОЗИЦИЯ!!!</v>
          </cell>
        </row>
        <row r="2121">
          <cell r="A2121">
            <v>9194865</v>
          </cell>
          <cell r="B2121" t="str">
            <v>ВНУТРЕННЯЯ ОРГАНИЗАЦИЯ ORGASTORE 820 ДЛЯ INNOTECH ATIRA, KB1200, АНТРАЦИТ*ЗАКАЗНАЯ ПОЗИЦИЯ!!!</v>
          </cell>
        </row>
        <row r="2122">
          <cell r="A2122">
            <v>9209579</v>
          </cell>
          <cell r="B2122" t="str">
            <v>ПРОТИВОСКОЛЬЗЯЩИЙ КОВРИК ДЛЯ INNOTECH ATIRA, NL420, L5000, АНТРАЦИТ</v>
          </cell>
        </row>
        <row r="2123">
          <cell r="A2123">
            <v>9209581</v>
          </cell>
          <cell r="B2123" t="str">
            <v>ПРОТИВОСКОЛЬЗЯЩИЙ КОВРИК ДЛЯ INNOTECH ATIRA, NL470, L5000, АНТРАЦИТ</v>
          </cell>
        </row>
        <row r="2124">
          <cell r="A2124">
            <v>9158850</v>
          </cell>
          <cell r="B2124" t="str">
            <v>НАПРАВЛЯЮЩАЯ QUADRO 20 SFD ДЛЯ INNOTECH ATIRA, 20 КГ, NL260, EB12.5, ЛЕВАЯ</v>
          </cell>
        </row>
        <row r="2125">
          <cell r="A2125">
            <v>9158951</v>
          </cell>
          <cell r="B2125" t="str">
            <v>НАПРАВЛЯЮЩАЯ QUADRO 20 SFD ДЛЯ INNOTECH ATIRA, 20 КГ, NL260, EB12.5, ПРАВАЯ</v>
          </cell>
        </row>
        <row r="2126">
          <cell r="A2126">
            <v>9158954</v>
          </cell>
          <cell r="B2126" t="str">
            <v>НАПРАВЛЯЮЩАЯ QUADRO 25 SFD ДЛЯ INNOTECH ATIRA, 25 КГ, NL350, EB12.5, ЛЕВАЯ</v>
          </cell>
        </row>
        <row r="2127">
          <cell r="A2127">
            <v>9158955</v>
          </cell>
          <cell r="B2127" t="str">
            <v>НАПРАВЛЯЮЩАЯ QUADRO 25 SFD ДЛЯ INNOTECH ATIRA, 25 КГ, NL350, EB12.5, ПРАВАЯ</v>
          </cell>
        </row>
        <row r="2128">
          <cell r="A2128">
            <v>9158956</v>
          </cell>
          <cell r="B2128" t="str">
            <v>НАПРАВЛЯЮЩАЯ QUADRO 25 SFD ДЛЯ INNOTECH ATIRA, 25 КГ, NL420, EB12.5, ЛЕВАЯ</v>
          </cell>
        </row>
        <row r="2129">
          <cell r="A2129">
            <v>9158957</v>
          </cell>
          <cell r="B2129" t="str">
            <v>НАПРАВЛЯЮЩАЯ QUADRO 25 SFD ДЛЯ INNOTECH ATIRA, 25 КГ, NL420, EB12.5, ПРАВАЯ</v>
          </cell>
        </row>
        <row r="2130">
          <cell r="A2130">
            <v>9158958</v>
          </cell>
          <cell r="B2130" t="str">
            <v>НАПРАВЛЯЮЩАЯ QUADRO 25 SFD ДЛЯ INNOTECH ATIRA, 25 КГ, NL470, EB12.5, ЛЕВАЯ</v>
          </cell>
        </row>
        <row r="2131">
          <cell r="A2131">
            <v>9158959</v>
          </cell>
          <cell r="B2131" t="str">
            <v>НАПРАВЛЯЮЩАЯ QUADRO 25 SFD ДЛЯ INNOTECH ATIRA, 25 КГ, NL470, EB12.5, ПРАВАЯ</v>
          </cell>
        </row>
        <row r="2132">
          <cell r="A2132">
            <v>9158960</v>
          </cell>
          <cell r="B2132" t="str">
            <v>НАПРАВЛЯЮЩАЯ QUADRO 25 SFD ДЛЯ INNOTECH ATIRA, 25 КГ, NL520, EB12.5, ЛЕВАЯ</v>
          </cell>
        </row>
        <row r="2133">
          <cell r="A2133">
            <v>9158961</v>
          </cell>
          <cell r="B2133" t="str">
            <v>НАПРАВЛЯЮЩАЯ QUADRO 25 SFD ДЛЯ INNOTECH ATIRA, 25 КГ, NL520, EB12.5, ПРАВАЯ</v>
          </cell>
        </row>
        <row r="2134">
          <cell r="A2134">
            <v>9158962</v>
          </cell>
          <cell r="B2134" t="str">
            <v>НАПРАВЛЯЮЩАЯ QUADRO 20 SFD ДЛЯ INNOTECH ATIRA, 20 КГ, NL260, EB10.5, ЛЕВАЯ</v>
          </cell>
        </row>
        <row r="2135">
          <cell r="A2135">
            <v>9158963</v>
          </cell>
          <cell r="B2135" t="str">
            <v>НАПРАВЛЯЮЩАЯ QUADRO 20 SFD ДЛЯ INNOTECH ATIRA, 20 КГ, NL260, EB10.5, ПРАВАЯ</v>
          </cell>
        </row>
        <row r="2136">
          <cell r="A2136">
            <v>9158966</v>
          </cell>
          <cell r="B2136" t="str">
            <v>НАПРАВЛЯЮЩАЯ QUADRO 25 SFD ДЛЯ INNOTECH ATIRA, 25 КГ, NL350, EB10.5, ЛЕВАЯ</v>
          </cell>
        </row>
        <row r="2137">
          <cell r="A2137">
            <v>9158967</v>
          </cell>
          <cell r="B2137" t="str">
            <v>НАПРАВЛЯЮЩАЯ QUADRO 25 SFD ДЛЯ INNOTECH ATIRA, 25 КГ, NL350, EB10.5, ПРАВАЯ</v>
          </cell>
        </row>
        <row r="2138">
          <cell r="A2138">
            <v>9158968</v>
          </cell>
          <cell r="B2138" t="str">
            <v>НАПРАВЛЯЮЩАЯ QUADRO 25 SFD ДЛЯ INNOTECH ATIRA, 25 КГ, NL420, EB10.5, ЛЕВАЯ</v>
          </cell>
        </row>
        <row r="2139">
          <cell r="A2139">
            <v>9158969</v>
          </cell>
          <cell r="B2139" t="str">
            <v>НАПРАВЛЯЮЩАЯ QUADRO 25 SFD ДЛЯ INNOTECH ATIRA, 25 КГ, NL420, EB10.5, ПРАВАЯ</v>
          </cell>
        </row>
        <row r="2140">
          <cell r="A2140">
            <v>9158970</v>
          </cell>
          <cell r="B2140" t="str">
            <v>НАПРАВЛЯЮЩАЯ QUADRO 25 SFD ДЛЯ INNOTECH ATIRA, 25 КГ, NL470, EB10.5, ЛЕВАЯ</v>
          </cell>
        </row>
        <row r="2141">
          <cell r="A2141">
            <v>9158971</v>
          </cell>
          <cell r="B2141" t="str">
            <v>НАПРАВЛЯЮЩАЯ QUADRO 25 SFD ДЛЯ INNOTECH ATIRA, 25 КГ, NL470, EB10.5, ПРАВАЯ</v>
          </cell>
        </row>
        <row r="2142">
          <cell r="A2142">
            <v>9158973</v>
          </cell>
          <cell r="B2142" t="str">
            <v>НАПРАВЛЯЮЩАЯ QUADRO 25 SFD ДЛЯ INNOTECH ATIRA, 25 КГ, NL520, EB10.5, ЛЕВАЯ*ЗАКАЗНАЯ ПОЗИЦИЯ!!!</v>
          </cell>
        </row>
        <row r="2143">
          <cell r="A2143">
            <v>9158975</v>
          </cell>
          <cell r="B2143" t="str">
            <v>НАПРАВЛЯЮЩАЯ QUADRO 25 SFD ДЛЯ INNOTECH ATIRA, 25 КГ, NL520, EB10.5, ПРАВАЯ*ЗАКАЗНАЯ ПОЗИЦИЯ!!!</v>
          </cell>
        </row>
        <row r="2144">
          <cell r="A2144">
            <v>9047180</v>
          </cell>
          <cell r="B2144" t="str">
            <v>НАПРАВЛЯЮЩАЯ QUADRO V6 20 SFD ДЛЯ INNOTECH ATIRA, 20 КГ, NL260, EB12.5, ЛЕВАЯ</v>
          </cell>
        </row>
        <row r="2145">
          <cell r="A2145">
            <v>9047181</v>
          </cell>
          <cell r="B2145" t="str">
            <v>НАПРАВЛЯЮЩАЯ QUADRO V6 20 SFD ДЛЯ INNOTECH ATIRA, 20 КГ, NL260, EB12.5, ПРАВАЯ</v>
          </cell>
        </row>
        <row r="2146">
          <cell r="A2146">
            <v>9039093</v>
          </cell>
          <cell r="B2146" t="str">
            <v>НАПРАВЛЯЮЩАЯ QUADRO V6 25 SFD ДЛЯ INNOTECH ATIRA, 25 КГ, NL300, EB12.5, ЛЕВАЯ</v>
          </cell>
        </row>
        <row r="2147">
          <cell r="A2147">
            <v>9039095</v>
          </cell>
          <cell r="B2147" t="str">
            <v>НАПРАВЛЯЮЩАЯ QUADRO V6 25 SFD ДЛЯ INNOTECH ATIRA, 25 КГ, NL300, EB12.5, ПРАВАЯ</v>
          </cell>
        </row>
        <row r="2148">
          <cell r="A2148">
            <v>9046304</v>
          </cell>
          <cell r="B2148" t="str">
            <v>НАПРАВЛЯЮЩАЯ QUADRO V6 30 SFD ДЛЯ INNOTECH ATIRA, 30 КГ, NL350, EB12.5, ЛЕВАЯ</v>
          </cell>
        </row>
        <row r="2149">
          <cell r="A2149">
            <v>9046305</v>
          </cell>
          <cell r="B2149" t="str">
            <v>НАПРАВЛЯЮЩАЯ QUADRO V6 30 SFD ДЛЯ INNOTECH ATIRA, 30 КГ, NL350, EB12.5, ПРАВАЯ</v>
          </cell>
        </row>
        <row r="2150">
          <cell r="A2150">
            <v>9046294</v>
          </cell>
          <cell r="B2150" t="str">
            <v>НАПРАВЛЯЮЩАЯ QUADRO V6 30 SFD ДЛЯ INNOTECH ATIRA, 30 КГ, NL420, EB12.5, ЛЕВАЯ</v>
          </cell>
        </row>
        <row r="2151">
          <cell r="A2151">
            <v>9046295</v>
          </cell>
          <cell r="B2151" t="str">
            <v>НАПРАВЛЯЮЩАЯ QUADRO V6 30 SFD ДЛЯ INNOTECH ATIRA, 30 КГ, NL420, EB12.5, ПРАВАЯ</v>
          </cell>
        </row>
        <row r="2152">
          <cell r="A2152">
            <v>9046288</v>
          </cell>
          <cell r="B2152" t="str">
            <v>НАПРАВЛЯЮЩАЯ QUADRO V6 30 SFD ДЛЯ INNOTECH ATIRA, 30 КГ, NL470, EB12.5, ЛЕВАЯ</v>
          </cell>
        </row>
        <row r="2153">
          <cell r="A2153">
            <v>9046289</v>
          </cell>
          <cell r="B2153" t="str">
            <v>НАПРАВЛЯЮЩАЯ QUADRO V6 30 SFD ДЛЯ INNOTECH ATIRA, 30 КГ, NL470, EB12.5, ПРАВАЯ</v>
          </cell>
        </row>
        <row r="2154">
          <cell r="A2154">
            <v>9047171</v>
          </cell>
          <cell r="B2154" t="str">
            <v>НАПРАВЛЯЮЩАЯ QUADRO V6 30 SFD ДЛЯ INNOTECH ATIRA, 30 КГ, NL520, EB12.5, ЛЕВАЯ</v>
          </cell>
        </row>
        <row r="2155">
          <cell r="A2155">
            <v>9047172</v>
          </cell>
          <cell r="B2155" t="str">
            <v>НАПРАВЛЯЮЩАЯ QUADRO V6 30 SFD ДЛЯ INNOTECH ATIRA, 30 КГ, NL520, EB12.5, ПРАВАЯ</v>
          </cell>
        </row>
        <row r="2156">
          <cell r="A2156">
            <v>9047392</v>
          </cell>
          <cell r="B2156" t="str">
            <v>НАПРАВЛЯЮЩАЯ QUADRO V6 20 SFD ДЛЯ INNOTECH ATIRA, 20 КГ, NL260, EB10.5, ЛЕВАЯ</v>
          </cell>
        </row>
        <row r="2157">
          <cell r="A2157">
            <v>9047393</v>
          </cell>
          <cell r="B2157" t="str">
            <v>НАПРАВЛЯЮЩАЯ QUADRO V6 20 SFD ДЛЯ INNOTECH ATIRA, 20 КГ, NL260, EB10.5, ПРАВАЯ</v>
          </cell>
        </row>
        <row r="2158">
          <cell r="A2158">
            <v>9065870</v>
          </cell>
          <cell r="B2158" t="str">
            <v>НАПРАВЛЯЮЩАЯ QUADRO V6 25 SFD ДЛЯ INNOTECH ATIRA, 25 КГ, NL300, EB10.5, ЛЕВАЯ</v>
          </cell>
        </row>
        <row r="2159">
          <cell r="A2159">
            <v>9065871</v>
          </cell>
          <cell r="B2159" t="str">
            <v>НАПРАВЛЯЮЩАЯ QUADRO V6 25 SFD ДЛЯ INNOTECH ATIRA, 25 КГ, NL300, EB10.5, ПРАВАЯ</v>
          </cell>
        </row>
        <row r="2160">
          <cell r="A2160">
            <v>9047443</v>
          </cell>
          <cell r="B2160" t="str">
            <v>НАПРАВЛЯЮЩАЯ QUADRO V6 30 SFD ДЛЯ INNOTECH ATIRA, 30 КГ, NL350, EB10.5, ЛЕВАЯ</v>
          </cell>
        </row>
        <row r="2161">
          <cell r="A2161">
            <v>9047444</v>
          </cell>
          <cell r="B2161" t="str">
            <v>НАПРАВЛЯЮЩАЯ QUADRO V6 30 SFD ДЛЯ INNOTECH ATIRA, 30 КГ, NL350, EB10.5, ПРАВАЯ</v>
          </cell>
        </row>
        <row r="2162">
          <cell r="A2162">
            <v>9047450</v>
          </cell>
          <cell r="B2162" t="str">
            <v>НАПРАВЛЯЮЩАЯ QUADRO V6 30 SFD ДЛЯ INNOTECH ATIRA, 30 КГ, NL420, EB10.5, ЛЕВАЯ</v>
          </cell>
        </row>
        <row r="2163">
          <cell r="A2163">
            <v>9047451</v>
          </cell>
          <cell r="B2163" t="str">
            <v>НАПРАВЛЯЮЩАЯ QUADRO V6 30 SFD ДЛЯ INNOTECH ATIRA, 30 КГ, NL420, EB10.5, ПРАВАЯ</v>
          </cell>
        </row>
        <row r="2164">
          <cell r="A2164">
            <v>9047452</v>
          </cell>
          <cell r="B2164" t="str">
            <v>НАПРАВЛЯЮЩАЯ QUADRO V6 30 SFD ДЛЯ INNOTECH ATIRA, 30 КГ, NL470, EB10.5, ЛЕВАЯ</v>
          </cell>
        </row>
        <row r="2165">
          <cell r="A2165">
            <v>9047453</v>
          </cell>
          <cell r="B2165" t="str">
            <v>НАПРАВЛЯЮЩАЯ QUADRO V6 30 SFD ДЛЯ INNOTECH ATIRA, 30 КГ, NL470, EB10.5, ПРАВАЯ</v>
          </cell>
        </row>
        <row r="2166">
          <cell r="A2166">
            <v>9047454</v>
          </cell>
          <cell r="B2166" t="str">
            <v>НАПРАВЛЯЮЩАЯ QUADRO V6 30 SFD ДЛЯ INNOTECH ATIRA, 30 КГ, NL520, EB10.5, ЛЕВАЯ</v>
          </cell>
        </row>
        <row r="2167">
          <cell r="A2167">
            <v>9047455</v>
          </cell>
          <cell r="B2167" t="str">
            <v>НАПРАВЛЯЮЩАЯ QUADRO V6 30 SFD ДЛЯ INNOTECH ATIRA, 30 КГ, NL520, EB10.5, ПРАВАЯ</v>
          </cell>
        </row>
        <row r="2168">
          <cell r="A2168">
            <v>9116754</v>
          </cell>
          <cell r="B2168" t="str">
            <v>НАПРАВЛЯЮЩАЯ QUADRO V6 22 SFP ДЛЯ INNOTECH ATIRA, 22 КГ, NL260, EB12.5, ЛЕВАЯ</v>
          </cell>
        </row>
        <row r="2169">
          <cell r="A2169">
            <v>9116775</v>
          </cell>
          <cell r="B2169" t="str">
            <v>НАПРАВЛЯЮЩАЯ QUADRO V6 22 SFP ДЛЯ INNOTECH ATIRA, 22 КГ, NL260, EB12.5, ПРАВАЯ</v>
          </cell>
        </row>
        <row r="2170">
          <cell r="A2170">
            <v>9117490</v>
          </cell>
          <cell r="B2170" t="str">
            <v>НАПРАВЛЯЮЩАЯ QUADRO V6 25 SFP ДЛЯ INNOTECH ATIRA, 25 КГ, NL300, EB12.5, ЛЕВАЯ</v>
          </cell>
        </row>
        <row r="2171">
          <cell r="A2171">
            <v>9117501</v>
          </cell>
          <cell r="B2171" t="str">
            <v>НАПРАВЛЯЮЩАЯ QUADRO V6 25 SFP ДЛЯ INNOTECH ATIRA, 25 КГ, NL300, EB12.5, ПРАВАЯ</v>
          </cell>
        </row>
        <row r="2172">
          <cell r="A2172">
            <v>9117473</v>
          </cell>
          <cell r="B2172" t="str">
            <v>НАПРАВЛЯЮЩАЯ QUADRO V6 25 SFP ДЛЯ INNOTECH ATIRA, 30 КГ, NL350, EB12.5, ЛЕВАЯ</v>
          </cell>
        </row>
        <row r="2173">
          <cell r="A2173">
            <v>9117474</v>
          </cell>
          <cell r="B2173" t="str">
            <v>НАПРАВЛЯЮЩАЯ QUADRO V6 25 SFP ДЛЯ INNOTECH ATIRA, 30 КГ, NL350, EB12.5, ПРАВАЯ</v>
          </cell>
        </row>
        <row r="2174">
          <cell r="A2174">
            <v>9116789</v>
          </cell>
          <cell r="B2174" t="str">
            <v>НАПРАВЛЯЮЩАЯ QUADRO V6 30 SFP ДЛЯ INNOTECH ATIRA, 30 КГ, NL420, EB12.5, ЛЕВАЯ</v>
          </cell>
        </row>
        <row r="2175">
          <cell r="A2175">
            <v>9116790</v>
          </cell>
          <cell r="B2175" t="str">
            <v>НАПРАВЛЯЮЩАЯ QUADRO V6 30 SFP ДЛЯ INNOTECH ATIRA, 30 КГ, NL420, EB12.5, ПРАВАЯ</v>
          </cell>
        </row>
        <row r="2176">
          <cell r="A2176">
            <v>9115820</v>
          </cell>
          <cell r="B2176" t="str">
            <v>НАПРАВЛЯЮЩАЯ QUADRO V6 30 SFP ДЛЯ INNOTECH ATIRA, 30 КГ, NL470, EB12.5, ЛЕВАЯ</v>
          </cell>
        </row>
        <row r="2177">
          <cell r="A2177">
            <v>9115821</v>
          </cell>
          <cell r="B2177" t="str">
            <v>НАПРАВЛЯЮЩАЯ QUADRO V6 30 SFP ДЛЯ INNOTECH ATIRA, 30 КГ, NL470, EB12.5, ПРАВАЯ</v>
          </cell>
        </row>
        <row r="2178">
          <cell r="A2178">
            <v>9117871</v>
          </cell>
          <cell r="B2178" t="str">
            <v>НАПРАВЛЯЮЩАЯ QUADRO V6 30 SFP ДЛЯ INNOTECH ATIRA, 30 КГ, NL520, EB12.5, ЛЕВАЯ</v>
          </cell>
        </row>
        <row r="2179">
          <cell r="A2179">
            <v>9117872</v>
          </cell>
          <cell r="B2179" t="str">
            <v>НАПРАВЛЯЮЩАЯ QUADRO V6 30 SFP ДЛЯ INNOTECH ATIRA, 30 КГ, NL520, EB12.5, ПРАВАЯ</v>
          </cell>
        </row>
        <row r="2180">
          <cell r="A2180">
            <v>9113945</v>
          </cell>
          <cell r="B2180" t="str">
            <v>НАПРАВЛЯЮЩАЯ QUADRO V6 22 SFP ДЛЯ INNOTECH ATIRA, 22 КГ, NL260, EB10.5, ЛЕВАЯ*ЗАКАЗНАЯ ПОЗИЦИЯ!!!</v>
          </cell>
        </row>
        <row r="2181">
          <cell r="A2181">
            <v>9113951</v>
          </cell>
          <cell r="B2181" t="str">
            <v>НАПРАВЛЯЮЩАЯ QUADRO V6 22 SFP ДЛЯ INNOTECH ATIRA, 22 КГ, NL260, EB10.5, ПРАВАЯ*ЗАКАЗНАЯ ПОЗИЦИЯ!!!</v>
          </cell>
        </row>
        <row r="2182">
          <cell r="A2182">
            <v>9117396</v>
          </cell>
          <cell r="B2182" t="str">
            <v>НАПРАВЛЯЮЩАЯ QUADRO V6 25 SFP ДЛЯ INNOTECH ATIRA, 25 КГ, NL300, EB10.5, ЛЕВАЯ*ЗАКАЗНАЯ ПОЗИЦИЯ!!!</v>
          </cell>
        </row>
        <row r="2183">
          <cell r="A2183">
            <v>9117397</v>
          </cell>
          <cell r="B2183" t="str">
            <v>НАПРАВЛЯЮЩАЯ QUADRO V6 25 SFP ДЛЯ INNOTECH ATIRA, 25 КГ, NL300, EB10.5, ПРАВАЯ*ЗАКАЗНАЯ ПОЗИЦИЯ!!!</v>
          </cell>
        </row>
        <row r="2184">
          <cell r="A2184">
            <v>9117372</v>
          </cell>
          <cell r="B2184" t="str">
            <v>НАПРАВЛЯЮЩАЯ QUADRO V6 25 SFP ДЛЯ INNOTECH ATIRA, 30 КГ, NL350, EB10.5, ЛЕВАЯ*ЗАКАЗНАЯ ПОЗИЦИЯ!!!</v>
          </cell>
        </row>
        <row r="2185">
          <cell r="A2185">
            <v>9117373</v>
          </cell>
          <cell r="B2185" t="str">
            <v>НАПРАВЛЯЮЩАЯ QUADRO V6 25 SFP ДЛЯ INNOTECH ATIRA, 30 КГ, NL350, EB10.5, ПРАВАЯ*ЗАКАЗНАЯ ПОЗИЦИЯ!!!</v>
          </cell>
        </row>
        <row r="2186">
          <cell r="A2186">
            <v>9113907</v>
          </cell>
          <cell r="B2186" t="str">
            <v>НАПРАВЛЯЮЩАЯ QUADRO V6 30 SFP ДЛЯ INNOTECH ATIRA, 30 КГ, NL420, EB10.5, ЛЕВАЯ*ЗАКАЗНАЯ ПОЗИЦИЯ!!!</v>
          </cell>
        </row>
        <row r="2187">
          <cell r="A2187">
            <v>9113938</v>
          </cell>
          <cell r="B2187" t="str">
            <v>НАПРАВЛЯЮЩАЯ QUADRO V6 30 SFP ДЛЯ INNOTECH ATIRA, 30 КГ, NL420, EB10.5, ПРАВАЯ*ЗАКАЗНАЯ ПОЗИЦИЯ!!!</v>
          </cell>
        </row>
        <row r="2188">
          <cell r="A2188">
            <v>9117305</v>
          </cell>
          <cell r="B2188" t="str">
            <v>НАПРАВЛЯЮЩАЯ QUADRO V6 30 SFP ДЛЯ INNOTECH ATIRA, 30 КГ, NL470, EB10.5, ЛЕВАЯ</v>
          </cell>
        </row>
        <row r="2189">
          <cell r="A2189">
            <v>9117306</v>
          </cell>
          <cell r="B2189" t="str">
            <v>НАПРАВЛЯЮЩАЯ QUADRO V6 30 SFP ДЛЯ INNOTECH ATIRA, 30 КГ, NL470, EB10.5, ПРАВАЯ</v>
          </cell>
        </row>
        <row r="2190">
          <cell r="A2190">
            <v>9118403</v>
          </cell>
          <cell r="B2190" t="str">
            <v>НАПРАВЛЯЮЩАЯ QUADRO V6 30 SFP ДЛЯ INNOTECH ATIRA, 30 КГ, NL520, EB10.5, ЛЕВАЯ*ЗАКАЗНАЯ ПОЗИЦИЯ!!!</v>
          </cell>
        </row>
        <row r="2191">
          <cell r="A2191">
            <v>9118404</v>
          </cell>
          <cell r="B2191" t="str">
            <v>НАПРАВЛЯЮЩАЯ QUADRO V6 30 SFP ДЛЯ INNOTECH ATIRA, 30 КГ, NL520, EB10.5, ПРАВАЯ*ЗАКАЗНАЯ ПОЗИЦИЯ!!!</v>
          </cell>
        </row>
        <row r="2192">
          <cell r="A2192">
            <v>9243707</v>
          </cell>
          <cell r="B2192" t="str">
            <v>НАПРАВЛЯЮЩАЯ QUADRO V6 10 SFDP ДЛЯ INNOTECH ATIRA,10 КГ, NL260,EB12,5,ЛЕВАЯ</v>
          </cell>
        </row>
        <row r="2193">
          <cell r="A2193">
            <v>9243708</v>
          </cell>
          <cell r="B2193" t="str">
            <v>НАПРАВЛЯЮЩАЯ QUADRO V6 10 SFDP ДЛЯ INNOTECH ATIRA,10 КГ, NL260,EB12,5,ПРАВАЯ</v>
          </cell>
        </row>
        <row r="2194">
          <cell r="A2194">
            <v>9243710</v>
          </cell>
          <cell r="B2194" t="str">
            <v>НАПРАВЛЯЮЩАЯ QUADRO V6 10 SFDP ДЛЯ INNOTECH ATIRA,10 КГ, NL300,EB12,5,ЛЕВАЯ</v>
          </cell>
        </row>
        <row r="2195">
          <cell r="A2195">
            <v>9243711</v>
          </cell>
          <cell r="B2195" t="str">
            <v>НАПРАВЛЯЮЩАЯ QUADRO V6 10 SFDP ДЛЯ INNOTECH ATIRA,10 КГ, NL300,EB12,5,ПРАВАЯ</v>
          </cell>
        </row>
        <row r="2196">
          <cell r="A2196">
            <v>9243713</v>
          </cell>
          <cell r="B2196" t="str">
            <v>НАПРАВЛЯЮЩАЯ QUADRO V6 10 SFDP ДЛЯ INNOTECH ATIRA,10 КГ, NL350,EB12,5,ЛЕВАЯ</v>
          </cell>
        </row>
        <row r="2197">
          <cell r="A2197">
            <v>9243714</v>
          </cell>
          <cell r="B2197" t="str">
            <v>НАПРАВЛЯЮЩАЯ QUADRO V6 10 SFDP ДЛЯ INNOTECH ATIRA,10 КГ, NL350,EB12,5,ПРАВАЯ</v>
          </cell>
        </row>
        <row r="2198">
          <cell r="A2198">
            <v>9243716</v>
          </cell>
          <cell r="B2198" t="str">
            <v>НАПРАВЛЯЮЩАЯ QUADRO V6 20 SFDP ДЛЯ INNOTECH ATIRA,20 КГ, NL260,EB12,5,ЛЕВАЯ</v>
          </cell>
        </row>
        <row r="2199">
          <cell r="A2199">
            <v>9243717</v>
          </cell>
          <cell r="B2199" t="str">
            <v>НАПРАВЛЯЮЩАЯ QUADRO V6 20 SFDP ДЛЯ INNOTECH ATIRA,20 КГ, NL260,EB12,5,ПРАВАЯ</v>
          </cell>
        </row>
        <row r="2200">
          <cell r="A2200">
            <v>9243719</v>
          </cell>
          <cell r="B2200" t="str">
            <v>НАПРАВЛЯЮЩАЯ QUADRO V6 25 SFDP ДЛЯ INNOTECH ATIRA,25 КГ, NL300,EB12,5,ЛЕВАЯ</v>
          </cell>
        </row>
        <row r="2201">
          <cell r="A2201">
            <v>9243720</v>
          </cell>
          <cell r="B2201" t="str">
            <v>НАПРАВЛЯЮЩАЯ QUADRO V6 25 SFDP ДЛЯ INNOTECH ATIRA,25 КГ, NL300,EB12,5,ПРАВАЯ</v>
          </cell>
        </row>
        <row r="2202">
          <cell r="A2202">
            <v>9243722</v>
          </cell>
          <cell r="B2202" t="str">
            <v>НАПРАВЛЯЮЩАЯ QUADRO V6 30 SFDP ДЛЯ INNOTECH ATIRA,30 КГ, NL350,EB12,5,ЛЕВАЯ</v>
          </cell>
        </row>
        <row r="2203">
          <cell r="A2203">
            <v>9243723</v>
          </cell>
          <cell r="B2203" t="str">
            <v>НАПРАВЛЯЮЩАЯ QUADRO V6 30 SFDP ДЛЯ INNOTECH ATIRA,30 КГ, NL350,EB12,5,ПРАВАЯ</v>
          </cell>
        </row>
        <row r="2204">
          <cell r="A2204">
            <v>9243725</v>
          </cell>
          <cell r="B2204" t="str">
            <v>НАПРАВЛЯЮЩАЯ QUADRO V6 30 SFDP ДЛЯ INNOTECH ATIRA,30 КГ, NL420,EB12,5,ЛЕВАЯ</v>
          </cell>
        </row>
        <row r="2205">
          <cell r="A2205">
            <v>9243726</v>
          </cell>
          <cell r="B2205" t="str">
            <v>НАПРАВЛЯЮЩАЯ QUADRO V6 30 SFDP ДЛЯ INNOTECH ATIRA,30 КГ, NL420,EB12,5,ПРАВАЯ</v>
          </cell>
        </row>
        <row r="2206">
          <cell r="A2206">
            <v>9243728</v>
          </cell>
          <cell r="B2206" t="str">
            <v>НАПРАВЛЯЮЩАЯ QUADRO V6 30 SFDP ДЛЯ INNOTECH ATIRA,30 КГ, NL470,EB12,5,ЛЕВАЯ</v>
          </cell>
        </row>
        <row r="2207">
          <cell r="A2207">
            <v>9243729</v>
          </cell>
          <cell r="B2207" t="str">
            <v>НАПРАВЛЯЮЩАЯ QUADRO V6 30 SFDP ДЛЯ INNOTECH ATIRA,30 КГ, NL470,EB12,5,ПРАВАЯ</v>
          </cell>
        </row>
        <row r="2208">
          <cell r="A2208">
            <v>9243731</v>
          </cell>
          <cell r="B2208" t="str">
            <v>НАПРАВЛЯЮЩАЯ QUADRO V6 30 SFDP ДЛЯ INNOTECH ATIRA,30 КГ, NL520,EB12,5,ЛЕВАЯ</v>
          </cell>
        </row>
        <row r="2209">
          <cell r="A2209">
            <v>9243732</v>
          </cell>
          <cell r="B2209" t="str">
            <v>НАПРАВЛЯЮЩАЯ QUADRO V6 30 SFDP ДЛЯ INNOTECH ATIRA,30 КГ, NL520,EB12,5,ПРАВАЯ</v>
          </cell>
        </row>
        <row r="2210">
          <cell r="A2210">
            <v>9243682</v>
          </cell>
          <cell r="B2210" t="str">
            <v>КОМПЛЕКТ НАПРАВЛЯЮЩИХ QUADRO V6 10 SFDP ДЛЯ INNOTECH ATIRA, 10 КГ,NL260,EB10,5</v>
          </cell>
        </row>
        <row r="2211">
          <cell r="A2211">
            <v>9243685</v>
          </cell>
          <cell r="B2211" t="str">
            <v>КОМПЛЕКТ НАПРАВЛЯЮЩИХ QUADRO V6 10 SFDP ДЛЯ INNOTECH ATIRA, 10 КГ,NL300,EB10,5</v>
          </cell>
        </row>
        <row r="2212">
          <cell r="A2212">
            <v>9243688</v>
          </cell>
          <cell r="B2212" t="str">
            <v>КОМПЛЕКТ НАПРАВЛЯЮЩИХ QUADRO V6 10 SFDP ДЛЯ INNOTECH ATIRA, 10 КГ,NL350,EB10,5</v>
          </cell>
        </row>
        <row r="2213">
          <cell r="A2213">
            <v>9243691</v>
          </cell>
          <cell r="B2213" t="str">
            <v>КОМПЛЕКТ НАПРАВЛЯЮЩИХ QUADRO V6 20 SFDP ДЛЯ INNOTECH ATIRA, 20 КГ,NL260,EB10,5</v>
          </cell>
        </row>
        <row r="2214">
          <cell r="A2214">
            <v>9243694</v>
          </cell>
          <cell r="B2214" t="str">
            <v>КОМПЛЕКТ НАПРАВЛЯЮЩИХ QUADRO V6 25 SFDP ДЛЯ INNOTECH ATIRA, 25 КГ,NL300,EB10,5</v>
          </cell>
        </row>
        <row r="2215">
          <cell r="A2215">
            <v>9243697</v>
          </cell>
          <cell r="B2215" t="str">
            <v>КОМПЛЕКТ НАПРАВЛЯЮЩИХ QUADRO V6 30 SFDP ДЛЯ INNOTECH ATIRA, 30 КГ,NL350,EB10,5</v>
          </cell>
        </row>
        <row r="2216">
          <cell r="A2216">
            <v>9243700</v>
          </cell>
          <cell r="B2216" t="str">
            <v>КОМПЛЕКТ НАПРАВЛЯЮЩИХ QUADRO V6 30 SFDP ДЛЯ INNOTECH ATIRA, 30 КГ,NL420,EB10,5</v>
          </cell>
        </row>
        <row r="2217">
          <cell r="A2217">
            <v>9243703</v>
          </cell>
          <cell r="B2217" t="str">
            <v>КОМПЛЕКТ НАПРАВЛЯЮЩИХ QUADRO V6 30 SFDP ДЛЯ INNOTECH ATIRA, 30 КГ,NL470,EB10,5</v>
          </cell>
        </row>
        <row r="2218">
          <cell r="A2218">
            <v>9243706</v>
          </cell>
          <cell r="B2218" t="str">
            <v>КОМПЛЕКТ НАПРАВЛЯЮЩИХ QUADRO V6 30 SFDP ДЛЯ INNOTECH ATIRA, 30 КГ,NL520,EB10,5</v>
          </cell>
        </row>
        <row r="2219">
          <cell r="A2219">
            <v>9243778</v>
          </cell>
          <cell r="B2219" t="str">
            <v>КОМПЛЕКТ НАПРАВЛЯЮЩИХ QUADRO V6 50 SFDP ДЛЯ INNOTECH ATIRA, 50 КГ,NL420,EB12,5*ЗАКАЗНАЯ ПОЗИЦИЯ!!!</v>
          </cell>
        </row>
        <row r="2220">
          <cell r="A2220">
            <v>9243781</v>
          </cell>
          <cell r="B2220" t="str">
            <v>КОМПЛЕКТ НАПРАВЛЯЮЩИХ QUADRO V6 50 SFDP ДЛЯ INNOTECH ATIRA, 50 КГ,NL470,EB12,5</v>
          </cell>
        </row>
        <row r="2221">
          <cell r="A2221">
            <v>9243784</v>
          </cell>
          <cell r="B2221" t="str">
            <v>КОМПЛЕКТ НАПРАВЛЯЮЩИХ QUADRO V6 50 SFDP ДЛЯ INNOTECH ATIRA, 50 КГ,NL520,EB12,5*ЗАКАЗНАЯ ПОЗИЦИЯ!!!</v>
          </cell>
        </row>
        <row r="2222">
          <cell r="A2222">
            <v>9243760</v>
          </cell>
          <cell r="B2222" t="str">
            <v>КОМПЛЕКТ НАПРАВЛЯЮЩИХ QUADRO V6 50 SFDP ДЛЯ INNOTECH ATIRA, 50 КГ,NL420,EB10,5*ЗАКАЗНАЯ ПОЗИЦИЯ!!!</v>
          </cell>
        </row>
        <row r="2223">
          <cell r="A2223">
            <v>9243763</v>
          </cell>
          <cell r="B2223" t="str">
            <v>КОМПЛЕКТ НАПРАВЛЯЮЩИХ QUADRO V6 50 SFDP ДЛЯ INNOTECH ATIRA, 50 КГ,NL470,EB10,5*ЗАКАЗНАЯ ПОЗИЦИЯ!!!</v>
          </cell>
        </row>
        <row r="2224">
          <cell r="A2224">
            <v>9243766</v>
          </cell>
          <cell r="B2224" t="str">
            <v>КОМПЛЕКТ НАПРАВЛЯЮЩИХ QUADRO V6 50 SFDP ДЛЯ INNOTECH ATIRA, 50 КГ,NL520,EB10,5*ЗАКАЗНАЯ ПОЗИЦИЯ!!!</v>
          </cell>
        </row>
        <row r="2225">
          <cell r="A2225">
            <v>48354</v>
          </cell>
          <cell r="B2225" t="str">
            <v>КОМПЛЕКТ НАПРАВЛЯЮЩИХ QUADRO V6+ 50 SFD ДЛЯ INNOTECH ATIRA, NL420, EB12.5*ЗАКАЗНАЯ ПОЗИЦИЯ!!!</v>
          </cell>
        </row>
        <row r="2226">
          <cell r="A2226">
            <v>48355</v>
          </cell>
          <cell r="B2226" t="str">
            <v>КОМПЛЕКТ НАПРАВЛЯЮЩИХ QUADRO V6+ 50 SFD ДЛЯ INNOTECH ATIRA, NL470, EB12.5</v>
          </cell>
        </row>
        <row r="2227">
          <cell r="A2227">
            <v>48356</v>
          </cell>
          <cell r="B2227" t="str">
            <v>КОМПЛЕКТ НАПРАВЛЯЮЩИХ QUADRO V6+ 50 SFD ДЛЯ INNOTECH ATIRA, NL520, EB12.5*ЗАКАЗНАЯ ПОЗИЦИЯ!!!</v>
          </cell>
        </row>
        <row r="2228">
          <cell r="A2228">
            <v>48357</v>
          </cell>
          <cell r="B2228" t="str">
            <v>КОМПЛЕКТ НАПРАВЛЯЮЩИХ QUADRO V6+ 50 SFD ДЛЯ INNOTECH ATIRA, NL420, EB10.5*ЗАКАЗНАЯ ПОЗИЦИЯ!!!</v>
          </cell>
        </row>
        <row r="2229">
          <cell r="A2229">
            <v>48358</v>
          </cell>
          <cell r="B2229" t="str">
            <v>КОМПЛЕКТ НАПРАВЛЯЮЩИХ QUADRO V6+ 50 SFD ДЛЯ INNOTECH ATIRA, NL470, EB10.5*ЗАКАЗНАЯ ПОЗИЦИЯ!!!</v>
          </cell>
        </row>
        <row r="2230">
          <cell r="A2230">
            <v>48359</v>
          </cell>
          <cell r="B2230" t="str">
            <v>КОМПЛЕКТ НАПРАВЛЯЮЩИХ QUADRO V6+ 50 SFD ДЛЯ INNOTECH ATIRA, NL520, EB10.5*ЗАКАЗНАЯ ПОЗИЦИЯ!!!</v>
          </cell>
        </row>
        <row r="2231">
          <cell r="A2231">
            <v>9143503</v>
          </cell>
          <cell r="B2231" t="str">
            <v>КОМПЛЕКТ НАПРАВЛЯЮЩИХ QUADRO V6+ 50 SFP ДЛЯ INNOTECH ATIRA, 50 КГ, NL420, EB12.5*ЗАКАЗНАЯ ПОЗИЦИЯ!!!</v>
          </cell>
        </row>
        <row r="2232">
          <cell r="A2232">
            <v>9143504</v>
          </cell>
          <cell r="B2232" t="str">
            <v>КОМПЛЕКТ НАПРАВЛЯЮЩИХ QUADRO V6+ 50 SFP ДЛЯ INNOTECH ATIRA, 50 КГ, NL470, EB12.5*ЗАКАЗНАЯ ПОЗИЦИЯ!!!</v>
          </cell>
        </row>
        <row r="2233">
          <cell r="A2233">
            <v>9143505</v>
          </cell>
          <cell r="B2233" t="str">
            <v>КОМПЛЕКТ НАПРАВЛЯЮЩИХ QUADRO V6+ 50 SFP ДЛЯ INNOTECH ATIRA, 50 КГ, NL520, EB12.5*ЗАКАЗНАЯ ПОЗИЦИЯ!!!</v>
          </cell>
        </row>
        <row r="2234">
          <cell r="A2234">
            <v>9143509</v>
          </cell>
          <cell r="B2234" t="str">
            <v>КОМПЛЕКТ НАПРАВЛЯЮЩИХ QUADRO V6+ 50 SFP ДЛЯ INNOTECH ATIRA, 50 КГ, NL420, EB10.5*ЗАКАЗНАЯ ПОЗИЦИЯ!!!</v>
          </cell>
        </row>
        <row r="2235">
          <cell r="A2235">
            <v>9143510</v>
          </cell>
          <cell r="B2235" t="str">
            <v>КОМПЛЕКТ НАПРАВЛЯЮЩИХ QUADRO V6+ 50 SFP ДЛЯ INNOTECH ATIRA, 50 КГ, NL470, EB10.5*ЗАКАЗНАЯ ПОЗИЦИЯ!!!</v>
          </cell>
        </row>
        <row r="2236">
          <cell r="A2236">
            <v>9143435</v>
          </cell>
          <cell r="B2236" t="str">
            <v>КОМПЛЕКТ НАПРАВЛЯЮЩИХ QUADRO V6+ 50 SFP ДЛЯ INNOTECH ATIRA, 50 КГ, NL520, EB10.5*ЗАКАЗНАЯ ПОЗИЦИЯ!!!</v>
          </cell>
        </row>
        <row r="2237">
          <cell r="A2237">
            <v>9240161</v>
          </cell>
          <cell r="B2237" t="str">
            <v xml:space="preserve">КОМПЛЕКТ МЕХАНИЗМА PUSH TO OPEN SILENT 10 ДЛЯ INNOTECH ATIRA </v>
          </cell>
        </row>
        <row r="2238">
          <cell r="A2238">
            <v>9240162</v>
          </cell>
          <cell r="B2238" t="str">
            <v>КОМПЛЕКТ МЕХАНИЗМА PUSH TO OPEN SILENT 20 ДЛЯ INNOTECH ATIRA</v>
          </cell>
        </row>
        <row r="2239">
          <cell r="A2239">
            <v>9240163</v>
          </cell>
          <cell r="B2239" t="str">
            <v>КОМПЛЕКТ МЕХАНИЗМА PUSH TO OPEN SILENT 30 ДЛЯ INNOTECH ATIRA</v>
          </cell>
        </row>
        <row r="2240">
          <cell r="A2240">
            <v>9240164</v>
          </cell>
          <cell r="B2240" t="str">
            <v>КОМПЛЕКТ МЕХАНИЗМА PUSH TO OPEN SILENT 50 ДЛЯ INNOTECH ATIRA</v>
          </cell>
        </row>
        <row r="2241">
          <cell r="A2241">
            <v>9236718</v>
          </cell>
          <cell r="B2241" t="str">
            <v>ШТАНГА ДЛЯ СИНХРОНИЗАЦИИ МЕХАНИЗМА PUSH TO OPEN QUADRO,L2000,АЛЮМИНИЙ</v>
          </cell>
        </row>
        <row r="2242">
          <cell r="A2242">
            <v>9219965</v>
          </cell>
          <cell r="B2242" t="str">
            <v>АДАПТЕР PUSH TO OPEN SYNCHRO ДЛЯ QUADRO V6 EB12,5/10,5, ТИП В</v>
          </cell>
        </row>
        <row r="2243">
          <cell r="A2243">
            <v>9219966</v>
          </cell>
          <cell r="B2243" t="str">
            <v>АДАПТЕР PUSH TO OPEN SYNCHRO ДЛЯ QUADRO V6 EB20, V6+ EB12,5/10,5/20, ТИП A</v>
          </cell>
        </row>
        <row r="2244">
          <cell r="A2244">
            <v>9236526</v>
          </cell>
          <cell r="B2244" t="str">
            <v>АДАПТЕР PUSH TO OPEN SYNCHRO 2-СТОРОННИЙ ДЛЯ QUADRO V6 EB20,V6+ EB12,5/10,5/20, ТИП A</v>
          </cell>
        </row>
        <row r="2245">
          <cell r="A2245">
            <v>9236527</v>
          </cell>
          <cell r="B2245" t="str">
            <v>АДАПТЕР PUSH TO OPEN SYNCHRO 2-СТОРОННИЙ ДЛЯ QUADRO V6 EB12,5/10,5</v>
          </cell>
        </row>
        <row r="2246">
          <cell r="A2246">
            <v>9221295</v>
          </cell>
          <cell r="B2246" t="str">
            <v>СОЕДИНИТЕЛЬ ШТАНГИ PUSH TO OPEN SYNCHRO</v>
          </cell>
        </row>
        <row r="2247">
          <cell r="A2247">
            <v>9079333</v>
          </cell>
          <cell r="B2247" t="str">
            <v>БОКОВОЙ СТАБИЛИЗАТОР INNOTECH*ЗАКАЗНАЯ ПОЗИЦИЯ!!!</v>
          </cell>
        </row>
        <row r="2248">
          <cell r="A2248">
            <v>1008302</v>
          </cell>
          <cell r="B2248" t="str">
            <v>КРЕПЕЖНЫЙ ВИНТ, 6,3Х10,5 ММ</v>
          </cell>
        </row>
        <row r="2249">
          <cell r="A2249">
            <v>10085</v>
          </cell>
          <cell r="B2249" t="str">
            <v>ШУРУП УНИВЕРСАЛЬНЫЙ 4Х16-Z, ПОКРЫТИЕ БЕЛЫЙ ЦИНК, ПОТАЙНАЯ ГОЛОВКА, КРЕСТ, ШЛИЦ ТИПА Z</v>
          </cell>
        </row>
        <row r="2250">
          <cell r="A2250">
            <v>9208744</v>
          </cell>
          <cell r="B2250" t="str">
            <v>РАМА СИСТЕМЫ СБОРА МУСОРА ARCITECH PULL, NL400, KB450*ЗАКАЗНАЯ ПОЗИЦИЯ!!!</v>
          </cell>
        </row>
        <row r="2251">
          <cell r="A2251">
            <v>9208746</v>
          </cell>
          <cell r="B2251" t="str">
            <v>РАМА СИСТЕМЫ СБОРА МУСОРА ARCITECH PULL, NL400, KB600*ЗАКАЗНАЯ ПОЗИЦИЯ!!!</v>
          </cell>
        </row>
        <row r="2252">
          <cell r="A2252">
            <v>9132365</v>
          </cell>
          <cell r="B2252" t="str">
            <v>РАМА СИСТЕМЫ СБОРА МУСОРА ARCITECH PULL, NL500, KB300*ЗАКАЗНАЯ ПОЗИЦИЯ!!!</v>
          </cell>
        </row>
        <row r="2253">
          <cell r="A2253">
            <v>9132367</v>
          </cell>
          <cell r="B2253" t="str">
            <v>РАМА СИСТЕМЫ СБОРА МУСОРА ARCITECH PULL, NL500, KB450</v>
          </cell>
        </row>
        <row r="2254">
          <cell r="A2254">
            <v>9132371</v>
          </cell>
          <cell r="B2254" t="str">
            <v>РАМА СИСТЕМЫ СБОРА МУСОРА ARCITECH PULL, NL500, KB600*ЗАКАЗНАЯ ПОЗИЦИЯ!!!</v>
          </cell>
        </row>
        <row r="2255">
          <cell r="A2255">
            <v>9132373</v>
          </cell>
          <cell r="B2255" t="str">
            <v>РАМА СИСТЕМЫ СБОРА МУСОРА ARCITECH PULL, NL500, KB900</v>
          </cell>
        </row>
        <row r="2256">
          <cell r="A2256">
            <v>9208747</v>
          </cell>
          <cell r="B2256" t="str">
            <v>РАМА СИСТЕМЫ СБОРА МУСОРА INNOTECH PULL, NL420, KB450*ЗАКАЗНАЯ ПОЗИЦИЯ!!!</v>
          </cell>
        </row>
        <row r="2257">
          <cell r="A2257">
            <v>9208749</v>
          </cell>
          <cell r="B2257" t="str">
            <v>РАМА СИСТЕМЫ СБОРА МУСОРА INNOTECH PULL, NL420, KB600*ЗАКАЗНАЯ ПОЗИЦИЯ!!!</v>
          </cell>
        </row>
        <row r="2258">
          <cell r="A2258">
            <v>9132354</v>
          </cell>
          <cell r="B2258" t="str">
            <v>РАМА СИСТЕМЫ СБОРА МУСОРА INNOTECH PULL, NL470, KB300*ЗАКАЗНАЯ ПОЗИЦИЯ!!!</v>
          </cell>
        </row>
        <row r="2259">
          <cell r="A2259">
            <v>9132356</v>
          </cell>
          <cell r="B2259" t="str">
            <v>РАМА СИСТЕМЫ СБОРА МУСОРА INNOTECH PULL, NL470, KB450</v>
          </cell>
        </row>
        <row r="2260">
          <cell r="A2260">
            <v>9132359</v>
          </cell>
          <cell r="B2260" t="str">
            <v>РАМА СИСТЕМЫ СБОРА МУСОРА INNOTECH PULL, NL470, KB600</v>
          </cell>
        </row>
        <row r="2261">
          <cell r="A2261">
            <v>9132376</v>
          </cell>
          <cell r="B2261" t="str">
            <v>КОНТЕЙНЕР ARCITECH/INNOTECH PULL, 7 ЛИТРОВ, ПЛАСТИК, СЕРЫЙ*ЗАКАЗНАЯ ПОЗИЦИЯ!!!</v>
          </cell>
        </row>
        <row r="2262">
          <cell r="A2262">
            <v>9132377</v>
          </cell>
          <cell r="B2262" t="str">
            <v>КОНТЕЙНЕР ARCITECH/INNOTECH PULL, 8 ЛИТРОВ, ПЛАСТИК, СЕРЫЙ</v>
          </cell>
        </row>
        <row r="2263">
          <cell r="A2263">
            <v>9132378</v>
          </cell>
          <cell r="B2263" t="str">
            <v>КОНТЕЙНЕР ARCITECH/INNOTECH PULL, 11 ЛИТРОВ, ПЛАСТИК, СЕРЫЙ</v>
          </cell>
        </row>
        <row r="2264">
          <cell r="A2264">
            <v>9132379</v>
          </cell>
          <cell r="B2264" t="str">
            <v>КОНТЕЙНЕР ARCITECH/INNOTECH PULL, 15 ЛИТРОВ, ПЛАСТИК, СЕРЫЙ*ЗАКАЗНАЯ ПОЗИЦИЯ!!!</v>
          </cell>
        </row>
        <row r="2265">
          <cell r="A2265">
            <v>9132380</v>
          </cell>
          <cell r="B2265" t="str">
            <v>КОНТЕЙНЕР ARCITECH/INNOTECH PULL, 17 ЛИТРОВ, ПЛАСТИК, СЕРЫЙ</v>
          </cell>
        </row>
        <row r="2266">
          <cell r="A2266">
            <v>9132381</v>
          </cell>
          <cell r="B2266" t="str">
            <v>КОНТЕЙНЕР ARCITECH/INNOTECH PULL, 29 ЛИТРОВ*ЗАКАЗНАЯ ПОЗИЦИЯ!!!</v>
          </cell>
        </row>
        <row r="2267">
          <cell r="A2267">
            <v>9132382</v>
          </cell>
          <cell r="B2267" t="str">
            <v>КРЫШКА КОНТЕЙНЕРА ARCITECH/INNOTECH PULL, 7/8 ЛИТРОВ, ПЛАСТИК, ЗЕЛЕНАЯ</v>
          </cell>
        </row>
        <row r="2268">
          <cell r="A2268">
            <v>9132384</v>
          </cell>
          <cell r="B2268" t="str">
            <v>КРЫШКА КОНТЕЙНЕРА ARCITECH/INNOTECH PULL, 7/8 ЛИТРОВ, ПЛАСТИК, СЕРАЯ*ЗАКАЗНАЯ ПОЗИЦИЯ!!!</v>
          </cell>
        </row>
        <row r="2269">
          <cell r="A2269">
            <v>9132385</v>
          </cell>
          <cell r="B2269" t="str">
            <v>КРЫШКА КОНТЕЙНЕРА ARCITECH/INNOTECH PULL, 11 ЛИТРОВ, ПЛАСТИК, СЕРАЯ</v>
          </cell>
        </row>
        <row r="2270">
          <cell r="A2270">
            <v>9132386</v>
          </cell>
          <cell r="B2270" t="str">
            <v>КРЫШКА КОНТЕЙНЕРА ARCITECH/INNOTECH PULL, 15/17/29 ЛИТРОВ, ПЛАСТИК, СЕРАЯ</v>
          </cell>
        </row>
        <row r="2271">
          <cell r="A2271">
            <v>9111679</v>
          </cell>
          <cell r="B2271" t="str">
            <v>НОЖНАЯ ПЕДАЛЬ ARCITECH/INNOTECH PULL</v>
          </cell>
        </row>
        <row r="2272">
          <cell r="A2272">
            <v>9207638</v>
          </cell>
          <cell r="B2272" t="str">
            <v>СИСТЕМА СБОРА МУСОРА INSERTFLEX 450 ДЛЯ INNOTECH ATIRA/ARCITECH, KB450</v>
          </cell>
        </row>
        <row r="2273">
          <cell r="A2273">
            <v>9207642</v>
          </cell>
          <cell r="B2273" t="str">
            <v>СИСТЕМА СБОРА МУСОРА INSERTFLEX 600 ДЛЯ INNOTECH ATIRA/ARCITECH, KB600</v>
          </cell>
        </row>
        <row r="2274">
          <cell r="A2274">
            <v>9207644</v>
          </cell>
          <cell r="B2274" t="str">
            <v>СИСТЕМА СБОРА МУСОРА INSERTFLEX 900 ДЛЯ INNOTECH ATIRA/ARCITECH, KB900</v>
          </cell>
        </row>
        <row r="2275">
          <cell r="A2275">
            <v>9208750</v>
          </cell>
          <cell r="B2275" t="str">
            <v>СИСТЕМА СБОРА МУСОРА BIN.IT SMART 450/500 ДЛЯ INNOTECH ATIRA/ARCITECH, KB450/500</v>
          </cell>
        </row>
        <row r="2276">
          <cell r="A2276">
            <v>9208752</v>
          </cell>
          <cell r="B2276" t="str">
            <v>СИСТЕМА СБОРА МУСОРА BIN.IT SMART 600 ДЛЯ INNOTECH ATIRA/ARCITECH, KB600</v>
          </cell>
        </row>
        <row r="2277">
          <cell r="A2277">
            <v>9077588</v>
          </cell>
          <cell r="B2277" t="str">
            <v>ВЫДВИЖНАЯ КОРЗИНА CARGO IQ PLUS 150, СЕРЕБРИСТАЯ</v>
          </cell>
        </row>
        <row r="2278">
          <cell r="A2278">
            <v>9077601</v>
          </cell>
          <cell r="B2278" t="str">
            <v>ВСТАВКА ДЛЯ CARGO IQ PLUS 150</v>
          </cell>
        </row>
        <row r="2279">
          <cell r="A2279">
            <v>9077612</v>
          </cell>
          <cell r="B2279" t="str">
            <v>ВЫДВИЖНАЯ КОРЗИНА С ПОЛОТЕНЦЕДЕРЖАТЕЛЕМ CARGO IQ PLUS 150, СЕРЕБРИСТАЯ</v>
          </cell>
        </row>
        <row r="2280">
          <cell r="A2280">
            <v>9065857</v>
          </cell>
          <cell r="B2280" t="str">
            <v>ВЫДВИЖНАЯ КОРЗИНА CARGO IQ PLUS 200, СЕРЕБРИСТАЯ</v>
          </cell>
        </row>
        <row r="2281">
          <cell r="A2281">
            <v>9065860</v>
          </cell>
          <cell r="B2281" t="str">
            <v>ВЫДВИЖНАЯ КОРЗИНА CARGO IQ PLUS 300, СЕРЕБРИСТАЯ</v>
          </cell>
        </row>
        <row r="2282">
          <cell r="A2282">
            <v>9065861</v>
          </cell>
          <cell r="B2282" t="str">
            <v>ВСТАВКА ДЛЯ CARGO IQ PLUS 200</v>
          </cell>
        </row>
        <row r="2283">
          <cell r="A2283">
            <v>9065862</v>
          </cell>
          <cell r="B2283" t="str">
            <v>ВСТАВКА ДЛЯ CARGO IQ PLUS 300</v>
          </cell>
        </row>
        <row r="2284">
          <cell r="A2284">
            <v>9066464</v>
          </cell>
          <cell r="B2284" t="str">
            <v>ВСТАВКА ДЛЯ CARGO IQ PLUS</v>
          </cell>
        </row>
        <row r="2285">
          <cell r="A2285">
            <v>9066486</v>
          </cell>
          <cell r="B2285" t="str">
            <v>ВЫДВИЖНАЯ КОРЗИНА CARGO IQ PLUS, СЕРЕБРИСТАЯ</v>
          </cell>
        </row>
        <row r="2286">
          <cell r="A2286">
            <v>9077616</v>
          </cell>
          <cell r="B2286" t="str">
            <v>ВЫДВИЖНАЯ КОРЗИНА CARGO IQ PLUS, ХРОМИРОВАННАЯ</v>
          </cell>
        </row>
        <row r="2287">
          <cell r="A2287">
            <v>9115909</v>
          </cell>
          <cell r="B2287" t="str">
            <v>КОМПЛЕКТ EASYS ДЛЯ 1 ЯЩИКА</v>
          </cell>
        </row>
        <row r="2288">
          <cell r="A2288">
            <v>9082353</v>
          </cell>
          <cell r="B2288" t="str">
            <v>КОМПЛЕКТ МОНТАЖНЫХ ПРОФИЛЕЙ EASYS, ДЛИНА 750 М</v>
          </cell>
        </row>
        <row r="2289">
          <cell r="A2289">
            <v>9082357</v>
          </cell>
          <cell r="B2289" t="str">
            <v>КОМПЛЕКТ ДЕРЖАТЕЛЕЙ ПРОФИЛЯ EASYS</v>
          </cell>
        </row>
        <row r="2290">
          <cell r="A2290">
            <v>9100852</v>
          </cell>
          <cell r="B2290" t="str">
            <v>УДЛИНИТЕЛЬ ДЛЯ EASYS, ДЛИНА 2000 ММ*ЗАКАЗНАЯ ПОЗИЦИЯ!!!</v>
          </cell>
        </row>
        <row r="2291">
          <cell r="A2291">
            <v>9078139</v>
          </cell>
          <cell r="B2291" t="str">
            <v>БЛОК ЭЛЕКТРОПРИВОДА EASYS</v>
          </cell>
        </row>
        <row r="2292">
          <cell r="A2292">
            <v>9082358</v>
          </cell>
          <cell r="B2292" t="str">
            <v>МОНТАЖНЫЙ КРОНШТЕЙН ДЛЯ EASYS*ЗАКАЗНАЯ ПОЗИЦИЯ!!!</v>
          </cell>
        </row>
        <row r="2293">
          <cell r="A2293">
            <v>9082360</v>
          </cell>
          <cell r="B2293" t="str">
            <v>РАСПРЕДЕЛИТЕЛЬНЫЙ БЛОК ДЛЯ EASYS</v>
          </cell>
        </row>
        <row r="2294">
          <cell r="A2294">
            <v>9097923</v>
          </cell>
          <cell r="B2294" t="str">
            <v>ДЕРЖАТЕЛЬ РАСПРЕДЕЛИТЕЛЬНОГО БЛОКА EASYS*ЗАКАЗНАЯ ПОЗИЦИЯ!!!</v>
          </cell>
        </row>
        <row r="2295">
          <cell r="A2295">
            <v>9082362</v>
          </cell>
          <cell r="B2295" t="str">
            <v>УДЛИНИТЕЛЬ РАСПРЕДЕЛИТЕЛЬНОГО БЛОКА EASYS, ДЛИНА 1500 ММ*ЗАКАЗНАЯ ПОЗИЦИЯ!!!</v>
          </cell>
        </row>
        <row r="2296">
          <cell r="A2296">
            <v>9106449</v>
          </cell>
          <cell r="B2296" t="str">
            <v>УДЛИНИТЕЛЬ РАСПРЕДЕЛИТЕЛЬНОГО БЛОКА EASYS, ДЛИНА 2500 ММ*ЗАКАЗНАЯ ПОЗИЦИЯ!!!</v>
          </cell>
        </row>
        <row r="2297">
          <cell r="A2297">
            <v>9079710</v>
          </cell>
          <cell r="B2297" t="str">
            <v>СЕТЕВОЙ КАБЕЛЬ EASYS, ДЛИНА 1800 ММ</v>
          </cell>
        </row>
        <row r="2298">
          <cell r="A2298">
            <v>9082363</v>
          </cell>
          <cell r="B2298" t="str">
            <v>БЛОК ПИТАНИЯ EASYS</v>
          </cell>
        </row>
        <row r="2299">
          <cell r="A2299">
            <v>9082364</v>
          </cell>
          <cell r="B2299" t="str">
            <v>ДЕРЖАТЕЛЬ БЛОКА ПИТАНИЯ ДЛЯ EASYS</v>
          </cell>
        </row>
        <row r="2300">
          <cell r="A2300">
            <v>9123342</v>
          </cell>
          <cell r="B2300" t="str">
            <v>УГОЛ ДЛЯ ЗАДНЕЙ СТЕНКИ ARCITECH ДЛЯ СИСТЕМЫ EASYS, 20 ММ*ЗАКАЗНАЯ ПОЗИЦИЯ!!!</v>
          </cell>
        </row>
        <row r="2301">
          <cell r="A2301">
            <v>9134769</v>
          </cell>
          <cell r="B2301" t="str">
            <v>УГОЛ ДЛЯ ЗАДНЕЙ СТЕНКИ ARCITECH ДЛЯ СИСТЕМЫ EASYS, 14,5 ММ*ЗАКАЗНАЯ ПОЗИЦИЯ!!!</v>
          </cell>
        </row>
        <row r="2302">
          <cell r="A2302">
            <v>9086714</v>
          </cell>
          <cell r="B2302" t="str">
            <v>УГОЛ ДЛЯ ЗАДНЕЙ СТЕНКИ INNOTECH ДЛЯ СИСТЕМЫ EASYS, 12 ММ</v>
          </cell>
        </row>
        <row r="2303">
          <cell r="A2303">
            <v>9097922</v>
          </cell>
          <cell r="B2303" t="str">
            <v>УГОЛ ДЛЯ ЗАДНЕЙ СТЕНКИ INNOTECH ДЛЯ СИСТЕМЫ EASYS, 16 ММ*ЗАКАЗНАЯ ПОЗИЦИЯ!!!</v>
          </cell>
        </row>
        <row r="2304">
          <cell r="A2304">
            <v>9082365</v>
          </cell>
          <cell r="B2304" t="str">
            <v>АМОРТИЗАТОР НА ПЕРЕДНЮЮ ПАНЕЛЬ ЯЩИКА ДЛЯ EASYS</v>
          </cell>
        </row>
        <row r="2305">
          <cell r="A2305">
            <v>9106451</v>
          </cell>
          <cell r="B2305" t="str">
            <v>КОМПЛЕКТ ДЕМПФЕРОВ ПЕРЕДНЕЙ ПАНЕЛИ НА БОКОВИНУ КОРПУСА*ЗАКАЗНАЯ ПОЗИЦИЯ!!!</v>
          </cell>
        </row>
        <row r="2306">
          <cell r="A2306">
            <v>9079944</v>
          </cell>
          <cell r="B2306" t="str">
            <v>СЕНСОР ДЛЯ ОТКРЫВАНИЯ ВЫСОКИХ ПЕРЕДНИХ ПАНЕЛЕЙ ДЛЯ EASYS*ЗАКАЗНАЯ ПОЗИЦИЯ!!!</v>
          </cell>
        </row>
        <row r="2307">
          <cell r="A2307">
            <v>9084790</v>
          </cell>
          <cell r="B2307" t="str">
            <v>КАБЕЛЬ ДЛЯ УГЛОВЫХ РЕШЕНИЙ EASYS, ДЛИНА 1500 ММ*ЗАКАЗНАЯ ПОЗИЦИЯ!!!</v>
          </cell>
        </row>
        <row r="2308">
          <cell r="A2308">
            <v>9084794</v>
          </cell>
          <cell r="B2308" t="str">
            <v>У-ОБРАЗНЫЙ РАСПРЕДЕЛИТЕЛЬ ДЛЯ СЕНСОРА EASYS*ЗАКАЗНАЯ ПОЗИЦИЯ!!!</v>
          </cell>
        </row>
        <row r="2309">
          <cell r="A2309">
            <v>9105850</v>
          </cell>
          <cell r="B2309" t="str">
            <v>УГЛОВОЙ СЕНСОР EASYS*ЗАКАЗНАЯ ПОЗИЦИЯ!!!</v>
          </cell>
        </row>
        <row r="2310">
          <cell r="A2310">
            <v>9109834</v>
          </cell>
          <cell r="B2310" t="str">
            <v>НАБОР КРЕПЕЖА ДЛЯ КАБЕЛЕЙ EASYS*ЗАКАЗНАЯ ПОЗИЦИЯ!!!</v>
          </cell>
        </row>
        <row r="2311">
          <cell r="A2311">
            <v>9134233</v>
          </cell>
          <cell r="B2311" t="str">
            <v>ЛОТОК ДЛЯ КАНЦЕЛЯРСКИХ ТОВАРОВ SMARTRAY, H40, ПЛАСТИК, ПОД АЛЮМИНИЙ</v>
          </cell>
        </row>
        <row r="2312">
          <cell r="A2312">
            <v>9203010</v>
          </cell>
          <cell r="B2312" t="str">
            <v>ЛОТОК ДЛЯ КАНЦЕЛЯРСКИХ ТОВАРОВ SMARTRAY, H40, ПЛАСТИК, БЕЛЫЙ</v>
          </cell>
        </row>
        <row r="2313">
          <cell r="A2313">
            <v>9134232</v>
          </cell>
          <cell r="B2313" t="str">
            <v>ЛОТОК ДЛЯ КАНЦЕЛЯРСКИХ ТОВАРОВ SMARTRAY, H40, ПЛАСТИК, ЧЕРНЫЙ</v>
          </cell>
        </row>
        <row r="2314">
          <cell r="A2314">
            <v>9134236</v>
          </cell>
          <cell r="B2314" t="str">
            <v>ЛОТОК ДЛЯ КАНЦЕЛЯРСКИХ ТОВАРОВ SMARTRAY, H60, ПЛАСТИК, ПОД АЛЮМИНИЙ</v>
          </cell>
        </row>
        <row r="2315">
          <cell r="A2315">
            <v>9203012</v>
          </cell>
          <cell r="B2315" t="str">
            <v>ЛОТОК ДЛЯ КАНЦЕЛЯРСКИХ ТОВАРОВ SMARTRAY, H60, ПЛАСТИК, БЕЛЫЙ</v>
          </cell>
        </row>
        <row r="2316">
          <cell r="A2316">
            <v>9134235</v>
          </cell>
          <cell r="B2316" t="str">
            <v>ЛОТОК ДЛЯ КАНЦЕЛЯРСКИХ ТОВАРОВ SMARTRAY, H60, ПЛАСТИК, ЧЕРНЫЙ</v>
          </cell>
        </row>
        <row r="2317">
          <cell r="A2317">
            <v>9156335</v>
          </cell>
          <cell r="B2317" t="str">
            <v>КОМПЛЕКТ НАПРАВЛЯЮЩИХ QUADRO 12 ДЛЯ ЛОТКА SMARTTRAY, 6КГ, МОНТАЖ ПОД ПАНЕЛЬ*ЗАКАЗНАЯ ПОЗИЦИЯ!!!</v>
          </cell>
        </row>
        <row r="2318">
          <cell r="A2318">
            <v>9156336</v>
          </cell>
          <cell r="B2318" t="str">
            <v>КОМПЛЕКТ НАПРАВЛЯЮЩИХ QUADRO 12 SILENT SYSTEM ДЛЯ ЛОТКА SMARTTRAY, 6КГ, МОНТАЖ ПОД ПАНЕЛЬ</v>
          </cell>
        </row>
        <row r="2319">
          <cell r="A2319">
            <v>9156337</v>
          </cell>
          <cell r="B2319" t="str">
            <v>КОМПЛЕКТ НАПРАВЛЯЮЩИХ QUADRO 12 PUSH TO OPEN ДЛЯ ЛОТКА SMARTTRAY, 6КГ, МОНТАЖ ПОД ПАНЕЛЬ</v>
          </cell>
        </row>
        <row r="2320">
          <cell r="A2320">
            <v>9127869</v>
          </cell>
          <cell r="B2320" t="str">
            <v>КОМПЛЕКТ ЯЩИКА MULTITECH, H54, NL450, БЕЛЫЙ</v>
          </cell>
        </row>
        <row r="2321">
          <cell r="A2321">
            <v>9127870</v>
          </cell>
          <cell r="B2321" t="str">
            <v>КОМПЛЕКТ ЯЩИКА MULTITECH, H54, NL450, СЕРЫЙ</v>
          </cell>
        </row>
        <row r="2322">
          <cell r="A2322">
            <v>9127871</v>
          </cell>
          <cell r="B2322" t="str">
            <v>КОМПЛЕКТ ЯЩИКА MULTITECH, H54, NL500, БЕЛЫЙ</v>
          </cell>
        </row>
        <row r="2323">
          <cell r="A2323">
            <v>9127872</v>
          </cell>
          <cell r="B2323" t="str">
            <v>КОМПЛЕКТ ЯЩИКА MULTITECH, H54, NL500, СЕРЫЙ</v>
          </cell>
        </row>
        <row r="2324">
          <cell r="A2324">
            <v>9055773</v>
          </cell>
          <cell r="B2324" t="str">
            <v>СОЕДИНИТЕЛЬ ПЕРЕДНЕЙ ПАНЕЛИ MULTITECH, H54, ЛЕВЫЙ</v>
          </cell>
        </row>
        <row r="2325">
          <cell r="A2325">
            <v>9055775</v>
          </cell>
          <cell r="B2325" t="str">
            <v>СОЕДИНИТЕЛЬ ПЕРЕДНЕЙ ПАНЕЛИ MULTITECH, H54, ПРАВЫЙ</v>
          </cell>
        </row>
        <row r="2326">
          <cell r="A2326">
            <v>9127879</v>
          </cell>
          <cell r="B2326" t="str">
            <v>КОМПЛЕКТ ЯЩИКА MULTITECH, H86, NL350, БЕЛЫЙ</v>
          </cell>
        </row>
        <row r="2327">
          <cell r="A2327">
            <v>9127880</v>
          </cell>
          <cell r="B2327" t="str">
            <v>КОМПЛЕКТ ЯЩИКА MULTITECH, H86, NL350, СЕРЫЙ</v>
          </cell>
        </row>
        <row r="2328">
          <cell r="A2328">
            <v>9127881</v>
          </cell>
          <cell r="B2328" t="str">
            <v>КОМПЛЕКТ ЯЩИКА MULTITECH, H86, NL400, БЕЛЫЙ</v>
          </cell>
        </row>
        <row r="2329">
          <cell r="A2329">
            <v>9127882</v>
          </cell>
          <cell r="B2329" t="str">
            <v>КОМПЛЕКТ ЯЩИКА MULTITECH, H86, NL400, СЕРЫЙ</v>
          </cell>
        </row>
        <row r="2330">
          <cell r="A2330">
            <v>9127883</v>
          </cell>
          <cell r="B2330" t="str">
            <v>КОМПЛЕКТ ЯЩИКА MULTITECH, H86, NL450, БЕЛЫЙ</v>
          </cell>
        </row>
        <row r="2331">
          <cell r="A2331">
            <v>9127884</v>
          </cell>
          <cell r="B2331" t="str">
            <v>КОМПЛЕКТ ЯЩИКА MULTITECH, H86, NL450, СЕРЫЙ</v>
          </cell>
        </row>
        <row r="2332">
          <cell r="A2332">
            <v>9127885</v>
          </cell>
          <cell r="B2332" t="str">
            <v>КОМПЛЕКТ ЯЩИКА MULTITECH, H86, NL500, БЕЛЫЙ</v>
          </cell>
        </row>
        <row r="2333">
          <cell r="A2333">
            <v>9127886</v>
          </cell>
          <cell r="B2333" t="str">
            <v>КОМПЛЕКТ ЯЩИКА MULTITECH, H86, NL500, СЕРЫЙ</v>
          </cell>
        </row>
        <row r="2334">
          <cell r="A2334">
            <v>9052273</v>
          </cell>
          <cell r="B2334" t="str">
            <v>СОЕДИНИТЕЛЬ ПЕРЕДНЕЙ ПАНЕЛИ MULTITECH</v>
          </cell>
        </row>
        <row r="2335">
          <cell r="A2335">
            <v>9096745</v>
          </cell>
          <cell r="B2335" t="str">
            <v>ЗАГЛУШКА НА БОКОВИНУ MULTITECH, С ЛОГОТИПОМ HETTICH, БЕЛАЯ</v>
          </cell>
        </row>
        <row r="2336">
          <cell r="A2336">
            <v>9096746</v>
          </cell>
          <cell r="B2336" t="str">
            <v>ЗАГЛУШКА НА БОКОВИНУ MULTITECH, С ЛОГОТИПОМ HETTICH, СЕРАЯ</v>
          </cell>
        </row>
        <row r="2337">
          <cell r="A2337">
            <v>9127907</v>
          </cell>
          <cell r="B2337" t="str">
            <v>КОМПЛЕКТ ЯЩИКА MULTITECH, H150, NL350, БЕЛЫЙ</v>
          </cell>
        </row>
        <row r="2338">
          <cell r="A2338">
            <v>9127909</v>
          </cell>
          <cell r="B2338" t="str">
            <v>КОМПЛЕКТ ЯЩИКА MULTITECH, H150, NL400, БЕЛЫЙ</v>
          </cell>
        </row>
        <row r="2339">
          <cell r="A2339">
            <v>9127911</v>
          </cell>
          <cell r="B2339" t="str">
            <v>КОМПЛЕКТ ЯЩИКА MULTITECH, H150, NL450, БЕЛЫЙ</v>
          </cell>
        </row>
        <row r="2340">
          <cell r="A2340">
            <v>9127912</v>
          </cell>
          <cell r="B2340" t="str">
            <v>КОМПЛЕКТ ЯЩИКА MULTITECH, H150, NL450, СЕРЫЙ</v>
          </cell>
        </row>
        <row r="2341">
          <cell r="A2341">
            <v>9127913</v>
          </cell>
          <cell r="B2341" t="str">
            <v>КОМПЛЕКТ ЯЩИКА MULTITECH, H150, NL500, БЕЛЫЙ</v>
          </cell>
        </row>
        <row r="2342">
          <cell r="A2342">
            <v>9127914</v>
          </cell>
          <cell r="B2342" t="str">
            <v>КОМПЛЕКТ ЯЩИКА MULTITECH, H150, NL500, СЕРЫЙ</v>
          </cell>
        </row>
        <row r="2343">
          <cell r="A2343">
            <v>51421</v>
          </cell>
          <cell r="B2343" t="str">
            <v>КОМПЛЕКТ ПРОДОЛЬНЫХ РЕЛИНГОВ КОРОБА MULTITECH, NL350, БЕЛЫЙ</v>
          </cell>
        </row>
        <row r="2344">
          <cell r="A2344">
            <v>51422</v>
          </cell>
          <cell r="B2344" t="str">
            <v>КОМПЛЕКТ ПРОДОЛЬНЫХ РЕЛИНГОВ КОРОБА MULTITECH, NL350, СЕРЫЕ</v>
          </cell>
        </row>
        <row r="2345">
          <cell r="A2345">
            <v>51426</v>
          </cell>
          <cell r="B2345" t="str">
            <v>КОМПЛЕКТ ПРОДОЛЬНЫХ РЕЛИНГОВ КОРОБА MULTITECH, NL400, БЕЛЫЙ</v>
          </cell>
        </row>
        <row r="2346">
          <cell r="A2346">
            <v>51427</v>
          </cell>
          <cell r="B2346" t="str">
            <v>КОМПЛЕКТ ПРОДОЛЬНЫХ РЕЛИНГОВ КОРОБА MULTITECH, NL400, СЕРЫЕ</v>
          </cell>
        </row>
        <row r="2347">
          <cell r="A2347">
            <v>51481</v>
          </cell>
          <cell r="B2347" t="str">
            <v>КОМПЛЕКТ ПРОДОЛЬНЫХ РЕЛИНГОВ КОРОБА MULTITECH, NL450, БЕЛЫЙ</v>
          </cell>
        </row>
        <row r="2348">
          <cell r="A2348">
            <v>51482</v>
          </cell>
          <cell r="B2348" t="str">
            <v>КОМПЛЕКТ ПРОДОЛЬНЫХ РЕЛИНГОВ КОРОБА MULTITECH, NL450, СЕРЫЕ</v>
          </cell>
        </row>
        <row r="2349">
          <cell r="A2349">
            <v>51483</v>
          </cell>
          <cell r="B2349" t="str">
            <v>КОМПЛЕКТ ПРОДОЛЬНЫХ РЕЛИНГОВ КОРОБА MULTITECH, NL500, БЕЛЫЙ</v>
          </cell>
        </row>
        <row r="2350">
          <cell r="A2350">
            <v>51484</v>
          </cell>
          <cell r="B2350" t="str">
            <v>КОМПЛЕКТ ПРОДОЛЬНЫХ РЕЛИНГОВ КОРОБА MULTITECH, NL500, СЕРЫЕ</v>
          </cell>
        </row>
        <row r="2351">
          <cell r="A2351">
            <v>9134342</v>
          </cell>
          <cell r="B2351" t="str">
            <v>ДЕМПФЕР SILENT SYSTEM MULTITECH</v>
          </cell>
        </row>
        <row r="2352">
          <cell r="A2352">
            <v>9134343</v>
          </cell>
          <cell r="B2352" t="str">
            <v>АКТИВАТОР ДЕМПФЕРА SILENT SYSTEM MULTITECH</v>
          </cell>
        </row>
        <row r="2353">
          <cell r="A2353">
            <v>44918</v>
          </cell>
          <cell r="B2353" t="str">
            <v>ВНУТРЕННЯЯ ОРГАНИЗАЦИЯ ORGATRAY 650 ДЛЯ MULTITECH, KB600, БЕЛАЯ</v>
          </cell>
        </row>
        <row r="2354">
          <cell r="A2354">
            <v>44919</v>
          </cell>
          <cell r="B2354" t="str">
            <v>ВНУТРЕННЯЯ ОРГАНИЗАЦИЯ ORGATRAY 650 ДЛЯ MULTITECH, KB500, БЕЛАЯ</v>
          </cell>
        </row>
        <row r="2355">
          <cell r="A2355">
            <v>44921</v>
          </cell>
          <cell r="B2355" t="str">
            <v>ВНУТРЕННЯЯ ОРГАНИЗАЦИЯ ORGATRAY 650 ДЛЯ MULTITECH, KB450, БЕЛАЯ</v>
          </cell>
        </row>
        <row r="2356">
          <cell r="A2356">
            <v>44922</v>
          </cell>
          <cell r="B2356" t="str">
            <v>ВНУТРЕННЯЯ ОРГАНИЗАЦИЯ ORGATRAY 650 ДЛЯ MULTITECH, KB400, БЕЛАЯ</v>
          </cell>
        </row>
        <row r="2357">
          <cell r="A2357">
            <v>9105599</v>
          </cell>
          <cell r="B2357" t="str">
            <v>НАПРАВЛЯЮЩАЯ QUADRO 20 HG, 20 КГ, NL250, ЧАСТИЧНОГО ВЫДВИЖЕНИЯ, EB20, ЛЕВАЯ</v>
          </cell>
        </row>
        <row r="2358">
          <cell r="A2358">
            <v>9105600</v>
          </cell>
          <cell r="B2358" t="str">
            <v>НАПРАВЛЯЮЩАЯ QUADRO 20 HG, 20 КГ, NL250, ЧАСТИЧНОГО ВЫДВИЖЕНИЯ, EB20, ПРАВАЯ</v>
          </cell>
        </row>
        <row r="2359">
          <cell r="A2359">
            <v>9105601</v>
          </cell>
          <cell r="B2359" t="str">
            <v>НАПРАВЛЯЮЩАЯ QUADRO 20 HG, 20 КГ, NL300, ЧАСТИЧНОГО ВЫДВИЖЕНИЯ, EB20, ЛЕВАЯ</v>
          </cell>
        </row>
        <row r="2360">
          <cell r="A2360">
            <v>9105602</v>
          </cell>
          <cell r="B2360" t="str">
            <v>НАПРАВЛЯЮЩАЯ QUADRO 20 HG, 20 КГ, NL300, ЧАСТИЧНОГО ВЫДВИЖЕНИЯ, EB20, ПРАВАЯ</v>
          </cell>
        </row>
        <row r="2361">
          <cell r="A2361">
            <v>9105605</v>
          </cell>
          <cell r="B2361" t="str">
            <v>НАПРАВЛЯЮЩАЯ QUADRO 22 HG, 22 КГ, NL350, ЧАСТИЧНОГО ВЫДВИЖЕНИЯ, EB20, ЛЕВАЯ</v>
          </cell>
        </row>
        <row r="2362">
          <cell r="A2362">
            <v>9105606</v>
          </cell>
          <cell r="B2362" t="str">
            <v>НАПРАВЛЯЮЩАЯ QUADRO 22 HG, 22 КГ, NL350, ЧАСТИЧНОГО ВЫДВИЖЕНИЯ, EB20, ПРАВАЯ</v>
          </cell>
        </row>
        <row r="2363">
          <cell r="A2363">
            <v>9105609</v>
          </cell>
          <cell r="B2363" t="str">
            <v>НАПРАВЛЯЮЩАЯ QUADRO 25 HG, 25 КГ, NL400, ЧАСТИЧНОГО ВЫДВИЖЕНИЯ, EB20, ЛЕВАЯ</v>
          </cell>
        </row>
        <row r="2364">
          <cell r="A2364">
            <v>9105610</v>
          </cell>
          <cell r="B2364" t="str">
            <v>НАПРАВЛЯЮЩАЯ QUADRO 25 HG, 25 КГ, NL400, ЧАСТИЧНОГО ВЫДВИЖЕНИЯ, EB20, ПРАВАЯ</v>
          </cell>
        </row>
        <row r="2365">
          <cell r="A2365">
            <v>9105611</v>
          </cell>
          <cell r="B2365" t="str">
            <v>НАПРАВЛЯЮЩАЯ QUADRO 25 HG, 25 КГ, NL450, ЧАСТИЧНОГО ВЫДВИЖЕНИЯ, EB20, ЛЕВАЯ</v>
          </cell>
        </row>
        <row r="2366">
          <cell r="A2366">
            <v>9105612</v>
          </cell>
          <cell r="B2366" t="str">
            <v>НАПРАВЛЯЮЩАЯ QUADRO 25 HG, 25 КГ, NL450, ЧАСТИЧНОГО ВЫДВИЖЕНИЯ, EB20, ПРАВАЯ</v>
          </cell>
        </row>
        <row r="2367">
          <cell r="A2367">
            <v>9105613</v>
          </cell>
          <cell r="B2367" t="str">
            <v>НАПРАВЛЯЮЩАЯ QUADRO 25 HG, 25 КГ, NL500, ЧАСТИЧНОГО ВЫДВИЖЕНИЯ, EB20, ЛЕВАЯ</v>
          </cell>
        </row>
        <row r="2368">
          <cell r="A2368">
            <v>9105614</v>
          </cell>
          <cell r="B2368" t="str">
            <v>НАПРАВЛЯЮЩАЯ QUADRO 25 HG, 25 КГ, NL500, ЧАСТИЧНОГО ВЫДВИЖЕНИЯ, EB20, ПРАВАЯ</v>
          </cell>
        </row>
        <row r="2369">
          <cell r="A2369">
            <v>9105615</v>
          </cell>
          <cell r="B2369" t="str">
            <v>НАПРАВЛЯЮЩАЯ QUADRO 25 HG, 25 КГ, NL550, ЧАСТИЧНОГО ВЫДВИЖЕНИЯ, EB20, ЛЕВАЯ</v>
          </cell>
        </row>
        <row r="2370">
          <cell r="A2370">
            <v>9105616</v>
          </cell>
          <cell r="B2370" t="str">
            <v>НАПРАВЛЯЮЩАЯ QUADRO 25 HG, 25 КГ, NL550, ЧАСТИЧНОГО ВЫДВИЖЕНИЯ, EB20, ПРАВАЯ</v>
          </cell>
        </row>
        <row r="2371">
          <cell r="A2371">
            <v>9105617</v>
          </cell>
          <cell r="B2371" t="str">
            <v>НАПРАВЛЯЮЩАЯ QUADRO 20 HD, 20 КГ, NL250, ЧАСТИЧНОГО ВЫДВИЖЕНИЯ, EB20, ЛЕВАЯ</v>
          </cell>
        </row>
        <row r="2372">
          <cell r="A2372">
            <v>9105618</v>
          </cell>
          <cell r="B2372" t="str">
            <v>НАПРАВЛЯЮЩАЯ QUADRO 20 HD, 20 КГ, NL250, ЧАСТИЧНОГО ВЫДВИЖЕНИЯ, EB20, ПРАВАЯ</v>
          </cell>
        </row>
        <row r="2373">
          <cell r="A2373">
            <v>9105619</v>
          </cell>
          <cell r="B2373" t="str">
            <v>НАПРАВЛЯЮЩАЯ QUADRO 20 HD, 20 КГ, NL300, ЧАСТИЧНОГО ВЫДВИЖЕНИЯ, EB20, ЛЕВАЯ</v>
          </cell>
        </row>
        <row r="2374">
          <cell r="A2374">
            <v>9105620</v>
          </cell>
          <cell r="B2374" t="str">
            <v>НАПРАВЛЯЮЩАЯ QUADRO 20 HD, 20 КГ, NL300, ЧАСТИЧНОГО ВЫДВИЖЕНИЯ, EB20, ПРАВАЯ</v>
          </cell>
        </row>
        <row r="2375">
          <cell r="A2375">
            <v>9105623</v>
          </cell>
          <cell r="B2375" t="str">
            <v>НАПРАВЛЯЮЩАЯ QUADRO 22 HD, 22 КГ, NL350, ЧАСТИЧНОГО ВЫДВИЖЕНИЯ, EB20, ЛЕВАЯ</v>
          </cell>
        </row>
        <row r="2376">
          <cell r="A2376">
            <v>9105624</v>
          </cell>
          <cell r="B2376" t="str">
            <v>НАПРАВЛЯЮЩАЯ QUADRO 22 HD, 22 КГ, NL350, ЧАСТИЧНОГО ВЫДВИЖЕНИЯ, EB20, ПРАВАЯ</v>
          </cell>
        </row>
        <row r="2377">
          <cell r="A2377">
            <v>9105627</v>
          </cell>
          <cell r="B2377" t="str">
            <v>НАПРАВЛЯЮЩАЯ QUADRO 25 HD, 25 КГ, NL400, ЧАСТИЧНОГО ВЫДВИЖЕНИЯ, EB20, ЛЕВАЯ</v>
          </cell>
        </row>
        <row r="2378">
          <cell r="A2378">
            <v>9105628</v>
          </cell>
          <cell r="B2378" t="str">
            <v>НАПРАВЛЯЮЩАЯ QUADRO 25 HD, 25 КГ, NL400, ЧАСТИЧНОГО ВЫДВИЖЕНИЯ, EB20, ПРАВАЯ</v>
          </cell>
        </row>
        <row r="2379">
          <cell r="A2379">
            <v>9105629</v>
          </cell>
          <cell r="B2379" t="str">
            <v>НАПРАВЛЯЮЩАЯ QUADRO 25 HD, 25 КГ, NL450, ЧАСТИЧНОГО ВЫДВИЖЕНИЯ, EB20, ЛЕВАЯ</v>
          </cell>
        </row>
        <row r="2380">
          <cell r="A2380">
            <v>9105630</v>
          </cell>
          <cell r="B2380" t="str">
            <v>НАПРАВЛЯЮЩАЯ QUADRO 25 HD, 25 КГ, NL450, ЧАСТИЧНОГО ВЫДВИЖЕНИЯ, EB20, ПРАВАЯ</v>
          </cell>
        </row>
        <row r="2381">
          <cell r="A2381">
            <v>9105631</v>
          </cell>
          <cell r="B2381" t="str">
            <v>НАПРАВЛЯЮЩАЯ QUADRO 25 HD, 25 КГ, NL500, ЧАСТИЧНОГО ВЫДВИЖЕНИЯ, EB20, ЛЕВАЯ</v>
          </cell>
        </row>
        <row r="2382">
          <cell r="A2382">
            <v>9105632</v>
          </cell>
          <cell r="B2382" t="str">
            <v>НАПРАВЛЯЮЩАЯ QUADRO 25 HD, 25 КГ, NL500, ЧАСТИЧНОГО ВЫДВИЖЕНИЯ, EB20, ПРАВАЯ</v>
          </cell>
        </row>
        <row r="2383">
          <cell r="A2383">
            <v>9105633</v>
          </cell>
          <cell r="B2383" t="str">
            <v>НАПРАВЛЯЮЩАЯ QUADRO 25 HD, 25 КГ, NL550, ЧАСТИЧНОГО ВЫДВИЖЕНИЯ, EB20, ЛЕВАЯ</v>
          </cell>
        </row>
        <row r="2384">
          <cell r="A2384">
            <v>9105634</v>
          </cell>
          <cell r="B2384" t="str">
            <v>НАПРАВЛЯЮЩАЯ QUADRO 25 HD, 25 КГ, NL550, ЧАСТИЧНОГО ВЫДВИЖЕНИЯ, EB20, ПРАВАЯ</v>
          </cell>
        </row>
        <row r="2385">
          <cell r="A2385">
            <v>9273032</v>
          </cell>
          <cell r="B2385" t="str">
            <v>QUADRO 20 HP/250 PUSH TO OPEN НАПРАВЛЯЮЩАЯ ЧАСТИЧНОГО ВЫДВИЖЕНИЯ, EB 20, ЛЕВАЯ*ЗАКАЗНАЯ ПОЗИЦИЯ!!!</v>
          </cell>
        </row>
        <row r="2386">
          <cell r="A2386">
            <v>9273033</v>
          </cell>
          <cell r="B2386" t="str">
            <v>QUADRO 20 HP/250 PUSH TO OPEN НАПРАВЛЯЮЩАЯ ЧАСТИЧНОГО ВЫДВИЖЕНИЯ, EB 20, ПРАВАЯ*ЗАКАЗНАЯ ПОЗИЦИЯ!!!</v>
          </cell>
        </row>
        <row r="2387">
          <cell r="A2387">
            <v>9273034</v>
          </cell>
          <cell r="B2387" t="str">
            <v>QUADRO 20 HP/300 PUSH TO OPEN НАПРАВЛЯЮЩАЯ ЧАСТИЧНОГО ВЫДВИЖЕНИЯ, EB 20, ЛЕВАЯ</v>
          </cell>
        </row>
        <row r="2388">
          <cell r="A2388">
            <v>9273035</v>
          </cell>
          <cell r="B2388" t="str">
            <v>QUADRO 20 HP/300 PUSH TO OPEN НАПРАВЛЯЮЩАЯ ЧАСТИЧНОГО ВЫДВИЖЕНИЯ, EB 20, ПРАВАЯ</v>
          </cell>
        </row>
        <row r="2389">
          <cell r="A2389">
            <v>9273038</v>
          </cell>
          <cell r="B2389" t="str">
            <v>QUADRO 20 HP/350 PUSH TO OPEN НАПРАВЛЯЮЩАЯ ЧАСТИЧНОГО ВЫДВИЖЕНИЯ, EB 20, ЛЕВАЯ</v>
          </cell>
        </row>
        <row r="2390">
          <cell r="A2390">
            <v>9273039</v>
          </cell>
          <cell r="B2390" t="str">
            <v>QUADRO 20 HP/350 PUSH TO OPEN НАПРАВЛЯЮЩАЯ ЧАСТИЧНОГО ВЫДВИЖЕНИЯ, EB 20, ПРАВАЯ</v>
          </cell>
        </row>
        <row r="2391">
          <cell r="A2391">
            <v>9273040</v>
          </cell>
          <cell r="B2391" t="str">
            <v>QUADRO 20 HP/400 PUSH TO OPEN НАПРАВЛЯЮЩАЯ ЧАСТИЧНОГО ВЫДВИЖЕНИЯ, EB 20, ЛЕВАЯ</v>
          </cell>
        </row>
        <row r="2392">
          <cell r="A2392">
            <v>9273041</v>
          </cell>
          <cell r="B2392" t="str">
            <v>QUADRO 20 HP/400 PUSH TO OPEN НАПРАВЛЯЮЩАЯ ЧАСТИЧНОГО ВЫДВИЖЕНИЯ, EB 20, ПРАВАЯ</v>
          </cell>
        </row>
        <row r="2393">
          <cell r="A2393">
            <v>9273042</v>
          </cell>
          <cell r="B2393" t="str">
            <v>QUADRO 20 HP/450 PUSH TO OPEN НАПРАВЛЯЮЩАЯ ЧАСТИЧНОГО ВЫДВИЖЕНИЯ, EB 20, ЛЕВАЯ</v>
          </cell>
        </row>
        <row r="2394">
          <cell r="A2394">
            <v>9273043</v>
          </cell>
          <cell r="B2394" t="str">
            <v>QUADRO 20 HP/450 PUSH TO OPEN НАПРАВЛЯЮЩАЯ ЧАСТИЧНОГО ВЫДВИЖЕНИЯ, EB 20, ПРАВАЯ</v>
          </cell>
        </row>
        <row r="2395">
          <cell r="A2395">
            <v>9273044</v>
          </cell>
          <cell r="B2395" t="str">
            <v>QUADRO 20 HP/500 PUSH TO OPEN НАПРАВЛЯЮЩАЯ ЧАСТИЧНОГО ВЫДВИЖЕНИЯ, EB 20, ЛЕВАЯ</v>
          </cell>
        </row>
        <row r="2396">
          <cell r="A2396">
            <v>9273045</v>
          </cell>
          <cell r="B2396" t="str">
            <v>QUADRO 20 HP/500 PUSH TO OPEN НАПРАВЛЯЮЩАЯ ЧАСТИЧНОГО ВЫДВИЖЕНИЯ, EB 20, ПРАВАЯ</v>
          </cell>
        </row>
        <row r="2397">
          <cell r="A2397">
            <v>9273046</v>
          </cell>
          <cell r="B2397" t="str">
            <v>QUADRO 20 HP/550 PUSH TO OPEN НАПРАВЛЯЮЩАЯ ЧАСТИЧНОГО ВЫДВИЖЕНИЯ, EB 20, ЛЕВАЯ*ЗАКАЗНАЯ ПОЗИЦИЯ!!!</v>
          </cell>
        </row>
        <row r="2398">
          <cell r="A2398">
            <v>9273047</v>
          </cell>
          <cell r="B2398" t="str">
            <v>QUADRO 20 HP/550 PUSH TO OPEN НАПРАВЛЯЮЩАЯ ЧАСТИЧНОГО ВЫДВИЖЕНИЯ, EB 20, ПРАВАЯ*ЗАКАЗНАЯ ПОЗИЦИЯ!!!</v>
          </cell>
        </row>
        <row r="2399">
          <cell r="A2399">
            <v>9111275</v>
          </cell>
          <cell r="B2399" t="str">
            <v>НАПРАВЛЯЮЩАЯ QUADRO 20 HP, 20 КГ, NL250, ЧАСТИЧНОГО ВЫДВИЖЕНИЯ, EB20, ЛЕВАЯ*ЗАКАЗНАЯ ПОЗИЦИЯ!!!</v>
          </cell>
        </row>
        <row r="2400">
          <cell r="A2400">
            <v>9111276</v>
          </cell>
          <cell r="B2400" t="str">
            <v>НАПРАВЛЯЮЩАЯ QUADRO 20 HP, 20 КГ, NL250, ЧАСТИЧНОГО ВЫДВИЖЕНИЯ, EB20, ПРАВАЯ*ЗАКАЗНАЯ ПОЗИЦИЯ!!!</v>
          </cell>
        </row>
        <row r="2401">
          <cell r="A2401">
            <v>9099942</v>
          </cell>
          <cell r="B2401" t="str">
            <v>НАПРАВЛЯЮЩАЯ QUADRO 20 HP, 20 КГ, NL300, ЧАСТИЧНОГО ВЫДВИЖЕНИЯ, EB20, ЛЕВАЯ</v>
          </cell>
        </row>
        <row r="2402">
          <cell r="A2402">
            <v>9099943</v>
          </cell>
          <cell r="B2402" t="str">
            <v>НАПРАВЛЯЮЩАЯ QUADRO 20 HP, 20 КГ, NL300, ЧАСТИЧНОГО ВЫДВИЖЕНИЯ, EB20, ПРАВАЯ</v>
          </cell>
        </row>
        <row r="2403">
          <cell r="A2403">
            <v>9099946</v>
          </cell>
          <cell r="B2403" t="str">
            <v>НАПРАВЛЯЮЩАЯ QUADRO 22 HP, 22 КГ, NL350, ЧАСТИЧНОГО ВЫДВИЖЕНИЯ, EB20, ЛЕВАЯ</v>
          </cell>
        </row>
        <row r="2404">
          <cell r="A2404">
            <v>9099947</v>
          </cell>
          <cell r="B2404" t="str">
            <v>НАПРАВЛЯЮЩАЯ QUADRO 22 HP, 22 КГ, NL350, ЧАСТИЧНОГО ВЫДВИЖЕНИЯ, EB20, ПРАВАЯ</v>
          </cell>
        </row>
        <row r="2405">
          <cell r="A2405">
            <v>9099950</v>
          </cell>
          <cell r="B2405" t="str">
            <v>НАПРАВЛЯЮЩАЯ QUADRO 25 HP, 25 КГ, NL400, ЧАСТИЧНОГО ВЫДВИЖЕНИЯ, EB20, ЛЕВАЯ</v>
          </cell>
        </row>
        <row r="2406">
          <cell r="A2406">
            <v>9099952</v>
          </cell>
          <cell r="B2406" t="str">
            <v>НАПРАВЛЯЮЩАЯ QUADRO 25 HP, 25 КГ, NL400, ЧАСТИЧНОГО ВЫДВИЖЕНИЯ, EB20, ПРАВАЯ</v>
          </cell>
        </row>
        <row r="2407">
          <cell r="A2407">
            <v>9099953</v>
          </cell>
          <cell r="B2407" t="str">
            <v>НАПРАВЛЯЮЩАЯ QUADRO 25 HP, 25 КГ, NL450, ЧАСТИЧНОГО ВЫДВИЖЕНИЯ, EB20, ЛЕВАЯ</v>
          </cell>
        </row>
        <row r="2408">
          <cell r="A2408">
            <v>9099954</v>
          </cell>
          <cell r="B2408" t="str">
            <v>НАПРАВЛЯЮЩАЯ QUADRO 25 HP, 25 КГ, NL450, ЧАСТИЧНОГО ВЫДВИЖЕНИЯ, EB20, ПРАВАЯ</v>
          </cell>
        </row>
        <row r="2409">
          <cell r="A2409">
            <v>9099955</v>
          </cell>
          <cell r="B2409" t="str">
            <v>НАПРАВЛЯЮЩАЯ QUADRO 25 HP, 25 КГ, NL500, ЧАСТИЧНОГО ВЫДВИЖЕНИЯ, EB20, ЛЕВАЯ</v>
          </cell>
        </row>
        <row r="2410">
          <cell r="A2410">
            <v>9099956</v>
          </cell>
          <cell r="B2410" t="str">
            <v>НАПРАВЛЯЮЩАЯ QUADRO 25 HP, 25 КГ, NL500, ЧАСТИЧНОГО ВЫДВИЖЕНИЯ, EB20, ПРАВАЯ</v>
          </cell>
        </row>
        <row r="2411">
          <cell r="A2411">
            <v>9111277</v>
          </cell>
          <cell r="B2411" t="str">
            <v>НАПРАВЛЯЮЩАЯ QUADRO 25 HP, 25 КГ, NL550, ЧАСТИЧНОГО ВЫДВИЖЕНИЯ, EB20, ЛЕВАЯ*ЗАКАЗНАЯ ПОЗИЦИЯ!!!</v>
          </cell>
        </row>
        <row r="2412">
          <cell r="A2412">
            <v>9111278</v>
          </cell>
          <cell r="B2412" t="str">
            <v>НАПРАВЛЯЮЩАЯ QUADRO 25 HP, 25 КГ, NL550, ЧАСТИЧНОГО ВЫДВИЖЕНИЯ, EB20, ПРАВАЯ*ЗАКАЗНАЯ ПОЗИЦИЯ!!!</v>
          </cell>
        </row>
        <row r="2413">
          <cell r="A2413">
            <v>1016170</v>
          </cell>
          <cell r="B2413" t="str">
            <v>ДЕТАЛЬ КРЕПЛЕНИЯ ПЕРЕДНЯЯ ДЛЯ QUADRO НАСАДНОГО МОНТАЖА ДЛЯ ДЕРЕВЯННЫХ ЯЩИКОВ</v>
          </cell>
        </row>
        <row r="2414">
          <cell r="A2414">
            <v>1021493</v>
          </cell>
          <cell r="B2414" t="str">
            <v>ДЕТАЛЬ КРЕПЛЕНИЯ ЗАДНЯЯ ДЛЯ QUADRO НАСАДНОГО МОНТАЖА ДЛЯ ДЕРЕВЯННЫХ ЯЩИКОВ</v>
          </cell>
        </row>
        <row r="2415">
          <cell r="A2415">
            <v>9155280</v>
          </cell>
          <cell r="B2415" t="str">
            <v>ПРЕДОХРАНИЕЛЬ ОТ ДЕМОНТАЖА ДЛЯ QUADRO НАСАДНОГО МОНТАЖА ДЛЯ ДЕРЕВЯННЫХ ЯЩИКОВ, ЛЕВЫЙ</v>
          </cell>
        </row>
        <row r="2416">
          <cell r="A2416">
            <v>9155281</v>
          </cell>
          <cell r="B2416" t="str">
            <v>ПРЕДОХРАНИЕЛЬ ОТ ДЕМОНТАЖА ДЛЯ QUADRO НАСАДНОГО МОНТАЖА ДЛЯ ДЕРЕВЯННЫХ ЯЩИКОВ, ПРАВЫЙ</v>
          </cell>
        </row>
        <row r="2417">
          <cell r="A2417">
            <v>9105635</v>
          </cell>
          <cell r="B2417" t="str">
            <v>НАПРАВЛЯЮЩАЯ QUADRO 20 SFG, 20 КГ, NL250, ЧАСТИЧНОГО ВЫДВИЖЕНИЯ, EB20, ЛЕВАЯ</v>
          </cell>
        </row>
        <row r="2418">
          <cell r="A2418">
            <v>9105636</v>
          </cell>
          <cell r="B2418" t="str">
            <v>НАПРАВЛЯЮЩАЯ QUADRO 20 SFG, 20 КГ, NL250, ЧАСТИЧНОГО ВЫДВИЖЕНИЯ, EB20, ПРАВАЯ</v>
          </cell>
        </row>
        <row r="2419">
          <cell r="A2419">
            <v>9105639</v>
          </cell>
          <cell r="B2419" t="str">
            <v>НАПРАВЛЯЮЩАЯ QUADRO 22 SFG, 22 КГ, NL300, ЧАСТИЧНОГО ВЫДВИЖЕНИЯ, EB20, ЛЕВАЯ</v>
          </cell>
        </row>
        <row r="2420">
          <cell r="A2420">
            <v>9105640</v>
          </cell>
          <cell r="B2420" t="str">
            <v>НАПРАВЛЯЮЩАЯ QUADRO 22 SFG, 22 КГ, NL300, ЧАСТИЧНОГО ВЫДВИЖЕНИЯ, EB20, ПРАВАЯ</v>
          </cell>
        </row>
        <row r="2421">
          <cell r="A2421">
            <v>9105643</v>
          </cell>
          <cell r="B2421" t="str">
            <v>НАПРАВЛЯЮЩАЯ QUADRO 22 SFG, 22 КГ, NL350, ЧАСТИЧНОГО ВЫДВИЖЕНИЯ, EB20, ЛЕВАЯ</v>
          </cell>
        </row>
        <row r="2422">
          <cell r="A2422">
            <v>9105644</v>
          </cell>
          <cell r="B2422" t="str">
            <v>НАПРАВЛЯЮЩАЯ QUADRO 22 SFG, 22 КГ, NL350, ЧАСТИЧНОГО ВЫДВИЖЕНИЯ, EB20, ПРАВАЯ</v>
          </cell>
        </row>
        <row r="2423">
          <cell r="A2423">
            <v>9105647</v>
          </cell>
          <cell r="B2423" t="str">
            <v>НАПРАВЛЯЮЩАЯ QUADRO 25 SFG, 25 КГ, NL400, ЧАСТИЧНОГО ВЫДВИЖЕНИЯ, EB20, ЛЕВАЯ</v>
          </cell>
        </row>
        <row r="2424">
          <cell r="A2424">
            <v>9105648</v>
          </cell>
          <cell r="B2424" t="str">
            <v>НАПРАВЛЯЮЩАЯ QUADRO 25 SFG, 25 КГ, NL400, ЧАСТИЧНОГО ВЫДВИЖЕНИЯ, EB20, ПРАВАЯ</v>
          </cell>
        </row>
        <row r="2425">
          <cell r="A2425">
            <v>9105651</v>
          </cell>
          <cell r="B2425" t="str">
            <v>НАПРАВЛЯЮЩАЯ QUADRO 25 SFG, 25 КГ, NL450, ЧАСТИЧНОГО ВЫДВИЖЕНИЯ, EB20, ЛЕВАЯ</v>
          </cell>
        </row>
        <row r="2426">
          <cell r="A2426">
            <v>9105652</v>
          </cell>
          <cell r="B2426" t="str">
            <v>НАПРАВЛЯЮЩАЯ QUADRO 25 SFG, 25 КГ, NL450, ЧАСТИЧНОГО ВЫДВИЖЕНИЯ, EB20, ПРАВАЯ</v>
          </cell>
        </row>
        <row r="2427">
          <cell r="A2427">
            <v>9105655</v>
          </cell>
          <cell r="B2427" t="str">
            <v>НАПРАВЛЯЮЩАЯ QUADRO 25 SFG, 25 КГ, NL500, ЧАСТИЧНОГО ВЫДВИЖЕНИЯ, EB20, ЛЕВАЯ</v>
          </cell>
        </row>
        <row r="2428">
          <cell r="A2428">
            <v>9105656</v>
          </cell>
          <cell r="B2428" t="str">
            <v>НАПРАВЛЯЮЩАЯ QUADRO 25 SFG, 25 КГ, NL500, ЧАСТИЧНОГО ВЫДВИЖЕНИЯ, EB20, ПРАВАЯ</v>
          </cell>
        </row>
        <row r="2429">
          <cell r="A2429">
            <v>9105659</v>
          </cell>
          <cell r="B2429" t="str">
            <v>НАПРАВЛЯЮЩАЯ QUADRO 25 SFG, 25 КГ, NL550, ЧАСТИЧНОГО ВЫДВИЖЕНИЯ, EB20, ЛЕВАЯ</v>
          </cell>
        </row>
        <row r="2430">
          <cell r="A2430">
            <v>9105660</v>
          </cell>
          <cell r="B2430" t="str">
            <v>НАПРАВЛЯЮЩАЯ QUADRO 25 SFG, 25 КГ, NL550, ЧАСТИЧНОГО ВЫДВИЖЕНИЯ, EB20, ПРАВАЯ</v>
          </cell>
        </row>
        <row r="2431">
          <cell r="A2431">
            <v>9105661</v>
          </cell>
          <cell r="B2431" t="str">
            <v>НАПРАВЛЯЮЩАЯ QUADRO 20 SFD, 20 КГ, NL250, ЧАСТИЧНОГО ВЫДВИЖЕНИЯ, EB20, ЛЕВАЯ</v>
          </cell>
        </row>
        <row r="2432">
          <cell r="A2432">
            <v>9105662</v>
          </cell>
          <cell r="B2432" t="str">
            <v>НАПРАВЛЯЮЩАЯ QUADRO 20 SFD, 20 КГ, NL250, ЧАСТИЧНОГО ВЫДВИЖЕНИЯ, EB20, ПРАВАЯ</v>
          </cell>
        </row>
        <row r="2433">
          <cell r="A2433">
            <v>9105665</v>
          </cell>
          <cell r="B2433" t="str">
            <v>НАПРАВЛЯЮЩАЯ QUADRO 20 SFD, 20 КГ, NL300, ЧАСТИЧНОГО ВЫДВИЖЕНИЯ, EB20, ЛЕВАЯ</v>
          </cell>
        </row>
        <row r="2434">
          <cell r="A2434">
            <v>9105666</v>
          </cell>
          <cell r="B2434" t="str">
            <v>НАПРАВЛЯЮЩАЯ QUADRO 20 SFD, 20 КГ, NL300, ЧАСТИЧНОГО ВЫДВИЖЕНИЯ, EB20, ПРАВАЯ</v>
          </cell>
        </row>
        <row r="2435">
          <cell r="A2435">
            <v>9105669</v>
          </cell>
          <cell r="B2435" t="str">
            <v>НАПРАВЛЯЮЩАЯ QUADRO 22 SFD, 22 КГ, NL350, ЧАСТИЧНОГО ВЫДВИЖЕНИЯ, EB20, ЛЕВАЯ</v>
          </cell>
        </row>
        <row r="2436">
          <cell r="A2436">
            <v>9105670</v>
          </cell>
          <cell r="B2436" t="str">
            <v>НАПРАВЛЯЮЩАЯ QUADRO 22 SFD, 22 КГ, NL350, ЧАСТИЧНОГО ВЫДВИЖЕНИЯ, EB20, ПРАВАЯ</v>
          </cell>
        </row>
        <row r="2437">
          <cell r="A2437">
            <v>9105673</v>
          </cell>
          <cell r="B2437" t="str">
            <v>НАПРАВЛЯЮЩАЯ QUADRO 25 SFD, 25 КГ, NL400, ЧАСТИЧНОГО ВЫДВИЖЕНИЯ, EB20, ЛЕВАЯ</v>
          </cell>
        </row>
        <row r="2438">
          <cell r="A2438">
            <v>9105674</v>
          </cell>
          <cell r="B2438" t="str">
            <v>НАПРАВЛЯЮЩАЯ QUADRO 25 SFD, 25 КГ, NL400, ЧАСТИЧНОГО ВЫДВИЖЕНИЯ, EB20, ПРАВАЯ</v>
          </cell>
        </row>
        <row r="2439">
          <cell r="A2439">
            <v>9105677</v>
          </cell>
          <cell r="B2439" t="str">
            <v>НАПРАВЛЯЮЩАЯ QUADRO 25 SFD, 25 КГ, NL450, ЧАСТИЧНОГО ВЫДВИЖЕНИЯ, EB20, ЛЕВАЯ</v>
          </cell>
        </row>
        <row r="2440">
          <cell r="A2440">
            <v>9105678</v>
          </cell>
          <cell r="B2440" t="str">
            <v>НАПРАВЛЯЮЩАЯ QUADRO 25 SFD, 25 КГ, NL450, ЧАСТИЧНОГО ВЫДВИЖЕНИЯ, EB20, ПРАВАЯ</v>
          </cell>
        </row>
        <row r="2441">
          <cell r="A2441">
            <v>9105682</v>
          </cell>
          <cell r="B2441" t="str">
            <v>НАПРАВЛЯЮЩАЯ QUADRO 25 SFD, 25 КГ, NL500, ЧАСТИЧНОГО ВЫДВИЖЕНИЯ, EB20, ЛЕВАЯ</v>
          </cell>
        </row>
        <row r="2442">
          <cell r="A2442">
            <v>9105683</v>
          </cell>
          <cell r="B2442" t="str">
            <v>НАПРАВЛЯЮЩАЯ QUADRO 25 SFD, 25 КГ, NL500, ЧАСТИЧНОГО ВЫДВИЖЕНИЯ, EB20, ПРАВАЯ</v>
          </cell>
        </row>
        <row r="2443">
          <cell r="A2443">
            <v>9105686</v>
          </cell>
          <cell r="B2443" t="str">
            <v>НАПРАВЛЯЮЩАЯ QUADRO 25 SFD, 25 КГ, NL550, ЧАСТИЧНОГО ВЫДВИЖЕНИЯ, EB20, ЛЕВАЯ</v>
          </cell>
        </row>
        <row r="2444">
          <cell r="A2444">
            <v>9105687</v>
          </cell>
          <cell r="B2444" t="str">
            <v>НАПРАВЛЯЮЩАЯ QUADRO 25 SFD, 25 КГ, NL550, ЧАСТИЧНОГО ВЫДВИЖЕНИЯ, EB20, ПРАВАЯ</v>
          </cell>
        </row>
        <row r="2445">
          <cell r="A2445">
            <v>9270469</v>
          </cell>
          <cell r="B2445" t="str">
            <v>НАПРАВЛЯЮЩАЯ QUADRO 20 SFP,20 КГ,NL250,ЧАСТИЧНОГО ВЫДВИЖЕНИЯ,EB20,ЛЕВАЯ</v>
          </cell>
        </row>
        <row r="2446">
          <cell r="A2446">
            <v>9270470</v>
          </cell>
          <cell r="B2446" t="str">
            <v>НАПРАВЛЯЮЩАЯ QUADRO 20 SFP,20 КГ,NL250,ЧАСТИЧНОГО ВЫДВИЖЕНИЯ,EB20,ПРАВАЯ</v>
          </cell>
        </row>
        <row r="2447">
          <cell r="A2447">
            <v>9270512</v>
          </cell>
          <cell r="B2447" t="str">
            <v>НАПРАВЛЯЮЩАЯ QUADRO 20 SFP,20 КГ,NL300,ЧАСТИЧНОГО ВЫДВИЖЕНИЯ,EB20,ЛЕВАЯ</v>
          </cell>
        </row>
        <row r="2448">
          <cell r="A2448">
            <v>9270513</v>
          </cell>
          <cell r="B2448" t="str">
            <v>НАПРАВЛЯЮЩАЯ QUADRO 20 SFP,20 КГ,NL300,ЧАСТИЧНОГО ВЫДВИЖЕНИЯ,EB20,ПРАВАЯ</v>
          </cell>
        </row>
        <row r="2449">
          <cell r="A2449">
            <v>9264122</v>
          </cell>
          <cell r="B2449" t="str">
            <v>НАПРАВЛЯЮЩАЯ QUADRO 22 SFP,22 КГ,NL350,ЧАСТИЧНОГО ВЫДВИЖЕНИЯ,EB20,ЛЕВАЯ</v>
          </cell>
        </row>
        <row r="2450">
          <cell r="A2450">
            <v>9264123</v>
          </cell>
          <cell r="B2450" t="str">
            <v>НАПРАВЛЯЮЩАЯ QUADRO 22 SFP,22 КГ,NL350,ЧАСТИЧНОГО ВЫДВИЖЕНИЯ,EB20,ПРАВАЯ</v>
          </cell>
        </row>
        <row r="2451">
          <cell r="A2451">
            <v>9270520</v>
          </cell>
          <cell r="B2451" t="str">
            <v>НАПРАВЛЯЮЩАЯ QUADRO 25 SFP,25 КГ,NL400,ЧАСТИЧНОГО ВЫДВИЖЕНИЯ,EB20,ЛЕВАЯ</v>
          </cell>
        </row>
        <row r="2452">
          <cell r="A2452">
            <v>9270531</v>
          </cell>
          <cell r="B2452" t="str">
            <v>НАПРАВЛЯЮЩАЯ QUADRO 25 SFP,25 КГ,NL400,ЧАСТИЧНОГО ВЫДВИЖЕНИЯ,EB20,ПРАВАЯ</v>
          </cell>
        </row>
        <row r="2453">
          <cell r="A2453">
            <v>9270532</v>
          </cell>
          <cell r="B2453" t="str">
            <v>НАПРАВЛЯЮЩАЯ QUADRO 25 SFP,25 КГ,NL450,ЧАСТИЧНОГО ВЫДВИЖЕНИЯ,EB20,ЛЕВАЯ</v>
          </cell>
        </row>
        <row r="2454">
          <cell r="A2454">
            <v>9270533</v>
          </cell>
          <cell r="B2454" t="str">
            <v>НАПРАВЛЯЮЩАЯ QUADRO 25 SFP,25 КГ,NL450,ЧАСТИЧНОГО ВЫДВИЖЕНИЯ,EB20,ПРАВАЯ</v>
          </cell>
        </row>
        <row r="2455">
          <cell r="A2455">
            <v>9270534</v>
          </cell>
          <cell r="B2455" t="str">
            <v>НАПРАВЛЯЮЩАЯ QUADRO 25 SFP,25 КГ,NL500,ЧАСТИЧНОГО ВЫДВИЖЕНИЯ,EB20,ЛЕВАЯ</v>
          </cell>
        </row>
        <row r="2456">
          <cell r="A2456">
            <v>9270535</v>
          </cell>
          <cell r="B2456" t="str">
            <v>НАПРАВЛЯЮЩАЯ QUADRO 25 SFP,25 КГ,NL500,ЧАСТИЧНОГО ВЫДВИЖЕНИЯ,EB20,ПРАВАЯ</v>
          </cell>
        </row>
        <row r="2457">
          <cell r="A2457">
            <v>9270537</v>
          </cell>
          <cell r="B2457" t="str">
            <v>НАПРАВЛЯЮЩАЯ QUADRO 25 SFP,25 КГ,NL550,ЧАСТИЧНОГО ВЫДВИЖЕНИЯ,EB20,ЛЕВАЯ</v>
          </cell>
        </row>
        <row r="2458">
          <cell r="A2458">
            <v>9270538</v>
          </cell>
          <cell r="B2458" t="str">
            <v>НАПРАВЛЯЮЩАЯ QUADRO 25 SFP,25 КГ,NL550,ЧАСТИЧНОГО ВЫДВИЖЕНИЯ,EB20,ПРАВАЯ</v>
          </cell>
        </row>
        <row r="2459">
          <cell r="A2459">
            <v>9111305</v>
          </cell>
          <cell r="B2459" t="str">
            <v>НАПРАВЛЯЮЩАЯ QUADRO 20 SFP, 20 КГ, NL250, ЧАСТИЧНОГО ВЫДВИЖЕНИЯ, EB20, ЛЕВАЯ</v>
          </cell>
        </row>
        <row r="2460">
          <cell r="A2460">
            <v>9111306</v>
          </cell>
          <cell r="B2460" t="str">
            <v>НАПРАВЛЯЮЩАЯ QUADRO 20 SFP, 20 КГ, NL250, ЧАСТИЧНОГО ВЫДВИЖЕНИЯ, EB20, ПРАВАЯ</v>
          </cell>
        </row>
        <row r="2461">
          <cell r="A2461">
            <v>9099957</v>
          </cell>
          <cell r="B2461" t="str">
            <v>НАПРАВЛЯЮЩАЯ QUADRO 20 SFP, 20 КГ, NL300, ЧАСТИЧНОГО ВЫДВИЖЕНИЯ, EB20, ЛЕВАЯ</v>
          </cell>
        </row>
        <row r="2462">
          <cell r="A2462">
            <v>9099958</v>
          </cell>
          <cell r="B2462" t="str">
            <v>НАПРАВЛЯЮЩАЯ QUADRO 20 SFP, 20 КГ, NL300, ЧАСТИЧНОГО ВЫДВИЖЕНИЯ, EB20, ПРАВАЯ</v>
          </cell>
        </row>
        <row r="2463">
          <cell r="A2463">
            <v>9099961</v>
          </cell>
          <cell r="B2463" t="str">
            <v>НАПРАВЛЯЮЩАЯ QUADRO 22 SFP, 22 КГ, NL350, ЧАСТИЧНОГО ВЫДВИЖЕНИЯ, EB20, ЛЕВАЯ</v>
          </cell>
        </row>
        <row r="2464">
          <cell r="A2464">
            <v>9099962</v>
          </cell>
          <cell r="B2464" t="str">
            <v>НАПРАВЛЯЮЩАЯ QUADRO 22 SFP, 22 КГ, NL350, ЧАСТИЧНОГО ВЫДВИЖЕНИЯ, EB20, ПРАВАЯ</v>
          </cell>
        </row>
        <row r="2465">
          <cell r="A2465">
            <v>9099965</v>
          </cell>
          <cell r="B2465" t="str">
            <v>НАПРАВЛЯЮЩАЯ QUADRO 25 SFP, 25 КГ, NL400, ЧАСТИЧНОГО ВЫДВИЖЕНИЯ, EB20, ЛЕВАЯ</v>
          </cell>
        </row>
        <row r="2466">
          <cell r="A2466">
            <v>9099966</v>
          </cell>
          <cell r="B2466" t="str">
            <v>НАПРАВЛЯЮЩАЯ QUADRO 25 SFP, 25 КГ, NL400, ЧАСТИЧНОГО ВЫДВИЖЕНИЯ, EB20, ПРАВАЯ</v>
          </cell>
        </row>
        <row r="2467">
          <cell r="A2467">
            <v>9099967</v>
          </cell>
          <cell r="B2467" t="str">
            <v>НАПРАВЛЯЮЩАЯ QUADRO 25 SFP, 25 КГ, NL450, ЧАСТИЧНОГО ВЫДВИЖЕНИЯ, EB20, ЛЕВАЯ</v>
          </cell>
        </row>
        <row r="2468">
          <cell r="A2468">
            <v>9099968</v>
          </cell>
          <cell r="B2468" t="str">
            <v>НАПРАВЛЯЮЩАЯ QUADRO 25 SFP, 25 КГ, NL450, ЧАСТИЧНОГО ВЫДВИЖЕНИЯ, EB20, ПРАВАЯ</v>
          </cell>
        </row>
        <row r="2469">
          <cell r="A2469">
            <v>9099969</v>
          </cell>
          <cell r="B2469" t="str">
            <v>НАПРАВЛЯЮЩАЯ QUADRO 25 SFP, 25 КГ, NL500, ЧАСТИЧНОГО ВЫДВИЖЕНИЯ, EB20, ЛЕВАЯ</v>
          </cell>
        </row>
        <row r="2470">
          <cell r="A2470">
            <v>9099970</v>
          </cell>
          <cell r="B2470" t="str">
            <v>НАПРАВЛЯЮЩАЯ QUADRO 25 SFP, 25 КГ, NL500, ЧАСТИЧНОГО ВЫДВИЖЕНИЯ, EB20, ПРАВАЯ</v>
          </cell>
        </row>
        <row r="2471">
          <cell r="A2471">
            <v>9111311</v>
          </cell>
          <cell r="B2471" t="str">
            <v>НАПРАВЛЯЮЩАЯ QUADRO 25 SFP, 25 КГ, NL550, ЧАСТИЧНОГО ВЫДВИЖЕНИЯ, EB20, ЛЕВАЯ*ЗАКАЗНАЯ ПОЗИЦИЯ!!!</v>
          </cell>
        </row>
        <row r="2472">
          <cell r="A2472">
            <v>9111312</v>
          </cell>
          <cell r="B2472" t="str">
            <v>НАПРАВЛЯЮЩАЯ QUADRO 25 SFP, 25 КГ, NL550, ЧАСТИЧНОГО ВЫДВИЖЕНИЯ, EB20, ПРАВАЯ*ЗАКАЗНАЯ ПОЗИЦИЯ!!!</v>
          </cell>
        </row>
        <row r="2473">
          <cell r="A2473">
            <v>9144830</v>
          </cell>
          <cell r="B2473" t="str">
            <v>ФИКСАТОР ДЛЯ QUADRO НАДВИЖНОГО МОНТАЖА ДЛЯ ДЕРЕВЯННЫХ ЯЩИКОВ, ЛЕВЫЙ</v>
          </cell>
        </row>
        <row r="2474">
          <cell r="A2474">
            <v>9144841</v>
          </cell>
          <cell r="B2474" t="str">
            <v>ФИКСАТОР ДЛЯ QUADRO НАДВИЖНОГО МОНТАЖА ДЛЯ ДЕРЕВЯННЫХ ЯЩИКОВ, ПРАВЫЙ</v>
          </cell>
        </row>
        <row r="2475">
          <cell r="A2475">
            <v>75808</v>
          </cell>
          <cell r="B2475" t="str">
            <v>КОМПЛЕКТ ФИКСАТОРОВ ДЛЯ QUADRO НАДВИЖНОГО МОНТАЖА ДЛЯ ДЕРЕВЯННЫХ ЯЩИКОВ С ДНИЩЕМ ЗАПОДЛИЦО</v>
          </cell>
        </row>
        <row r="2476">
          <cell r="A2476">
            <v>9049306</v>
          </cell>
          <cell r="B2476" t="str">
            <v>НАПРАВЛЯЮЩАЯ QUADRO V6 15 SFD, 15 КГ, NL250, ПОЛНОГО ВЫДВИЖЕНИЯ, EB20, ЛЕВАЯ</v>
          </cell>
        </row>
        <row r="2477">
          <cell r="A2477">
            <v>9049307</v>
          </cell>
          <cell r="B2477" t="str">
            <v>НАПРАВЛЯЮЩАЯ QUADRO V6 15 SFD, 15 КГ, NL250, ПОЛНОГО ВЫДВИЖЕНИЯ, EB20, ПРАВАЯ</v>
          </cell>
        </row>
        <row r="2478">
          <cell r="A2478">
            <v>9047647</v>
          </cell>
          <cell r="B2478" t="str">
            <v>НАПРАВЛЯЮЩАЯ QUADRO V6 25 SFD, 25 КГ, NL300, ПОЛНОГО ВЫДВИЖЕНИЯ, EB20, ЛЕВАЯ</v>
          </cell>
        </row>
        <row r="2479">
          <cell r="A2479">
            <v>9047648</v>
          </cell>
          <cell r="B2479" t="str">
            <v>НАПРАВЛЯЮЩАЯ QUADRO V6 25 SFD, 25 КГ, NL300, ПОЛНОГО ВЫДВИЖЕНИЯ, EB20, ПРАВАЯ</v>
          </cell>
        </row>
        <row r="2480">
          <cell r="A2480">
            <v>9047662</v>
          </cell>
          <cell r="B2480" t="str">
            <v>НАПРАВЛЯЮЩАЯ QUADRO V6 25 SFD, 25 КГ, NL350, ПОЛНОГО ВЫДВИЖЕНИЯ, EB20, ЛЕВАЯ</v>
          </cell>
        </row>
        <row r="2481">
          <cell r="A2481">
            <v>9047666</v>
          </cell>
          <cell r="B2481" t="str">
            <v>НАПРАВЛЯЮЩАЯ QUADRO V6 25 SFD, 25 КГ, NL350, ПОЛНОГО ВЫДВИЖЕНИЯ, EB20, ПРАВАЯ</v>
          </cell>
        </row>
        <row r="2482">
          <cell r="A2482">
            <v>9047735</v>
          </cell>
          <cell r="B2482" t="str">
            <v>НАПРАВЛЯЮЩАЯ QUADRO V6 30 SFD, 30 КГ, NL400, ПОЛНОГО ВЫДВИЖЕНИЯ, EB20, ЛЕВАЯ</v>
          </cell>
        </row>
        <row r="2483">
          <cell r="A2483">
            <v>9047736</v>
          </cell>
          <cell r="B2483" t="str">
            <v>НАПРАВЛЯЮЩАЯ QUADRO V6 30 SFD, 30 КГ, NL400, ПОЛНОГО ВЫДВИЖЕНИЯ, EB20, ПРАВАЯ</v>
          </cell>
        </row>
        <row r="2484">
          <cell r="A2484">
            <v>9047751</v>
          </cell>
          <cell r="B2484" t="str">
            <v>НАПРАВЛЯЮЩАЯ QUADRO V6 30 SFD, 30 КГ, NL450, ПОЛНОГО ВЫДВИЖЕНИЯ, EB20, ЛЕВАЯ</v>
          </cell>
        </row>
        <row r="2485">
          <cell r="A2485">
            <v>9047752</v>
          </cell>
          <cell r="B2485" t="str">
            <v>НАПРАВЛЯЮЩАЯ QUADRO V6 30 SFD, 30 КГ, NL450, ПОЛНОГО ВЫДВИЖЕНИЯ, EB20, ПРАВАЯ</v>
          </cell>
        </row>
        <row r="2486">
          <cell r="A2486">
            <v>9047770</v>
          </cell>
          <cell r="B2486" t="str">
            <v>НАПРАВЛЯЮЩАЯ QUADRO V6 30 SFD, 30 КГ, NL500, ПОЛНОГО ВЫДВИЖЕНИЯ, EB20, ЛЕВАЯ</v>
          </cell>
        </row>
        <row r="2487">
          <cell r="A2487">
            <v>9047771</v>
          </cell>
          <cell r="B2487" t="str">
            <v>НАПРАВЛЯЮЩАЯ QUADRO V6 30 SFD, 30 КГ, NL500, ПОЛНОГО ВЫДВИЖЕНИЯ, EB20, ПРАВАЯ</v>
          </cell>
        </row>
        <row r="2488">
          <cell r="A2488">
            <v>9047774</v>
          </cell>
          <cell r="B2488" t="str">
            <v>НАПРАВЛЯЮЩАЯ QUADRO V6 30 SFD, 30 КГ, NL550, ПОЛНОГО ВЫДВИЖЕНИЯ, EB20, ЛЕВАЯ</v>
          </cell>
        </row>
        <row r="2489">
          <cell r="A2489">
            <v>9047775</v>
          </cell>
          <cell r="B2489" t="str">
            <v>НАПРАВЛЯЮЩАЯ QUADRO V6 30 SFD, 30 КГ, NL550, ПОЛНОГО ВЫДВИЖЕНИЯ, EB20, ПРАВАЯ</v>
          </cell>
        </row>
        <row r="2490">
          <cell r="A2490">
            <v>1909074</v>
          </cell>
          <cell r="B2490" t="str">
            <v>КОМПЛЕКТ НАПРАВЛЯЮЩИХ QUADRO V6 30 SFD, 30 КГ, NL600, ПОЛНОГО ВЫДВИЖЕНИЯ, EB20*ЗАКАЗНАЯ ПОЗИЦИЯ!!!</v>
          </cell>
        </row>
        <row r="2491">
          <cell r="A2491">
            <v>9111359</v>
          </cell>
          <cell r="B2491" t="str">
            <v>НАПРАВЛЯЮЩАЯ QUADRO V6 15 SFP, 15 КГ, NL250, ПОЛНОГО ВЫДВИЖЕНИЯ, EB20, ЛЕВАЯ</v>
          </cell>
        </row>
        <row r="2492">
          <cell r="A2492">
            <v>9111360</v>
          </cell>
          <cell r="B2492" t="str">
            <v>НАПРАВЛЯЮЩАЯ QUADRO V6 15 SFP, 15 КГ, NL250, ПОЛНОГО ВЫДВИЖЕНИЯ, EB20, ПРАВАЯ</v>
          </cell>
        </row>
        <row r="2493">
          <cell r="A2493">
            <v>9105123</v>
          </cell>
          <cell r="B2493" t="str">
            <v>НАПРАВЛЯЮЩАЯ QUADRO V6 25 SFP, 25 КГ, NL300, ПОЛНОГО ВЫДВИЖЕНИЯ, EB20, ЛЕВАЯ</v>
          </cell>
        </row>
        <row r="2494">
          <cell r="A2494">
            <v>9105124</v>
          </cell>
          <cell r="B2494" t="str">
            <v>НАПРАВЛЯЮЩАЯ QUADRO V6 25 SFP, 25 КГ, NL300, ПОЛНОГО ВЫДВИЖЕНИЯ, EB20, ПРАВАЯ</v>
          </cell>
        </row>
        <row r="2495">
          <cell r="A2495">
            <v>9105929</v>
          </cell>
          <cell r="B2495" t="str">
            <v>НАПРАВЛЯЮЩАЯ QUADRO V6 25 SFP, 25 КГ, NL350, ПОЛНОГО ВЫДВИЖЕНИЯ, EB20, ЛЕВАЯ</v>
          </cell>
        </row>
        <row r="2496">
          <cell r="A2496">
            <v>9105931</v>
          </cell>
          <cell r="B2496" t="str">
            <v>НАПРАВЛЯЮЩАЯ QUADRO V6 25 SFP, 25 КГ, NL350, ПОЛНОГО ВЫДВИЖЕНИЯ, EB20, ПРАВАЯ</v>
          </cell>
        </row>
        <row r="2497">
          <cell r="A2497">
            <v>9105121</v>
          </cell>
          <cell r="B2497" t="str">
            <v>НАПРАВЛЯЮЩАЯ QUADRO V6 30 SFP, 30 КГ, NL400, ПОЛНОГО ВЫДВИЖЕНИЯ, EB20, ЛЕВАЯ</v>
          </cell>
        </row>
        <row r="2498">
          <cell r="A2498">
            <v>9105122</v>
          </cell>
          <cell r="B2498" t="str">
            <v>НАПРАВЛЯЮЩАЯ QUADRO V6 30 SFP, 30 КГ, NL400, ПОЛНОГО ВЫДВИЖЕНИЯ, EB20, ПРАВАЯ</v>
          </cell>
        </row>
        <row r="2499">
          <cell r="A2499">
            <v>9105907</v>
          </cell>
          <cell r="B2499" t="str">
            <v>НАПРАВЛЯЮЩАЯ QUADRO V6 30 SFP, 30 КГ, NL450, ПОЛНОГО ВЫДВИЖЕНИЯ, EB20, ЛЕВАЯ</v>
          </cell>
        </row>
        <row r="2500">
          <cell r="A2500">
            <v>9105908</v>
          </cell>
          <cell r="B2500" t="str">
            <v>НАПРАВЛЯЮЩАЯ QUADRO V6 30 SFP, 30 КГ, NL450, ПОЛНОГО ВЫДВИЖЕНИЯ, EB20, ПРАВАЯ</v>
          </cell>
        </row>
        <row r="2501">
          <cell r="A2501">
            <v>9105118</v>
          </cell>
          <cell r="B2501" t="str">
            <v>НАПРАВЛЯЮЩАЯ QUADRO V6 30 SFP, 30 КГ, NL500, ПОЛНОГО ВЫДВИЖЕНИЯ, EB20, ЛЕВАЯ</v>
          </cell>
        </row>
        <row r="2502">
          <cell r="A2502">
            <v>9105119</v>
          </cell>
          <cell r="B2502" t="str">
            <v>НАПРАВЛЯЮЩАЯ QUADRO V6 30 SFP, 30 КГ, NL500, ПОЛНОГО ВЫДВИЖЕНИЯ, EB20, ПРАВАЯ</v>
          </cell>
        </row>
        <row r="2503">
          <cell r="A2503">
            <v>9111355</v>
          </cell>
          <cell r="B2503" t="str">
            <v>НАПРАВЛЯЮЩАЯ QUADRO V6 30 SFP, 30 КГ, NL550, ПОЛНОГО ВЫДВИЖЕНИЯ, EB20, ЛЕВАЯ</v>
          </cell>
        </row>
        <row r="2504">
          <cell r="A2504">
            <v>9111356</v>
          </cell>
          <cell r="B2504" t="str">
            <v>НАПРАВЛЯЮЩАЯ QUADRO V6 30 SFP, 30 КГ, NL550, ПОЛНОГО ВЫДВИЖЕНИЯ, EB20, ПРАВАЯ</v>
          </cell>
        </row>
        <row r="2505">
          <cell r="A2505">
            <v>9181294</v>
          </cell>
          <cell r="B2505" t="str">
            <v>КОМПЛЕКТ НАПРАВЛЯЮЩИХ QUADRO 4D V6 30 SFD, 30 КГ, NL400, ПОЛНОГО ВЫДВИЖЕНИЯ, EB20</v>
          </cell>
        </row>
        <row r="2506">
          <cell r="A2506">
            <v>9181300</v>
          </cell>
          <cell r="B2506" t="str">
            <v>КОМПЛЕКТ НАПРАВЛЯЮЩИХ QUADRO 4D V6 30 SFD, 30 КГ, NL550, ПОЛНОГО ВЫДВИЖЕНИЯ, EB20</v>
          </cell>
        </row>
        <row r="2507">
          <cell r="A2507">
            <v>9181303</v>
          </cell>
          <cell r="B2507" t="str">
            <v>КОМПЛЕКТ НАПРАВЛЯЮЩИХ QUADRO 4D V6 15 SFP, 15 КГ, NL250, ПОЛНОГО ВЫДВИЖЕНИЯ, EB20</v>
          </cell>
        </row>
        <row r="2508">
          <cell r="A2508">
            <v>9181305</v>
          </cell>
          <cell r="B2508" t="str">
            <v>КОМПЛЕКТ НАПРАВЛЯЮЩИХ QUADRO 4D V6 25 SFP, 25 КГ, NL300, ПОЛНОГО ВЫДВИЖЕНИЯ, EB20</v>
          </cell>
        </row>
        <row r="2509">
          <cell r="A2509">
            <v>9181309</v>
          </cell>
          <cell r="B2509" t="str">
            <v>КОМПЛЕКТ НАПРАВЛЯЮЩИХ QUADRO 4D V6 30 SFP, 30 КГ, NL400, ПОЛНОГО ВЫДВИЖЕНИЯ, EB20</v>
          </cell>
        </row>
        <row r="2510">
          <cell r="A2510">
            <v>9181315</v>
          </cell>
          <cell r="B2510" t="str">
            <v>КОМПЛЕКТ НАПРАВЛЯЮЩИХ QUADRO 4D V6 30 SFP, 30 КГ, NL550, ПОЛНОГО ВЫДВИЖЕНИЯ, EB20</v>
          </cell>
        </row>
        <row r="2511">
          <cell r="A2511">
            <v>9245377</v>
          </cell>
          <cell r="B2511" t="str">
            <v>КОМПЛЕКТ НАПРАВЛЯЮЩИХ QUADRO 4D V6 10 SFDP, 10 КГ, NL250, ПОЛНОГО ВЫДВИЖЕНИЯ, EB20</v>
          </cell>
        </row>
        <row r="2512">
          <cell r="A2512">
            <v>9245379</v>
          </cell>
          <cell r="B2512" t="str">
            <v>КОМПЛЕКТ НАПРАВЛЯЮЩИХ QUADRO 4D V6 10 SFDP, 10 КГ, NL300, ПОЛНОГО ВЫДВИЖЕНИЯ, EB20</v>
          </cell>
        </row>
        <row r="2513">
          <cell r="A2513">
            <v>9245381</v>
          </cell>
          <cell r="B2513" t="str">
            <v>КОМПЛЕКТ НАПРАВЛЯЮЩИХ QUADRO 4D V6 10 SFDP, 10 КГ, NL350, ПОЛНОГО ВЫДВИЖЕНИЯ, EB20</v>
          </cell>
        </row>
        <row r="2514">
          <cell r="A2514">
            <v>9245382</v>
          </cell>
          <cell r="B2514" t="str">
            <v>КОМПЛЕКТ НАПРАВЛЯЮЩИХ QUADRO 4D V6 15 SFDP, 15 КГ, NL250, ПОЛНОГО ВЫДВИЖЕНИЯ, EB20</v>
          </cell>
        </row>
        <row r="2515">
          <cell r="A2515">
            <v>9245384</v>
          </cell>
          <cell r="B2515" t="str">
            <v>КОМПЛЕКТ НАПРАВЛЯЮЩИХ QUADRO 4D V6 25 SFDP, 25 КГ, NL300, ПОЛНОГО ВЫДВИЖЕНИЯ, EB20</v>
          </cell>
        </row>
        <row r="2516">
          <cell r="A2516">
            <v>9245386</v>
          </cell>
          <cell r="B2516" t="str">
            <v>КОМПЛЕКТ НАПРАВЛЯЮЩИХ QUADRO 4D V6 25 SFDP, 25 КГ, NL350, ПОЛНОГО ВЫДВИЖЕНИЯ, EB20</v>
          </cell>
        </row>
        <row r="2517">
          <cell r="A2517">
            <v>9245388</v>
          </cell>
          <cell r="B2517" t="str">
            <v>КОМПЛЕКТ НАПРАВЛЯЮЩИХ QUADRO 4D V6 30 SFDP, 30 КГ, NL400, ПОЛНОГО ВЫДВИЖЕНИЯ, EB20</v>
          </cell>
        </row>
        <row r="2518">
          <cell r="A2518">
            <v>9245390</v>
          </cell>
          <cell r="B2518" t="str">
            <v>КОМПЛЕКТ НАПРАВЛЯЮЩИХ QUADRO 4D V6 30 SFDP, 30 КГ, NL450, ПОЛНОГО ВЫДВИЖЕНИЯ, EB20</v>
          </cell>
        </row>
        <row r="2519">
          <cell r="A2519">
            <v>9245392</v>
          </cell>
          <cell r="B2519" t="str">
            <v>КОМПЛЕКТ НАПРАВЛЯЮЩИХ QUADRO 4D V6 30 SFDP, 30 КГ, NL500, ПОЛНОГО ВЫДВИЖЕНИЯ, EB20</v>
          </cell>
        </row>
        <row r="2520">
          <cell r="A2520">
            <v>9245394</v>
          </cell>
          <cell r="B2520" t="str">
            <v>КОМПЛЕКТ НАПРАВЛЯЮЩИХ QUADRO 4D V6 30 SFDP, 30 КГ, NL550, ПОЛНОГО ВЫДВИЖЕНИЯ, EB20</v>
          </cell>
        </row>
        <row r="2521">
          <cell r="A2521">
            <v>9245396</v>
          </cell>
          <cell r="B2521" t="str">
            <v>КОМПЛЕКТ НАПРАВЛЯЮЩИХ QUADRO 4D V6 30 SFDP, 30 КГ, NL600, ПОЛНОГО ВЫДВИЖЕНИЯ, EB20*ЗАКАЗНАЯ ПОЗИЦИЯ!!!</v>
          </cell>
        </row>
        <row r="2522">
          <cell r="A2522">
            <v>9247737</v>
          </cell>
          <cell r="B2522" t="str">
            <v>КОМПЛЕКТ НАПРАВЛЯЮЩИХ QUADRO 4D V6 15 SFP, 15 КГ, NL250, ПОЛНОГО ВЫДВИЖЕНИЯ, EB20</v>
          </cell>
        </row>
        <row r="2523">
          <cell r="A2523">
            <v>9247738</v>
          </cell>
          <cell r="B2523" t="str">
            <v>КОМПЛЕКТ НАПРАВЛЯЮЩИХ QUADRO 4D V6 25 SFP, 25 КГ, NL300, ПОЛНОГО ВЫДВИЖЕНИЯ, EB20</v>
          </cell>
        </row>
        <row r="2524">
          <cell r="A2524">
            <v>9247740</v>
          </cell>
          <cell r="B2524" t="str">
            <v>КОМПЛЕКТ НАПРАВЛЯЮЩИХ QUADRO 4D V6 25 SFP, 25 КГ, NL350, ПОЛНОГО ВЫДВИЖЕНИЯ, EB20</v>
          </cell>
        </row>
        <row r="2525">
          <cell r="A2525">
            <v>9247742</v>
          </cell>
          <cell r="B2525" t="str">
            <v>КОМПЛЕКТ НАПРАВЛЯЮЩИХ QUADRO 4D V6 30 SFP, 30 КГ, NL400, ПОЛНОГО ВЫДВИЖЕНИЯ, EB20</v>
          </cell>
        </row>
        <row r="2526">
          <cell r="A2526">
            <v>9247744</v>
          </cell>
          <cell r="B2526" t="str">
            <v>КОМПЛЕКТ НАПРАВЛЯЮЩИХ QUADRO 4D V6 30 SFP, 30 КГ, NL450, ПОЛНОГО ВЫДВИЖЕНИЯ, EB20</v>
          </cell>
        </row>
        <row r="2527">
          <cell r="A2527">
            <v>9247746</v>
          </cell>
          <cell r="B2527" t="str">
            <v>КОМПЛЕКТ НАПРАВЛЯЮЩИХ QUADRO 4D V6 30 SFP, 30 КГ, NL500, ПОЛНОГО ВЫДВИЖЕНИЯ, EB20</v>
          </cell>
        </row>
        <row r="2528">
          <cell r="A2528">
            <v>9247758</v>
          </cell>
          <cell r="B2528" t="str">
            <v>КОМПЛЕКТ НАПРАВЛЯЮЩИХ QUADRO 4D V6 30 SFP, 30 КГ, NL550, ПОЛНОГО ВЫДВИЖЕНИЯ, EB20</v>
          </cell>
        </row>
        <row r="2529">
          <cell r="A2529">
            <v>9248444</v>
          </cell>
          <cell r="B2529" t="str">
            <v>КОМПЛЕКТ НАПРАВЛЯЮЩИХ QUADRO 4D V6 30 SFP, 30 КГ, NL600, ПОЛНОГО ВЫДВИЖЕНИЯ, EB20*ЗАКАЗНАЯ ПОЗИЦИЯ!!!</v>
          </cell>
        </row>
        <row r="2530">
          <cell r="A2530">
            <v>9247529</v>
          </cell>
          <cell r="B2530" t="str">
            <v>КОМПЛЕКТ ФИКСАТОРОВ И МЕХАНИЗМА РЕГУЛИРОВКИ НАКЛОНА ДЛЯ QUADRO 4D V6</v>
          </cell>
        </row>
        <row r="2531">
          <cell r="A2531">
            <v>9246312</v>
          </cell>
          <cell r="B2531" t="str">
            <v>КОМПЛЕКТ МЕХАНИЗМ PUSH TO OPEN SILENT 10 ДЛЯ QUADRO 4D V6</v>
          </cell>
        </row>
        <row r="2532">
          <cell r="A2532">
            <v>9246315</v>
          </cell>
          <cell r="B2532" t="str">
            <v>КОМПЛЕКТ МЕХАНИЗМ PUSH TO OPEN SILENT 20 ДЛЯ QUADRO 4D V6</v>
          </cell>
        </row>
        <row r="2533">
          <cell r="A2533">
            <v>9246316</v>
          </cell>
          <cell r="B2533" t="str">
            <v>КОМПЛЕКТ МЕХАНИЗМ PUSH TO OPEN SILENT 30 ДЛЯ QUADRO 4D V6</v>
          </cell>
        </row>
        <row r="2534">
          <cell r="A2534">
            <v>9135998</v>
          </cell>
          <cell r="B2534" t="str">
            <v>КОМПЛЕКТ НАПРАВЛЯЮЩИХ QUADRO V6+ 40 SFD, 40 КГ, NL350, ПОЛНОГО ВЫДВИЖЕНИЯ, EB20*ЗАКАЗНАЯ ПОЗИЦИЯ!!!</v>
          </cell>
        </row>
        <row r="2535">
          <cell r="A2535">
            <v>9136000</v>
          </cell>
          <cell r="B2535" t="str">
            <v>КОМПЛЕКТ НАПРАВЛЯЮЩИХ QUADRO V6+ 40 SFD, 45 КГ, NL400, ПОЛНОГО ВЫДВИЖЕНИЯ, EB20*ЗАКАЗНАЯ ПОЗИЦИЯ!!!</v>
          </cell>
        </row>
        <row r="2536">
          <cell r="A2536">
            <v>9136002</v>
          </cell>
          <cell r="B2536" t="str">
            <v>КОМПЛЕКТ НАПРАВЛЯЮЩИХ QUADRO V6+ 50 SFD, 50 КГ, NL450, ПОЛНОГО ВЫДВИЖЕНИЯ, EB20*ЗАКАЗНАЯ ПОЗИЦИЯ!!!</v>
          </cell>
        </row>
        <row r="2537">
          <cell r="A2537">
            <v>9136004</v>
          </cell>
          <cell r="B2537" t="str">
            <v>КОМПЛЕКТ НАПРАВЛЯЮЩИХ QUADRO V6+ 50 SFD, 50 КГ, NL500, ПОЛНОГО ВЫДВИЖЕНИЯ, EB20*ЗАКАЗНАЯ ПОЗИЦИЯ!!!</v>
          </cell>
        </row>
        <row r="2538">
          <cell r="A2538">
            <v>9136006</v>
          </cell>
          <cell r="B2538" t="str">
            <v>КОМПЛЕКТ НАПРАВЛЯЮЩИХ QUADRO V6+ 50 SFD, 50 КГ, NL550, ПОЛНОГО ВЫДВИЖЕНИЯ, EB20*ЗАКАЗНАЯ ПОЗИЦИЯ!!!</v>
          </cell>
        </row>
        <row r="2539">
          <cell r="A2539">
            <v>9136008</v>
          </cell>
          <cell r="B2539" t="str">
            <v>КОМПЛЕКТ НАПРАВЛЯЮЩИХ QUADRO V6+ 50 SFD, 50 КГ, NL600, ПОЛНОГО ВЫДВИЖЕНИЯ, EB20*ЗАКАЗНАЯ ПОЗИЦИЯ!!!</v>
          </cell>
        </row>
        <row r="2540">
          <cell r="A2540">
            <v>9136009</v>
          </cell>
          <cell r="B2540" t="str">
            <v>КОМПЛЕКТ НАПРАВЛЯЮЩИХ QUADRO V6+ 40 SFP, 40 КГ, NL350, ПОЛНОГО ВЫДВИЖЕНИЯ, EB20*ЗАКАЗНАЯ ПОЗИЦИЯ!!!</v>
          </cell>
        </row>
        <row r="2541">
          <cell r="A2541">
            <v>9136011</v>
          </cell>
          <cell r="B2541" t="str">
            <v>КОМПЛЕКТ НАПРАВЛЯЮЩИХ QUADRO V6+ 45 SFP, 45 КГ, NL400, ПОЛНОГО ВЫДВИЖЕНИЯ, EB20*ЗАКАЗНАЯ ПОЗИЦИЯ!!!</v>
          </cell>
        </row>
        <row r="2542">
          <cell r="A2542">
            <v>9136013</v>
          </cell>
          <cell r="B2542" t="str">
            <v>КОМПЛЕКТ НАПРАВЛЯЮЩИХ QUADRO V6+ 50 SFP, 50 КГ, NL450, ПОЛНОГО ВЫДВИЖЕНИЯ, EB20*ЗАКАЗНАЯ ПОЗИЦИЯ!!!</v>
          </cell>
        </row>
        <row r="2543">
          <cell r="A2543">
            <v>9136015</v>
          </cell>
          <cell r="B2543" t="str">
            <v>КОМПЛЕКТ НАПРАВЛЯЮЩИХ QUADRO V6+ 50 SFP, 50 КГ, NL500, ПОЛНОГО ВЫДВИЖЕНИЯ, EB20*ЗАКАЗНАЯ ПОЗИЦИЯ!!!</v>
          </cell>
        </row>
        <row r="2544">
          <cell r="A2544">
            <v>9136017</v>
          </cell>
          <cell r="B2544" t="str">
            <v>КОМПЛЕКТ НАПРАВЛЯЮЩИХ QUADRO V6+ 50 SFP, 50 КГ, NL550, ПОЛНОГО ВЫДВИЖЕНИЯ, EB20*ЗАКАЗНАЯ ПОЗИЦИЯ!!!</v>
          </cell>
        </row>
        <row r="2545">
          <cell r="A2545">
            <v>9136019</v>
          </cell>
          <cell r="B2545" t="str">
            <v>КОМПЛЕКТ НАПРАВЛЯЮЩИХ QUADRO V6+ 50 SFP, 50 КГ, NL600, ПОЛНОГО ВЫДВИЖЕНИЯ, EB20*ЗАКАЗНАЯ ПОЗИЦИЯ!!!</v>
          </cell>
        </row>
        <row r="2546">
          <cell r="A2546">
            <v>9117492</v>
          </cell>
          <cell r="B2546" t="str">
            <v>КОМПЛЕКТ ФИКСАТОРОВ ДЛЯ QUADRO V6+ НАДВИЖНОГО МОНТАЖА ДЛЯ ДЕРЕВЯННЫХ ЯЩИКОВ*ЗАКАЗНАЯ ПОЗИЦИЯ!!!</v>
          </cell>
        </row>
        <row r="2547">
          <cell r="A2547">
            <v>56014</v>
          </cell>
          <cell r="B2547" t="str">
            <v>КОМПЛЕКТ НАПРАВЛЯЮЩИХ QUADRO 25 ДЛЯ ПИСЬМЕННЫХ СТОЛОВ, 25 КГ, ЧАСТИЧНОГО ВЫДВИЖЕНИЯ</v>
          </cell>
        </row>
        <row r="2548">
          <cell r="A2548">
            <v>9242552</v>
          </cell>
          <cell r="B2548" t="str">
            <v>КОМПЛЕКТ СТОПОРА ДЛЯ ФИКСАЦИИ ДЕРЕВЯННЫХ ЯЩИКОВ С QUADRO В ОТКРЫТОМ ПОЛОЖЕНИИ, БЕЛЫЙ</v>
          </cell>
        </row>
        <row r="2549">
          <cell r="A2549">
            <v>9242553</v>
          </cell>
          <cell r="B2549" t="str">
            <v>КОМПЛЕКТ СТОПОРА ДЛЯ ФИКСАЦИИ ДЕРЕВЯННЫХ ЯЩИКОВ С QUADRO В ОТКРЫТОМ ПОЛОЖЕНИИ, СЕРЫЙ</v>
          </cell>
        </row>
        <row r="2550">
          <cell r="A2550">
            <v>9252534</v>
          </cell>
          <cell r="B2550" t="str">
            <v>КОМПЛЕКТ СТОПОРА ДЛЯ ФИКСАЦИИ ДЕРЕВЯННЫХ ЯЩИКОВ С QUADRO В ОТКРЫТОМ ПОЛОЖЕНИИ, АНТРАЦИТ</v>
          </cell>
        </row>
        <row r="2551">
          <cell r="A2551">
            <v>9116019</v>
          </cell>
          <cell r="B2551" t="str">
            <v>СТЯЖКА ЭКСЦЕНТРИКОВАЯ RASTEX 15, ДЛЯ ПОЛОК 12 ММ, БЕЗ БУРТИКА, ЦИНКОВОЕ ЛИТЬЕ</v>
          </cell>
        </row>
        <row r="2552">
          <cell r="A2552">
            <v>9059487</v>
          </cell>
          <cell r="B2552" t="str">
            <v>СТЯЖКА ЭКСЦЕНТРИКОВАЯ RASTEX 15, ДЛЯ ПОЛОК 15 ММ, БЕЗ БУРТИКА, ЦИНКОВОЕ ЛИТЬЕ</v>
          </cell>
        </row>
        <row r="2553">
          <cell r="A2553">
            <v>9056599</v>
          </cell>
          <cell r="B2553" t="str">
            <v>СТЯЖКА ЭКСЦЕНТРИКОВАЯ RASTEX 15, ДЛЯ ПОЛОК 18 ММ, БЕЗ БУРТИКА, ЦИНКОВОЕ ЛИТЬЕ</v>
          </cell>
        </row>
        <row r="2554">
          <cell r="A2554">
            <v>1048254</v>
          </cell>
          <cell r="B2554" t="str">
            <v>СТЯЖКА ЭКСЦЕНТРИКОВАЯ RASTEX 15, ДЛЯ ПОЛОК 22 ММ, БЕЗ БУРТИКА, ЦИНКОВОЕ ЛИТЬЕ, НИКЕЛИРОВАННАЯ</v>
          </cell>
        </row>
        <row r="2555">
          <cell r="A2555">
            <v>1008524</v>
          </cell>
          <cell r="B2555" t="str">
            <v>ЗАГЛУШКА ДЛЯ RASTEX 15, ПЛАСТИК, ЦВЕТ БЕЛЫЙ</v>
          </cell>
        </row>
        <row r="2556">
          <cell r="A2556">
            <v>1008525</v>
          </cell>
          <cell r="B2556" t="str">
            <v>ЗАГЛУШКА ДЛЯ RASTEX 15, ПЛАСТИК, ЦВЕТ КОРИЧНЕВЫЙ</v>
          </cell>
        </row>
        <row r="2557">
          <cell r="A2557">
            <v>1009563</v>
          </cell>
          <cell r="B2557" t="str">
            <v>ЗАГЛУШКА ДЛЯ RASTEX 15,ПЛАСТИК,ЧЕРНАЯ</v>
          </cell>
        </row>
        <row r="2558">
          <cell r="A2558">
            <v>1028226</v>
          </cell>
          <cell r="B2558" t="str">
            <v>ЗАГЛУШКА ДЛЯ RASTEX 15,ПЛАСТИК,БЕЖЕВАЯ</v>
          </cell>
        </row>
        <row r="2559">
          <cell r="A2559">
            <v>9046180</v>
          </cell>
          <cell r="B2559" t="str">
            <v>ДЮБЕЛЬ БЫСТРОГО МОНТАЖА RAPID S DU 324 ДЛЯ RASTEX, L20, D8</v>
          </cell>
        </row>
        <row r="2560">
          <cell r="A2560">
            <v>9046182</v>
          </cell>
          <cell r="B2560" t="str">
            <v>ДЮБЕЛЬ БЫСТРОГО МОНТАЖА RAPID S DU 325 ДЛЯ RASTEX, L30, D8</v>
          </cell>
        </row>
        <row r="2561">
          <cell r="A2561">
            <v>9046186</v>
          </cell>
          <cell r="B2561" t="str">
            <v>ДЮБЕЛЬ БЫСТРОГО МОНТАЖА RAPID S DU 333 ДЛЯ RASTEX, L30, D10</v>
          </cell>
        </row>
        <row r="2562">
          <cell r="A2562">
            <v>9047974</v>
          </cell>
          <cell r="B2562" t="str">
            <v>ДЮБЕЛЬ ВВИНЧИВАЕМЫЙ TWISTER DU 319 T ДЛЯ RASTEX, L20</v>
          </cell>
        </row>
        <row r="2563">
          <cell r="A2563">
            <v>9047644</v>
          </cell>
          <cell r="B2563" t="str">
            <v>ДЮБЕЛЬ ВВИНЧИВАЕМЫЙ TWISTER DU 232 T ДЛЯ RASTEX, L30</v>
          </cell>
        </row>
        <row r="2564">
          <cell r="A2564">
            <v>9047864</v>
          </cell>
          <cell r="B2564" t="str">
            <v>ДЮБЕЛЬ ВВИНЧИВАЕМЫЙ TWISTER DU 644 T ДЛЯ RASTEX</v>
          </cell>
        </row>
        <row r="2565">
          <cell r="A2565">
            <v>1056170</v>
          </cell>
          <cell r="B2565" t="str">
            <v>ДЮБЕЛЬ ДВОЙНОЙ DU 868 ДЛЯ RASTEX, СТАЛЬ</v>
          </cell>
        </row>
        <row r="2566">
          <cell r="A2566">
            <v>9117653</v>
          </cell>
          <cell r="B2566" t="str">
            <v>СТЯЖКА ЭКСЦЕНТРИКОВАЯ VB 35M, ДЛЯ ПОЛОК 16 ММ, ЦИНКОВОЕ ЛИТЬЕ, НИКЕЛИРОВАННАЯ</v>
          </cell>
        </row>
        <row r="2567">
          <cell r="A2567">
            <v>9064890</v>
          </cell>
          <cell r="B2567" t="str">
            <v>СТЯЖКА ЭКСЦЕНТРИКОВАЯ VB 35M, ДЛЯ ПОЛОК 16 ММ, ПЛАСТИК, ЦВЕТ БЕЛЫЙ</v>
          </cell>
        </row>
        <row r="2568">
          <cell r="A2568">
            <v>9066716</v>
          </cell>
          <cell r="B2568" t="str">
            <v>СТЯЖКА ЭКСЦЕНТРИКОВАЯ VB 35M, ДЛЯ ПОЛОК 16 ММ, ПЛАСТИК, ЦВЕТ ПОД ОРЕХ</v>
          </cell>
        </row>
        <row r="2569">
          <cell r="A2569">
            <v>9066718</v>
          </cell>
          <cell r="B2569" t="str">
            <v>СТЯЖКА ЭКСЦЕНТРИКОВАЯ VB 35M, ДЛЯ ПОЛОК 16 ММ, ПЛАСТИК, ЦВЕТ КОРИЧНЕВЫЙ</v>
          </cell>
        </row>
        <row r="2570">
          <cell r="A2570">
            <v>9067608</v>
          </cell>
          <cell r="B2570" t="str">
            <v>СТЯЖКА ЭКСЦЕНТРИКОВАЯ VB 35M, ДЛЯ ПОЛОК 16 ММ, ПЛАСТИК, ЦВЕТ ПОД БУК</v>
          </cell>
        </row>
        <row r="2571">
          <cell r="A2571">
            <v>9117656</v>
          </cell>
          <cell r="B2571" t="str">
            <v>СТЯЖКА ЭКСЦЕНТРИКОВАЯ VB 35, ДЛЯ ПОЛОК 16 ММ, ЦИНКОВОЕ ЛИТЬЕ, НИКЕЛИРОВАННАЯ</v>
          </cell>
        </row>
        <row r="2572">
          <cell r="A2572">
            <v>9026602</v>
          </cell>
          <cell r="B2572" t="str">
            <v>СТЯЖКА ЭКСЦЕНТРИКОВАЯ VB 36M, ДЛЯ ПОЛОК 16 ММ, ЦИНКОВОЕ ЛИТЬЕ, НИКЕЛИРОВАННАЯ</v>
          </cell>
        </row>
        <row r="2573">
          <cell r="A2573">
            <v>9021847</v>
          </cell>
          <cell r="B2573" t="str">
            <v>ДЮБЕЛЬ ВВИНЧИВАЕМЫЙ DU 321 ДЛЯ VB, D5</v>
          </cell>
        </row>
        <row r="2574">
          <cell r="A2574">
            <v>9022370</v>
          </cell>
          <cell r="B2574" t="str">
            <v>ДЮБЕЛЬ ВВИНЧИВАЕМЫЙ DU 322 ДЛЯ VB, D5</v>
          </cell>
        </row>
        <row r="2575">
          <cell r="A2575">
            <v>1035241</v>
          </cell>
          <cell r="B2575" t="str">
            <v>ДЮБЕЛЬ ВВИНЧИВАЕМЫЙ DU 648 ДЛЯ VB, М6</v>
          </cell>
        </row>
        <row r="2576">
          <cell r="A2576">
            <v>1019462</v>
          </cell>
          <cell r="B2576" t="str">
            <v>ДЮБЕЛЬ ДВОЙНОЙ DU 712 ДЛЯ VB, ДЛЯ ПАНЕЛЕЙ 16 ММ</v>
          </cell>
        </row>
        <row r="2577">
          <cell r="A2577">
            <v>9022077</v>
          </cell>
          <cell r="B2577" t="str">
            <v>ПОЛКОДЕРЖАТЕЛЬ VB 135, ДЛЯ ПОЛОК 16 ММ, ПЛАСТИК, ЦВЕТ СЕРЫЙ</v>
          </cell>
        </row>
        <row r="2578">
          <cell r="A2578">
            <v>1016560</v>
          </cell>
          <cell r="B2578" t="str">
            <v>ПОЛКОДЕРЖАТЕЛЬ VB 135, ДЛЯ ПОЛОК 16 ММ, ПЛАСТИК, ЦВЕТ КОРИЧНЕВЫЙ</v>
          </cell>
        </row>
        <row r="2579">
          <cell r="A2579">
            <v>1068792</v>
          </cell>
          <cell r="B2579" t="str">
            <v>СТЯЖКА ТРАПЕЦЕВИДНАЯ TZ 4 STD</v>
          </cell>
        </row>
        <row r="2580">
          <cell r="A2580">
            <v>79386</v>
          </cell>
          <cell r="B2580" t="str">
            <v>СТЯЖКА ДЛЯ СТОЛЕШНИЦ AVB 5, L100</v>
          </cell>
        </row>
        <row r="2581">
          <cell r="A2581">
            <v>1006505</v>
          </cell>
          <cell r="B2581" t="str">
            <v>СОЕДИНИТЕЛЬ ЗАДНЕЙ СТЕНКИ RV 3, ПЛАСТИК, ЦВЕТ БЕЛЫЙ</v>
          </cell>
        </row>
        <row r="2582">
          <cell r="A2582">
            <v>1004991</v>
          </cell>
          <cell r="B2582" t="str">
            <v>ШУРУП 6, 3Х11 ММ, ДЛЯ RV3 И RV1</v>
          </cell>
        </row>
        <row r="2583">
          <cell r="A2583">
            <v>1019812</v>
          </cell>
          <cell r="B2583" t="str">
            <v>СОЕДИНИТЕЛЬ ЗАДНЕЙ СТЕНКИ RV 7D,ЦИНКОВОЕ ЛИТЬЕ,НИКЕЛИРОВАННАЯ</v>
          </cell>
        </row>
        <row r="2584">
          <cell r="A2584">
            <v>1054519</v>
          </cell>
          <cell r="B2584" t="str">
            <v>СОЕДИНИТЕЛЬНЫЙ ВИНТ VHS 32, ДЛЯ ПАНЕЛЕЙ 28-36 ММ</v>
          </cell>
        </row>
        <row r="2585">
          <cell r="A2585">
            <v>1054520</v>
          </cell>
          <cell r="B2585" t="str">
            <v>СОЕДИНИТЕЛЬНЫЙ ВИНТ VHS 32, ДЛЯ ПАНЕЛЕЙ 36-44 ММ</v>
          </cell>
        </row>
        <row r="2586">
          <cell r="A2586">
            <v>1004925</v>
          </cell>
          <cell r="B2586" t="str">
            <v>МУФТА №49, М6, D8X11, ПЛАСТИК, ЦВЕТ БЕЛЫЙ</v>
          </cell>
        </row>
        <row r="2587">
          <cell r="A2587">
            <v>1015756</v>
          </cell>
          <cell r="B2587" t="str">
            <v>РАСПОРНАЯ МУФТА, М6, D10X11, ПЛАСТИК, ЦВЕТ БЕЛЫЙ</v>
          </cell>
        </row>
        <row r="2588">
          <cell r="A2588">
            <v>1004928</v>
          </cell>
          <cell r="B2588" t="str">
            <v>МУФТА №33, М6Х11 ММ, ДЛЯ ОТВЕРСТИЙ ДИАМЕТРОМ 10 ММ, ПЛАСТМАССА, БЕЛАЯ</v>
          </cell>
        </row>
        <row r="2589">
          <cell r="A2589">
            <v>1005407</v>
          </cell>
          <cell r="B2589" t="str">
            <v>КОНЦЕВОЙ ВИНТ, М4Х14, НИКЕЛИРОВАННЫЙ</v>
          </cell>
        </row>
        <row r="2590">
          <cell r="A2590">
            <v>1005408</v>
          </cell>
          <cell r="B2590" t="str">
            <v>РЕЗЬБОВАЯ МУФТА, М4, СТАЛЬ, ОЦИНКОВАННАЯ</v>
          </cell>
        </row>
        <row r="2591">
          <cell r="A2591">
            <v>9010110</v>
          </cell>
          <cell r="B2591" t="str">
            <v>ПОЛКОДЕРЖАТЕЛЬ SEKURA 1.1, СО ШТИФТОМ, М6Х25, ЦИНКОВОЕ ЛИТЬЕ, НИКЕЛИРОВАННЫЙ</v>
          </cell>
        </row>
        <row r="2592">
          <cell r="A2592">
            <v>1011027</v>
          </cell>
          <cell r="B2592" t="str">
            <v>ПОЛКОДЕРЖАТЕЛЬ SEKURA 7, СО ШТИФТОМ, М6Х25, ЦИНКОВОЕ ЛИТЬЕ, НИКЕЛИРОВАННЫЙ</v>
          </cell>
        </row>
        <row r="2593">
          <cell r="A2593">
            <v>1004701</v>
          </cell>
          <cell r="B2593" t="str">
            <v>ПОЛКОДЕРЖАТЕЛЬ DUPLO, D5, ХРОМИРОВАННЫЙ</v>
          </cell>
        </row>
        <row r="2594">
          <cell r="A2594">
            <v>1010564</v>
          </cell>
          <cell r="B2594" t="str">
            <v>ПОЛКОДЕРЖАТЕЛЬ SEKURA 8, ДЛЯ СТЕКЛЯННЫХ ПОЛОК, М6Х25, ЦИНКОВОЕ ЛИТЬЕ, НИКЕЛИРОВАННЫЙ</v>
          </cell>
        </row>
        <row r="2595">
          <cell r="A2595">
            <v>1056163</v>
          </cell>
          <cell r="B2595" t="str">
            <v>ПОЛКОДЕРЖАТЕЛЬ, ДЛЯ СТЕКЛЯННЫХ ПОЛОК, D5, ХРОМИРОВАННЫЙ</v>
          </cell>
        </row>
        <row r="2596">
          <cell r="A2596">
            <v>1069643</v>
          </cell>
          <cell r="B2596" t="str">
            <v>ПОДВЕС ШКАФА SAH 215, ЛЕВЫЙ</v>
          </cell>
        </row>
        <row r="2597">
          <cell r="A2597">
            <v>1069644</v>
          </cell>
          <cell r="B2597" t="str">
            <v>ПОДВЕС ШКАФА SAH 215, ПРАВЫЙ</v>
          </cell>
        </row>
        <row r="2598">
          <cell r="A2598">
            <v>1069641</v>
          </cell>
          <cell r="B2598" t="str">
            <v>ПОДВЕС ШКАФА SAH 216, ЛЕВЫЙ</v>
          </cell>
        </row>
        <row r="2599">
          <cell r="A2599">
            <v>1069642</v>
          </cell>
          <cell r="B2599" t="str">
            <v>ПОДВЕС ШКАФА SAH 216, ПРАВЫЙ</v>
          </cell>
        </row>
        <row r="2600">
          <cell r="A2600">
            <v>79718</v>
          </cell>
          <cell r="B2600" t="str">
            <v>ЗАГЛУШКА ДЛЯ SAH 215/216, D12, ПЛАСТИК, ЦВЕТ БЕЛЫЙ</v>
          </cell>
        </row>
        <row r="2601">
          <cell r="A2601">
            <v>79719</v>
          </cell>
          <cell r="B2601" t="str">
            <v>ЗАГЛУШКА ДЛЯ SAH 215/216, D15, ПЛАСТИК, ЦВЕТ БЕЛЫЙ</v>
          </cell>
        </row>
        <row r="2602">
          <cell r="A2602">
            <v>1066278</v>
          </cell>
          <cell r="B2602" t="str">
            <v>ПОДВЕС ШКАФА SAH 130, ЛЕВЫЙ</v>
          </cell>
        </row>
        <row r="2603">
          <cell r="A2603">
            <v>1066279</v>
          </cell>
          <cell r="B2603" t="str">
            <v>ПОДВЕС ШКАФА SAH 130, ПРАВЫЙ</v>
          </cell>
        </row>
        <row r="2604">
          <cell r="A2604">
            <v>1066290</v>
          </cell>
          <cell r="B2604" t="str">
            <v>ЗАГЛУШКА ДЛЯ SAH 130, ЛЕВАЯ, ПЛАСТИК, ЦВЕТ ПОД БУК</v>
          </cell>
        </row>
        <row r="2605">
          <cell r="A2605">
            <v>1066291</v>
          </cell>
          <cell r="B2605" t="str">
            <v>ЗАГЛУШКА ДЛЯ SAH 130, ПРАВАЯ, ПЛАСТИК, ЦВЕТ ПОД БУК</v>
          </cell>
        </row>
        <row r="2606">
          <cell r="A2606">
            <v>1067732</v>
          </cell>
          <cell r="B2606" t="str">
            <v>ЗАГЛУШКА ДЛЯ SAH 130, ЛЕВАЯ, ПЛАСТИК, ЦВЕТ СЕРЕБРИСТЫЙ</v>
          </cell>
        </row>
        <row r="2607">
          <cell r="A2607">
            <v>1067733</v>
          </cell>
          <cell r="B2607" t="str">
            <v>ЗАГЛУШКА ДЛЯ SAH 130, ПРАВАЯ, ПЛАСТИК, ЦВЕТ СЕРЕБРИСТЫЙ</v>
          </cell>
        </row>
        <row r="2608">
          <cell r="A2608">
            <v>1066293</v>
          </cell>
          <cell r="B2608" t="str">
            <v>ЗАГЛУШКА ДЛЯ SAH 130, ЛЕВАЯ, ПЛАСТИК, ЦВЕТ КОРИЧНЕВЫЙ</v>
          </cell>
        </row>
        <row r="2609">
          <cell r="A2609">
            <v>1066294</v>
          </cell>
          <cell r="B2609" t="str">
            <v>ЗАГЛУШКА ДЛЯ SAH 130, ПРАВАЯ, ПЛАСТИК, ЦВЕТ КОРИЧНЕВЫЙ</v>
          </cell>
        </row>
        <row r="2610">
          <cell r="A2610">
            <v>1066339</v>
          </cell>
          <cell r="B2610" t="str">
            <v>ЗАГЛУШКА ДЛЯ SAH 130, ЛЕВАЯ, ПЛАСТИК, ЦВЕТ БЕЛЫЙ</v>
          </cell>
        </row>
        <row r="2611">
          <cell r="A2611">
            <v>1066338</v>
          </cell>
          <cell r="B2611" t="str">
            <v>ЗАГЛУШКА ДЛЯ SAH 130, ПРАВАЯ, ПЛАСТИК, ЦВЕТ БЕЛЫЙ</v>
          </cell>
        </row>
        <row r="2612">
          <cell r="A2612">
            <v>1000791</v>
          </cell>
          <cell r="B2612" t="str">
            <v>ПОДВЕС ШКАФА SAH 302</v>
          </cell>
        </row>
        <row r="2613">
          <cell r="A2613">
            <v>1004973</v>
          </cell>
          <cell r="B2613" t="str">
            <v>ПОДВЕСНОЙ КРЮК ДЛЯ SAH, D6Х50</v>
          </cell>
        </row>
        <row r="2614">
          <cell r="A2614">
            <v>1005729</v>
          </cell>
          <cell r="B2614" t="str">
            <v>ПОДВЕС ШКАФА SAH 305, ЦИНКОВОЕ ЛИТЬЕ</v>
          </cell>
        </row>
        <row r="2615">
          <cell r="A2615">
            <v>9001401</v>
          </cell>
          <cell r="B2615" t="str">
            <v>ПОДВЕСНАЯ ШИНА ТИП А, L150, СТАЛЬ, ОЦИНКОВАННАЯ</v>
          </cell>
        </row>
        <row r="2616">
          <cell r="A2616">
            <v>1007403</v>
          </cell>
          <cell r="B2616" t="str">
            <v>ПОДВЕСНАЯ ШИНА ТИП В, L3000, СТАЛЬ, ОЦИНКОВАННАЯ</v>
          </cell>
        </row>
        <row r="2617">
          <cell r="A2617">
            <v>1011863</v>
          </cell>
          <cell r="B2617" t="str">
            <v>ПОДВЕСНОЙ КРЮК, D6Х60</v>
          </cell>
        </row>
        <row r="2618">
          <cell r="A2618">
            <v>1006978</v>
          </cell>
          <cell r="B2618" t="str">
            <v>ШУРУП-НАВЕС 5, 5Х50 ММ</v>
          </cell>
        </row>
        <row r="2619">
          <cell r="A2619">
            <v>1006312</v>
          </cell>
          <cell r="B2619" t="str">
            <v>ДЮБЕЛЬ Д/КРЮЧКА-НАВЕСА, 8Х40 ММ</v>
          </cell>
        </row>
        <row r="2620">
          <cell r="A2620">
            <v>9000597</v>
          </cell>
          <cell r="B2620" t="str">
            <v>ШТАНГА ДЛЯ ВЕШАЛОК 30Х15Х0, 7 ММ, ДЛИНА 2000 ММ, НИКЕЛИРОВАННАЯ, МАТОВАЯ</v>
          </cell>
        </row>
        <row r="2621">
          <cell r="A2621">
            <v>9000598</v>
          </cell>
          <cell r="B2621" t="str">
            <v>ШТАНГА ДЛЯ ВЕШАЛОК 30Х15Х0, 7 ММ, ДЛИНА 3000 ММ, НИКЕЛИРОВАННАЯ, МАТОВАЯ</v>
          </cell>
        </row>
        <row r="2622">
          <cell r="A2622">
            <v>9061704</v>
          </cell>
          <cell r="B2622" t="str">
            <v>ШТАНГА Д/ВЕШАЛКИ 30Х15ММ, ДЛИНА 3000 ММ, ПОКРЫТИЕ СЕРЫЙ ТИТАН</v>
          </cell>
        </row>
        <row r="2623">
          <cell r="A2623">
            <v>9056579</v>
          </cell>
          <cell r="B2623" t="str">
            <v>SL 322 DD OVAL, ШТАНГОДЕРЖАТЕЛЬ, ЦИНК, НИКЕЛИРОВАННЫЙ</v>
          </cell>
        </row>
        <row r="2624">
          <cell r="A2624">
            <v>9056573</v>
          </cell>
          <cell r="B2624" t="str">
            <v>SL 323 DD OVAL, ШТАНГОДЕРЖАТЕЛЬ, ЦИНК, НИКЕЛИРОВАННЫЙ</v>
          </cell>
        </row>
        <row r="2625">
          <cell r="A2625">
            <v>9056568</v>
          </cell>
          <cell r="B2625" t="str">
            <v>SL 786 DD, ШТАНГОДЕРЖАТЕЛЬ, ЦИНК, НИКЕЛИРОВАННЫЙ</v>
          </cell>
        </row>
        <row r="2626">
          <cell r="A2626">
            <v>1005465</v>
          </cell>
          <cell r="B2626" t="str">
            <v>ВИНТ М6Х25 ММ ДЛЯ ДЛЯ ШТАНГОДЕРЖАТЕЛЯ SL 786 DD*ЗАКАЗНАЯ ПОЗИЦИЯ!!!</v>
          </cell>
        </row>
        <row r="2627">
          <cell r="A2627">
            <v>1066631</v>
          </cell>
          <cell r="B2627" t="str">
            <v>SL 781 М, ШТАНГОДЕРЖАТЕЛЬ СРЕДНИЙ, ЦИНК, НИКЕЛИРОВАННЫЙ</v>
          </cell>
        </row>
        <row r="2628">
          <cell r="A2628">
            <v>9238641</v>
          </cell>
          <cell r="B2628" t="str">
            <v>СТАНОК BLUEMAX MINI ТИП 3,1,1KW/400V/50HZ/3 ФАЗЫ,ПНЕВМО ХОД,С НОЖНЫМ ВЫКЛЮЧАТЕЛЕМ*ЗАКАЗНАЯ ПОЗИЦИЯ!!!</v>
          </cell>
        </row>
        <row r="2629">
          <cell r="A2629">
            <v>9238639</v>
          </cell>
          <cell r="B2629" t="str">
            <v>СТАНОК BLUEMAX MINI ТИП 3,1,1KW/400V/50HZ/3 ФАЗЫ,ПНЕВМО ХОД</v>
          </cell>
        </row>
        <row r="2630">
          <cell r="A2630">
            <v>77567</v>
          </cell>
          <cell r="B2630" t="str">
            <v>СТАНОК ДЛЯ СВЕРЛЕНИЯ И ЗАПРЕССОВКИ BLUEMAX MINI ТИП 3,1, 1KW/230V/50HZ, ПНЕВМ.ХОД*ЗАКАЗНАЯ ПОЗИЦИЯ!!!</v>
          </cell>
        </row>
        <row r="2631">
          <cell r="A2631">
            <v>9106158</v>
          </cell>
          <cell r="B2631" t="str">
            <v>СТАНОК ДЛЯ СВЕРЛЕНИЯ И ЗАПРЕССОВКИ BLUEMAX MINI ТИП 2/6 С КОМПЛЕКТОМ SENSYS, 0, 75KW/230V/50HZ</v>
          </cell>
        </row>
        <row r="2632">
          <cell r="A2632">
            <v>70032</v>
          </cell>
          <cell r="B2632" t="str">
            <v>ПОВОРОТНАЯ СКОБА BLUEMAX MINI ТИП 3*ЗАКАЗНАЯ ПОЗИЦИЯ!!!</v>
          </cell>
        </row>
        <row r="2633">
          <cell r="A2633">
            <v>61266</v>
          </cell>
          <cell r="B2633" t="str">
            <v>УДЛИНИТЕЛЬНАЯ ЛИНЕЙКА BLUEMAX MINI, L1500*ЗАКАЗНАЯ ПОЗИЦИЯ!!!</v>
          </cell>
        </row>
        <row r="2634">
          <cell r="A2634">
            <v>72151</v>
          </cell>
          <cell r="B2634" t="str">
            <v>КОМПЛЕКТ НЕПОДВИЖНЫХ УПОРОВ BLUEMAX MINI*ЗАКАЗНАЯ ПОЗИЦИЯ!!!</v>
          </cell>
        </row>
        <row r="2635">
          <cell r="A2635">
            <v>61285</v>
          </cell>
          <cell r="B2635" t="str">
            <v>МАЯТНИКОВЫЙ УПОР ДЛЯ УДЛИНИТЕЛЬНОЙ ЛИНЕЙКИ BLUEMAX MINI</v>
          </cell>
        </row>
        <row r="2636">
          <cell r="A2636">
            <v>9180604</v>
          </cell>
          <cell r="B2636" t="str">
            <v>ЗАПРЕССОВОЧНАЯ МАТРИЦА BLUEMAX MINI ДЛЯ ЧАШКИ TH53/TH43</v>
          </cell>
        </row>
        <row r="2637">
          <cell r="A2637">
            <v>53949</v>
          </cell>
          <cell r="B2637" t="str">
            <v>СВЕРЛО ДЛЯ BLUEMAX, D5, ЛЕВОЕ ВРАЩЕНИЕ</v>
          </cell>
        </row>
        <row r="2638">
          <cell r="A2638">
            <v>9106101</v>
          </cell>
          <cell r="B2638" t="str">
            <v>СВЕРЛО ДЛЯ BLUEMAX, D35, ПРАВОЕ ВРАЩЕНИЕ</v>
          </cell>
        </row>
        <row r="2639">
          <cell r="A2639">
            <v>9106121</v>
          </cell>
          <cell r="B2639" t="str">
            <v>СВЕРЛО ДЛЯ BLUEMAX, D40, ПРАВОЕ ВРАЩЕНИЕ*ЗАКАЗНАЯ ПОЗИЦИЯ!!!</v>
          </cell>
        </row>
        <row r="2640">
          <cell r="A2640">
            <v>9123527</v>
          </cell>
          <cell r="B2640" t="str">
            <v>МОНТАЖНОЕ ПРИСПОСОБЛЕНИЯ ARCIFIT 300 ДЛЯ ARCITECH*ЗАКАЗНАЯ ПОЗИЦИЯ!!!</v>
          </cell>
        </row>
        <row r="2641">
          <cell r="A2641">
            <v>9123525</v>
          </cell>
          <cell r="B2641" t="str">
            <v>МОНТАЖНОЕ ПРИСПОСОБЛЕНИЯ ARCIFIT 200 ДЛЯ ARCITECH*ЗАКАЗНАЯ ПОЗИЦИЯ!!!</v>
          </cell>
        </row>
        <row r="2642">
          <cell r="A2642">
            <v>9123524</v>
          </cell>
          <cell r="B2642" t="str">
            <v>МОНТАЖНОЕ ПРИСПОСОБЛЕНИЯ ARCIFIT 100 ДЛЯ ARCITECH*ЗАКАЗНАЯ ПОЗИЦИЯ!!!</v>
          </cell>
        </row>
        <row r="2643">
          <cell r="A2643">
            <v>9019743</v>
          </cell>
          <cell r="B2643" t="str">
            <v>МОНТАЖНОЕ ПРИСПОСОБЛЕНИЯ INNOFIT N ДЛЯ INNOTECH/INNOTECH ATIRA*ЗАКАЗНАЯ ПОЗИЦИЯ!!!</v>
          </cell>
        </row>
        <row r="2644">
          <cell r="A2644">
            <v>45555</v>
          </cell>
          <cell r="B2644" t="str">
            <v>МОНТАЖНОЕ ПРИСПОСОБЛЕНИЯ INNOFIT START ДЛЯ INNOTECH/INNOTECH ATIRA</v>
          </cell>
        </row>
        <row r="2645">
          <cell r="A2645">
            <v>78091</v>
          </cell>
          <cell r="B2645" t="str">
            <v>ИНСТРУМЕНТ ДЛЯ ЗАПРЕССОВКИ ШТИФТОВ БОКОВИН ЯЩИКОВ*ЗАКАЗНАЯ ПОЗИЦИЯ!!!</v>
          </cell>
        </row>
        <row r="2646">
          <cell r="A2646">
            <v>70263</v>
          </cell>
          <cell r="B2646" t="str">
            <v>ШИНА СВЕРЛИЛЬНОГО КОНДУКТОРА ACCURA, L1000, АЛЮМИНИЙ</v>
          </cell>
        </row>
        <row r="2647">
          <cell r="A2647">
            <v>13841</v>
          </cell>
          <cell r="B2647" t="str">
            <v>СВЕРЛИЛЬНЫЙ КОНДУКТОР ACCURA ДЛЯ ПЕТЕЛЬ</v>
          </cell>
        </row>
        <row r="2648">
          <cell r="A2648">
            <v>23680</v>
          </cell>
          <cell r="B2648" t="str">
            <v>КЕРН</v>
          </cell>
        </row>
        <row r="2649">
          <cell r="A2649">
            <v>70265</v>
          </cell>
          <cell r="B2649" t="str">
            <v>СВЕРЛИЛЬНЫЙ КОНДУКТОР ACCURA ДЛЯ НАПРАВЛЯЮЩИХ</v>
          </cell>
        </row>
        <row r="2650">
          <cell r="A2650">
            <v>70267</v>
          </cell>
          <cell r="B2650" t="str">
            <v>УПОР ДЛЯ СОБРАННОГО КОРПУСА ACCURA</v>
          </cell>
        </row>
        <row r="2651">
          <cell r="A2651">
            <v>70266</v>
          </cell>
          <cell r="B2651" t="str">
            <v>УПОР ДЛЯ ОТДЕЛЬНЫХ ДЕТАЛЕЙ ACCURA</v>
          </cell>
        </row>
        <row r="2652">
          <cell r="A2652">
            <v>14825</v>
          </cell>
          <cell r="B2652" t="str">
            <v>ШИНА СВЕРЛИЛЬНОГО КОНДУКТОРА EXAKTA, L1000, АЛЮМИНИЙ</v>
          </cell>
        </row>
        <row r="2653">
          <cell r="A2653">
            <v>22617</v>
          </cell>
          <cell r="B2653" t="str">
            <v>СВЕРЛИЛЬНО РАЗМЕТОЧНЫЙ КОНДУКТОР EXAKTA, D5</v>
          </cell>
        </row>
        <row r="2654">
          <cell r="A2654">
            <v>73788</v>
          </cell>
          <cell r="B2654" t="str">
            <v>УПОР СВЕРЛИЛЬНОГО КОНДУКТОРА EXAKTA</v>
          </cell>
        </row>
        <row r="2655">
          <cell r="A2655">
            <v>9206693</v>
          </cell>
          <cell r="B2655" t="str">
            <v>РАЗМЕТОЧНЫЙ ШАБЛОН MULTIBLUE</v>
          </cell>
        </row>
        <row r="2656">
          <cell r="A2656">
            <v>78093</v>
          </cell>
          <cell r="B2656" t="str">
            <v>УГЛОВОЙ УПОР PRACTICA</v>
          </cell>
        </row>
        <row r="2657">
          <cell r="A2657">
            <v>9128172</v>
          </cell>
          <cell r="B2657" t="str">
            <v>СВЕРЛИЛЬНЫЙ КОНДУКТОР PRACTICA ДЛЯ INNOTECH/INNOTECH ATIRA*ЗАКАЗНАЯ ПОЗИЦИЯ!!!</v>
          </cell>
        </row>
        <row r="2658">
          <cell r="A2658">
            <v>9106601</v>
          </cell>
          <cell r="B2658" t="str">
            <v>СВЕРЛИЛЬНЫЙ КОНДУКТОР PRACTICA ДЛЯ INNOTECH/INNOTECH ATIRA</v>
          </cell>
        </row>
        <row r="2659">
          <cell r="A2659">
            <v>9162018</v>
          </cell>
          <cell r="B2659" t="str">
            <v>СВЕРЛИЛЬНЫЙ КОНДУКТОР PRACTICA 200 ДЛЯ ARCITECH/INNOTECH/INNOTECH ATIRA</v>
          </cell>
        </row>
        <row r="2660">
          <cell r="A2660">
            <v>78097</v>
          </cell>
          <cell r="B2660" t="str">
            <v>РАЗМЕТОЧНЫЙ ШАБЛОН BLUEJIG IT ДЛЯ INNOTECH/INNOTECH ATIRA</v>
          </cell>
        </row>
        <row r="2661">
          <cell r="A2661">
            <v>45150</v>
          </cell>
          <cell r="B2661" t="str">
            <v>РАЗМЕТОЧНЫЙ ШАБЛОН BLUEJIG HINGE ДЛЯ ПЕТЕЛЬ</v>
          </cell>
        </row>
        <row r="2662">
          <cell r="A2662">
            <v>9207524</v>
          </cell>
          <cell r="B2662" t="str">
            <v>СВЕРЛИЛЬНЫЙ КОНДУКТОР ДЛЯ УСТАНОВКИ PUSH TO OPEN ДЛЯ ПЕТЕЛЬ</v>
          </cell>
        </row>
        <row r="2663">
          <cell r="A2663">
            <v>9079402</v>
          </cell>
          <cell r="B2663" t="str">
            <v>СВЕРЛИЛЬНЫЙ КОНДУКТОР BLUEJIG DOWEL ДЛЯ ДЮБЕЛЕЙ ДЛЯ СТЯЖКИ RASTEX 15</v>
          </cell>
        </row>
        <row r="2664">
          <cell r="A2664">
            <v>9248018</v>
          </cell>
          <cell r="B2664" t="str">
            <v>РАЗМЕТОЧНЫЙ ШАБЛОН BLUEJIG HANDLE ДЛЯ РУЧЕК</v>
          </cell>
        </row>
        <row r="2665">
          <cell r="A2665">
            <v>9084515</v>
          </cell>
          <cell r="B2665" t="str">
            <v>СВЕРЛИЛЬНЫЙ КОНДУКТОР BLUEJIG QUADRO EB20 START ДЛЯ НАПРАВЛЯЮЩИХ QUADRO</v>
          </cell>
        </row>
        <row r="2666">
          <cell r="A2666">
            <v>9195168</v>
          </cell>
          <cell r="B2666" t="str">
            <v>СВЕРЛИЛЬНЫЙ КОНДУКТОР BLUEJIG QUADRO EB20/QUADRO 4D ДЛЯ НАПРАВЛЯЮЩИХ QUADRO</v>
          </cell>
        </row>
        <row r="2667">
          <cell r="A2667">
            <v>9086400</v>
          </cell>
          <cell r="B2667" t="str">
            <v>СВЕРЛИЛЬНЫЙ КОНДУКТОР ДЛЯ УСТАНОВКИ ПРОФИЛЕЙ EASYS*ЗАКАЗНАЯ ПОЗИЦИЯ!!!</v>
          </cell>
        </row>
        <row r="2668">
          <cell r="A2668">
            <v>9127212</v>
          </cell>
          <cell r="B2668" t="str">
            <v>МОНТАЖНОЕ ПРИСПОСОБЛЕНИЯ ДЛЯ СОЕДЕНИТЕЛЯ ПЕРЕДНЕЙ ПАНЕЛИ ARCITECH, H78*ЗАКАЗНАЯ ПОЗИЦИЯ!!!</v>
          </cell>
        </row>
        <row r="2669">
          <cell r="A2669">
            <v>9127211</v>
          </cell>
          <cell r="B2669" t="str">
            <v>МОНТАЖНОЕ ПРИСПОСОБЛЕНИЯ ДЛЯ СОЕДЕНИТЕЛЯ ПЕРЕДНЕЙ ПАНЕЛИ ARCITECH, H94/126*ЗАКАЗНАЯ ПОЗИЦИЯ!!!</v>
          </cell>
        </row>
        <row r="2670">
          <cell r="A2670">
            <v>9140129</v>
          </cell>
          <cell r="B2670" t="str">
            <v>ИНСТРУМЕНТ ДЛЯ ЗАПРЕССОВКИ СОЕДЕНИТЕЛЯ ПЕРЕДНЕЙ ПАНЕЛИ ПРОДОЛЬНОГО РЕЛИНГА ARCITECH*ЗАКАЗНАЯ ПОЗИЦИЯ!!!</v>
          </cell>
        </row>
        <row r="2671">
          <cell r="A2671">
            <v>70268</v>
          </cell>
          <cell r="B2671" t="str">
            <v>ГИЛЬЗОВОЕ СВЕРЛО, D5</v>
          </cell>
        </row>
        <row r="2672">
          <cell r="A2672">
            <v>78096</v>
          </cell>
          <cell r="B2672" t="str">
            <v>ГИЛЬЗОВОЕ СВЕРЛО, D10</v>
          </cell>
        </row>
        <row r="2673">
          <cell r="A2673">
            <v>70269</v>
          </cell>
          <cell r="B2673" t="str">
            <v>СМЕННОЕ ГИЛЬЗОВОЕ СВЕРЛО, D5</v>
          </cell>
        </row>
        <row r="2674">
          <cell r="A2674">
            <v>79005</v>
          </cell>
          <cell r="B2674" t="str">
            <v>СМЕННОЕ ГИЛЬЗОВОЕ СВЕРЛО, D10*ЗАКАЗНАЯ ПОЗИЦИЯ!!!</v>
          </cell>
        </row>
        <row r="2675">
          <cell r="A2675">
            <v>20264</v>
          </cell>
          <cell r="B2675" t="str">
            <v>BMM T 2/6, РУЧНОЙ СТАНОК СВЕР.-ПРИСАДОЧНЫЙ, 6-Х ШПИНД., 230 В, 50 ГЦ</v>
          </cell>
        </row>
        <row r="2676">
          <cell r="A2676">
            <v>73784</v>
          </cell>
          <cell r="B2676" t="str">
            <v>СВЕРЛИЛЬНЫЙ КОНДУКТОР КОМБИ 1000 ММ</v>
          </cell>
        </row>
        <row r="2677">
          <cell r="A2677">
            <v>75069</v>
          </cell>
          <cell r="B2677" t="str">
            <v>УПОРНАЯ ЛИНЕЙКА, 1500 ММ, СО СКАЛОЙ</v>
          </cell>
        </row>
        <row r="2678">
          <cell r="A2678">
            <v>75073</v>
          </cell>
          <cell r="B2678" t="str">
            <v>СОЕДИНИТЕЛЬНЫЙ ЭЛЕМЕНТ</v>
          </cell>
        </row>
        <row r="2679">
          <cell r="A2679">
            <v>75074</v>
          </cell>
          <cell r="B2679" t="str">
            <v>ШПУНТ</v>
          </cell>
        </row>
        <row r="2680">
          <cell r="A2680">
            <v>75075</v>
          </cell>
          <cell r="B2680" t="str">
            <v>ШУРУП DIN 912/8,8 M8X10 ММБ VZ</v>
          </cell>
        </row>
        <row r="2681">
          <cell r="A2681">
            <v>9065627</v>
          </cell>
          <cell r="B2681" t="str">
            <v>PRODECOR, РУЧКА VIGILIA, МЕЖОСЕВОЕ РАССТОЯНИЕ 32 ММ, ПОД ХРОМ ГЛЯНЦЕВЫЙ</v>
          </cell>
        </row>
        <row r="2682">
          <cell r="A2682">
            <v>9065628</v>
          </cell>
          <cell r="B2682" t="str">
            <v>PRODECOR, РУЧКА VIGILIA, МЕЖОСЕВОЕ РАССТОЯНИЕ 32 ММ, ПОД НЕРЖАВЕЮЩУЮ СТАЛЬ</v>
          </cell>
        </row>
        <row r="2683">
          <cell r="A2683">
            <v>9065635</v>
          </cell>
          <cell r="B2683" t="str">
            <v>PRODECOR, РУЧКА VERONIA, МЕЖОСЕВОЕ РАССТОЯНИЕ 128 ММ, ПОД НЕРЖАВЕЮЩУЮ СТАЛЬ</v>
          </cell>
        </row>
        <row r="2684">
          <cell r="A2684">
            <v>9069806</v>
          </cell>
          <cell r="B2684" t="str">
            <v>PRODECOR, РУЧКА AOSTA, МЕЖОСЕВОЕ РАССТОЯНИЕ 192 ММ, ПОД НЕРЖАВЕЮЩУЮ СТАЛЬ</v>
          </cell>
        </row>
        <row r="2685">
          <cell r="A2685">
            <v>9069808</v>
          </cell>
          <cell r="B2685" t="str">
            <v>PRODECOR, РУЧКА AOSTA, МЕЖОСЕВОЕ РАССТОЯНИЕ 320 ММ, ПОД НЕРЖАВЕЮЩУЮ СТАЛЬ</v>
          </cell>
        </row>
        <row r="2686">
          <cell r="A2686">
            <v>9070739</v>
          </cell>
          <cell r="B2686" t="str">
            <v>PRODECOR, РУЧКА VICTORIA, МЕЖОСЕВОЕ РАССТОЯНИЕ 192 ММ, ПОД НЕРЖАВЕЮЩУЮ СТАЛЬ</v>
          </cell>
        </row>
        <row r="2687">
          <cell r="A2687">
            <v>9080838</v>
          </cell>
          <cell r="B2687" t="str">
            <v>PRODECOR, РУЧКА CELISTA, МЕЖОСЕВОЕ РАССТОЯНИЕ 128 ММ, ПОД НЕРЖАВЕЮЩУЮ СТАЛЬ</v>
          </cell>
        </row>
        <row r="2688">
          <cell r="A2688">
            <v>9080854</v>
          </cell>
          <cell r="B2688" t="str">
            <v>PRODECOR, РУЧКА TOFINO, МЕЖОСЕВОЕ РАССТОЯНИЕ 128 ММ, ПОД ХРОМ ГЛЯНЦЕВЫЙ</v>
          </cell>
        </row>
        <row r="2689">
          <cell r="A2689">
            <v>9080858</v>
          </cell>
          <cell r="B2689" t="str">
            <v>PRODECOR, РУЧКА CAROLINA, МЕЖОСЕВОЕ РАССТОЯНИЕ 160ММ, ДЛИНА 180ММ, ПОД ХРОМ ГЛЯНЦЕВЫЙ</v>
          </cell>
        </row>
        <row r="2690">
          <cell r="A2690">
            <v>9080859</v>
          </cell>
          <cell r="B2690" t="str">
            <v>PRODECOR, РУЧКА CAROLINA, МЕЖОСЕВОЕ РАССТОЯНИЕ 160ММ, ДЛИНА 180ММ, ПОД НЕРЖАВЕЮЩУЮ СТАЛЬ</v>
          </cell>
        </row>
        <row r="2691">
          <cell r="A2691">
            <v>9086687</v>
          </cell>
          <cell r="B2691" t="str">
            <v>PRODECOR, РУЧКА TOUCH-IN, ПРЯМОУГОЛЬНАЯ, ПОД НЕРЖАВЕЮЩУЮ СТАЛЬ</v>
          </cell>
        </row>
        <row r="2692">
          <cell r="A2692">
            <v>9086690</v>
          </cell>
          <cell r="B2692" t="str">
            <v>PRODECOR, РУЧКА TOUCH-IN, КРУГЛАЯ, ПОД ХРОМ ГЛЯНЦЕВЫЙ</v>
          </cell>
        </row>
        <row r="2693">
          <cell r="A2693">
            <v>9097899</v>
          </cell>
          <cell r="B2693" t="str">
            <v>PRODECOR, РУЧКА TOLFO, МЕЖОСЕВОЕ РАССТОЯНИЕ 32 ММ, ПОД НЕРЖАВЕЮЩУЮ СТАЛЬ</v>
          </cell>
        </row>
        <row r="2694">
          <cell r="A2694">
            <v>9097900</v>
          </cell>
          <cell r="B2694" t="str">
            <v>PRODECOR, РУЧКА TOLFO, МЕЖОСЕВОЕ РАССТОЯНИЕ 32 ММ, ПОД ХРОМ ГЛЯНЦЕВЫЙ</v>
          </cell>
        </row>
        <row r="2695">
          <cell r="A2695">
            <v>9097946</v>
          </cell>
          <cell r="B2695" t="str">
            <v>PRODECOR, РУЧКА VERONIA, МЕЖОСЕВОЕ РАССТОЯНИЕ 160 ММ, ПОД НЕРЖАВЕЮЩУЮ СТАЛЬ</v>
          </cell>
        </row>
        <row r="2696">
          <cell r="A2696">
            <v>9097947</v>
          </cell>
          <cell r="B2696" t="str">
            <v>PRODECOR, РУЧКА VERONIA, МЕЖОСЕВОЕ РАССТОЯНИЕ 160 ММ, ПОД ХРОМ ГЛЯНЦЕВЫЙ</v>
          </cell>
        </row>
        <row r="2697">
          <cell r="A2697">
            <v>9097950</v>
          </cell>
          <cell r="B2697" t="str">
            <v>PRODECOR, РУЧКА RIALTO, МЕЖОСЕВОЕ РАССТОЯНИЕ 160 ММ, ПОД НЕРЖАВЕЮЩУЮ СТАЛЬ</v>
          </cell>
        </row>
        <row r="2698">
          <cell r="A2698">
            <v>9105735</v>
          </cell>
          <cell r="B2698" t="str">
            <v>PRODECOR, РУЧКА INTRA, МЕЖОСЕВОЕ РАССТОЯНИЕ 192 ММ, ПОД НЕРЖАВЕЮЩУЮ СТАЛЬ/ХРОМ</v>
          </cell>
        </row>
        <row r="2699">
          <cell r="A2699">
            <v>9105737</v>
          </cell>
          <cell r="B2699" t="str">
            <v>PRODECOR, РУЧКА INTRA, МЕЖОСЕВОЕ РАССТОЯНИЕ 192 ММ, ПОД МАТОВЫЙ/ГЛЯНЦЕВЫЙ ХРОМ</v>
          </cell>
        </row>
        <row r="2700">
          <cell r="A2700">
            <v>9105738</v>
          </cell>
          <cell r="B2700" t="str">
            <v>PRODECOR, РУЧКА IMOLA, МЕЖОСЕВОЕ РАССТОЯНИЕ 192 ММ, ПОД ГЛЯНЦЕВЫЙ ХРОМ</v>
          </cell>
        </row>
        <row r="2701">
          <cell r="A2701">
            <v>9105739</v>
          </cell>
          <cell r="B2701" t="str">
            <v>PRODECOR, РУЧКА IMOLA, МЕЖОСЕВОЕ РАССТОЯНИЕ 192 ММ, ПОД НЕРЖАВЕЮЩУЮ СТАЛЬ</v>
          </cell>
        </row>
        <row r="2702">
          <cell r="A2702">
            <v>9105741</v>
          </cell>
          <cell r="B2702" t="str">
            <v>PRODECOR, РУЧКА IMOLA МЕЖОСЕВОЕ РАССТОЯНИЕ 192 ММ, ПОД МАТОВЫЙ ХРОМ</v>
          </cell>
        </row>
        <row r="2703">
          <cell r="A2703">
            <v>9105743</v>
          </cell>
          <cell r="B2703" t="str">
            <v>PRODECOR, РУЧКА ZENGA, МЕЖОСЕВОЕ РАССТОЯНИЕ 192 ММ, ЛЕВАЯ, ПОД НЕРЖАВЕЮЩУЮ СТАЛЬ</v>
          </cell>
        </row>
        <row r="2704">
          <cell r="A2704">
            <v>9105747</v>
          </cell>
          <cell r="B2704" t="str">
            <v>PRODECOR, РУЧКА ZENGA, МЕЖОСЕВОЕ РАССТОЯНИЕ 192 ММ, ПРАВАЯ, ПОД НЕРЖАВЕЮЩУЮ СТАЛЬ</v>
          </cell>
        </row>
        <row r="2705">
          <cell r="A2705">
            <v>9105801</v>
          </cell>
          <cell r="B2705" t="str">
            <v>PRODECOR, РУЧКА LAMEZIA, ДЛИНА 295 ММ, ПОД ХРОМ ГЛЯНЦЕВЫЙ</v>
          </cell>
        </row>
        <row r="2706">
          <cell r="A2706">
            <v>9105807</v>
          </cell>
          <cell r="B2706" t="str">
            <v>PRODECOR, РУЧКА LAMEZIA, ДЛИНА 595 ММ, ПОД ХРОМ ГЛЯНЦЕВЫЙ</v>
          </cell>
        </row>
        <row r="2707">
          <cell r="A2707">
            <v>9105809</v>
          </cell>
          <cell r="B2707" t="str">
            <v>PRODECOR, РУЧКА LAMEZIA, ДЛИНА 795 ММ, ПОД ХРОМ ГЛЯНЦЕВЫЙ</v>
          </cell>
        </row>
        <row r="2708">
          <cell r="A2708">
            <v>9105810</v>
          </cell>
          <cell r="B2708" t="str">
            <v>PRODECOR, РУЧКА LAMEZIA, ДЛИНА 895 ММ, ПОД ХРОМ ГЛЯНЦЕВЫЙ</v>
          </cell>
        </row>
        <row r="2709">
          <cell r="A2709">
            <v>9105837</v>
          </cell>
          <cell r="B2709" t="str">
            <v>PRODECOR, РУЧКА NUBIA, МЕЖОСЕВОЕ РАССТОЯНИЕ 192 ММ, ПОД НЕРЖАВЕЮЩУЮ СТАЛЬ</v>
          </cell>
        </row>
        <row r="2710">
          <cell r="A2710">
            <v>9112600</v>
          </cell>
          <cell r="B2710" t="str">
            <v>PRODECOR, РУЧКА BRACARA, МЕЖОСЕВОЕ РАССТОЯНИЕ 128 ММ, ПОД ОЛОВО</v>
          </cell>
        </row>
        <row r="2711">
          <cell r="A2711">
            <v>9112601</v>
          </cell>
          <cell r="B2711" t="str">
            <v>PRODECOR, РУЧКА LURO, МЕЖОСЕВОЕ РАССТОЯНИЕ 128 ММ, ПОД ОЛОВО</v>
          </cell>
        </row>
        <row r="2712">
          <cell r="A2712">
            <v>9112607</v>
          </cell>
          <cell r="B2712" t="str">
            <v>PRODECOR, РУЧКА TARRACO, 49X30 ММ, ПОД ОЛОВО</v>
          </cell>
        </row>
        <row r="2713">
          <cell r="A2713">
            <v>9112664</v>
          </cell>
          <cell r="B2713" t="str">
            <v>PRODECOR, РУЧКА ARIMINI, 34X34 ММ, ЧЕРНАЯ, ПОД ХРОМ ГЛЯНЦЕВЫЙ</v>
          </cell>
        </row>
        <row r="2714">
          <cell r="A2714">
            <v>9112915</v>
          </cell>
          <cell r="B2714" t="str">
            <v>PRODECOR, РУЧКА SUASA, МЕЖОСЕВОЕ РАССТОЯНИЕ 160 ММ, ПОД НЕРЖАВЕЮЩУЮ СТАЛЬ</v>
          </cell>
        </row>
        <row r="2715">
          <cell r="A2715">
            <v>9112916</v>
          </cell>
          <cell r="B2715" t="str">
            <v>PRODECOR, РУЧКА SUASA, МЕЖОСЕВОЕ РАССТОЯНИЕ 160 ММ, ПОД ХРОМ ГЛЯНЦЕВЫЙ</v>
          </cell>
        </row>
        <row r="2716">
          <cell r="A2716">
            <v>9113371</v>
          </cell>
          <cell r="B2716" t="str">
            <v>PRODECOR, РУЧКА FELINA, МЕЖОСЕВОЕ РАССТОЯНИЕ 160 ММ, ПОД НЕРЖАВЕЮЩУЮ СТАЛЬ</v>
          </cell>
        </row>
        <row r="2717">
          <cell r="A2717">
            <v>9113400</v>
          </cell>
          <cell r="B2717" t="str">
            <v>PRODECOR, РУЧКА MATERA, МЕЖОСЕВОЕ РАССТОЯНИЕ 32 ММ, ПОД ХРОМ ГЛЯНЦЕВЫЙ</v>
          </cell>
        </row>
        <row r="2718">
          <cell r="A2718">
            <v>9113404</v>
          </cell>
          <cell r="B2718" t="str">
            <v>PRODECOR, РУЧКА SOLDA, МЕЖОСЕВОЕ РАССТОЯНИЕ 160 ММ, ПОД ХРОМ ГЛЯНЦЕВЫЙ</v>
          </cell>
        </row>
        <row r="2719">
          <cell r="A2719">
            <v>9113544</v>
          </cell>
          <cell r="B2719" t="str">
            <v>PRODECOR, РУЧКА ITALA, МЕЖОСЕВОЕ РАССТОЯНИЕ 192 ММ, ЧЕРНАЯ</v>
          </cell>
        </row>
        <row r="2720">
          <cell r="A2720">
            <v>9118522</v>
          </cell>
          <cell r="B2720" t="str">
            <v>PRODECOR, РУЧКА OVADA, МЕЖОСЕВОЕ РАССТОЯНИЕ 160 И 192 ММ, ПОД ХРОМ МАТОВЫЙ</v>
          </cell>
        </row>
        <row r="2721">
          <cell r="A2721">
            <v>9125413</v>
          </cell>
          <cell r="B2721" t="str">
            <v>PRODECOR, РУЧКА CLIVIA, МЕЖОСЕВОЕ РАССТОЯНИЕ 732 ММ, АЛЮМИНИЙ АНОДИРОВАННЫЙ</v>
          </cell>
        </row>
        <row r="2722">
          <cell r="A2722">
            <v>9125419</v>
          </cell>
          <cell r="B2722" t="str">
            <v>PRODECOR, РУЧКА CLIVIA, МЕЖОСЕВОЕ РАССТОЯНИЕ 232 ММ, АЛЮМИНИЙ АНОДИРОВАННЫЙ</v>
          </cell>
        </row>
        <row r="2723">
          <cell r="A2723">
            <v>9125421</v>
          </cell>
          <cell r="B2723" t="str">
            <v>PRODECOR, РУЧКА CLIVIA, МЕЖОСЕВОЕ РАССТОЯНИЕ 332 ММ, АЛЮМИНИЙ АНОДИРОВАННЫЙ</v>
          </cell>
        </row>
        <row r="2724">
          <cell r="A2724">
            <v>9125422</v>
          </cell>
          <cell r="B2724" t="str">
            <v>PRODECOR, РУЧКА CLIVIA, МЕЖОСЕВОЕ РАССТОЯНИЕ 382 ММ, АЛЮМИНИЙ АНОДИРОВАННЫЙ</v>
          </cell>
        </row>
        <row r="2725">
          <cell r="A2725">
            <v>9125423</v>
          </cell>
          <cell r="B2725" t="str">
            <v>PRODECOR, РУЧКА CLIVIA, МЕЖОСЕВОЕ РАССТОЯНИЕ 432 ММ, АЛЮМИНИЙ АНОДИРОВАННЫЙ</v>
          </cell>
        </row>
        <row r="2726">
          <cell r="A2726">
            <v>9125425</v>
          </cell>
          <cell r="B2726" t="str">
            <v>PRODECOR, РУЧКА CLIVIA, МЕЖОСЕВОЕ РАССТОЯНИЕ 532 ММ, АЛЮМИНИЙ АНОДИРОВАННЫЙ</v>
          </cell>
        </row>
        <row r="2727">
          <cell r="A2727" t="str">
            <v>полных комплектов нет</v>
          </cell>
          <cell r="B2727" t="str">
            <v>полных комплектов нет</v>
          </cell>
        </row>
        <row r="2728">
          <cell r="A2728" t="str">
            <v>-</v>
          </cell>
          <cell r="B2728" t="str">
            <v>-</v>
          </cell>
        </row>
        <row r="2729">
          <cell r="A2729" t="str">
            <v>Выберите функционал</v>
          </cell>
          <cell r="B2729" t="str">
            <v>Выберите функционал</v>
          </cell>
        </row>
        <row r="2730">
          <cell r="A2730" t="str">
            <v>Выберите монтажку</v>
          </cell>
          <cell r="B2730" t="str">
            <v>Выберите монтажку</v>
          </cell>
        </row>
        <row r="2731">
          <cell r="A2731" t="str">
            <v>Выберите тип петли</v>
          </cell>
          <cell r="B2731" t="str">
            <v>Выберите тип петли</v>
          </cell>
        </row>
        <row r="2732">
          <cell r="A2732" t="str">
            <v>Выберите навеску</v>
          </cell>
          <cell r="B2732" t="str">
            <v>Выберите навеску</v>
          </cell>
        </row>
        <row r="2733">
          <cell r="A2733" t="str">
            <v>Выбрал не верный угол</v>
          </cell>
          <cell r="B2733" t="str">
            <v>Выбрал не верный угол</v>
          </cell>
        </row>
        <row r="2734">
          <cell r="A2734" t="str">
            <v>Выберите цвет</v>
          </cell>
          <cell r="B2734" t="str">
            <v>Выберите цвет</v>
          </cell>
        </row>
        <row r="2735">
          <cell r="A2735" t="str">
            <v>Выберите длину</v>
          </cell>
          <cell r="B2735" t="str">
            <v>Выберите длину</v>
          </cell>
        </row>
        <row r="2736">
          <cell r="A2736" t="str">
            <v>Выберите другую длину</v>
          </cell>
          <cell r="B2736" t="str">
            <v>Выберите другую длину</v>
          </cell>
        </row>
        <row r="2737">
          <cell r="A2737" t="str">
            <v>Выберите направляющие</v>
          </cell>
          <cell r="B2737" t="str">
            <v>Выберите направляющие</v>
          </cell>
        </row>
        <row r="2738">
          <cell r="A2738" t="str">
            <v>Выберите другие направляющие</v>
          </cell>
          <cell r="B2738" t="str">
            <v>Выберите другие направляющие</v>
          </cell>
        </row>
        <row r="2739">
          <cell r="A2739" t="str">
            <v>Выберите выдвижение</v>
          </cell>
          <cell r="B2739" t="str">
            <v>Выберите выдвижение</v>
          </cell>
        </row>
        <row r="2740">
          <cell r="A2740">
            <v>1079849</v>
          </cell>
          <cell r="B2740" t="str">
            <v>Ходовой профиль WingLine 230, длина 2400 м, алюминий, цвет белый</v>
          </cell>
        </row>
        <row r="2741">
          <cell r="A2741">
            <v>1075410</v>
          </cell>
          <cell r="B2741" t="str">
            <v>Ходовой профиль WingLine 230, длина 2400 м, алюминий, цвет черный*ЗАКАЗНАЯ ПОЗИЦИЯ!!!</v>
          </cell>
        </row>
        <row r="2742">
          <cell r="A2742">
            <v>9225384</v>
          </cell>
          <cell r="B2742" t="str">
            <v>Комплект фурнитуры WingLine 230 для 1 складной двери, правый*ЗАКАЗНАЯ ПОЗИЦИЯ!!!</v>
          </cell>
        </row>
        <row r="2743">
          <cell r="A2743">
            <v>9225381</v>
          </cell>
          <cell r="B2743" t="str">
            <v>Комплект фурнитуры WingLine 230 для 1 складной двери, левый*ЗАКАЗНАЯ ПОЗИЦИЯ!!!</v>
          </cell>
        </row>
        <row r="2744">
          <cell r="A2744">
            <v>9225395</v>
          </cell>
          <cell r="B2744" t="str">
            <v>Комплект фурнитуры WingLine 230 для 2 складных дверей, левый+правый</v>
          </cell>
        </row>
        <row r="2745">
          <cell r="A2745">
            <v>9275796</v>
          </cell>
          <cell r="B2745" t="str">
            <v>КОМПЛЕКТ ФУРНИТУРЫ TOPLINE XL ДЛЯ 2 ДВЕРЕЙ,STB19/17ММ,ТОЛЩИНА ДВЕРИ 18-30 ММ,60КГ</v>
          </cell>
        </row>
        <row r="2746">
          <cell r="A2746">
            <v>9275794</v>
          </cell>
          <cell r="B2746" t="str">
            <v>КОМПЛЕКТ ФУРНИТУРЫ TOPLINE XL ДЛЯ 2 ДВЕРЕЙ,STB19/17ММ,ТОЛЩИНА ДВЕРИ 22-30 ММ,80КГ</v>
          </cell>
        </row>
        <row r="2747">
          <cell r="A2747">
            <v>9275787</v>
          </cell>
          <cell r="B2747" t="str">
            <v>КОМПЛЕКТ ФУРНИТУРЫ TOPLINE XL ДЛЯ 2 ДВЕРЕЙ,STB19/17ММ,ТОЛЩИНА ДВЕРИ 32-40 ММ,100КГ</v>
          </cell>
        </row>
        <row r="2748">
          <cell r="A2748">
            <v>9275740</v>
          </cell>
          <cell r="B2748" t="str">
            <v>КОМПЛЕКТ ФУРНИТУРЫ TOPLINE XL ДЛЯ 2 ДВЕРЕЙ,STB19/17ММ,ТОЛЩИНА ДВЕРИ 40-50 ММ,100КГ</v>
          </cell>
        </row>
        <row r="2749">
          <cell r="A2749">
            <v>9275786</v>
          </cell>
          <cell r="B2749" t="str">
            <v>КОМПЛЕКТ ФУРНИТУРЫ TOPLINE XL ДЛЯ 3 ДВЕРЕЙ,STB19/17ММ,ТОЛЩИНА ДВЕРИ 18-30 ММ,60КГ</v>
          </cell>
        </row>
        <row r="2750">
          <cell r="A2750">
            <v>9275785</v>
          </cell>
          <cell r="B2750" t="str">
            <v>КОМПЛЕКТ ФУРНИТУРЫ TOPLINE XL ДЛЯ 3 ДВЕРЕЙ,STB19/17ММ,ТОЛЩИНА ДВЕРИ 22-30 ММ,80КГ</v>
          </cell>
        </row>
        <row r="2751">
          <cell r="A2751">
            <v>9275783</v>
          </cell>
          <cell r="B2751" t="str">
            <v>КОМПЛЕКТ ФУРНИТУРЫ TOPLINE XL ДЛЯ 3 ДВЕРЕЙ,STB19/17ММ,ТОЛЩИНА ДВЕРИ 32-40 ММ,100КГ</v>
          </cell>
        </row>
        <row r="2752">
          <cell r="A2752">
            <v>9275782</v>
          </cell>
          <cell r="B2752" t="str">
            <v>КОМПЛЕКТ ФУРНИТУРЫ TOPLINE XL ДЛЯ 3 ДВЕРЕЙ,STB19/17ММ,ТОЛЩИНА ДВЕРИ 40-50 ММ,100КГ</v>
          </cell>
        </row>
        <row r="2753">
          <cell r="A2753">
            <v>9276732</v>
          </cell>
          <cell r="B2753" t="str">
            <v>КОМПЛЕКТ SILENT SYSTEM TOPLINE XL ДЛЯ 2 ДВЕРЕЙ,30-80 КГ</v>
          </cell>
        </row>
        <row r="2754">
          <cell r="A2754">
            <v>9276737</v>
          </cell>
          <cell r="B2754" t="str">
            <v>КОМПЛЕКТ SILENT SYSTEM TOPLINE XL ДЛЯ 2 ДВЕРЕЙ,60-100 КГ</v>
          </cell>
        </row>
        <row r="2755">
          <cell r="A2755">
            <v>9276643</v>
          </cell>
          <cell r="B2755" t="str">
            <v>КОМПЛЕКТ SILENT SYSTEM TOPLINE XL ДЛЯ 3 ДВЕРЕЙ,30-80 КГ,С ЦЕНТРАЛЬНЫМ ДЕМПФЕРОМ</v>
          </cell>
        </row>
        <row r="2756">
          <cell r="A2756">
            <v>9276646</v>
          </cell>
          <cell r="B2756" t="str">
            <v>КОМПЛЕКТ SILENT SYSTEM TOPLINE XL ДЛЯ 3 ДВЕРЕЙ,60-100 КГ,С ЦЕНТРАЛЬНЫМ ДЕМПФЕРОМ</v>
          </cell>
        </row>
        <row r="2757">
          <cell r="A2757">
            <v>9278672</v>
          </cell>
          <cell r="B2757" t="str">
            <v>КОМПЛЕКТ ПРОФИЛЕЙ TOPLINE XL STRONG/STB19.0,L2300,АЛЮМИНИЙ,АНОДИРОВАННЫЙ</v>
          </cell>
        </row>
        <row r="2758">
          <cell r="A2758">
            <v>9278657</v>
          </cell>
          <cell r="B2758" t="str">
            <v>КОМПЛЕКТ ПРОФИЛЕЙ TOPLINE XL STRONG/STB19.0,L4000,АЛЮМИНИЙ,АНОДИРОВАННЫЙ</v>
          </cell>
        </row>
        <row r="2759">
          <cell r="A2759">
            <v>9278801</v>
          </cell>
          <cell r="B2759" t="str">
            <v>ДЕКОРАТИВНЫЙ ПРОФИЛЬ TOPLINE XL ДЛЯ ПЕРЕДНЕЙ ДВЕРИ,L2000,ПЛАСТИК,ЦВЕТ СЕРЫЙ</v>
          </cell>
        </row>
        <row r="2760">
          <cell r="A2760">
            <v>9242708</v>
          </cell>
          <cell r="B2760" t="str">
            <v>КОМПЛЕКТ ФУРНИТУРЫ TOPLINE L ДЛЯ 2 ДВЕРЕЙ,ПЕРЕДНЯЯ СЛЕВА,ТОЛЩИНА ДВЕРИ 10-16 ММ,50КГ</v>
          </cell>
        </row>
        <row r="2761">
          <cell r="A2761">
            <v>9242711</v>
          </cell>
          <cell r="B2761" t="str">
            <v>КОМПЛЕКТ ФУРНИТУРЫ TOPLINE L ДЛЯ 2 ДВЕРЕЙ,ПЕРЕДНЯЯ СЛЕВА,ТОЛЩИНА ДВЕРИ 18-30 ММ,50КГ</v>
          </cell>
        </row>
        <row r="2762">
          <cell r="A2762">
            <v>9242709</v>
          </cell>
          <cell r="B2762" t="str">
            <v>КОМПЛЕКТ ФУРНИТУРЫ TOPLINE L ДЛЯ 2 ДВЕРЕЙ,ПЕРЕДНЯЯ СПРАВА,ТОЛЩИНА ДВЕРИ 10-16 ММ,50КГ</v>
          </cell>
        </row>
        <row r="2763">
          <cell r="A2763">
            <v>9242712</v>
          </cell>
          <cell r="B2763" t="str">
            <v>КОМПЛЕКТ ФУРНИТУРЫ TOPLINE L ДЛЯ 2 ДВЕРЕЙ,ПЕРЕДНЯЯ СПРАВА,ТОЛЩИНА ДВЕРИ 18-30 ММ,50КГ</v>
          </cell>
        </row>
        <row r="2764">
          <cell r="A2764">
            <v>9242710</v>
          </cell>
          <cell r="B2764" t="str">
            <v>КОМПЛЕКТ ФУРНИТУРЫ TOPLINE L ДЛЯ 3 ДВЕРЕЙ,ТОЛЩИНА ДВЕРИ 10-16 ММ,50КГ</v>
          </cell>
        </row>
        <row r="2765">
          <cell r="A2765">
            <v>9242713</v>
          </cell>
          <cell r="B2765" t="str">
            <v>КОМПЛЕКТ ФУРНИТУРЫ TOPLINE L ДЛЯ 3 ДВЕРЕЙ,ТОЛЩИНА ДВЕРИ 18-30 ММ,50КГ</v>
          </cell>
        </row>
        <row r="2766">
          <cell r="A2766">
            <v>9242238</v>
          </cell>
          <cell r="B2766" t="str">
            <v>КОМПЛЕКТ SILENT SYSTEM TOPLINE L НА ЗАКРЫВАНИЕ,2 ДВЕРИ,50 КГ,НАД ВЕРХНЕЙ ПАНЕЛЬЮ</v>
          </cell>
        </row>
        <row r="2767">
          <cell r="A2767">
            <v>9277096</v>
          </cell>
          <cell r="B2767" t="str">
            <v>КОМПЛЕКТ SILENT SYSTEM TOPLINE L НА ЗАКРЫВАНИЕ,2 ДВЕРИ,20 КГ,НАД ВЕРХНЕЙ ПАНЕЛЬЮ</v>
          </cell>
        </row>
        <row r="2768">
          <cell r="A2768">
            <v>9242240</v>
          </cell>
          <cell r="B2768" t="str">
            <v>КОМПЛЕКТ SILENT SYSTEM TOPLINE L НА ЗАКРЫВАНИЕ,3 ДВЕРИ,50 КГ,НАД ВЕРХНЕЙ ПАНЕЛЬЮ</v>
          </cell>
        </row>
        <row r="2769">
          <cell r="A2769">
            <v>9277098</v>
          </cell>
          <cell r="B2769" t="str">
            <v>КОМПЛЕКТ SILENT SYSTEM TOPLINE L НА ЗАКРЫВАНИЕ,3 ДВЕРИ,20 КГ,НАД ВЕРХНЕЙ ПАНЕЛЬЮ</v>
          </cell>
        </row>
        <row r="2770">
          <cell r="A2770">
            <v>9242227</v>
          </cell>
          <cell r="B2770" t="str">
            <v>КОМПЛЕКТ SILENT SYSTEM TOPLINE L НА ОТКРЫВАНИЕ,2 ДВЕРИ,50 КГ,НАД ВЕРХНЕЙ ПАНЕЛЬЮ</v>
          </cell>
        </row>
        <row r="2771">
          <cell r="A2771">
            <v>9277151</v>
          </cell>
          <cell r="B2771" t="str">
            <v>КОМПЛЕКТ SILENT SYSTEM TOPLINE L НА ОТКРЫВАНИЕ,2 ДВЕРИ,20 КГ,НАД ВЕРХНЕЙ ПАНЕЛЬЮ</v>
          </cell>
        </row>
        <row r="2772">
          <cell r="A2772">
            <v>9242228</v>
          </cell>
          <cell r="B2772" t="str">
            <v>КОМПЛЕКТ SILENT SYSTEM TOPLINE L НА ОТКРЫВАНИЕ,3 ДВЕРИ,50 КГ,НАД ВЕРХНЕЙ ПАНЕЛЬЮ</v>
          </cell>
        </row>
        <row r="2773">
          <cell r="A2773">
            <v>9277152</v>
          </cell>
          <cell r="B2773" t="str">
            <v>КОМПЛЕКТ SILENT SYSTEM TOPLINE L НА ОТКРЫВАНИЕ,3 ДВЕРИ,20 КГ,НАД ВЕРХНЕЙ ПАНЕЛЬЮ</v>
          </cell>
        </row>
        <row r="2774">
          <cell r="A2774">
            <v>9254630</v>
          </cell>
          <cell r="B2774" t="str">
            <v>КОМПЛЕКТ SILENT SYSTEM TOPLINE L НА СОУДАРЕНИЕ,3 ДВЕРИ</v>
          </cell>
        </row>
        <row r="2775">
          <cell r="A2775">
            <v>9277164</v>
          </cell>
          <cell r="B2775" t="str">
            <v>КОМПЛЕКТ ПРОФИЛЕЙ TOPLINE L/STB11,L2300,АЛЮМИНИЙ,АНОДИРОВАННЫЙ</v>
          </cell>
        </row>
        <row r="2776">
          <cell r="A2776">
            <v>9277167</v>
          </cell>
          <cell r="B2776" t="str">
            <v>КОМПЛЕКТ ПРОФИЛЕЙ TOPLINE L/STB11,L4000,АЛЮМИНИЙ,АНОДИРОВАННЫЙ</v>
          </cell>
        </row>
        <row r="2777">
          <cell r="A2777">
            <v>9277440</v>
          </cell>
          <cell r="B2777" t="str">
            <v>ДЕКОРАТИВНЫЙ ПРОФИЛЬ TOPLINE L ДЛЯ ПЕРЕДНЕЙ ДВЕРИ,L1500,ПЛАСТИК,ЦВЕТ СЕРЫЙ</v>
          </cell>
        </row>
        <row r="2778">
          <cell r="A2778">
            <v>9277153</v>
          </cell>
          <cell r="B2778" t="str">
            <v>КОМПЛЕКТ КРЕПЕЖА ДЛЯ ТОНКИХ ДВЕРЕЙ ТОЛЩИНОЙ 10-12ММ TOPLINE L</v>
          </cell>
        </row>
        <row r="2779">
          <cell r="A2779">
            <v>9277155</v>
          </cell>
          <cell r="B2779" t="str">
            <v>СОЕДИНИТЕЛЬНАЯ ПЛАСТИНА ДЛЯ СБОРНЫХ ДВЕРЕЙ,МАЛАЯ,СТАЛЬ,ОЦИНКОВАННАЯ</v>
          </cell>
        </row>
        <row r="2780">
          <cell r="A2780">
            <v>9277156</v>
          </cell>
          <cell r="B2780" t="str">
            <v>СОЕДИНИТЕЛЬНАЯ ПЛАСТИНА ДЛЯ СБОРНЫХ ДВЕРЕЙ,БОЛЬШАЯ,СТАЛЬ,ОЦИНКОВАННАЯ</v>
          </cell>
        </row>
        <row r="2781">
          <cell r="A2781">
            <v>9265093</v>
          </cell>
          <cell r="B2781" t="str">
            <v>ДИСТАНЦИОННЫЙ РОЛИК EB29,МОНТАЖ НА БОКОВУЮ ПАНЕЛЬ</v>
          </cell>
        </row>
        <row r="2782">
          <cell r="A2782">
            <v>9265092</v>
          </cell>
          <cell r="B2782" t="str">
            <v>ДИСТАНЦИОННЫЙ РОЛИК EB36,МОНТАЖ НА ЗАДНЮЮ ДВЕРЬ</v>
          </cell>
        </row>
        <row r="2783">
          <cell r="A2783">
            <v>9280180</v>
          </cell>
          <cell r="B2783" t="str">
            <v>КОМПЛЕКТ СТЯЖЕК-ВЫПРЯМИТЕЛЕЙ ДЛЯ ДВЕРЕЙ ТОЛЩИНОЙ 10-12ММ,АЛЮМИНИЙ</v>
          </cell>
        </row>
        <row r="2784">
          <cell r="A2784">
            <v>9130078</v>
          </cell>
          <cell r="B2784" t="str">
            <v>КОМПЛЕКТ КРЕПЕЖА ДЛЯ ПРОФИЛЕЙ ПОД ПРИКРУЧИВАНИЕ,ТОЛЩИНА ПАНЕЛИ 16-19 ММ</v>
          </cell>
        </row>
        <row r="2785">
          <cell r="A2785">
            <v>9180317</v>
          </cell>
          <cell r="B2785" t="str">
            <v>КОМПЛЕКТ КРЕПЕЖА ДЛЯ ПРОФИЛЕЙ ПОД ПРИКРУЧИВАНИЕ,ТОЛЩИНА ПАНЕЛИ 20-22 ММ</v>
          </cell>
        </row>
        <row r="2786">
          <cell r="A2786">
            <v>9180318</v>
          </cell>
          <cell r="B2786" t="str">
            <v>КОМПЛЕКТ КРЕПЕЖА ДЛЯ ПРОФИЛЕЙ ПОД ПРИКРУЧИВАНИЕ,ТОЛЩИНА ПАНЕЛИ 22-25 ММ</v>
          </cell>
        </row>
        <row r="2787">
          <cell r="A2787">
            <v>9255240</v>
          </cell>
          <cell r="B2787" t="str">
            <v>КОМПЛЕКТ ЯЩИКА AVANTECH YOU, H77,NL400,СЕРЕБРИСТЫЙ</v>
          </cell>
        </row>
        <row r="2788">
          <cell r="A2788">
            <v>9255241</v>
          </cell>
          <cell r="B2788" t="str">
            <v>КОМПЛЕКТ ЯЩИКА AVANTECH YOU, H77,NL450,СЕРЕБРИСТЫЙ</v>
          </cell>
        </row>
        <row r="2789">
          <cell r="A2789">
            <v>9255242</v>
          </cell>
          <cell r="B2789" t="str">
            <v>КОМПЛЕКТ ЯЩИКА AVANTECH YOU, H77,NL500,СЕРЕБРИСТЫЙ</v>
          </cell>
        </row>
        <row r="2790">
          <cell r="A2790">
            <v>9255243</v>
          </cell>
          <cell r="B2790" t="str">
            <v>КОМПЛЕКТ ЯЩИКА AVANTECH YOU, H77,NL550,СЕРЕБРИСТЫЙ</v>
          </cell>
        </row>
        <row r="2791">
          <cell r="A2791">
            <v>9255280</v>
          </cell>
          <cell r="B2791" t="str">
            <v>КОМПЛЕКТ ЯЩИКА AVANTECH YOU, H77,NL400,БЕЛЫЙ</v>
          </cell>
        </row>
        <row r="2792">
          <cell r="A2792">
            <v>9255281</v>
          </cell>
          <cell r="B2792" t="str">
            <v>КОМПЛЕКТ ЯЩИКА AVANTECH YOU, H77,NL450,БЕЛЫЙ</v>
          </cell>
        </row>
        <row r="2793">
          <cell r="A2793">
            <v>9255282</v>
          </cell>
          <cell r="B2793" t="str">
            <v>КОМПЛЕКТ ЯЩИКА AVANTECH YOU, H77,NL500,БЕЛЫЙ</v>
          </cell>
        </row>
        <row r="2794">
          <cell r="A2794">
            <v>9255283</v>
          </cell>
          <cell r="B2794" t="str">
            <v>КОМПЛЕКТ ЯЩИКА AVANTECH YOU, H77,NL550,БЕЛЫЙ</v>
          </cell>
        </row>
        <row r="2795">
          <cell r="A2795">
            <v>9255320</v>
          </cell>
          <cell r="B2795" t="str">
            <v>КОМПЛЕКТ ЯЩИКА AVANTECH YOU, H77,NL400,АНТРАЦИТ</v>
          </cell>
        </row>
        <row r="2796">
          <cell r="A2796">
            <v>9255321</v>
          </cell>
          <cell r="B2796" t="str">
            <v>КОМПЛЕКТ ЯЩИКА AVANTECH YOU, H77,NL450,АНТРАЦИТ</v>
          </cell>
        </row>
        <row r="2797">
          <cell r="A2797">
            <v>9255322</v>
          </cell>
          <cell r="B2797" t="str">
            <v>КОМПЛЕКТ ЯЩИКА AVANTECH YOU, H77,NL500,АНТРАЦИТ</v>
          </cell>
        </row>
        <row r="2798">
          <cell r="A2798">
            <v>9255323</v>
          </cell>
          <cell r="B2798" t="str">
            <v>КОМПЛЕКТ ЯЩИКА AVANTECH YOU, H77,NL550,АНТРАЦИТ</v>
          </cell>
        </row>
        <row r="2799">
          <cell r="A2799">
            <v>9255244</v>
          </cell>
          <cell r="B2799" t="str">
            <v>КОМПЛЕКТ ЯЩИКА AVANTECH YOU, H101,NL270,СЕРЕБРИСТЫЙ</v>
          </cell>
        </row>
        <row r="2800">
          <cell r="A2800">
            <v>9255245</v>
          </cell>
          <cell r="B2800" t="str">
            <v>КОМПЛЕКТ ЯЩИКА AVANTECH YOU, H101,NL300,СЕРЕБРИСТЫЙ</v>
          </cell>
        </row>
        <row r="2801">
          <cell r="A2801">
            <v>9255246</v>
          </cell>
          <cell r="B2801" t="str">
            <v>КОМПЛЕКТ ЯЩИКА AVANTECH YOU, H101,NL350,СЕРЕБРИСТЫЙ</v>
          </cell>
        </row>
        <row r="2802">
          <cell r="A2802">
            <v>9255247</v>
          </cell>
          <cell r="B2802" t="str">
            <v>КОМПЛЕКТ ЯЩИКА AVANTECH YOU, H101,NL400,СЕРЕБРИСТЫЙ</v>
          </cell>
        </row>
        <row r="2803">
          <cell r="A2803">
            <v>9255248</v>
          </cell>
          <cell r="B2803" t="str">
            <v>КОМПЛЕКТ ЯЩИКА AVANTECH YOU, H101,NL450,СЕРЕБРИСТЫЙ</v>
          </cell>
        </row>
        <row r="2804">
          <cell r="A2804">
            <v>9255249</v>
          </cell>
          <cell r="B2804" t="str">
            <v>КОМПЛЕКТ ЯЩИКА AVANTECH YOU, H101,NL500,СЕРЕБРИСТЫЙ</v>
          </cell>
        </row>
        <row r="2805">
          <cell r="A2805">
            <v>9255250</v>
          </cell>
          <cell r="B2805" t="str">
            <v>КОМПЛЕКТ ЯЩИКА AVANTECH YOU, H101,NL550,СЕРЕБРИСТЫЙ</v>
          </cell>
        </row>
        <row r="2806">
          <cell r="A2806">
            <v>9255251</v>
          </cell>
          <cell r="B2806" t="str">
            <v>КОМПЛЕКТ ЯЩИКА AVANTECH YOU, H101,NL600,СЕРЕБРИСТЫЙ</v>
          </cell>
        </row>
        <row r="2807">
          <cell r="A2807">
            <v>9255252</v>
          </cell>
          <cell r="B2807" t="str">
            <v>КОМПЛЕКТ ЯЩИКА AVANTECH YOU, H101,NL650,СЕРЕБРИСТЫЙ</v>
          </cell>
        </row>
        <row r="2808">
          <cell r="A2808">
            <v>9255284</v>
          </cell>
          <cell r="B2808" t="str">
            <v>КОМПЛЕКТ ЯЩИКА AVANTECH YOU, H101,NL270,БЕЛЫЙ</v>
          </cell>
        </row>
        <row r="2809">
          <cell r="A2809">
            <v>9255285</v>
          </cell>
          <cell r="B2809" t="str">
            <v>КОМПЛЕКТ ЯЩИКА AVANTECH YOU, H101,NL300,БЕЛЫЙ</v>
          </cell>
        </row>
        <row r="2810">
          <cell r="A2810">
            <v>9255286</v>
          </cell>
          <cell r="B2810" t="str">
            <v>КОМПЛЕКТ ЯЩИКА AVANTECH YOU, H101,NL350,БЕЛЫЙ</v>
          </cell>
        </row>
        <row r="2811">
          <cell r="A2811">
            <v>9255287</v>
          </cell>
          <cell r="B2811" t="str">
            <v>КОМПЛЕКТ ЯЩИКА AVANTECH YOU, H101,NL400,БЕЛЫЙ</v>
          </cell>
        </row>
        <row r="2812">
          <cell r="A2812">
            <v>9255288</v>
          </cell>
          <cell r="B2812" t="str">
            <v>КОМПЛЕКТ ЯЩИКА AVANTECH YOU, H101,NL450,БЕЛЫЙ</v>
          </cell>
        </row>
        <row r="2813">
          <cell r="A2813">
            <v>9255289</v>
          </cell>
          <cell r="B2813" t="str">
            <v>КОМПЛЕКТ ЯЩИКА AVANTECH YOU, H101,NL500,БЕЛЫЙ</v>
          </cell>
        </row>
        <row r="2814">
          <cell r="A2814">
            <v>9255290</v>
          </cell>
          <cell r="B2814" t="str">
            <v>КОМПЛЕКТ ЯЩИКА AVANTECH YOU, H101,NL550,БЕЛЫЙ</v>
          </cell>
        </row>
        <row r="2815">
          <cell r="A2815">
            <v>9255291</v>
          </cell>
          <cell r="B2815" t="str">
            <v>КОМПЛЕКТ ЯЩИКА AVANTECH YOU, H101,NL600,БЕЛЫЙ</v>
          </cell>
        </row>
        <row r="2816">
          <cell r="A2816">
            <v>9255292</v>
          </cell>
          <cell r="B2816" t="str">
            <v>КОМПЛЕКТ ЯЩИКА AVANTECH YOU, H101,NL650,БЕЛЫЙ</v>
          </cell>
        </row>
        <row r="2817">
          <cell r="A2817">
            <v>9255324</v>
          </cell>
          <cell r="B2817" t="str">
            <v>КОМПЛЕКТ ЯЩИКА AVANTECH YOU, H101,NL270,АНТРАЦИТ</v>
          </cell>
        </row>
        <row r="2818">
          <cell r="A2818">
            <v>9255325</v>
          </cell>
          <cell r="B2818" t="str">
            <v>КОМПЛЕКТ ЯЩИКА AVANTECH YOU, H101,NL300,АНТРАЦИТ</v>
          </cell>
        </row>
        <row r="2819">
          <cell r="A2819">
            <v>9255326</v>
          </cell>
          <cell r="B2819" t="str">
            <v>КОМПЛЕКТ ЯЩИКА AVANTECH YOU, H101,NL350,АНТРАЦИТ</v>
          </cell>
        </row>
        <row r="2820">
          <cell r="A2820">
            <v>9255327</v>
          </cell>
          <cell r="B2820" t="str">
            <v>КОМПЛЕКТ ЯЩИКА AVANTECH YOU, H101,NL400,АНТРАЦИТ</v>
          </cell>
        </row>
        <row r="2821">
          <cell r="A2821">
            <v>9255328</v>
          </cell>
          <cell r="B2821" t="str">
            <v>КОМПЛЕКТ ЯЩИКА AVANTECH YOU, H101,NL450,АНТРАЦИТ</v>
          </cell>
        </row>
        <row r="2822">
          <cell r="A2822">
            <v>9255329</v>
          </cell>
          <cell r="B2822" t="str">
            <v>КОМПЛЕКТ ЯЩИКА AVANTECH YOU, H101,NL500,АНТРАЦИТ</v>
          </cell>
        </row>
        <row r="2823">
          <cell r="A2823">
            <v>9255330</v>
          </cell>
          <cell r="B2823" t="str">
            <v>КОМПЛЕКТ ЯЩИКА AVANTECH YOU, H101,NL550,АНТРАЦИТ</v>
          </cell>
        </row>
        <row r="2824">
          <cell r="A2824">
            <v>9255331</v>
          </cell>
          <cell r="B2824" t="str">
            <v>КОМПЛЕКТ ЯЩИКА AVANTECH YOU, H101,NL600,АНТРАЦИТ</v>
          </cell>
        </row>
        <row r="2825">
          <cell r="A2825">
            <v>9255332</v>
          </cell>
          <cell r="B2825" t="str">
            <v>КОМПЛЕКТ ЯЩИКА AVANTECH YOU, H101,NL650,АНТРАЦИТ</v>
          </cell>
        </row>
        <row r="2826">
          <cell r="A2826">
            <v>9255254</v>
          </cell>
          <cell r="B2826" t="str">
            <v>КОМПЛЕКТ ЯЩИКА AVANTECH YOU, H139,NL300,СЕРЕБРИСТЫЙ</v>
          </cell>
        </row>
        <row r="2827">
          <cell r="A2827">
            <v>9255255</v>
          </cell>
          <cell r="B2827" t="str">
            <v>КОМПЛЕКТ ЯЩИКА AVANTECH YOU, H139,NL350,СЕРЕБРИСТЫЙ</v>
          </cell>
        </row>
        <row r="2828">
          <cell r="A2828">
            <v>9255256</v>
          </cell>
          <cell r="B2828" t="str">
            <v>КОМПЛЕКТ ЯЩИКА AVANTECH YOU, H139,NL400,СЕРЕБРИСТЫЙ</v>
          </cell>
        </row>
        <row r="2829">
          <cell r="A2829">
            <v>9255257</v>
          </cell>
          <cell r="B2829" t="str">
            <v>КОМПЛЕКТ ЯЩИКА AVANTECH YOU, H139,NL450,СЕРЕБРИСТЫЙ</v>
          </cell>
        </row>
        <row r="2830">
          <cell r="A2830">
            <v>9255258</v>
          </cell>
          <cell r="B2830" t="str">
            <v>КОМПЛЕКТ ЯЩИКА AVANTECH YOU, H139,NL500,СЕРЕБРИСТЫЙ</v>
          </cell>
        </row>
        <row r="2831">
          <cell r="A2831">
            <v>9255259</v>
          </cell>
          <cell r="B2831" t="str">
            <v>КОМПЛЕКТ ЯЩИКА AVANTECH YOU, H139,NL550,СЕРЕБРИСТЫЙ</v>
          </cell>
        </row>
        <row r="2832">
          <cell r="A2832">
            <v>9255260</v>
          </cell>
          <cell r="B2832" t="str">
            <v>КОМПЛЕКТ ЯЩИКА AVANTECH YOU, H139,NL600,СЕРЕБРИСТЫЙ</v>
          </cell>
        </row>
        <row r="2833">
          <cell r="A2833">
            <v>9255294</v>
          </cell>
          <cell r="B2833" t="str">
            <v>КОМПЛЕКТ ЯЩИКА AVANTECH YOU, H139,NL300,БЕЛЫЙ</v>
          </cell>
        </row>
        <row r="2834">
          <cell r="A2834">
            <v>9255295</v>
          </cell>
          <cell r="B2834" t="str">
            <v>КОМПЛЕКТ ЯЩИКА AVANTECH YOU, H139,NL350,БЕЛЫЙ</v>
          </cell>
        </row>
        <row r="2835">
          <cell r="A2835">
            <v>9255296</v>
          </cell>
          <cell r="B2835" t="str">
            <v>КОМПЛЕКТ ЯЩИКА AVANTECH YOU, H139,NL400,БЕЛЫЙ</v>
          </cell>
        </row>
        <row r="2836">
          <cell r="A2836">
            <v>9255297</v>
          </cell>
          <cell r="B2836" t="str">
            <v>КОМПЛЕКТ ЯЩИКА AVANTECH YOU, H139,NL450,БЕЛЫЙ</v>
          </cell>
        </row>
        <row r="2837">
          <cell r="A2837">
            <v>9255298</v>
          </cell>
          <cell r="B2837" t="str">
            <v>КОМПЛЕКТ ЯЩИКА AVANTECH YOU, H139,NL500,БЕЛЫЙ</v>
          </cell>
        </row>
        <row r="2838">
          <cell r="A2838">
            <v>9255299</v>
          </cell>
          <cell r="B2838" t="str">
            <v>КОМПЛЕКТ ЯЩИКА AVANTECH YOU, H139,NL550,БЕЛЫЙ</v>
          </cell>
        </row>
        <row r="2839">
          <cell r="A2839">
            <v>9255300</v>
          </cell>
          <cell r="B2839" t="str">
            <v>КОМПЛЕКТ ЯЩИКА AVANTECH YOU, H139,NL600,БЕЛЫЙ</v>
          </cell>
        </row>
        <row r="2840">
          <cell r="A2840">
            <v>9255334</v>
          </cell>
          <cell r="B2840" t="str">
            <v>КОМПЛЕКТ ЯЩИКА AVANTECH YOU, H139,NL300,АНТРАЦИТ</v>
          </cell>
        </row>
        <row r="2841">
          <cell r="A2841">
            <v>9255335</v>
          </cell>
          <cell r="B2841" t="str">
            <v>КОМПЛЕКТ ЯЩИКА AVANTECH YOU, H139,NL350,АНТРАЦИТ</v>
          </cell>
        </row>
        <row r="2842">
          <cell r="A2842">
            <v>9255336</v>
          </cell>
          <cell r="B2842" t="str">
            <v>КОМПЛЕКТ ЯЩИКА AVANTECH YOU, H139,NL400,АНТРАЦИТ</v>
          </cell>
        </row>
        <row r="2843">
          <cell r="A2843">
            <v>9255337</v>
          </cell>
          <cell r="B2843" t="str">
            <v>КОМПЛЕКТ ЯЩИКА AVANTECH YOU, H139,NL450,АНТРАЦИТ</v>
          </cell>
        </row>
        <row r="2844">
          <cell r="A2844">
            <v>9255338</v>
          </cell>
          <cell r="B2844" t="str">
            <v>КОМПЛЕКТ ЯЩИКА AVANTECH YOU, H139,NL500,АНТРАЦИТ</v>
          </cell>
        </row>
        <row r="2845">
          <cell r="A2845">
            <v>9255339</v>
          </cell>
          <cell r="B2845" t="str">
            <v>КОМПЛЕКТ ЯЩИКА AVANTECH YOU, H139,NL550,АНТРАЦИТ</v>
          </cell>
        </row>
        <row r="2846">
          <cell r="A2846">
            <v>9255340</v>
          </cell>
          <cell r="B2846" t="str">
            <v>КОМПЛЕКТ ЯЩИКА AVANTECH YOU, H139,NL600,АНТРАЦИТ</v>
          </cell>
        </row>
        <row r="2847">
          <cell r="A2847">
            <v>9255262</v>
          </cell>
          <cell r="B2847" t="str">
            <v>КОМПЛЕКТ КОРОБА AVANTECH YOU, H187,NL270,СЕРЕБРИСТЫЙ</v>
          </cell>
        </row>
        <row r="2848">
          <cell r="A2848">
            <v>9255263</v>
          </cell>
          <cell r="B2848" t="str">
            <v>КОМПЛЕКТ КОРОБА AVANTECH YOU, H187,NL300,СЕРЕБРИСТЫЙ</v>
          </cell>
        </row>
        <row r="2849">
          <cell r="A2849">
            <v>9255264</v>
          </cell>
          <cell r="B2849" t="str">
            <v>КОМПЛЕКТ КОРОБА AVANTECH YOU, H187,NL350,СЕРЕБРИСТЫЙ</v>
          </cell>
        </row>
        <row r="2850">
          <cell r="A2850">
            <v>9255265</v>
          </cell>
          <cell r="B2850" t="str">
            <v>КОМПЛЕКТ КОРОБА AVANTECH YOU, H187,NL400,СЕРЕБРИСТЫЙ</v>
          </cell>
        </row>
        <row r="2851">
          <cell r="A2851">
            <v>9255266</v>
          </cell>
          <cell r="B2851" t="str">
            <v>КОМПЛЕКТ КОРОБА AVANTECH YOU, H187,NL450,СЕРЕБРИСТЫЙ</v>
          </cell>
        </row>
        <row r="2852">
          <cell r="A2852">
            <v>9255267</v>
          </cell>
          <cell r="B2852" t="str">
            <v>КОМПЛЕКТ КОРОБА AVANTECH YOU, H187,NL500,СЕРЕБРИСТЫЙ</v>
          </cell>
        </row>
        <row r="2853">
          <cell r="A2853">
            <v>9255268</v>
          </cell>
          <cell r="B2853" t="str">
            <v>КОМПЛЕКТ КОРОБА AVANTECH YOU, H187,NL550,СЕРЕБРИСТЫЙ</v>
          </cell>
        </row>
        <row r="2854">
          <cell r="A2854">
            <v>9255269</v>
          </cell>
          <cell r="B2854" t="str">
            <v>КОМПЛЕКТ КОРОБА AVANTECH YOU, H187,NL600,СЕРЕБРИСТЫЙ</v>
          </cell>
        </row>
        <row r="2855">
          <cell r="A2855">
            <v>9255270</v>
          </cell>
          <cell r="B2855" t="str">
            <v>КОМПЛЕКТ КОРОБА AVANTECH YOU, H187,NL650,СЕРЕБРИСТЫЙ</v>
          </cell>
        </row>
        <row r="2856">
          <cell r="A2856">
            <v>9255302</v>
          </cell>
          <cell r="B2856" t="str">
            <v>КОМПЛЕКТ КОРОБА AVANTECH YOU, H187,NL270,БЕЛЫЙ</v>
          </cell>
        </row>
        <row r="2857">
          <cell r="A2857">
            <v>9255303</v>
          </cell>
          <cell r="B2857" t="str">
            <v>КОМПЛЕКТ КОРОБА AVANTECH YOU, H187,NL300,БЕЛЫЙ</v>
          </cell>
        </row>
        <row r="2858">
          <cell r="A2858">
            <v>9255304</v>
          </cell>
          <cell r="B2858" t="str">
            <v>КОМПЛЕКТ КОРОБА AVANTECH YOU, H187,NL350,БЕЛЫЙ</v>
          </cell>
        </row>
        <row r="2859">
          <cell r="A2859">
            <v>9255305</v>
          </cell>
          <cell r="B2859" t="str">
            <v>КОМПЛЕКТ КОРОБА AVANTECH YOU, H187,NL400,БЕЛЫЙ</v>
          </cell>
        </row>
        <row r="2860">
          <cell r="A2860">
            <v>9255306</v>
          </cell>
          <cell r="B2860" t="str">
            <v>КОМПЛЕКТ КОРОБА AVANTECH YOU, H187,NL450,БЕЛЫЙ</v>
          </cell>
        </row>
        <row r="2861">
          <cell r="A2861">
            <v>9255307</v>
          </cell>
          <cell r="B2861" t="str">
            <v>КОМПЛЕКТ КОРОБА AVANTECH YOU, H187,NL500,БЕЛЫЙ</v>
          </cell>
        </row>
        <row r="2862">
          <cell r="A2862">
            <v>9255308</v>
          </cell>
          <cell r="B2862" t="str">
            <v>КОМПЛЕКТ КОРОБА AVANTECH YOU, H187,NL550,БЕЛЫЙ</v>
          </cell>
        </row>
        <row r="2863">
          <cell r="A2863">
            <v>9255309</v>
          </cell>
          <cell r="B2863" t="str">
            <v>КОМПЛЕКТ КОРОБА AVANTECH YOU, H187,NL600,БЕЛЫЙ</v>
          </cell>
        </row>
        <row r="2864">
          <cell r="A2864">
            <v>9255310</v>
          </cell>
          <cell r="B2864" t="str">
            <v>КОМПЛЕКТ КОРОБА AVANTECH YOU, H187,NL650,БЕЛЫЙ</v>
          </cell>
        </row>
        <row r="2865">
          <cell r="A2865">
            <v>9255342</v>
          </cell>
          <cell r="B2865" t="str">
            <v>КОМПЛЕКТ КОРОБА AVANTECH YOU, H187,NL270,АНТРАЦИТ</v>
          </cell>
        </row>
        <row r="2866">
          <cell r="A2866">
            <v>9255343</v>
          </cell>
          <cell r="B2866" t="str">
            <v>КОМПЛЕКТ КОРОБА AVANTECH YOU, H187,NL300,АНТРАЦИТ</v>
          </cell>
        </row>
        <row r="2867">
          <cell r="A2867">
            <v>9255344</v>
          </cell>
          <cell r="B2867" t="str">
            <v>КОМПЛЕКТ КОРОБА AVANTECH YOU, H187,NL350,АНТРАЦИТ</v>
          </cell>
        </row>
        <row r="2868">
          <cell r="A2868">
            <v>9255345</v>
          </cell>
          <cell r="B2868" t="str">
            <v>КОМПЛЕКТ КОРОБА AVANTECH YOU, H187,NL400,АНТРАЦИТ</v>
          </cell>
        </row>
        <row r="2869">
          <cell r="A2869">
            <v>9255346</v>
          </cell>
          <cell r="B2869" t="str">
            <v>КОМПЛЕКТ КОРОБА AVANTECH YOU, H187,NL450,АНТРАЦИТ</v>
          </cell>
        </row>
        <row r="2870">
          <cell r="A2870">
            <v>9255347</v>
          </cell>
          <cell r="B2870" t="str">
            <v>КОМПЛЕКТ КОРОБА AVANTECH YOU, H187,NL500,АНТРАЦИТ</v>
          </cell>
        </row>
        <row r="2871">
          <cell r="A2871">
            <v>9255348</v>
          </cell>
          <cell r="B2871" t="str">
            <v>КОМПЛЕКТ КОРОБА AVANTECH YOU, H187,NL550,АНТРАЦИТ</v>
          </cell>
        </row>
        <row r="2872">
          <cell r="A2872">
            <v>9255349</v>
          </cell>
          <cell r="B2872" t="str">
            <v>КОМПЛЕКТ КОРОБА AVANTECH YOU, H187,NL600,АНТРАЦИТ</v>
          </cell>
        </row>
        <row r="2873">
          <cell r="A2873">
            <v>9255350</v>
          </cell>
          <cell r="B2873" t="str">
            <v>КОМПЛЕКТ КОРОБА AVANTECH YOU, H187,NL650,АНТРАЦИТ</v>
          </cell>
        </row>
        <row r="2874">
          <cell r="A2874">
            <v>9255273</v>
          </cell>
          <cell r="B2874" t="str">
            <v>КОМПЛЕКТ КОРОБА AVANTECH YOU, H251,NL350,СЕРЕБРИСТЫЙ</v>
          </cell>
        </row>
        <row r="2875">
          <cell r="A2875">
            <v>9255274</v>
          </cell>
          <cell r="B2875" t="str">
            <v>КОМПЛЕКТ КОРОБА AVANTECH YOU, H251,NL400,СЕРЕБРИСТЫЙ</v>
          </cell>
        </row>
        <row r="2876">
          <cell r="A2876">
            <v>9255275</v>
          </cell>
          <cell r="B2876" t="str">
            <v>КОМПЛЕКТ КОРОБА AVANTECH YOU, H251,NL450,СЕРЕБРИСТЫЙ</v>
          </cell>
        </row>
        <row r="2877">
          <cell r="A2877">
            <v>9255276</v>
          </cell>
          <cell r="B2877" t="str">
            <v>КОМПЛЕКТ КОРОБА AVANTECH YOU, H251,NL500,СЕРЕБРИСТЫЙ</v>
          </cell>
        </row>
        <row r="2878">
          <cell r="A2878">
            <v>9255277</v>
          </cell>
          <cell r="B2878" t="str">
            <v>КОМПЛЕКТ КОРОБА AVANTECH YOU, H251,NL550,СЕРЕБРИСТЫЙ</v>
          </cell>
        </row>
        <row r="2879">
          <cell r="A2879">
            <v>9255278</v>
          </cell>
          <cell r="B2879" t="str">
            <v>КОМПЛЕКТ КОРОБА AVANTECH YOU, H251,NL600,СЕРЕБРИСТЫЙ</v>
          </cell>
        </row>
        <row r="2880">
          <cell r="A2880">
            <v>9255279</v>
          </cell>
          <cell r="B2880" t="str">
            <v>КОМПЛЕКТ КОРОБА AVANTECH YOU, H251,NL650,СЕРЕБРИСТЫЙ</v>
          </cell>
        </row>
        <row r="2881">
          <cell r="A2881">
            <v>9255313</v>
          </cell>
          <cell r="B2881" t="str">
            <v>КОМПЛЕКТ КОРОБА AVANTECH YOU, H251,NL350,БЕЛЫЙ</v>
          </cell>
        </row>
        <row r="2882">
          <cell r="A2882">
            <v>9255314</v>
          </cell>
          <cell r="B2882" t="str">
            <v>КОМПЛЕКТ КОРОБА AVANTECH YOU, H251,NL400,БЕЛЫЙ</v>
          </cell>
        </row>
        <row r="2883">
          <cell r="A2883">
            <v>9255315</v>
          </cell>
          <cell r="B2883" t="str">
            <v>КОМПЛЕКТ КОРОБА AVANTECH YOU, H251,NL450,БЕЛЫЙ</v>
          </cell>
        </row>
        <row r="2884">
          <cell r="A2884">
            <v>9255316</v>
          </cell>
          <cell r="B2884" t="str">
            <v>КОМПЛЕКТ КОРОБА AVANTECH YOU, H251,NL500,БЕЛЫЙ</v>
          </cell>
        </row>
        <row r="2885">
          <cell r="A2885">
            <v>9255317</v>
          </cell>
          <cell r="B2885" t="str">
            <v>КОМПЛЕКТ КОРОБА AVANTECH YOU, H251,NL550,БЕЛЫЙ</v>
          </cell>
        </row>
        <row r="2886">
          <cell r="A2886">
            <v>9255318</v>
          </cell>
          <cell r="B2886" t="str">
            <v>КОМПЛЕКТ КОРОБА AVANTECH YOU, H251,NL600,БЕЛЫЙ</v>
          </cell>
        </row>
        <row r="2887">
          <cell r="A2887">
            <v>9255319</v>
          </cell>
          <cell r="B2887" t="str">
            <v>КОМПЛЕКТ КОРОБА AVANTECH YOU, H251,NL650,БЕЛЫЙ</v>
          </cell>
        </row>
        <row r="2888">
          <cell r="A2888">
            <v>9255353</v>
          </cell>
          <cell r="B2888" t="str">
            <v>КОМПЛЕКТ КОРОБА AVANTECH YOU, H251,NL350,АНТРАЦИТ</v>
          </cell>
        </row>
        <row r="2889">
          <cell r="A2889">
            <v>9255354</v>
          </cell>
          <cell r="B2889" t="str">
            <v>КОМПЛЕКТ КОРОБА AVANTECH YOU, H251,NL400,АНТРАЦИТ</v>
          </cell>
        </row>
        <row r="2890">
          <cell r="A2890">
            <v>9255355</v>
          </cell>
          <cell r="B2890" t="str">
            <v>КОМПЛЕКТ КОРОБА AVANTECH YOU, H251,NL450,АНТРАЦИТ</v>
          </cell>
        </row>
        <row r="2891">
          <cell r="A2891">
            <v>9255356</v>
          </cell>
          <cell r="B2891" t="str">
            <v>КОМПЛЕКТ КОРОБА AVANTECH YOU, H251,NL500,АНТРАЦИТ</v>
          </cell>
        </row>
        <row r="2892">
          <cell r="A2892">
            <v>9255357</v>
          </cell>
          <cell r="B2892" t="str">
            <v>КОМПЛЕКТ КОРОБА AVANTECH YOU, H251,NL550,АНТРАЦИТ</v>
          </cell>
        </row>
        <row r="2893">
          <cell r="A2893">
            <v>9255358</v>
          </cell>
          <cell r="B2893" t="str">
            <v>КОМПЛЕКТ КОРОБА AVANTECH YOU, H251,NL600,АНТРАЦИТ</v>
          </cell>
        </row>
        <row r="2894">
          <cell r="A2894">
            <v>9255359</v>
          </cell>
          <cell r="B2894" t="str">
            <v>КОМПЛЕКТ КОРОБА AVANTECH YOU, H251,NL650,АНТРАЦИТ</v>
          </cell>
        </row>
        <row r="2895">
          <cell r="A2895">
            <v>9257173</v>
          </cell>
          <cell r="B2895" t="str">
            <v>КОМПЛЕКТ КОРОБА AVANTECH YOU INLAY, H187,NL350,СЕРЕБРИСТЫЙ</v>
          </cell>
        </row>
        <row r="2896">
          <cell r="A2896">
            <v>9257174</v>
          </cell>
          <cell r="B2896" t="str">
            <v>КОМПЛЕКТ КОРОБА AVANTECH YOU INLAY, H187,NL400,СЕРЕБРИСТЫЙ</v>
          </cell>
        </row>
        <row r="2897">
          <cell r="A2897">
            <v>9257175</v>
          </cell>
          <cell r="B2897" t="str">
            <v>КОМПЛЕКТ КОРОБА AVANTECH YOU INLAY, H187,NL450,СЕРЕБРИСТЫЙ</v>
          </cell>
        </row>
        <row r="2898">
          <cell r="A2898">
            <v>9257176</v>
          </cell>
          <cell r="B2898" t="str">
            <v>КОМПЛЕКТ КОРОБА AVANTECH YOU INLAY, H187,NL500,СЕРЕБРИСТЫЙ</v>
          </cell>
        </row>
        <row r="2899">
          <cell r="A2899">
            <v>9257177</v>
          </cell>
          <cell r="B2899" t="str">
            <v>КОМПЛЕКТ КОРОБА AVANTECH YOU INLAY, H187,NL550,СЕРЕБРИСТЫЙ</v>
          </cell>
        </row>
        <row r="2900">
          <cell r="A2900">
            <v>9257178</v>
          </cell>
          <cell r="B2900" t="str">
            <v>КОМПЛЕКТ КОРОБА AVANTECH YOU INLAY, H187,NL600,СЕРЕБРИСТЫЙ</v>
          </cell>
        </row>
        <row r="2901">
          <cell r="A2901">
            <v>9257179</v>
          </cell>
          <cell r="B2901" t="str">
            <v>КОМПЛЕКТ КОРОБА AVANTECH YOU INLAY, H187,NL650,СЕРЕБРИСТЫЙ</v>
          </cell>
        </row>
        <row r="2902">
          <cell r="A2902">
            <v>9257180</v>
          </cell>
          <cell r="B2902" t="str">
            <v>КОМПЛЕКТ КОРОБА AVANTECH YOU INLAY, H187,NL350,БЕЛЫЙ</v>
          </cell>
        </row>
        <row r="2903">
          <cell r="A2903">
            <v>9257181</v>
          </cell>
          <cell r="B2903" t="str">
            <v>КОМПЛЕКТ КОРОБА AVANTECH YOU INLAY, H187,NL400,БЕЛЫЙ</v>
          </cell>
        </row>
        <row r="2904">
          <cell r="A2904">
            <v>9257182</v>
          </cell>
          <cell r="B2904" t="str">
            <v>КОМПЛЕКТ КОРОБА AVANTECH YOU INLAY, H187,NL450,БЕЛЫЙ</v>
          </cell>
        </row>
        <row r="2905">
          <cell r="A2905">
            <v>9257183</v>
          </cell>
          <cell r="B2905" t="str">
            <v>КОМПЛЕКТ КОРОБА AVANTECH YOU INLAY, H187,NL500,БЕЛЫЙ</v>
          </cell>
        </row>
        <row r="2906">
          <cell r="A2906">
            <v>9257184</v>
          </cell>
          <cell r="B2906" t="str">
            <v>КОМПЛЕКТ КОРОБА AVANTECH YOU INLAY, H187,NL550,БЕЛЫЙ</v>
          </cell>
        </row>
        <row r="2907">
          <cell r="A2907">
            <v>9257185</v>
          </cell>
          <cell r="B2907" t="str">
            <v>КОМПЛЕКТ КОРОБА AVANTECH YOU INLAY, H187,NL600,БЕЛЫЙ</v>
          </cell>
        </row>
        <row r="2908">
          <cell r="A2908">
            <v>9257186</v>
          </cell>
          <cell r="B2908" t="str">
            <v>КОМПЛЕКТ КОРОБА AVANTECH YOU INLAY, H187,NL650,БЕЛЫЙ</v>
          </cell>
        </row>
        <row r="2909">
          <cell r="A2909">
            <v>9257187</v>
          </cell>
          <cell r="B2909" t="str">
            <v>КОМПЛЕКТ КОРОБА AVANTECH YOU INLAY, H187,NL350,АНТРАЦИТ</v>
          </cell>
        </row>
        <row r="2910">
          <cell r="A2910">
            <v>9257188</v>
          </cell>
          <cell r="B2910" t="str">
            <v>КОМПЛЕКТ КОРОБА AVANTECH YOU INLAY, H187,NL400,АНТРАЦИТ</v>
          </cell>
        </row>
        <row r="2911">
          <cell r="A2911">
            <v>9257189</v>
          </cell>
          <cell r="B2911" t="str">
            <v>КОМПЛЕКТ КОРОБА AVANTECH YOU INLAY, H187,NL450,АНТРАЦИТ</v>
          </cell>
        </row>
        <row r="2912">
          <cell r="A2912">
            <v>9257190</v>
          </cell>
          <cell r="B2912" t="str">
            <v>КОМПЛЕКТ КОРОБА AVANTECH YOU INLAY, H187,NL500,АНТРАЦИТ</v>
          </cell>
        </row>
        <row r="2913">
          <cell r="A2913">
            <v>9257191</v>
          </cell>
          <cell r="B2913" t="str">
            <v>КОМПЛЕКТ КОРОБА AVANTECH YOU INLAY, H187,NL550,АНТРАЦИТ</v>
          </cell>
        </row>
        <row r="2914">
          <cell r="A2914">
            <v>9257192</v>
          </cell>
          <cell r="B2914" t="str">
            <v>КОМПЛЕКТ КОРОБА AVANTECH YOU INLAY, H187,NL600,АНТРАЦИТ</v>
          </cell>
        </row>
        <row r="2915">
          <cell r="A2915">
            <v>9257193</v>
          </cell>
          <cell r="B2915" t="str">
            <v>КОМПЛЕКТ КОРОБА AVANTECH YOU INLAY, H187,NL650,АНТРАЦИТ</v>
          </cell>
        </row>
        <row r="2916">
          <cell r="A2916">
            <v>9255000</v>
          </cell>
          <cell r="B2916" t="str">
            <v>БОКОВИНА ЯЩИКА AVANTECH YOU, H77,NL400,СЕРЕБРИСТАЯ,ЛЕВАЯ</v>
          </cell>
        </row>
        <row r="2917">
          <cell r="A2917">
            <v>9255001</v>
          </cell>
          <cell r="B2917" t="str">
            <v>БОКОВИНА ЯЩИКА AVANTECH YOU, H77,NL400,СЕРЕБРИСТАЯ,ПРАВАЯ</v>
          </cell>
        </row>
        <row r="2918">
          <cell r="A2918">
            <v>9255002</v>
          </cell>
          <cell r="B2918" t="str">
            <v>БОКОВИНА ЯЩИКА AVANTECH YOU, H77,NL450,СЕРЕБРИСТАЯ,ЛЕВАЯ</v>
          </cell>
        </row>
        <row r="2919">
          <cell r="A2919">
            <v>9255003</v>
          </cell>
          <cell r="B2919" t="str">
            <v>БОКОВИНА ЯЩИКА AVANTECH YOU, H77,NL450,СЕРЕБРИСТАЯ,ПРАВАЯ</v>
          </cell>
        </row>
        <row r="2920">
          <cell r="A2920">
            <v>9255004</v>
          </cell>
          <cell r="B2920" t="str">
            <v>БОКОВИНА ЯЩИКА AVANTECH YOU, H77,NL500,СЕРЕБРИСТАЯ,ЛЕВАЯ</v>
          </cell>
        </row>
        <row r="2921">
          <cell r="A2921">
            <v>9255005</v>
          </cell>
          <cell r="B2921" t="str">
            <v>БОКОВИНА ЯЩИКА AVANTECH YOU, H77,NL500,СЕРЕБРИСТАЯ,ПРАВАЯ</v>
          </cell>
        </row>
        <row r="2922">
          <cell r="A2922">
            <v>9255006</v>
          </cell>
          <cell r="B2922" t="str">
            <v>БОКОВИНА ЯЩИКА AVANTECH YOU, H77,NL550,СЕРЕБРИСТАЯ,ЛЕВАЯ</v>
          </cell>
        </row>
        <row r="2923">
          <cell r="A2923">
            <v>9255007</v>
          </cell>
          <cell r="B2923" t="str">
            <v>БОКОВИНА ЯЩИКА AVANTECH YOU, H77,NL550,СЕРЕБРИСТАЯ,ПРАВАЯ</v>
          </cell>
        </row>
        <row r="2924">
          <cell r="A2924">
            <v>9255080</v>
          </cell>
          <cell r="B2924" t="str">
            <v>БОКОВИНА ЯЩИКА AVANTECH YOU, H77,NL400,БЕЛАЯ,ЛЕВАЯ</v>
          </cell>
        </row>
        <row r="2925">
          <cell r="A2925">
            <v>9255081</v>
          </cell>
          <cell r="B2925" t="str">
            <v>БОКОВИНА ЯЩИКА AVANTECH YOU, H77,NL400,БЕЛАЯ,ПРАВАЯ</v>
          </cell>
        </row>
        <row r="2926">
          <cell r="A2926">
            <v>9255082</v>
          </cell>
          <cell r="B2926" t="str">
            <v>БОКОВИНА ЯЩИКА AVANTECH YOU, H77,NL450,БЕЛАЯ,ЛЕВАЯ</v>
          </cell>
        </row>
        <row r="2927">
          <cell r="A2927">
            <v>9255083</v>
          </cell>
          <cell r="B2927" t="str">
            <v>БОКОВИНА ЯЩИКА AVANTECH YOU, H77,NL450,БЕЛАЯ,ПРАВАЯ</v>
          </cell>
        </row>
        <row r="2928">
          <cell r="A2928">
            <v>9255084</v>
          </cell>
          <cell r="B2928" t="str">
            <v>БОКОВИНА ЯЩИКА AVANTECH YOU, H77,NL500,БЕЛАЯ,ЛЕВАЯ</v>
          </cell>
        </row>
        <row r="2929">
          <cell r="A2929">
            <v>9255085</v>
          </cell>
          <cell r="B2929" t="str">
            <v>БОКОВИНА ЯЩИКА AVANTECH YOU, H77,NL500,БЕЛАЯ,ПРАВАЯ</v>
          </cell>
        </row>
        <row r="2930">
          <cell r="A2930">
            <v>9255086</v>
          </cell>
          <cell r="B2930" t="str">
            <v>БОКОВИНА ЯЩИКА AVANTECH YOU, H77,NL550,БЕЛАЯ,ЛЕВАЯ</v>
          </cell>
        </row>
        <row r="2931">
          <cell r="A2931">
            <v>9255087</v>
          </cell>
          <cell r="B2931" t="str">
            <v>БОКОВИНА ЯЩИКА AVANTECH YOU, H77,NL550,БЕЛАЯ,ПРАВАЯ</v>
          </cell>
        </row>
        <row r="2932">
          <cell r="A2932">
            <v>9255160</v>
          </cell>
          <cell r="B2932" t="str">
            <v>БОКОВИНА ЯЩИКА AVANTECH YOU, H77,NL400,АНТРАЦИТ,ЛЕВАЯ</v>
          </cell>
        </row>
        <row r="2933">
          <cell r="A2933">
            <v>9255161</v>
          </cell>
          <cell r="B2933" t="str">
            <v>БОКОВИНА ЯЩИКА AVANTECH YOU, H77,NL400,АНТРАЦИТ,ПРАВАЯ</v>
          </cell>
        </row>
        <row r="2934">
          <cell r="A2934">
            <v>9255162</v>
          </cell>
          <cell r="B2934" t="str">
            <v>БОКОВИНА ЯЩИКА AVANTECH YOU, H77,NL450,АНТРАЦИТ,ЛЕВАЯ</v>
          </cell>
        </row>
        <row r="2935">
          <cell r="A2935">
            <v>9255163</v>
          </cell>
          <cell r="B2935" t="str">
            <v>БОКОВИНА ЯЩИКА AVANTECH YOU, H77,NL450,АНТРАЦИТ,ПРАВАЯ</v>
          </cell>
        </row>
        <row r="2936">
          <cell r="A2936">
            <v>9255164</v>
          </cell>
          <cell r="B2936" t="str">
            <v>БОКОВИНА ЯЩИКА AVANTECH YOU, H77,NL500,АНТРАЦИТ,ЛЕВАЯ</v>
          </cell>
        </row>
        <row r="2937">
          <cell r="A2937">
            <v>9255165</v>
          </cell>
          <cell r="B2937" t="str">
            <v>БОКОВИНА ЯЩИКА AVANTECH YOU, H77,NL500,АНТРАЦИТ,ПРАВАЯ</v>
          </cell>
        </row>
        <row r="2938">
          <cell r="A2938">
            <v>9255166</v>
          </cell>
          <cell r="B2938" t="str">
            <v>БОКОВИНА ЯЩИКА AVANTECH YOU, H77,NL550,АНТРАЦИТ,ЛЕВАЯ</v>
          </cell>
        </row>
        <row r="2939">
          <cell r="A2939">
            <v>9255167</v>
          </cell>
          <cell r="B2939" t="str">
            <v>БОКОВИНА ЯЩИКА AVANTECH YOU, H77,NL550,АНТРАЦИТ,ПРАВАЯ</v>
          </cell>
        </row>
        <row r="2940">
          <cell r="A2940">
            <v>9255832</v>
          </cell>
          <cell r="B2940" t="str">
            <v>СОЕДИНИТЕЛЬ ПЕРЕДНЕЙ ПАНЕЛИ AVANTECH YOU,H77,ПОД ПРИКРУЧИВАНИЕ</v>
          </cell>
        </row>
        <row r="2941">
          <cell r="A2941">
            <v>9255833</v>
          </cell>
          <cell r="B2941" t="str">
            <v>СОЕДИНИТЕЛЬ ПЕРЕДНЕЙ ПАНЕЛИ AVANTECH YOU,H77,ПОД ЗАПРЕССОВКУ</v>
          </cell>
        </row>
        <row r="2942">
          <cell r="A2942">
            <v>9257702</v>
          </cell>
          <cell r="B2942" t="str">
            <v>СТАБИЛИЗАТОР ЗАДНЕЙ СТЕНКИ AVANTECH YOU,ПЛАСТИК</v>
          </cell>
        </row>
        <row r="2943">
          <cell r="A2943">
            <v>9113735</v>
          </cell>
          <cell r="B2943" t="str">
            <v>УНИВ. УГОЛОК, 31Х31 ММ, СТ. (СТАБИЛИЗАТОР ЗАДНЕЙ СТЕНКИ AVANTECH YOU,H77,ПЛАСТИК)</v>
          </cell>
        </row>
        <row r="2944">
          <cell r="A2944">
            <v>9255008</v>
          </cell>
          <cell r="B2944" t="str">
            <v>БОКОВИНА ЯЩИКА AVANTECH YOU, H101,NL270,СЕРЕБРИСТАЯ,ЛЕВАЯ</v>
          </cell>
        </row>
        <row r="2945">
          <cell r="A2945">
            <v>9255009</v>
          </cell>
          <cell r="B2945" t="str">
            <v>БОКОВИНА ЯЩИКА AVANTECH YOU, H101,NL270,СЕРЕБРИСТАЯ,ПРАВАЯ</v>
          </cell>
        </row>
        <row r="2946">
          <cell r="A2946">
            <v>9255010</v>
          </cell>
          <cell r="B2946" t="str">
            <v>БОКОВИНА ЯЩИКА AVANTECH YOU, H101,NL300,СЕРЕБРИСТАЯ,ЛЕВАЯ</v>
          </cell>
        </row>
        <row r="2947">
          <cell r="A2947">
            <v>9255011</v>
          </cell>
          <cell r="B2947" t="str">
            <v>БОКОВИНА ЯЩИКА AVANTECH YOU, H101,NL300,СЕРЕБРИСТАЯ,ПРАВАЯ</v>
          </cell>
        </row>
        <row r="2948">
          <cell r="A2948">
            <v>9255012</v>
          </cell>
          <cell r="B2948" t="str">
            <v>БОКОВИНА ЯЩИКА AVANTECH YOU, H101,NL350,СЕРЕБРИСТАЯ,ЛЕВАЯ</v>
          </cell>
        </row>
        <row r="2949">
          <cell r="A2949">
            <v>9255013</v>
          </cell>
          <cell r="B2949" t="str">
            <v>БОКОВИНА ЯЩИКА AVANTECH YOU, H101,NL350,СЕРЕБРИСТАЯ,ПРАВАЯ</v>
          </cell>
        </row>
        <row r="2950">
          <cell r="A2950">
            <v>9255014</v>
          </cell>
          <cell r="B2950" t="str">
            <v>БОКОВИНА ЯЩИКА AVANTECH YOU, H101,NL400,СЕРЕБРИСТАЯ,ЛЕВАЯ</v>
          </cell>
        </row>
        <row r="2951">
          <cell r="A2951">
            <v>9255015</v>
          </cell>
          <cell r="B2951" t="str">
            <v>БОКОВИНА ЯЩИКА AVANTECH YOU, H101,NL400,СЕРЕБРИСТАЯ,ПРАВАЯ</v>
          </cell>
        </row>
        <row r="2952">
          <cell r="A2952">
            <v>9255016</v>
          </cell>
          <cell r="B2952" t="str">
            <v>БОКОВИНА ЯЩИКА AVANTECH YOU, H101,NL450,СЕРЕБРИСТАЯ,ЛЕВАЯ</v>
          </cell>
        </row>
        <row r="2953">
          <cell r="A2953">
            <v>9255017</v>
          </cell>
          <cell r="B2953" t="str">
            <v>БОКОВИНА ЯЩИКА AVANTECH YOU, H101,NL450,СЕРЕБРИСТАЯ,ПРАВАЯ</v>
          </cell>
        </row>
        <row r="2954">
          <cell r="A2954">
            <v>9255018</v>
          </cell>
          <cell r="B2954" t="str">
            <v>БОКОВИНА ЯЩИКА AVANTECH YOU, H101,NL500,СЕРЕБРИСТАЯ,ЛЕВАЯ</v>
          </cell>
        </row>
        <row r="2955">
          <cell r="A2955">
            <v>9255019</v>
          </cell>
          <cell r="B2955" t="str">
            <v>БОКОВИНА ЯЩИКА AVANTECH YOU, H101,NL500,СЕРЕБРИСТАЯ,ПРАВАЯ</v>
          </cell>
        </row>
        <row r="2956">
          <cell r="A2956">
            <v>9255020</v>
          </cell>
          <cell r="B2956" t="str">
            <v>БОКОВИНА ЯЩИКА AVANTECH YOU, H101,NL550,СЕРЕБРИСТАЯ,ЛЕВАЯ</v>
          </cell>
        </row>
        <row r="2957">
          <cell r="A2957">
            <v>9255021</v>
          </cell>
          <cell r="B2957" t="str">
            <v>БОКОВИНА ЯЩИКА AVANTECH YOU, H101,NL550,СЕРЕБРИСТАЯ,ПРАВАЯ</v>
          </cell>
        </row>
        <row r="2958">
          <cell r="A2958">
            <v>9255022</v>
          </cell>
          <cell r="B2958" t="str">
            <v>БОКОВИНА ЯЩИКА AVANTECH YOU, H101,NL600,СЕРЕБРИСТАЯ,ЛЕВАЯ</v>
          </cell>
        </row>
        <row r="2959">
          <cell r="A2959">
            <v>9255023</v>
          </cell>
          <cell r="B2959" t="str">
            <v>БОКОВИНА ЯЩИКА AVANTECH YOU, H101,NL600,СЕРЕБРИСТАЯ,ПРАВАЯ</v>
          </cell>
        </row>
        <row r="2960">
          <cell r="A2960">
            <v>9255024</v>
          </cell>
          <cell r="B2960" t="str">
            <v>БОКОВИНА ЯЩИКА AVANTECH YOU, H101,NL650,СЕРЕБРИСТАЯ,ЛЕВАЯ</v>
          </cell>
        </row>
        <row r="2961">
          <cell r="A2961">
            <v>9255025</v>
          </cell>
          <cell r="B2961" t="str">
            <v>БОКОВИНА ЯЩИКА AVANTECH YOU, H101,NL650,СЕРЕБРИСТАЯ,ПРАВАЯ</v>
          </cell>
        </row>
        <row r="2962">
          <cell r="A2962">
            <v>9255088</v>
          </cell>
          <cell r="B2962" t="str">
            <v>БОКОВИНА ЯЩИКА AVANTECH YOU, H101,NL270,БЕЛАЯ,ЛЕВАЯ</v>
          </cell>
        </row>
        <row r="2963">
          <cell r="A2963">
            <v>9255089</v>
          </cell>
          <cell r="B2963" t="str">
            <v>БОКОВИНА ЯЩИКА AVANTECH YOU, H101,NL270,БЕЛАЯ,ПРАВАЯ</v>
          </cell>
        </row>
        <row r="2964">
          <cell r="A2964">
            <v>9255090</v>
          </cell>
          <cell r="B2964" t="str">
            <v>БОКОВИНА ЯЩИКА AVANTECH YOU, H101,NL300,БЕЛАЯ,ЛЕВАЯ</v>
          </cell>
        </row>
        <row r="2965">
          <cell r="A2965">
            <v>9255091</v>
          </cell>
          <cell r="B2965" t="str">
            <v>БОКОВИНА ЯЩИКА AVANTECH YOU, H101,NL300,БЕЛАЯ,ПРАВАЯ</v>
          </cell>
        </row>
        <row r="2966">
          <cell r="A2966">
            <v>9255092</v>
          </cell>
          <cell r="B2966" t="str">
            <v>БОКОВИНА ЯЩИКА AVANTECH YOU, H101,NL350,БЕЛАЯ,ЛЕВАЯ</v>
          </cell>
        </row>
        <row r="2967">
          <cell r="A2967">
            <v>9255093</v>
          </cell>
          <cell r="B2967" t="str">
            <v>БОКОВИНА ЯЩИКА AVANTECH YOU, H101,NL350,БЕЛАЯ,ПРАВАЯ</v>
          </cell>
        </row>
        <row r="2968">
          <cell r="A2968">
            <v>9255094</v>
          </cell>
          <cell r="B2968" t="str">
            <v>БОКОВИНА ЯЩИКА AVANTECH YOU, H101,NL400,БЕЛАЯ,ЛЕВАЯ</v>
          </cell>
        </row>
        <row r="2969">
          <cell r="A2969">
            <v>9255095</v>
          </cell>
          <cell r="B2969" t="str">
            <v>БОКОВИНА ЯЩИКА AVANTECH YOU, H101,NL400,БЕЛАЯ,ПРАВАЯ</v>
          </cell>
        </row>
        <row r="2970">
          <cell r="A2970">
            <v>9255096</v>
          </cell>
          <cell r="B2970" t="str">
            <v>БОКОВИНА ЯЩИКА AVANTECH YOU, H101,NL450,БЕЛАЯ,ЛЕВАЯ</v>
          </cell>
        </row>
        <row r="2971">
          <cell r="A2971">
            <v>9255097</v>
          </cell>
          <cell r="B2971" t="str">
            <v>БОКОВИНА ЯЩИКА AVANTECH YOU, H101,NL450,БЕЛАЯ,ПРАВАЯ</v>
          </cell>
        </row>
        <row r="2972">
          <cell r="A2972">
            <v>9255098</v>
          </cell>
          <cell r="B2972" t="str">
            <v>БОКОВИНА ЯЩИКА AVANTECH YOU, H101,NL500,БЕЛАЯ,ЛЕВАЯ</v>
          </cell>
        </row>
        <row r="2973">
          <cell r="A2973">
            <v>9255099</v>
          </cell>
          <cell r="B2973" t="str">
            <v>БОКОВИНА ЯЩИКА AVANTECH YOU, H101,NL500,БЕЛАЯ,ПРАВАЯ</v>
          </cell>
        </row>
        <row r="2974">
          <cell r="A2974">
            <v>9255100</v>
          </cell>
          <cell r="B2974" t="str">
            <v>БОКОВИНА ЯЩИКА AVANTECH YOU, H101,NL550,БЕЛАЯ,ЛЕВАЯ</v>
          </cell>
        </row>
        <row r="2975">
          <cell r="A2975">
            <v>9255101</v>
          </cell>
          <cell r="B2975" t="str">
            <v>БОКОВИНА ЯЩИКА AVANTECH YOU, H101,NL550,БЕЛАЯ,ПРАВАЯ</v>
          </cell>
        </row>
        <row r="2976">
          <cell r="A2976">
            <v>9255102</v>
          </cell>
          <cell r="B2976" t="str">
            <v>БОКОВИНА ЯЩИКА AVANTECH YOU, H101,NL600,БЕЛАЯ,ЛЕВАЯ</v>
          </cell>
        </row>
        <row r="2977">
          <cell r="A2977">
            <v>9255103</v>
          </cell>
          <cell r="B2977" t="str">
            <v>БОКОВИНА ЯЩИКА AVANTECH YOU, H101,NL600,БЕЛАЯ,ПРАВАЯ</v>
          </cell>
        </row>
        <row r="2978">
          <cell r="A2978">
            <v>9255104</v>
          </cell>
          <cell r="B2978" t="str">
            <v>БОКОВИНА ЯЩИКА AVANTECH YOU, H101,NL650,БЕЛАЯ,ЛЕВАЯ</v>
          </cell>
        </row>
        <row r="2979">
          <cell r="A2979">
            <v>9255105</v>
          </cell>
          <cell r="B2979" t="str">
            <v>БОКОВИНА ЯЩИКА AVANTECH YOU, H101,NL650,БЕЛАЯ,ПРАВАЯ</v>
          </cell>
        </row>
        <row r="2980">
          <cell r="A2980">
            <v>9255168</v>
          </cell>
          <cell r="B2980" t="str">
            <v>БОКОВИНА ЯЩИКА AVANTECH YOU, H101,NL270,АНТРАЦИТ,ЛЕВАЯ</v>
          </cell>
        </row>
        <row r="2981">
          <cell r="A2981">
            <v>9255169</v>
          </cell>
          <cell r="B2981" t="str">
            <v>БОКОВИНА ЯЩИКА AVANTECH YOU, H101,NL270,АНТРАЦИТ,ПРАВАЯ</v>
          </cell>
        </row>
        <row r="2982">
          <cell r="A2982">
            <v>9255170</v>
          </cell>
          <cell r="B2982" t="str">
            <v>БОКОВИНА ЯЩИКА AVANTECH YOU, H101,NL300,АНТРАЦИТ,ЛЕВАЯ</v>
          </cell>
        </row>
        <row r="2983">
          <cell r="A2983">
            <v>9255171</v>
          </cell>
          <cell r="B2983" t="str">
            <v>БОКОВИНА ЯЩИКА AVANTECH YOU, H101,NL300,АНТРАЦИТ,ПРАВАЯ</v>
          </cell>
        </row>
        <row r="2984">
          <cell r="A2984">
            <v>9255172</v>
          </cell>
          <cell r="B2984" t="str">
            <v>БОКОВИНА ЯЩИКА AVANTECH YOU, H101,NL350,АНТРАЦИТ,ЛЕВАЯ</v>
          </cell>
        </row>
        <row r="2985">
          <cell r="A2985">
            <v>9255173</v>
          </cell>
          <cell r="B2985" t="str">
            <v>БОКОВИНА ЯЩИКА AVANTECH YOU, H101,NL350,АНТРАЦИТ,ПРАВАЯ</v>
          </cell>
        </row>
        <row r="2986">
          <cell r="A2986">
            <v>9255174</v>
          </cell>
          <cell r="B2986" t="str">
            <v>БОКОВИНА ЯЩИКА AVANTECH YOU, H101,NL400,АНТРАЦИТ,ЛЕВАЯ</v>
          </cell>
        </row>
        <row r="2987">
          <cell r="A2987">
            <v>9255175</v>
          </cell>
          <cell r="B2987" t="str">
            <v>БОКОВИНА ЯЩИКА AVANTECH YOU, H101,NL400,АНТРАЦИТ,ПРАВАЯ</v>
          </cell>
        </row>
        <row r="2988">
          <cell r="A2988">
            <v>9255176</v>
          </cell>
          <cell r="B2988" t="str">
            <v>БОКОВИНА ЯЩИКА AVANTECH YOU, H101,NL450,АНТРАЦИТ,ЛЕВАЯ</v>
          </cell>
        </row>
        <row r="2989">
          <cell r="A2989">
            <v>9255177</v>
          </cell>
          <cell r="B2989" t="str">
            <v>БОКОВИНА ЯЩИКА AVANTECH YOU, H101,NL450,АНТРАЦИТ,ПРАВАЯ</v>
          </cell>
        </row>
        <row r="2990">
          <cell r="A2990">
            <v>9255178</v>
          </cell>
          <cell r="B2990" t="str">
            <v>БОКОВИНА ЯЩИКА AVANTECH YOU, H101,NL500,АНТРАЦИТ,ЛЕВАЯ</v>
          </cell>
        </row>
        <row r="2991">
          <cell r="A2991">
            <v>9255179</v>
          </cell>
          <cell r="B2991" t="str">
            <v>БОКОВИНА ЯЩИКА AVANTECH YOU, H101,NL500,АНТРАЦИТ,ПРАВАЯ</v>
          </cell>
        </row>
        <row r="2992">
          <cell r="A2992">
            <v>9255180</v>
          </cell>
          <cell r="B2992" t="str">
            <v>БОКОВИНА ЯЩИКА AVANTECH YOU, H101,NL550,АНТРАЦИТ,ЛЕВАЯ</v>
          </cell>
        </row>
        <row r="2993">
          <cell r="A2993">
            <v>9255181</v>
          </cell>
          <cell r="B2993" t="str">
            <v>БОКОВИНА ЯЩИКА AVANTECH YOU, H101,NL550,АНТРАЦИТ,ПРАВАЯ</v>
          </cell>
        </row>
        <row r="2994">
          <cell r="A2994">
            <v>9255182</v>
          </cell>
          <cell r="B2994" t="str">
            <v>БОКОВИНА ЯЩИКА AVANTECH YOU, H101,NL600,АНТРАЦИТ,ЛЕВАЯ</v>
          </cell>
        </row>
        <row r="2995">
          <cell r="A2995">
            <v>9255183</v>
          </cell>
          <cell r="B2995" t="str">
            <v>БОКОВИНА ЯЩИКА AVANTECH YOU, H101,NL600,АНТРАЦИТ,ПРАВАЯ</v>
          </cell>
        </row>
        <row r="2996">
          <cell r="A2996">
            <v>9255184</v>
          </cell>
          <cell r="B2996" t="str">
            <v>БОКОВИНА ЯЩИКА AVANTECH YOU, H101,NL650,АНТРАЦИТ,ЛЕВАЯ</v>
          </cell>
        </row>
        <row r="2997">
          <cell r="A2997">
            <v>9255185</v>
          </cell>
          <cell r="B2997" t="str">
            <v>БОКОВИНА ЯЩИКА AVANTECH YOU, H101,NL650,АНТРАЦИТ,ПРАВАЯ</v>
          </cell>
        </row>
        <row r="2998">
          <cell r="A2998">
            <v>9255835</v>
          </cell>
          <cell r="B2998" t="str">
            <v>СОЕДИНИТЕЛЬ ПЕРЕДНЕЙ ПАНЕЛИ AVANTECH YOU,H101,ПОД ПРИКРУЧИВАНИЕ</v>
          </cell>
        </row>
        <row r="2999">
          <cell r="A2999">
            <v>9255836</v>
          </cell>
          <cell r="B2999" t="str">
            <v>СОЕДИНИТЕЛЬ ПЕРЕДНЕЙ ПАНЕЛИ AVANTECH YOU,H101,ПОД ЗАПРЕССОВКУ</v>
          </cell>
        </row>
        <row r="3000">
          <cell r="A3000">
            <v>9255804</v>
          </cell>
          <cell r="B3000" t="str">
            <v>ДИЗАЙН-ПРОФИЛЬ AVANTECH YOU, NL270,СЕРЕБРИСТЫЙ</v>
          </cell>
        </row>
        <row r="3001">
          <cell r="A3001">
            <v>9255805</v>
          </cell>
          <cell r="B3001" t="str">
            <v>ДИЗАЙН-ПРОФИЛЬ AVANTECH YOU, NL300,СЕРЕБРИСТЫЙ</v>
          </cell>
        </row>
        <row r="3002">
          <cell r="A3002">
            <v>9255806</v>
          </cell>
          <cell r="B3002" t="str">
            <v>ДИЗАЙН-ПРОФИЛЬ AVANTECH YOU, NL350,СЕРЕБРИСТЫЙ</v>
          </cell>
        </row>
        <row r="3003">
          <cell r="A3003">
            <v>9255807</v>
          </cell>
          <cell r="B3003" t="str">
            <v>ДИЗАЙН-ПРОФИЛЬ AVANTECH YOU, NL400,СЕРЕБРИСТЫЙ</v>
          </cell>
        </row>
        <row r="3004">
          <cell r="A3004">
            <v>9255808</v>
          </cell>
          <cell r="B3004" t="str">
            <v>ДИЗАЙН-ПРОФИЛЬ AVANTECH YOU, NL450,СЕРЕБРИСТЫЙ</v>
          </cell>
        </row>
        <row r="3005">
          <cell r="A3005">
            <v>9255809</v>
          </cell>
          <cell r="B3005" t="str">
            <v>ДИЗАЙН-ПРОФИЛЬ AVANTECH YOU, NL500,СЕРЕБРИСТЫЙ</v>
          </cell>
        </row>
        <row r="3006">
          <cell r="A3006">
            <v>9255810</v>
          </cell>
          <cell r="B3006" t="str">
            <v>ДИЗАЙН-ПРОФИЛЬ AVANTECH YOU, NL550,СЕРЕБРИСТЫЙ</v>
          </cell>
        </row>
        <row r="3007">
          <cell r="A3007">
            <v>9255811</v>
          </cell>
          <cell r="B3007" t="str">
            <v>ДИЗАЙН-ПРОФИЛЬ AVANTECH YOU, NL600,СЕРЕБРИСТЫЙ</v>
          </cell>
        </row>
        <row r="3008">
          <cell r="A3008">
            <v>9255812</v>
          </cell>
          <cell r="B3008" t="str">
            <v>ДИЗАЙН-ПРОФИЛЬ AVANTECH YOU, NL650,СЕРЕБРИСТЫЙ</v>
          </cell>
        </row>
        <row r="3009">
          <cell r="A3009">
            <v>9255813</v>
          </cell>
          <cell r="B3009" t="str">
            <v>ДИЗАЙН-ПРОФИЛЬ AVANTECH YOU, NL270,БЕЛЫЙ</v>
          </cell>
        </row>
        <row r="3010">
          <cell r="A3010">
            <v>9255814</v>
          </cell>
          <cell r="B3010" t="str">
            <v>ДИЗАЙН-ПРОФИЛЬ AVANTECH YOU, NL300,БЕЛЫЙ</v>
          </cell>
        </row>
        <row r="3011">
          <cell r="A3011">
            <v>9255815</v>
          </cell>
          <cell r="B3011" t="str">
            <v>ДИЗАЙН-ПРОФИЛЬ AVANTECH YOU, NL350,БЕЛЫЙ</v>
          </cell>
        </row>
        <row r="3012">
          <cell r="A3012">
            <v>9255816</v>
          </cell>
          <cell r="B3012" t="str">
            <v>ДИЗАЙН-ПРОФИЛЬ AVANTECH YOU, NL400,БЕЛЫЙ</v>
          </cell>
        </row>
        <row r="3013">
          <cell r="A3013">
            <v>9255817</v>
          </cell>
          <cell r="B3013" t="str">
            <v>ДИЗАЙН-ПРОФИЛЬ AVANTECH YOU, NL450,БЕЛЫЙ</v>
          </cell>
        </row>
        <row r="3014">
          <cell r="A3014">
            <v>9255818</v>
          </cell>
          <cell r="B3014" t="str">
            <v>ДИЗАЙН-ПРОФИЛЬ AVANTECH YOU, NL500,БЕЛЫЙ</v>
          </cell>
        </row>
        <row r="3015">
          <cell r="A3015">
            <v>9255819</v>
          </cell>
          <cell r="B3015" t="str">
            <v>ДИЗАЙН-ПРОФИЛЬ AVANTECH YOU, NL550,БЕЛЫЙ</v>
          </cell>
        </row>
        <row r="3016">
          <cell r="A3016">
            <v>9255820</v>
          </cell>
          <cell r="B3016" t="str">
            <v>ДИЗАЙН-ПРОФИЛЬ AVANTECH YOU, NL600,БЕЛЫЙ</v>
          </cell>
        </row>
        <row r="3017">
          <cell r="A3017">
            <v>9255821</v>
          </cell>
          <cell r="B3017" t="str">
            <v>ДИЗАЙН-ПРОФИЛЬ AVANTECH YOU, NL650,БЕЛЫЙ</v>
          </cell>
        </row>
        <row r="3018">
          <cell r="A3018">
            <v>9255822</v>
          </cell>
          <cell r="B3018" t="str">
            <v>ДИЗАЙН-ПРОФИЛЬ AVANTECH YOU, NL270,АНТРАЦИТ</v>
          </cell>
        </row>
        <row r="3019">
          <cell r="A3019">
            <v>9255823</v>
          </cell>
          <cell r="B3019" t="str">
            <v>ДИЗАЙН-ПРОФИЛЬ AVANTECH YOU, NL300,АНТРАЦИТ</v>
          </cell>
        </row>
        <row r="3020">
          <cell r="A3020">
            <v>9255824</v>
          </cell>
          <cell r="B3020" t="str">
            <v>ДИЗАЙН-ПРОФИЛЬ AVANTECH YOU, NL350,АНТРАЦИТ</v>
          </cell>
        </row>
        <row r="3021">
          <cell r="A3021">
            <v>9255825</v>
          </cell>
          <cell r="B3021" t="str">
            <v>ДИЗАЙН-ПРОФИЛЬ AVANTECH YOU, NL400,АНТРАЦИТ</v>
          </cell>
        </row>
        <row r="3022">
          <cell r="A3022">
            <v>9255826</v>
          </cell>
          <cell r="B3022" t="str">
            <v>ДИЗАЙН-ПРОФИЛЬ AVANTECH YOU, NL450,АНТРАЦИТ</v>
          </cell>
        </row>
        <row r="3023">
          <cell r="A3023">
            <v>9255827</v>
          </cell>
          <cell r="B3023" t="str">
            <v>ДИЗАЙН-ПРОФИЛЬ AVANTECH YOU, NL500,АНТРАЦИТ</v>
          </cell>
        </row>
        <row r="3024">
          <cell r="A3024">
            <v>9255828</v>
          </cell>
          <cell r="B3024" t="str">
            <v>ДИЗАЙН-ПРОФИЛЬ AVANTECH YOU, NL550,АНТРАЦИТ</v>
          </cell>
        </row>
        <row r="3025">
          <cell r="A3025">
            <v>9255829</v>
          </cell>
          <cell r="B3025" t="str">
            <v>ДИЗАЙН-ПРОФИЛЬ AVANTECH YOU, NL600,АНТРАЦИТ</v>
          </cell>
        </row>
        <row r="3026">
          <cell r="A3026">
            <v>9255830</v>
          </cell>
          <cell r="B3026" t="str">
            <v>ДИЗАЙН-ПРОФИЛЬ AVANTECH YOU, NL650,АНТРАЦИТ</v>
          </cell>
        </row>
        <row r="3027">
          <cell r="A3027">
            <v>9255759</v>
          </cell>
          <cell r="B3027" t="str">
            <v>ДИЗАЙН-ПРОФИЛЬ AVANTECH YOU, NL270,ПОД АЛЮМИНИЙ</v>
          </cell>
        </row>
        <row r="3028">
          <cell r="A3028">
            <v>9255760</v>
          </cell>
          <cell r="B3028" t="str">
            <v>ДИЗАЙН-ПРОФИЛЬ AVANTECH YOU, NL300,ПОД АЛЮМИНИЙ</v>
          </cell>
        </row>
        <row r="3029">
          <cell r="A3029">
            <v>9255761</v>
          </cell>
          <cell r="B3029" t="str">
            <v>ДИЗАЙН-ПРОФИЛЬ AVANTECH YOU, NL350,ПОД АЛЮМИНИЙ</v>
          </cell>
        </row>
        <row r="3030">
          <cell r="A3030">
            <v>9255762</v>
          </cell>
          <cell r="B3030" t="str">
            <v>ДИЗАЙН-ПРОФИЛЬ AVANTECH YOU, NL400,ПОД АЛЮМИНИЙ</v>
          </cell>
        </row>
        <row r="3031">
          <cell r="A3031">
            <v>9255763</v>
          </cell>
          <cell r="B3031" t="str">
            <v>ДИЗАЙН-ПРОФИЛЬ AVANTECH YOU, NL450,ПОД АЛЮМИНИЙ</v>
          </cell>
        </row>
        <row r="3032">
          <cell r="A3032">
            <v>9255764</v>
          </cell>
          <cell r="B3032" t="str">
            <v>ДИЗАЙН-ПРОФИЛЬ AVANTECH YOU, NL500,ПОД АЛЮМИНИЙ</v>
          </cell>
        </row>
        <row r="3033">
          <cell r="A3033">
            <v>9255765</v>
          </cell>
          <cell r="B3033" t="str">
            <v>ДИЗАЙН-ПРОФИЛЬ AVANTECH YOU, NL550,ПОД АЛЮМИНИЙ</v>
          </cell>
        </row>
        <row r="3034">
          <cell r="A3034">
            <v>9255766</v>
          </cell>
          <cell r="B3034" t="str">
            <v>ДИЗАЙН-ПРОФИЛЬ AVANTECH YOU, NL600,ПОД АЛЮМИНИЙ</v>
          </cell>
        </row>
        <row r="3035">
          <cell r="A3035">
            <v>9255767</v>
          </cell>
          <cell r="B3035" t="str">
            <v>ДИЗАЙН-ПРОФИЛЬ AVANTECH YOU, NL650,ПОД АЛЮМИНИЙ</v>
          </cell>
        </row>
        <row r="3036">
          <cell r="A3036">
            <v>9255768</v>
          </cell>
          <cell r="B3036" t="str">
            <v>ДИЗАЙН-ПРОФИЛЬ AVANTECH YOU, NL270,ПОД НЕРЖАВЕЮЩУЮ СТАЛЬ</v>
          </cell>
        </row>
        <row r="3037">
          <cell r="A3037">
            <v>9255769</v>
          </cell>
          <cell r="B3037" t="str">
            <v>ДИЗАЙН-ПРОФИЛЬ AVANTECH YOU, NL300,ПОД НЕРЖАВЕЮЩУЮ СТАЛЬ</v>
          </cell>
        </row>
        <row r="3038">
          <cell r="A3038">
            <v>9255770</v>
          </cell>
          <cell r="B3038" t="str">
            <v>ДИЗАЙН-ПРОФИЛЬ AVANTECH YOU, NL350,ПОД НЕРЖАВЕЮЩУЮ СТАЛЬ</v>
          </cell>
        </row>
        <row r="3039">
          <cell r="A3039">
            <v>9255771</v>
          </cell>
          <cell r="B3039" t="str">
            <v>ДИЗАЙН-ПРОФИЛЬ AVANTECH YOU, NL400,ПОД НЕРЖАВЕЮЩУЮ СТАЛЬ</v>
          </cell>
        </row>
        <row r="3040">
          <cell r="A3040">
            <v>9255772</v>
          </cell>
          <cell r="B3040" t="str">
            <v>ДИЗАЙН-ПРОФИЛЬ AVANTECH YOU, NL450,ПОД НЕРЖАВЕЮЩУЮ СТАЛЬ</v>
          </cell>
        </row>
        <row r="3041">
          <cell r="A3041">
            <v>9255773</v>
          </cell>
          <cell r="B3041" t="str">
            <v>ДИЗАЙН-ПРОФИЛЬ AVANTECH YOU, NL500,ПОД НЕРЖАВЕЮЩУЮ СТАЛЬ</v>
          </cell>
        </row>
        <row r="3042">
          <cell r="A3042">
            <v>9255774</v>
          </cell>
          <cell r="B3042" t="str">
            <v>ДИЗАЙН-ПРОФИЛЬ AVANTECH YOU, NL550,ПОД НЕРЖАВЕЮЩУЮ СТАЛЬ</v>
          </cell>
        </row>
        <row r="3043">
          <cell r="A3043">
            <v>9255775</v>
          </cell>
          <cell r="B3043" t="str">
            <v>ДИЗАЙН-ПРОФИЛЬ AVANTECH YOU, NL600,ПОД НЕРЖАВЕЮЩУЮ СТАЛЬ</v>
          </cell>
        </row>
        <row r="3044">
          <cell r="A3044">
            <v>9255776</v>
          </cell>
          <cell r="B3044" t="str">
            <v>ДИЗАЙН-ПРОФИЛЬ AVANTECH YOU, NL650,ПОД НЕРЖАВЕЮЩУЮ СТАЛЬ</v>
          </cell>
        </row>
        <row r="3045">
          <cell r="A3045">
            <v>9255777</v>
          </cell>
          <cell r="B3045" t="str">
            <v>ДИЗАЙН-ПРОФИЛЬ AVANTECH YOU, NL270,ПОД ХРОМ</v>
          </cell>
        </row>
        <row r="3046">
          <cell r="A3046">
            <v>9255778</v>
          </cell>
          <cell r="B3046" t="str">
            <v>ДИЗАЙН-ПРОФИЛЬ AVANTECH YOU, NL300,ПОД ХРОМ</v>
          </cell>
        </row>
        <row r="3047">
          <cell r="A3047">
            <v>9255779</v>
          </cell>
          <cell r="B3047" t="str">
            <v>ДИЗАЙН-ПРОФИЛЬ AVANTECH YOU, NL350,ПОД ХРОМ</v>
          </cell>
        </row>
        <row r="3048">
          <cell r="A3048">
            <v>9255780</v>
          </cell>
          <cell r="B3048" t="str">
            <v>ДИЗАЙН-ПРОФИЛЬ AVANTECH YOU, NL400,ПОД ХРОМ</v>
          </cell>
        </row>
        <row r="3049">
          <cell r="A3049">
            <v>9255781</v>
          </cell>
          <cell r="B3049" t="str">
            <v>ДИЗАЙН-ПРОФИЛЬ AVANTECH YOU, NL450,ПОД ХРОМ</v>
          </cell>
        </row>
        <row r="3050">
          <cell r="A3050">
            <v>9255782</v>
          </cell>
          <cell r="B3050" t="str">
            <v>ДИЗАЙН-ПРОФИЛЬ AVANTECH YOU, NL500,ПОД ХРОМ</v>
          </cell>
        </row>
        <row r="3051">
          <cell r="A3051">
            <v>9255783</v>
          </cell>
          <cell r="B3051" t="str">
            <v>ДИЗАЙН-ПРОФИЛЬ AVANTECH YOU, NL550,ПОД ХРОМ</v>
          </cell>
        </row>
        <row r="3052">
          <cell r="A3052">
            <v>9255784</v>
          </cell>
          <cell r="B3052" t="str">
            <v>ДИЗАЙН-ПРОФИЛЬ AVANTECH YOU, NL600,ПОД ХРОМ</v>
          </cell>
        </row>
        <row r="3053">
          <cell r="A3053">
            <v>9255785</v>
          </cell>
          <cell r="B3053" t="str">
            <v>ДИЗАЙН-ПРОФИЛЬ AVANTECH YOU, NL650,ПОД ХРОМ</v>
          </cell>
        </row>
        <row r="3054">
          <cell r="A3054">
            <v>9255786</v>
          </cell>
          <cell r="B3054" t="str">
            <v>ДИЗАЙН-ПРОФИЛЬ AVANTECH YOU, NL270,ПОД ДУБ</v>
          </cell>
        </row>
        <row r="3055">
          <cell r="A3055">
            <v>9255787</v>
          </cell>
          <cell r="B3055" t="str">
            <v>ДИЗАЙН-ПРОФИЛЬ AVANTECH YOU, NL300,ПОД ДУБ</v>
          </cell>
        </row>
        <row r="3056">
          <cell r="A3056">
            <v>9255788</v>
          </cell>
          <cell r="B3056" t="str">
            <v>ДИЗАЙН-ПРОФИЛЬ AVANTECH YOU, NL350,ПОД ДУБ</v>
          </cell>
        </row>
        <row r="3057">
          <cell r="A3057">
            <v>9255789</v>
          </cell>
          <cell r="B3057" t="str">
            <v>ДИЗАЙН-ПРОФИЛЬ AVANTECH YOU, NL400,ПОД ДУБ</v>
          </cell>
        </row>
        <row r="3058">
          <cell r="A3058">
            <v>9255790</v>
          </cell>
          <cell r="B3058" t="str">
            <v>ДИЗАЙН-ПРОФИЛЬ AVANTECH YOU, NL450,ПОД ДУБ</v>
          </cell>
        </row>
        <row r="3059">
          <cell r="A3059">
            <v>9255791</v>
          </cell>
          <cell r="B3059" t="str">
            <v>ДИЗАЙН-ПРОФИЛЬ AVANTECH YOU, NL500,ПОД ДУБ</v>
          </cell>
        </row>
        <row r="3060">
          <cell r="A3060">
            <v>9255792</v>
          </cell>
          <cell r="B3060" t="str">
            <v>ДИЗАЙН-ПРОФИЛЬ AVANTECH YOU, NL550,ПОД ДУБ</v>
          </cell>
        </row>
        <row r="3061">
          <cell r="A3061">
            <v>9255793</v>
          </cell>
          <cell r="B3061" t="str">
            <v>ДИЗАЙН-ПРОФИЛЬ AVANTECH YOU, NL600,ПОД ДУБ</v>
          </cell>
        </row>
        <row r="3062">
          <cell r="A3062">
            <v>9255794</v>
          </cell>
          <cell r="B3062" t="str">
            <v>ДИЗАЙН-ПРОФИЛЬ AVANTECH YOU, NL650,ПОД ДУБ</v>
          </cell>
        </row>
        <row r="3063">
          <cell r="A3063">
            <v>9255795</v>
          </cell>
          <cell r="B3063" t="str">
            <v>ДИЗАЙН-ПРОФИЛЬ AVANTECH YOU, NL270,ПОД ОРЕХ</v>
          </cell>
        </row>
        <row r="3064">
          <cell r="A3064">
            <v>9255796</v>
          </cell>
          <cell r="B3064" t="str">
            <v>ДИЗАЙН-ПРОФИЛЬ AVANTECH YOU, NL300,ПОД ОРЕХ</v>
          </cell>
        </row>
        <row r="3065">
          <cell r="A3065">
            <v>9255797</v>
          </cell>
          <cell r="B3065" t="str">
            <v>ДИЗАЙН-ПРОФИЛЬ AVANTECH YOU, NL350,ПОД ОРЕХ</v>
          </cell>
        </row>
        <row r="3066">
          <cell r="A3066">
            <v>9255798</v>
          </cell>
          <cell r="B3066" t="str">
            <v>ДИЗАЙН-ПРОФИЛЬ AVANTECH YOU, NL400,ПОД ОРЕХ</v>
          </cell>
        </row>
        <row r="3067">
          <cell r="A3067">
            <v>9255799</v>
          </cell>
          <cell r="B3067" t="str">
            <v>ДИЗАЙН-ПРОФИЛЬ AVANTECH YOU, NL450,ПОД ОРЕХ</v>
          </cell>
        </row>
        <row r="3068">
          <cell r="A3068">
            <v>9255800</v>
          </cell>
          <cell r="B3068" t="str">
            <v>ДИЗАЙН-ПРОФИЛЬ AVANTECH YOU, NL500,ПОД ОРЕХ</v>
          </cell>
        </row>
        <row r="3069">
          <cell r="A3069">
            <v>9255801</v>
          </cell>
          <cell r="B3069" t="str">
            <v>ДИЗАЙН-ПРОФИЛЬ AVANTECH YOU, NL550,ПОД ОРЕХ</v>
          </cell>
        </row>
        <row r="3070">
          <cell r="A3070">
            <v>9255802</v>
          </cell>
          <cell r="B3070" t="str">
            <v>ДИЗАЙН-ПРОФИЛЬ AVANTECH YOU, NL600,ПОД ОРЕХ</v>
          </cell>
        </row>
        <row r="3071">
          <cell r="A3071">
            <v>9255803</v>
          </cell>
          <cell r="B3071" t="str">
            <v>ДИЗАЙН-ПРОФИЛЬ AVANTECH YOU, NL650,ПОД ОРЕХ</v>
          </cell>
        </row>
        <row r="3072">
          <cell r="A3072">
            <v>9255028</v>
          </cell>
          <cell r="B3072" t="str">
            <v>БОКОВИНА ЯЩИКА AVANTECH YOU, H139,NL300,СЕРЕБРИСТАЯ,ЛЕВАЯ</v>
          </cell>
        </row>
        <row r="3073">
          <cell r="A3073">
            <v>9255029</v>
          </cell>
          <cell r="B3073" t="str">
            <v>БОКОВИНА ЯЩИКА AVANTECH YOU, H139,NL300,СЕРЕБРИСТАЯ,ПРАВАЯ</v>
          </cell>
        </row>
        <row r="3074">
          <cell r="A3074">
            <v>9255030</v>
          </cell>
          <cell r="B3074" t="str">
            <v>БОКОВИНА ЯЩИКА AVANTECH YOU, H139,NL350,СЕРЕБРИСТАЯ,ЛЕВАЯ</v>
          </cell>
        </row>
        <row r="3075">
          <cell r="A3075">
            <v>9255031</v>
          </cell>
          <cell r="B3075" t="str">
            <v>БОКОВИНА ЯЩИКА AVANTECH YOU, H139,NL350,СЕРЕБРИСТАЯ,ПРАВАЯ</v>
          </cell>
        </row>
        <row r="3076">
          <cell r="A3076">
            <v>9255032</v>
          </cell>
          <cell r="B3076" t="str">
            <v>БОКОВИНА ЯЩИКА AVANTECH YOU, H139,NL400,СЕРЕБРИСТАЯ,ЛЕВАЯ</v>
          </cell>
        </row>
        <row r="3077">
          <cell r="A3077">
            <v>9255033</v>
          </cell>
          <cell r="B3077" t="str">
            <v>БОКОВИНА ЯЩИКА AVANTECH YOU, H139,NL400,СЕРЕБРИСТАЯ,ПРАВАЯ</v>
          </cell>
        </row>
        <row r="3078">
          <cell r="A3078">
            <v>9255034</v>
          </cell>
          <cell r="B3078" t="str">
            <v>БОКОВИНА ЯЩИКА AVANTECH YOU, H139,NL450,СЕРЕБРИСТАЯ,ЛЕВАЯ</v>
          </cell>
        </row>
        <row r="3079">
          <cell r="A3079">
            <v>9255035</v>
          </cell>
          <cell r="B3079" t="str">
            <v>БОКОВИНА ЯЩИКА AVANTECH YOU, H139,NL450,СЕРЕБРИСТАЯ,ПРАВАЯ</v>
          </cell>
        </row>
        <row r="3080">
          <cell r="A3080">
            <v>9255036</v>
          </cell>
          <cell r="B3080" t="str">
            <v>БОКОВИНА ЯЩИКА AVANTECH YOU, H139,NL500,СЕРЕБРИСТАЯ,ЛЕВАЯ</v>
          </cell>
        </row>
        <row r="3081">
          <cell r="A3081">
            <v>9255037</v>
          </cell>
          <cell r="B3081" t="str">
            <v>БОКОВИНА ЯЩИКА AVANTECH YOU, H139,NL500,СЕРЕБРИСТАЯ,ПРАВАЯ</v>
          </cell>
        </row>
        <row r="3082">
          <cell r="A3082">
            <v>9255038</v>
          </cell>
          <cell r="B3082" t="str">
            <v>БОКОВИНА ЯЩИКА AVANTECH YOU, H139,NL550,СЕРЕБРИСТАЯ,ЛЕВАЯ</v>
          </cell>
        </row>
        <row r="3083">
          <cell r="A3083">
            <v>9255039</v>
          </cell>
          <cell r="B3083" t="str">
            <v>БОКОВИНА ЯЩИКА AVANTECH YOU, H139,NL550,СЕРЕБРИСТАЯ,ПРАВАЯ</v>
          </cell>
        </row>
        <row r="3084">
          <cell r="A3084">
            <v>9255040</v>
          </cell>
          <cell r="B3084" t="str">
            <v>БОКОВИНА ЯЩИКА AVANTECH YOU, H139,NL600,СЕРЕБРИСТАЯ,ЛЕВАЯ</v>
          </cell>
        </row>
        <row r="3085">
          <cell r="A3085">
            <v>9255041</v>
          </cell>
          <cell r="B3085" t="str">
            <v>БОКОВИНА ЯЩИКА AVANTECH YOU, H139,NL600,СЕРЕБРИСТАЯ,ПРАВАЯ</v>
          </cell>
        </row>
        <row r="3086">
          <cell r="A3086">
            <v>9255108</v>
          </cell>
          <cell r="B3086" t="str">
            <v>БОКОВИНА ЯЩИКА AVANTECH YOU, H139,NL300,БЕЛАЯ,ЛЕВАЯ</v>
          </cell>
        </row>
        <row r="3087">
          <cell r="A3087">
            <v>9255109</v>
          </cell>
          <cell r="B3087" t="str">
            <v>БОКОВИНА ЯЩИКА AVANTECH YOU, H139,NL300,БЕЛАЯ,ПРАВАЯ</v>
          </cell>
        </row>
        <row r="3088">
          <cell r="A3088">
            <v>9255110</v>
          </cell>
          <cell r="B3088" t="str">
            <v>БОКОВИНА ЯЩИКА AVANTECH YOU, H139,NL350,БЕЛАЯ,ЛЕВАЯ</v>
          </cell>
        </row>
        <row r="3089">
          <cell r="A3089">
            <v>9255111</v>
          </cell>
          <cell r="B3089" t="str">
            <v>БОКОВИНА ЯЩИКА AVANTECH YOU, H139,NL350,БЕЛАЯ,ПРАВАЯ</v>
          </cell>
        </row>
        <row r="3090">
          <cell r="A3090">
            <v>9255112</v>
          </cell>
          <cell r="B3090" t="str">
            <v>БОКОВИНА ЯЩИКА AVANTECH YOU, H139,NL400,БЕЛАЯ,ЛЕВАЯ</v>
          </cell>
        </row>
        <row r="3091">
          <cell r="A3091">
            <v>9255113</v>
          </cell>
          <cell r="B3091" t="str">
            <v>БОКОВИНА ЯЩИКА AVANTECH YOU, H139,NL400,БЕЛАЯ,ПРАВАЯ</v>
          </cell>
        </row>
        <row r="3092">
          <cell r="A3092">
            <v>9255114</v>
          </cell>
          <cell r="B3092" t="str">
            <v>БОКОВИНА ЯЩИКА AVANTECH YOU, H139,NL450,БЕЛАЯ,ЛЕВАЯ</v>
          </cell>
        </row>
        <row r="3093">
          <cell r="A3093">
            <v>9255115</v>
          </cell>
          <cell r="B3093" t="str">
            <v>БОКОВИНА ЯЩИКА AVANTECH YOU, H139,NL450,БЕЛАЯ,ПРАВАЯ</v>
          </cell>
        </row>
        <row r="3094">
          <cell r="A3094">
            <v>9255116</v>
          </cell>
          <cell r="B3094" t="str">
            <v>БОКОВИНА ЯЩИКА AVANTECH YOU, H139,NL500,БЕЛАЯ,ЛЕВАЯ</v>
          </cell>
        </row>
        <row r="3095">
          <cell r="A3095">
            <v>9255117</v>
          </cell>
          <cell r="B3095" t="str">
            <v>БОКОВИНА ЯЩИКА AVANTECH YOU, H139,NL500,БЕЛАЯ,ПРАВАЯ</v>
          </cell>
        </row>
        <row r="3096">
          <cell r="A3096">
            <v>9255118</v>
          </cell>
          <cell r="B3096" t="str">
            <v>БОКОВИНА ЯЩИКА AVANTECH YOU, H139,NL550,БЕЛАЯ,ЛЕВАЯ</v>
          </cell>
        </row>
        <row r="3097">
          <cell r="A3097">
            <v>9255119</v>
          </cell>
          <cell r="B3097" t="str">
            <v>БОКОВИНА ЯЩИКА AVANTECH YOU, H139,NL550,БЕЛАЯ,ПРАВАЯ</v>
          </cell>
        </row>
        <row r="3098">
          <cell r="A3098">
            <v>9255120</v>
          </cell>
          <cell r="B3098" t="str">
            <v>БОКОВИНА ЯЩИКА AVANTECH YOU, H139,NL600,БЕЛАЯ,ЛЕВАЯ</v>
          </cell>
        </row>
        <row r="3099">
          <cell r="A3099">
            <v>9255121</v>
          </cell>
          <cell r="B3099" t="str">
            <v>БОКОВИНА ЯЩИКА AVANTECH YOU, H139,NL600,БЕЛАЯ,ПРАВАЯ</v>
          </cell>
        </row>
        <row r="3100">
          <cell r="A3100">
            <v>9255188</v>
          </cell>
          <cell r="B3100" t="str">
            <v>БОКОВИНА ЯЩИКА AVANTECH YOU, H139,NL300,АНТРАЦИТ,ЛЕВАЯ</v>
          </cell>
        </row>
        <row r="3101">
          <cell r="A3101">
            <v>9255189</v>
          </cell>
          <cell r="B3101" t="str">
            <v>БОКОВИНА ЯЩИКА AVANTECH YOU, H139,NL300,АНТРАЦИТ,ПРАВАЯ</v>
          </cell>
        </row>
        <row r="3102">
          <cell r="A3102">
            <v>9255190</v>
          </cell>
          <cell r="B3102" t="str">
            <v>БОКОВИНА ЯЩИКА AVANTECH YOU, H139,NL350,АНТРАЦИТ,ЛЕВАЯ</v>
          </cell>
        </row>
        <row r="3103">
          <cell r="A3103">
            <v>9255191</v>
          </cell>
          <cell r="B3103" t="str">
            <v>БОКОВИНА ЯЩИКА AVANTECH YOU, H139,NL350,АНТРАЦИТ,ПРАВАЯ</v>
          </cell>
        </row>
        <row r="3104">
          <cell r="A3104">
            <v>9255192</v>
          </cell>
          <cell r="B3104" t="str">
            <v>БОКОВИНА ЯЩИКА AVANTECH YOU, H139,NL400,АНТРАЦИТ,ЛЕВАЯ</v>
          </cell>
        </row>
        <row r="3105">
          <cell r="A3105">
            <v>9255193</v>
          </cell>
          <cell r="B3105" t="str">
            <v>БОКОВИНА ЯЩИКА AVANTECH YOU, H139,NL400,АНТРАЦИТ,ПРАВАЯ</v>
          </cell>
        </row>
        <row r="3106">
          <cell r="A3106">
            <v>9255194</v>
          </cell>
          <cell r="B3106" t="str">
            <v>БОКОВИНА ЯЩИКА AVANTECH YOU, H139,NL450,АНТРАЦИТ,ЛЕВАЯ</v>
          </cell>
        </row>
        <row r="3107">
          <cell r="A3107">
            <v>9255195</v>
          </cell>
          <cell r="B3107" t="str">
            <v>БОКОВИНА ЯЩИКА AVANTECH YOU, H139,NL450,АНТРАЦИТ,ПРАВАЯ</v>
          </cell>
        </row>
        <row r="3108">
          <cell r="A3108">
            <v>9255196</v>
          </cell>
          <cell r="B3108" t="str">
            <v>БОКОВИНА ЯЩИКА AVANTECH YOU, H139,NL500,АНТРАЦИТ,ЛЕВАЯ</v>
          </cell>
        </row>
        <row r="3109">
          <cell r="A3109">
            <v>9255197</v>
          </cell>
          <cell r="B3109" t="str">
            <v>БОКОВИНА ЯЩИКА AVANTECH YOU, H139,NL500,АНТРАЦИТ,ПРАВАЯ</v>
          </cell>
        </row>
        <row r="3110">
          <cell r="A3110">
            <v>9255198</v>
          </cell>
          <cell r="B3110" t="str">
            <v>БОКОВИНА ЯЩИКА AVANTECH YOU, H139,NL550,АНТРАЦИТ,ЛЕВАЯ</v>
          </cell>
        </row>
        <row r="3111">
          <cell r="A3111">
            <v>9255199</v>
          </cell>
          <cell r="B3111" t="str">
            <v>БОКОВИНА ЯЩИКА AVANTECH YOU, H139,NL550,АНТРАЦИТ,ПРАВАЯ</v>
          </cell>
        </row>
        <row r="3112">
          <cell r="A3112">
            <v>9255200</v>
          </cell>
          <cell r="B3112" t="str">
            <v>БОКОВИНА ЯЩИКА AVANTECH YOU, H139,NL600,АНТРАЦИТ,ЛЕВАЯ</v>
          </cell>
        </row>
        <row r="3113">
          <cell r="A3113">
            <v>9255201</v>
          </cell>
          <cell r="B3113" t="str">
            <v>БОКОВИНА ЯЩИКА AVANTECH YOU, H139,NL600,АНТРАЦИТ,ПРАВАЯ</v>
          </cell>
        </row>
        <row r="3114">
          <cell r="A3114">
            <v>9257884</v>
          </cell>
          <cell r="B3114" t="str">
            <v>СОЕДИНИТЕЛЬ ПЕРЕДНЕЙ ПАНЕЛИ AVANTECH YOU,H139,ПОД ПРИКРУЧИВАНИЕ</v>
          </cell>
        </row>
        <row r="3115">
          <cell r="A3115">
            <v>9257885</v>
          </cell>
          <cell r="B3115" t="str">
            <v>СОЕДИНИТЕЛЬ ПЕРЕДНЕЙ ПАНЕЛИ AVANTECH YOU,H139,ПОД ЗАПРЕССОВКУ</v>
          </cell>
        </row>
        <row r="3116">
          <cell r="A3116">
            <v>9255044</v>
          </cell>
          <cell r="B3116" t="str">
            <v>БОКОВИНА ЯЩИКА AVANTECH YOU, H187,NL270,СЕРЕБРИСТАЯ,ЛЕВАЯ</v>
          </cell>
        </row>
        <row r="3117">
          <cell r="A3117">
            <v>9255045</v>
          </cell>
          <cell r="B3117" t="str">
            <v>БОКОВИНА ЯЩИКА AVANTECH YOU, H187,NL270,СЕРЕБРИСТАЯ,ПРАВАЯ</v>
          </cell>
        </row>
        <row r="3118">
          <cell r="A3118">
            <v>9255046</v>
          </cell>
          <cell r="B3118" t="str">
            <v>БОКОВИНА ЯЩИКА AVANTECH YOU, H187,NL300,СЕРЕБРИСТАЯ,ЛЕВАЯ</v>
          </cell>
        </row>
        <row r="3119">
          <cell r="A3119">
            <v>9255047</v>
          </cell>
          <cell r="B3119" t="str">
            <v>БОКОВИНА ЯЩИКА AVANTECH YOU, H187,NL300,СЕРЕБРИСТАЯ,ПРАВАЯ</v>
          </cell>
        </row>
        <row r="3120">
          <cell r="A3120">
            <v>9255048</v>
          </cell>
          <cell r="B3120" t="str">
            <v>БОКОВИНА ЯЩИКА AVANTECH YOU, H187,NL350,СЕРЕБРИСТАЯ,ЛЕВАЯ</v>
          </cell>
        </row>
        <row r="3121">
          <cell r="A3121">
            <v>9255049</v>
          </cell>
          <cell r="B3121" t="str">
            <v>БОКОВИНА ЯЩИКА AVANTECH YOU, H187,NL350,СЕРЕБРИСТАЯ,ПРАВАЯ</v>
          </cell>
        </row>
        <row r="3122">
          <cell r="A3122">
            <v>9255050</v>
          </cell>
          <cell r="B3122" t="str">
            <v>БОКОВИНА ЯЩИКА AVANTECH YOU, H187,NL400,СЕРЕБРИСТАЯ,ЛЕВАЯ</v>
          </cell>
        </row>
        <row r="3123">
          <cell r="A3123">
            <v>9255051</v>
          </cell>
          <cell r="B3123" t="str">
            <v>БОКОВИНА ЯЩИКА AVANTECH YOU, H187,NL400,СЕРЕБРИСТАЯ,ПРАВАЯ</v>
          </cell>
        </row>
        <row r="3124">
          <cell r="A3124">
            <v>9255052</v>
          </cell>
          <cell r="B3124" t="str">
            <v>БОКОВИНА ЯЩИКА AVANTECH YOU, H187,NL450,СЕРЕБРИСТАЯ,ЛЕВАЯ</v>
          </cell>
        </row>
        <row r="3125">
          <cell r="A3125">
            <v>9255053</v>
          </cell>
          <cell r="B3125" t="str">
            <v>БОКОВИНА ЯЩИКА AVANTECH YOU, H187,NL450,СЕРЕБРИСТАЯ,ПРАВАЯ</v>
          </cell>
        </row>
        <row r="3126">
          <cell r="A3126">
            <v>9255054</v>
          </cell>
          <cell r="B3126" t="str">
            <v>БОКОВИНА ЯЩИКА AVANTECH YOU, H187,NL500,СЕРЕБРИСТАЯ,ЛЕВАЯ</v>
          </cell>
        </row>
        <row r="3127">
          <cell r="A3127">
            <v>9255055</v>
          </cell>
          <cell r="B3127" t="str">
            <v>БОКОВИНА ЯЩИКА AVANTECH YOU, H187,NL500,СЕРЕБРИСТАЯ,ПРАВАЯ</v>
          </cell>
        </row>
        <row r="3128">
          <cell r="A3128">
            <v>9255056</v>
          </cell>
          <cell r="B3128" t="str">
            <v>БОКОВИНА ЯЩИКА AVANTECH YOU, H187,NL550,СЕРЕБРИСТАЯ,ЛЕВАЯ</v>
          </cell>
        </row>
        <row r="3129">
          <cell r="A3129">
            <v>9255057</v>
          </cell>
          <cell r="B3129" t="str">
            <v>БОКОВИНА ЯЩИКА AVANTECH YOU, H187,NL550,СЕРЕБРИСТАЯ,ПРАВАЯ</v>
          </cell>
        </row>
        <row r="3130">
          <cell r="A3130">
            <v>9255058</v>
          </cell>
          <cell r="B3130" t="str">
            <v>БОКОВИНА ЯЩИКА AVANTECH YOU, H187,NL600,СЕРЕБРИСТАЯ,ЛЕВАЯ</v>
          </cell>
        </row>
        <row r="3131">
          <cell r="A3131">
            <v>9255059</v>
          </cell>
          <cell r="B3131" t="str">
            <v>БОКОВИНА ЯЩИКА AVANTECH YOU, H187,NL600,СЕРЕБРИСТАЯ,ПРАВАЯ</v>
          </cell>
        </row>
        <row r="3132">
          <cell r="A3132">
            <v>9255060</v>
          </cell>
          <cell r="B3132" t="str">
            <v>БОКОВИНА ЯЩИКА AVANTECH YOU, H187,NL650,СЕРЕБРИСТАЯ,ЛЕВАЯ</v>
          </cell>
        </row>
        <row r="3133">
          <cell r="A3133">
            <v>9255061</v>
          </cell>
          <cell r="B3133" t="str">
            <v>БОКОВИНА ЯЩИКА AVANTECH YOU, H187,NL650,СЕРЕБРИСТАЯ,ПРАВАЯ</v>
          </cell>
        </row>
        <row r="3134">
          <cell r="A3134">
            <v>9255124</v>
          </cell>
          <cell r="B3134" t="str">
            <v>БОКОВИНА ЯЩИКА AVANTECH YOU, H187,NL270,БЕЛАЯ,ЛЕВАЯ</v>
          </cell>
        </row>
        <row r="3135">
          <cell r="A3135">
            <v>9255125</v>
          </cell>
          <cell r="B3135" t="str">
            <v>БОКОВИНА ЯЩИКА AVANTECH YOU, H187,NL270,БЕЛАЯ,ПРАВАЯ</v>
          </cell>
        </row>
        <row r="3136">
          <cell r="A3136">
            <v>9255126</v>
          </cell>
          <cell r="B3136" t="str">
            <v>БОКОВИНА ЯЩИКА AVANTECH YOU, H187,NL300,БЕЛАЯ,ЛЕВАЯ</v>
          </cell>
        </row>
        <row r="3137">
          <cell r="A3137">
            <v>9255127</v>
          </cell>
          <cell r="B3137" t="str">
            <v>БОКОВИНА ЯЩИКА AVANTECH YOU, H187,NL300,БЕЛАЯ,ПРАВАЯ</v>
          </cell>
        </row>
        <row r="3138">
          <cell r="A3138">
            <v>9255128</v>
          </cell>
          <cell r="B3138" t="str">
            <v>БОКОВИНА ЯЩИКА AVANTECH YOU, H187,NL350,БЕЛАЯ,ЛЕВАЯ</v>
          </cell>
        </row>
        <row r="3139">
          <cell r="A3139">
            <v>9255129</v>
          </cell>
          <cell r="B3139" t="str">
            <v>БОКОВИНА ЯЩИКА AVANTECH YOU, H187,NL350,БЕЛАЯ,ПРАВАЯ</v>
          </cell>
        </row>
        <row r="3140">
          <cell r="A3140">
            <v>9255130</v>
          </cell>
          <cell r="B3140" t="str">
            <v>БОКОВИНА ЯЩИКА AVANTECH YOU, H187,NL400,БЕЛАЯ,ЛЕВАЯ</v>
          </cell>
        </row>
        <row r="3141">
          <cell r="A3141">
            <v>9255131</v>
          </cell>
          <cell r="B3141" t="str">
            <v>БОКОВИНА ЯЩИКА AVANTECH YOU, H187,NL400,БЕЛАЯ,ПРАВАЯ</v>
          </cell>
        </row>
        <row r="3142">
          <cell r="A3142">
            <v>9255132</v>
          </cell>
          <cell r="B3142" t="str">
            <v>БОКОВИНА ЯЩИКА AVANTECH YOU, H187,NL450,БЕЛАЯ,ЛЕВАЯ</v>
          </cell>
        </row>
        <row r="3143">
          <cell r="A3143">
            <v>9255133</v>
          </cell>
          <cell r="B3143" t="str">
            <v>БОКОВИНА ЯЩИКА AVANTECH YOU, H187,NL450,БЕЛАЯ,ПРАВАЯ</v>
          </cell>
        </row>
        <row r="3144">
          <cell r="A3144">
            <v>9255134</v>
          </cell>
          <cell r="B3144" t="str">
            <v>БОКОВИНА ЯЩИКА AVANTECH YOU, H187,NL500,БЕЛАЯ,ЛЕВАЯ</v>
          </cell>
        </row>
        <row r="3145">
          <cell r="A3145">
            <v>9255135</v>
          </cell>
          <cell r="B3145" t="str">
            <v>БОКОВИНА ЯЩИКА AVANTECH YOU, H187,NL500,БЕЛАЯ,ПРАВАЯ</v>
          </cell>
        </row>
        <row r="3146">
          <cell r="A3146">
            <v>9255136</v>
          </cell>
          <cell r="B3146" t="str">
            <v>БОКОВИНА ЯЩИКА AVANTECH YOU, H187,NL550,БЕЛАЯ,ЛЕВАЯ</v>
          </cell>
        </row>
        <row r="3147">
          <cell r="A3147">
            <v>9255137</v>
          </cell>
          <cell r="B3147" t="str">
            <v>БОКОВИНА ЯЩИКА AVANTECH YOU, H187,NL550,БЕЛАЯ,ПРАВАЯ</v>
          </cell>
        </row>
        <row r="3148">
          <cell r="A3148">
            <v>9255138</v>
          </cell>
          <cell r="B3148" t="str">
            <v>БОКОВИНА ЯЩИКА AVANTECH YOU, H187,NL600,БЕЛАЯ,ЛЕВАЯ</v>
          </cell>
        </row>
        <row r="3149">
          <cell r="A3149">
            <v>9255139</v>
          </cell>
          <cell r="B3149" t="str">
            <v>БОКОВИНА ЯЩИКА AVANTECH YOU, H187,NL600,БЕЛАЯ,ПРАВАЯ</v>
          </cell>
        </row>
        <row r="3150">
          <cell r="A3150">
            <v>9255140</v>
          </cell>
          <cell r="B3150" t="str">
            <v>БОКОВИНА ЯЩИКА AVANTECH YOU, H187,NL650,БЕЛАЯ,ЛЕВАЯ</v>
          </cell>
        </row>
        <row r="3151">
          <cell r="A3151">
            <v>9255141</v>
          </cell>
          <cell r="B3151" t="str">
            <v>БОКОВИНА ЯЩИКА AVANTECH YOU, H187,NL650,БЕЛАЯ,ПРАВАЯ</v>
          </cell>
        </row>
        <row r="3152">
          <cell r="A3152">
            <v>9255204</v>
          </cell>
          <cell r="B3152" t="str">
            <v>БОКОВИНА ЯЩИКА AVANTECH YOU, H187,NL270,АНТРАЦИТ,ЛЕВАЯ</v>
          </cell>
        </row>
        <row r="3153">
          <cell r="A3153">
            <v>9255205</v>
          </cell>
          <cell r="B3153" t="str">
            <v>БОКОВИНА ЯЩИКА AVANTECH YOU, H187,NL270,АНТРАЦИТ,ПРАВАЯ</v>
          </cell>
        </row>
        <row r="3154">
          <cell r="A3154">
            <v>9255206</v>
          </cell>
          <cell r="B3154" t="str">
            <v>БОКОВИНА ЯЩИКА AVANTECH YOU, H187,NL300,АНТРАЦИТ,ЛЕВАЯ</v>
          </cell>
        </row>
        <row r="3155">
          <cell r="A3155">
            <v>9255207</v>
          </cell>
          <cell r="B3155" t="str">
            <v>БОКОВИНА ЯЩИКА AVANTECH YOU, H187,NL300,АНТРАЦИТ,ПРАВАЯ</v>
          </cell>
        </row>
        <row r="3156">
          <cell r="A3156">
            <v>9255208</v>
          </cell>
          <cell r="B3156" t="str">
            <v>БОКОВИНА ЯЩИКА AVANTECH YOU, H187,NL350,АНТРАЦИТ,ЛЕВАЯ</v>
          </cell>
        </row>
        <row r="3157">
          <cell r="A3157">
            <v>9255209</v>
          </cell>
          <cell r="B3157" t="str">
            <v>БОКОВИНА ЯЩИКА AVANTECH YOU, H187,NL350,АНТРАЦИТ,ПРАВАЯ</v>
          </cell>
        </row>
        <row r="3158">
          <cell r="A3158">
            <v>9255210</v>
          </cell>
          <cell r="B3158" t="str">
            <v>БОКОВИНА ЯЩИКА AVANTECH YOU, H187,NL400,АНТРАЦИТ,ЛЕВАЯ</v>
          </cell>
        </row>
        <row r="3159">
          <cell r="A3159">
            <v>9255211</v>
          </cell>
          <cell r="B3159" t="str">
            <v>БОКОВИНА ЯЩИКА AVANTECH YOU, H187,NL400,АНТРАЦИТ,ПРАВАЯ</v>
          </cell>
        </row>
        <row r="3160">
          <cell r="A3160">
            <v>9255212</v>
          </cell>
          <cell r="B3160" t="str">
            <v>БОКОВИНА ЯЩИКА AVANTECH YOU, H187,NL450,АНТРАЦИТ,ЛЕВАЯ</v>
          </cell>
        </row>
        <row r="3161">
          <cell r="A3161">
            <v>9255213</v>
          </cell>
          <cell r="B3161" t="str">
            <v>БОКОВИНА ЯЩИКА AVANTECH YOU, H187,NL450,АНТРАЦИТ,ПРАВАЯ</v>
          </cell>
        </row>
        <row r="3162">
          <cell r="A3162">
            <v>9255214</v>
          </cell>
          <cell r="B3162" t="str">
            <v>БОКОВИНА ЯЩИКА AVANTECH YOU, H187,NL500,АНТРАЦИТ,ЛЕВАЯ</v>
          </cell>
        </row>
        <row r="3163">
          <cell r="A3163">
            <v>9255215</v>
          </cell>
          <cell r="B3163" t="str">
            <v>БОКОВИНА ЯЩИКА AVANTECH YOU, H187,NL500,АНТРАЦИТ,ПРАВАЯ</v>
          </cell>
        </row>
        <row r="3164">
          <cell r="A3164">
            <v>9255216</v>
          </cell>
          <cell r="B3164" t="str">
            <v>БОКОВИНА ЯЩИКА AVANTECH YOU, H187,NL550,АНТРАЦИТ,ЛЕВАЯ</v>
          </cell>
        </row>
        <row r="3165">
          <cell r="A3165">
            <v>9255217</v>
          </cell>
          <cell r="B3165" t="str">
            <v>БОКОВИНА ЯЩИКА AVANTECH YOU, H187,NL550,АНТРАЦИТ,ПРАВАЯ</v>
          </cell>
        </row>
        <row r="3166">
          <cell r="A3166">
            <v>9255218</v>
          </cell>
          <cell r="B3166" t="str">
            <v>БОКОВИНА ЯЩИКА AVANTECH YOU, H187,NL600,АНТРАЦИТ,ЛЕВАЯ</v>
          </cell>
        </row>
        <row r="3167">
          <cell r="A3167">
            <v>9255219</v>
          </cell>
          <cell r="B3167" t="str">
            <v>БОКОВИНА ЯЩИКА AVANTECH YOU, H187,NL600,АНТРАЦИТ,ПРАВАЯ</v>
          </cell>
        </row>
        <row r="3168">
          <cell r="A3168">
            <v>9255220</v>
          </cell>
          <cell r="B3168" t="str">
            <v>БОКОВИНА ЯЩИКА AVANTECH YOU, H187,NL650,АНТРАЦИТ,ЛЕВАЯ</v>
          </cell>
        </row>
        <row r="3169">
          <cell r="A3169">
            <v>9255221</v>
          </cell>
          <cell r="B3169" t="str">
            <v>БОКОВИНА ЯЩИКА AVANTECH YOU, H187,NL650,АНТРАЦИТ,ПРАВАЯ</v>
          </cell>
        </row>
        <row r="3170">
          <cell r="A3170">
            <v>9255838</v>
          </cell>
          <cell r="B3170" t="str">
            <v>СОЕДИНИТЕЛЬ ПЕРЕДНЕЙ ПАНЕЛИ AVANTECH YOU,H187/251,ПОД ПРИКРУЧИВАНИЕ</v>
          </cell>
        </row>
        <row r="3171">
          <cell r="A3171">
            <v>9255839</v>
          </cell>
          <cell r="B3171" t="str">
            <v>СОЕДИНИТЕЛЬ ПЕРЕДНЕЙ ПАНЕЛИ AVANTECH YOU,H187/251,ПОД ЗАПРЕССОВКУ</v>
          </cell>
        </row>
        <row r="3172">
          <cell r="A3172">
            <v>9255066</v>
          </cell>
          <cell r="B3172" t="str">
            <v>БОКОВИНА ЯЩИКА AVANTECH YOU, H251,NL350,СЕРЕБРИСТАЯ,ЛЕВАЯ</v>
          </cell>
        </row>
        <row r="3173">
          <cell r="A3173">
            <v>9255067</v>
          </cell>
          <cell r="B3173" t="str">
            <v>БОКОВИНА ЯЩИКА AVANTECH YOU, H251,NL350,СЕРЕБРИСТАЯ,ПРАВАЯ</v>
          </cell>
        </row>
        <row r="3174">
          <cell r="A3174">
            <v>9255068</v>
          </cell>
          <cell r="B3174" t="str">
            <v>БОКОВИНА ЯЩИКА AVANTECH YOU, H251,NL400,СЕРЕБРИСТАЯ,ЛЕВАЯ</v>
          </cell>
        </row>
        <row r="3175">
          <cell r="A3175">
            <v>9255069</v>
          </cell>
          <cell r="B3175" t="str">
            <v>БОКОВИНА ЯЩИКА AVANTECH YOU, H251,NL400,СЕРЕБРИСТАЯ,ПРАВАЯ</v>
          </cell>
        </row>
        <row r="3176">
          <cell r="A3176">
            <v>9255070</v>
          </cell>
          <cell r="B3176" t="str">
            <v>БОКОВИНА ЯЩИКА AVANTECH YOU, H251,NL450,СЕРЕБРИСТАЯ,ЛЕВАЯ</v>
          </cell>
        </row>
        <row r="3177">
          <cell r="A3177">
            <v>9255071</v>
          </cell>
          <cell r="B3177" t="str">
            <v>БОКОВИНА ЯЩИКА AVANTECH YOU, H251,NL450,СЕРЕБРИСТАЯ,ПРАВАЯ</v>
          </cell>
        </row>
        <row r="3178">
          <cell r="A3178">
            <v>9255072</v>
          </cell>
          <cell r="B3178" t="str">
            <v>БОКОВИНА ЯЩИКА AVANTECH YOU, H251,NL500,СЕРЕБРИСТАЯ,ЛЕВАЯ</v>
          </cell>
        </row>
        <row r="3179">
          <cell r="A3179">
            <v>9255073</v>
          </cell>
          <cell r="B3179" t="str">
            <v>БОКОВИНА ЯЩИКА AVANTECH YOU, H251,NL500,СЕРЕБРИСТАЯ,ПРАВАЯ</v>
          </cell>
        </row>
        <row r="3180">
          <cell r="A3180">
            <v>9255074</v>
          </cell>
          <cell r="B3180" t="str">
            <v>БОКОВИНА ЯЩИКА AVANTECH YOU, H251,NL550,СЕРЕБРИСТАЯ,ЛЕВАЯ</v>
          </cell>
        </row>
        <row r="3181">
          <cell r="A3181">
            <v>9255075</v>
          </cell>
          <cell r="B3181" t="str">
            <v>БОКОВИНА ЯЩИКА AVANTECH YOU, H251,NL550,СЕРЕБРИСТАЯ,ПРАВАЯ</v>
          </cell>
        </row>
        <row r="3182">
          <cell r="A3182">
            <v>9255076</v>
          </cell>
          <cell r="B3182" t="str">
            <v>БОКОВИНА ЯЩИКА AVANTECH YOU, H251,NL600,СЕРЕБРИСТАЯ,ЛЕВАЯ</v>
          </cell>
        </row>
        <row r="3183">
          <cell r="A3183">
            <v>9255077</v>
          </cell>
          <cell r="B3183" t="str">
            <v>БОКОВИНА ЯЩИКА AVANTECH YOU, H251,NL600,СЕРЕБРИСТАЯ,ПРАВАЯ</v>
          </cell>
        </row>
        <row r="3184">
          <cell r="A3184">
            <v>9255078</v>
          </cell>
          <cell r="B3184" t="str">
            <v>БОКОВИНА ЯЩИКА AVANTECH YOU, H251,NL650,СЕРЕБРИСТАЯ,ЛЕВАЯ</v>
          </cell>
        </row>
        <row r="3185">
          <cell r="A3185">
            <v>9255079</v>
          </cell>
          <cell r="B3185" t="str">
            <v>БОКОВИНА ЯЩИКА AVANTECH YOU, H251,NL650,СЕРЕБРИСТАЯ,ПРАВАЯ</v>
          </cell>
        </row>
        <row r="3186">
          <cell r="A3186">
            <v>9255146</v>
          </cell>
          <cell r="B3186" t="str">
            <v>БОКОВИНА ЯЩИКА AVANTECH YOU, H251,NL350,БЕЛАЯ,ЛЕВАЯ</v>
          </cell>
        </row>
        <row r="3187">
          <cell r="A3187">
            <v>9255147</v>
          </cell>
          <cell r="B3187" t="str">
            <v>БОКОВИНА ЯЩИКА AVANTECH YOU, H251,NL350,БЕЛАЯ,ПРАВАЯ</v>
          </cell>
        </row>
        <row r="3188">
          <cell r="A3188">
            <v>9255148</v>
          </cell>
          <cell r="B3188" t="str">
            <v>БОКОВИНА ЯЩИКА AVANTECH YOU, H251,NL400,БЕЛАЯ,ЛЕВАЯ</v>
          </cell>
        </row>
        <row r="3189">
          <cell r="A3189">
            <v>9255149</v>
          </cell>
          <cell r="B3189" t="str">
            <v>БОКОВИНА ЯЩИКА AVANTECH YOU, H251,NL400,БЕЛАЯ,ПРАВАЯ</v>
          </cell>
        </row>
        <row r="3190">
          <cell r="A3190">
            <v>9255150</v>
          </cell>
          <cell r="B3190" t="str">
            <v>БОКОВИНА ЯЩИКА AVANTECH YOU, H251,NL450,БЕЛАЯ,ЛЕВАЯ</v>
          </cell>
        </row>
        <row r="3191">
          <cell r="A3191">
            <v>9255151</v>
          </cell>
          <cell r="B3191" t="str">
            <v>БОКОВИНА ЯЩИКА AVANTECH YOU, H251,NL450,БЕЛАЯ,ПРАВАЯ</v>
          </cell>
        </row>
        <row r="3192">
          <cell r="A3192">
            <v>9255152</v>
          </cell>
          <cell r="B3192" t="str">
            <v>БОКОВИНА ЯЩИКА AVANTECH YOU, H251,NL500,БЕЛАЯ,ЛЕВАЯ</v>
          </cell>
        </row>
        <row r="3193">
          <cell r="A3193">
            <v>9255153</v>
          </cell>
          <cell r="B3193" t="str">
            <v>БОКОВИНА ЯЩИКА AVANTECH YOU, H251,NL500,БЕЛАЯ,ПРАВАЯ</v>
          </cell>
        </row>
        <row r="3194">
          <cell r="A3194">
            <v>9255154</v>
          </cell>
          <cell r="B3194" t="str">
            <v>БОКОВИНА ЯЩИКА AVANTECH YOU, H251,NL550,БЕЛАЯ,ЛЕВАЯ</v>
          </cell>
        </row>
        <row r="3195">
          <cell r="A3195">
            <v>9255155</v>
          </cell>
          <cell r="B3195" t="str">
            <v>БОКОВИНА ЯЩИКА AVANTECH YOU, H251,NL550,БЕЛАЯ,ПРАВАЯ</v>
          </cell>
        </row>
        <row r="3196">
          <cell r="A3196">
            <v>9255156</v>
          </cell>
          <cell r="B3196" t="str">
            <v>БОКОВИНА ЯЩИКА AVANTECH YOU, H251,NL600,БЕЛАЯ,ЛЕВАЯ</v>
          </cell>
        </row>
        <row r="3197">
          <cell r="A3197">
            <v>9255157</v>
          </cell>
          <cell r="B3197" t="str">
            <v>БОКОВИНА ЯЩИКА AVANTECH YOU, H251,NL600,БЕЛАЯ,ПРАВАЯ</v>
          </cell>
        </row>
        <row r="3198">
          <cell r="A3198">
            <v>9255158</v>
          </cell>
          <cell r="B3198" t="str">
            <v>БОКОВИНА ЯЩИКА AVANTECH YOU, H251,NL650,БЕЛАЯ,ЛЕВАЯ</v>
          </cell>
        </row>
        <row r="3199">
          <cell r="A3199">
            <v>9255159</v>
          </cell>
          <cell r="B3199" t="str">
            <v>БОКОВИНА ЯЩИКА AVANTECH YOU, H251,NL650,БЕЛАЯ,ПРАВАЯ</v>
          </cell>
        </row>
        <row r="3200">
          <cell r="A3200">
            <v>9255226</v>
          </cell>
          <cell r="B3200" t="str">
            <v>БОКОВИНА ЯЩИКА AVANTECH YOU, H251,NL350,АНТРАЦИТ,ЛЕВАЯ</v>
          </cell>
        </row>
        <row r="3201">
          <cell r="A3201">
            <v>9255227</v>
          </cell>
          <cell r="B3201" t="str">
            <v>БОКОВИНА ЯЩИКА AVANTECH YOU, H251,NL350,АНТРАЦИТ,ПРАВАЯ</v>
          </cell>
        </row>
        <row r="3202">
          <cell r="A3202">
            <v>9255228</v>
          </cell>
          <cell r="B3202" t="str">
            <v>БОКОВИНА ЯЩИКА AVANTECH YOU, H251,NL400,АНТРАЦИТ,ЛЕВАЯ</v>
          </cell>
        </row>
        <row r="3203">
          <cell r="A3203">
            <v>9255229</v>
          </cell>
          <cell r="B3203" t="str">
            <v>БОКОВИНА ЯЩИКА AVANTECH YOU, H251,NL400,АНТРАЦИТ,ПРАВАЯ</v>
          </cell>
        </row>
        <row r="3204">
          <cell r="A3204">
            <v>9255230</v>
          </cell>
          <cell r="B3204" t="str">
            <v>БОКОВИНА ЯЩИКА AVANTECH YOU, H251,NL450,АНТРАЦИТ,ЛЕВАЯ</v>
          </cell>
        </row>
        <row r="3205">
          <cell r="A3205">
            <v>9255231</v>
          </cell>
          <cell r="B3205" t="str">
            <v>БОКОВИНА ЯЩИКА AVANTECH YOU, H251,NL450,АНТРАЦИТ,ПРАВАЯ</v>
          </cell>
        </row>
        <row r="3206">
          <cell r="A3206">
            <v>9255232</v>
          </cell>
          <cell r="B3206" t="str">
            <v>БОКОВИНА ЯЩИКА AVANTECH YOU, H251,NL500,АНТРАЦИТ,ЛЕВАЯ</v>
          </cell>
        </row>
        <row r="3207">
          <cell r="A3207">
            <v>9255233</v>
          </cell>
          <cell r="B3207" t="str">
            <v>БОКОВИНА ЯЩИКА AVANTECH YOU, H251,NL500,АНТРАЦИТ,ПРАВАЯ</v>
          </cell>
        </row>
        <row r="3208">
          <cell r="A3208">
            <v>9255234</v>
          </cell>
          <cell r="B3208" t="str">
            <v>БОКОВИНА ЯЩИКА AVANTECH YOU, H251,NL550,АНТРАЦИТ,ЛЕВАЯ</v>
          </cell>
        </row>
        <row r="3209">
          <cell r="A3209">
            <v>9255235</v>
          </cell>
          <cell r="B3209" t="str">
            <v>БОКОВИНА ЯЩИКА AVANTECH YOU, H251,NL550,АНТРАЦИТ,ПРАВАЯ</v>
          </cell>
        </row>
        <row r="3210">
          <cell r="A3210">
            <v>9255236</v>
          </cell>
          <cell r="B3210" t="str">
            <v>БОКОВИНА ЯЩИКА AVANTECH YOU, H251,NL600,АНТРАЦИТ,ЛЕВАЯ</v>
          </cell>
        </row>
        <row r="3211">
          <cell r="A3211">
            <v>9255237</v>
          </cell>
          <cell r="B3211" t="str">
            <v>БОКОВИНА ЯЩИКА AVANTECH YOU, H251,NL600,АНТРАЦИТ,ПРАВАЯ</v>
          </cell>
        </row>
        <row r="3212">
          <cell r="A3212">
            <v>9255238</v>
          </cell>
          <cell r="B3212" t="str">
            <v>БОКОВИНА ЯЩИКА AVANTECH YOU, H251,NL650,АНТРАЦИТ,ЛЕВАЯ</v>
          </cell>
        </row>
        <row r="3213">
          <cell r="A3213">
            <v>9255239</v>
          </cell>
          <cell r="B3213" t="str">
            <v>БОКОВИНА ЯЩИКА AVANTECH YOU, H251,NL650,АНТРАЦИТ,ПРАВАЯ</v>
          </cell>
        </row>
        <row r="3214">
          <cell r="A3214">
            <v>9257887</v>
          </cell>
          <cell r="B3214" t="str">
            <v>СОЕДИНИТЕЛЬ ПЕРЕДНЕЙ ПАНЕЛИ AVANTECH YOU,СТАБИЛИЗАТОР, H251,ПОД ПРИКРУЧИВАНИЕ</v>
          </cell>
        </row>
        <row r="3215">
          <cell r="A3215">
            <v>9257888</v>
          </cell>
          <cell r="B3215" t="str">
            <v>СОЕДИНИТЕЛЬ ПЕРЕДНЕЙ ПАНЕЛИ AVANTECH YOU,СТАБИЛИЗАТОР, H251,ПОД ЗАПРЕССОВКУ</v>
          </cell>
        </row>
        <row r="3216">
          <cell r="A3216">
            <v>9257131</v>
          </cell>
          <cell r="B3216" t="str">
            <v>БОКОВИНА ЯЩИКА AVANTECH YOU INLAY,H187,NL350,СЕРЕБРИСТАЯ, ЛЕВАЯ</v>
          </cell>
        </row>
        <row r="3217">
          <cell r="A3217">
            <v>9257132</v>
          </cell>
          <cell r="B3217" t="str">
            <v>БОКОВИНА ЯЩИКА AVANTECH YOU INLAY,H187,NL350,СЕРЕБРИСТАЯ, ПРАВАЯ</v>
          </cell>
        </row>
        <row r="3218">
          <cell r="A3218">
            <v>9257133</v>
          </cell>
          <cell r="B3218" t="str">
            <v>БОКОВИНА ЯЩИКА AVANTECH YOU INLAY,H187,NL400,СЕРЕБРИСТАЯ, ЛЕВАЯ</v>
          </cell>
        </row>
        <row r="3219">
          <cell r="A3219">
            <v>9257134</v>
          </cell>
          <cell r="B3219" t="str">
            <v>БОКОВИНА ЯЩИКА AVANTECH YOU INLAY,H187,NL400,СЕРЕБРИСТАЯ, ПРАВАЯ</v>
          </cell>
        </row>
        <row r="3220">
          <cell r="A3220">
            <v>9257135</v>
          </cell>
          <cell r="B3220" t="str">
            <v>БОКОВИНА ЯЩИКА AVANTECH YOU INLAY,H187,NL450,СЕРЕБРИСТАЯ, ЛЕВАЯ</v>
          </cell>
        </row>
        <row r="3221">
          <cell r="A3221">
            <v>9257136</v>
          </cell>
          <cell r="B3221" t="str">
            <v>БОКОВИНА ЯЩИКА AVANTECH YOU INLAY,H187,NL450,СЕРЕБРИСТАЯ, ПРАВАЯ</v>
          </cell>
        </row>
        <row r="3222">
          <cell r="A3222">
            <v>9257137</v>
          </cell>
          <cell r="B3222" t="str">
            <v>БОКОВИНА ЯЩИКА AVANTECH YOU INLAY,H187,NL500,СЕРЕБРИСТАЯ, ЛЕВАЯ</v>
          </cell>
        </row>
        <row r="3223">
          <cell r="A3223">
            <v>9257138</v>
          </cell>
          <cell r="B3223" t="str">
            <v>БОКОВИНА ЯЩИКА AVANTECH YOU INLAY,H187,NL500,СЕРЕБРИСТАЯ, ПРАВАЯ</v>
          </cell>
        </row>
        <row r="3224">
          <cell r="A3224">
            <v>9257139</v>
          </cell>
          <cell r="B3224" t="str">
            <v>БОКОВИНА ЯЩИКА AVANTECH YOU INLAY,H187,NL550,СЕРЕБРИСТАЯ, ЛЕВАЯ</v>
          </cell>
        </row>
        <row r="3225">
          <cell r="A3225">
            <v>9257140</v>
          </cell>
          <cell r="B3225" t="str">
            <v>БОКОВИНА ЯЩИКА AVANTECH YOU INLAY,H187,NL550,СЕРЕБРИСТАЯ, ПРАВАЯ</v>
          </cell>
        </row>
        <row r="3226">
          <cell r="A3226">
            <v>9257141</v>
          </cell>
          <cell r="B3226" t="str">
            <v>БОКОВИНА ЯЩИКА AVANTECH YOU INLAY,H187,NL600,СЕРЕБРИСТАЯ, ЛЕВАЯ</v>
          </cell>
        </row>
        <row r="3227">
          <cell r="A3227">
            <v>9257142</v>
          </cell>
          <cell r="B3227" t="str">
            <v>БОКОВИНА ЯЩИКА AVANTECH YOU INLAY,H187,NL600,СЕРЕБРИСТАЯ, ПРАВАЯ</v>
          </cell>
        </row>
        <row r="3228">
          <cell r="A3228">
            <v>9257143</v>
          </cell>
          <cell r="B3228" t="str">
            <v>БОКОВИНА ЯЩИКА AVANTECH YOU INLAY,H187,NL650,СЕРЕБРИСТАЯ, ЛЕВАЯ</v>
          </cell>
        </row>
        <row r="3229">
          <cell r="A3229">
            <v>9257144</v>
          </cell>
          <cell r="B3229" t="str">
            <v>БОКОВИНА ЯЩИКА AVANTECH YOU INLAY,H187,NL650,СЕРЕБРИСТАЯ, ПРАВАЯ</v>
          </cell>
        </row>
        <row r="3230">
          <cell r="A3230">
            <v>9257145</v>
          </cell>
          <cell r="B3230" t="str">
            <v>БОКОВИНА ЯЩИКА AVANTECH YOU INLAY,H187,NL350,БЕЛАЯ,ЛЕВАЯ</v>
          </cell>
        </row>
        <row r="3231">
          <cell r="A3231">
            <v>9257146</v>
          </cell>
          <cell r="B3231" t="str">
            <v>БОКОВИНА ЯЩИКА AVANTECH YOU INLAY,H187,NL350,БЕЛАЯ,ПРАВАЯ</v>
          </cell>
        </row>
        <row r="3232">
          <cell r="A3232">
            <v>9257147</v>
          </cell>
          <cell r="B3232" t="str">
            <v>БОКОВИНА ЯЩИКА AVANTECH YOU INLAY,H187,NL400,БЕЛАЯ,ЛЕВАЯ</v>
          </cell>
        </row>
        <row r="3233">
          <cell r="A3233">
            <v>9257148</v>
          </cell>
          <cell r="B3233" t="str">
            <v>БОКОВИНА ЯЩИКА AVANTECH YOU INLAY,H187,NL400,БЕЛАЯ,ПРАВАЯ</v>
          </cell>
        </row>
        <row r="3234">
          <cell r="A3234">
            <v>9257149</v>
          </cell>
          <cell r="B3234" t="str">
            <v>БОКОВИНА ЯЩИКА AVANTECH YOU INLAY,H187,NL450,БЕЛАЯ,ЛЕВАЯ</v>
          </cell>
        </row>
        <row r="3235">
          <cell r="A3235">
            <v>9257150</v>
          </cell>
          <cell r="B3235" t="str">
            <v>БОКОВИНА ЯЩИКА AVANTECH YOU INLAY,H187,NL450,БЕЛАЯ,ПРАВАЯ</v>
          </cell>
        </row>
        <row r="3236">
          <cell r="A3236">
            <v>9257151</v>
          </cell>
          <cell r="B3236" t="str">
            <v>БОКОВИНА ЯЩИКА AVANTECH YOU INLAY,H187,NL500,БЕЛАЯ,ЛЕВАЯ</v>
          </cell>
        </row>
        <row r="3237">
          <cell r="A3237">
            <v>9257152</v>
          </cell>
          <cell r="B3237" t="str">
            <v>БОКОВИНА ЯЩИКА AVANTECH YOU INLAY,H187,NL500,БЕЛАЯ,ПРАВАЯ</v>
          </cell>
        </row>
        <row r="3238">
          <cell r="A3238">
            <v>9257153</v>
          </cell>
          <cell r="B3238" t="str">
            <v>БОКОВИНА ЯЩИКА AVANTECH YOU INLAY,H187,NL550,БЕЛАЯ,ЛЕВАЯ</v>
          </cell>
        </row>
        <row r="3239">
          <cell r="A3239">
            <v>9257154</v>
          </cell>
          <cell r="B3239" t="str">
            <v>БОКОВИНА ЯЩИКА AVANTECH YOU INLAY,H187,NL550,БЕЛАЯ,ПРАВАЯ</v>
          </cell>
        </row>
        <row r="3240">
          <cell r="A3240">
            <v>9257155</v>
          </cell>
          <cell r="B3240" t="str">
            <v>БОКОВИНА ЯЩИКА AVANTECH YOU INLAY,H187,NL600,БЕЛАЯ,ЛЕВАЯ</v>
          </cell>
        </row>
        <row r="3241">
          <cell r="A3241">
            <v>9257156</v>
          </cell>
          <cell r="B3241" t="str">
            <v>БОКОВИНА ЯЩИКА AVANTECH YOU INLAY,H187,NL600,БЕЛАЯ,ПРАВАЯ</v>
          </cell>
        </row>
        <row r="3242">
          <cell r="A3242">
            <v>9257157</v>
          </cell>
          <cell r="B3242" t="str">
            <v>БОКОВИНА ЯЩИКА AVANTECH YOU INLAY,H187,NL650,БЕЛАЯ,ЛЕВАЯ</v>
          </cell>
        </row>
        <row r="3243">
          <cell r="A3243">
            <v>9257158</v>
          </cell>
          <cell r="B3243" t="str">
            <v>БОКОВИНА ЯЩИКА AVANTECH YOU INLAY,H187,NL650,БЕЛАЯ,ПРАВАЯ</v>
          </cell>
        </row>
        <row r="3244">
          <cell r="A3244">
            <v>9257159</v>
          </cell>
          <cell r="B3244" t="str">
            <v>БОКОВИНА ЯЩИКА AVANTECH YOU INLAY,H187,NL350,АНТРАЦИТ, ЛЕВАЯ</v>
          </cell>
        </row>
        <row r="3245">
          <cell r="A3245">
            <v>9257160</v>
          </cell>
          <cell r="B3245" t="str">
            <v>БОКОВИНА ЯЩИКА AVANTECH YOU INLAY,H187,NL350,АНТРАЦИТ, ПРАВАЯ</v>
          </cell>
        </row>
        <row r="3246">
          <cell r="A3246">
            <v>9257161</v>
          </cell>
          <cell r="B3246" t="str">
            <v>БОКОВИНА ЯЩИКА AVANTECH YOU INLAY,H187,NL400,АНТРАЦИТ, ЛЕВАЯ</v>
          </cell>
        </row>
        <row r="3247">
          <cell r="A3247">
            <v>9257162</v>
          </cell>
          <cell r="B3247" t="str">
            <v>БОКОВИНА ЯЩИКА AVANTECH YOU INLAY,H187,NL400,АНТРАЦИТ, ПРАВАЯ</v>
          </cell>
        </row>
        <row r="3248">
          <cell r="A3248">
            <v>9257163</v>
          </cell>
          <cell r="B3248" t="str">
            <v>БОКОВИНА ЯЩИКА AVANTECH YOU INLAY,H187,NL450,АНТРАЦИТ, ЛЕВАЯ</v>
          </cell>
        </row>
        <row r="3249">
          <cell r="A3249">
            <v>9257164</v>
          </cell>
          <cell r="B3249" t="str">
            <v>БОКОВИНА ЯЩИКА AVANTECH YOU INLAY,H187,NL450,АНТРАЦИТ, ПРАВАЯ</v>
          </cell>
        </row>
        <row r="3250">
          <cell r="A3250">
            <v>9257165</v>
          </cell>
          <cell r="B3250" t="str">
            <v>БОКОВИНА ЯЩИКА AVANTECH YOU INLAY,H187,NL500,АНТРАЦИТ, ЛЕВАЯ</v>
          </cell>
        </row>
        <row r="3251">
          <cell r="A3251">
            <v>9257166</v>
          </cell>
          <cell r="B3251" t="str">
            <v>БОКОВИНА ЯЩИКА AVANTECH YOU INLAY,H187,NL500,АНТРАЦИТ, ПРАВАЯ</v>
          </cell>
        </row>
        <row r="3252">
          <cell r="A3252">
            <v>9257167</v>
          </cell>
          <cell r="B3252" t="str">
            <v>БОКОВИНА ЯЩИКА AVANTECH YOU INLAY,H187,NL550,АНТРАЦИТ, ЛЕВАЯ</v>
          </cell>
        </row>
        <row r="3253">
          <cell r="A3253">
            <v>9257168</v>
          </cell>
          <cell r="B3253" t="str">
            <v>БОКОВИНА ЯЩИКА AVANTECH YOU INLAY,H187,NL550,АНТРАЦИТ, ПРАВАЯ</v>
          </cell>
        </row>
        <row r="3254">
          <cell r="A3254">
            <v>9257169</v>
          </cell>
          <cell r="B3254" t="str">
            <v>БОКОВИНА ЯЩИКА AVANTECH YOU INLAY,H187,NL600,АНТРАЦИТ, ЛЕВАЯ</v>
          </cell>
        </row>
        <row r="3255">
          <cell r="A3255">
            <v>9257170</v>
          </cell>
          <cell r="B3255" t="str">
            <v>БОКОВИНА ЯЩИКА AVANTECH YOU INLAY,H187,NL600,АНТРАЦИТ, ПРАВАЯ</v>
          </cell>
        </row>
        <row r="3256">
          <cell r="A3256">
            <v>9257171</v>
          </cell>
          <cell r="B3256" t="str">
            <v>БОКОВИНА ЯЩИКА AVANTECH YOU INLAY,H187,NL650,АНТРАЦИТ, ЛЕВАЯ</v>
          </cell>
        </row>
        <row r="3257">
          <cell r="A3257">
            <v>9257172</v>
          </cell>
          <cell r="B3257" t="str">
            <v>БОКОВИНА ЯЩИКА AVANTECH YOU INLAY,H187,NL650,АНТРАЦИТ, ПРАВАЯ</v>
          </cell>
        </row>
        <row r="3258">
          <cell r="A3258">
            <v>9257257</v>
          </cell>
          <cell r="B3258" t="str">
            <v>СОЕДИНИТЕЛЬ ПЕРЕДНЕЙ ПАНЕЛИ AVANTECH YOU INLAY,H187,ПОД ПРИКРУЧИВАНИЕ</v>
          </cell>
        </row>
        <row r="3259">
          <cell r="A3259">
            <v>9257258</v>
          </cell>
          <cell r="B3259" t="str">
            <v>СОЕДИНИТЕЛЬ ПЕРЕДНЕЙ ПАНЕЛИ AVANTECH YOU INLAY,H187,ПОД ЗАПРЕССОВКУ</v>
          </cell>
        </row>
        <row r="3260">
          <cell r="A3260">
            <v>9123080</v>
          </cell>
          <cell r="B3260" t="str">
            <v>СТАБИЛИЗАТОР ПЕРЕДНЕЙ ПАНЕЛИ</v>
          </cell>
        </row>
        <row r="3261">
          <cell r="A3261">
            <v>9268677</v>
          </cell>
          <cell r="B3261" t="str">
            <v>АДАПТЕР ДЛЯ БОКОВИНЫ ЯЩИКА AVANTECH YOU INLAY ДЛЯ ВСТАВКИ 8 ММ</v>
          </cell>
        </row>
        <row r="3262">
          <cell r="A3262">
            <v>9283178</v>
          </cell>
          <cell r="B3262" t="str">
            <v>СТЕКЛО ДЛЯ БОКОВИНЫ ЯЩИКА AVANTECH YOU INLAY, NL350</v>
          </cell>
        </row>
        <row r="3263">
          <cell r="A3263">
            <v>9283179</v>
          </cell>
          <cell r="B3263" t="str">
            <v>СТЕКЛО ДЛЯ БОКОВИНЫ ЯЩИКА AVANTECH YOU INLAY, NL400</v>
          </cell>
        </row>
        <row r="3264">
          <cell r="A3264">
            <v>9283180</v>
          </cell>
          <cell r="B3264" t="str">
            <v>СТЕКЛО ДЛЯ БОКОВИНЫ ЯЩИКА AVANTECH YOU INLAY, NL450</v>
          </cell>
        </row>
        <row r="3265">
          <cell r="A3265">
            <v>9283181</v>
          </cell>
          <cell r="B3265" t="str">
            <v>СТЕКЛО ДЛЯ БОКОВИНЫ ЯЩИКА AVANTECH YOU INLAY, NL500</v>
          </cell>
        </row>
        <row r="3266">
          <cell r="A3266">
            <v>9283182</v>
          </cell>
          <cell r="B3266" t="str">
            <v>СТЕКЛО ДЛЯ БОКОВИНЫ ЯЩИКА AVANTECH YOU INLAY, NL550</v>
          </cell>
        </row>
        <row r="3267">
          <cell r="A3267">
            <v>9283183</v>
          </cell>
          <cell r="B3267" t="str">
            <v>СТЕКЛО ДЛЯ БОКОВИНЫ ЯЩИКА AVANTECH YOU INLAY, NL600</v>
          </cell>
        </row>
        <row r="3268">
          <cell r="A3268">
            <v>9283184</v>
          </cell>
          <cell r="B3268" t="str">
            <v>СТЕКЛО ДЛЯ БОКОВИНЫ ЯЩИКА AVANTECH YOU INLAY, NL650</v>
          </cell>
        </row>
        <row r="3269">
          <cell r="A3269">
            <v>9255360</v>
          </cell>
          <cell r="B3269" t="str">
            <v>ЗАДНЯЯ СТЕНКА ЯЩИКА AVANTECH YOU,H77,KD16,KB600,СТАЛЬ, СЕРЕБРИСТАЯ</v>
          </cell>
        </row>
        <row r="3270">
          <cell r="A3270">
            <v>9255413</v>
          </cell>
          <cell r="B3270" t="str">
            <v>ЗАДНЯЯ СТЕНКА ЯЩИКА AVANTECH YOU,H77,KD16,KB600,СТАЛЬ, БЕЛАЯ</v>
          </cell>
        </row>
        <row r="3271">
          <cell r="A3271">
            <v>9255466</v>
          </cell>
          <cell r="B3271" t="str">
            <v>ЗАДНЯЯ СТЕНКА ЯЩИКА AVANTECH YOU,H77,KD16,KB600,СТАЛЬ, АНТРАЦИТ</v>
          </cell>
        </row>
        <row r="3272">
          <cell r="A3272">
            <v>9270570</v>
          </cell>
          <cell r="B3272" t="str">
            <v>ЗАДНЯЯ СТЕНКА ЯЩИКА AVANTECH YOU,H77,KD18,KB600,СТАЛЬ, СЕРЕБРИСТАЯ</v>
          </cell>
        </row>
        <row r="3273">
          <cell r="A3273">
            <v>9270623</v>
          </cell>
          <cell r="B3273" t="str">
            <v>ЗАДНЯЯ СТЕНКА ЯЩИКА AVANTECH YOU,H77,KD18,KB600,СТАЛЬ, БЕЛАЯ</v>
          </cell>
        </row>
        <row r="3274">
          <cell r="A3274">
            <v>9270676</v>
          </cell>
          <cell r="B3274" t="str">
            <v>ЗАДНЯЯ СТЕНКА ЯЩИКА AVANTECH YOU,H77,KD18,KB600,СТАЛЬ, АНТРАЦИТ</v>
          </cell>
        </row>
        <row r="3275">
          <cell r="A3275">
            <v>9255362</v>
          </cell>
          <cell r="B3275" t="str">
            <v>ЗАДНЯЯ СТЕНКА ЯЩИКА AVANTECH YOU,H101,KD16,KB300,СТАЛЬ, СЕРЕБРИСТАЯ</v>
          </cell>
        </row>
        <row r="3276">
          <cell r="A3276">
            <v>9255364</v>
          </cell>
          <cell r="B3276" t="str">
            <v>ЗАДНЯЯ СТЕНКА ЯЩИКА AVANTECH YOU,H101,KD16,KB400,СТАЛЬ, СЕРЕБРИСТАЯ</v>
          </cell>
        </row>
        <row r="3277">
          <cell r="A3277">
            <v>9255365</v>
          </cell>
          <cell r="B3277" t="str">
            <v>ЗАДНЯЯ СТЕНКА ЯЩИКА AVANTECH YOU,H101,KD16,KB450,СТАЛЬ, СЕРЕБРИСТАЯ</v>
          </cell>
        </row>
        <row r="3278">
          <cell r="A3278">
            <v>9255366</v>
          </cell>
          <cell r="B3278" t="str">
            <v>ЗАДНЯЯ СТЕНКА ЯЩИКА AVANTECH YOU,H101,KD16,KB500,СТАЛЬ, СЕРЕБРИСТАЯ</v>
          </cell>
        </row>
        <row r="3279">
          <cell r="A3279">
            <v>9255368</v>
          </cell>
          <cell r="B3279" t="str">
            <v>ЗАДНЯЯ СТЕНКА ЯЩИКА AVANTECH YOU,H101,KD16,KB600,СТАЛЬ, СЕРЕБРИСТАЯ</v>
          </cell>
        </row>
        <row r="3280">
          <cell r="A3280">
            <v>9255370</v>
          </cell>
          <cell r="B3280" t="str">
            <v>ЗАДНЯЯ СТЕНКА ЯЩИКА AVANTECH YOU,H101,KD16,KB800,СТАЛЬ, СЕРЕБРИСТАЯ</v>
          </cell>
        </row>
        <row r="3281">
          <cell r="A3281">
            <v>9255371</v>
          </cell>
          <cell r="B3281" t="str">
            <v>ЗАДНЯЯ СТЕНКА ЯЩИКА AVANTECH YOU,H101,KD16,KB900,СТАЛЬ, СЕРЕБРИСТАЯ</v>
          </cell>
        </row>
        <row r="3282">
          <cell r="A3282">
            <v>9255372</v>
          </cell>
          <cell r="B3282" t="str">
            <v>ЗАДНЯЯ СТЕНКА ЯЩИКА AVANTECH YOU,H101,KD16,KB1000,СТАЛЬ, СЕРЕБРИСТАЯ</v>
          </cell>
        </row>
        <row r="3283">
          <cell r="A3283">
            <v>9255373</v>
          </cell>
          <cell r="B3283" t="str">
            <v>ЗАДНЯЯ СТЕНКА ЯЩИКА AVANTECH YOU,H101,KD16,KB1200,СТАЛЬ, СЕРЕБРИСТАЯ</v>
          </cell>
        </row>
        <row r="3284">
          <cell r="A3284">
            <v>9255415</v>
          </cell>
          <cell r="B3284" t="str">
            <v>ЗАДНЯЯ СТЕНКА ЯЩИКА AVANTECH YOU,H101,KD16,KB300,СТАЛЬ, БЕЛАЯ</v>
          </cell>
        </row>
        <row r="3285">
          <cell r="A3285">
            <v>9255417</v>
          </cell>
          <cell r="B3285" t="str">
            <v>ЗАДНЯЯ СТЕНКА ЯЩИКА AVANTECH YOU,H101,KD16,KB400,СТАЛЬ, БЕЛАЯ</v>
          </cell>
        </row>
        <row r="3286">
          <cell r="A3286">
            <v>9255418</v>
          </cell>
          <cell r="B3286" t="str">
            <v>ЗАДНЯЯ СТЕНКА ЯЩИКА AVANTECH YOU,H101,KD16,KB450,СТАЛЬ, БЕЛАЯ</v>
          </cell>
        </row>
        <row r="3287">
          <cell r="A3287">
            <v>9255419</v>
          </cell>
          <cell r="B3287" t="str">
            <v>ЗАДНЯЯ СТЕНКА ЯЩИКА AVANTECH YOU,H101,KD16,KB500,СТАЛЬ, БЕЛАЯ</v>
          </cell>
        </row>
        <row r="3288">
          <cell r="A3288">
            <v>9255421</v>
          </cell>
          <cell r="B3288" t="str">
            <v>ЗАДНЯЯ СТЕНКА ЯЩИКА AVANTECH YOU,H101,KD16,KB600,СТАЛЬ, БЕЛАЯ</v>
          </cell>
        </row>
        <row r="3289">
          <cell r="A3289">
            <v>9255423</v>
          </cell>
          <cell r="B3289" t="str">
            <v>ЗАДНЯЯ СТЕНКА ЯЩИКА AVANTECH YOU,H101,KD16,KB800,СТАЛЬ, БЕЛАЯ</v>
          </cell>
        </row>
        <row r="3290">
          <cell r="A3290">
            <v>9255424</v>
          </cell>
          <cell r="B3290" t="str">
            <v>ЗАДНЯЯ СТЕНКА ЯЩИКА AVANTECH YOU,H101,KD16,KB900,СТАЛЬ, БЕЛАЯ</v>
          </cell>
        </row>
        <row r="3291">
          <cell r="A3291">
            <v>9255425</v>
          </cell>
          <cell r="B3291" t="str">
            <v>ЗАДНЯЯ СТЕНКА ЯЩИКА AVANTECH YOU,H101,KD16,KB1000,СТАЛЬ, БЕЛАЯ</v>
          </cell>
        </row>
        <row r="3292">
          <cell r="A3292">
            <v>9255426</v>
          </cell>
          <cell r="B3292" t="str">
            <v>ЗАДНЯЯ СТЕНКА ЯЩИКА AVANTECH YOU,H101,KD16,KB1200,СТАЛЬ, БЕЛАЯ</v>
          </cell>
        </row>
        <row r="3293">
          <cell r="A3293">
            <v>9255468</v>
          </cell>
          <cell r="B3293" t="str">
            <v>ЗАДНЯЯ СТЕНКА ЯЩИКА AVANTECH YOU,H101,KD16,KB300,СТАЛЬ, АНТРАЦИТ</v>
          </cell>
        </row>
        <row r="3294">
          <cell r="A3294">
            <v>9255470</v>
          </cell>
          <cell r="B3294" t="str">
            <v>ЗАДНЯЯ СТЕНКА ЯЩИКА AVANTECH YOU,H101,KD16,KB400,СТАЛЬ, АНТРАЦИТ</v>
          </cell>
        </row>
        <row r="3295">
          <cell r="A3295">
            <v>9255471</v>
          </cell>
          <cell r="B3295" t="str">
            <v>ЗАДНЯЯ СТЕНКА ЯЩИКА AVANTECH YOU,H101,KD16,KB450,СТАЛЬ, АНТРАЦИТ</v>
          </cell>
        </row>
        <row r="3296">
          <cell r="A3296">
            <v>9255472</v>
          </cell>
          <cell r="B3296" t="str">
            <v>ЗАДНЯЯ СТЕНКА ЯЩИКА AVANTECH YOU,H101,KD16,KB500,СТАЛЬ, АНТРАЦИТ</v>
          </cell>
        </row>
        <row r="3297">
          <cell r="A3297">
            <v>9255474</v>
          </cell>
          <cell r="B3297" t="str">
            <v>ЗАДНЯЯ СТЕНКА ЯЩИКА AVANTECH YOU,H101,KD16,KB600,СТАЛЬ, АНТРАЦИТ</v>
          </cell>
        </row>
        <row r="3298">
          <cell r="A3298">
            <v>9255476</v>
          </cell>
          <cell r="B3298" t="str">
            <v>ЗАДНЯЯ СТЕНКА ЯЩИКА AVANTECH YOU,H101,KD16,KB800,СТАЛЬ, АНТРАЦИТ</v>
          </cell>
        </row>
        <row r="3299">
          <cell r="A3299">
            <v>9255477</v>
          </cell>
          <cell r="B3299" t="str">
            <v>ЗАДНЯЯ СТЕНКА ЯЩИКА AVANTECH YOU,H101,KD16,KB900,СТАЛЬ, АНТРАЦИТ</v>
          </cell>
        </row>
        <row r="3300">
          <cell r="A3300">
            <v>9255478</v>
          </cell>
          <cell r="B3300" t="str">
            <v>ЗАДНЯЯ СТЕНКА ЯЩИКА AVANTECH YOU,H101,KD16,KB1000,СТАЛЬ, АНТРАЦИТ</v>
          </cell>
        </row>
        <row r="3301">
          <cell r="A3301">
            <v>9255479</v>
          </cell>
          <cell r="B3301" t="str">
            <v>ЗАДНЯЯ СТЕНКА ЯЩИКА AVANTECH YOU,H101,KD16,KB1200,СТАЛЬ, АНТРАЦИТ</v>
          </cell>
        </row>
        <row r="3302">
          <cell r="A3302">
            <v>9270572</v>
          </cell>
          <cell r="B3302" t="str">
            <v>ЗАДНЯЯ СТЕНКА ЯЩИКА AVANTECH YOU,H101,KD18,KB300,СТАЛЬ, СЕРЕБРИСТАЯ</v>
          </cell>
        </row>
        <row r="3303">
          <cell r="A3303">
            <v>9270574</v>
          </cell>
          <cell r="B3303" t="str">
            <v>ЗАДНЯЯ СТЕНКА ЯЩИКА AVANTECH YOU,H101,KD18,KB400,СТАЛЬ, СЕРЕБРИСТАЯ</v>
          </cell>
        </row>
        <row r="3304">
          <cell r="A3304">
            <v>9270575</v>
          </cell>
          <cell r="B3304" t="str">
            <v>ЗАДНЯЯ СТЕНКА ЯЩИКА AVANTECH YOU,H101,KD18,KB450,СТАЛЬ, СЕРЕБРИСТАЯ</v>
          </cell>
        </row>
        <row r="3305">
          <cell r="A3305">
            <v>9270576</v>
          </cell>
          <cell r="B3305" t="str">
            <v>ЗАДНЯЯ СТЕНКА ЯЩИКА AVANTECH YOU,H101,KD18,KB500,СТАЛЬ, СЕРЕБРИСТАЯ</v>
          </cell>
        </row>
        <row r="3306">
          <cell r="A3306">
            <v>9270578</v>
          </cell>
          <cell r="B3306" t="str">
            <v>ЗАДНЯЯ СТЕНКА ЯЩИКА AVANTECH YOU,H101,KD18,KB600,СТАЛЬ, СЕРЕБРИСТАЯ</v>
          </cell>
        </row>
        <row r="3307">
          <cell r="A3307">
            <v>9270580</v>
          </cell>
          <cell r="B3307" t="str">
            <v>ЗАДНЯЯ СТЕНКА ЯЩИКА AVANTECH YOU,H101,KD18,KB800,СТАЛЬ, СЕРЕБРИСТАЯ</v>
          </cell>
        </row>
        <row r="3308">
          <cell r="A3308">
            <v>9270581</v>
          </cell>
          <cell r="B3308" t="str">
            <v>ЗАДНЯЯ СТЕНКА ЯЩИКА AVANTECH YOU,H101,KD18,KB900,СТАЛЬ, СЕРЕБРИСТАЯ</v>
          </cell>
        </row>
        <row r="3309">
          <cell r="A3309">
            <v>9270582</v>
          </cell>
          <cell r="B3309" t="str">
            <v>ЗАДНЯЯ СТЕНКА ЯЩИКА AVANTECH YOU,H101,KD18,KB1000,СТАЛЬ, СЕРЕБРИСТАЯ</v>
          </cell>
        </row>
        <row r="3310">
          <cell r="A3310">
            <v>9270583</v>
          </cell>
          <cell r="B3310" t="str">
            <v>ЗАДНЯЯ СТЕНКА ЯЩИКА AVANTECH YOU,H101,KD18,KB1200,СТАЛЬ, СЕРЕБРИСТАЯ</v>
          </cell>
        </row>
        <row r="3311">
          <cell r="A3311">
            <v>9270625</v>
          </cell>
          <cell r="B3311" t="str">
            <v>ЗАДНЯЯ СТЕНКА ЯЩИКА AVANTECH YOU,H101,KD18,KB300,СТАЛЬ, БЕЛАЯ</v>
          </cell>
        </row>
        <row r="3312">
          <cell r="A3312">
            <v>9270627</v>
          </cell>
          <cell r="B3312" t="str">
            <v>ЗАДНЯЯ СТЕНКА ЯЩИКА AVANTECH YOU,H101,KD18,KB400,СТАЛЬ, БЕЛАЯ</v>
          </cell>
        </row>
        <row r="3313">
          <cell r="A3313">
            <v>9270628</v>
          </cell>
          <cell r="B3313" t="str">
            <v>ЗАДНЯЯ СТЕНКА ЯЩИКА AVANTECH YOU,H101,KD18,KB450,СТАЛЬ, БЕЛАЯ</v>
          </cell>
        </row>
        <row r="3314">
          <cell r="A3314">
            <v>9270629</v>
          </cell>
          <cell r="B3314" t="str">
            <v>ЗАДНЯЯ СТЕНКА ЯЩИКА AVANTECH YOU,H101,KD18,KB500,СТАЛЬ, БЕЛАЯ</v>
          </cell>
        </row>
        <row r="3315">
          <cell r="A3315">
            <v>9270631</v>
          </cell>
          <cell r="B3315" t="str">
            <v>ЗАДНЯЯ СТЕНКА ЯЩИКА AVANTECH YOU,H101,KD18,KB600,СТАЛЬ, БЕЛАЯ</v>
          </cell>
        </row>
        <row r="3316">
          <cell r="A3316">
            <v>9270633</v>
          </cell>
          <cell r="B3316" t="str">
            <v>ЗАДНЯЯ СТЕНКА ЯЩИКА AVANTECH YOU,H101,KD18,KB800,СТАЛЬ, БЕЛАЯ</v>
          </cell>
        </row>
        <row r="3317">
          <cell r="A3317">
            <v>9270634</v>
          </cell>
          <cell r="B3317" t="str">
            <v>ЗАДНЯЯ СТЕНКА ЯЩИКА AVANTECH YOU,H101,KD18,KB900,СТАЛЬ, БЕЛАЯ</v>
          </cell>
        </row>
        <row r="3318">
          <cell r="A3318">
            <v>9270635</v>
          </cell>
          <cell r="B3318" t="str">
            <v>ЗАДНЯЯ СТЕНКА ЯЩИКА AVANTECH YOU,H101,KD18,KB1000,СТАЛЬ, БЕЛАЯ</v>
          </cell>
        </row>
        <row r="3319">
          <cell r="A3319">
            <v>9270636</v>
          </cell>
          <cell r="B3319" t="str">
            <v>ЗАДНЯЯ СТЕНКА ЯЩИКА AVANTECH YOU,H101,KD18,KB1200,СТАЛЬ, БЕЛАЯ</v>
          </cell>
        </row>
        <row r="3320">
          <cell r="A3320">
            <v>9270678</v>
          </cell>
          <cell r="B3320" t="str">
            <v>ЗАДНЯЯ СТЕНКА ЯЩИКА AVANTECH YOU,H101,KD18,KB300,СТАЛЬ, АНТРАЦИТ</v>
          </cell>
        </row>
        <row r="3321">
          <cell r="A3321">
            <v>9270680</v>
          </cell>
          <cell r="B3321" t="str">
            <v>ЗАДНЯЯ СТЕНКА ЯЩИКА AVANTECH YOU,H101,KD18,KB400,СТАЛЬ, АНТРАЦИТ</v>
          </cell>
        </row>
        <row r="3322">
          <cell r="A3322">
            <v>9270681</v>
          </cell>
          <cell r="B3322" t="str">
            <v>ЗАДНЯЯ СТЕНКА ЯЩИКА AVANTECH YOU,H101,KD18,KB450,СТАЛЬ, АНТРАЦИТ</v>
          </cell>
        </row>
        <row r="3323">
          <cell r="A3323">
            <v>9270682</v>
          </cell>
          <cell r="B3323" t="str">
            <v>ЗАДНЯЯ СТЕНКА ЯЩИКА AVANTECH YOU,H101,KD18,KB500,СТАЛЬ, АНТРАЦИТ</v>
          </cell>
        </row>
        <row r="3324">
          <cell r="A3324">
            <v>9270684</v>
          </cell>
          <cell r="B3324" t="str">
            <v>ЗАДНЯЯ СТЕНКА ЯЩИКА AVANTECH YOU,H101,KD18,KB600,СТАЛЬ, АНТРАЦИТ</v>
          </cell>
        </row>
        <row r="3325">
          <cell r="A3325">
            <v>9270686</v>
          </cell>
          <cell r="B3325" t="str">
            <v>ЗАДНЯЯ СТЕНКА ЯЩИКА AVANTECH YOU,H101,KD18,KB800,СТАЛЬ, АНТРАЦИТ</v>
          </cell>
        </row>
        <row r="3326">
          <cell r="A3326">
            <v>9270687</v>
          </cell>
          <cell r="B3326" t="str">
            <v>ЗАДНЯЯ СТЕНКА ЯЩИКА AVANTECH YOU,H101,KD18,KB900,СТАЛЬ, АНТРАЦИТ</v>
          </cell>
        </row>
        <row r="3327">
          <cell r="A3327">
            <v>9270688</v>
          </cell>
          <cell r="B3327" t="str">
            <v>ЗАДНЯЯ СТЕНКА ЯЩИКА AVANTECH YOU,H101,KD18,KB1000,СТАЛЬ, АНТРАЦИТ</v>
          </cell>
        </row>
        <row r="3328">
          <cell r="A3328">
            <v>9270689</v>
          </cell>
          <cell r="B3328" t="str">
            <v>ЗАДНЯЯ СТЕНКА ЯЩИКА AVANTECH YOU,H101,KD18,KB1200,СТАЛЬ, АНТРАЦИТ</v>
          </cell>
        </row>
        <row r="3329">
          <cell r="A3329">
            <v>9255375</v>
          </cell>
          <cell r="B3329" t="str">
            <v>ЗАДНЯЯ СТЕНКА ЯЩИКА AVANTECH YOU,H139,KD16,KB300,СТАЛЬ, СЕРЕБРИСТАЯ</v>
          </cell>
        </row>
        <row r="3330">
          <cell r="A3330">
            <v>9255377</v>
          </cell>
          <cell r="B3330" t="str">
            <v>ЗАДНЯЯ СТЕНКА ЯЩИКА AVANTECH YOU,H139,KD16,KB400,СТАЛЬ, СЕРЕБРИСТАЯ</v>
          </cell>
        </row>
        <row r="3331">
          <cell r="A3331">
            <v>9255378</v>
          </cell>
          <cell r="B3331" t="str">
            <v>ЗАДНЯЯ СТЕНКА ЯЩИКА AVANTECH YOU,H139,KD16,KB450,СТАЛЬ, СЕРЕБРИСТАЯ</v>
          </cell>
        </row>
        <row r="3332">
          <cell r="A3332">
            <v>9255379</v>
          </cell>
          <cell r="B3332" t="str">
            <v>ЗАДНЯЯ СТЕНКА ЯЩИКА AVANTECH YOU,H139,KD16,KB500,СТАЛЬ, СЕРЕБРИСТАЯ</v>
          </cell>
        </row>
        <row r="3333">
          <cell r="A3333">
            <v>9255381</v>
          </cell>
          <cell r="B3333" t="str">
            <v>ЗАДНЯЯ СТЕНКА ЯЩИКА AVANTECH YOU,H139,KD16,KB600,СТАЛЬ, СЕРЕБРИСТАЯ</v>
          </cell>
        </row>
        <row r="3334">
          <cell r="A3334">
            <v>9255383</v>
          </cell>
          <cell r="B3334" t="str">
            <v>ЗАДНЯЯ СТЕНКА ЯЩИКА AVANTECH YOU,H139,KD16,KB800,СТАЛЬ, СЕРЕБРИСТАЯ</v>
          </cell>
        </row>
        <row r="3335">
          <cell r="A3335">
            <v>9255384</v>
          </cell>
          <cell r="B3335" t="str">
            <v>ЗАДНЯЯ СТЕНКА ЯЩИКА AVANTECH YOU,H139,KD16,KB900,СТАЛЬ, СЕРЕБРИСТАЯ</v>
          </cell>
        </row>
        <row r="3336">
          <cell r="A3336">
            <v>9255385</v>
          </cell>
          <cell r="B3336" t="str">
            <v>ЗАДНЯЯ СТЕНКА ЯЩИКА AVANTECH YOU,H139,KD16,KB1000,СТАЛЬ, СЕРЕБРИСТАЯ</v>
          </cell>
        </row>
        <row r="3337">
          <cell r="A3337">
            <v>9255386</v>
          </cell>
          <cell r="B3337" t="str">
            <v>ЗАДНЯЯ СТЕНКА ЯЩИКА AVANTECH YOU,H139,KD16,KB1200,СТАЛЬ, СЕРЕБРИСТАЯ</v>
          </cell>
        </row>
        <row r="3338">
          <cell r="A3338">
            <v>9255428</v>
          </cell>
          <cell r="B3338" t="str">
            <v>ЗАДНЯЯ СТЕНКА ЯЩИКА AVANTECH YOU,H139,KD16,KB300,СТАЛЬ, БЕЛАЯ</v>
          </cell>
        </row>
        <row r="3339">
          <cell r="A3339">
            <v>9255430</v>
          </cell>
          <cell r="B3339" t="str">
            <v>ЗАДНЯЯ СТЕНКА ЯЩИКА AVANTECH YOU,H139,KD16,KB400,СТАЛЬ, БЕЛАЯ</v>
          </cell>
        </row>
        <row r="3340">
          <cell r="A3340">
            <v>9255431</v>
          </cell>
          <cell r="B3340" t="str">
            <v>ЗАДНЯЯ СТЕНКА ЯЩИКА AVANTECH YOU,H139,KD16,KB450,СТАЛЬ, БЕЛАЯ</v>
          </cell>
        </row>
        <row r="3341">
          <cell r="A3341">
            <v>9255432</v>
          </cell>
          <cell r="B3341" t="str">
            <v>ЗАДНЯЯ СТЕНКА ЯЩИКА AVANTECH YOU,H139,KD16,KB500,СТАЛЬ, БЕЛАЯ</v>
          </cell>
        </row>
        <row r="3342">
          <cell r="A3342">
            <v>9255434</v>
          </cell>
          <cell r="B3342" t="str">
            <v>ЗАДНЯЯ СТЕНКА ЯЩИКА AVANTECH YOU,H139,KD16,KB600,СТАЛЬ, БЕЛАЯ</v>
          </cell>
        </row>
        <row r="3343">
          <cell r="A3343">
            <v>9255436</v>
          </cell>
          <cell r="B3343" t="str">
            <v>ЗАДНЯЯ СТЕНКА ЯЩИКА AVANTECH YOU,H139,KD16,KB800,СТАЛЬ, БЕЛАЯ</v>
          </cell>
        </row>
        <row r="3344">
          <cell r="A3344">
            <v>9255437</v>
          </cell>
          <cell r="B3344" t="str">
            <v>ЗАДНЯЯ СТЕНКА ЯЩИКА AVANTECH YOU,H139,KD16,KB900,СТАЛЬ, БЕЛАЯ</v>
          </cell>
        </row>
        <row r="3345">
          <cell r="A3345">
            <v>9255438</v>
          </cell>
          <cell r="B3345" t="str">
            <v>ЗАДНЯЯ СТЕНКА ЯЩИКА AVANTECH YOU,H139,KD16,KB1000,СТАЛЬ, БЕЛАЯ</v>
          </cell>
        </row>
        <row r="3346">
          <cell r="A3346">
            <v>9255439</v>
          </cell>
          <cell r="B3346" t="str">
            <v>ЗАДНЯЯ СТЕНКА ЯЩИКА AVANTECH YOU,H139,KD16,KB1200,СТАЛЬ, БЕЛАЯ</v>
          </cell>
        </row>
        <row r="3347">
          <cell r="A3347">
            <v>9255481</v>
          </cell>
          <cell r="B3347" t="str">
            <v>ЗАДНЯЯ СТЕНКА ЯЩИКА AVANTECH YOU,H139,KD16,KB300,СТАЛЬ, АНТРАЦИТ</v>
          </cell>
        </row>
        <row r="3348">
          <cell r="A3348">
            <v>9255483</v>
          </cell>
          <cell r="B3348" t="str">
            <v>ЗАДНЯЯ СТЕНКА ЯЩИКА AVANTECH YOU,H139,KD16,KB400,СТАЛЬ, АНТРАЦИТ</v>
          </cell>
        </row>
        <row r="3349">
          <cell r="A3349">
            <v>9255484</v>
          </cell>
          <cell r="B3349" t="str">
            <v>ЗАДНЯЯ СТЕНКА ЯЩИКА AVANTECH YOU,H139,KD16,KB450,СТАЛЬ, АНТРАЦИТ</v>
          </cell>
        </row>
        <row r="3350">
          <cell r="A3350">
            <v>9255485</v>
          </cell>
          <cell r="B3350" t="str">
            <v>ЗАДНЯЯ СТЕНКА ЯЩИКА AVANTECH YOU,H139,KD16,KB500,СТАЛЬ, АНТРАЦИТ</v>
          </cell>
        </row>
        <row r="3351">
          <cell r="A3351">
            <v>9255487</v>
          </cell>
          <cell r="B3351" t="str">
            <v>ЗАДНЯЯ СТЕНКА ЯЩИКА AVANTECH YOU,H139,KD16,KB600,СТАЛЬ, АНТРАЦИТ</v>
          </cell>
        </row>
        <row r="3352">
          <cell r="A3352">
            <v>9255489</v>
          </cell>
          <cell r="B3352" t="str">
            <v>ЗАДНЯЯ СТЕНКА ЯЩИКА AVANTECH YOU,H139,KD16,KB800,СТАЛЬ, АНТРАЦИТ</v>
          </cell>
        </row>
        <row r="3353">
          <cell r="A3353">
            <v>9255490</v>
          </cell>
          <cell r="B3353" t="str">
            <v>ЗАДНЯЯ СТЕНКА ЯЩИКА AVANTECH YOU,H139,KD16,KB900,СТАЛЬ, АНТРАЦИТ</v>
          </cell>
        </row>
        <row r="3354">
          <cell r="A3354">
            <v>9255491</v>
          </cell>
          <cell r="B3354" t="str">
            <v>ЗАДНЯЯ СТЕНКА ЯЩИКА AVANTECH YOU,H139,KD16,KB1000,СТАЛЬ, АНТРАЦИТ</v>
          </cell>
        </row>
        <row r="3355">
          <cell r="A3355">
            <v>9255492</v>
          </cell>
          <cell r="B3355" t="str">
            <v>ЗАДНЯЯ СТЕНКА ЯЩИКА AVANTECH YOU,H139,KD16,KB1200,СТАЛЬ, АНТРАЦИТ</v>
          </cell>
        </row>
        <row r="3356">
          <cell r="A3356">
            <v>9270585</v>
          </cell>
          <cell r="B3356" t="str">
            <v>ЗАДНЯЯ СТЕНКА ЯЩИКА AVANTECH YOU,H139,KD18,KB300,СТАЛЬ, СЕРЕБРИСТАЯ</v>
          </cell>
        </row>
        <row r="3357">
          <cell r="A3357">
            <v>9270587</v>
          </cell>
          <cell r="B3357" t="str">
            <v>ЗАДНЯЯ СТЕНКА ЯЩИКА AVANTECH YOU,H139,KD18,KB400,СТАЛЬ, СЕРЕБРИСТАЯ</v>
          </cell>
        </row>
        <row r="3358">
          <cell r="A3358">
            <v>9270588</v>
          </cell>
          <cell r="B3358" t="str">
            <v>ЗАДНЯЯ СТЕНКА ЯЩИКА AVANTECH YOU,H139,KD18,KB450,СТАЛЬ, СЕРЕБРИСТАЯ</v>
          </cell>
        </row>
        <row r="3359">
          <cell r="A3359">
            <v>9270589</v>
          </cell>
          <cell r="B3359" t="str">
            <v>ЗАДНЯЯ СТЕНКА ЯЩИКА AVANTECH YOU,H139,KD18,KB500,СТАЛЬ, СЕРЕБРИСТАЯ</v>
          </cell>
        </row>
        <row r="3360">
          <cell r="A3360">
            <v>9270591</v>
          </cell>
          <cell r="B3360" t="str">
            <v>ЗАДНЯЯ СТЕНКА ЯЩИКА AVANTECH YOU,H139,KD18,KB600,СТАЛЬ, СЕРЕБРИСТАЯ</v>
          </cell>
        </row>
        <row r="3361">
          <cell r="A3361">
            <v>9270593</v>
          </cell>
          <cell r="B3361" t="str">
            <v>ЗАДНЯЯ СТЕНКА ЯЩИКА AVANTECH YOU,H139,KD18,KB800,СТАЛЬ, СЕРЕБРИСТАЯ</v>
          </cell>
        </row>
        <row r="3362">
          <cell r="A3362">
            <v>9270594</v>
          </cell>
          <cell r="B3362" t="str">
            <v>ЗАДНЯЯ СТЕНКА ЯЩИКА AVANTECH YOU,H139,KD18,KB900,СТАЛЬ, СЕРЕБРИСТАЯ</v>
          </cell>
        </row>
        <row r="3363">
          <cell r="A3363">
            <v>9270595</v>
          </cell>
          <cell r="B3363" t="str">
            <v>ЗАДНЯЯ СТЕНКА ЯЩИКА AVANTECH YOU,H139,KD18,KB1000,СТАЛЬ, СЕРЕБРИСТАЯ</v>
          </cell>
        </row>
        <row r="3364">
          <cell r="A3364">
            <v>9270596</v>
          </cell>
          <cell r="B3364" t="str">
            <v>ЗАДНЯЯ СТЕНКА ЯЩИКА AVANTECH YOU,H139,KD18,KB1200,СТАЛЬ, СЕРЕБРИСТАЯ</v>
          </cell>
        </row>
        <row r="3365">
          <cell r="A3365">
            <v>9270638</v>
          </cell>
          <cell r="B3365" t="str">
            <v>ЗАДНЯЯ СТЕНКА ЯЩИКА AVANTECH YOU,H139,KD18,KB300,СТАЛЬ, БЕЛАЯ</v>
          </cell>
        </row>
        <row r="3366">
          <cell r="A3366">
            <v>9270640</v>
          </cell>
          <cell r="B3366" t="str">
            <v>ЗАДНЯЯ СТЕНКА ЯЩИКА AVANTECH YOU,H139,KD18,KB400,СТАЛЬ, БЕЛАЯ</v>
          </cell>
        </row>
        <row r="3367">
          <cell r="A3367">
            <v>9270641</v>
          </cell>
          <cell r="B3367" t="str">
            <v>ЗАДНЯЯ СТЕНКА ЯЩИКА AVANTECH YOU,H139,KD18,KB450,СТАЛЬ, БЕЛАЯ</v>
          </cell>
        </row>
        <row r="3368">
          <cell r="A3368">
            <v>9270642</v>
          </cell>
          <cell r="B3368" t="str">
            <v>ЗАДНЯЯ СТЕНКА ЯЩИКА AVANTECH YOU,H139,KD18,KB500,СТАЛЬ, БЕЛАЯ</v>
          </cell>
        </row>
        <row r="3369">
          <cell r="A3369">
            <v>9270644</v>
          </cell>
          <cell r="B3369" t="str">
            <v>ЗАДНЯЯ СТЕНКА ЯЩИКА AVANTECH YOU,H139,KD18,KB600,СТАЛЬ, БЕЛАЯ</v>
          </cell>
        </row>
        <row r="3370">
          <cell r="A3370">
            <v>9270646</v>
          </cell>
          <cell r="B3370" t="str">
            <v>ЗАДНЯЯ СТЕНКА ЯЩИКА AVANTECH YOU,H139,KD18,KB800,СТАЛЬ, БЕЛАЯ</v>
          </cell>
        </row>
        <row r="3371">
          <cell r="A3371">
            <v>9270647</v>
          </cell>
          <cell r="B3371" t="str">
            <v>ЗАДНЯЯ СТЕНКА ЯЩИКА AVANTECH YOU,H139,KD18,KB900,СТАЛЬ, БЕЛАЯ</v>
          </cell>
        </row>
        <row r="3372">
          <cell r="A3372">
            <v>9270648</v>
          </cell>
          <cell r="B3372" t="str">
            <v>ЗАДНЯЯ СТЕНКА ЯЩИКА AVANTECH YOU,H139,KD18,KB1000,СТАЛЬ, БЕЛАЯ</v>
          </cell>
        </row>
        <row r="3373">
          <cell r="A3373">
            <v>9270649</v>
          </cell>
          <cell r="B3373" t="str">
            <v>ЗАДНЯЯ СТЕНКА ЯЩИКА AVANTECH YOU,H139,KD18,KB1200,СТАЛЬ, БЕЛАЯ</v>
          </cell>
        </row>
        <row r="3374">
          <cell r="A3374">
            <v>9270691</v>
          </cell>
          <cell r="B3374" t="str">
            <v>ЗАДНЯЯ СТЕНКА ЯЩИКА AVANTECH YOU,H139,KD18,KB300,СТАЛЬ, АНТРАЦИТ</v>
          </cell>
        </row>
        <row r="3375">
          <cell r="A3375">
            <v>9270693</v>
          </cell>
          <cell r="B3375" t="str">
            <v>ЗАДНЯЯ СТЕНКА ЯЩИКА AVANTECH YOU,H139,KD18,KB400,СТАЛЬ, АНТРАЦИТ</v>
          </cell>
        </row>
        <row r="3376">
          <cell r="A3376">
            <v>9270694</v>
          </cell>
          <cell r="B3376" t="str">
            <v>ЗАДНЯЯ СТЕНКА ЯЩИКА AVANTECH YOU,H139,KD18,KB450,СТАЛЬ, АНТРАЦИТ</v>
          </cell>
        </row>
        <row r="3377">
          <cell r="A3377">
            <v>9270695</v>
          </cell>
          <cell r="B3377" t="str">
            <v>ЗАДНЯЯ СТЕНКА ЯЩИКА AVANTECH YOU,H139,KD18,KB500,СТАЛЬ, АНТРАЦИТ</v>
          </cell>
        </row>
        <row r="3378">
          <cell r="A3378">
            <v>9270697</v>
          </cell>
          <cell r="B3378" t="str">
            <v>ЗАДНЯЯ СТЕНКА ЯЩИКА AVANTECH YOU,H139,KD18,KB600,СТАЛЬ, АНТРАЦИТ</v>
          </cell>
        </row>
        <row r="3379">
          <cell r="A3379">
            <v>9270699</v>
          </cell>
          <cell r="B3379" t="str">
            <v>ЗАДНЯЯ СТЕНКА ЯЩИКА AVANTECH YOU,H139,KD18,KB800,СТАЛЬ, АНТРАЦИТ</v>
          </cell>
        </row>
        <row r="3380">
          <cell r="A3380">
            <v>9270700</v>
          </cell>
          <cell r="B3380" t="str">
            <v>ЗАДНЯЯ СТЕНКА ЯЩИКА AVANTECH YOU,H139,KD18,KB900,СТАЛЬ, АНТРАЦИТ</v>
          </cell>
        </row>
        <row r="3381">
          <cell r="A3381">
            <v>9270701</v>
          </cell>
          <cell r="B3381" t="str">
            <v>ЗАДНЯЯ СТЕНКА ЯЩИКА AVANTECH YOU,H139,KD18,KB1000,СТАЛЬ, АНТРАЦИТ</v>
          </cell>
        </row>
        <row r="3382">
          <cell r="A3382">
            <v>9270702</v>
          </cell>
          <cell r="B3382" t="str">
            <v>ЗАДНЯЯ СТЕНКА ЯЩИКА AVANTECH YOU,H139,KD18,KB1200,СТАЛЬ, АНТРАЦИТ</v>
          </cell>
        </row>
        <row r="3383">
          <cell r="A3383">
            <v>9255388</v>
          </cell>
          <cell r="B3383" t="str">
            <v>ЗАДНЯЯ СТЕНКА КОРОБА AVANTECH YOU,H187,KD16,KB300,СТАЛЬ, СЕРЕБРИСТАЯ</v>
          </cell>
        </row>
        <row r="3384">
          <cell r="A3384">
            <v>9255390</v>
          </cell>
          <cell r="B3384" t="str">
            <v>ЗАДНЯЯ СТЕНКА КОРОБА AVANTECH YOU,H187,KD16,KB400,СТАЛЬ, СЕРЕБРИСТАЯ</v>
          </cell>
        </row>
        <row r="3385">
          <cell r="A3385">
            <v>9255392</v>
          </cell>
          <cell r="B3385" t="str">
            <v>ЗАДНЯЯ СТЕНКА КОРОБА AVANTECH YOU,H187,KD16,KB450,СТАЛЬ, СЕРЕБРИСТАЯ</v>
          </cell>
        </row>
        <row r="3386">
          <cell r="A3386">
            <v>9255393</v>
          </cell>
          <cell r="B3386" t="str">
            <v>ЗАДНЯЯ СТЕНКА КОРОБА AVANTECH YOU,H187,KD16,KB500,СТАЛЬ, СЕРЕБРИСТАЯ</v>
          </cell>
        </row>
        <row r="3387">
          <cell r="A3387">
            <v>9255394</v>
          </cell>
          <cell r="B3387" t="str">
            <v>ЗАДНЯЯ СТЕНКА КОРОБА AVANTECH YOU,H187,KD16,KB600,СТАЛЬ, СЕРЕБРИСТАЯ</v>
          </cell>
        </row>
        <row r="3388">
          <cell r="A3388">
            <v>9255396</v>
          </cell>
          <cell r="B3388" t="str">
            <v>ЗАДНЯЯ СТЕНКА КОРОБА AVANTECH YOU,H187,KD16,KB800,СТАЛЬ, СЕРЕБРИСТАЯ</v>
          </cell>
        </row>
        <row r="3389">
          <cell r="A3389">
            <v>9255397</v>
          </cell>
          <cell r="B3389" t="str">
            <v>ЗАДНЯЯ СТЕНКА КОРОБА AVANTECH YOU,H187,KD16,KB900,СТАЛЬ, СЕРЕБРИСТАЯ</v>
          </cell>
        </row>
        <row r="3390">
          <cell r="A3390">
            <v>9255398</v>
          </cell>
          <cell r="B3390" t="str">
            <v>ЗАДНЯЯ СТЕНКА КОРОБА AVANTECH YOU,H187,KD16,KB1000,СТАЛЬ, СЕРЕБРИСТАЯ</v>
          </cell>
        </row>
        <row r="3391">
          <cell r="A3391">
            <v>9255399</v>
          </cell>
          <cell r="B3391" t="str">
            <v>ЗАДНЯЯ СТЕНКА КОРОБА AVANTECH YOU,H187,KD16,KB1200,СТАЛЬ, СЕРЕБРИСТАЯ</v>
          </cell>
        </row>
        <row r="3392">
          <cell r="A3392">
            <v>9255441</v>
          </cell>
          <cell r="B3392" t="str">
            <v>ЗАДНЯЯ СТЕНКА КОРОБА AVANTECH YOU,H187,KD16,KB300,СТАЛЬ, БЕЛАЯ</v>
          </cell>
        </row>
        <row r="3393">
          <cell r="A3393">
            <v>9255443</v>
          </cell>
          <cell r="B3393" t="str">
            <v>ЗАДНЯЯ СТЕНКА КОРОБА AVANTECH YOU,H187,KD16,KB400,СТАЛЬ, БЕЛАЯ</v>
          </cell>
        </row>
        <row r="3394">
          <cell r="A3394">
            <v>9255445</v>
          </cell>
          <cell r="B3394" t="str">
            <v>ЗАДНЯЯ СТЕНКА КОРОБА AVANTECH YOU,H187,KD16,KB450,СТАЛЬ, БЕЛАЯ</v>
          </cell>
        </row>
        <row r="3395">
          <cell r="A3395">
            <v>9255446</v>
          </cell>
          <cell r="B3395" t="str">
            <v>ЗАДНЯЯ СТЕНКА КОРОБА AVANTECH YOU,H187,KD16,KB500,СТАЛЬ, БЕЛАЯ</v>
          </cell>
        </row>
        <row r="3396">
          <cell r="A3396">
            <v>9255447</v>
          </cell>
          <cell r="B3396" t="str">
            <v>ЗАДНЯЯ СТЕНКА КОРОБА AVANTECH YOU,H187,KD16,KB600,СТАЛЬ, БЕЛАЯ</v>
          </cell>
        </row>
        <row r="3397">
          <cell r="A3397">
            <v>9255449</v>
          </cell>
          <cell r="B3397" t="str">
            <v>ЗАДНЯЯ СТЕНКА КОРОБА AVANTECH YOU,H187,KD16,KB800,СТАЛЬ, БЕЛАЯ</v>
          </cell>
        </row>
        <row r="3398">
          <cell r="A3398">
            <v>9255450</v>
          </cell>
          <cell r="B3398" t="str">
            <v>ЗАДНЯЯ СТЕНКА КОРОБА AVANTECH YOU,H187,KD16,KB900,СТАЛЬ, БЕЛАЯ</v>
          </cell>
        </row>
        <row r="3399">
          <cell r="A3399">
            <v>9255451</v>
          </cell>
          <cell r="B3399" t="str">
            <v>ЗАДНЯЯ СТЕНКА КОРОБА AVANTECH YOU,H187,KD16,KB1000,СТАЛЬ, БЕЛАЯ</v>
          </cell>
        </row>
        <row r="3400">
          <cell r="A3400">
            <v>9255452</v>
          </cell>
          <cell r="B3400" t="str">
            <v>ЗАДНЯЯ СТЕНКА КОРОБА AVANTECH YOU,H187,KD16,KB1200,СТАЛЬ, БЕЛАЯ</v>
          </cell>
        </row>
        <row r="3401">
          <cell r="A3401">
            <v>9255494</v>
          </cell>
          <cell r="B3401" t="str">
            <v>ЗАДНЯЯ СТЕНКА КОРОБА AVANTECH YOU,H187,KD16,KB300,СТАЛЬ, АНТРАЦИТ</v>
          </cell>
        </row>
        <row r="3402">
          <cell r="A3402">
            <v>9255496</v>
          </cell>
          <cell r="B3402" t="str">
            <v>ЗАДНЯЯ СТЕНКА КОРОБА AVANTECH YOU,H187,KD16,KB400,СТАЛЬ, АНТРАЦИТ</v>
          </cell>
        </row>
        <row r="3403">
          <cell r="A3403">
            <v>9255498</v>
          </cell>
          <cell r="B3403" t="str">
            <v>ЗАДНЯЯ СТЕНКА КОРОБА AVANTECH YOU,H187,KD16,KB450,СТАЛЬ, АНТРАЦИТ</v>
          </cell>
        </row>
        <row r="3404">
          <cell r="A3404">
            <v>9255499</v>
          </cell>
          <cell r="B3404" t="str">
            <v>ЗАДНЯЯ СТЕНКА КОРОБА AVANTECH YOU,H187,KD16,KB500,СТАЛЬ, АНТРАЦИТ</v>
          </cell>
        </row>
        <row r="3405">
          <cell r="A3405">
            <v>9255500</v>
          </cell>
          <cell r="B3405" t="str">
            <v>ЗАДНЯЯ СТЕНКА КОРОБА AVANTECH YOU,H187,KD16,KB600,СТАЛЬ, АНТРАЦИТ</v>
          </cell>
        </row>
        <row r="3406">
          <cell r="A3406">
            <v>9255502</v>
          </cell>
          <cell r="B3406" t="str">
            <v>ЗАДНЯЯ СТЕНКА КОРОБА AVANTECH YOU,H187,KD16,KB800,СТАЛЬ, АНТРАЦИТ</v>
          </cell>
        </row>
        <row r="3407">
          <cell r="A3407">
            <v>9255503</v>
          </cell>
          <cell r="B3407" t="str">
            <v>ЗАДНЯЯ СТЕНКА КОРОБА AVANTECH YOU,H187,KD16,KB900,СТАЛЬ, АНТРАЦИТ</v>
          </cell>
        </row>
        <row r="3408">
          <cell r="A3408">
            <v>9255504</v>
          </cell>
          <cell r="B3408" t="str">
            <v>ЗАДНЯЯ СТЕНКА КОРОБА AVANTECH YOU,H187,KD16,KB1000,СТАЛЬ, АНТРАЦИТ</v>
          </cell>
        </row>
        <row r="3409">
          <cell r="A3409">
            <v>9255505</v>
          </cell>
          <cell r="B3409" t="str">
            <v>ЗАДНЯЯ СТЕНКА КОРОБА AVANTECH YOU,H187,KD16,KB1200,СТАЛЬ, АНТРАЦИТ</v>
          </cell>
        </row>
        <row r="3410">
          <cell r="A3410">
            <v>9270598</v>
          </cell>
          <cell r="B3410" t="str">
            <v>ЗАДНЯЯ СТЕНКА КОРОБА AVANTECH YOU,H187,KD18,KB300,СТАЛЬ, СЕРЕБРИСТАЯ</v>
          </cell>
        </row>
        <row r="3411">
          <cell r="A3411">
            <v>9270600</v>
          </cell>
          <cell r="B3411" t="str">
            <v>ЗАДНЯЯ СТЕНКА КОРОБА AVANTECH YOU,H187,KD18,KB400,СТАЛЬ, СЕРЕБРИСТАЯ</v>
          </cell>
        </row>
        <row r="3412">
          <cell r="A3412">
            <v>9270601</v>
          </cell>
          <cell r="B3412" t="str">
            <v>ЗАДНЯЯ СТЕНКА КОРОБА AVANTECH YOU,H187,KD18,KB450,СТАЛЬ, СЕРЕБРИСТАЯ</v>
          </cell>
        </row>
        <row r="3413">
          <cell r="A3413">
            <v>9270602</v>
          </cell>
          <cell r="B3413" t="str">
            <v>ЗАДНЯЯ СТЕНКА КОРОБА AVANTECH YOU,H187,KD18,KB500,СТАЛЬ, СЕРЕБРИСТАЯ</v>
          </cell>
        </row>
        <row r="3414">
          <cell r="A3414">
            <v>9270604</v>
          </cell>
          <cell r="B3414" t="str">
            <v>ЗАДНЯЯ СТЕНКА КОРОБА AVANTECH YOU,H187,KD18,KB600,СТАЛЬ, СЕРЕБРИСТАЯ</v>
          </cell>
        </row>
        <row r="3415">
          <cell r="A3415">
            <v>9270606</v>
          </cell>
          <cell r="B3415" t="str">
            <v>ЗАДНЯЯ СТЕНКА КОРОБА AVANTECH YOU,H187,KD18,KB800,СТАЛЬ, СЕРЕБРИСТАЯ</v>
          </cell>
        </row>
        <row r="3416">
          <cell r="A3416">
            <v>9270607</v>
          </cell>
          <cell r="B3416" t="str">
            <v>ЗАДНЯЯ СТЕНКА КОРОБА AVANTECH YOU,H187,KD18,KB900,СТАЛЬ, СЕРЕБРИСТАЯ</v>
          </cell>
        </row>
        <row r="3417">
          <cell r="A3417">
            <v>9270608</v>
          </cell>
          <cell r="B3417" t="str">
            <v>ЗАДНЯЯ СТЕНКА КОРОБА AVANTECH YOU,H187,KD18,KB1000,СТАЛЬ, СЕРЕБРИСТАЯ</v>
          </cell>
        </row>
        <row r="3418">
          <cell r="A3418">
            <v>9270609</v>
          </cell>
          <cell r="B3418" t="str">
            <v>ЗАДНЯЯ СТЕНКА КОРОБА AVANTECH YOU,H187,KD18,KB1200,СТАЛЬ, СЕРЕБРИСТАЯ</v>
          </cell>
        </row>
        <row r="3419">
          <cell r="A3419">
            <v>9270651</v>
          </cell>
          <cell r="B3419" t="str">
            <v>ЗАДНЯЯ СТЕНКА КОРОБА AVANTECH YOU,H187,KD18,KB300,СТАЛЬ, БЕЛАЯ</v>
          </cell>
        </row>
        <row r="3420">
          <cell r="A3420">
            <v>9270653</v>
          </cell>
          <cell r="B3420" t="str">
            <v>ЗАДНЯЯ СТЕНКА КОРОБА AVANTECH YOU,H187,KD18,KB400,СТАЛЬ, БЕЛАЯ</v>
          </cell>
        </row>
        <row r="3421">
          <cell r="A3421">
            <v>9270654</v>
          </cell>
          <cell r="B3421" t="str">
            <v>ЗАДНЯЯ СТЕНКА КОРОБА AVANTECH YOU,H187,KD18,KB450,СТАЛЬ, БЕЛАЯ</v>
          </cell>
        </row>
        <row r="3422">
          <cell r="A3422">
            <v>9270655</v>
          </cell>
          <cell r="B3422" t="str">
            <v>ЗАДНЯЯ СТЕНКА КОРОБА AVANTECH YOU,H187,KD18,KB500,СТАЛЬ, БЕЛАЯ</v>
          </cell>
        </row>
        <row r="3423">
          <cell r="A3423">
            <v>9270657</v>
          </cell>
          <cell r="B3423" t="str">
            <v>ЗАДНЯЯ СТЕНКА КОРОБА AVANTECH YOU,H187,KD18,KB600,СТАЛЬ, БЕЛАЯ</v>
          </cell>
        </row>
        <row r="3424">
          <cell r="A3424">
            <v>9270659</v>
          </cell>
          <cell r="B3424" t="str">
            <v>ЗАДНЯЯ СТЕНКА КОРОБА AVANTECH YOU,H187,KD18,KB800,СТАЛЬ, БЕЛАЯ</v>
          </cell>
        </row>
        <row r="3425">
          <cell r="A3425">
            <v>9270660</v>
          </cell>
          <cell r="B3425" t="str">
            <v>ЗАДНЯЯ СТЕНКА КОРОБА AVANTECH YOU,H187,KD18,KB900,СТАЛЬ, БЕЛАЯ</v>
          </cell>
        </row>
        <row r="3426">
          <cell r="A3426">
            <v>9270661</v>
          </cell>
          <cell r="B3426" t="str">
            <v>ЗАДНЯЯ СТЕНКА КОРОБА AVANTECH YOU,H187,KD18,KB1000,СТАЛЬ, БЕЛАЯ</v>
          </cell>
        </row>
        <row r="3427">
          <cell r="A3427">
            <v>9270662</v>
          </cell>
          <cell r="B3427" t="str">
            <v>ЗАДНЯЯ СТЕНКА КОРОБА AVANTECH YOU,H187,KD18,KB1200,СТАЛЬ, БЕЛАЯ</v>
          </cell>
        </row>
        <row r="3428">
          <cell r="A3428">
            <v>9270704</v>
          </cell>
          <cell r="B3428" t="str">
            <v>ЗАДНЯЯ СТЕНКА КОРОБА AVANTECH YOU,H187,KD18,KB300,СТАЛЬ, АНТРАЦИТ</v>
          </cell>
        </row>
        <row r="3429">
          <cell r="A3429">
            <v>9270706</v>
          </cell>
          <cell r="B3429" t="str">
            <v>ЗАДНЯЯ СТЕНКА КОРОБА AVANTECH YOU,H187,KD18,KB400,СТАЛЬ, АНТРАЦИТ</v>
          </cell>
        </row>
        <row r="3430">
          <cell r="A3430">
            <v>9270707</v>
          </cell>
          <cell r="B3430" t="str">
            <v>ЗАДНЯЯ СТЕНКА КОРОБА AVANTECH YOU,H187,KD18,KB450,СТАЛЬ, АНТРАЦИТ</v>
          </cell>
        </row>
        <row r="3431">
          <cell r="A3431">
            <v>9270708</v>
          </cell>
          <cell r="B3431" t="str">
            <v>ЗАДНЯЯ СТЕНКА КОРОБА AVANTECH YOU,H187,KD18,KB500,СТАЛЬ, АНТРАЦИТ</v>
          </cell>
        </row>
        <row r="3432">
          <cell r="A3432">
            <v>9270710</v>
          </cell>
          <cell r="B3432" t="str">
            <v>ЗАДНЯЯ СТЕНКА КОРОБА AVANTECH YOU,H187,KD18,KB600,СТАЛЬ, АНТРАЦИТ</v>
          </cell>
        </row>
        <row r="3433">
          <cell r="A3433">
            <v>9270712</v>
          </cell>
          <cell r="B3433" t="str">
            <v>ЗАДНЯЯ СТЕНКА КОРОБА AVANTECH YOU,H187,KD18,KB800,СТАЛЬ, АНТРАЦИТ</v>
          </cell>
        </row>
        <row r="3434">
          <cell r="A3434">
            <v>9270713</v>
          </cell>
          <cell r="B3434" t="str">
            <v>ЗАДНЯЯ СТЕНКА КОРОБА AVANTECH YOU,H187,KD18,KB900,СТАЛЬ, АНТРАЦИТ</v>
          </cell>
        </row>
        <row r="3435">
          <cell r="A3435">
            <v>9270714</v>
          </cell>
          <cell r="B3435" t="str">
            <v>ЗАДНЯЯ СТЕНКА КОРОБА AVANTECH YOU,H187,KD18,KB1000,СТАЛЬ, АНТРАЦИТ</v>
          </cell>
        </row>
        <row r="3436">
          <cell r="A3436">
            <v>9270715</v>
          </cell>
          <cell r="B3436" t="str">
            <v>ЗАДНЯЯ СТЕНКА КОРОБА AVANTECH YOU,H187,KD18,KB1200,СТАЛЬ, АНТРАЦИТ</v>
          </cell>
        </row>
        <row r="3437">
          <cell r="A3437">
            <v>9255401</v>
          </cell>
          <cell r="B3437" t="str">
            <v>ЗАДНЯЯ СТЕНКА КОРОБА AVANTECH YOU,H251,KD16,KB300,СТАЛЬ, СЕРЕБРИСТАЯ</v>
          </cell>
        </row>
        <row r="3438">
          <cell r="A3438">
            <v>9255403</v>
          </cell>
          <cell r="B3438" t="str">
            <v>ЗАДНЯЯ СТЕНКА КОРОБА AVANTECH YOU,H251,KD16,KB400,СТАЛЬ, СЕРЕБРИСТАЯ</v>
          </cell>
        </row>
        <row r="3439">
          <cell r="A3439">
            <v>9255405</v>
          </cell>
          <cell r="B3439" t="str">
            <v>ЗАДНЯЯ СТЕНКА КОРОБА AVANTECH YOU,H251,KD16,KB450,СТАЛЬ, СЕРЕБРИСТАЯ</v>
          </cell>
        </row>
        <row r="3440">
          <cell r="A3440">
            <v>9255406</v>
          </cell>
          <cell r="B3440" t="str">
            <v>ЗАДНЯЯ СТЕНКА КОРОБА AVANTECH YOU,H251,KD16,KB500,СТАЛЬ, СЕРЕБРИСТАЯ</v>
          </cell>
        </row>
        <row r="3441">
          <cell r="A3441">
            <v>9255407</v>
          </cell>
          <cell r="B3441" t="str">
            <v>ЗАДНЯЯ СТЕНКА КОРОБА AVANTECH YOU,H251,KD16,KB600,СТАЛЬ, СЕРЕБРИСТАЯ</v>
          </cell>
        </row>
        <row r="3442">
          <cell r="A3442">
            <v>9255409</v>
          </cell>
          <cell r="B3442" t="str">
            <v>ЗАДНЯЯ СТЕНКА КОРОБА AVANTECH YOU,H251,KD16,KB800,СТАЛЬ, СЕРЕБРИСТАЯ</v>
          </cell>
        </row>
        <row r="3443">
          <cell r="A3443">
            <v>9255410</v>
          </cell>
          <cell r="B3443" t="str">
            <v>ЗАДНЯЯ СТЕНКА КОРОБА AVANTECH YOU,H251,KD16,KB900,СТАЛЬ, СЕРЕБРИСТАЯ</v>
          </cell>
        </row>
        <row r="3444">
          <cell r="A3444">
            <v>9255411</v>
          </cell>
          <cell r="B3444" t="str">
            <v>ЗАДНЯЯ СТЕНКА КОРОБА AVANTECH YOU,H251,KD16,KB1000,СТАЛЬ, СЕРЕБРИСТАЯ</v>
          </cell>
        </row>
        <row r="3445">
          <cell r="A3445">
            <v>9255412</v>
          </cell>
          <cell r="B3445" t="str">
            <v>ЗАДНЯЯ СТЕНКА КОРОБА AVANTECH YOU,H251,KD16,KB1200,СТАЛЬ, СЕРЕБРИСТАЯ</v>
          </cell>
        </row>
        <row r="3446">
          <cell r="A3446">
            <v>9255454</v>
          </cell>
          <cell r="B3446" t="str">
            <v>ЗАДНЯЯ СТЕНКА КОРОБА AVANTECH YOU,H251,KD16,KB300,СТАЛЬ, БЕЛАЯ</v>
          </cell>
        </row>
        <row r="3447">
          <cell r="A3447">
            <v>9255456</v>
          </cell>
          <cell r="B3447" t="str">
            <v>ЗАДНЯЯ СТЕНКА КОРОБА AVANTECH YOU,H251,KD16,KB400,СТАЛЬ, БЕЛАЯ</v>
          </cell>
        </row>
        <row r="3448">
          <cell r="A3448">
            <v>9255458</v>
          </cell>
          <cell r="B3448" t="str">
            <v>ЗАДНЯЯ СТЕНКА КОРОБА AVANTECH YOU,H251,KD16,KB450,СТАЛЬ, БЕЛАЯ</v>
          </cell>
        </row>
        <row r="3449">
          <cell r="A3449">
            <v>9255459</v>
          </cell>
          <cell r="B3449" t="str">
            <v>ЗАДНЯЯ СТЕНКА КОРОБА AVANTECH YOU,H251,KD16,KB500,СТАЛЬ, БЕЛАЯ</v>
          </cell>
        </row>
        <row r="3450">
          <cell r="A3450">
            <v>9255460</v>
          </cell>
          <cell r="B3450" t="str">
            <v>ЗАДНЯЯ СТЕНКА КОРОБА AVANTECH YOU,H251,KD16,KB600,СТАЛЬ, БЕЛАЯ</v>
          </cell>
        </row>
        <row r="3451">
          <cell r="A3451">
            <v>9255462</v>
          </cell>
          <cell r="B3451" t="str">
            <v>ЗАДНЯЯ СТЕНКА КОРОБА AVANTECH YOU,H251,KD16,KB800,СТАЛЬ, БЕЛАЯ</v>
          </cell>
        </row>
        <row r="3452">
          <cell r="A3452">
            <v>9255463</v>
          </cell>
          <cell r="B3452" t="str">
            <v>ЗАДНЯЯ СТЕНКА КОРОБА AVANTECH YOU,H251,KD16,KB900,СТАЛЬ, БЕЛАЯ</v>
          </cell>
        </row>
        <row r="3453">
          <cell r="A3453">
            <v>9255464</v>
          </cell>
          <cell r="B3453" t="str">
            <v>ЗАДНЯЯ СТЕНКА КОРОБА AVANTECH YOU,H251,KD16,KB1000,СТАЛЬ, БЕЛАЯ</v>
          </cell>
        </row>
        <row r="3454">
          <cell r="A3454">
            <v>9255465</v>
          </cell>
          <cell r="B3454" t="str">
            <v>ЗАДНЯЯ СТЕНКА КОРОБА AVANTECH YOU,H251,KD16,KB1200,СТАЛЬ, БЕЛАЯ</v>
          </cell>
        </row>
        <row r="3455">
          <cell r="A3455">
            <v>9255507</v>
          </cell>
          <cell r="B3455" t="str">
            <v>ЗАДНЯЯ СТЕНКА КОРОБА AVANTECH YOU,H251,KD16,KB300,СТАЛЬ, АНТРАЦИТ</v>
          </cell>
        </row>
        <row r="3456">
          <cell r="A3456">
            <v>9255509</v>
          </cell>
          <cell r="B3456" t="str">
            <v>ЗАДНЯЯ СТЕНКА КОРОБА AVANTECH YOU,H251,KD16,KB400,СТАЛЬ, АНТРАЦИТ</v>
          </cell>
        </row>
        <row r="3457">
          <cell r="A3457">
            <v>9255511</v>
          </cell>
          <cell r="B3457" t="str">
            <v>ЗАДНЯЯ СТЕНКА КОРОБА AVANTECH YOU,H251,KD16,KB450,СТАЛЬ, АНТРАЦИТ</v>
          </cell>
        </row>
        <row r="3458">
          <cell r="A3458">
            <v>9255512</v>
          </cell>
          <cell r="B3458" t="str">
            <v>ЗАДНЯЯ СТЕНКА КОРОБА AVANTECH YOU,H251,KD16,KB500,СТАЛЬ, АНТРАЦИТ</v>
          </cell>
        </row>
        <row r="3459">
          <cell r="A3459">
            <v>9255513</v>
          </cell>
          <cell r="B3459" t="str">
            <v>ЗАДНЯЯ СТЕНКА КОРОБА AVANTECH YOU,H251,KD16,KB600,СТАЛЬ, АНТРАЦИТ</v>
          </cell>
        </row>
        <row r="3460">
          <cell r="A3460">
            <v>9255515</v>
          </cell>
          <cell r="B3460" t="str">
            <v>ЗАДНЯЯ СТЕНКА КОРОБА AVANTECH YOU,H251,KD16,KB800,СТАЛЬ, АНТРАЦИТ</v>
          </cell>
        </row>
        <row r="3461">
          <cell r="A3461">
            <v>9255516</v>
          </cell>
          <cell r="B3461" t="str">
            <v>ЗАДНЯЯ СТЕНКА КОРОБА AVANTECH YOU,H251,KD16,KB900,СТАЛЬ, АНТРАЦИТ</v>
          </cell>
        </row>
        <row r="3462">
          <cell r="A3462">
            <v>9255517</v>
          </cell>
          <cell r="B3462" t="str">
            <v>ЗАДНЯЯ СТЕНКА КОРОБА AVANTECH YOU,H251,KD16,KB1000,СТАЛЬ, АНТРАЦИТ</v>
          </cell>
        </row>
        <row r="3463">
          <cell r="A3463">
            <v>9255518</v>
          </cell>
          <cell r="B3463" t="str">
            <v>ЗАДНЯЯ СТЕНКА КОРОБА AVANTECH YOU,H251,KD16,KB1200,СТАЛЬ, АНТРАЦИТ</v>
          </cell>
        </row>
        <row r="3464">
          <cell r="A3464">
            <v>9270611</v>
          </cell>
          <cell r="B3464" t="str">
            <v>ЗАДНЯЯ СТЕНКА КОРОБА AVANTECH YOU,H251,KD18,KB300,СТАЛЬ, СЕРЕБРИСТАЯ</v>
          </cell>
        </row>
        <row r="3465">
          <cell r="A3465">
            <v>9270613</v>
          </cell>
          <cell r="B3465" t="str">
            <v>ЗАДНЯЯ СТЕНКА КОРОБА AVANTECH YOU,H251,KD18,KB400,СТАЛЬ, СЕРЕБРИСТАЯ</v>
          </cell>
        </row>
        <row r="3466">
          <cell r="A3466">
            <v>9270614</v>
          </cell>
          <cell r="B3466" t="str">
            <v>ЗАДНЯЯ СТЕНКА КОРОБА AVANTECH YOU,H251,KD18,KB450,СТАЛЬ, СЕРЕБРИСТАЯ</v>
          </cell>
        </row>
        <row r="3467">
          <cell r="A3467">
            <v>9270615</v>
          </cell>
          <cell r="B3467" t="str">
            <v>ЗАДНЯЯ СТЕНКА КОРОБА AVANTECH YOU,H251,KD18,KB500,СТАЛЬ, СЕРЕБРИСТАЯ</v>
          </cell>
        </row>
        <row r="3468">
          <cell r="A3468">
            <v>9270617</v>
          </cell>
          <cell r="B3468" t="str">
            <v>ЗАДНЯЯ СТЕНКА КОРОБА AVANTECH YOU,H251,KD18,KB600,СТАЛЬ, СЕРЕБРИСТАЯ</v>
          </cell>
        </row>
        <row r="3469">
          <cell r="A3469">
            <v>9270619</v>
          </cell>
          <cell r="B3469" t="str">
            <v>ЗАДНЯЯ СТЕНКА КОРОБА AVANTECH YOU,H251,KD18,KB800,СТАЛЬ, СЕРЕБРИСТАЯ</v>
          </cell>
        </row>
        <row r="3470">
          <cell r="A3470">
            <v>9270620</v>
          </cell>
          <cell r="B3470" t="str">
            <v>ЗАДНЯЯ СТЕНКА КОРОБА AVANTECH YOU,H251,KD18,KB900,СТАЛЬ, СЕРЕБРИСТАЯ</v>
          </cell>
        </row>
        <row r="3471">
          <cell r="A3471">
            <v>9270621</v>
          </cell>
          <cell r="B3471" t="str">
            <v>ЗАДНЯЯ СТЕНКА КОРОБА AVANTECH YOU,H251,KD18,KB1000,СТАЛЬ, СЕРЕБРИСТАЯ</v>
          </cell>
        </row>
        <row r="3472">
          <cell r="A3472">
            <v>9270622</v>
          </cell>
          <cell r="B3472" t="str">
            <v>ЗАДНЯЯ СТЕНКА КОРОБА AVANTECH YOU,H251,KD18,KB1200,СТАЛЬ, СЕРЕБРИСТАЯ</v>
          </cell>
        </row>
        <row r="3473">
          <cell r="A3473">
            <v>9270664</v>
          </cell>
          <cell r="B3473" t="str">
            <v>ЗАДНЯЯ СТЕНКА КОРОБА AVANTECH YOU,H251,KD18,KB300,СТАЛЬ, БЕЛАЯ</v>
          </cell>
        </row>
        <row r="3474">
          <cell r="A3474">
            <v>9270666</v>
          </cell>
          <cell r="B3474" t="str">
            <v>ЗАДНЯЯ СТЕНКА КОРОБА AVANTECH YOU,H251,KD18,KB400,СТАЛЬ, БЕЛАЯ</v>
          </cell>
        </row>
        <row r="3475">
          <cell r="A3475">
            <v>9270667</v>
          </cell>
          <cell r="B3475" t="str">
            <v>ЗАДНЯЯ СТЕНКА КОРОБА AVANTECH YOU,H251,KD18,KB450,СТАЛЬ, БЕЛАЯ</v>
          </cell>
        </row>
        <row r="3476">
          <cell r="A3476">
            <v>9270668</v>
          </cell>
          <cell r="B3476" t="str">
            <v>ЗАДНЯЯ СТЕНКА КОРОБА AVANTECH YOU,H251,KD18,KB500,СТАЛЬ, БЕЛАЯ</v>
          </cell>
        </row>
        <row r="3477">
          <cell r="A3477">
            <v>9270670</v>
          </cell>
          <cell r="B3477" t="str">
            <v>ЗАДНЯЯ СТЕНКА КОРОБА AVANTECH YOU,H251,KD18,KB600,СТАЛЬ, БЕЛАЯ</v>
          </cell>
        </row>
        <row r="3478">
          <cell r="A3478">
            <v>9270672</v>
          </cell>
          <cell r="B3478" t="str">
            <v>ЗАДНЯЯ СТЕНКА КОРОБА AVANTECH YOU,H251,KD18,KB800,СТАЛЬ, БЕЛАЯ</v>
          </cell>
        </row>
        <row r="3479">
          <cell r="A3479">
            <v>9270673</v>
          </cell>
          <cell r="B3479" t="str">
            <v>ЗАДНЯЯ СТЕНКА КОРОБА AVANTECH YOU,H251,KD18,KB900,СТАЛЬ, БЕЛАЯ</v>
          </cell>
        </row>
        <row r="3480">
          <cell r="A3480">
            <v>9270674</v>
          </cell>
          <cell r="B3480" t="str">
            <v>ЗАДНЯЯ СТЕНКА КОРОБА AVANTECH YOU,H251,KD18,KB1000,СТАЛЬ, БЕЛАЯ</v>
          </cell>
        </row>
        <row r="3481">
          <cell r="A3481">
            <v>9270675</v>
          </cell>
          <cell r="B3481" t="str">
            <v>ЗАДНЯЯ СТЕНКА КОРОБА AVANTECH YOU,H251,KD18,KB1200,СТАЛЬ, БЕЛАЯ</v>
          </cell>
        </row>
        <row r="3482">
          <cell r="A3482">
            <v>9270717</v>
          </cell>
          <cell r="B3482" t="str">
            <v>ЗАДНЯЯ СТЕНКА КОРОБА AVANTECH YOU,H251,KD18,KB300,СТАЛЬ, АНТРАЦИТ</v>
          </cell>
        </row>
        <row r="3483">
          <cell r="A3483">
            <v>9270719</v>
          </cell>
          <cell r="B3483" t="str">
            <v>ЗАДНЯЯ СТЕНКА КОРОБА AVANTECH YOU,H251,KD18,KB400,СТАЛЬ, АНТРАЦИТ</v>
          </cell>
        </row>
        <row r="3484">
          <cell r="A3484">
            <v>9270720</v>
          </cell>
          <cell r="B3484" t="str">
            <v>ЗАДНЯЯ СТЕНКА КОРОБА AVANTECH YOU,H251,KD18,KB450,СТАЛЬ, АНТРАЦИТ</v>
          </cell>
        </row>
        <row r="3485">
          <cell r="A3485">
            <v>9270721</v>
          </cell>
          <cell r="B3485" t="str">
            <v>ЗАДНЯЯ СТЕНКА КОРОБА AVANTECH YOU,H251,KD18,KB500,СТАЛЬ, АНТРАЦИТ</v>
          </cell>
        </row>
        <row r="3486">
          <cell r="A3486">
            <v>9270723</v>
          </cell>
          <cell r="B3486" t="str">
            <v>ЗАДНЯЯ СТЕНКА КОРОБА AVANTECH YOU,H251,KD18,KB600,СТАЛЬ, АНТРАЦИТ</v>
          </cell>
        </row>
        <row r="3487">
          <cell r="A3487">
            <v>9270725</v>
          </cell>
          <cell r="B3487" t="str">
            <v>ЗАДНЯЯ СТЕНКА КОРОБА AVANTECH YOU,H251,KD18,KB800,СТАЛЬ, АНТРАЦИТ</v>
          </cell>
        </row>
        <row r="3488">
          <cell r="A3488">
            <v>9270726</v>
          </cell>
          <cell r="B3488" t="str">
            <v>ЗАДНЯЯ СТЕНКА КОРОБА AVANTECH YOU,H251,KD18,KB900,СТАЛЬ, АНТРАЦИТ</v>
          </cell>
        </row>
        <row r="3489">
          <cell r="A3489">
            <v>9270727</v>
          </cell>
          <cell r="B3489" t="str">
            <v>ЗАДНЯЯ СТЕНКА КОРОБА AVANTECH YOU,H251,KD18,KB1000,СТАЛЬ, АНТРАЦИТ</v>
          </cell>
        </row>
        <row r="3490">
          <cell r="A3490">
            <v>9270728</v>
          </cell>
          <cell r="B3490" t="str">
            <v>ЗАДНЯЯ СТЕНКА КОРОБА AVANTECH YOU,H251,KD18,KB1200,СТАЛЬ, АНТРАЦИТ</v>
          </cell>
        </row>
        <row r="3491">
          <cell r="A3491">
            <v>9257300</v>
          </cell>
          <cell r="B3491" t="str">
            <v>ЗАДНЯЯ СТЕНКА ЯЩИКА AVANTECH YOU,H101,L2000,АЛЮМИНИЙ, СЕРЕБРИСТАЯ</v>
          </cell>
        </row>
        <row r="3492">
          <cell r="A3492">
            <v>9257301</v>
          </cell>
          <cell r="B3492" t="str">
            <v>ЗАДНЯЯ СТЕНКА ЯЩИКА AVANTECH YOU,H139,L2000,АЛЮМИНИЙ, СЕРЕБРИСТАЯ</v>
          </cell>
        </row>
        <row r="3493">
          <cell r="A3493">
            <v>9257302</v>
          </cell>
          <cell r="B3493" t="str">
            <v>ЗАДНЯЯ СТЕНКА КОРОБА AVANTECH YOU,H187,L2000,АЛЮМИНИЙ, СЕРЕБРИСТАЯ</v>
          </cell>
        </row>
        <row r="3494">
          <cell r="A3494">
            <v>9257303</v>
          </cell>
          <cell r="B3494" t="str">
            <v>ЗАДНЯЯ СТЕНКА КОРОБА AVANTECH YOU,H251,L2000,АЛЮМИНИЙ, СЕРЕБРИСТАЯ</v>
          </cell>
        </row>
        <row r="3495">
          <cell r="A3495">
            <v>9257305</v>
          </cell>
          <cell r="B3495" t="str">
            <v>ЗАДНЯЯ СТЕНКА ЯЩИКА AVANTECH YOU,H101,L2000,АЛЮМИНИЙ, БЕЛАЯ</v>
          </cell>
        </row>
        <row r="3496">
          <cell r="A3496">
            <v>9257306</v>
          </cell>
          <cell r="B3496" t="str">
            <v>ЗАДНЯЯ СТЕНКА ЯЩИКА AVANTECH YOU,H139,L2000,АЛЮМИНИЙ, БЕЛАЯ</v>
          </cell>
        </row>
        <row r="3497">
          <cell r="A3497">
            <v>9257307</v>
          </cell>
          <cell r="B3497" t="str">
            <v>ЗАДНЯЯ СТЕНКА КОРОБА AVANTECH YOU,H187,L2000,АЛЮМИНИЙ, БЕЛАЯ</v>
          </cell>
        </row>
        <row r="3498">
          <cell r="A3498">
            <v>9257308</v>
          </cell>
          <cell r="B3498" t="str">
            <v>ЗАДНЯЯ СТЕНКА КОРОБА AVANTECH YOU,H251,L2000,АЛЮМИНИЙ, БЕЛАЯ</v>
          </cell>
        </row>
        <row r="3499">
          <cell r="A3499">
            <v>9257310</v>
          </cell>
          <cell r="B3499" t="str">
            <v>ЗАДНЯЯ СТЕНКА ЯЩИКА AVANTECH YOU,H101,L2000,АЛЮМИНИЙ, АНТРАЦИТ</v>
          </cell>
        </row>
        <row r="3500">
          <cell r="A3500">
            <v>9257311</v>
          </cell>
          <cell r="B3500" t="str">
            <v>ЗАДНЯЯ СТЕНКА ЯЩИКА AVANTECH YOU,H139,L2000,АЛЮМИНИЙ, АНТРАЦИТ</v>
          </cell>
        </row>
        <row r="3501">
          <cell r="A3501">
            <v>9257312</v>
          </cell>
          <cell r="B3501" t="str">
            <v>ЗАДНЯЯ СТЕНКА КОРОБА AVANTECH YOU,H187,L2000,АЛЮМИНИЙ, АНТРАЦИТ</v>
          </cell>
        </row>
        <row r="3502">
          <cell r="A3502">
            <v>9257313</v>
          </cell>
          <cell r="B3502" t="str">
            <v>ЗАДНЯЯ СТЕНКА КОРОБА AVANTECH YOU,H251,L2000,АЛЮМИНИЙ, АНТРАЦИТ</v>
          </cell>
        </row>
        <row r="3503">
          <cell r="A3503">
            <v>9257666</v>
          </cell>
          <cell r="B3503" t="str">
            <v>СОЕДИНИТЕЛЬ ЗАДНЕЙ СТЕНКИ AVANTECH YOU,H101,СЕРЕБРИСТЫЙ, ЛЕВЫЙ</v>
          </cell>
        </row>
        <row r="3504">
          <cell r="A3504">
            <v>9257667</v>
          </cell>
          <cell r="B3504" t="str">
            <v>СОЕДИНИТЕЛЬ ЗАДНЕЙ СТЕНКИ AVANTECH YOU,H101,СЕРЕБРИСТЫЙ, ПРАВЫЙ</v>
          </cell>
        </row>
        <row r="3505">
          <cell r="A3505">
            <v>9257668</v>
          </cell>
          <cell r="B3505" t="str">
            <v>СОЕДИНИТЕЛЬ ЗАДНЕЙ СТЕНКИ AVANTECH YOU,H139,СЕРЕБРИСТЫЙ, ЛЕВЫЙ</v>
          </cell>
        </row>
        <row r="3506">
          <cell r="A3506">
            <v>9257669</v>
          </cell>
          <cell r="B3506" t="str">
            <v>СОЕДИНИТЕЛЬ ЗАДНЕЙ СТЕНКИ AVANTECH YOU,H139,СЕРЕБРИСТЫЙ, ПРАВЫЙ</v>
          </cell>
        </row>
        <row r="3507">
          <cell r="A3507">
            <v>9257670</v>
          </cell>
          <cell r="B3507" t="str">
            <v>СОЕДИНИТЕЛЬ ЗАДНЕЙ СТЕНКИ AVANTECH YOU,H187,СЕРЕБРИСТЫЙ, ЛЕВЫЙ</v>
          </cell>
        </row>
        <row r="3508">
          <cell r="A3508">
            <v>9257671</v>
          </cell>
          <cell r="B3508" t="str">
            <v>СОЕДИНИТЕЛЬ ЗАДНЕЙ СТЕНКИ AVANTECH YOU,H187,СЕРЕБРИСТЫЙ, ПРАВЫЙ</v>
          </cell>
        </row>
        <row r="3509">
          <cell r="A3509">
            <v>9257672</v>
          </cell>
          <cell r="B3509" t="str">
            <v>СОЕДИНИТЕЛЬ ЗАДНЕЙ СТЕНКИ AVANTECH YOU,H251,СЕРЕБРИСТЫЙ, ЛЕВЫЙ</v>
          </cell>
        </row>
        <row r="3510">
          <cell r="A3510">
            <v>9257673</v>
          </cell>
          <cell r="B3510" t="str">
            <v>СОЕДИНИТЕЛЬ ЗАДНЕЙ СТЕНКИ AVANTECH YOU,H251,СЕРЕБРИСТЫЙ, ПРАВЫЙ</v>
          </cell>
        </row>
        <row r="3511">
          <cell r="A3511">
            <v>9257678</v>
          </cell>
          <cell r="B3511" t="str">
            <v>СОЕДИНИТЕЛЬ ЗАДНЕЙ СТЕНКИ AVANTECH YOU,H101,БЕЛЫЙ,ЛЕВЫЙ</v>
          </cell>
        </row>
        <row r="3512">
          <cell r="A3512">
            <v>9257679</v>
          </cell>
          <cell r="B3512" t="str">
            <v>СОЕДИНИТЕЛЬ ЗАДНЕЙ СТЕНКИ AVANTECH YOU,H101,БЕЛЫЙ,ПРАВЫЙ</v>
          </cell>
        </row>
        <row r="3513">
          <cell r="A3513">
            <v>9257680</v>
          </cell>
          <cell r="B3513" t="str">
            <v>СОЕДИНИТЕЛЬ ЗАДНЕЙ СТЕНКИ AVANTECH YOU,H139,БЕЛЫЙ,ЛЕВЫЙ</v>
          </cell>
        </row>
        <row r="3514">
          <cell r="A3514">
            <v>9257681</v>
          </cell>
          <cell r="B3514" t="str">
            <v>СОЕДИНИТЕЛЬ ЗАДНЕЙ СТЕНКИ AVANTECH YOU,H139,БЕЛЫЙ,ПРАВЫЙ</v>
          </cell>
        </row>
        <row r="3515">
          <cell r="A3515">
            <v>9257682</v>
          </cell>
          <cell r="B3515" t="str">
            <v>СОЕДИНИТЕЛЬ ЗАДНЕЙ СТЕНКИ AVANTECH YOU,H187,БЕЛЫЙ,ЛЕВЫЙ</v>
          </cell>
        </row>
        <row r="3516">
          <cell r="A3516">
            <v>9257683</v>
          </cell>
          <cell r="B3516" t="str">
            <v>СОЕДИНИТЕЛЬ ЗАДНЕЙ СТЕНКИ AVANTECH YOU,H187,БЕЛЫЙ,ПРАВЫЙ</v>
          </cell>
        </row>
        <row r="3517">
          <cell r="A3517">
            <v>9257684</v>
          </cell>
          <cell r="B3517" t="str">
            <v>СОЕДИНИТЕЛЬ ЗАДНЕЙ СТЕНКИ AVANTECH YOU,H251,БЕЛЫЙ,ЛЕВЫЙ</v>
          </cell>
        </row>
        <row r="3518">
          <cell r="A3518">
            <v>9257685</v>
          </cell>
          <cell r="B3518" t="str">
            <v>СОЕДИНИТЕЛЬ ЗАДНЕЙ СТЕНКИ AVANTECH YOU,H251,БЕЛЫЙ,ПРАВЫЙ</v>
          </cell>
        </row>
        <row r="3519">
          <cell r="A3519">
            <v>9257690</v>
          </cell>
          <cell r="B3519" t="str">
            <v>СОЕДИНИТЕЛЬ ЗАДНЕЙ СТЕНКИ AVANTECH YOU,H101,АНТРАЦИТ, ЛЕВЫЙ</v>
          </cell>
        </row>
        <row r="3520">
          <cell r="A3520">
            <v>9257691</v>
          </cell>
          <cell r="B3520" t="str">
            <v>СОЕДИНИТЕЛЬ ЗАДНЕЙ СТЕНКИ AVANTECH YOU,H101,АНТРАЦИТ, ПРАВЫЙ</v>
          </cell>
        </row>
        <row r="3521">
          <cell r="A3521">
            <v>9257692</v>
          </cell>
          <cell r="B3521" t="str">
            <v>СОЕДИНИТЕЛЬ ЗАДНЕЙ СТЕНКИ AVANTECH YOU,H139,АНТРАЦИТ, ЛЕВЫЙ</v>
          </cell>
        </row>
        <row r="3522">
          <cell r="A3522">
            <v>9257693</v>
          </cell>
          <cell r="B3522" t="str">
            <v>СОЕДИНИТЕЛЬ ЗАДНЕЙ СТЕНКИ AVANTECH YOU,H139,АНТРАЦИТ, ПРАВЫЙ</v>
          </cell>
        </row>
        <row r="3523">
          <cell r="A3523">
            <v>9257694</v>
          </cell>
          <cell r="B3523" t="str">
            <v>СОЕДИНИТЕЛЬ ЗАДНЕЙ СТЕНКИ AVANTECH YOU,H187,АНТРАЦИТ, ЛЕВЫЙ</v>
          </cell>
        </row>
        <row r="3524">
          <cell r="A3524">
            <v>9257695</v>
          </cell>
          <cell r="B3524" t="str">
            <v>СОЕДИНИТЕЛЬ ЗАДНЕЙ СТЕНКИ AVANTECH YOU,H187,АНТРАЦИТ, ПРАВЫЙ</v>
          </cell>
        </row>
        <row r="3525">
          <cell r="A3525">
            <v>9257696</v>
          </cell>
          <cell r="B3525" t="str">
            <v>СОЕДИНИТЕЛЬ ЗАДНЕЙ СТЕНКИ AVANTECH YOU,H251,АНТРАЦИТ, ЛЕВЫЙ</v>
          </cell>
        </row>
        <row r="3526">
          <cell r="A3526">
            <v>9257697</v>
          </cell>
          <cell r="B3526" t="str">
            <v>СОЕДИНИТЕЛЬ ЗАДНЕЙ СТЕНКИ AVANTECH YOU,H251,АНТРАЦИТ, ПРАВЫЙ</v>
          </cell>
        </row>
        <row r="3527">
          <cell r="A3527">
            <v>9257269</v>
          </cell>
          <cell r="B3527" t="str">
            <v>ПЕРЕДНЯЯ ПАНЕЛЬ ВНУТРЕННЕГО ЯЩИКА AVANTECH YOU,H101,L2000, АЛЮМИНИЙ,СЕРЕБРИСТАЯ</v>
          </cell>
        </row>
        <row r="3528">
          <cell r="A3528">
            <v>9257270</v>
          </cell>
          <cell r="B3528" t="str">
            <v>ПЕРЕДНЯЯ ПАНЕЛЬ ВНУТРЕННЕГО ЯЩИКА AVANTECH YOU,H139,L2000, АЛЮМИНИЙ,СЕРЕБРИСТАЯ</v>
          </cell>
        </row>
        <row r="3529">
          <cell r="A3529">
            <v>9257271</v>
          </cell>
          <cell r="B3529" t="str">
            <v>ПЕРЕДНЯЯ ПАНЕЛЬ ВНУТРЕННЕГО КОРОБА AVANTECH YOU,H187, L2000,АЛЮМИНИЙ,СЕРЕБРИСТАЯ</v>
          </cell>
        </row>
        <row r="3530">
          <cell r="A3530">
            <v>9257273</v>
          </cell>
          <cell r="B3530" t="str">
            <v>ПЕРЕДНЯЯ ПАНЕЛЬ ВНУТРЕННЕГО ЯЩИКА AVANTECH YOU,H101,L2000, АЛЮМИНИЙ,БЕЛАЯ</v>
          </cell>
        </row>
        <row r="3531">
          <cell r="A3531">
            <v>9257274</v>
          </cell>
          <cell r="B3531" t="str">
            <v>ПЕРЕДНЯЯ ПАНЕЛЬ ВНУТРЕННЕГО ЯЩИКА AVANTECH YOU,H139,L2000, АЛЮМИНИЙ,БЕЛАЯ</v>
          </cell>
        </row>
        <row r="3532">
          <cell r="A3532">
            <v>9257275</v>
          </cell>
          <cell r="B3532" t="str">
            <v>ПЕРЕДНЯЯ ПАНЕЛЬ ВНУТРЕННЕГО КОРОБА AVANTECH YOU,H187, L2000,АЛЮМИНИЙ,БЕЛАЯ</v>
          </cell>
        </row>
        <row r="3533">
          <cell r="A3533">
            <v>9257277</v>
          </cell>
          <cell r="B3533" t="str">
            <v>ПЕРЕДНЯЯ ПАНЕЛЬ ВНУТРЕННЕГО ЯЩИКА AVANTECH YOU,H101,L2000, АЛЮМИНИЙ,АНТРАЦИТ</v>
          </cell>
        </row>
        <row r="3534">
          <cell r="A3534">
            <v>9257278</v>
          </cell>
          <cell r="B3534" t="str">
            <v>ПЕРЕДНЯЯ ПАНЕЛЬ ВНУТРЕННЕГО ЯЩИКА AVANTECH YOU,H139,L2000, АЛЮМИНИЙ,АНТРАЦИТ</v>
          </cell>
        </row>
        <row r="3535">
          <cell r="A3535">
            <v>9257279</v>
          </cell>
          <cell r="B3535" t="str">
            <v>ПЕРЕДНЯЯ ПАНЕЛЬ ВНУТРЕННЕГО КОРОБА AVANTECH YOU,H187, L2000,АЛЮМИНИЙ,АНТРАЦИТ</v>
          </cell>
        </row>
        <row r="3536">
          <cell r="A3536">
            <v>9257611</v>
          </cell>
          <cell r="B3536" t="str">
            <v>КОМПЛЕКТ СОЕДИНИТЕЛЕЙ ПЕРЕДНЕЙ ПАНЕЛИ ВНУТР. ЯЩИКА AVANTECH YOU,H101,СЕРЕБРИСТЫЙ</v>
          </cell>
        </row>
        <row r="3537">
          <cell r="A3537">
            <v>9257612</v>
          </cell>
          <cell r="B3537" t="str">
            <v>КОМПЛЕКТ СОЕДИНИТЕЛЕЙ ПЕРЕДНЕЙ ПАНЕЛИ ВНУТР. ЯЩИКА AVANTECH YOU,H139,СЕРЕБРИСТЫЙ</v>
          </cell>
        </row>
        <row r="3538">
          <cell r="A3538">
            <v>9257613</v>
          </cell>
          <cell r="B3538" t="str">
            <v>КОМПЛЕКТ СОЕДИНИТЕЛЕЙ ПЕРЕДНЕЙ ПАНЕЛИ ВНУТР. ЯЩИКА AVANTECH YOU,H187,СЕРЕБРИСТЫЙ</v>
          </cell>
        </row>
        <row r="3539">
          <cell r="A3539">
            <v>9257615</v>
          </cell>
          <cell r="B3539" t="str">
            <v>КОМПЛЕКТ СОЕДИНИТЕЛЕЙ ПЕРЕДНЕЙ ПАНЕЛИ ВНУТР. ЯЩИКА AVANTECH YOU,H101,БЕЛЫЙ</v>
          </cell>
        </row>
        <row r="3540">
          <cell r="A3540">
            <v>9257616</v>
          </cell>
          <cell r="B3540" t="str">
            <v>КОМПЛЕКТ СОЕДИНИТЕЛЕЙ ПЕРЕДНЕЙ ПАНЕЛИ ВНУТР. ЯЩИКА AVANTECH YOU,H139,БЕЛЫЙ</v>
          </cell>
        </row>
        <row r="3541">
          <cell r="A3541">
            <v>9257617</v>
          </cell>
          <cell r="B3541" t="str">
            <v>КОМПЛЕКТ СОЕДИНИТЕЛЕЙ ПЕРЕДНЕЙ ПАНЕЛИ ВНУТР. ЯЩИКА AVANTECH YOU,H187,БЕЛЫЙ</v>
          </cell>
        </row>
        <row r="3542">
          <cell r="A3542">
            <v>9257619</v>
          </cell>
          <cell r="B3542" t="str">
            <v>КОМПЛЕКТ СОЕДИНИТЕЛЕЙ ПЕРЕДНЕЙ ПАНЕЛИ ВНУТР. ЯЩИКА AVANTECH YOU,H101,АНТРАЦИТ</v>
          </cell>
        </row>
        <row r="3543">
          <cell r="A3543">
            <v>9257620</v>
          </cell>
          <cell r="B3543" t="str">
            <v>КОМПЛЕКТ СОЕДИНИТЕЛЕЙ ПЕРЕДНЕЙ ПАНЕЛИ ВНУТР. ЯЩИКА AVANTECH YOU,H139,АНТРАЦИТ</v>
          </cell>
        </row>
        <row r="3544">
          <cell r="A3544">
            <v>9257621</v>
          </cell>
          <cell r="B3544" t="str">
            <v>КОМПЛЕКТ СОЕДИНИТЕЛЕЙ ПЕРЕДНЕЙ ПАНЕЛИ ВНУТР. ЯЩИКА AVANTECH YOU,H187,АНТРАЦИТ</v>
          </cell>
        </row>
        <row r="3545">
          <cell r="A3545">
            <v>9257623</v>
          </cell>
          <cell r="B3545" t="str">
            <v>КОМПЛЕКТ СОЕДИНИТЕЛЕЙ ПЕРЕДНЕЙ ПАНЕЛИ ВНУТР. ЯЩИКА AVANTECH YOU INLAY,H187,СЕРЕБРИСТЫЙ</v>
          </cell>
        </row>
        <row r="3546">
          <cell r="A3546">
            <v>9257625</v>
          </cell>
          <cell r="B3546" t="str">
            <v>КОМПЛЕКТ СОЕДИНИТЕЛЕЙ ПЕРЕДНЕЙ ПАНЕЛИ ВНУТР. ЯЩИКА AVANTECH YOU INLAY,H187,БЕЛЫЙ</v>
          </cell>
        </row>
        <row r="3547">
          <cell r="A3547">
            <v>9257627</v>
          </cell>
          <cell r="B3547" t="str">
            <v>КОМПЛЕКТ СОЕДИНИТЕЛЕЙ ПЕРЕДНЕЙ ПАНЕЛИ ВНУТР. ЯЩИКА AVANTECH YOU INLAY,H187,АНТРАЦИТ</v>
          </cell>
        </row>
        <row r="3548">
          <cell r="A3548">
            <v>9257641</v>
          </cell>
          <cell r="B3548" t="str">
            <v>СТАБИЛИЗАТОР ПЕРЕДНЕЙ ПАНЕЛИ ВНУТРЕННЕГО ЯЩИКА AVANTECH YOU</v>
          </cell>
        </row>
        <row r="3549">
          <cell r="A3549">
            <v>9257734</v>
          </cell>
          <cell r="B3549" t="str">
            <v>ФИКСАТОР ПЕРЕДНЕЙ ПАНЕЛИ ВНУТРЕННЕГО ЯЩИКА AVANTECH YOU,H101,СЕРЕБРИСТЫЙ</v>
          </cell>
        </row>
        <row r="3550">
          <cell r="A3550">
            <v>9257735</v>
          </cell>
          <cell r="B3550" t="str">
            <v>ФИКСАТОР ПЕРЕДНЕЙ ПАНЕЛИ ВНУТРЕННЕГО ЯЩИКА AVANTECH YOU,H101,БЕЛЫЙ</v>
          </cell>
        </row>
        <row r="3551">
          <cell r="A3551">
            <v>9257736</v>
          </cell>
          <cell r="B3551" t="str">
            <v>ФИКСАТОР ПЕРЕДНЕЙ ПАНЕЛИ ВНУТРЕННЕГО ЯЩИКА AVANTECH YOU,H101,АНТРАЦИТ</v>
          </cell>
        </row>
        <row r="3552">
          <cell r="A3552">
            <v>9255678</v>
          </cell>
          <cell r="B3552" t="str">
            <v>ПЕРЕДНЯЯ ПАНЕЛЬ ВНУТРЕННЕГО ЯЩИКА AVANTECH YOU, H101,KD16,KB300,СЕРЕБРИСТАЯ</v>
          </cell>
        </row>
        <row r="3553">
          <cell r="A3553">
            <v>9255679</v>
          </cell>
          <cell r="B3553" t="str">
            <v>ПЕРЕДНЯЯ ПАНЕЛЬ ВНУТРЕННЕГО ЯЩИКА AVANTECH YOU, H101,KD16,KB400,СЕРЕБРИСТАЯ</v>
          </cell>
        </row>
        <row r="3554">
          <cell r="A3554">
            <v>9255680</v>
          </cell>
          <cell r="B3554" t="str">
            <v>ПЕРЕДНЯЯ ПАНЕЛЬ ВНУТРЕННЕГО ЯЩИКА AVANTECH YOU, H101,KD16,KB450,СЕРЕБРИСТАЯ</v>
          </cell>
        </row>
        <row r="3555">
          <cell r="A3555">
            <v>9255681</v>
          </cell>
          <cell r="B3555" t="str">
            <v>ПЕРЕДНЯЯ ПАНЕЛЬ ВНУТРЕННЕГО ЯЩИКА AVANTECH YOU, H101,KD16,KB500,СЕРЕБРИСТАЯ</v>
          </cell>
        </row>
        <row r="3556">
          <cell r="A3556">
            <v>9255682</v>
          </cell>
          <cell r="B3556" t="str">
            <v>ПЕРЕДНЯЯ ПАНЕЛЬ ВНУТРЕННЕГО ЯЩИКА AVANTECH YOU, H101,KD16,KB600,СЕРЕБРИСТАЯ</v>
          </cell>
        </row>
        <row r="3557">
          <cell r="A3557">
            <v>9255683</v>
          </cell>
          <cell r="B3557" t="str">
            <v>ПЕРЕДНЯЯ ПАНЕЛЬ ВНУТРЕННЕГО ЯЩИКА AVANTECH YOU, H101,KD16,KB800,СЕРЕБРИСТАЯ</v>
          </cell>
        </row>
        <row r="3558">
          <cell r="A3558">
            <v>9255684</v>
          </cell>
          <cell r="B3558" t="str">
            <v>ПЕРЕДНЯЯ ПАНЕЛЬ ВНУТРЕННЕГО ЯЩИКА AVANTECH YOU, H101,KD16,KB900,СЕРЕБРИСТАЯ</v>
          </cell>
        </row>
        <row r="3559">
          <cell r="A3559">
            <v>9255685</v>
          </cell>
          <cell r="B3559" t="str">
            <v>ПЕРЕДНЯЯ ПАНЕЛЬ ВНУТРЕННЕГО ЯЩИКА AVANTECH YOU, H101,KD16,KB1000,СЕРЕБРИСТАЯ</v>
          </cell>
        </row>
        <row r="3560">
          <cell r="A3560">
            <v>9255686</v>
          </cell>
          <cell r="B3560" t="str">
            <v>ПЕРЕДНЯЯ ПАНЕЛЬ ВНУТРЕННЕГО ЯЩИКА AVANTECH YOU, H101,KD16,KB1200,СЕРЕБРИСТАЯ</v>
          </cell>
        </row>
        <row r="3561">
          <cell r="A3561">
            <v>9255687</v>
          </cell>
          <cell r="B3561" t="str">
            <v>ПЕРЕДНЯЯ ПАНЕЛЬ ВНУТРЕННЕГО ЯЩИКА AVANTECH YOU, H101,KD16,KB300,БЕЛАЯ</v>
          </cell>
        </row>
        <row r="3562">
          <cell r="A3562">
            <v>9255688</v>
          </cell>
          <cell r="B3562" t="str">
            <v>ПЕРЕДНЯЯ ПАНЕЛЬ ВНУТРЕННЕГО ЯЩИКА AVANTECH YOU, H101,KD16,KB400,БЕЛАЯ</v>
          </cell>
        </row>
        <row r="3563">
          <cell r="A3563">
            <v>9255689</v>
          </cell>
          <cell r="B3563" t="str">
            <v>ПЕРЕДНЯЯ ПАНЕЛЬ ВНУТРЕННЕГО ЯЩИКА AVANTECH YOU, H101,KD16,KB450,БЕЛАЯ</v>
          </cell>
        </row>
        <row r="3564">
          <cell r="A3564">
            <v>9255690</v>
          </cell>
          <cell r="B3564" t="str">
            <v>ПЕРЕДНЯЯ ПАНЕЛЬ ВНУТРЕННЕГО ЯЩИКА AVANTECH YOU, H101,KD16,KB500,БЕЛАЯ</v>
          </cell>
        </row>
        <row r="3565">
          <cell r="A3565">
            <v>9255691</v>
          </cell>
          <cell r="B3565" t="str">
            <v>ПЕРЕДНЯЯ ПАНЕЛЬ ВНУТРЕННЕГО ЯЩИКА AVANTECH YOU, H101,KD16,KB600,БЕЛАЯ</v>
          </cell>
        </row>
        <row r="3566">
          <cell r="A3566">
            <v>9255692</v>
          </cell>
          <cell r="B3566" t="str">
            <v>ПЕРЕДНЯЯ ПАНЕЛЬ ВНУТРЕННЕГО ЯЩИКА AVANTECH YOU, H101,KD16,KB800,БЕЛАЯ</v>
          </cell>
        </row>
        <row r="3567">
          <cell r="A3567">
            <v>9255693</v>
          </cell>
          <cell r="B3567" t="str">
            <v>ПЕРЕДНЯЯ ПАНЕЛЬ ВНУТРЕННЕГО ЯЩИКА AVANTECH YOU, H101,KD16,KB900,БЕЛАЯ</v>
          </cell>
        </row>
        <row r="3568">
          <cell r="A3568">
            <v>9255694</v>
          </cell>
          <cell r="B3568" t="str">
            <v>ПЕРЕДНЯЯ ПАНЕЛЬ ВНУТРЕННЕГО ЯЩИКА AVANTECH YOU, H101,KD16,KB1000,БЕЛАЯ</v>
          </cell>
        </row>
        <row r="3569">
          <cell r="A3569">
            <v>9255695</v>
          </cell>
          <cell r="B3569" t="str">
            <v>ПЕРЕДНЯЯ ПАНЕЛЬ ВНУТРЕННЕГО ЯЩИКА AVANTECH YOU, H101,KD16,KB1200,БЕЛАЯ</v>
          </cell>
        </row>
        <row r="3570">
          <cell r="A3570">
            <v>9255696</v>
          </cell>
          <cell r="B3570" t="str">
            <v>ПЕРЕДНЯЯ ПАНЕЛЬ ВНУТРЕННЕГО ЯЩИКА AVANTECH YOU, H101,KD16,KB300,АНТРАЦИТ</v>
          </cell>
        </row>
        <row r="3571">
          <cell r="A3571">
            <v>9255697</v>
          </cell>
          <cell r="B3571" t="str">
            <v>ПЕРЕДНЯЯ ПАНЕЛЬ ВНУТРЕННЕГО ЯЩИКА AVANTECH YOU, H101,KD16,KB400,АНТРАЦИТ</v>
          </cell>
        </row>
        <row r="3572">
          <cell r="A3572">
            <v>9255698</v>
          </cell>
          <cell r="B3572" t="str">
            <v>ПЕРЕДНЯЯ ПАНЕЛЬ ВНУТРЕННЕГО ЯЩИКА AVANTECH YOU, H101,KD16,KB450,АНТРАЦИТ</v>
          </cell>
        </row>
        <row r="3573">
          <cell r="A3573">
            <v>9255699</v>
          </cell>
          <cell r="B3573" t="str">
            <v>ПЕРЕДНЯЯ ПАНЕЛЬ ВНУТРЕННЕГО ЯЩИКА AVANTECH YOU, H101,KD16,KB500,АНТРАЦИТ</v>
          </cell>
        </row>
        <row r="3574">
          <cell r="A3574">
            <v>9255700</v>
          </cell>
          <cell r="B3574" t="str">
            <v>ПЕРЕДНЯЯ ПАНЕЛЬ ВНУТРЕННЕГО ЯЩИКА AVANTECH YOU, H101,KD16,KB600,АНТРАЦИТ</v>
          </cell>
        </row>
        <row r="3575">
          <cell r="A3575">
            <v>9255701</v>
          </cell>
          <cell r="B3575" t="str">
            <v>ПЕРЕДНЯЯ ПАНЕЛЬ ВНУТРЕННЕГО ЯЩИКА AVANTECH YOU, H101,KD16,KB800,АНТРАЦИТ</v>
          </cell>
        </row>
        <row r="3576">
          <cell r="A3576">
            <v>9255702</v>
          </cell>
          <cell r="B3576" t="str">
            <v>ПЕРЕДНЯЯ ПАНЕЛЬ ВНУТРЕННЕГО ЯЩИКА AVANTECH YOU, H101,KD16,KB900,АНТРАЦИТ</v>
          </cell>
        </row>
        <row r="3577">
          <cell r="A3577">
            <v>9255703</v>
          </cell>
          <cell r="B3577" t="str">
            <v>ПЕРЕДНЯЯ ПАНЕЛЬ ВНУТРЕННЕГО ЯЩИКА AVANTECH YOU, H101,KD16,KB1000,АНТРАЦИТ</v>
          </cell>
        </row>
        <row r="3578">
          <cell r="A3578">
            <v>9255704</v>
          </cell>
          <cell r="B3578" t="str">
            <v>ПЕРЕДНЯЯ ПАНЕЛЬ ВНУТРЕННЕГО ЯЩИКА AVANTECH YOU, H101,KD16,KB1200,АНТРАЦИТ</v>
          </cell>
        </row>
        <row r="3579">
          <cell r="A3579">
            <v>9257368</v>
          </cell>
          <cell r="B3579" t="str">
            <v>ПЕРЕДНЯЯ ПАНЕЛЬ ВНУТРЕННЕГО ЯЩИКА AVANTECH YOU, H101,KD18,KB300,СЕРЕБРИСТАЯ</v>
          </cell>
        </row>
        <row r="3580">
          <cell r="A3580">
            <v>9257369</v>
          </cell>
          <cell r="B3580" t="str">
            <v>ПЕРЕДНЯЯ ПАНЕЛЬ ВНУТРЕННЕГО ЯЩИКА AVANTECH YOU, H101,KD18,KB400,СЕРЕБРИСТАЯ</v>
          </cell>
        </row>
        <row r="3581">
          <cell r="A3581">
            <v>9257370</v>
          </cell>
          <cell r="B3581" t="str">
            <v>ПЕРЕДНЯЯ ПАНЕЛЬ ВНУТРЕННЕГО ЯЩИКА AVANTECH YOU, H101,KD18,KB450,СЕРЕБРИСТАЯ</v>
          </cell>
        </row>
        <row r="3582">
          <cell r="A3582">
            <v>9257371</v>
          </cell>
          <cell r="B3582" t="str">
            <v>ПЕРЕДНЯЯ ПАНЕЛЬ ВНУТРЕННЕГО ЯЩИКА AVANTECH YOU, H101,KD18,KB500,СЕРЕБРИСТАЯ</v>
          </cell>
        </row>
        <row r="3583">
          <cell r="A3583">
            <v>9257372</v>
          </cell>
          <cell r="B3583" t="str">
            <v>ПЕРЕДНЯЯ ПАНЕЛЬ ВНУТРЕННЕГО ЯЩИКА AVANTECH YOU, H101,KD18,KB600,СЕРЕБРИСТАЯ</v>
          </cell>
        </row>
        <row r="3584">
          <cell r="A3584">
            <v>9257373</v>
          </cell>
          <cell r="B3584" t="str">
            <v>ПЕРЕДНЯЯ ПАНЕЛЬ ВНУТРЕННЕГО ЯЩИКА AVANTECH YOU, H101,KD18,KB800,СЕРЕБРИСТАЯ</v>
          </cell>
        </row>
        <row r="3585">
          <cell r="A3585">
            <v>9257374</v>
          </cell>
          <cell r="B3585" t="str">
            <v>ПЕРЕДНЯЯ ПАНЕЛЬ ВНУТРЕННЕГО ЯЩИКА AVANTECH YOU, H101,KD18,KB900,СЕРЕБРИСТАЯ</v>
          </cell>
        </row>
        <row r="3586">
          <cell r="A3586">
            <v>9257375</v>
          </cell>
          <cell r="B3586" t="str">
            <v>ПЕРЕДНЯЯ ПАНЕЛЬ ВНУТРЕННЕГО ЯЩИКА AVANTECH YOU, H101,KD18,KB1000,СЕРЕБРИСТАЯ</v>
          </cell>
        </row>
        <row r="3587">
          <cell r="A3587">
            <v>9257376</v>
          </cell>
          <cell r="B3587" t="str">
            <v>ПЕРЕДНЯЯ ПАНЕЛЬ ВНУТРЕННЕГО ЯЩИКА AVANTECH YOU, H101,KD18,KB1200,СЕРЕБРИСТАЯ</v>
          </cell>
        </row>
        <row r="3588">
          <cell r="A3588">
            <v>9257377</v>
          </cell>
          <cell r="B3588" t="str">
            <v>ПЕРЕДНЯЯ ПАНЕЛЬ ВНУТРЕННЕГО ЯЩИКА AVANTECH YOU, H101,KD18,KB300,БЕЛАЯ</v>
          </cell>
        </row>
        <row r="3589">
          <cell r="A3589">
            <v>9257378</v>
          </cell>
          <cell r="B3589" t="str">
            <v>ПЕРЕДНЯЯ ПАНЕЛЬ ВНУТРЕННЕГО ЯЩИКА AVANTECH YOU, H101,KD18,KB400,БЕЛАЯ</v>
          </cell>
        </row>
        <row r="3590">
          <cell r="A3590">
            <v>9257379</v>
          </cell>
          <cell r="B3590" t="str">
            <v>ПЕРЕДНЯЯ ПАНЕЛЬ ВНУТРЕННЕГО ЯЩИКА AVANTECH YOU, H101,KD18,KB450,БЕЛАЯ</v>
          </cell>
        </row>
        <row r="3591">
          <cell r="A3591">
            <v>9257380</v>
          </cell>
          <cell r="B3591" t="str">
            <v>ПЕРЕДНЯЯ ПАНЕЛЬ ВНУТРЕННЕГО ЯЩИКА AVANTECH YOU, H101,KD18,KB500,БЕЛАЯ</v>
          </cell>
        </row>
        <row r="3592">
          <cell r="A3592">
            <v>9257381</v>
          </cell>
          <cell r="B3592" t="str">
            <v>ПЕРЕДНЯЯ ПАНЕЛЬ ВНУТРЕННЕГО ЯЩИКА AVANTECH YOU, H101,KD18,KB600,БЕЛАЯ</v>
          </cell>
        </row>
        <row r="3593">
          <cell r="A3593">
            <v>9257382</v>
          </cell>
          <cell r="B3593" t="str">
            <v>ПЕРЕДНЯЯ ПАНЕЛЬ ВНУТРЕННЕГО ЯЩИКА AVANTECH YOU, H101,KD18,KB800,БЕЛАЯ</v>
          </cell>
        </row>
        <row r="3594">
          <cell r="A3594">
            <v>9257383</v>
          </cell>
          <cell r="B3594" t="str">
            <v>ПЕРЕДНЯЯ ПАНЕЛЬ ВНУТРЕННЕГО ЯЩИКА AVANTECH YOU, H101,KD18,KB900,БЕЛАЯ</v>
          </cell>
        </row>
        <row r="3595">
          <cell r="A3595">
            <v>9257384</v>
          </cell>
          <cell r="B3595" t="str">
            <v>ПЕРЕДНЯЯ ПАНЕЛЬ ВНУТРЕННЕГО ЯЩИКА AVANTECH YOU, H101,KD18,KB1000,БЕЛАЯ</v>
          </cell>
        </row>
        <row r="3596">
          <cell r="A3596">
            <v>9257385</v>
          </cell>
          <cell r="B3596" t="str">
            <v>ПЕРЕДНЯЯ ПАНЕЛЬ ВНУТРЕННЕГО ЯЩИКА AVANTECH YOU, H101,KD18,KB1200,БЕЛАЯ</v>
          </cell>
        </row>
        <row r="3597">
          <cell r="A3597">
            <v>9257386</v>
          </cell>
          <cell r="B3597" t="str">
            <v>ПЕРЕДНЯЯ ПАНЕЛЬ ВНУТРЕННЕГО ЯЩИКА AVANTECH YOU, H101,KD18,KB300,АНТРАЦИТ</v>
          </cell>
        </row>
        <row r="3598">
          <cell r="A3598">
            <v>9257387</v>
          </cell>
          <cell r="B3598" t="str">
            <v>ПЕРЕДНЯЯ ПАНЕЛЬ ВНУТРЕННЕГО ЯЩИКА AVANTECH YOU, H101,KD18,KB400,АНТРАЦИТ</v>
          </cell>
        </row>
        <row r="3599">
          <cell r="A3599">
            <v>9257388</v>
          </cell>
          <cell r="B3599" t="str">
            <v>ПЕРЕДНЯЯ ПАНЕЛЬ ВНУТРЕННЕГО ЯЩИКА AVANTECH YOU, H101,KD18,KB450,АНТРАЦИТ</v>
          </cell>
        </row>
        <row r="3600">
          <cell r="A3600">
            <v>9257389</v>
          </cell>
          <cell r="B3600" t="str">
            <v>ПЕРЕДНЯЯ ПАНЕЛЬ ВНУТРЕННЕГО ЯЩИКА AVANTECH YOU, H101,KD18,KB500,АНТРАЦИТ</v>
          </cell>
        </row>
        <row r="3601">
          <cell r="A3601">
            <v>9257390</v>
          </cell>
          <cell r="B3601" t="str">
            <v>ПЕРЕДНЯЯ ПАНЕЛЬ ВНУТРЕННЕГО ЯЩИКА AVANTECH YOU, H101,KD18,KB600,АНТРАЦИТ</v>
          </cell>
        </row>
        <row r="3602">
          <cell r="A3602">
            <v>9257391</v>
          </cell>
          <cell r="B3602" t="str">
            <v>ПЕРЕДНЯЯ ПАНЕЛЬ ВНУТРЕННЕГО ЯЩИКА AVANTECH YOU, H101,KD18,KB800,АНТРАЦИТ</v>
          </cell>
        </row>
        <row r="3603">
          <cell r="A3603">
            <v>9257392</v>
          </cell>
          <cell r="B3603" t="str">
            <v>ПЕРЕДНЯЯ ПАНЕЛЬ ВНУТРЕННЕГО ЯЩИКА AVANTECH YOU, H101,KD18,KB900,АНТРАЦИТ</v>
          </cell>
        </row>
        <row r="3604">
          <cell r="A3604">
            <v>9257393</v>
          </cell>
          <cell r="B3604" t="str">
            <v>ПЕРЕДНЯЯ ПАНЕЛЬ ВНУТРЕННЕГО ЯЩИКА AVANTECH YOU, H101,KD18,KB1000,АНТРАЦИТ</v>
          </cell>
        </row>
        <row r="3605">
          <cell r="A3605">
            <v>9257394</v>
          </cell>
          <cell r="B3605" t="str">
            <v>ПЕРЕДНЯЯ ПАНЕЛЬ ВНУТРЕННЕГО ЯЩИКА AVANTECH YOU, H101,KD18,KB1200,АНТРАЦИТ</v>
          </cell>
        </row>
        <row r="3606">
          <cell r="A3606">
            <v>9255705</v>
          </cell>
          <cell r="B3606" t="str">
            <v>ПЕРЕДНЯЯ ПАНЕЛЬ ВНУТРЕННЕГО ЯЩИКА AVANTECH YOU, H139,KD16,KB300,СЕРЕБРИСТАЯ</v>
          </cell>
        </row>
        <row r="3607">
          <cell r="A3607">
            <v>9255706</v>
          </cell>
          <cell r="B3607" t="str">
            <v>ПЕРЕДНЯЯ ПАНЕЛЬ ВНУТРЕННЕГО ЯЩИКА AVANTECH YOU, H139,KD16,KB400,СЕРЕБРИСТАЯ</v>
          </cell>
        </row>
        <row r="3608">
          <cell r="A3608">
            <v>9255707</v>
          </cell>
          <cell r="B3608" t="str">
            <v>ПЕРЕДНЯЯ ПАНЕЛЬ ВНУТРЕННЕГО ЯЩИКА AVANTECH YOU, H139,KD16,KB450,СЕРЕБРИСТАЯ</v>
          </cell>
        </row>
        <row r="3609">
          <cell r="A3609">
            <v>9255708</v>
          </cell>
          <cell r="B3609" t="str">
            <v>ПЕРЕДНЯЯ ПАНЕЛЬ ВНУТРЕННЕГО ЯЩИКА AVANTECH YOU, H139,KD16,KB500,СЕРЕБРИСТАЯ</v>
          </cell>
        </row>
        <row r="3610">
          <cell r="A3610">
            <v>9255709</v>
          </cell>
          <cell r="B3610" t="str">
            <v>ПЕРЕДНЯЯ ПАНЕЛЬ ВНУТРЕННЕГО ЯЩИКА AVANTECH YOU, H139,KD16,KB600,СЕРЕБРИСТАЯ</v>
          </cell>
        </row>
        <row r="3611">
          <cell r="A3611">
            <v>9255710</v>
          </cell>
          <cell r="B3611" t="str">
            <v>ПЕРЕДНЯЯ ПАНЕЛЬ ВНУТРЕННЕГО ЯЩИКА AVANTECH YOU, H139,KD16,KB800,СЕРЕБРИСТАЯ</v>
          </cell>
        </row>
        <row r="3612">
          <cell r="A3612">
            <v>9255711</v>
          </cell>
          <cell r="B3612" t="str">
            <v>ПЕРЕДНЯЯ ПАНЕЛЬ ВНУТРЕННЕГО ЯЩИКА AVANTECH YOU, H139,KD16,KB900,СЕРЕБРИСТАЯ</v>
          </cell>
        </row>
        <row r="3613">
          <cell r="A3613">
            <v>9255712</v>
          </cell>
          <cell r="B3613" t="str">
            <v>ПЕРЕДНЯЯ ПАНЕЛЬ ВНУТРЕННЕГО ЯЩИКА AVANTECH YOU, H139,KD16,KB1000,СЕРЕБРИСТАЯ</v>
          </cell>
        </row>
        <row r="3614">
          <cell r="A3614">
            <v>9255713</v>
          </cell>
          <cell r="B3614" t="str">
            <v>ПЕРЕДНЯЯ ПАНЕЛЬ ВНУТРЕННЕГО ЯЩИКА AVANTECH YOU, H139,KD16,KB1200,СЕРЕБРИСТАЯ</v>
          </cell>
        </row>
        <row r="3615">
          <cell r="A3615">
            <v>9255714</v>
          </cell>
          <cell r="B3615" t="str">
            <v>ПЕРЕДНЯЯ ПАНЕЛЬ ВНУТРЕННЕГО ЯЩИКА AVANTECH YOU, H139,KD16,KB300,БЕЛАЯ</v>
          </cell>
        </row>
        <row r="3616">
          <cell r="A3616">
            <v>9255715</v>
          </cell>
          <cell r="B3616" t="str">
            <v>ПЕРЕДНЯЯ ПАНЕЛЬ ВНУТРЕННЕГО ЯЩИКА AVANTECH YOU, H139,KD16,KB400,БЕЛАЯ</v>
          </cell>
        </row>
        <row r="3617">
          <cell r="A3617">
            <v>9255716</v>
          </cell>
          <cell r="B3617" t="str">
            <v>ПЕРЕДНЯЯ ПАНЕЛЬ ВНУТРЕННЕГО ЯЩИКА AVANTECH YOU, H139,KD16,KB450,БЕЛАЯ</v>
          </cell>
        </row>
        <row r="3618">
          <cell r="A3618">
            <v>9255717</v>
          </cell>
          <cell r="B3618" t="str">
            <v>ПЕРЕДНЯЯ ПАНЕЛЬ ВНУТРЕННЕГО ЯЩИКА AVANTECH YOU, H139,KD16,KB500,БЕЛАЯ</v>
          </cell>
        </row>
        <row r="3619">
          <cell r="A3619">
            <v>9255718</v>
          </cell>
          <cell r="B3619" t="str">
            <v>ПЕРЕДНЯЯ ПАНЕЛЬ ВНУТРЕННЕГО ЯЩИКА AVANTECH YOU, H139,KD16,KB600,БЕЛАЯ</v>
          </cell>
        </row>
        <row r="3620">
          <cell r="A3620">
            <v>9255719</v>
          </cell>
          <cell r="B3620" t="str">
            <v>ПЕРЕДНЯЯ ПАНЕЛЬ ВНУТРЕННЕГО ЯЩИКА AVANTECH YOU, H139,KD16,KB800,БЕЛАЯ</v>
          </cell>
        </row>
        <row r="3621">
          <cell r="A3621">
            <v>9255720</v>
          </cell>
          <cell r="B3621" t="str">
            <v>ПЕРЕДНЯЯ ПАНЕЛЬ ВНУТРЕННЕГО ЯЩИКА AVANTECH YOU, H139,KD16,KB900,БЕЛАЯ</v>
          </cell>
        </row>
        <row r="3622">
          <cell r="A3622">
            <v>9255721</v>
          </cell>
          <cell r="B3622" t="str">
            <v>ПЕРЕДНЯЯ ПАНЕЛЬ ВНУТРЕННЕГО ЯЩИКА AVANTECH YOU, H139,KD16,KB1000,БЕЛАЯ</v>
          </cell>
        </row>
        <row r="3623">
          <cell r="A3623">
            <v>9255722</v>
          </cell>
          <cell r="B3623" t="str">
            <v>ПЕРЕДНЯЯ ПАНЕЛЬ ВНУТРЕННЕГО ЯЩИКА AVANTECH YOU, H139,KD16,KB1200,БЕЛАЯ</v>
          </cell>
        </row>
        <row r="3624">
          <cell r="A3624">
            <v>9255723</v>
          </cell>
          <cell r="B3624" t="str">
            <v>ПЕРЕДНЯЯ ПАНЕЛЬ ВНУТРЕННЕГО ЯЩИКА AVANTECH YOU, H139,KD16,KB300,АНТРАЦИТ</v>
          </cell>
        </row>
        <row r="3625">
          <cell r="A3625">
            <v>9255724</v>
          </cell>
          <cell r="B3625" t="str">
            <v>ПЕРЕДНЯЯ ПАНЕЛЬ ВНУТРЕННЕГО ЯЩИКА AVANTECH YOU, H139,KD16,KB400,АНТРАЦИТ</v>
          </cell>
        </row>
        <row r="3626">
          <cell r="A3626">
            <v>9255725</v>
          </cell>
          <cell r="B3626" t="str">
            <v>ПЕРЕДНЯЯ ПАНЕЛЬ ВНУТРЕННЕГО ЯЩИКА AVANTECH YOU, H139,KD16,KB450,АНТРАЦИТ</v>
          </cell>
        </row>
        <row r="3627">
          <cell r="A3627">
            <v>9255726</v>
          </cell>
          <cell r="B3627" t="str">
            <v>ПЕРЕДНЯЯ ПАНЕЛЬ ВНУТРЕННЕГО ЯЩИКА AVANTECH YOU, H139,KD16,KB500,АНТРАЦИТ</v>
          </cell>
        </row>
        <row r="3628">
          <cell r="A3628">
            <v>9255727</v>
          </cell>
          <cell r="B3628" t="str">
            <v>ПЕРЕДНЯЯ ПАНЕЛЬ ВНУТРЕННЕГО ЯЩИКА AVANTECH YOU, H139,KD16,KB600,АНТРАЦИТ</v>
          </cell>
        </row>
        <row r="3629">
          <cell r="A3629">
            <v>9255728</v>
          </cell>
          <cell r="B3629" t="str">
            <v>ПЕРЕДНЯЯ ПАНЕЛЬ ВНУТРЕННЕГО ЯЩИКА AVANTECH YOU, H139,KD16,KB800,АНТРАЦИТ</v>
          </cell>
        </row>
        <row r="3630">
          <cell r="A3630">
            <v>9255729</v>
          </cell>
          <cell r="B3630" t="str">
            <v>ПЕРЕДНЯЯ ПАНЕЛЬ ВНУТРЕННЕГО ЯЩИКА AVANTECH YOU, H139,KD16,KB900,АНТРАЦИТ</v>
          </cell>
        </row>
        <row r="3631">
          <cell r="A3631">
            <v>9255730</v>
          </cell>
          <cell r="B3631" t="str">
            <v>ПЕРЕДНЯЯ ПАНЕЛЬ ВНУТРЕННЕГО ЯЩИКА AVANTECH YOU, H139,KD16,KB1000,АНТРАЦИТ</v>
          </cell>
        </row>
        <row r="3632">
          <cell r="A3632">
            <v>9255731</v>
          </cell>
          <cell r="B3632" t="str">
            <v>ПЕРЕДНЯЯ ПАНЕЛЬ ВНУТРЕННЕГО ЯЩИКА AVANTECH YOU, H139,KD16,KB1200,АНТРАЦИТ</v>
          </cell>
        </row>
        <row r="3633">
          <cell r="A3633">
            <v>9257395</v>
          </cell>
          <cell r="B3633" t="str">
            <v>ПЕРЕДНЯЯ ПАНЕЛЬ ВНУТРЕННЕГО ЯЩИКА AVANTECH YOU, H139,KD18,KB300,СЕРЕБРИСТАЯ</v>
          </cell>
        </row>
        <row r="3634">
          <cell r="A3634">
            <v>9257396</v>
          </cell>
          <cell r="B3634" t="str">
            <v>ПЕРЕДНЯЯ ПАНЕЛЬ ВНУТРЕННЕГО ЯЩИКА AVANTECH YOU, H139,KD18,KB400,СЕРЕБРИСТАЯ</v>
          </cell>
        </row>
        <row r="3635">
          <cell r="A3635">
            <v>9257397</v>
          </cell>
          <cell r="B3635" t="str">
            <v>ПЕРЕДНЯЯ ПАНЕЛЬ ВНУТРЕННЕГО ЯЩИКА AVANTECH YOU, H139,KD18,KB450,СЕРЕБРИСТАЯ</v>
          </cell>
        </row>
        <row r="3636">
          <cell r="A3636">
            <v>9257398</v>
          </cell>
          <cell r="B3636" t="str">
            <v>ПЕРЕДНЯЯ ПАНЕЛЬ ВНУТРЕННЕГО ЯЩИКА AVANTECH YOU, H139,KD18,KB500,СЕРЕБРИСТАЯ</v>
          </cell>
        </row>
        <row r="3637">
          <cell r="A3637">
            <v>9257399</v>
          </cell>
          <cell r="B3637" t="str">
            <v>ПЕРЕДНЯЯ ПАНЕЛЬ ВНУТРЕННЕГО ЯЩИКА AVANTECH YOU, H139,KD18,KB600,СЕРЕБРИСТАЯ</v>
          </cell>
        </row>
        <row r="3638">
          <cell r="A3638">
            <v>9257400</v>
          </cell>
          <cell r="B3638" t="str">
            <v>ПЕРЕДНЯЯ ПАНЕЛЬ ВНУТРЕННЕГО ЯЩИКА AVANTECH YOU, H139,KD18,KB800,СЕРЕБРИСТАЯ</v>
          </cell>
        </row>
        <row r="3639">
          <cell r="A3639">
            <v>9257401</v>
          </cell>
          <cell r="B3639" t="str">
            <v>ПЕРЕДНЯЯ ПАНЕЛЬ ВНУТРЕННЕГО ЯЩИКА AVANTECH YOU, H139,KD18,KB900,СЕРЕБРИСТАЯ</v>
          </cell>
        </row>
        <row r="3640">
          <cell r="A3640">
            <v>9257402</v>
          </cell>
          <cell r="B3640" t="str">
            <v>ПЕРЕДНЯЯ ПАНЕЛЬ ВНУТРЕННЕГО ЯЩИКА AVANTECH YOU, H139,KD18,KB1000,СЕРЕБРИСТАЯ</v>
          </cell>
        </row>
        <row r="3641">
          <cell r="A3641">
            <v>9257403</v>
          </cell>
          <cell r="B3641" t="str">
            <v>ПЕРЕДНЯЯ ПАНЕЛЬ ВНУТРЕННЕГО ЯЩИКА AVANTECH YOU, H139,KD18,KB1200,СЕРЕБРИСТАЯ</v>
          </cell>
        </row>
        <row r="3642">
          <cell r="A3642">
            <v>9257404</v>
          </cell>
          <cell r="B3642" t="str">
            <v>ПЕРЕДНЯЯ ПАНЕЛЬ ВНУТРЕННЕГО ЯЩИКА AVANTECH YOU, H139,KD18,KB300,БЕЛАЯ</v>
          </cell>
        </row>
        <row r="3643">
          <cell r="A3643">
            <v>9257405</v>
          </cell>
          <cell r="B3643" t="str">
            <v>ПЕРЕДНЯЯ ПАНЕЛЬ ВНУТРЕННЕГО ЯЩИКА AVANTECH YOU, H139,KD18,KB400,БЕЛАЯ</v>
          </cell>
        </row>
        <row r="3644">
          <cell r="A3644">
            <v>9257406</v>
          </cell>
          <cell r="B3644" t="str">
            <v>ПЕРЕДНЯЯ ПАНЕЛЬ ВНУТРЕННЕГО ЯЩИКА AVANTECH YOU, H139,KD18,KB450,БЕЛАЯ</v>
          </cell>
        </row>
        <row r="3645">
          <cell r="A3645">
            <v>9257407</v>
          </cell>
          <cell r="B3645" t="str">
            <v>ПЕРЕДНЯЯ ПАНЕЛЬ ВНУТРЕННЕГО ЯЩИКА AVANTECH YOU, H139,KD18,KB500,БЕЛАЯ</v>
          </cell>
        </row>
        <row r="3646">
          <cell r="A3646">
            <v>9257408</v>
          </cell>
          <cell r="B3646" t="str">
            <v>ПЕРЕДНЯЯ ПАНЕЛЬ ВНУТРЕННЕГО ЯЩИКА AVANTECH YOU, H139,KD18,KB600,БЕЛАЯ</v>
          </cell>
        </row>
        <row r="3647">
          <cell r="A3647">
            <v>9257409</v>
          </cell>
          <cell r="B3647" t="str">
            <v>ПЕРЕДНЯЯ ПАНЕЛЬ ВНУТРЕННЕГО ЯЩИКА AVANTECH YOU, H139,KD18,KB800,БЕЛАЯ</v>
          </cell>
        </row>
        <row r="3648">
          <cell r="A3648">
            <v>9257410</v>
          </cell>
          <cell r="B3648" t="str">
            <v>ПЕРЕДНЯЯ ПАНЕЛЬ ВНУТРЕННЕГО ЯЩИКА AVANTECH YOU, H139,KD18,KB900,БЕЛАЯ</v>
          </cell>
        </row>
        <row r="3649">
          <cell r="A3649">
            <v>9257411</v>
          </cell>
          <cell r="B3649" t="str">
            <v>ПЕРЕДНЯЯ ПАНЕЛЬ ВНУТРЕННЕГО ЯЩИКА AVANTECH YOU, H139,KD18,KB1000,БЕЛАЯ</v>
          </cell>
        </row>
        <row r="3650">
          <cell r="A3650">
            <v>9257412</v>
          </cell>
          <cell r="B3650" t="str">
            <v>ПЕРЕДНЯЯ ПАНЕЛЬ ВНУТРЕННЕГО ЯЩИКА AVANTECH YOU, H139,KD18,KB1200,БЕЛАЯ</v>
          </cell>
        </row>
        <row r="3651">
          <cell r="A3651">
            <v>9257413</v>
          </cell>
          <cell r="B3651" t="str">
            <v>ПЕРЕДНЯЯ ПАНЕЛЬ ВНУТРЕННЕГО ЯЩИКА AVANTECH YOU, H139,KD18,KB300,АНТРАЦИТ</v>
          </cell>
        </row>
        <row r="3652">
          <cell r="A3652">
            <v>9257414</v>
          </cell>
          <cell r="B3652" t="str">
            <v>ПЕРЕДНЯЯ ПАНЕЛЬ ВНУТРЕННЕГО ЯЩИКА AVANTECH YOU, H139,KD18,KB400,АНТРАЦИТ</v>
          </cell>
        </row>
        <row r="3653">
          <cell r="A3653">
            <v>9257415</v>
          </cell>
          <cell r="B3653" t="str">
            <v>ПЕРЕДНЯЯ ПАНЕЛЬ ВНУТРЕННЕГО ЯЩИКА AVANTECH YOU, H139,KD18,KB450,АНТРАЦИТ</v>
          </cell>
        </row>
        <row r="3654">
          <cell r="A3654">
            <v>9257416</v>
          </cell>
          <cell r="B3654" t="str">
            <v>ПЕРЕДНЯЯ ПАНЕЛЬ ВНУТРЕННЕГО ЯЩИКА AVANTECH YOU, H139,KD18,KB500,АНТРАЦИТ</v>
          </cell>
        </row>
        <row r="3655">
          <cell r="A3655">
            <v>9257417</v>
          </cell>
          <cell r="B3655" t="str">
            <v>ПЕРЕДНЯЯ ПАНЕЛЬ ВНУТРЕННЕГО ЯЩИКА AVANTECH YOU, H139,KD18,KB600,АНТРАЦИТ</v>
          </cell>
        </row>
        <row r="3656">
          <cell r="A3656">
            <v>9257418</v>
          </cell>
          <cell r="B3656" t="str">
            <v>ПЕРЕДНЯЯ ПАНЕЛЬ ВНУТРЕННЕГО ЯЩИКА AVANTECH YOU, H139,KD18,KB800,АНТРАЦИТ</v>
          </cell>
        </row>
        <row r="3657">
          <cell r="A3657">
            <v>9257419</v>
          </cell>
          <cell r="B3657" t="str">
            <v>ПЕРЕДНЯЯ ПАНЕЛЬ ВНУТРЕННЕГО ЯЩИКА AVANTECH YOU, H139,KD18,KB900,АНТРАЦИТ</v>
          </cell>
        </row>
        <row r="3658">
          <cell r="A3658">
            <v>9257420</v>
          </cell>
          <cell r="B3658" t="str">
            <v>ПЕРЕДНЯЯ ПАНЕЛЬ ВНУТРЕННЕГО ЯЩИКА AVANTECH YOU, H139,KD18,KB1000,АНТРАЦИТ</v>
          </cell>
        </row>
        <row r="3659">
          <cell r="A3659">
            <v>9257421</v>
          </cell>
          <cell r="B3659" t="str">
            <v>ПЕРЕДНЯЯ ПАНЕЛЬ ВНУТРЕННЕГО ЯЩИКА AVANTECH YOU, H139,KD18,KB1200,АНТРАЦИТ</v>
          </cell>
        </row>
        <row r="3660">
          <cell r="A3660">
            <v>9255732</v>
          </cell>
          <cell r="B3660" t="str">
            <v>ПЕРЕДНЯЯ ПАНЕЛЬ ВНУТРЕННЕГО КОРОБА AVANTECH YOU, H187,KD16,KB300,СЕРЕБРИСТАЯ</v>
          </cell>
        </row>
        <row r="3661">
          <cell r="A3661">
            <v>9255733</v>
          </cell>
          <cell r="B3661" t="str">
            <v>ПЕРЕДНЯЯ ПАНЕЛЬ ВНУТРЕННЕГО КОРОБА AVANTECH YOU, H187,KD16,KB400,СЕРЕБРИСТАЯ</v>
          </cell>
        </row>
        <row r="3662">
          <cell r="A3662">
            <v>9255734</v>
          </cell>
          <cell r="B3662" t="str">
            <v>ПЕРЕДНЯЯ ПАНЕЛЬ ВНУТРЕННЕГО КОРОБА AVANTECH YOU, H187,KD16,KB450,СЕРЕБРИСТАЯ</v>
          </cell>
        </row>
        <row r="3663">
          <cell r="A3663">
            <v>9255735</v>
          </cell>
          <cell r="B3663" t="str">
            <v>ПЕРЕДНЯЯ ПАНЕЛЬ ВНУТРЕННЕГО КОРОБА AVANTECH YOU, H187,KD16,KB500,СЕРЕБРИСТАЯ</v>
          </cell>
        </row>
        <row r="3664">
          <cell r="A3664">
            <v>9255736</v>
          </cell>
          <cell r="B3664" t="str">
            <v>ПЕРЕДНЯЯ ПАНЕЛЬ ВНУТРЕННЕГО КОРОБА AVANTECH YOU, H187,KD16,KB600,СЕРЕБРИСТАЯ</v>
          </cell>
        </row>
        <row r="3665">
          <cell r="A3665">
            <v>9255737</v>
          </cell>
          <cell r="B3665" t="str">
            <v>ПЕРЕДНЯЯ ПАНЕЛЬ ВНУТРЕННЕГО КОРОБА AVANTECH YOU, H187,KD16,KB800,СЕРЕБРИСТАЯ</v>
          </cell>
        </row>
        <row r="3666">
          <cell r="A3666">
            <v>9255738</v>
          </cell>
          <cell r="B3666" t="str">
            <v>ПЕРЕДНЯЯ ПАНЕЛЬ ВНУТРЕННЕГО КОРОБА AVANTECH YOU, H187,KD16,KB900,СЕРЕБРИСТАЯ</v>
          </cell>
        </row>
        <row r="3667">
          <cell r="A3667">
            <v>9255739</v>
          </cell>
          <cell r="B3667" t="str">
            <v>ПЕРЕДНЯЯ ПАНЕЛЬ ВНУТРЕННЕГО КОРОБА AVANTECH YOU, H187,KD16,KB1000,СЕРЕБРИСТАЯ</v>
          </cell>
        </row>
        <row r="3668">
          <cell r="A3668">
            <v>9255740</v>
          </cell>
          <cell r="B3668" t="str">
            <v>ПЕРЕДНЯЯ ПАНЕЛЬ ВНУТРЕННЕГО КОРОБА AVANTECH YOU, H187,KD16,KB1200,СЕРЕБРИСТАЯ</v>
          </cell>
        </row>
        <row r="3669">
          <cell r="A3669">
            <v>9255741</v>
          </cell>
          <cell r="B3669" t="str">
            <v>ПЕРЕДНЯЯ ПАНЕЛЬ ВНУТРЕННЕГО КОРОБА AVANTECH YOU, H187,KD16,KB300,БЕЛАЯ</v>
          </cell>
        </row>
        <row r="3670">
          <cell r="A3670">
            <v>9255742</v>
          </cell>
          <cell r="B3670" t="str">
            <v>ПЕРЕДНЯЯ ПАНЕЛЬ ВНУТРЕННЕГО КОРОБА AVANTECH YOU, H187,KD16,KB400,БЕЛАЯ</v>
          </cell>
        </row>
        <row r="3671">
          <cell r="A3671">
            <v>9255743</v>
          </cell>
          <cell r="B3671" t="str">
            <v>ПЕРЕДНЯЯ ПАНЕЛЬ ВНУТРЕННЕГО КОРОБА AVANTECH YOU, H187,KD16,KB450,БЕЛАЯ</v>
          </cell>
        </row>
        <row r="3672">
          <cell r="A3672">
            <v>9255744</v>
          </cell>
          <cell r="B3672" t="str">
            <v>ПЕРЕДНЯЯ ПАНЕЛЬ ВНУТРЕННЕГО КОРОБА AVANTECH YOU, H187,KD16,KB500,БЕЛАЯ</v>
          </cell>
        </row>
        <row r="3673">
          <cell r="A3673">
            <v>9255745</v>
          </cell>
          <cell r="B3673" t="str">
            <v>ПЕРЕДНЯЯ ПАНЕЛЬ ВНУТРЕННЕГО КОРОБА AVANTECH YOU, H187,KD16,KB600,БЕЛАЯ</v>
          </cell>
        </row>
        <row r="3674">
          <cell r="A3674">
            <v>9255746</v>
          </cell>
          <cell r="B3674" t="str">
            <v>ПЕРЕДНЯЯ ПАНЕЛЬ ВНУТРЕННЕГО КОРОБА AVANTECH YOU, H187,KD16,KB800,БЕЛАЯ</v>
          </cell>
        </row>
        <row r="3675">
          <cell r="A3675">
            <v>9255747</v>
          </cell>
          <cell r="B3675" t="str">
            <v>ПЕРЕДНЯЯ ПАНЕЛЬ ВНУТРЕННЕГО КОРОБА AVANTECH YOU, H187,KD16,KB900,БЕЛАЯ</v>
          </cell>
        </row>
        <row r="3676">
          <cell r="A3676">
            <v>9255748</v>
          </cell>
          <cell r="B3676" t="str">
            <v>ПЕРЕДНЯЯ ПАНЕЛЬ ВНУТРЕННЕГО КОРОБА AVANTECH YOU, H187,KD16,KB1000,БЕЛАЯ</v>
          </cell>
        </row>
        <row r="3677">
          <cell r="A3677">
            <v>9255749</v>
          </cell>
          <cell r="B3677" t="str">
            <v>ПЕРЕДНЯЯ ПАНЕЛЬ ВНУТРЕННЕГО КОРОБА AVANTECH YOU, H187,KD16,KB1200,БЕЛАЯ</v>
          </cell>
        </row>
        <row r="3678">
          <cell r="A3678">
            <v>9255750</v>
          </cell>
          <cell r="B3678" t="str">
            <v>ПЕРЕДНЯЯ ПАНЕЛЬ ВНУТРЕННЕГО КОРОБА AVANTECH YOU, H187,KD16,KB300,АНТРАЦИТ</v>
          </cell>
        </row>
        <row r="3679">
          <cell r="A3679">
            <v>9255751</v>
          </cell>
          <cell r="B3679" t="str">
            <v>ПЕРЕДНЯЯ ПАНЕЛЬ ВНУТРЕННЕГО КОРОБА AVANTECH YOU, H187,KD16,KB400,АНТРАЦИТ</v>
          </cell>
        </row>
        <row r="3680">
          <cell r="A3680">
            <v>9255752</v>
          </cell>
          <cell r="B3680" t="str">
            <v>ПЕРЕДНЯЯ ПАНЕЛЬ ВНУТРЕННЕГО КОРОБА AVANTECH YOU, H187,KD16,KB450,АНТРАЦИТ</v>
          </cell>
        </row>
        <row r="3681">
          <cell r="A3681">
            <v>9255753</v>
          </cell>
          <cell r="B3681" t="str">
            <v>ПЕРЕДНЯЯ ПАНЕЛЬ ВНУТРЕННЕГО КОРОБА AVANTECH YOU, H187,KD16,KB500,АНТРАЦИТ</v>
          </cell>
        </row>
        <row r="3682">
          <cell r="A3682">
            <v>9255754</v>
          </cell>
          <cell r="B3682" t="str">
            <v>ПЕРЕДНЯЯ ПАНЕЛЬ ВНУТРЕННЕГО КОРОБА AVANTECH YOU, H187,KD16,KB600,АНТРАЦИТ</v>
          </cell>
        </row>
        <row r="3683">
          <cell r="A3683">
            <v>9255755</v>
          </cell>
          <cell r="B3683" t="str">
            <v>ПЕРЕДНЯЯ ПАНЕЛЬ ВНУТРЕННЕГО КОРОБА AVANTECH YOU, H187,KD16,KB800,АНТРАЦИТ</v>
          </cell>
        </row>
        <row r="3684">
          <cell r="A3684">
            <v>9255756</v>
          </cell>
          <cell r="B3684" t="str">
            <v>ПЕРЕДНЯЯ ПАНЕЛЬ ВНУТРЕННЕГО КОРОБА AVANTECH YOU, H187,KD16,KB900,АНТРАЦИТ</v>
          </cell>
        </row>
        <row r="3685">
          <cell r="A3685">
            <v>9255757</v>
          </cell>
          <cell r="B3685" t="str">
            <v>ПЕРЕДНЯЯ ПАНЕЛЬ ВНУТРЕННЕГО КОРОБА AVANTECH YOU, H187,KD16,KB1000,АНТРАЦИТ</v>
          </cell>
        </row>
        <row r="3686">
          <cell r="A3686">
            <v>9255758</v>
          </cell>
          <cell r="B3686" t="str">
            <v>ПЕРЕДНЯЯ ПАНЕЛЬ ВНУТРЕННЕГО КОРОБА AVANTECH YOU, H187,KD16,KB1200,АНТРАЦИТ</v>
          </cell>
        </row>
        <row r="3687">
          <cell r="A3687">
            <v>9257422</v>
          </cell>
          <cell r="B3687" t="str">
            <v>ПЕРЕДНЯЯ ПАНЕЛЬ ВНУТРЕННЕГО КОРОБА AVANTECH YOU, H187,KD18,KB300,СЕРЕБРИСТАЯ</v>
          </cell>
        </row>
        <row r="3688">
          <cell r="A3688">
            <v>9257423</v>
          </cell>
          <cell r="B3688" t="str">
            <v>ПЕРЕДНЯЯ ПАНЕЛЬ ВНУТРЕННЕГО КОРОБА AVANTECH YOU, H187,KD18,KB400,СЕРЕБРИСТАЯ</v>
          </cell>
        </row>
        <row r="3689">
          <cell r="A3689">
            <v>9257424</v>
          </cell>
          <cell r="B3689" t="str">
            <v>ПЕРЕДНЯЯ ПАНЕЛЬ ВНУТРЕННЕГО КОРОБА AVANTECH YOU, H187,KD18,KB450,СЕРЕБРИСТАЯ</v>
          </cell>
        </row>
        <row r="3690">
          <cell r="A3690">
            <v>9257425</v>
          </cell>
          <cell r="B3690" t="str">
            <v>ПЕРЕДНЯЯ ПАНЕЛЬ ВНУТРЕННЕГО КОРОБА AVANTECH YOU, H187,KD18,KB500,СЕРЕБРИСТАЯ</v>
          </cell>
        </row>
        <row r="3691">
          <cell r="A3691">
            <v>9257426</v>
          </cell>
          <cell r="B3691" t="str">
            <v>ПЕРЕДНЯЯ ПАНЕЛЬ ВНУТРЕННЕГО КОРОБА AVANTECH YOU, H187,KD18,KB600,СЕРЕБРИСТАЯ</v>
          </cell>
        </row>
        <row r="3692">
          <cell r="A3692">
            <v>9257427</v>
          </cell>
          <cell r="B3692" t="str">
            <v>ПЕРЕДНЯЯ ПАНЕЛЬ ВНУТРЕННЕГО КОРОБА AVANTECH YOU, H187,KD18,KB800,СЕРЕБРИСТАЯ</v>
          </cell>
        </row>
        <row r="3693">
          <cell r="A3693">
            <v>9257428</v>
          </cell>
          <cell r="B3693" t="str">
            <v>ПЕРЕДНЯЯ ПАНЕЛЬ ВНУТРЕННЕГО КОРОБА AVANTECH YOU, H187,KD18,KB900,СЕРЕБРИСТАЯ</v>
          </cell>
        </row>
        <row r="3694">
          <cell r="A3694">
            <v>9257429</v>
          </cell>
          <cell r="B3694" t="str">
            <v>ПЕРЕДНЯЯ ПАНЕЛЬ ВНУТРЕННЕГО КОРОБА AVANTECH YOU, H187,KD18,KB1000,СЕРЕБРИСТАЯ</v>
          </cell>
        </row>
        <row r="3695">
          <cell r="A3695">
            <v>9257430</v>
          </cell>
          <cell r="B3695" t="str">
            <v>ПЕРЕДНЯЯ ПАНЕЛЬ ВНУТРЕННЕГО КОРОБА AVANTECH YOU, H187,KD18,KB1200,СЕРЕБРИСТАЯ</v>
          </cell>
        </row>
        <row r="3696">
          <cell r="A3696">
            <v>9257431</v>
          </cell>
          <cell r="B3696" t="str">
            <v>ПЕРЕДНЯЯ ПАНЕЛЬ ВНУТРЕННЕГО КОРОБА AVANTECH YOU, H187,KD18,KB300,БЕЛАЯ</v>
          </cell>
        </row>
        <row r="3697">
          <cell r="A3697">
            <v>9257432</v>
          </cell>
          <cell r="B3697" t="str">
            <v>ПЕРЕДНЯЯ ПАНЕЛЬ ВНУТРЕННЕГО КОРОБА AVANTECH YOU, H187,KD18,KB400,БЕЛАЯ</v>
          </cell>
        </row>
        <row r="3698">
          <cell r="A3698">
            <v>9257433</v>
          </cell>
          <cell r="B3698" t="str">
            <v>ПЕРЕДНЯЯ ПАНЕЛЬ ВНУТРЕННЕГО КОРОБА AVANTECH YOU, H187,KD18,KB450,БЕЛАЯ</v>
          </cell>
        </row>
        <row r="3699">
          <cell r="A3699">
            <v>9257434</v>
          </cell>
          <cell r="B3699" t="str">
            <v>ПЕРЕДНЯЯ ПАНЕЛЬ ВНУТРЕННЕГО КОРОБА AVANTECH YOU, H187,KD18,KB500,БЕЛАЯ</v>
          </cell>
        </row>
        <row r="3700">
          <cell r="A3700">
            <v>9257435</v>
          </cell>
          <cell r="B3700" t="str">
            <v>ПЕРЕДНЯЯ ПАНЕЛЬ ВНУТРЕННЕГО КОРОБА AVANTECH YOU, H187,KD18,KB600,БЕЛАЯ</v>
          </cell>
        </row>
        <row r="3701">
          <cell r="A3701">
            <v>9257436</v>
          </cell>
          <cell r="B3701" t="str">
            <v>ПЕРЕДНЯЯ ПАНЕЛЬ ВНУТРЕННЕГО КОРОБА AVANTECH YOU, H187,KD18,KB800,БЕЛАЯ</v>
          </cell>
        </row>
        <row r="3702">
          <cell r="A3702">
            <v>9257437</v>
          </cell>
          <cell r="B3702" t="str">
            <v>ПЕРЕДНЯЯ ПАНЕЛЬ ВНУТРЕННЕГО КОРОБА AVANTECH YOU, H187,KD18,KB900,БЕЛАЯ</v>
          </cell>
        </row>
        <row r="3703">
          <cell r="A3703">
            <v>9257438</v>
          </cell>
          <cell r="B3703" t="str">
            <v>ПЕРЕДНЯЯ ПАНЕЛЬ ВНУТРЕННЕГО КОРОБА AVANTECH YOU, H187,KD18,KB1000,БЕЛАЯ</v>
          </cell>
        </row>
        <row r="3704">
          <cell r="A3704">
            <v>9257439</v>
          </cell>
          <cell r="B3704" t="str">
            <v>ПЕРЕДНЯЯ ПАНЕЛЬ ВНУТРЕННЕГО КОРОБА AVANTECH YOU, H187,KD18,KB1200,БЕЛАЯ</v>
          </cell>
        </row>
        <row r="3705">
          <cell r="A3705">
            <v>9257440</v>
          </cell>
          <cell r="B3705" t="str">
            <v>ПЕРЕДНЯЯ ПАНЕЛЬ ВНУТРЕННЕГО КОРОБА AVANTECH YOU, H187,KD18,KB300,АНТРАЦИТ</v>
          </cell>
        </row>
        <row r="3706">
          <cell r="A3706">
            <v>9257441</v>
          </cell>
          <cell r="B3706" t="str">
            <v>ПЕРЕДНЯЯ ПАНЕЛЬ ВНУТРЕННЕГО КОРОБА AVANTECH YOU, H187,KD18,KB400,АНТРАЦИТ</v>
          </cell>
        </row>
        <row r="3707">
          <cell r="A3707">
            <v>9257442</v>
          </cell>
          <cell r="B3707" t="str">
            <v>ПЕРЕДНЯЯ ПАНЕЛЬ ВНУТРЕННЕГО КОРОБА AVANTECH YOU, H187,KD18,KB450,АНТРАЦИТ</v>
          </cell>
        </row>
        <row r="3708">
          <cell r="A3708">
            <v>9257443</v>
          </cell>
          <cell r="B3708" t="str">
            <v>ПЕРЕДНЯЯ ПАНЕЛЬ ВНУТРЕННЕГО КОРОБА AVANTECH YOU, H187,KD18,KB500,АНТРАЦИТ</v>
          </cell>
        </row>
        <row r="3709">
          <cell r="A3709">
            <v>9257444</v>
          </cell>
          <cell r="B3709" t="str">
            <v>ПЕРЕДНЯЯ ПАНЕЛЬ ВНУТРЕННЕГО КОРОБА AVANTECH YOU, H187,KD18,KB600,АНТРАЦИТ</v>
          </cell>
        </row>
        <row r="3710">
          <cell r="A3710">
            <v>9257445</v>
          </cell>
          <cell r="B3710" t="str">
            <v>ПЕРЕДНЯЯ ПАНЕЛЬ ВНУТРЕННЕГО КОРОБА AVANTECH YOU, H187,KD18,KB800,АНТРАЦИТ</v>
          </cell>
        </row>
        <row r="3711">
          <cell r="A3711">
            <v>9257446</v>
          </cell>
          <cell r="B3711" t="str">
            <v>ПЕРЕДНЯЯ ПАНЕЛЬ ВНУТРЕННЕГО КОРОБА AVANTECH YOU, H187,KD18,KB900,АНТРАЦИТ</v>
          </cell>
        </row>
        <row r="3712">
          <cell r="A3712">
            <v>9257447</v>
          </cell>
          <cell r="B3712" t="str">
            <v>ПЕРЕДНЯЯ ПАНЕЛЬ ВНУТРЕННЕГО КОРОБА AVANTECH YOU, H187,KD18,KB1000,АНТРАЦИТ</v>
          </cell>
        </row>
        <row r="3713">
          <cell r="A3713">
            <v>9257448</v>
          </cell>
          <cell r="B3713" t="str">
            <v>ПЕРЕДНЯЯ ПАНЕЛЬ ВНУТРЕННЕГО КОРОБА AVANTECH YOU, H187,KD18,KB1200,АНТРАЦИТ</v>
          </cell>
        </row>
        <row r="3714">
          <cell r="A3714">
            <v>9257530</v>
          </cell>
          <cell r="B3714" t="str">
            <v>ПЕРЕДНЯЯ ПАНЕЛЬ ВНУТРЕННЕГО КОРОБА AVANTECH YOU INLAY, H187,KD16,KB300,СЕРЕБРИСТАЯ</v>
          </cell>
        </row>
        <row r="3715">
          <cell r="A3715">
            <v>9257531</v>
          </cell>
          <cell r="B3715" t="str">
            <v>ПЕРЕДНЯЯ ПАНЕЛЬ ВНУТРЕННЕГО КОРОБА AVANTECH YOU INLAY, H187,KD16,KB400,СЕРЕБРИСТАЯ</v>
          </cell>
        </row>
        <row r="3716">
          <cell r="A3716">
            <v>9257532</v>
          </cell>
          <cell r="B3716" t="str">
            <v>ПЕРЕДНЯЯ ПАНЕЛЬ ВНУТРЕННЕГО КОРОБА AVANTECH YOU INLAY, H187,KD16,KB450,СЕРЕБРИСТАЯ</v>
          </cell>
        </row>
        <row r="3717">
          <cell r="A3717">
            <v>9257533</v>
          </cell>
          <cell r="B3717" t="str">
            <v>ПЕРЕДНЯЯ ПАНЕЛЬ ВНУТРЕННЕГО КОРОБА AVANTECH YOU INLAY, H187,KD16,KB500,СЕРЕБРИСТАЯ</v>
          </cell>
        </row>
        <row r="3718">
          <cell r="A3718">
            <v>9257534</v>
          </cell>
          <cell r="B3718" t="str">
            <v>ПЕРЕДНЯЯ ПАНЕЛЬ ВНУТРЕННЕГО КОРОБА AVANTECH YOU INLAY, H187,KD16,KB600,СЕРЕБРИСТАЯ</v>
          </cell>
        </row>
        <row r="3719">
          <cell r="A3719">
            <v>9257535</v>
          </cell>
          <cell r="B3719" t="str">
            <v>ПЕРЕДНЯЯ ПАНЕЛЬ ВНУТРЕННЕГО КОРОБА AVANTECH YOU INLAY, H187,KD16,KB800,СЕРЕБРИСТАЯ</v>
          </cell>
        </row>
        <row r="3720">
          <cell r="A3720">
            <v>9257536</v>
          </cell>
          <cell r="B3720" t="str">
            <v>ПЕРЕДНЯЯ ПАНЕЛЬ ВНУТРЕННЕГО КОРОБА AVANTECH YOU INLAY, H187,KD16,KB900,СЕРЕБРИСТАЯ</v>
          </cell>
        </row>
        <row r="3721">
          <cell r="A3721">
            <v>9257537</v>
          </cell>
          <cell r="B3721" t="str">
            <v>ПЕРЕДНЯЯ ПАНЕЛЬ ВНУТРЕННЕГО КОРОБА AVANTECH YOU INLAY, H187,KD16,KB1000,СЕРЕБРИСТАЯ</v>
          </cell>
        </row>
        <row r="3722">
          <cell r="A3722">
            <v>9257538</v>
          </cell>
          <cell r="B3722" t="str">
            <v>ПЕРЕДНЯЯ ПАНЕЛЬ ВНУТРЕННЕГО КОРОБА AVANTECH YOU INLAY, H187,KD16,KB1200,СЕРЕБРИСТАЯ</v>
          </cell>
        </row>
        <row r="3723">
          <cell r="A3723">
            <v>9257539</v>
          </cell>
          <cell r="B3723" t="str">
            <v>ПЕРЕДНЯЯ ПАНЕЛЬ ВНУТРЕННЕГО КОРОБА AVANTECH YOU INLAY, H187,KD16,KB300,БЕЛАЯ</v>
          </cell>
        </row>
        <row r="3724">
          <cell r="A3724">
            <v>9257540</v>
          </cell>
          <cell r="B3724" t="str">
            <v>ПЕРЕДНЯЯ ПАНЕЛЬ ВНУТРЕННЕГО КОРОБА AVANTECH YOU INLAY, H187,KD16,KB400,БЕЛАЯ</v>
          </cell>
        </row>
        <row r="3725">
          <cell r="A3725">
            <v>9257541</v>
          </cell>
          <cell r="B3725" t="str">
            <v>ПЕРЕДНЯЯ ПАНЕЛЬ ВНУТРЕННЕГО КОРОБА AVANTECH YOU INLAY, H187,KD16,KB450,БЕЛАЯ</v>
          </cell>
        </row>
        <row r="3726">
          <cell r="A3726">
            <v>9257542</v>
          </cell>
          <cell r="B3726" t="str">
            <v>ПЕРЕДНЯЯ ПАНЕЛЬ ВНУТРЕННЕГО КОРОБА AVANTECH YOU INLAY, H187,KD16,KB500,БЕЛАЯ</v>
          </cell>
        </row>
        <row r="3727">
          <cell r="A3727">
            <v>9257543</v>
          </cell>
          <cell r="B3727" t="str">
            <v>ПЕРЕДНЯЯ ПАНЕЛЬ ВНУТРЕННЕГО КОРОБА AVANTECH YOU INLAY, H187,KD16,KB600,БЕЛАЯ</v>
          </cell>
        </row>
        <row r="3728">
          <cell r="A3728">
            <v>9257544</v>
          </cell>
          <cell r="B3728" t="str">
            <v>ПЕРЕДНЯЯ ПАНЕЛЬ ВНУТРЕННЕГО КОРОБА AVANTECH YOU INLAY, H187,KD16,KB800,БЕЛАЯ</v>
          </cell>
        </row>
        <row r="3729">
          <cell r="A3729">
            <v>9257545</v>
          </cell>
          <cell r="B3729" t="str">
            <v>ПЕРЕДНЯЯ ПАНЕЛЬ ВНУТРЕННЕГО КОРОБА AVANTECH YOU INLAY, H187,KD16,KB900,БЕЛАЯ</v>
          </cell>
        </row>
        <row r="3730">
          <cell r="A3730">
            <v>9257546</v>
          </cell>
          <cell r="B3730" t="str">
            <v>ПЕРЕДНЯЯ ПАНЕЛЬ ВНУТРЕННЕГО КОРОБА AVANTECH YOU INLAY, H187,KD16,KB1000,БЕЛАЯ</v>
          </cell>
        </row>
        <row r="3731">
          <cell r="A3731">
            <v>9257547</v>
          </cell>
          <cell r="B3731" t="str">
            <v>ПЕРЕДНЯЯ ПАНЕЛЬ ВНУТРЕННЕГО КОРОБА AVANTECH YOU INLAY, H187,KD16,KB1200,БЕЛАЯ</v>
          </cell>
        </row>
        <row r="3732">
          <cell r="A3732">
            <v>9257548</v>
          </cell>
          <cell r="B3732" t="str">
            <v>ПЕРЕДНЯЯ ПАНЕЛЬ ВНУТРЕННЕГО КОРОБА AVANTECH YOU INLAY, H187,KD16,KB300,АНТРАЦИТ</v>
          </cell>
        </row>
        <row r="3733">
          <cell r="A3733">
            <v>9257549</v>
          </cell>
          <cell r="B3733" t="str">
            <v>ПЕРЕДНЯЯ ПАНЕЛЬ ВНУТРЕННЕГО КОРОБА AVANTECH YOU INLAY, H187,KD16,KB400,АНТРАЦИТ</v>
          </cell>
        </row>
        <row r="3734">
          <cell r="A3734">
            <v>9257550</v>
          </cell>
          <cell r="B3734" t="str">
            <v>ПЕРЕДНЯЯ ПАНЕЛЬ ВНУТРЕННЕГО КОРОБА AVANTECH YOU INLAY, H187,KD16,KB450,АНТРАЦИТ</v>
          </cell>
        </row>
        <row r="3735">
          <cell r="A3735">
            <v>9257551</v>
          </cell>
          <cell r="B3735" t="str">
            <v>ПЕРЕДНЯЯ ПАНЕЛЬ ВНУТРЕННЕГО КОРОБА AVANTECH YOU INLAY, H187,KD16,KB500,АНТРАЦИТ</v>
          </cell>
        </row>
        <row r="3736">
          <cell r="A3736">
            <v>9257552</v>
          </cell>
          <cell r="B3736" t="str">
            <v>ПЕРЕДНЯЯ ПАНЕЛЬ ВНУТРЕННЕГО КОРОБА AVANTECH YOU INLAY, H187,KD16,KB600,АНТРАЦИТ</v>
          </cell>
        </row>
        <row r="3737">
          <cell r="A3737">
            <v>9257553</v>
          </cell>
          <cell r="B3737" t="str">
            <v>ПЕРЕДНЯЯ ПАНЕЛЬ ВНУТРЕННЕГО КОРОБА AVANTECH YOU INLAY, H187,KD16,KB800,АНТРАЦИТ</v>
          </cell>
        </row>
        <row r="3738">
          <cell r="A3738">
            <v>9257554</v>
          </cell>
          <cell r="B3738" t="str">
            <v>ПЕРЕДНЯЯ ПАНЕЛЬ ВНУТРЕННЕГО КОРОБА AVANTECH YOU INLAY, H187,KD16,KB900,АНТРАЦИТ</v>
          </cell>
        </row>
        <row r="3739">
          <cell r="A3739">
            <v>9257555</v>
          </cell>
          <cell r="B3739" t="str">
            <v>ПЕРЕДНЯЯ ПАНЕЛЬ ВНУТРЕННЕГО КОРОБА AVANTECH YOU INLAY, H187,KD16,KB1000,АНТРАЦИТ</v>
          </cell>
        </row>
        <row r="3740">
          <cell r="A3740">
            <v>9257556</v>
          </cell>
          <cell r="B3740" t="str">
            <v>ПЕРЕДНЯЯ ПАНЕЛЬ ВНУТРЕННЕГО КОРОБА AVANTECH YOU INLAY, H187,KD16,KB1200,АНТРАЦИТ</v>
          </cell>
        </row>
        <row r="3741">
          <cell r="A3741">
            <v>9257557</v>
          </cell>
          <cell r="B3741" t="str">
            <v>ПЕРЕДНЯЯ ПАНЕЛЬ ВНУТРЕННЕГО КОРОБА AVANTECH YOU INLAY, H187,KD18,KB300,СЕРЕБРИСТАЯ</v>
          </cell>
        </row>
        <row r="3742">
          <cell r="A3742">
            <v>9257558</v>
          </cell>
          <cell r="B3742" t="str">
            <v>ПЕРЕДНЯЯ ПАНЕЛЬ ВНУТРЕННЕГО КОРОБА AVANTECH YOU INLAY, H187,KD18,KB400,СЕРЕБРИСТАЯ</v>
          </cell>
        </row>
        <row r="3743">
          <cell r="A3743">
            <v>9257559</v>
          </cell>
          <cell r="B3743" t="str">
            <v>ПЕРЕДНЯЯ ПАНЕЛЬ ВНУТРЕННЕГО КОРОБА AVANTECH YOU INLAY, H187,KD18,KB450,СЕРЕБРИСТАЯ</v>
          </cell>
        </row>
        <row r="3744">
          <cell r="A3744">
            <v>9257560</v>
          </cell>
          <cell r="B3744" t="str">
            <v>ПЕРЕДНЯЯ ПАНЕЛЬ ВНУТРЕННЕГО КОРОБА AVANTECH YOU INLAY, H187,KD18,KB500,СЕРЕБРИСТАЯ</v>
          </cell>
        </row>
        <row r="3745">
          <cell r="A3745">
            <v>9257561</v>
          </cell>
          <cell r="B3745" t="str">
            <v>ПЕРЕДНЯЯ ПАНЕЛЬ ВНУТРЕННЕГО КОРОБА AVANTECH YOU INLAY, H187,KD18,KB600,СЕРЕБРИСТАЯ</v>
          </cell>
        </row>
        <row r="3746">
          <cell r="A3746">
            <v>9257562</v>
          </cell>
          <cell r="B3746" t="str">
            <v>ПЕРЕДНЯЯ ПАНЕЛЬ ВНУТРЕННЕГО КОРОБА AVANTECH YOU INLAY, H187,KD18,KB800,СЕРЕБРИСТАЯ</v>
          </cell>
        </row>
        <row r="3747">
          <cell r="A3747">
            <v>9257563</v>
          </cell>
          <cell r="B3747" t="str">
            <v>ПЕРЕДНЯЯ ПАНЕЛЬ ВНУТРЕННЕГО КОРОБА AVANTECH YOU INLAY, H187,KD18,KB900,СЕРЕБРИСТАЯ</v>
          </cell>
        </row>
        <row r="3748">
          <cell r="A3748">
            <v>9257564</v>
          </cell>
          <cell r="B3748" t="str">
            <v>ПЕРЕДНЯЯ ПАНЕЛЬ ВНУТРЕННЕГО КОРОБА AVANTECH YOU INLAY, H187,KD18,KB1000,СЕРЕБРИСТАЯ</v>
          </cell>
        </row>
        <row r="3749">
          <cell r="A3749">
            <v>9257565</v>
          </cell>
          <cell r="B3749" t="str">
            <v>ПЕРЕДНЯЯ ПАНЕЛЬ ВНУТРЕННЕГО КОРОБА AVANTECH YOU INLAY, H187,KD18,KB1200,СЕРЕБРИСТАЯ</v>
          </cell>
        </row>
        <row r="3750">
          <cell r="A3750">
            <v>9257566</v>
          </cell>
          <cell r="B3750" t="str">
            <v>ПЕРЕДНЯЯ ПАНЕЛЬ ВНУТРЕННЕГО КОРОБА AVANTECH YOU INLAY, H187,KD18,KB300,БЕЛАЯ</v>
          </cell>
        </row>
        <row r="3751">
          <cell r="A3751">
            <v>9257567</v>
          </cell>
          <cell r="B3751" t="str">
            <v>ПЕРЕДНЯЯ ПАНЕЛЬ ВНУТРЕННЕГО КОРОБА AVANTECH YOU INLAY, H187,KD18,KB400,БЕЛАЯ</v>
          </cell>
        </row>
        <row r="3752">
          <cell r="A3752">
            <v>9257568</v>
          </cell>
          <cell r="B3752" t="str">
            <v>ПЕРЕДНЯЯ ПАНЕЛЬ ВНУТРЕННЕГО КОРОБА AVANTECH YOU INLAY, H187,KD18,KB450,БЕЛАЯ</v>
          </cell>
        </row>
        <row r="3753">
          <cell r="A3753">
            <v>9257569</v>
          </cell>
          <cell r="B3753" t="str">
            <v>ПЕРЕДНЯЯ ПАНЕЛЬ ВНУТРЕННЕГО КОРОБА AVANTECH YOU INLAY, H187,KD18,KB500,БЕЛАЯ</v>
          </cell>
        </row>
        <row r="3754">
          <cell r="A3754">
            <v>9257570</v>
          </cell>
          <cell r="B3754" t="str">
            <v>ПЕРЕДНЯЯ ПАНЕЛЬ ВНУТРЕННЕГО КОРОБА AVANTECH YOU INLAY, H187,KD18,KB600,БЕЛАЯ</v>
          </cell>
        </row>
        <row r="3755">
          <cell r="A3755">
            <v>9257571</v>
          </cell>
          <cell r="B3755" t="str">
            <v>ПЕРЕДНЯЯ ПАНЕЛЬ ВНУТРЕННЕГО КОРОБА AVANTECH YOU INLAY, H187,KD18,KB800,БЕЛАЯ</v>
          </cell>
        </row>
        <row r="3756">
          <cell r="A3756">
            <v>9257572</v>
          </cell>
          <cell r="B3756" t="str">
            <v>ПЕРЕДНЯЯ ПАНЕЛЬ ВНУТРЕННЕГО КОРОБА AVANTECH YOU INLAY, H187,KD18,KB900,БЕЛАЯ</v>
          </cell>
        </row>
        <row r="3757">
          <cell r="A3757">
            <v>9257573</v>
          </cell>
          <cell r="B3757" t="str">
            <v>ПЕРЕДНЯЯ ПАНЕЛЬ ВНУТРЕННЕГО КОРОБА AVANTECH YOU INLAY, H187,KD18,KB1000,БЕЛАЯ</v>
          </cell>
        </row>
        <row r="3758">
          <cell r="A3758">
            <v>9257574</v>
          </cell>
          <cell r="B3758" t="str">
            <v>ПЕРЕДНЯЯ ПАНЕЛЬ ВНУТРЕННЕГО КОРОБА AVANTECH YOU INLAY, H187,KD18,KB1200,БЕЛАЯ</v>
          </cell>
        </row>
        <row r="3759">
          <cell r="A3759">
            <v>9257575</v>
          </cell>
          <cell r="B3759" t="str">
            <v>ПЕРЕДНЯЯ ПАНЕЛЬ ВНУТРЕННЕГО КОРОБА AVANTECH YOU INLAY, H187,KD18,KB300,АНТРАЦИТ</v>
          </cell>
        </row>
        <row r="3760">
          <cell r="A3760">
            <v>9257576</v>
          </cell>
          <cell r="B3760" t="str">
            <v>ПЕРЕДНЯЯ ПАНЕЛЬ ВНУТРЕННЕГО КОРОБА AVANTECH YOU INLAY, H187,KD18,KB400,АНТРАЦИТ</v>
          </cell>
        </row>
        <row r="3761">
          <cell r="A3761">
            <v>9257577</v>
          </cell>
          <cell r="B3761" t="str">
            <v>ПЕРЕДНЯЯ ПАНЕЛЬ ВНУТРЕННЕГО КОРОБА AVANTECH YOU INLAY, H187,KD18,KB450,АНТРАЦИТ</v>
          </cell>
        </row>
        <row r="3762">
          <cell r="A3762">
            <v>9257578</v>
          </cell>
          <cell r="B3762" t="str">
            <v>ПЕРЕДНЯЯ ПАНЕЛЬ ВНУТРЕННЕГО КОРОБА AVANTECH YOU INLAY, H187,KD18,KB500,АНТРАЦИТ</v>
          </cell>
        </row>
        <row r="3763">
          <cell r="A3763">
            <v>9257579</v>
          </cell>
          <cell r="B3763" t="str">
            <v>ПЕРЕДНЯЯ ПАНЕЛЬ ВНУТРЕННЕГО КОРОБА AVANTECH YOU INLAY, H187,KD18,KB600,АНТРАЦИТ</v>
          </cell>
        </row>
        <row r="3764">
          <cell r="A3764">
            <v>9257580</v>
          </cell>
          <cell r="B3764" t="str">
            <v>ПЕРЕДНЯЯ ПАНЕЛЬ ВНУТРЕННЕГО КОРОБА AVANTECH YOU INLAY, H187,KD18,KB800,АНТРАЦИТ</v>
          </cell>
        </row>
        <row r="3765">
          <cell r="A3765">
            <v>9257581</v>
          </cell>
          <cell r="B3765" t="str">
            <v>ПЕРЕДНЯЯ ПАНЕЛЬ ВНУТРЕННЕГО КОРОБА AVANTECH YOU INLAY, H187,KD18,KB900,АНТРАЦИТ</v>
          </cell>
        </row>
        <row r="3766">
          <cell r="A3766">
            <v>9257582</v>
          </cell>
          <cell r="B3766" t="str">
            <v>ПЕРЕДНЯЯ ПАНЕЛЬ ВНУТРЕННЕГО КОРОБА AVANTECH YOU INLAY, H187,KD18,KB1000,АНТРАЦИТ</v>
          </cell>
        </row>
        <row r="3767">
          <cell r="A3767">
            <v>9257583</v>
          </cell>
          <cell r="B3767" t="str">
            <v>ПЕРЕДНЯЯ ПАНЕЛЬ ВНУТРЕННЕГО КОРОБА AVANTECH YOU INLAY, H187,KD18,KB1200,АНТРАЦИТ</v>
          </cell>
        </row>
        <row r="3768">
          <cell r="A3768">
            <v>9257663</v>
          </cell>
          <cell r="B3768" t="str">
            <v>ПРОФИЛЬ ДЛЯ ПЕРЕДНЕЙ ПАНЕЛИ ВНУТРЕННЕГО КОРОБА AVANTECH YOU,H187,L2000,СЕРЕБРИСТЫЙ</v>
          </cell>
        </row>
        <row r="3769">
          <cell r="A3769">
            <v>9257664</v>
          </cell>
          <cell r="B3769" t="str">
            <v>ПРОФИЛЬ ДЛЯ ПЕРЕДНЕЙ ПАНЕЛИ ВНУТРЕННЕГО КОРОБА AVANTECH YOU,H187,L2000,БЕЛЫЙ</v>
          </cell>
        </row>
        <row r="3770">
          <cell r="A3770">
            <v>9257665</v>
          </cell>
          <cell r="B3770" t="str">
            <v>ПРОФИЛЬ ДЛЯ ПЕРЕДНЕЙ ПАНЕЛИ ВНУТРЕННЕГО КОРОБА AVANTECH YOU,H187,L2000,АНТРАЦИТ</v>
          </cell>
        </row>
        <row r="3771">
          <cell r="A3771">
            <v>9257651</v>
          </cell>
          <cell r="B3771" t="str">
            <v>КОМПЛЕКТ СОЕДИНИТЕЛЕЙ ПЕРЕДНЕЙ ПАНЕЛИ ВНУТР. КОРОБА AVANTECH YOU,H187,СЕРЕБРИСТЫЙ</v>
          </cell>
        </row>
        <row r="3772">
          <cell r="A3772">
            <v>9257652</v>
          </cell>
          <cell r="B3772" t="str">
            <v>КОМПЛЕКТ СОЕДИНИТЕЛЕЙ ПЕРЕДНЕЙ ПАНЕЛИ ВНУТР. КОРОБА AVANTECH YOU,H187,БЕЛЫЙ</v>
          </cell>
        </row>
        <row r="3773">
          <cell r="A3773">
            <v>9257653</v>
          </cell>
          <cell r="B3773" t="str">
            <v>КОМПЛЕКТ СОЕДИНИТЕЛЕЙ ПЕРЕДНЕЙ ПАНЕЛИ ВНУТР. КОРОБА AVANTECH YOU,H187,АНТРАЦИТ</v>
          </cell>
        </row>
        <row r="3774">
          <cell r="A3774">
            <v>9257657</v>
          </cell>
          <cell r="B3774" t="str">
            <v>КОМПЛЕКТ СОЕДИНИТЕЛЕЙ ПЕРЕДНЕЙ ПАНЕЛИ ВНУТР. КОРОБА AVANTECH YOU INLAY,H187,СЕРЕБРИСТЫЙ</v>
          </cell>
        </row>
        <row r="3775">
          <cell r="A3775">
            <v>9257658</v>
          </cell>
          <cell r="B3775" t="str">
            <v>КОМПЛЕКТ СОЕДИНИТЕЛЕЙ ПЕРЕДНЕЙ ПАНЕЛИ ВНУТР. КОРОБА AVANTECH YOU INLAY,H187,БЕЛЫЙ</v>
          </cell>
        </row>
        <row r="3776">
          <cell r="A3776">
            <v>9257659</v>
          </cell>
          <cell r="B3776" t="str">
            <v>КОМПЛЕКТ СОЕДИНИТЕЛЕЙ ПЕРЕДНЕЙ ПАНЕЛИ ВНУТР. КОРОБА AVANTECH YOU INLAY,H187,АНТРАЦИТ</v>
          </cell>
        </row>
        <row r="3777">
          <cell r="A3777">
            <v>9268678</v>
          </cell>
          <cell r="B3777" t="str">
            <v>АДАПТЕР ДЛЯ ПЕРЕДНЕЙ ПАНЕЛИ ВНУТРЕННЕГО КОРОБА AVANTECH YOU ТОЛЩИНОЙ 8 ММ</v>
          </cell>
        </row>
        <row r="3778">
          <cell r="A3778">
            <v>9257643</v>
          </cell>
          <cell r="B3778" t="str">
            <v>НАКЛАДКА DESIGNCAPE ДЛЯ AVANTECH YOU,H101,L2000, ПОД АЛЮМИНИЙ</v>
          </cell>
        </row>
        <row r="3779">
          <cell r="A3779">
            <v>9257644</v>
          </cell>
          <cell r="B3779" t="str">
            <v>НАКЛАДКА DESIGNCAPE ДЛЯ AVANTECH YOU,H139,L2000, ПОД АЛЮМИНИЙ</v>
          </cell>
        </row>
        <row r="3780">
          <cell r="A3780">
            <v>9257645</v>
          </cell>
          <cell r="B3780" t="str">
            <v>НАКЛАДКА DESIGNCAPE ДЛЯ AVANTECH YOU,H187,L2000, ПОД АЛЮМИНИЙ</v>
          </cell>
        </row>
        <row r="3781">
          <cell r="A3781">
            <v>9257647</v>
          </cell>
          <cell r="B3781" t="str">
            <v>НАКЛАДКА DESIGNCAPE ДЛЯ AVANTECH YOU,H101,L2000, ПОД НЕРЖАВЕЮЩУЮ СТАЛЬ</v>
          </cell>
        </row>
        <row r="3782">
          <cell r="A3782">
            <v>9257648</v>
          </cell>
          <cell r="B3782" t="str">
            <v>НАКЛАДКА DESIGNCAPE ДЛЯ AVANTECH YOU,H139,L2000, ПОД НЕРЖАВЕЮЩУЮ СТАЛЬ</v>
          </cell>
        </row>
        <row r="3783">
          <cell r="A3783">
            <v>9257649</v>
          </cell>
          <cell r="B3783" t="str">
            <v>НАКЛАДКА DESIGNCAPE ДЛЯ AVANTECH YOU,H187,L2000, ПОД НЕРЖАВЕЮЩУЮ СТАЛЬ</v>
          </cell>
        </row>
        <row r="3784">
          <cell r="A3784">
            <v>9269992</v>
          </cell>
          <cell r="B3784" t="str">
            <v xml:space="preserve">ФИКСИРУЮЩАЯ ЛЕНТА ДЛЯ  DESIGNCAPE ДЛЯ AVANTECH YOU </v>
          </cell>
        </row>
        <row r="3785">
          <cell r="A3785">
            <v>9255831</v>
          </cell>
          <cell r="B3785" t="str">
            <v>ДИЗАЙН-ПРОФИЛЬ AVANTECH YOU, L2000</v>
          </cell>
        </row>
        <row r="3786">
          <cell r="A3786">
            <v>9257703</v>
          </cell>
          <cell r="B3786" t="str">
            <v>ЗАГЛУШКА НА БОКОВИНУ AVANTECH YOU,С ЛОГОТИПОМ HETTICH, СЕРЕБРИСТАЯ</v>
          </cell>
        </row>
        <row r="3787">
          <cell r="A3787">
            <v>9257704</v>
          </cell>
          <cell r="B3787" t="str">
            <v>ЗАГЛУШКА НА БОКОВИНУ AVANTECH YOU,С ЛОГОТИПОМ HETTICH,БЕЛАЯ</v>
          </cell>
        </row>
        <row r="3788">
          <cell r="A3788">
            <v>9257705</v>
          </cell>
          <cell r="B3788" t="str">
            <v>ЗАГЛУШКА НА БОКОВИНУ AVANTECH YOU,С ЛОГОТИПОМ HETTICH, АНТРАЦИТ</v>
          </cell>
        </row>
        <row r="3789">
          <cell r="A3789">
            <v>9268149</v>
          </cell>
          <cell r="B3789" t="str">
            <v>КОМПЛЕКТ СОЕДИНИТЕЛЕЙ ДЛЯ ТОНКОЙ ПЕРЕДНЕЙ ПАНЕЛИ ЯЩИКА AVANTECH YOU</v>
          </cell>
        </row>
        <row r="3790">
          <cell r="A3790">
            <v>719</v>
          </cell>
          <cell r="B3790" t="str">
            <v>ВИНТ С ПОТАЙНОЙ ГОЛОВКОЙ ДЛЯ ЧАШКИ,D3,5Х16,НИКЕЛИРОВАННЫЙ</v>
          </cell>
        </row>
        <row r="3791">
          <cell r="A3791">
            <v>100</v>
          </cell>
          <cell r="B3791" t="str">
            <v>ШУРУП УНИВЕРСАЛЬНЫЙ 4Х16-Z, ПОКРЫТИЕ БЕЛЫЙ ЦИНК, ПОТАЙНАЯ ГОЛОВКА, КРЕСТ, ШЛИЦ ТИПА Z</v>
          </cell>
        </row>
        <row r="3792">
          <cell r="A3792">
            <v>9256968</v>
          </cell>
          <cell r="B3792" t="str">
            <v>КОМПЛЕКТ НАПРАВЛЯЮЩИХ ACTRO YOU SILENT SYSTEM,10КГ,NL270,EB21</v>
          </cell>
        </row>
        <row r="3793">
          <cell r="A3793">
            <v>9256969</v>
          </cell>
          <cell r="B3793" t="str">
            <v>КОМПЛЕКТ НАПРАВЛЯЮЩИХ ACTRO YOU SILENT SYSTEM,10КГ,NL300,EB21</v>
          </cell>
        </row>
        <row r="3794">
          <cell r="A3794">
            <v>9256971</v>
          </cell>
          <cell r="B3794" t="str">
            <v>КОМПЛЕКТ НАПРАВЛЯЮЩИХ ACTRO YOU SILENT SYSTEM,10КГ,NL350,EB21</v>
          </cell>
        </row>
        <row r="3795">
          <cell r="A3795">
            <v>9256999</v>
          </cell>
          <cell r="B3795" t="str">
            <v>КОМПЛЕКТ НАПРАВЛЯЮЩИХ ACTRO YOU SILENT SYSTEM,40КГ,NL270,EB21</v>
          </cell>
        </row>
        <row r="3796">
          <cell r="A3796">
            <v>9257000</v>
          </cell>
          <cell r="B3796" t="str">
            <v>КОМПЛЕКТ НАПРАВЛЯЮЩИХ ACTRO YOU SILENT SYSTEM,40КГ,NL300,EB21</v>
          </cell>
        </row>
        <row r="3797">
          <cell r="A3797">
            <v>9257002</v>
          </cell>
          <cell r="B3797" t="str">
            <v>КОМПЛЕКТ НАПРАВЛЯЮЩИХ ACTRO YOU SILENT SYSTEM,40КГ,NL350,EB21</v>
          </cell>
        </row>
        <row r="3798">
          <cell r="A3798">
            <v>9257004</v>
          </cell>
          <cell r="B3798" t="str">
            <v>КОМПЛЕКТ НАПРАВЛЯЮЩИХ ACTRO YOU SILENT SYSTEM,40КГ,NL400,EB21</v>
          </cell>
        </row>
        <row r="3799">
          <cell r="A3799">
            <v>9257006</v>
          </cell>
          <cell r="B3799" t="str">
            <v>КОМПЛЕКТ НАПРАВЛЯЮЩИХ ACTRO YOU SILENT SYSTEM,40КГ,NL450,EB21</v>
          </cell>
        </row>
        <row r="3800">
          <cell r="A3800">
            <v>9257008</v>
          </cell>
          <cell r="B3800" t="str">
            <v>КОМПЛЕКТ НАПРАВЛЯЮЩИХ ACTRO YOU SILENT SYSTEM,40КГ,NL500,EB21</v>
          </cell>
        </row>
        <row r="3801">
          <cell r="A3801">
            <v>9257010</v>
          </cell>
          <cell r="B3801" t="str">
            <v>КОМПЛЕКТ НАПРАВЛЯЮЩИХ ACTRO YOU SILENT SYSTEM,40КГ,NL550,EB21</v>
          </cell>
        </row>
        <row r="3802">
          <cell r="A3802">
            <v>9268681</v>
          </cell>
          <cell r="B3802" t="str">
            <v>КОМПЛЕКТ НАПРАВЛЯЮЩИХ ACTRO YOU SILENT SYSTEM,40КГ,NL600,EB21</v>
          </cell>
        </row>
        <row r="3803">
          <cell r="A3803">
            <v>9257034</v>
          </cell>
          <cell r="B3803" t="str">
            <v>КОМПЛЕКТ НАПРАВЛЯЮЩИХ ACTRO YOU SILENT SYSTEM,70КГ,NL450,EB21</v>
          </cell>
        </row>
        <row r="3804">
          <cell r="A3804">
            <v>9257036</v>
          </cell>
          <cell r="B3804" t="str">
            <v>КОМПЛЕКТ НАПРАВЛЯЮЩИХ ACTRO YOU SILENT SYSTEM,70КГ,NL500,EB21</v>
          </cell>
        </row>
        <row r="3805">
          <cell r="A3805">
            <v>9257038</v>
          </cell>
          <cell r="B3805" t="str">
            <v>КОМПЛЕКТ НАПРАВЛЯЮЩИХ ACTRO YOU SILENT SYSTEM,70КГ,NL550,EB21</v>
          </cell>
        </row>
        <row r="3806">
          <cell r="A3806">
            <v>9257040</v>
          </cell>
          <cell r="B3806" t="str">
            <v>КОМПЛЕКТ НАПРАВЛЯЮЩИХ ACTRO YOU SILENT SYSTEM,70КГ,NL600,EB21</v>
          </cell>
        </row>
        <row r="3807">
          <cell r="A3807">
            <v>9257041</v>
          </cell>
          <cell r="B3807" t="str">
            <v>КОМПЛЕКТ НАПРАВЛЯЮЩИХ ACTRO YOU SILENT SYSTEM,70КГ,NL650,EB21</v>
          </cell>
        </row>
        <row r="3808">
          <cell r="A3808">
            <v>9256959</v>
          </cell>
          <cell r="B3808" t="str">
            <v>НАПРАВЛЯЮЩАЯ ACTRO YOU SILENT SYSTEM,10КГ,NL270,EB21,ЛЕВАЯ</v>
          </cell>
        </row>
        <row r="3809">
          <cell r="A3809">
            <v>9256960</v>
          </cell>
          <cell r="B3809" t="str">
            <v>НАПРАВЛЯЮЩАЯ ACTRO YOU SILENT SYSTEM,10КГ,NL270,EB21,ПРАВАЯ</v>
          </cell>
        </row>
        <row r="3810">
          <cell r="A3810">
            <v>9256961</v>
          </cell>
          <cell r="B3810" t="str">
            <v>НАПРАВЛЯЮЩАЯ ACTRO YOU SILENT SYSTEM,10КГ,NL300,EB21,ЛЕВАЯ</v>
          </cell>
        </row>
        <row r="3811">
          <cell r="A3811">
            <v>9256962</v>
          </cell>
          <cell r="B3811" t="str">
            <v>НАПРАВЛЯЮЩАЯ ACTRO YOU SILENT SYSTEM,10КГ,NL300,EB21,ПРАВАЯ</v>
          </cell>
        </row>
        <row r="3812">
          <cell r="A3812">
            <v>9256965</v>
          </cell>
          <cell r="B3812" t="str">
            <v>НАПРАВЛЯЮЩАЯ ACTRO YOU SILENT SYSTEM,10КГ,NL350,EB21,ЛЕВАЯ</v>
          </cell>
        </row>
        <row r="3813">
          <cell r="A3813">
            <v>9256966</v>
          </cell>
          <cell r="B3813" t="str">
            <v>НАПРАВЛЯЮЩАЯ ACTRO YOU SILENT SYSTEM,10КГ,NL350,EB21,ПРАВАЯ</v>
          </cell>
        </row>
        <row r="3814">
          <cell r="A3814">
            <v>9256974</v>
          </cell>
          <cell r="B3814" t="str">
            <v>НАПРАВЛЯЮЩАЯ ACTRO YOU SILENT SYSTEM,40кг,NL270,EB21,ЛЕВАЯ</v>
          </cell>
        </row>
        <row r="3815">
          <cell r="A3815">
            <v>9256975</v>
          </cell>
          <cell r="B3815" t="str">
            <v>НАПРАВЛЯЮЩАЯ ACTRO YOU SILENT SYSTEM,40кг,NL270,EB21,ПРАВАЯ</v>
          </cell>
        </row>
        <row r="3816">
          <cell r="A3816">
            <v>9256976</v>
          </cell>
          <cell r="B3816" t="str">
            <v>НАПРАВЛЯЮЩАЯ ACTRO YOU SILENT SYSTEM,40кг,NL300,EB21,ЛЕВАЯ</v>
          </cell>
        </row>
        <row r="3817">
          <cell r="A3817">
            <v>9256977</v>
          </cell>
          <cell r="B3817" t="str">
            <v>НАПРАВЛЯЮЩАЯ ACTRO YOU SILENT SYSTEM,40кг,NL300,EB21,ПРАВАЯ</v>
          </cell>
        </row>
        <row r="3818">
          <cell r="A3818">
            <v>9256980</v>
          </cell>
          <cell r="B3818" t="str">
            <v>НАПРАВЛЯЮЩАЯ ACTRO YOU SILENT SYSTEM,40кг,NL350,EB21,ЛЕВАЯ</v>
          </cell>
        </row>
        <row r="3819">
          <cell r="A3819">
            <v>9256981</v>
          </cell>
          <cell r="B3819" t="str">
            <v>НАПРАВЛЯЮЩАЯ ACTRO YOU SILENT SYSTEM,40кг,NL350,EB21,ПРАВАЯ</v>
          </cell>
        </row>
        <row r="3820">
          <cell r="A3820">
            <v>9256984</v>
          </cell>
          <cell r="B3820" t="str">
            <v>НАПРАВЛЯЮЩАЯ ACTRO YOU SILENT SYSTEM,40кг,NL400,EB21,ЛЕВАЯ</v>
          </cell>
        </row>
        <row r="3821">
          <cell r="A3821">
            <v>9256985</v>
          </cell>
          <cell r="B3821" t="str">
            <v>НАПРАВЛЯЮЩАЯ ACTRO YOU SILENT SYSTEM,40кг,NL400,EB21,ПРАВАЯ</v>
          </cell>
        </row>
        <row r="3822">
          <cell r="A3822">
            <v>9256988</v>
          </cell>
          <cell r="B3822" t="str">
            <v>НАПРАВЛЯЮЩАЯ ACTRO YOU SILENT SYSTEM,40кг,NL450,EB21,ЛЕВАЯ</v>
          </cell>
        </row>
        <row r="3823">
          <cell r="A3823">
            <v>9256989</v>
          </cell>
          <cell r="B3823" t="str">
            <v>НАПРАВЛЯЮЩАЯ ACTRO YOU SILENT SYSTEM,40кг,NL450,EB21,ПРАВАЯ</v>
          </cell>
        </row>
        <row r="3824">
          <cell r="A3824">
            <v>9256992</v>
          </cell>
          <cell r="B3824" t="str">
            <v>НАПРАВЛЯЮЩАЯ ACTRO YOU SILENT SYSTEM,40КГ,NL500,EB21,ЛЕВАЯ</v>
          </cell>
        </row>
        <row r="3825">
          <cell r="A3825">
            <v>9256993</v>
          </cell>
          <cell r="B3825" t="str">
            <v>НАПРАВЛЯЮЩАЯ ACTRO YOU SILENT SYSTEM,40КГ,NL500,EB21,ПРАВАЯ</v>
          </cell>
        </row>
        <row r="3826">
          <cell r="A3826">
            <v>9256996</v>
          </cell>
          <cell r="B3826" t="str">
            <v>НАПРАВЛЯЮЩАЯ ACTRO YOU SILENT SYSTEM,40кг,NL550,EB21,ЛЕВАЯ</v>
          </cell>
        </row>
        <row r="3827">
          <cell r="A3827">
            <v>9256997</v>
          </cell>
          <cell r="B3827" t="str">
            <v>НАПРАВЛЯЮЩАЯ ACTRO YOU SILENT SYSTEM,40кг,NL550,EB21,ПРАВАЯ</v>
          </cell>
        </row>
        <row r="3828">
          <cell r="A3828">
            <v>9268679</v>
          </cell>
          <cell r="B3828" t="str">
            <v>НАПРАВЛЯЮЩАЯ ACTRO YOU SILENT SYSTEM,40КГ,NL600,EB21,ЛЕВАЯ</v>
          </cell>
        </row>
        <row r="3829">
          <cell r="A3829">
            <v>9268680</v>
          </cell>
          <cell r="B3829" t="str">
            <v>НАПРАВЛЯЮЩАЯ ACTRO YOU SILENT SYSTEM,40КГ,NL600,EB21,ПРАВАЯ</v>
          </cell>
        </row>
        <row r="3830">
          <cell r="A3830">
            <v>9257013</v>
          </cell>
          <cell r="B3830" t="str">
            <v>НАПРАВЛЯЮЩАЯ ACTRO YOU SILENT SYSTEM,70кг,NL450,EB21,ЛЕВАЯ</v>
          </cell>
        </row>
        <row r="3831">
          <cell r="A3831">
            <v>9257014</v>
          </cell>
          <cell r="B3831" t="str">
            <v>НАПРАВЛЯЮЩАЯ ACTRO YOU SILENT SYSTEM,70кг,NL450,EB21,ПРАВАЯ</v>
          </cell>
        </row>
        <row r="3832">
          <cell r="A3832">
            <v>9257017</v>
          </cell>
          <cell r="B3832" t="str">
            <v>НАПРАВЛЯЮЩАЯ ACTRO YOU SILENT SYSTEM,70кг,NL500,EB21,ЛЕВАЯ</v>
          </cell>
        </row>
        <row r="3833">
          <cell r="A3833">
            <v>9257018</v>
          </cell>
          <cell r="B3833" t="str">
            <v>НАПРАВЛЯЮЩАЯ ACTRO YOU SILENT SYSTEM,70кг,NL500,EB21,ПРАВАЯ</v>
          </cell>
        </row>
        <row r="3834">
          <cell r="A3834">
            <v>9257021</v>
          </cell>
          <cell r="B3834" t="str">
            <v>НАПРАВЛЯЮЩАЯ ACTRO YOU SILENT SYSTEM,70кг,NL550,EB21,ЛЕВАЯ</v>
          </cell>
        </row>
        <row r="3835">
          <cell r="A3835">
            <v>9257022</v>
          </cell>
          <cell r="B3835" t="str">
            <v>НАПРАВЛЯЮЩАЯ ACTRO YOU SILENT SYSTEM,70кг,NL550,EB21,ПРАВАЯ</v>
          </cell>
        </row>
        <row r="3836">
          <cell r="A3836">
            <v>9257025</v>
          </cell>
          <cell r="B3836" t="str">
            <v>НАПРАВЛЯЮЩАЯ ACTRO YOU SILENT SYSTEM,70кг,NL600,EB21,ЛЕВАЯ</v>
          </cell>
        </row>
        <row r="3837">
          <cell r="A3837">
            <v>9257026</v>
          </cell>
          <cell r="B3837" t="str">
            <v>НАПРАВЛЯЮЩАЯ ACTRO YOU SILENT SYSTEM,70кг,NL600,EB21,ПРАВАЯ</v>
          </cell>
        </row>
        <row r="3838">
          <cell r="A3838">
            <v>9257027</v>
          </cell>
          <cell r="B3838" t="str">
            <v>НАПРАВЛЯЮЩАЯ ACTRO YOU SILENT SYSTEM,70кг,NL650,EB21,ЛЕВАЯ</v>
          </cell>
        </row>
        <row r="3839">
          <cell r="A3839">
            <v>9257028</v>
          </cell>
          <cell r="B3839" t="str">
            <v>НАПРАВЛЯЮЩАЯ ACTRO YOU SILENT SYSTEM,70кг,NL650,EB21,ПРАВАЯ</v>
          </cell>
        </row>
        <row r="3840">
          <cell r="A3840">
            <v>9257263</v>
          </cell>
          <cell r="B3840" t="str">
            <v>ФИКСАТОР ACTRO YOU ДЛЯ ДЕРЕВЯННЫХ ЯЩИКОВ,ЛЕВЫЙ</v>
          </cell>
        </row>
        <row r="3841">
          <cell r="A3841">
            <v>9257264</v>
          </cell>
          <cell r="B3841" t="str">
            <v>ФИКСАТОР ACTRO YOU ДЛЯ ДЕРЕВЯННЫХ ЯЩИКОВ,ПРАВЫЙ</v>
          </cell>
        </row>
        <row r="3842">
          <cell r="A3842">
            <v>9257890</v>
          </cell>
          <cell r="B3842" t="str">
            <v>КОМПЛЕКТ МЕХАНИЗМА PUSH TO OPEN SILENT ДЛЯ ACTRO YOU, 10 КГ</v>
          </cell>
        </row>
        <row r="3843">
          <cell r="A3843">
            <v>9257891</v>
          </cell>
          <cell r="B3843" t="str">
            <v>КОМПЛЕКТ МЕХАНИЗМА PUSH TO OPEN SILENT ДЛЯ ACTRO YOU, 20 КГ</v>
          </cell>
        </row>
        <row r="3844">
          <cell r="A3844">
            <v>9257892</v>
          </cell>
          <cell r="B3844" t="str">
            <v>КОМПЛЕКТ МЕХАНИЗМА PUSH TO OPEN SILENT ДЛЯ ACTRO YOU, 40 КГ</v>
          </cell>
        </row>
        <row r="3845">
          <cell r="A3845">
            <v>9257893</v>
          </cell>
          <cell r="B3845" t="str">
            <v>КОМПЛЕКТ МЕХАНИЗМА PUSH TO OPEN SILENT ДЛЯ ACTRO YOU, 70 КГ</v>
          </cell>
        </row>
        <row r="3846">
          <cell r="A3846">
            <v>9256944</v>
          </cell>
          <cell r="B3846" t="str">
            <v>НАПРАВЛЯЮЩАЯ QUADRO YOU SILENT SYSTEM,S,NL270,EB21,ЛЕВАЯ</v>
          </cell>
        </row>
        <row r="3847">
          <cell r="A3847">
            <v>9256945</v>
          </cell>
          <cell r="B3847" t="str">
            <v>НАПРАВЛЯЮЩАЯ QUADRO YOU SILENT SYSTEM,S,NL270,EB21,ПРАВАЯ</v>
          </cell>
        </row>
        <row r="3848">
          <cell r="A3848">
            <v>9256946</v>
          </cell>
          <cell r="B3848" t="str">
            <v>НАПРАВЛЯЮЩАЯ QUADRO YOU SILENT SYSTEM,S,NL300,EB21,ЛЕВАЯ</v>
          </cell>
        </row>
        <row r="3849">
          <cell r="A3849">
            <v>9256947</v>
          </cell>
          <cell r="B3849" t="str">
            <v>НАПРАВЛЯЮЩАЯ QUADRO YOU SILENT SYSTEM,S,NL300,EB21,ПРАВАЯ</v>
          </cell>
        </row>
        <row r="3850">
          <cell r="A3850">
            <v>9256950</v>
          </cell>
          <cell r="B3850" t="str">
            <v>НАПРАВЛЯЮЩАЯ QUADRO YOU SILENT SYSTEM,S,NL350,EB21,ЛЕВАЯ</v>
          </cell>
        </row>
        <row r="3851">
          <cell r="A3851">
            <v>9256951</v>
          </cell>
          <cell r="B3851" t="str">
            <v>НАПРАВЛЯЮЩАЯ QUADRO YOU SILENT SYSTEM,S,NL350,EB21,ПРАВАЯ</v>
          </cell>
        </row>
        <row r="3852">
          <cell r="A3852">
            <v>9256854</v>
          </cell>
          <cell r="B3852" t="str">
            <v>НАПРАВЛЯЮЩАЯ QUADRO YOU SILENT SYSTEM,M,NL270,EB21,ЛЕВАЯ</v>
          </cell>
        </row>
        <row r="3853">
          <cell r="A3853">
            <v>9256855</v>
          </cell>
          <cell r="B3853" t="str">
            <v>НАПРАВЛЯЮЩАЯ QUADRO YOU SILENT SYSTEM,M,NL270,EB21,ПРАВАЯ</v>
          </cell>
        </row>
        <row r="3854">
          <cell r="A3854">
            <v>9256856</v>
          </cell>
          <cell r="B3854" t="str">
            <v>НАПРАВЛЯЮЩАЯ QUADRO YOU SILENT SYSTEM,M,NL300,EB21,ЛЕВАЯ</v>
          </cell>
        </row>
        <row r="3855">
          <cell r="A3855">
            <v>9256857</v>
          </cell>
          <cell r="B3855" t="str">
            <v>НАПРАВЛЯЮЩАЯ QUADRO YOU SILENT SYSTEM,M,NL300,EB21,ПРАВАЯ</v>
          </cell>
        </row>
        <row r="3856">
          <cell r="A3856">
            <v>9256860</v>
          </cell>
          <cell r="B3856" t="str">
            <v>НАПРАВЛЯЮЩАЯ QUADRO YOU SILENT SYSTEM,M,NL350,EB21,ЛЕВАЯ</v>
          </cell>
        </row>
        <row r="3857">
          <cell r="A3857">
            <v>9256861</v>
          </cell>
          <cell r="B3857" t="str">
            <v>НАПРАВЛЯЮЩАЯ QUADRO YOU SILENT SYSTEM,M,NL350,EB21,ПРАВАЯ</v>
          </cell>
        </row>
        <row r="3858">
          <cell r="A3858">
            <v>9256864</v>
          </cell>
          <cell r="B3858" t="str">
            <v>НАПРАВЛЯЮЩАЯ QUADRO YOU SILENT SYSTEM,M,NL400,EB21,ЛЕВАЯ</v>
          </cell>
        </row>
        <row r="3859">
          <cell r="A3859">
            <v>9256865</v>
          </cell>
          <cell r="B3859" t="str">
            <v>НАПРАВЛЯЮЩАЯ QUADRO YOU SILENT SYSTEM,M,NL400,EB21,ПРАВАЯ</v>
          </cell>
        </row>
        <row r="3860">
          <cell r="A3860">
            <v>9256868</v>
          </cell>
          <cell r="B3860" t="str">
            <v>НАПРАВЛЯЮЩАЯ QUADRO YOU SILENT SYSTEM,M,NL450,EB21,ЛЕВАЯ</v>
          </cell>
        </row>
        <row r="3861">
          <cell r="A3861">
            <v>9256869</v>
          </cell>
          <cell r="B3861" t="str">
            <v>НАПРАВЛЯЮЩАЯ QUADRO YOU SILENT SYSTEM,M,NL450,EB21,ПРАВАЯ</v>
          </cell>
        </row>
        <row r="3862">
          <cell r="A3862">
            <v>9256872</v>
          </cell>
          <cell r="B3862" t="str">
            <v>НАПРАВЛЯЮЩАЯ QUADRO YOU SILENT SYSTEM,M,NL500,EB21,ЛЕВАЯ</v>
          </cell>
        </row>
        <row r="3863">
          <cell r="A3863">
            <v>9256873</v>
          </cell>
          <cell r="B3863" t="str">
            <v>НАПРАВЛЯЮЩАЯ QUADRO YOU SILENT SYSTEM,M,NL500,EB21,ПРАВАЯ</v>
          </cell>
        </row>
        <row r="3864">
          <cell r="A3864">
            <v>9256876</v>
          </cell>
          <cell r="B3864" t="str">
            <v>НАПРАВЛЯЮЩАЯ QUADRO YOU SILENT SYSTEM,M,NL550,EB21,ЛЕВАЯ</v>
          </cell>
        </row>
        <row r="3865">
          <cell r="A3865">
            <v>9256877</v>
          </cell>
          <cell r="B3865" t="str">
            <v>НАПРАВЛЯЮЩАЯ QUADRO YOU SILENT SYSTEM,M,NL550,EB21,ПРАВАЯ</v>
          </cell>
        </row>
        <row r="3866">
          <cell r="A3866">
            <v>9256880</v>
          </cell>
          <cell r="B3866" t="str">
            <v>НАПРАВЛЯЮЩАЯ QUADRO YOU SILENT SYSTEM,M,NL600,EB21,ЛЕВАЯ</v>
          </cell>
        </row>
        <row r="3867">
          <cell r="A3867">
            <v>9256881</v>
          </cell>
          <cell r="B3867" t="str">
            <v>НАПРАВЛЯЮЩАЯ QUADRO YOU SILENT SYSTEM,M,NL600,EB21,ПРАВАЯ</v>
          </cell>
        </row>
        <row r="3868">
          <cell r="A3868">
            <v>9257260</v>
          </cell>
          <cell r="B3868" t="str">
            <v>ФИКСАТОР QUADRO YOU ДЛЯ ДЕРЕВЯННЫХ ЯЩИКОВ,ЛЕВЫЙ</v>
          </cell>
        </row>
        <row r="3869">
          <cell r="A3869">
            <v>9257261</v>
          </cell>
          <cell r="B3869" t="str">
            <v>ФИКСАТОР QUADRO YOU ДЛЯ ДЕРЕВЯННЫХ ЯЩИКОВ,ПРАВЫЙ</v>
          </cell>
        </row>
        <row r="3870">
          <cell r="A3870">
            <v>9257894</v>
          </cell>
          <cell r="B3870" t="str">
            <v>КОМПЛЕКТ МЕХАНИЗМА PUSH TO OPEN SILENT ДЛЯ QUADRO YOU, 10 КГ</v>
          </cell>
        </row>
        <row r="3871">
          <cell r="A3871">
            <v>9257895</v>
          </cell>
          <cell r="B3871" t="str">
            <v>КОМПЛЕКТ МЕХАНИЗМА PUSH TO OPEN SILENT ДЛЯ QUADRO YOU, 20 КГ</v>
          </cell>
        </row>
        <row r="3872">
          <cell r="A3872">
            <v>9257896</v>
          </cell>
          <cell r="B3872" t="str">
            <v>КОМПЛЕКТ МЕХАНИЗМА PUSH TO OPEN SILENT ДЛЯ QUADRO YOU, 30 КГ</v>
          </cell>
        </row>
        <row r="3873">
          <cell r="A3873">
            <v>9256899</v>
          </cell>
          <cell r="B3873" t="str">
            <v>НАПРАВЛЯЮЩАЯ QUADRO YOU PUSH TO OPEN,M,NL270,EB21, ЛЕВАЯ</v>
          </cell>
        </row>
        <row r="3874">
          <cell r="A3874">
            <v>9256900</v>
          </cell>
          <cell r="B3874" t="str">
            <v>НАПРАВЛЯЮЩАЯ QUADRO YOU PUSH TO OPEN,M,NL270,EB21, ПРАВАЯ</v>
          </cell>
        </row>
        <row r="3875">
          <cell r="A3875">
            <v>9256901</v>
          </cell>
          <cell r="B3875" t="str">
            <v>НАПРАВЛЯЮЩАЯ QUADRO YOU PUSH TO OPEN,M,NL300,EB21, ЛЕВАЯ</v>
          </cell>
        </row>
        <row r="3876">
          <cell r="A3876">
            <v>9256902</v>
          </cell>
          <cell r="B3876" t="str">
            <v>НАПРАВЛЯЮЩАЯ QUADRO YOU PUSH TO OPEN,M,NL300,EB21, ПРАВАЯ</v>
          </cell>
        </row>
        <row r="3877">
          <cell r="A3877">
            <v>9256905</v>
          </cell>
          <cell r="B3877" t="str">
            <v>НАПРАВЛЯЮЩАЯ QUADRO YOU PUSH TO OPEN,M,NL350,EB21, ЛЕВАЯ</v>
          </cell>
        </row>
        <row r="3878">
          <cell r="A3878">
            <v>9256906</v>
          </cell>
          <cell r="B3878" t="str">
            <v>НАПРАВЛЯЮЩАЯ QUADRO YOU PUSH TO OPEN,M,NL350,EB21, ПРАВАЯ</v>
          </cell>
        </row>
        <row r="3879">
          <cell r="A3879">
            <v>9256909</v>
          </cell>
          <cell r="B3879" t="str">
            <v>НАПРАВЛЯЮЩАЯ QUADRO YOU PUSH TO OPEN,M,NL400,EB21, ЛЕВАЯ</v>
          </cell>
        </row>
        <row r="3880">
          <cell r="A3880">
            <v>9256910</v>
          </cell>
          <cell r="B3880" t="str">
            <v>НАПРАВЛЯЮЩАЯ QUADRO YOU PUSH TO OPEN,M,NL400,EB21, ПРАВАЯ</v>
          </cell>
        </row>
        <row r="3881">
          <cell r="A3881">
            <v>9256913</v>
          </cell>
          <cell r="B3881" t="str">
            <v>НАПРАВЛЯЮЩАЯ QUADRO YOU PUSH TO OPEN,M,NL450,EB21, ЛЕВАЯ</v>
          </cell>
        </row>
        <row r="3882">
          <cell r="A3882">
            <v>9256914</v>
          </cell>
          <cell r="B3882" t="str">
            <v>НАПРАВЛЯЮЩАЯ QUADRO YOU PUSH TO OPEN,M,NL450,EB21, ПРАВАЯ</v>
          </cell>
        </row>
        <row r="3883">
          <cell r="A3883">
            <v>9256917</v>
          </cell>
          <cell r="B3883" t="str">
            <v>НАПРАВЛЯЮЩАЯ QUADRO YOU PUSH TO OPEN,M,NL500,EB21, ЛЕВАЯ</v>
          </cell>
        </row>
        <row r="3884">
          <cell r="A3884">
            <v>9256918</v>
          </cell>
          <cell r="B3884" t="str">
            <v>НАПРАВЛЯЮЩАЯ QUADRO YOU PUSH TO OPEN,M,NL500,EB21, ПРАВАЯ</v>
          </cell>
        </row>
        <row r="3885">
          <cell r="A3885">
            <v>9256921</v>
          </cell>
          <cell r="B3885" t="str">
            <v>НАПРАВЛЯЮЩАЯ QUADRO YOU PUSH TO OPEN,M,NL550,EB21, ЛЕВАЯ</v>
          </cell>
        </row>
        <row r="3886">
          <cell r="A3886">
            <v>9256922</v>
          </cell>
          <cell r="B3886" t="str">
            <v>НАПРАВЛЯЮЩАЯ QUADRO YOU PUSH TO OPEN,M,NL550,EB21, ПРАВАЯ</v>
          </cell>
        </row>
        <row r="3887">
          <cell r="A3887">
            <v>9256925</v>
          </cell>
          <cell r="B3887" t="str">
            <v>НАПРАВЛЯЮЩАЯ QUADRO YOU PUSH TO OPEN,M,NL600,EB21, ЛЕВАЯ</v>
          </cell>
        </row>
        <row r="3888">
          <cell r="A3888">
            <v>9256926</v>
          </cell>
          <cell r="B3888" t="str">
            <v>НАПРАВЛЯЮЩАЯ QUADRO YOU PUSH TO OPEN,M,NL600,EB21, ПРАВАЯ</v>
          </cell>
        </row>
        <row r="3889">
          <cell r="A3889">
            <v>9278452</v>
          </cell>
          <cell r="B3889" t="str">
            <v>АДАПТЕР ДЛЯ МУЛЬТИСИНХРОНИЗАЦИИ ACTRO YOU</v>
          </cell>
        </row>
        <row r="3890">
          <cell r="A3890">
            <v>9262213</v>
          </cell>
          <cell r="B3890" t="str">
            <v>ГИБКИЙ АДАПТЕР ДЛЯ СИНХРОНИЗАЦИИ ACTRO YOU</v>
          </cell>
        </row>
        <row r="3891">
          <cell r="A3891">
            <v>9278453</v>
          </cell>
          <cell r="B3891" t="str">
            <v>КОМПЛЕКТ ДЛЯ СИНХРОНИЗАЦИИ PUSH TO OPEN SILENT ДЛЯ ACTRO YOU ПОД МОЙКУ</v>
          </cell>
        </row>
        <row r="3892">
          <cell r="A3892">
            <v>9194917</v>
          </cell>
          <cell r="B3892" t="str">
            <v>ОРГАНИЗАЦИЯ ORGATRAY 440 ДЛЯ INNOTECH ATIRA,ARCITECH, T370-440,B175-200,СЕРАЯ</v>
          </cell>
        </row>
        <row r="3893">
          <cell r="A3893">
            <v>9194918</v>
          </cell>
          <cell r="B3893" t="str">
            <v>ОРГАНИЗАЦИЯ ORGATRAY 440 ДЛЯ INNOTECH ATIRA,ARCITECH, T370-440,B201-250,СЕРАЯ</v>
          </cell>
        </row>
        <row r="3894">
          <cell r="A3894">
            <v>9194919</v>
          </cell>
          <cell r="B3894" t="str">
            <v>ОРГАНИЗАЦИЯ ORGATRAY 440 ДЛЯ INNOTECH ATIRA,ARCITECH, T370-440,B251-300,СЕРАЯ</v>
          </cell>
        </row>
        <row r="3895">
          <cell r="A3895">
            <v>9194920</v>
          </cell>
          <cell r="B3895" t="str">
            <v>ОРГАНИЗАЦИЯ ORGATRAY 440 ДЛЯ INNOTECH ATIRA,ARCITECH, T370-440,B301-350,СЕРАЯ</v>
          </cell>
        </row>
        <row r="3896">
          <cell r="A3896">
            <v>9194921</v>
          </cell>
          <cell r="B3896" t="str">
            <v>ОРГАНИЗАЦИЯ ORGATRAY 440 ДЛЯ INNOTECH ATIRA,ARCITECH, T370-440,B351-400,СЕРАЯ</v>
          </cell>
        </row>
        <row r="3897">
          <cell r="A3897">
            <v>9194922</v>
          </cell>
          <cell r="B3897" t="str">
            <v>ОРГАНИЗАЦИЯ ORGATRAY 440 ДЛЯ INNOTECH ATIRA,ARCITECH, T370-440,B401-450,СЕРАЯ</v>
          </cell>
        </row>
        <row r="3898">
          <cell r="A3898">
            <v>9194923</v>
          </cell>
          <cell r="B3898" t="str">
            <v>ОРГАНИЗАЦИЯ ORGATRAY 440 ДЛЯ INNOTECH ATIRA,ARCITECH, T370-440,B451-500,СЕРАЯ</v>
          </cell>
        </row>
        <row r="3899">
          <cell r="A3899">
            <v>9194924</v>
          </cell>
          <cell r="B3899" t="str">
            <v>ОРГАНИЗАЦИЯ ORGATRAY 440 ДЛЯ INNOTECH ATIRA,ARCITECH, T370-440,B501-600,СЕРАЯ</v>
          </cell>
        </row>
        <row r="3900">
          <cell r="A3900">
            <v>9194926</v>
          </cell>
          <cell r="B3900" t="str">
            <v>ОРГАНИЗАЦИЯ ORGATRAY 440 ДЛЯ INNOTECH ATIRA,ARCITECH, T370-440,B701-800,СЕРАЯ</v>
          </cell>
        </row>
        <row r="3901">
          <cell r="A3901">
            <v>9194927</v>
          </cell>
          <cell r="B3901" t="str">
            <v>ОРГАНИЗАЦИЯ ORGATRAY 440 ДЛЯ INNOTECH ATIRA,ARCITECH, T370-440,B801-900,СЕРАЯ</v>
          </cell>
        </row>
        <row r="3902">
          <cell r="A3902">
            <v>9194929</v>
          </cell>
          <cell r="B3902" t="str">
            <v>ОРГАНИЗАЦИЯ ORGATRAY 440 ДЛЯ INNOTECH ATIRA,ARCITECH, T370-440,B1091-1150,СЕРАЯ</v>
          </cell>
        </row>
        <row r="3903">
          <cell r="A3903">
            <v>9194930</v>
          </cell>
          <cell r="B3903" t="str">
            <v>ОРГАНИЗАЦИЯ ORGATRAY 440 ДЛЯ INNOTECH ATIRA,ARCITECH, T441-520,B175-200,СЕРАЯ</v>
          </cell>
        </row>
        <row r="3904">
          <cell r="A3904">
            <v>9194931</v>
          </cell>
          <cell r="B3904" t="str">
            <v>ОРГАНИЗАЦИЯ ORGATRAY 440 ДЛЯ INNOTECH ATIRA,ARCITECH, T441-520,B201-250,СЕРАЯ</v>
          </cell>
        </row>
        <row r="3905">
          <cell r="A3905">
            <v>9194932</v>
          </cell>
          <cell r="B3905" t="str">
            <v>ОРГАНИЗАЦИЯ ORGATRAY 440 ДЛЯ INNOTECH ATIRA,ARCITECH, T441-520,B251-300,СЕРАЯ</v>
          </cell>
        </row>
        <row r="3906">
          <cell r="A3906">
            <v>9194933</v>
          </cell>
          <cell r="B3906" t="str">
            <v>ОРГАНИЗАЦИЯ ORGATRAY 440 ДЛЯ INNOTECH ATIRA,ARCITECH, T441-520,B301-350,СЕРАЯ</v>
          </cell>
        </row>
        <row r="3907">
          <cell r="A3907">
            <v>9194934</v>
          </cell>
          <cell r="B3907" t="str">
            <v>ОРГАНИЗАЦИЯ ORGATRAY 440 ДЛЯ INNOTECH ATIRA,ARCITECH, T441-520,B351-400,СЕРАЯ</v>
          </cell>
        </row>
        <row r="3908">
          <cell r="A3908">
            <v>9194935</v>
          </cell>
          <cell r="B3908" t="str">
            <v>ОРГАНИЗАЦИЯ ORGATRAY 440 ДЛЯ INNOTECH ATIRA,ARCITECH, T441-520,B401-450,СЕРАЯ</v>
          </cell>
        </row>
        <row r="3909">
          <cell r="A3909">
            <v>9194936</v>
          </cell>
          <cell r="B3909" t="str">
            <v>ОРГАНИЗАЦИЯ ORGATRAY 440 ДЛЯ INNOTECH ATIRA,ARCITECH, T441-520,B451-500,СЕРАЯ</v>
          </cell>
        </row>
        <row r="3910">
          <cell r="A3910">
            <v>9194937</v>
          </cell>
          <cell r="B3910" t="str">
            <v>ОРГАНИЗАЦИЯ ORGATRAY 440 ДЛЯ INNOTECH ATIRA,ARCITECH, T441-520,B501-600,СЕРАЯ</v>
          </cell>
        </row>
        <row r="3911">
          <cell r="A3911">
            <v>9194939</v>
          </cell>
          <cell r="B3911" t="str">
            <v>ОРГАНИЗАЦИЯ ORGATRAY 440 ДЛЯ INNOTECH ATIRA,ARCITECH, T441-520,B701-800,СЕРАЯ</v>
          </cell>
        </row>
        <row r="3912">
          <cell r="A3912">
            <v>9194940</v>
          </cell>
          <cell r="B3912" t="str">
            <v>ОРГАНИЗАЦИЯ ORGATRAY 440 ДЛЯ INNOTECH ATIRA,ARCITECH, T441-520,B801-900,СЕРАЯ</v>
          </cell>
        </row>
        <row r="3913">
          <cell r="A3913">
            <v>9194941</v>
          </cell>
          <cell r="B3913" t="str">
            <v>ОРГАНИЗАЦИЯ ORGATRAY 440 ДЛЯ INNOTECH ATIRA,ARCITECH, T441-520,B901-1000,СЕРАЯ</v>
          </cell>
        </row>
        <row r="3914">
          <cell r="A3914">
            <v>9194942</v>
          </cell>
          <cell r="B3914" t="str">
            <v>ОРГАНИЗАЦИЯ ORGATRAY 440 ДЛЯ INNOTECH ATIRA,ARCITECH, T441-520,B1091-1150,СЕРАЯ</v>
          </cell>
        </row>
        <row r="3915">
          <cell r="A3915">
            <v>9194948</v>
          </cell>
          <cell r="B3915" t="str">
            <v>ОРГАНИЗАЦИЯ ORGATRAY 440 ДЛЯ INNOTECH ATIRA,ARCITECH, T370-440,B175-200,БЕЛАЯ</v>
          </cell>
        </row>
        <row r="3916">
          <cell r="A3916">
            <v>9194949</v>
          </cell>
          <cell r="B3916" t="str">
            <v>ОРГАНИЗАЦИЯ ORGATRAY 440 ДЛЯ INNOTECH ATIRA,ARCITECH, T370-440,B201-250,БЕЛАЯ</v>
          </cell>
        </row>
        <row r="3917">
          <cell r="A3917">
            <v>9194950</v>
          </cell>
          <cell r="B3917" t="str">
            <v>ОРГАНИЗАЦИЯ ORGATRAY 440 ДЛЯ INNOTECH ATIRA,ARCITECH, T370-440,B251-300,БЕЛАЯ</v>
          </cell>
        </row>
        <row r="3918">
          <cell r="A3918">
            <v>9194951</v>
          </cell>
          <cell r="B3918" t="str">
            <v>ОРГАНИЗАЦИЯ ORGATRAY 440 ДЛЯ INNOTECH ATIRA,ARCITECH, T370-440,B301-350,БЕЛАЯ</v>
          </cell>
        </row>
        <row r="3919">
          <cell r="A3919">
            <v>9194952</v>
          </cell>
          <cell r="B3919" t="str">
            <v>ОРГАНИЗАЦИЯ ORGATRAY 440 ДЛЯ INNOTECH ATIRA,ARCITECH, T370-440,B351-400,БЕЛАЯ</v>
          </cell>
        </row>
        <row r="3920">
          <cell r="A3920">
            <v>9194953</v>
          </cell>
          <cell r="B3920" t="str">
            <v>ОРГАНИЗАЦИЯ ORGATRAY 440 ДЛЯ INNOTECH ATIRA,ARCITECH, T370-440,B401-450,БЕЛАЯ</v>
          </cell>
        </row>
        <row r="3921">
          <cell r="A3921">
            <v>9194954</v>
          </cell>
          <cell r="B3921" t="str">
            <v>ОРГАНИЗАЦИЯ ORGATRAY 440 ДЛЯ INNOTECH ATIRA,ARCITECH, T370-440,B451-500,БЕЛАЯ</v>
          </cell>
        </row>
        <row r="3922">
          <cell r="A3922">
            <v>9194955</v>
          </cell>
          <cell r="B3922" t="str">
            <v>ОРГАНИЗАЦИЯ ORGATRAY 440 ДЛЯ INNOTECH ATIRA,ARCITECH, T370-440,B501-600,БЕЛАЯ</v>
          </cell>
        </row>
        <row r="3923">
          <cell r="A3923">
            <v>9194957</v>
          </cell>
          <cell r="B3923" t="str">
            <v>ОРГАНИЗАЦИЯ ORGATRAY 440 ДЛЯ INNOTECH ATIRA,ARCITECH, T370-440,B701-800,БЕЛАЯ</v>
          </cell>
        </row>
        <row r="3924">
          <cell r="A3924">
            <v>9194958</v>
          </cell>
          <cell r="B3924" t="str">
            <v>ОРГАНИЗАЦИЯ ORGATRAY 440 ДЛЯ INNOTECH ATIRA,ARCITECH, T370-440,B801-900,БЕЛАЯ</v>
          </cell>
        </row>
        <row r="3925">
          <cell r="A3925">
            <v>9194960</v>
          </cell>
          <cell r="B3925" t="str">
            <v>ОРГАНИЗАЦИЯ ORGATRAY 440 ДЛЯ INNOTECH ATIRA,ARCITECH, T370-440,B1091-1150,БЕЛАЯ</v>
          </cell>
        </row>
        <row r="3926">
          <cell r="A3926">
            <v>9194961</v>
          </cell>
          <cell r="B3926" t="str">
            <v>ОРГАНИЗАЦИЯ ORGATRAY 440 ДЛЯ INNOTECH ATIRA,ARCITECH, T441-520,B175-200,БЕЛАЯ</v>
          </cell>
        </row>
        <row r="3927">
          <cell r="A3927">
            <v>9194962</v>
          </cell>
          <cell r="B3927" t="str">
            <v>ОРГАНИЗАЦИЯ ORGATRAY 440 ДЛЯ INNOTECH ATIRA,ARCITECH, T441-520,B201-250,БЕЛАЯ</v>
          </cell>
        </row>
        <row r="3928">
          <cell r="A3928">
            <v>9194963</v>
          </cell>
          <cell r="B3928" t="str">
            <v>ОРГАНИЗАЦИЯ ORGATRAY 440 ДЛЯ INNOTECH ATIRA,ARCITECH, T441-520,B251-300,БЕЛАЯ</v>
          </cell>
        </row>
        <row r="3929">
          <cell r="A3929">
            <v>9194964</v>
          </cell>
          <cell r="B3929" t="str">
            <v>ОРГАНИЗАЦИЯ ORGATRAY 440 ДЛЯ INNOTECH ATIRA,ARCITECH, T441-520,B301-350,БЕЛАЯ</v>
          </cell>
        </row>
        <row r="3930">
          <cell r="A3930">
            <v>9194965</v>
          </cell>
          <cell r="B3930" t="str">
            <v>ОРГАНИЗАЦИЯ ORGATRAY 440 ДЛЯ INNOTECH ATIRA,ARCITECH, T441-520,B351-400,БЕЛАЯ</v>
          </cell>
        </row>
        <row r="3931">
          <cell r="A3931">
            <v>9194966</v>
          </cell>
          <cell r="B3931" t="str">
            <v>ОРГАНИЗАЦИЯ ORGATRAY 440 ДЛЯ INNOTECH ATIRA,ARCITECH, T441-520,B401-450,БЕЛАЯ</v>
          </cell>
        </row>
        <row r="3932">
          <cell r="A3932">
            <v>9194967</v>
          </cell>
          <cell r="B3932" t="str">
            <v>ОРГАНИЗАЦИЯ ORGATRAY 440 ДЛЯ INNOTECH ATIRA,ARCITECH, T441-520,B451-500,БЕЛАЯ</v>
          </cell>
        </row>
        <row r="3933">
          <cell r="A3933">
            <v>9194968</v>
          </cell>
          <cell r="B3933" t="str">
            <v>ОРГАНИЗАЦИЯ ORGATRAY 440 ДЛЯ INNOTECH ATIRA,ARCITECH, T441-520,B501-600,БЕЛАЯ</v>
          </cell>
        </row>
        <row r="3934">
          <cell r="A3934">
            <v>9194970</v>
          </cell>
          <cell r="B3934" t="str">
            <v>ОРГАНИЗАЦИЯ ORGATRAY 440 ДЛЯ INNOTECH ATIRA,ARCITECH, T441-520,B701-800,БЕЛАЯ</v>
          </cell>
        </row>
        <row r="3935">
          <cell r="A3935">
            <v>9194971</v>
          </cell>
          <cell r="B3935" t="str">
            <v>ОРГАНИЗАЦИЯ ORGATRAY 440 ДЛЯ INNOTECH ATIRA,ARCITECH, T441-520,B801-900,БЕЛАЯ</v>
          </cell>
        </row>
        <row r="3936">
          <cell r="A3936">
            <v>9194973</v>
          </cell>
          <cell r="B3936" t="str">
            <v>ОРГАНИЗАЦИЯ ORGATRAY 440 ДЛЯ INNOTECH ATIRA,ARCITECH, T441-520,B1091 - 1150,БЕЛАЯ</v>
          </cell>
        </row>
        <row r="3937">
          <cell r="A3937">
            <v>9194979</v>
          </cell>
          <cell r="B3937" t="str">
            <v>ОРГАНИЗАЦИЯ ORGATRAY 440 ДЛЯ INNOTECH ATIRA,ARCITECH, T370-440,B175-200,АНТРАЦИТ</v>
          </cell>
        </row>
        <row r="3938">
          <cell r="A3938">
            <v>9194980</v>
          </cell>
          <cell r="B3938" t="str">
            <v>ОРГАНИЗАЦИЯ ORGATRAY 440 ДЛЯ INNOTECH ATIRA,ARCITECH, T370-440,B201-250,АНТРАЦИТ</v>
          </cell>
        </row>
        <row r="3939">
          <cell r="A3939">
            <v>9194981</v>
          </cell>
          <cell r="B3939" t="str">
            <v>ОРГАНИЗАЦИЯ ORGATRAY 440 ДЛЯ INNOTECH ATIRA,ARCITECH, T370-440,B251-300,АНТРАЦИТ</v>
          </cell>
        </row>
        <row r="3940">
          <cell r="A3940">
            <v>9194982</v>
          </cell>
          <cell r="B3940" t="str">
            <v>ОРГАНИЗАЦИЯ ORGATRAY 440 ДЛЯ INNOTECH ATIRA,ARCITECH, T370-440,B3001-350,АНТРАЦИТ</v>
          </cell>
        </row>
        <row r="3941">
          <cell r="A3941">
            <v>9194983</v>
          </cell>
          <cell r="B3941" t="str">
            <v>ОРГАНИЗАЦИЯ ORGATRAY 440 ДЛЯ INNOTECH ATIRA,ARCITECH, T370-440,B351-400,АНТРАЦИТ</v>
          </cell>
        </row>
        <row r="3942">
          <cell r="A3942">
            <v>9194984</v>
          </cell>
          <cell r="B3942" t="str">
            <v>ОРГАНИЗАЦИЯ ORGATRAY 440 ДЛЯ INNOTECH ATIRA,ARCITECH, T370-440,B401-450,АНТРАЦИТ</v>
          </cell>
        </row>
        <row r="3943">
          <cell r="A3943">
            <v>9194985</v>
          </cell>
          <cell r="B3943" t="str">
            <v>ОРГАНИЗАЦИЯ ORGATRAY 440 ДЛЯ INNOTECH ATIRA,ARCITECH, T370-440,B451-500,АНТРАЦИТ</v>
          </cell>
        </row>
        <row r="3944">
          <cell r="A3944">
            <v>9194986</v>
          </cell>
          <cell r="B3944" t="str">
            <v>ОРГАНИЗАЦИЯ ORGATRAY 440 ДЛЯ INNOTECH ATIRA,ARCITECH, T370-440,B501-600,АНТРАЦИТ</v>
          </cell>
        </row>
        <row r="3945">
          <cell r="A3945">
            <v>9194988</v>
          </cell>
          <cell r="B3945" t="str">
            <v>ОРГАНИЗАЦИЯ ORGATRAY 440 ДЛЯ INNOTECH ATIRA,ARCITECH, T370-440,B701-800,АНТРАЦИТ</v>
          </cell>
        </row>
        <row r="3946">
          <cell r="A3946">
            <v>9194989</v>
          </cell>
          <cell r="B3946" t="str">
            <v>ОРГАНИЗАЦИЯ ORGATRAY 440 ДЛЯ INNOTECH ATIRA,ARCITECH, T370-440,B801-900,АНТРАЦИТ</v>
          </cell>
        </row>
        <row r="3947">
          <cell r="A3947">
            <v>9194991</v>
          </cell>
          <cell r="B3947" t="str">
            <v>ОРГАНИЗАЦИЯ ORGATRAY 440 ДЛЯ INNOTECH ATIRA,ARCITECH, T370-440,B1091-1150,АНТРАЦИТ</v>
          </cell>
        </row>
        <row r="3948">
          <cell r="A3948">
            <v>9194992</v>
          </cell>
          <cell r="B3948" t="str">
            <v>ОРГАНИЗАЦИЯ ORGATRAY 440 ДЛЯ INNOTECH ATIRA,ARCITECH, T441-520,B175-200,АНТРАЦИТ</v>
          </cell>
        </row>
        <row r="3949">
          <cell r="A3949">
            <v>9194993</v>
          </cell>
          <cell r="B3949" t="str">
            <v>ОРГАНИЗАЦИЯ ORGATRAY 440 ДЛЯ INNOTECH ATIRA,ARCITECH, T441-520,B201-250,АНТРАЦИТ</v>
          </cell>
        </row>
        <row r="3950">
          <cell r="A3950">
            <v>9194994</v>
          </cell>
          <cell r="B3950" t="str">
            <v>ОРГАНИЗАЦИЯ ORGATRAY 440 ДЛЯ INNOTECH ATIRA,ARCITECH, T441-520,B251-300,АНТРАЦИТ</v>
          </cell>
        </row>
        <row r="3951">
          <cell r="A3951">
            <v>9194995</v>
          </cell>
          <cell r="B3951" t="str">
            <v>ОРГАНИЗАЦИЯ ORGATRAY 440 ДЛЯ INNOTECH ATIRA,ARCITECH, T441-520,B301-350,АНТРАЦИТ</v>
          </cell>
        </row>
        <row r="3952">
          <cell r="A3952">
            <v>9194996</v>
          </cell>
          <cell r="B3952" t="str">
            <v>ОРГАНИЗАЦИЯ ORGATRAY 440 ДЛЯ INNOTECH ATIRA,ARCITECH, T441-520,B351-400,АНТРАЦИТ</v>
          </cell>
        </row>
        <row r="3953">
          <cell r="A3953">
            <v>9194997</v>
          </cell>
          <cell r="B3953" t="str">
            <v>ОРГАНИЗАЦИЯ ORGATRAY 440 ДЛЯ INNOTECH ATIRA,ARCITECH, T441-520,B401-450,АНТРАЦИТ</v>
          </cell>
        </row>
        <row r="3954">
          <cell r="A3954">
            <v>9194998</v>
          </cell>
          <cell r="B3954" t="str">
            <v>ОРГАНИЗАЦИЯ ORGATRAY 440 ДЛЯ INNOTECH ATIRA,ARCITECH, T441-520,B451-500,АНТРАЦИТ</v>
          </cell>
        </row>
        <row r="3955">
          <cell r="A3955">
            <v>9194999</v>
          </cell>
          <cell r="B3955" t="str">
            <v>ОРГАНИЗАЦИЯ ORGATRAY 440 ДЛЯ INNOTECH ATIRA,ARCITECH, T441-520,B501-600,АНТРАЦИТ</v>
          </cell>
        </row>
        <row r="3956">
          <cell r="A3956">
            <v>9195001</v>
          </cell>
          <cell r="B3956" t="str">
            <v>ОРГАНИЗАЦИЯ ORGATRAY 440 ДЛЯ INNOTECH ATIRA,ARCITECH, T441-520,B701-800,АНТРАЦИТ</v>
          </cell>
        </row>
        <row r="3957">
          <cell r="A3957">
            <v>9195002</v>
          </cell>
          <cell r="B3957" t="str">
            <v>ОРГАНИЗАЦИЯ ORGATRAY 440 ДЛЯ INNOTECH ATIRA,ARCITECH, T441-520,B801-900,АНТРАЦИТ</v>
          </cell>
        </row>
        <row r="3958">
          <cell r="A3958">
            <v>9195004</v>
          </cell>
          <cell r="B3958" t="str">
            <v>ОРГАНИЗАЦИЯ ORGATRAY 440 ДЛЯ INNOTECH ATIRA,ARCITECH, T441-520,B1091-1150,АНТРАЦИТ</v>
          </cell>
        </row>
        <row r="3959">
          <cell r="A3959">
            <v>9226100</v>
          </cell>
          <cell r="B3959" t="str">
            <v>ДЕРЖАТЕЛЬ ДЛЯ НОЖЕЙ ORGATRAY 440 ДЛЯ INNOTECH ATIRA, ARCITECH,БУК</v>
          </cell>
        </row>
        <row r="3960">
          <cell r="A3960">
            <v>9226104</v>
          </cell>
          <cell r="B3960" t="str">
            <v>ДЕРЖАТЕЛЬ ДЛЯ СПЕЦИЙ Ø53 ММ ORGATRAY 440 ДЛЯ INNOTECH ATIRA,ARCITECH,БУК</v>
          </cell>
        </row>
        <row r="3961">
          <cell r="A3961">
            <v>9079207</v>
          </cell>
          <cell r="B3961" t="str">
            <v>ДЕРЖАТЕЛЬ ДЛЯ СПЕЦИЙ ORGATRAY 440 ДЛЯ INNOTECH ATIRA, ARCITECH,ГОРИЗОНТАЛЬНЫЙ,ДУБ</v>
          </cell>
        </row>
        <row r="3962">
          <cell r="A3962">
            <v>9278291</v>
          </cell>
          <cell r="B3962" t="str">
            <v>ЛОТОК ДЛЯ СТОЛОВЫХ ПРИБОРОВ ORGATRAY 270, NL450</v>
          </cell>
        </row>
        <row r="3963">
          <cell r="A3963">
            <v>9278292</v>
          </cell>
          <cell r="B3963" t="str">
            <v>ЛОТОК ДЛЯ СТОЛОВЫХ ПРИБОРОВ ORGATRAY 270, NL500</v>
          </cell>
        </row>
        <row r="3964">
          <cell r="A3964">
            <v>9278293</v>
          </cell>
          <cell r="B3964" t="str">
            <v>ЛОТОК МНОГОФУНКЦИОНАЛЬНЫЙ ORGATRAY 270, NL450</v>
          </cell>
        </row>
        <row r="3965">
          <cell r="A3965">
            <v>9278294</v>
          </cell>
          <cell r="B3965" t="str">
            <v>ЛОТОК МНОГОФУНКЦИОНАЛЬНЫЙ ORGATRAY 270, NL500</v>
          </cell>
        </row>
        <row r="3966">
          <cell r="A3966">
            <v>9278302</v>
          </cell>
          <cell r="B3966" t="str">
            <v>ЛОТОК ORGATRAY 270 L105,5</v>
          </cell>
        </row>
        <row r="3967">
          <cell r="A3967">
            <v>9278301</v>
          </cell>
          <cell r="B3967" t="str">
            <v>ЛОТОК ORGATRAY 270 L118</v>
          </cell>
        </row>
        <row r="3968">
          <cell r="A3968">
            <v>9278313</v>
          </cell>
          <cell r="B3968" t="str">
            <v>ПРОДОЛЬНЫЙ РАЗДЕЛИТЕЛЬ ORGATRAY 270, KB600</v>
          </cell>
        </row>
        <row r="3969">
          <cell r="A3969">
            <v>9279203</v>
          </cell>
          <cell r="B3969" t="str">
            <v>ПРОДОЛЬНЫЙ РАЗДЕЛИТЕЛЬ ORGATRAY 270, KB1200</v>
          </cell>
        </row>
        <row r="3970">
          <cell r="A3970">
            <v>9278312</v>
          </cell>
          <cell r="B3970" t="str">
            <v>СОЕДИНИТЕЛЬНЫЙ ЭЛЕМЕНТ ORGATRAY 270</v>
          </cell>
        </row>
        <row r="3971">
          <cell r="A3971">
            <v>9278295</v>
          </cell>
          <cell r="B3971" t="str">
            <v>ДЕРЖАТЕЛЬ НОЖЕЙ ORGATRAY 270, NL450</v>
          </cell>
        </row>
        <row r="3972">
          <cell r="A3972">
            <v>9278296</v>
          </cell>
          <cell r="B3972" t="str">
            <v>ДЕРЖАТЕЛЬ НОЖЕЙ ORGATRAY 270, NL500</v>
          </cell>
        </row>
        <row r="3973">
          <cell r="A3973">
            <v>9278297</v>
          </cell>
          <cell r="B3973" t="str">
            <v>ДЕРЖАТЕЛЬ РУЛОНОВ ORGATRAY 270, NL450</v>
          </cell>
        </row>
        <row r="3974">
          <cell r="A3974">
            <v>9278298</v>
          </cell>
          <cell r="B3974" t="str">
            <v>ДЕРЖАТЕЛЬ РУЛОНОВ ORGATRAY 270, NL500</v>
          </cell>
        </row>
        <row r="3975">
          <cell r="A3975">
            <v>9278299</v>
          </cell>
          <cell r="B3975" t="str">
            <v>ДЕРЖАТЕЛЬ СПЕЦИЙ ORGATRAY 270, NL450</v>
          </cell>
        </row>
        <row r="3976">
          <cell r="A3976">
            <v>9278300</v>
          </cell>
          <cell r="B3976" t="str">
            <v>ДЕРЖАТЕЛЬ СПЕЦИЙ ORGATRAY 270, NL500</v>
          </cell>
        </row>
        <row r="3977">
          <cell r="A3977">
            <v>9278315</v>
          </cell>
          <cell r="B3977" t="str">
            <v>ОРГАНИЗАЦИЯ ORGATRAY 630, NL450, СЕРЕБРИСТАЯ</v>
          </cell>
        </row>
        <row r="3978">
          <cell r="A3978">
            <v>9278316</v>
          </cell>
          <cell r="B3978" t="str">
            <v>ОРГАНИЗАЦИЯ ORGATRAY 630, NL500, СЕРЕБРИСТАЯ</v>
          </cell>
        </row>
        <row r="3979">
          <cell r="A3979">
            <v>9278317</v>
          </cell>
          <cell r="B3979" t="str">
            <v>ОРГАНИЗАЦИЯ ORGATRAY 630, NL550, СЕРЕБРИСТАЯ</v>
          </cell>
        </row>
        <row r="3980">
          <cell r="A3980">
            <v>9278331</v>
          </cell>
          <cell r="B3980" t="str">
            <v>ОРГАНИЗАЦИЯ ORGATRAY 630, NL450, БЕЛАЯ</v>
          </cell>
        </row>
        <row r="3981">
          <cell r="A3981">
            <v>9278332</v>
          </cell>
          <cell r="B3981" t="str">
            <v>ОРГАНИЗАЦИЯ ORGATRAY 630, NL500, БЕЛАЯ</v>
          </cell>
        </row>
        <row r="3982">
          <cell r="A3982">
            <v>9278333</v>
          </cell>
          <cell r="B3982" t="str">
            <v>ОРГАНИЗАЦИЯ ORGATRAY 630, NL550, БЕЛАЯ</v>
          </cell>
        </row>
        <row r="3983">
          <cell r="A3983">
            <v>9278318</v>
          </cell>
          <cell r="B3983" t="str">
            <v>ОРГАНИЗАЦИЯ ORGATRAY 630, NL450, АНТРАЦИТ</v>
          </cell>
        </row>
        <row r="3984">
          <cell r="A3984">
            <v>9278319</v>
          </cell>
          <cell r="B3984" t="str">
            <v>ОРГАНИЗАЦИЯ ORGATRAY 630, NL500, АНТРАЦИТ</v>
          </cell>
        </row>
        <row r="3985">
          <cell r="A3985">
            <v>9278320</v>
          </cell>
          <cell r="B3985" t="str">
            <v>ОРГАНИЗАЦИЯ ORGATRAY 630, NL550, АНТРАЦИТ</v>
          </cell>
        </row>
        <row r="3986">
          <cell r="A3986">
            <v>9203466</v>
          </cell>
          <cell r="B3986" t="str">
            <v>ПРОФИЛЬ ORGASTRIPE, L1100, ПЛАСТИК,СЕРЫЙ</v>
          </cell>
        </row>
        <row r="3987">
          <cell r="A3987">
            <v>9203469</v>
          </cell>
          <cell r="B3987" t="str">
            <v>ФИКСАТОР ORGACLIP, ПЛАСТИК, СЕРЫЙ</v>
          </cell>
        </row>
        <row r="3988">
          <cell r="A3988">
            <v>9203465</v>
          </cell>
          <cell r="B3988" t="str">
            <v>ПРОФИЛЬ ORGASTRIPE, L1100, ПЛАСТИК, БЕЛЫЙ</v>
          </cell>
        </row>
        <row r="3989">
          <cell r="A3989">
            <v>9203468</v>
          </cell>
          <cell r="B3989" t="str">
            <v>ФИКСАТОР ORGACLIP, ПЛАСТИК, БЕЛЫЙ</v>
          </cell>
        </row>
        <row r="3990">
          <cell r="A3990">
            <v>9203254</v>
          </cell>
          <cell r="B3990" t="str">
            <v>ПРОФИЛЬ ORGASTRIPE, L1100, ПЛАСТИК, АНТРАЦИТ</v>
          </cell>
        </row>
        <row r="3991">
          <cell r="A3991">
            <v>9203467</v>
          </cell>
          <cell r="B3991" t="str">
            <v>ФИКСАТОР ORGACLIP, ПЛАСТИК, АНТРАЦИТ</v>
          </cell>
        </row>
        <row r="3992">
          <cell r="A3992">
            <v>9182247</v>
          </cell>
          <cell r="B3992" t="str">
            <v>ПРОФИЛЬ ORGASTORE 810/830 ДЛЯ AVANTECH YOU/ ARCITECH, L2000, СЕРЕБРИСТЫЙ</v>
          </cell>
        </row>
        <row r="3993">
          <cell r="A3993">
            <v>9182249</v>
          </cell>
          <cell r="B3993" t="str">
            <v>ПРОФИЛЬ ORGASTORE 810/830 ДЛЯ AVANTECH YOU/ ARCITECH, L2000, БЕЛЫЙ</v>
          </cell>
        </row>
        <row r="3994">
          <cell r="A3994">
            <v>9182250</v>
          </cell>
          <cell r="B3994" t="str">
            <v>ПРОФИЛЬ ORGASTORE 810/830 ДЛЯ AVANTECH YOU/ ARCITECH, L2000, АНТРАЦИТ</v>
          </cell>
        </row>
        <row r="3995">
          <cell r="A3995">
            <v>9278248</v>
          </cell>
          <cell r="B3995" t="str">
            <v>АДАПТЕР ORGASTORE 830 ДЛЯ AVANTECH YOU,СЕРЕБРИСТЫЙ</v>
          </cell>
        </row>
        <row r="3996">
          <cell r="A3996">
            <v>9230269</v>
          </cell>
          <cell r="B3996" t="str">
            <v>АДАПТЕР ORGASTORE 830 ДЛЯ AVANTECH YOU,БЕЛЫЙ</v>
          </cell>
        </row>
        <row r="3997">
          <cell r="A3997">
            <v>9230268</v>
          </cell>
          <cell r="B3997" t="str">
            <v>АДАПТЕР ORGASTORE 830 ДЛЯ AVANTECH YOU,АНТРАЦИТ</v>
          </cell>
        </row>
        <row r="3998">
          <cell r="A3998">
            <v>9278250</v>
          </cell>
          <cell r="B3998" t="str">
            <v>РАЗДЕЛИТЕЛЬ ORGASTORE 830 ДЛЯ AVANTECH YOU,СЕРЕБРИСТЫЙ</v>
          </cell>
        </row>
        <row r="3999">
          <cell r="A3999">
            <v>9182230</v>
          </cell>
          <cell r="B3999" t="str">
            <v>РАЗДЕЛИТЕЛЬ ORGASTORE 830 ДЛЯ AVANTECH YOU/ARCITECH,БЕЛЫЙ</v>
          </cell>
        </row>
        <row r="4000">
          <cell r="A4000">
            <v>9278249</v>
          </cell>
          <cell r="B4000" t="str">
            <v>РАЗДЕЛИТЕЛЬ ORGASTORE 830 ДЛЯ AVANTECH YOU,АНТРАЦИТ</v>
          </cell>
        </row>
        <row r="4001">
          <cell r="A4001">
            <v>9278309</v>
          </cell>
          <cell r="B4001" t="str">
            <v>ЛОТОК ORGASTORE 270 ДЛЯ AVANTECH YOU/ ARCITECH,БУК</v>
          </cell>
        </row>
        <row r="4002">
          <cell r="A4002">
            <v>9278310</v>
          </cell>
          <cell r="B4002" t="str">
            <v>ДЕРЖАТЕЛЬ ТАРЕЛОК ORGASTORE 270 ДЛЯ AVANTECH YOU/ ARCITECH</v>
          </cell>
        </row>
        <row r="4003">
          <cell r="A4003">
            <v>9209578</v>
          </cell>
          <cell r="B4003" t="str">
            <v>ПРОТИВОСКОЛЬЗЯЩИЙ КОВРИК ДЛЯ ARCITECH,NL450,L5000,АНТРАЦИТ</v>
          </cell>
        </row>
        <row r="4004">
          <cell r="A4004">
            <v>9209580</v>
          </cell>
          <cell r="B4004" t="str">
            <v>ПРОТИВОСКОЛЬЗЯЩИЙ КОВРИК ДЛЯ ARCITECH,NL500,L5000,АНТРАЦИТ</v>
          </cell>
        </row>
        <row r="4005">
          <cell r="A4005">
            <v>9209582</v>
          </cell>
          <cell r="B4005" t="str">
            <v>ПРОТИВОСКОЛЬЗЯЩИЙ КОВРИК ДЛЯ ARCITECH,NL650,L5000,АНТРАЦИТ</v>
          </cell>
        </row>
        <row r="4006">
          <cell r="A4006">
            <v>9209569</v>
          </cell>
          <cell r="B4006" t="str">
            <v>ПРОТИВОСКОЛЬЗЯЩИЙ КОВРИК ДЛЯ ARCITECH,NL450,L5000,БЕЛЫЙ</v>
          </cell>
        </row>
        <row r="4007">
          <cell r="A4007">
            <v>9209573</v>
          </cell>
          <cell r="B4007" t="str">
            <v>ПРОТИВОСКОЛЬЗЯЩИЙ КОВРИК ДЛЯ ARCITECH,NL500,L5000,БЕЛЫЙ</v>
          </cell>
        </row>
        <row r="4008">
          <cell r="A4008">
            <v>9209575</v>
          </cell>
          <cell r="B4008" t="str">
            <v>ПРОТИВОСКОЛЬЗЯЩИЙ КОВРИК ДЛЯ ARCITECH,NL650,L5000,БЕЛЫЙ</v>
          </cell>
        </row>
        <row r="4009">
          <cell r="A4009">
            <v>9213635</v>
          </cell>
          <cell r="B4009" t="str">
            <v>ПРОТИВОСКОЛЬЗЯЩИЙ КОВРИК ДЛЯ ARCITECH,NL450,L5000,ЧЕРНЫЙ</v>
          </cell>
        </row>
        <row r="4010">
          <cell r="A4010">
            <v>9213636</v>
          </cell>
          <cell r="B4010" t="str">
            <v>ПРОТИВОСКОЛЬЗЯЩИЙ КОВРИК ДЛЯ ARCITECH,NL500,L5000,ЧЕРНЫЙ</v>
          </cell>
        </row>
        <row r="4011">
          <cell r="A4011">
            <v>9213637</v>
          </cell>
          <cell r="B4011" t="str">
            <v>ПРОТИВОСКОЛЬЗЯЩИЙ КОВРИК ДЛЯ ARCITECH,NL650,L5000,ЧЕРНЫЙ</v>
          </cell>
        </row>
        <row r="4012">
          <cell r="A4012">
            <v>9135408</v>
          </cell>
          <cell r="B4012" t="str">
            <v>СТЫКОВОЧНЫЙ ПРОФИЛЬ ARCITECH ДЛЯ ORGATRAY,NL500,ПОД ХРОМ</v>
          </cell>
        </row>
        <row r="4013">
          <cell r="A4013">
            <v>9207045</v>
          </cell>
          <cell r="B4013" t="str">
            <v>ОРГАНИЗАЦИЯ ORGATRAY 510 INNOTECH ATIRA,NL350+,KB550+, ПЛАСТИК,СЕРАЯ</v>
          </cell>
        </row>
        <row r="4014">
          <cell r="A4014">
            <v>9207046</v>
          </cell>
          <cell r="B4014" t="str">
            <v>ОРГАНИЗАЦИЯ ORGATRAY 510 INNOTECH ATIRA,NL350+,KB550+, ПЛАСТИК,БЕЛАЯ</v>
          </cell>
        </row>
        <row r="4015">
          <cell r="A4015">
            <v>9207047</v>
          </cell>
          <cell r="B4015" t="str">
            <v>ОРГАНИЗАЦИЯ ORGATRAY 510 INNOTECH ATIRA,NL350+,KB550+, ПЛАСТИК,АНТРАЦИТ</v>
          </cell>
        </row>
        <row r="4016">
          <cell r="A4016">
            <v>9153387</v>
          </cell>
          <cell r="B4016" t="str">
            <v>РАМА BANIO,ПЛАСТИК,СЕРАЯ</v>
          </cell>
        </row>
        <row r="4017">
          <cell r="A4017">
            <v>9153385</v>
          </cell>
          <cell r="B4017" t="str">
            <v>РАМА BANIO,ПЛАСТИК,БЕЛАЯ</v>
          </cell>
        </row>
        <row r="4018">
          <cell r="A4018">
            <v>9207259</v>
          </cell>
          <cell r="B4018" t="str">
            <v>РАМА BANIO,ПЛАСТИК,ТЕМНО-СЕРАЯ</v>
          </cell>
        </row>
        <row r="4019">
          <cell r="A4019">
            <v>9153388</v>
          </cell>
          <cell r="B4019" t="str">
            <v>КОМПЛЕКТ КОНТЕЙНЕРОВ BANIO, ПЛАСТИК,ПРОЗРАЧНЫЙ/БЕЛЫЙ</v>
          </cell>
        </row>
        <row r="4020">
          <cell r="A4020">
            <v>9207260</v>
          </cell>
          <cell r="B4020" t="str">
            <v>КОМПЛЕКТ КОНТЕЙНЕРОВ BANIO, ПЛАСТИК,ПРОЗРАЧНЫЙ/СЕРЫЙ</v>
          </cell>
        </row>
        <row r="4021">
          <cell r="A4021">
            <v>9204282</v>
          </cell>
          <cell r="B4021" t="str">
            <v>U-ОБРАЗНАЯ СТЕНКА ДЛЯ ЯЩИКА ПОД МОЙКУ,СТАЛЬ,СЕРАЯ</v>
          </cell>
        </row>
        <row r="4022">
          <cell r="A4022">
            <v>9204283</v>
          </cell>
          <cell r="B4022" t="str">
            <v>U-ОБРАЗНАЯ СТЕНКА ДЛЯ ЯЩИКА ПОД МОЙКУ,СТАЛЬ,БЕЛАЯ</v>
          </cell>
        </row>
        <row r="4023">
          <cell r="A4023">
            <v>9204284</v>
          </cell>
          <cell r="B4023" t="str">
            <v>U-ОБРАЗНАЯ СТЕНКА ДЛЯ ЯЩИКА ПОД МОЙКУ,СТАЛЬ,АНТРАЦИТ</v>
          </cell>
        </row>
        <row r="4024">
          <cell r="A4024">
            <v>9278342</v>
          </cell>
          <cell r="B4024" t="str">
            <v>П-ОБРАЗНАЯ СТЕНКА ДЛЯ ЯЩИКА ПОД МОЙКУ,СТАЛЬ,СЕРАЯ</v>
          </cell>
        </row>
        <row r="4025">
          <cell r="A4025">
            <v>9278344</v>
          </cell>
          <cell r="B4025" t="str">
            <v>П-ОБРАЗНАЯ СТЕНКА ДЛЯ ЯЩИКА ПОД МОЙКУ,СТАЛЬ,БЕЛАЯ</v>
          </cell>
        </row>
        <row r="4026">
          <cell r="A4026">
            <v>9278343</v>
          </cell>
          <cell r="B4026" t="str">
            <v>П-ОБРАЗНАЯ СТЕНКА ДЛЯ ЯЩИКА ПОД МОЙКУ,СТАЛЬ,АНТРАЦИТ</v>
          </cell>
        </row>
        <row r="4027">
          <cell r="A4027">
            <v>9219678</v>
          </cell>
          <cell r="B4027" t="str">
            <v>МОНТАЖНОЕ ПРИСПОСОБЛЕНИЕ AVANFIT 100</v>
          </cell>
        </row>
        <row r="4028">
          <cell r="A4028">
            <v>9257321</v>
          </cell>
          <cell r="B4028" t="str">
            <v>ШАБЛОН PRACTICA 275 ДЛЯ ЗАДНЕЙ СТЕНКИ</v>
          </cell>
        </row>
      </sheetData>
      <sheetData sheetId="3">
        <row r="1">
          <cell r="A1" t="str">
            <v>Артикул каталога</v>
          </cell>
        </row>
      </sheetData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Organisation"/>
      <sheetName val="DrawerRunners"/>
      <sheetName val="Smart"/>
      <sheetName val="Help"/>
      <sheetName val="Цены"/>
      <sheetName val="Sale"/>
      <sheetName val="Main"/>
      <sheetName val="Hinges"/>
      <sheetName val="Sensys glass door"/>
      <sheetName val="Sensys"/>
      <sheetName val="Sensys Black"/>
      <sheetName val="Intermat"/>
      <sheetName val="SlideOn"/>
      <sheetName val="Спец.Петли"/>
      <sheetName val="AvanTech YOU"/>
      <sheetName val="ArciTech"/>
      <sheetName val="Организации ArciTech"/>
      <sheetName val="DrawerSystem"/>
      <sheetName val="InnoTech Atira"/>
      <sheetName val="Internal drawer"/>
      <sheetName val="Организации InnoTech"/>
      <sheetName val="Quadro"/>
      <sheetName val="IL XL"/>
      <sheetName val="TL XL"/>
      <sheetName val="TL L"/>
      <sheetName val="TL M"/>
      <sheetName val="SL S"/>
      <sheetName val="SL M"/>
      <sheetName val="SL 55Plus"/>
      <sheetName val="SL 56"/>
      <sheetName val="WL L"/>
      <sheetName val="DoorSystem"/>
      <sheetName val="WL 230"/>
      <sheetName val="Соеденительная фурнитура"/>
      <sheetName val="Connecting"/>
      <sheetName val="Производственная техника"/>
      <sheetName val="Для шкафа"/>
      <sheetName val="ProDecor"/>
      <sheetName val="Hindle"/>
    </sheetNames>
    <sheetDataSet>
      <sheetData sheetId="0"/>
      <sheetData sheetId="1"/>
      <sheetData sheetId="2"/>
      <sheetData sheetId="3"/>
      <sheetData sheetId="4">
        <row r="1">
          <cell r="A1" t="str">
            <v>Артикул каталога</v>
          </cell>
          <cell r="B1" t="str">
            <v>Наименование товара</v>
          </cell>
          <cell r="C1" t="str">
            <v>Заказная
позиция</v>
          </cell>
          <cell r="D1" t="str">
            <v>Количество штук
в упаковке</v>
          </cell>
          <cell r="E1" t="str">
            <v>Дилерская цена в У.Е за 100 шт товара с НДС</v>
          </cell>
          <cell r="F1" t="str">
            <v>Цена за 1 шт в рублях с НДС</v>
          </cell>
          <cell r="G1" t="str">
            <v>Цена за 1 шт с учетом коэффицента в руб с НДС</v>
          </cell>
        </row>
        <row r="2">
          <cell r="A2">
            <v>9071205</v>
          </cell>
          <cell r="B2" t="str">
            <v>ПЕТЛЯ SENSYS 8645I, УГОЛ 110ГР, ЧАШКА TH52D35, НАКЛАДНАЯ НАВЕСКА(B12,5)</v>
          </cell>
          <cell r="C2">
            <v>0</v>
          </cell>
          <cell r="D2">
            <v>200</v>
          </cell>
          <cell r="E2">
            <v>188.88</v>
          </cell>
          <cell r="F2">
            <v>127.57899600000002</v>
          </cell>
          <cell r="G2">
            <v>127.57899600000002</v>
          </cell>
        </row>
        <row r="3">
          <cell r="A3">
            <v>9071206</v>
          </cell>
          <cell r="B3" t="str">
            <v>ПЕТЛЯ SENSYS 8645I, УГОЛ 110ГР, ЧАШКА TH52D35, НА СРЕДНЮЮ СТЕНКУ(B3)</v>
          </cell>
          <cell r="C3">
            <v>0</v>
          </cell>
          <cell r="D3">
            <v>200</v>
          </cell>
          <cell r="E3">
            <v>201.04</v>
          </cell>
          <cell r="F3">
            <v>135.79246799999999</v>
          </cell>
          <cell r="G3">
            <v>135.79246799999999</v>
          </cell>
        </row>
        <row r="4">
          <cell r="A4">
            <v>9071207</v>
          </cell>
          <cell r="B4" t="str">
            <v>ПЕТЛЯ SENSYS 8645I, УГОЛ 110ГР, ЧАШКА TH52D35, ВКЛАДНАЯ НАВЕСКА(B-4)</v>
          </cell>
          <cell r="C4">
            <v>0</v>
          </cell>
          <cell r="D4">
            <v>200</v>
          </cell>
          <cell r="E4">
            <v>213.18</v>
          </cell>
          <cell r="F4">
            <v>143.99243100000001</v>
          </cell>
          <cell r="G4">
            <v>143.99243100000001</v>
          </cell>
        </row>
        <row r="5">
          <cell r="A5">
            <v>9071208</v>
          </cell>
          <cell r="B5" t="str">
            <v>ПЕТЛЯ SENSYS 8645I, УГОЛ 110ГР, ЧАШКА TH53D35, НАКЛАДНАЯ НАВЕСКА(B12,5)</v>
          </cell>
          <cell r="C5">
            <v>0</v>
          </cell>
          <cell r="D5">
            <v>200</v>
          </cell>
          <cell r="E5">
            <v>199.26</v>
          </cell>
          <cell r="F5">
            <v>134.59016700000001</v>
          </cell>
          <cell r="G5">
            <v>134.59016700000001</v>
          </cell>
        </row>
        <row r="6">
          <cell r="A6">
            <v>9073609</v>
          </cell>
          <cell r="B6" t="str">
            <v>ПЕТЛЯ SENSYS 8645I, УГОЛ 110ГР, ЧАШКА TH53D35, НА СРЕДНЮЮ СТЕНКУ(B3)*ЗАКАЗНАЯ ПОЗИЦИЯ!!!</v>
          </cell>
          <cell r="C6" t="str">
            <v>*</v>
          </cell>
          <cell r="D6">
            <v>50</v>
          </cell>
          <cell r="E6">
            <v>218.16</v>
          </cell>
          <cell r="F6">
            <v>147.35617200000002</v>
          </cell>
          <cell r="G6">
            <v>147.35617200000002</v>
          </cell>
        </row>
        <row r="7">
          <cell r="A7">
            <v>9073610</v>
          </cell>
          <cell r="B7" t="str">
            <v>ПЕТЛЯ SENSYS 8645I, УГОЛ 110ГР, ЧАШКА TH53D35, ВКЛАДНАЯ НАВЕСКА(B-4)*ЗАКАЗНАЯ ПОЗИЦИЯ!!!</v>
          </cell>
          <cell r="C7" t="str">
            <v>*</v>
          </cell>
          <cell r="D7">
            <v>50</v>
          </cell>
          <cell r="E7">
            <v>230.3</v>
          </cell>
          <cell r="F7">
            <v>155.55613499999998</v>
          </cell>
          <cell r="G7">
            <v>155.55613499999998</v>
          </cell>
        </row>
        <row r="8">
          <cell r="A8">
            <v>9073662</v>
          </cell>
          <cell r="B8" t="str">
            <v>ПЕТЛЯ SENSYS 8675, УГОЛ 110ГР, ЧАШКА TH52D35, НАКЛАДНАЯ НАВЕСКА(B12,5)</v>
          </cell>
          <cell r="C8">
            <v>0</v>
          </cell>
          <cell r="D8">
            <v>50</v>
          </cell>
          <cell r="E8">
            <v>155.18</v>
          </cell>
          <cell r="F8">
            <v>104.81633100000002</v>
          </cell>
          <cell r="G8">
            <v>104.81633100000002</v>
          </cell>
        </row>
        <row r="9">
          <cell r="A9">
            <v>9073663</v>
          </cell>
          <cell r="B9" t="str">
            <v>ПЕТЛЯ SENSYS 8675, УГОЛ 110ГР, ЧАШКА TH52D35, НА СРЕДНЮЮ СТЕНКУ(B3)</v>
          </cell>
          <cell r="C9">
            <v>0</v>
          </cell>
          <cell r="D9">
            <v>50</v>
          </cell>
          <cell r="E9">
            <v>167.31</v>
          </cell>
          <cell r="F9">
            <v>113.0095395</v>
          </cell>
          <cell r="G9">
            <v>113.0095395</v>
          </cell>
        </row>
        <row r="10">
          <cell r="A10">
            <v>9073664</v>
          </cell>
          <cell r="B10" t="str">
            <v>ПЕТЛЯ SENSYS 8675, УГОЛ 110ГР, ЧАШКА TH52D35, ВКЛАДНАЯ НАВЕСКА(B-4)</v>
          </cell>
          <cell r="C10">
            <v>0</v>
          </cell>
          <cell r="D10">
            <v>50</v>
          </cell>
          <cell r="E10">
            <v>179.45</v>
          </cell>
          <cell r="F10">
            <v>121.20950250000001</v>
          </cell>
          <cell r="G10">
            <v>121.20950250000001</v>
          </cell>
        </row>
        <row r="11">
          <cell r="A11">
            <v>9090260</v>
          </cell>
          <cell r="B11" t="str">
            <v>ПЕТЛЯ SENSYS 8631I, УГОЛ 95ГР, ЧАШКА TH52D35, НАКЛАДНАЯ НАВЕСКА(B12,5)</v>
          </cell>
          <cell r="C11">
            <v>0</v>
          </cell>
          <cell r="D11">
            <v>200</v>
          </cell>
          <cell r="E11">
            <v>209.13</v>
          </cell>
          <cell r="F11">
            <v>141.25685850000002</v>
          </cell>
          <cell r="G11">
            <v>141.25685850000002</v>
          </cell>
        </row>
        <row r="12">
          <cell r="A12">
            <v>9090270</v>
          </cell>
          <cell r="B12" t="str">
            <v>ПЕТЛЯ SENSYS 8631I, УГОЛ 95ГР, ЧАШКА TH52D35, НА СРЕДНЮЮ СТЕНКУ(B3)</v>
          </cell>
          <cell r="C12">
            <v>0</v>
          </cell>
          <cell r="D12">
            <v>200</v>
          </cell>
          <cell r="E12">
            <v>221.28</v>
          </cell>
          <cell r="F12">
            <v>149.46357600000002</v>
          </cell>
          <cell r="G12">
            <v>149.46357600000002</v>
          </cell>
        </row>
        <row r="13">
          <cell r="A13">
            <v>9090280</v>
          </cell>
          <cell r="B13" t="str">
            <v>ПЕТЛЯ SENSYS 8631I, УГОЛ 95ГР, ЧАШКА TH52D35, ВКЛАДНАЯ НАВЕСКА(B-4)</v>
          </cell>
          <cell r="C13">
            <v>0</v>
          </cell>
          <cell r="D13">
            <v>200</v>
          </cell>
          <cell r="E13">
            <v>233.42</v>
          </cell>
          <cell r="F13">
            <v>157.66353900000001</v>
          </cell>
          <cell r="G13">
            <v>157.66353900000001</v>
          </cell>
        </row>
        <row r="14">
          <cell r="A14">
            <v>9090261</v>
          </cell>
          <cell r="B14" t="str">
            <v>ПЕТЛЯ SENSYS 8631I, УГОЛ 95ГР, ЧАШКА TH53D35, НАКЛАДНАЯ НАВЕСКА(B12,5)</v>
          </cell>
          <cell r="C14">
            <v>0</v>
          </cell>
          <cell r="D14">
            <v>200</v>
          </cell>
          <cell r="E14">
            <v>219.51</v>
          </cell>
          <cell r="F14">
            <v>148.26802950000001</v>
          </cell>
          <cell r="G14">
            <v>148.26802950000001</v>
          </cell>
        </row>
        <row r="15">
          <cell r="A15">
            <v>9091411</v>
          </cell>
          <cell r="B15" t="str">
            <v>ПЕТЛЯ SENSYS 8631I, УГОЛ 95ГР, ЧАШКА TH53D35, НА СРЕДНЮЮ СТЕНКУ(B3)*ЗАКАЗНАЯ ПОЗИЦИЯ!!!</v>
          </cell>
          <cell r="C15" t="str">
            <v>*</v>
          </cell>
          <cell r="D15">
            <v>50</v>
          </cell>
          <cell r="E15">
            <v>238.4</v>
          </cell>
          <cell r="F15">
            <v>161.02727999999999</v>
          </cell>
          <cell r="G15">
            <v>161.02727999999999</v>
          </cell>
        </row>
        <row r="16">
          <cell r="A16">
            <v>9091421</v>
          </cell>
          <cell r="B16" t="str">
            <v>ПЕТЛЯ SENSYS 8631I, УГОЛ 95ГР, ЧАШКА TH53D35, ВКЛАДНАЯ НАВЕСКА(B-4)*ЗАКАЗНАЯ ПОЗИЦИЯ!!!</v>
          </cell>
          <cell r="C16" t="str">
            <v>*</v>
          </cell>
          <cell r="D16">
            <v>50</v>
          </cell>
          <cell r="E16">
            <v>250.53</v>
          </cell>
          <cell r="F16">
            <v>169.22048850000002</v>
          </cell>
          <cell r="G16">
            <v>169.22048850000002</v>
          </cell>
        </row>
        <row r="17">
          <cell r="A17">
            <v>9091580</v>
          </cell>
          <cell r="B17" t="str">
            <v>ПЕТЛЯ SENSYS 8661, УГОЛ 95ГР, ЧАШКА TH52D35, НАКЛАДНАЯ НАВЕСКА(B12,5)</v>
          </cell>
          <cell r="C17">
            <v>0</v>
          </cell>
          <cell r="D17">
            <v>50</v>
          </cell>
          <cell r="E17">
            <v>175.41</v>
          </cell>
          <cell r="F17">
            <v>118.48068450000001</v>
          </cell>
          <cell r="G17">
            <v>118.48068450000001</v>
          </cell>
        </row>
        <row r="18">
          <cell r="A18">
            <v>9091590</v>
          </cell>
          <cell r="B18" t="str">
            <v>ПЕТЛЯ SENSYS 8661, УГОЛ 95ГР, ЧАШКА TH52D35, НА СРЕДНЮЮ СТЕНКУ(B3)*ЗАКАЗНАЯ ПОЗИЦИЯ!!!</v>
          </cell>
          <cell r="C18" t="str">
            <v>*</v>
          </cell>
          <cell r="D18">
            <v>50</v>
          </cell>
          <cell r="E18">
            <v>187.54</v>
          </cell>
          <cell r="F18">
            <v>126.67389299999999</v>
          </cell>
          <cell r="G18">
            <v>126.67389299999999</v>
          </cell>
        </row>
        <row r="19">
          <cell r="A19">
            <v>9091600</v>
          </cell>
          <cell r="B19" t="str">
            <v>ПЕТЛЯ SENSYS 8661, УГОЛ 95ГР, ЧАШКА TH52D35, ВКЛАДНАЯ НАВЕСКА(B-4)*ЗАКАЗНАЯ ПОЗИЦИЯ!!!</v>
          </cell>
          <cell r="C19" t="str">
            <v>*</v>
          </cell>
          <cell r="D19">
            <v>50</v>
          </cell>
          <cell r="E19">
            <v>199.68</v>
          </cell>
          <cell r="F19">
            <v>134.87385600000002</v>
          </cell>
          <cell r="G19">
            <v>134.87385600000002</v>
          </cell>
        </row>
        <row r="20">
          <cell r="A20">
            <v>9094270</v>
          </cell>
          <cell r="B20" t="str">
            <v>ПЕТЛЯ SENSYS 8646I, УГОЛ 110ГР, ЧАШКА TH52D35, НАКЛАДНАЯ НАВЕСКА(B12,5)</v>
          </cell>
          <cell r="C20">
            <v>0</v>
          </cell>
          <cell r="D20">
            <v>50</v>
          </cell>
          <cell r="E20">
            <v>269.83999999999997</v>
          </cell>
          <cell r="F20">
            <v>182.263428</v>
          </cell>
          <cell r="G20">
            <v>182.263428</v>
          </cell>
        </row>
        <row r="21">
          <cell r="A21">
            <v>9094280</v>
          </cell>
          <cell r="B21" t="str">
            <v>ПЕТЛЯ SENSYS 8646I, УГОЛ 110ГР, ЧАШКА TH52D35, НА СРЕДНЮЮ СТЕНКУ(B3)</v>
          </cell>
          <cell r="C21">
            <v>0</v>
          </cell>
          <cell r="D21">
            <v>50</v>
          </cell>
          <cell r="E21">
            <v>281.98</v>
          </cell>
          <cell r="F21">
            <v>190.46339100000003</v>
          </cell>
          <cell r="G21">
            <v>190.46339100000003</v>
          </cell>
        </row>
        <row r="22">
          <cell r="A22">
            <v>9094290</v>
          </cell>
          <cell r="B22" t="str">
            <v>ПЕТЛЯ SENSYS 8646I, УГОЛ 110ГР, ЧАШКА TH52D35, ВКЛАДНАЯ НАВЕСКА(B-4)</v>
          </cell>
          <cell r="C22">
            <v>0</v>
          </cell>
          <cell r="D22">
            <v>50</v>
          </cell>
          <cell r="E22">
            <v>294.12</v>
          </cell>
          <cell r="F22">
            <v>198.66335400000003</v>
          </cell>
          <cell r="G22">
            <v>198.66335400000003</v>
          </cell>
        </row>
        <row r="23">
          <cell r="A23">
            <v>9094271</v>
          </cell>
          <cell r="B23" t="str">
            <v>ПЕТЛЯ SENSYS 8646I, УГОЛ 110ГР, ЧАШКА TH53D35, НАКЛАДНАЯ НАВЕСКА(B12,5)</v>
          </cell>
          <cell r="C23">
            <v>0</v>
          </cell>
          <cell r="D23">
            <v>50</v>
          </cell>
          <cell r="E23">
            <v>280.22000000000003</v>
          </cell>
          <cell r="F23">
            <v>189.27459900000005</v>
          </cell>
          <cell r="G23">
            <v>189.27459900000005</v>
          </cell>
        </row>
        <row r="24">
          <cell r="A24">
            <v>9094281</v>
          </cell>
          <cell r="B24" t="str">
            <v>ПЕТЛЯ SENSYS 8646I, УГОЛ 110ГР, ЧАШКА TH53D35, НА СРЕДНЮЮ СТЕНКУ(B3)*ЗАКАЗНАЯ ПОЗИЦИЯ!!!</v>
          </cell>
          <cell r="C24" t="str">
            <v>*</v>
          </cell>
          <cell r="D24">
            <v>50</v>
          </cell>
          <cell r="E24">
            <v>292.36</v>
          </cell>
          <cell r="F24">
            <v>197.47456199999999</v>
          </cell>
          <cell r="G24">
            <v>197.47456199999999</v>
          </cell>
        </row>
        <row r="25">
          <cell r="A25">
            <v>9094291</v>
          </cell>
          <cell r="B25" t="str">
            <v>ПЕТЛЯ SENSYS 8646I, УГОЛ 110ГР, ЧАШКА TH53D35, ВКЛАДНАЯ НАВЕСКА(B-4)*ЗАКАЗНАЯ ПОЗИЦИЯ!!!</v>
          </cell>
          <cell r="C25" t="str">
            <v>*</v>
          </cell>
          <cell r="D25">
            <v>50</v>
          </cell>
          <cell r="E25">
            <v>304.5</v>
          </cell>
          <cell r="F25">
            <v>205.67452499999999</v>
          </cell>
          <cell r="G25">
            <v>205.67452499999999</v>
          </cell>
        </row>
        <row r="26">
          <cell r="A26">
            <v>9094450</v>
          </cell>
          <cell r="B26" t="str">
            <v>ПЕТЛЯ SENSYS 8676, УГОЛ 110ГР, ЧАШКА TH52D35, НАКЛАДНАЯ НАВЕСКА(B12,5)*ЗАКАЗНАЯ ПОЗИЦИЯ!!!</v>
          </cell>
          <cell r="C26" t="str">
            <v>*</v>
          </cell>
          <cell r="D26">
            <v>50</v>
          </cell>
          <cell r="E26">
            <v>229.36</v>
          </cell>
          <cell r="F26">
            <v>154.92121200000003</v>
          </cell>
          <cell r="G26">
            <v>154.92121200000003</v>
          </cell>
        </row>
        <row r="27">
          <cell r="A27">
            <v>9094460</v>
          </cell>
          <cell r="B27" t="str">
            <v>ПЕТЛЯ SENSYS 8676, УГОЛ 110ГР, ЧАШКА TH52D35, НА СРЕДНЮЮ СТЕНКУ(B3)*ЗАКАЗНАЯ ПОЗИЦИЯ!!!</v>
          </cell>
          <cell r="C27" t="str">
            <v>*</v>
          </cell>
          <cell r="D27">
            <v>50</v>
          </cell>
          <cell r="E27">
            <v>241.5</v>
          </cell>
          <cell r="F27">
            <v>163.12117499999999</v>
          </cell>
          <cell r="G27">
            <v>163.12117499999999</v>
          </cell>
        </row>
        <row r="28">
          <cell r="A28">
            <v>9094470</v>
          </cell>
          <cell r="B28" t="str">
            <v>ПЕТЛЯ SENSYS 8676, УГОЛ 110ГР, ЧАШКА TH52D35, ВКЛАДНАЯ НАВЕСКА(B-4)*ЗАКАЗНАЯ ПОЗИЦИЯ!!!</v>
          </cell>
          <cell r="C28" t="str">
            <v>*</v>
          </cell>
          <cell r="D28">
            <v>50</v>
          </cell>
          <cell r="E28">
            <v>253.66</v>
          </cell>
          <cell r="F28">
            <v>171.33464699999999</v>
          </cell>
          <cell r="G28">
            <v>171.33464699999999</v>
          </cell>
        </row>
        <row r="29">
          <cell r="A29">
            <v>9099540</v>
          </cell>
          <cell r="B29" t="str">
            <v>ПЕТЛЯ SENSYS 8657I, УГОЛ 165ГР, ЧАШКА TH52D35, НАКЛАДНАЯ НАВЕСКА(B12,5)</v>
          </cell>
          <cell r="C29">
            <v>0</v>
          </cell>
          <cell r="D29">
            <v>50</v>
          </cell>
          <cell r="E29">
            <v>418.24</v>
          </cell>
          <cell r="F29">
            <v>282.50020800000004</v>
          </cell>
          <cell r="G29">
            <v>282.50020800000004</v>
          </cell>
        </row>
        <row r="30">
          <cell r="A30">
            <v>9099550</v>
          </cell>
          <cell r="B30" t="str">
            <v>ПЕТЛЯ SENSYS 8657I, УГОЛ 165ГР, ЧАШКА TH52D35, НА СРЕДНЮЮ СТЕНКУ(B3)</v>
          </cell>
          <cell r="C30">
            <v>0</v>
          </cell>
          <cell r="D30">
            <v>50</v>
          </cell>
          <cell r="E30">
            <v>430.38</v>
          </cell>
          <cell r="F30">
            <v>290.70017100000001</v>
          </cell>
          <cell r="G30">
            <v>290.70017100000001</v>
          </cell>
        </row>
        <row r="31">
          <cell r="A31">
            <v>9099541</v>
          </cell>
          <cell r="B31" t="str">
            <v>ПЕТЛЯ SENSYS 8657I, УГОЛ 165ГР, ЧАШКА TH53D35, НАКЛАДНАЯ НАВЕСКА(B12,5)</v>
          </cell>
          <cell r="C31">
            <v>0</v>
          </cell>
          <cell r="D31">
            <v>50</v>
          </cell>
          <cell r="E31">
            <v>428.61</v>
          </cell>
          <cell r="F31">
            <v>289.50462450000003</v>
          </cell>
          <cell r="G31">
            <v>289.50462450000003</v>
          </cell>
        </row>
        <row r="32">
          <cell r="A32">
            <v>9099551</v>
          </cell>
          <cell r="B32" t="str">
            <v>ПЕТЛЯ SENSYS 8657I, УГОЛ 165ГР, ЧАШКА TH53D35, НА СРЕДНЮЮ СТЕНКУ(B3)*ЗАКАЗНАЯ ПОЗИЦИЯ!!!</v>
          </cell>
          <cell r="C32" t="str">
            <v>*</v>
          </cell>
          <cell r="D32">
            <v>50</v>
          </cell>
          <cell r="E32">
            <v>440.76</v>
          </cell>
          <cell r="F32">
            <v>297.711342</v>
          </cell>
          <cell r="G32">
            <v>297.711342</v>
          </cell>
        </row>
        <row r="33">
          <cell r="A33">
            <v>9088016</v>
          </cell>
          <cell r="B33" t="str">
            <v>ПЕТЛЯ SENSYS 8639I, УГОЛ КОРПУСА W30, УГОЛ 95ГР, ЧАШКА TH52D35, НАКЛАДНАЯ НАВЕСКА(B2)</v>
          </cell>
          <cell r="C33">
            <v>0</v>
          </cell>
          <cell r="D33">
            <v>50</v>
          </cell>
          <cell r="E33">
            <v>414.54</v>
          </cell>
          <cell r="F33">
            <v>280.00104300000004</v>
          </cell>
          <cell r="G33">
            <v>280.00104300000004</v>
          </cell>
        </row>
        <row r="34">
          <cell r="A34">
            <v>9088017</v>
          </cell>
          <cell r="B34" t="str">
            <v>ПЕТЛЯ SENSYS 8639I, УГОЛ КОРПУСА W30, УГОЛ 95ГР, ЧАШКА TH52D35, ВКЛАДНАЯ НАВЕСКА(B-16)</v>
          </cell>
          <cell r="C34">
            <v>0</v>
          </cell>
          <cell r="D34">
            <v>50</v>
          </cell>
          <cell r="E34">
            <v>414.54</v>
          </cell>
          <cell r="F34">
            <v>280.00104300000004</v>
          </cell>
          <cell r="G34">
            <v>280.00104300000004</v>
          </cell>
        </row>
        <row r="35">
          <cell r="A35">
            <v>9088034</v>
          </cell>
          <cell r="B35" t="str">
            <v>ПЕТЛЯ SENSYS 8639I, УГОЛ КОРПУСА W30, УГОЛ 95ГР, ЧАШКА TH53D35, НАКЛАДНАЯ НАВЕСКА(B2)</v>
          </cell>
          <cell r="C35">
            <v>0</v>
          </cell>
          <cell r="D35">
            <v>50</v>
          </cell>
          <cell r="E35">
            <v>425.18</v>
          </cell>
          <cell r="F35">
            <v>287.18783100000002</v>
          </cell>
          <cell r="G35">
            <v>287.18783100000002</v>
          </cell>
        </row>
        <row r="36">
          <cell r="A36">
            <v>9088035</v>
          </cell>
          <cell r="B36" t="str">
            <v>ПЕТЛЯ SENSYS 8639I, УГОЛ КОРПУСА W30, УГОЛ 95ГР, ЧАШКА TH53D35, ВКЛАДНАЯ НАВЕСКА(B-16)*ЗАКАЗНАЯ ПОЗИЦИЯ!!!</v>
          </cell>
          <cell r="C36" t="str">
            <v>*</v>
          </cell>
          <cell r="D36">
            <v>50</v>
          </cell>
          <cell r="E36">
            <v>425.18</v>
          </cell>
          <cell r="F36">
            <v>287.18783100000002</v>
          </cell>
          <cell r="G36">
            <v>287.18783100000002</v>
          </cell>
        </row>
        <row r="37">
          <cell r="A37">
            <v>9088176</v>
          </cell>
          <cell r="B37" t="str">
            <v>ПЕТЛЯ SENSYS 8669,УГОЛ КОРПУСА W30,УГОЛ 95ГР,ЧАШКА TH52D35,НАКЛАДНАЯ, B2</v>
          </cell>
          <cell r="C37">
            <v>0</v>
          </cell>
          <cell r="D37">
            <v>50</v>
          </cell>
          <cell r="E37">
            <v>373.08</v>
          </cell>
          <cell r="F37">
            <v>251.99688599999999</v>
          </cell>
          <cell r="G37">
            <v>251.99688599999999</v>
          </cell>
        </row>
        <row r="38">
          <cell r="A38">
            <v>9088177</v>
          </cell>
          <cell r="B38" t="str">
            <v>ПЕТЛЯ SENSYS 8669,УГОЛ КОРПУСА W30,УГОЛ 95ГР,ЧАШКА TH52D35,ВКЛАДНАЯ, B-16*ЗАКАЗНАЯ ПОЗИЦИЯ!!!</v>
          </cell>
          <cell r="C38" t="str">
            <v>*</v>
          </cell>
          <cell r="D38">
            <v>50</v>
          </cell>
          <cell r="E38">
            <v>391.76</v>
          </cell>
          <cell r="F38">
            <v>264.61429200000003</v>
          </cell>
          <cell r="G38">
            <v>264.61429200000003</v>
          </cell>
        </row>
        <row r="39">
          <cell r="A39">
            <v>9088019</v>
          </cell>
          <cell r="B39" t="str">
            <v>ПЕТЛЯ SENSYS 8639I, УГОЛ КОРПУСА W45, УГОЛ 95ГР, ЧАШКА TH52D35, НАКЛАДНАЯ НАВЕСКА(B-2)</v>
          </cell>
          <cell r="C39">
            <v>0</v>
          </cell>
          <cell r="D39">
            <v>50</v>
          </cell>
          <cell r="E39">
            <v>414.54</v>
          </cell>
          <cell r="F39">
            <v>280.00104300000004</v>
          </cell>
          <cell r="G39">
            <v>280.00104300000004</v>
          </cell>
        </row>
        <row r="40">
          <cell r="A40">
            <v>9088020</v>
          </cell>
          <cell r="B40" t="str">
            <v>ПЕТЛЯ SENSYS 8639I, УГОЛ КОРПУСА W45, УГОЛ 95ГР, ЧАШКА TH52D35, ВКЛАДНАЯ НАВЕСКА(B-25)</v>
          </cell>
          <cell r="C40">
            <v>0</v>
          </cell>
          <cell r="D40">
            <v>50</v>
          </cell>
          <cell r="E40">
            <v>414.54</v>
          </cell>
          <cell r="F40">
            <v>280.00104300000004</v>
          </cell>
          <cell r="G40">
            <v>280.00104300000004</v>
          </cell>
        </row>
        <row r="41">
          <cell r="A41">
            <v>9088037</v>
          </cell>
          <cell r="B41" t="str">
            <v>ПЕТЛЯ SENSYS 8639I, УГОЛ КОРПУСА W45, УГОЛ 95ГР, ЧАШКА TH53D35, НАКЛАДНАЯ НАВЕСКА(B-2)</v>
          </cell>
          <cell r="C41">
            <v>0</v>
          </cell>
          <cell r="D41">
            <v>50</v>
          </cell>
          <cell r="E41">
            <v>425.18</v>
          </cell>
          <cell r="F41">
            <v>287.18783100000002</v>
          </cell>
          <cell r="G41">
            <v>287.18783100000002</v>
          </cell>
        </row>
        <row r="42">
          <cell r="A42">
            <v>9088038</v>
          </cell>
          <cell r="B42" t="str">
            <v>ПЕТЛЯ SENSYS 8639I, УГОЛ КОРПУСА W45, УГОЛ 95ГР, ЧАШКА TH53D35, ВКЛАДНАЯ НАВЕСКА(B-25)*ЗАКАЗНАЯ ПОЗИЦИЯ!!!</v>
          </cell>
          <cell r="C42" t="str">
            <v>*</v>
          </cell>
          <cell r="D42">
            <v>50</v>
          </cell>
          <cell r="E42">
            <v>425.18</v>
          </cell>
          <cell r="F42">
            <v>287.18783100000002</v>
          </cell>
          <cell r="G42">
            <v>287.18783100000002</v>
          </cell>
        </row>
        <row r="43">
          <cell r="A43">
            <v>9088179</v>
          </cell>
          <cell r="B43" t="str">
            <v>ПЕТЛЯ SENSYS 8669,УГОЛ КОРПУСА W45,УГОЛ 95ГР,ЧАШКА TH52D35,НАКЛАДНАЯ, B-2</v>
          </cell>
          <cell r="C43">
            <v>0</v>
          </cell>
          <cell r="D43">
            <v>50</v>
          </cell>
          <cell r="E43">
            <v>373.08</v>
          </cell>
          <cell r="F43">
            <v>251.99688599999999</v>
          </cell>
          <cell r="G43">
            <v>251.99688599999999</v>
          </cell>
        </row>
        <row r="44">
          <cell r="A44">
            <v>9088180</v>
          </cell>
          <cell r="B44" t="str">
            <v>ПЕТЛЯ SENSYS 8669,УГОЛ КОРПУСА W45,УГОЛ 95ГР,ЧАШКА TH52D35,ВКЛАДНАЯ, B-25</v>
          </cell>
          <cell r="C44">
            <v>0</v>
          </cell>
          <cell r="D44">
            <v>50</v>
          </cell>
          <cell r="E44">
            <v>391.76</v>
          </cell>
          <cell r="F44">
            <v>264.61429200000003</v>
          </cell>
          <cell r="G44">
            <v>264.61429200000003</v>
          </cell>
        </row>
        <row r="45">
          <cell r="A45">
            <v>9088021</v>
          </cell>
          <cell r="B45" t="str">
            <v>ПЕТЛЯ SENSYS 8639I, УГОЛ КОРПУСА W90, УГОЛ 95ГР, ЧАШКА TH52D35, ВКЛАДНАЯ НАВЕСКА(B4)</v>
          </cell>
          <cell r="C45">
            <v>0</v>
          </cell>
          <cell r="D45">
            <v>50</v>
          </cell>
          <cell r="E45">
            <v>414.54</v>
          </cell>
          <cell r="F45">
            <v>280.00104300000004</v>
          </cell>
          <cell r="G45">
            <v>280.00104300000004</v>
          </cell>
        </row>
        <row r="46">
          <cell r="A46">
            <v>9088039</v>
          </cell>
          <cell r="B46" t="str">
            <v>ПЕТЛЯ SENSYS 8639I, УГОЛ КОРПУСА W90, УГОЛ 95ГР, ЧАШКА TH53D35, ВКЛАДНАЯ НАВЕСКА(B4)</v>
          </cell>
          <cell r="C46">
            <v>0</v>
          </cell>
          <cell r="D46">
            <v>50</v>
          </cell>
          <cell r="E46">
            <v>425.18</v>
          </cell>
          <cell r="F46">
            <v>287.18783100000002</v>
          </cell>
          <cell r="G46">
            <v>287.18783100000002</v>
          </cell>
        </row>
        <row r="47">
          <cell r="A47">
            <v>9088181</v>
          </cell>
          <cell r="B47" t="str">
            <v>ПЕТЛЯ SENSYS 8669,УГОЛ КОРПУСА W90,УГОЛ 95ГР,ЧАШКА TH52D35,ВКЛАДНАЯ, B4</v>
          </cell>
          <cell r="C47">
            <v>0</v>
          </cell>
          <cell r="D47">
            <v>50</v>
          </cell>
          <cell r="E47">
            <v>373.08</v>
          </cell>
          <cell r="F47">
            <v>251.99688599999999</v>
          </cell>
          <cell r="G47">
            <v>251.99688599999999</v>
          </cell>
        </row>
        <row r="48">
          <cell r="A48">
            <v>9072524</v>
          </cell>
          <cell r="B48" t="str">
            <v>ПЕТЛЯ SENSYS 8638I ДЛЯ АЛЮМИНИЕВЫХ РАМ, УГОЛ 95ГР, ЧАШКА TA32, НАКЛАДНАЯ НАВЕСКА(B12, 5)</v>
          </cell>
          <cell r="C48">
            <v>0</v>
          </cell>
          <cell r="D48">
            <v>50</v>
          </cell>
          <cell r="E48">
            <v>269.83999999999997</v>
          </cell>
          <cell r="F48">
            <v>182.263428</v>
          </cell>
          <cell r="G48">
            <v>182.263428</v>
          </cell>
        </row>
        <row r="49">
          <cell r="A49">
            <v>9072525</v>
          </cell>
          <cell r="B49" t="str">
            <v>ПЕТЛЯ SENSYS 8638I ДЛЯ АЛЮМИНИЕВЫХ РАМ, УГОЛ 95ГР, ЧАШКА TA32, НА СРЕДНЮЮ СТЕНКУ(B3)*ЗАКАЗНАЯ ПОЗИЦИЯ!!!</v>
          </cell>
          <cell r="C49" t="str">
            <v>*</v>
          </cell>
          <cell r="D49">
            <v>50</v>
          </cell>
          <cell r="E49">
            <v>281.98</v>
          </cell>
          <cell r="F49">
            <v>190.46339100000003</v>
          </cell>
          <cell r="G49">
            <v>190.46339100000003</v>
          </cell>
        </row>
        <row r="50">
          <cell r="A50">
            <v>9072526</v>
          </cell>
          <cell r="B50" t="str">
            <v>ПЕТЛЯ SENSYS 8638I ДЛЯ АЛЮМИНИЕВЫХ РАМ, УГОЛ 95ГР, ЧАШКА TA32, ВКЛАДНАЯ НАВЕСКА(B-4)</v>
          </cell>
          <cell r="C50">
            <v>0</v>
          </cell>
          <cell r="D50">
            <v>50</v>
          </cell>
          <cell r="E50">
            <v>294.12</v>
          </cell>
          <cell r="F50">
            <v>198.66335400000003</v>
          </cell>
          <cell r="G50">
            <v>198.66335400000003</v>
          </cell>
        </row>
        <row r="51">
          <cell r="A51">
            <v>9090109</v>
          </cell>
          <cell r="B51" t="str">
            <v>ПЕТЛЯ INTERMAT 9930 ДЛЯ УГЛОВЫХ ШКАФОВ, ЧАШКА TH52D35, НАКЛАДНАЯ НАВЕСКА(B24)</v>
          </cell>
          <cell r="C51">
            <v>0</v>
          </cell>
          <cell r="D51">
            <v>50</v>
          </cell>
          <cell r="E51">
            <v>290.72000000000003</v>
          </cell>
          <cell r="F51">
            <v>196.36682400000004</v>
          </cell>
          <cell r="G51">
            <v>196.36682400000004</v>
          </cell>
        </row>
        <row r="52">
          <cell r="A52">
            <v>9090110</v>
          </cell>
          <cell r="B52" t="str">
            <v>ПЕТЛЯ INTERMAT 9930 ДЛЯ УГЛОВЫХ ШКАФОВ, ЧАШКА TH53D35, НАКЛАДНАЯ НАВЕСКА(B24)</v>
          </cell>
          <cell r="C52">
            <v>0</v>
          </cell>
          <cell r="D52">
            <v>50</v>
          </cell>
          <cell r="E52">
            <v>300.58999999999997</v>
          </cell>
          <cell r="F52">
            <v>203.03351549999996</v>
          </cell>
          <cell r="G52">
            <v>203.03351549999996</v>
          </cell>
        </row>
        <row r="53">
          <cell r="A53">
            <v>9091738</v>
          </cell>
          <cell r="B53" t="str">
            <v>ПЕТЛЯ SENSYS 8645I,УГОЛ 110ГР,ЧАШКА TH52D35,НАКЛАДНАЯ, B12,5,ЧЕРНЫЙ ОБСИДИАН</v>
          </cell>
          <cell r="C53">
            <v>0</v>
          </cell>
          <cell r="D53">
            <v>50</v>
          </cell>
          <cell r="E53">
            <v>226.67</v>
          </cell>
          <cell r="F53">
            <v>153.10425149999998</v>
          </cell>
          <cell r="G53">
            <v>153.10425149999998</v>
          </cell>
        </row>
        <row r="54">
          <cell r="A54">
            <v>9091739</v>
          </cell>
          <cell r="B54" t="str">
            <v>ПЕТЛЯ SENSYS 8645I,УГОЛ 110ГР,ЧАШКА TH52D35,СРЕДНЯЯ СТЕНКА, B3,ЧЕРНЫЙ ОБСИДИАН</v>
          </cell>
          <cell r="C54">
            <v>0</v>
          </cell>
          <cell r="D54">
            <v>50</v>
          </cell>
          <cell r="E54">
            <v>241.24</v>
          </cell>
          <cell r="F54">
            <v>162.94555800000001</v>
          </cell>
          <cell r="G54">
            <v>162.94555800000001</v>
          </cell>
        </row>
        <row r="55">
          <cell r="A55">
            <v>9091740</v>
          </cell>
          <cell r="B55" t="str">
            <v>ПЕТЛЯ SENSYS 8645I,УГОЛ 110ГР,ЧАШКА TH52D35,ВКЛАДНАЯ, B-4,ЧЕРНЫЙ ОБСИДИАН</v>
          </cell>
          <cell r="C55">
            <v>0</v>
          </cell>
          <cell r="D55">
            <v>50</v>
          </cell>
          <cell r="E55">
            <v>255.81</v>
          </cell>
          <cell r="F55">
            <v>172.78686450000001</v>
          </cell>
          <cell r="G55">
            <v>172.78686450000001</v>
          </cell>
        </row>
        <row r="56">
          <cell r="A56">
            <v>9091741</v>
          </cell>
          <cell r="B56" t="str">
            <v>ПЕТЛЯ SENSYS 8675,УГОЛ 110ГР,ЧАШКА TH52D35,НАКЛАДНАЯ, B12,5,ЧЕРНЫЙ ОБСИДИАН</v>
          </cell>
          <cell r="C56">
            <v>0</v>
          </cell>
          <cell r="D56">
            <v>50</v>
          </cell>
          <cell r="E56">
            <v>188.79</v>
          </cell>
          <cell r="F56">
            <v>127.51820550000001</v>
          </cell>
          <cell r="G56">
            <v>127.51820550000001</v>
          </cell>
        </row>
        <row r="57">
          <cell r="A57">
            <v>9091742</v>
          </cell>
          <cell r="B57" t="str">
            <v>ПЕТЛЯ SENSYS 8675,УГОЛ 110ГР,ЧАШКА TH52D35,СРЕДНЯЯ СТЕНКА, B3,ЧЕРНЫЙ ОБСИДИАН*ЗАКАЗНАЯ ПОЗИЦИЯ!!!</v>
          </cell>
          <cell r="C57" t="str">
            <v>*</v>
          </cell>
          <cell r="D57">
            <v>50</v>
          </cell>
          <cell r="E57">
            <v>204.22</v>
          </cell>
          <cell r="F57">
            <v>137.94039899999999</v>
          </cell>
          <cell r="G57">
            <v>137.94039899999999</v>
          </cell>
        </row>
        <row r="58">
          <cell r="A58">
            <v>9091743</v>
          </cell>
          <cell r="B58" t="str">
            <v>ПЕТЛЯ SENSYS 8675,УГОЛ 110ГР,ЧАШКА TH52D35,ВКЛАДНАЯ, B-4,ЧЕРНЫЙ ОБСИДИАН</v>
          </cell>
          <cell r="C58">
            <v>0</v>
          </cell>
          <cell r="D58">
            <v>50</v>
          </cell>
          <cell r="E58">
            <v>219.68</v>
          </cell>
          <cell r="F58">
            <v>148.382856</v>
          </cell>
          <cell r="G58">
            <v>148.382856</v>
          </cell>
        </row>
        <row r="59">
          <cell r="A59">
            <v>9091753</v>
          </cell>
          <cell r="B59" t="str">
            <v>ПЕТЛЯ SENSYS 8631I,УГОЛ 95ГР,ЧАШКА TH52D35,НАКЛАДНАЯ, B12,5,ЧЕРНЫЙ ОБСИДИАН</v>
          </cell>
          <cell r="C59">
            <v>0</v>
          </cell>
          <cell r="D59">
            <v>50</v>
          </cell>
          <cell r="E59">
            <v>250.95</v>
          </cell>
          <cell r="F59">
            <v>169.50417750000003</v>
          </cell>
          <cell r="G59">
            <v>169.50417750000003</v>
          </cell>
        </row>
        <row r="60">
          <cell r="A60">
            <v>9091755</v>
          </cell>
          <cell r="B60" t="str">
            <v>ПЕТЛЯ SENSYS 8631I,УГОЛ 95ГР,ЧАШКА TH52D35,СРЕДНЯЯ СТЕНКА, B3,ЧЕРНЫЙ ОБСИДИАН*ЗАКАЗНАЯ ПОЗИЦИЯ!!!</v>
          </cell>
          <cell r="C60" t="str">
            <v>*</v>
          </cell>
          <cell r="D60">
            <v>50</v>
          </cell>
          <cell r="E60">
            <v>265.52999999999997</v>
          </cell>
          <cell r="F60">
            <v>179.35223849999997</v>
          </cell>
          <cell r="G60">
            <v>179.35223849999997</v>
          </cell>
        </row>
        <row r="61">
          <cell r="A61">
            <v>9091756</v>
          </cell>
          <cell r="B61" t="str">
            <v>ПЕТЛЯ SENSYS 8631I,УГОЛ 95ГР,ЧАШКА TH52D35,ВКЛАДНАЯ, B-4,ЧЕРНЫЙ ОБСИДИАН*ЗАКАЗНАЯ ПОЗИЦИЯ!!!</v>
          </cell>
          <cell r="C61" t="str">
            <v>*</v>
          </cell>
          <cell r="D61">
            <v>50</v>
          </cell>
          <cell r="E61">
            <v>280.08</v>
          </cell>
          <cell r="F61">
            <v>189.18003599999997</v>
          </cell>
          <cell r="G61">
            <v>189.18003599999997</v>
          </cell>
        </row>
        <row r="62">
          <cell r="A62">
            <v>9091758</v>
          </cell>
          <cell r="B62" t="str">
            <v>ПЕТЛЯ SENSYS 8661,УГОЛ 95ГР,ЧАШКА TH52D35,НАКЛАДНАЯ, B12,5,ЧЕРНЫЙ ОБСИДИАН</v>
          </cell>
          <cell r="C62">
            <v>0</v>
          </cell>
          <cell r="D62">
            <v>50</v>
          </cell>
          <cell r="E62">
            <v>214.53</v>
          </cell>
          <cell r="F62">
            <v>144.90428850000004</v>
          </cell>
          <cell r="G62">
            <v>144.90428850000004</v>
          </cell>
        </row>
        <row r="63">
          <cell r="A63">
            <v>9091759</v>
          </cell>
          <cell r="B63" t="str">
            <v>ПЕТЛЯ SENSYS 8661,УГОЛ 95ГР,ЧАШКА TH52D35,СРЕДНЯЯ СТЕНКА, B3,ЧЕРНЫЙ ОБСИДИАН*ЗАКАЗНАЯ ПОЗИЦИЯ!!!</v>
          </cell>
          <cell r="C63" t="str">
            <v>*</v>
          </cell>
          <cell r="D63">
            <v>50</v>
          </cell>
          <cell r="E63">
            <v>229.96</v>
          </cell>
          <cell r="F63">
            <v>155.326482</v>
          </cell>
          <cell r="G63">
            <v>155.326482</v>
          </cell>
        </row>
        <row r="64">
          <cell r="A64">
            <v>9091760</v>
          </cell>
          <cell r="B64" t="str">
            <v>ПЕТЛЯ SENSYS 8661,УГОЛ 95ГР,ЧАШКА TH52D35,ВКЛАДНАЯ, B-4,ЧЕРНЫЙ ОБСИДИАН*ЗАКАЗНАЯ ПОЗИЦИЯ!!!</v>
          </cell>
          <cell r="C64" t="str">
            <v>*</v>
          </cell>
          <cell r="D64">
            <v>50</v>
          </cell>
          <cell r="E64">
            <v>245.42</v>
          </cell>
          <cell r="F64">
            <v>165.76893899999999</v>
          </cell>
          <cell r="G64">
            <v>165.76893899999999</v>
          </cell>
        </row>
        <row r="65">
          <cell r="A65">
            <v>9091761</v>
          </cell>
          <cell r="B65" t="str">
            <v>ПЕТЛЯ SENSYS 8646I,УГОЛ 110ГР,ЧАШКА TH52D35,НАКЛАДНАЯ, B12,5,ЧЕРНЫЙ ОБСИДИАН</v>
          </cell>
          <cell r="C65">
            <v>0</v>
          </cell>
          <cell r="D65">
            <v>50</v>
          </cell>
          <cell r="E65">
            <v>315.70999999999998</v>
          </cell>
          <cell r="F65">
            <v>213.2463195</v>
          </cell>
          <cell r="G65">
            <v>213.2463195</v>
          </cell>
        </row>
        <row r="66">
          <cell r="A66">
            <v>9091762</v>
          </cell>
          <cell r="B66" t="str">
            <v>ПЕТЛЯ SENSYS 8646I,УГОЛ 110ГР,ЧАШКА TH52D35,СРЕДНЯЯ СТЕНКА, B3,ЧЕРНЫЙ ОБСИДИАН*ЗАКАЗНАЯ ПОЗИЦИЯ!!!</v>
          </cell>
          <cell r="C66" t="str">
            <v>*</v>
          </cell>
          <cell r="D66">
            <v>50</v>
          </cell>
          <cell r="E66">
            <v>330.28</v>
          </cell>
          <cell r="F66">
            <v>223.087626</v>
          </cell>
          <cell r="G66">
            <v>223.087626</v>
          </cell>
        </row>
        <row r="67">
          <cell r="A67">
            <v>9091763</v>
          </cell>
          <cell r="B67" t="str">
            <v>ПЕТЛЯ SENSYS 8646I,УГОЛ 110ГР,ЧАШКА TH52D35,ВКЛАДНАЯ, B-4,ЧЕРНЫЙ ОБСИДИАН*ЗАКАЗНАЯ ПОЗИЦИЯ!!!</v>
          </cell>
          <cell r="C67" t="str">
            <v>*</v>
          </cell>
          <cell r="D67">
            <v>50</v>
          </cell>
          <cell r="E67">
            <v>344.86</v>
          </cell>
          <cell r="F67">
            <v>232.93568700000003</v>
          </cell>
          <cell r="G67">
            <v>232.93568700000003</v>
          </cell>
        </row>
        <row r="68">
          <cell r="A68">
            <v>9091764</v>
          </cell>
          <cell r="B68" t="str">
            <v>ПЕТЛЯ SENSYS 8676,УГОЛ 110ГР,ЧАШКА TH52D35,НАКЛАДНАЯ, B12,5,ЧЕРНЫЙ ОБСИДИАН</v>
          </cell>
          <cell r="C68">
            <v>0</v>
          </cell>
          <cell r="D68">
            <v>50</v>
          </cell>
          <cell r="E68">
            <v>283.18</v>
          </cell>
          <cell r="F68">
            <v>191.27393099999998</v>
          </cell>
          <cell r="G68">
            <v>191.27393099999998</v>
          </cell>
        </row>
        <row r="69">
          <cell r="A69">
            <v>9091765</v>
          </cell>
          <cell r="B69" t="str">
            <v>ПЕТЛЯ SENSYS 8676,УГОЛ 110ГР,ЧАШКА TH52D35,СРЕДНЯЯ СТЕНКА, B3,ЧЕРНЫЙ ОБСИДИАН*ЗАКАЗНАЯ ПОЗИЦИЯ!!!</v>
          </cell>
          <cell r="C69" t="str">
            <v>*</v>
          </cell>
          <cell r="D69">
            <v>50</v>
          </cell>
          <cell r="E69">
            <v>298.61</v>
          </cell>
          <cell r="F69">
            <v>201.6961245</v>
          </cell>
          <cell r="G69">
            <v>201.6961245</v>
          </cell>
        </row>
        <row r="70">
          <cell r="A70">
            <v>9091766</v>
          </cell>
          <cell r="B70" t="str">
            <v>ПЕТЛЯ SENSYS 8676,УГОЛ 110ГР,ЧАШКА TH52D35,ВКЛАДНАЯ, B-4,ЧЕРНЫЙ ОБСИДИАН*ЗАКАЗНАЯ ПОЗИЦИЯ!!!</v>
          </cell>
          <cell r="C70" t="str">
            <v>*</v>
          </cell>
          <cell r="D70">
            <v>50</v>
          </cell>
          <cell r="E70">
            <v>314.04000000000002</v>
          </cell>
          <cell r="F70">
            <v>212.11831800000002</v>
          </cell>
          <cell r="G70">
            <v>212.11831800000002</v>
          </cell>
        </row>
        <row r="71">
          <cell r="A71">
            <v>9091767</v>
          </cell>
          <cell r="B71" t="str">
            <v>ПЕТЛЯ SENSYS 8657I,УГОЛ 165ГР,ЧАШКА TH52D35,НАКЛАДНАЯ, B12,5,ЧЕРНЫЙ ОБСИДИАН</v>
          </cell>
          <cell r="C71">
            <v>0</v>
          </cell>
          <cell r="D71">
            <v>50</v>
          </cell>
          <cell r="E71">
            <v>501.89</v>
          </cell>
          <cell r="F71">
            <v>339.0016005</v>
          </cell>
          <cell r="G71">
            <v>339.0016005</v>
          </cell>
        </row>
        <row r="72">
          <cell r="A72">
            <v>9091768</v>
          </cell>
          <cell r="B72" t="str">
            <v>ПЕТЛЯ SENSYS 8657I,УГОЛ 165ГР,ЧАШКА TH52D35,СРЕДНЯЯ СТЕНКА, B3,ЧЕРНЫЙ ОБСИДИАН</v>
          </cell>
          <cell r="C72">
            <v>0</v>
          </cell>
          <cell r="D72">
            <v>50</v>
          </cell>
          <cell r="E72">
            <v>516.46</v>
          </cell>
          <cell r="F72">
            <v>348.84290700000003</v>
          </cell>
          <cell r="G72">
            <v>348.84290700000003</v>
          </cell>
        </row>
        <row r="73">
          <cell r="A73">
            <v>9091769</v>
          </cell>
          <cell r="B73" t="str">
            <v>ПЕТЛЯ SENSYS 8687,УГОЛ 165ГР,ЧАШКА TH52D35,НАКЛАДНАЯ, B12,5,ЧЕРНЫЙ ОБСИДИАН*ЗАКАЗНАЯ ПОЗИЦИЯ!!!</v>
          </cell>
          <cell r="C73" t="str">
            <v>*</v>
          </cell>
          <cell r="D73">
            <v>50</v>
          </cell>
          <cell r="E73">
            <v>480.52</v>
          </cell>
          <cell r="F73">
            <v>324.56723400000004</v>
          </cell>
          <cell r="G73">
            <v>324.56723400000004</v>
          </cell>
        </row>
        <row r="74">
          <cell r="A74">
            <v>9091770</v>
          </cell>
          <cell r="B74" t="str">
            <v>ПЕТЛЯ SENSYS 8687,УГОЛ 165ГР,ЧАШКА TH52D35,СРЕДНЯЯ СТЕНКА, B3,ЧЕРНЫЙ ОБСИДИАН*ЗАКАЗНАЯ ПОЗИЦИЯ!!!</v>
          </cell>
          <cell r="C74" t="str">
            <v>*</v>
          </cell>
          <cell r="D74">
            <v>50</v>
          </cell>
          <cell r="E74">
            <v>495.96</v>
          </cell>
          <cell r="F74">
            <v>334.99618200000003</v>
          </cell>
          <cell r="G74">
            <v>334.99618200000003</v>
          </cell>
        </row>
        <row r="75">
          <cell r="A75">
            <v>9091745</v>
          </cell>
          <cell r="B75" t="str">
            <v>ПЕТЛЯ SENSYS 8639I,W30,УГОЛ 95ГР,ЧАШКА TH52D35,НАКЛАДНАЯ, B2,ЧЕРНЫЙ ОБСИДИАН</v>
          </cell>
          <cell r="C75">
            <v>0</v>
          </cell>
          <cell r="D75">
            <v>50</v>
          </cell>
          <cell r="E75">
            <v>497.45</v>
          </cell>
          <cell r="F75">
            <v>336.00260250000002</v>
          </cell>
          <cell r="G75">
            <v>336.00260250000002</v>
          </cell>
        </row>
        <row r="76">
          <cell r="A76">
            <v>9091749</v>
          </cell>
          <cell r="B76" t="str">
            <v>ПЕТЛЯ SENSYS 8669,W30,УГОЛ 95ГР,ЧАШКА TH52D35,НАКЛАДНАЯ, B2,ЧЕРНЫЙ ОБСИДИАН*ЗАКАЗНАЯ ПОЗИЦИЯ!!!</v>
          </cell>
          <cell r="C76" t="str">
            <v>*</v>
          </cell>
          <cell r="D76">
            <v>50</v>
          </cell>
          <cell r="E76">
            <v>474.57</v>
          </cell>
          <cell r="F76">
            <v>320.54830650000002</v>
          </cell>
          <cell r="G76">
            <v>320.54830650000002</v>
          </cell>
        </row>
        <row r="77">
          <cell r="A77">
            <v>9091746</v>
          </cell>
          <cell r="B77" t="str">
            <v>ПЕТЛЯ SENSYS 8639I,W45,УГОЛ 95ГР,ЧАШКА TH52D35,НАКЛАДНАЯ, B9,ЧЕРНЫЙ ОБСИДИАН</v>
          </cell>
          <cell r="C77">
            <v>0</v>
          </cell>
          <cell r="D77">
            <v>50</v>
          </cell>
          <cell r="E77">
            <v>497.45</v>
          </cell>
          <cell r="F77">
            <v>336.00260250000002</v>
          </cell>
          <cell r="G77">
            <v>336.00260250000002</v>
          </cell>
        </row>
        <row r="78">
          <cell r="A78">
            <v>9091747</v>
          </cell>
          <cell r="B78" t="str">
            <v>ПЕТЛЯ SENSYS 8639I,W45,УГОЛ 95ГР,ЧАШКА TH52D35,НАКЛАДНАЯ, B-2,ЧЕРНЫЙ ОБСИДИАН</v>
          </cell>
          <cell r="C78">
            <v>0</v>
          </cell>
          <cell r="D78">
            <v>50</v>
          </cell>
          <cell r="E78">
            <v>497.45</v>
          </cell>
          <cell r="F78">
            <v>336.00260250000002</v>
          </cell>
          <cell r="G78">
            <v>336.00260250000002</v>
          </cell>
        </row>
        <row r="79">
          <cell r="A79">
            <v>9091750</v>
          </cell>
          <cell r="B79" t="str">
            <v>ПЕТЛЯ SENSYS 8669,W45,УГОЛ 95ГР,ЧАШКА TH52D35,НАКЛАДНАЯ, B-2,ЧЕРНЫЙ ОБСИДИАН*ЗАКАЗНАЯ ПОЗИЦИЯ!!!</v>
          </cell>
          <cell r="C79" t="str">
            <v>*</v>
          </cell>
          <cell r="D79">
            <v>50</v>
          </cell>
          <cell r="E79">
            <v>474.57</v>
          </cell>
          <cell r="F79">
            <v>320.54830650000002</v>
          </cell>
          <cell r="G79">
            <v>320.54830650000002</v>
          </cell>
        </row>
        <row r="80">
          <cell r="A80">
            <v>9091751</v>
          </cell>
          <cell r="B80" t="str">
            <v>ПЕТЛЯ SENSYS 8669,W45,УГОЛ 95ГР,ЧАШКА TH52D35,НАКЛАДНАЯ, B9,ЧЕРНЫЙ ОБСИДИАН*ЗАКАЗНАЯ ПОЗИЦИЯ!!!</v>
          </cell>
          <cell r="C80" t="str">
            <v>*</v>
          </cell>
          <cell r="D80">
            <v>50</v>
          </cell>
          <cell r="E80">
            <v>474.57</v>
          </cell>
          <cell r="F80">
            <v>320.54830650000002</v>
          </cell>
          <cell r="G80">
            <v>320.54830650000002</v>
          </cell>
        </row>
        <row r="81">
          <cell r="A81">
            <v>9091748</v>
          </cell>
          <cell r="B81" t="str">
            <v>ПЕТЛЯ SENSYS 8639I,W90,УГОЛ 95ГР,ЧАШКА TH52D35,ВКЛАДНАЯ, B4,ЧЕРНЫЙ ОБСИДИАН</v>
          </cell>
          <cell r="C81">
            <v>0</v>
          </cell>
          <cell r="D81">
            <v>50</v>
          </cell>
          <cell r="E81">
            <v>497.45</v>
          </cell>
          <cell r="F81">
            <v>336.00260250000002</v>
          </cell>
          <cell r="G81">
            <v>336.00260250000002</v>
          </cell>
        </row>
        <row r="82">
          <cell r="A82">
            <v>9091752</v>
          </cell>
          <cell r="B82" t="str">
            <v>ПЕТЛЯ SENSYS 8669,W90,УГОЛ 95ГР,ЧАШКА TH52D35,ВКЛАДНАЯ, B4,ЧЕРНЫЙ ОБСИДИАН*ЗАКАЗНАЯ ПОЗИЦИЯ!!!</v>
          </cell>
          <cell r="C82" t="str">
            <v>*</v>
          </cell>
          <cell r="D82">
            <v>50</v>
          </cell>
          <cell r="E82">
            <v>474.57</v>
          </cell>
          <cell r="F82">
            <v>320.54830650000002</v>
          </cell>
          <cell r="G82">
            <v>320.54830650000002</v>
          </cell>
        </row>
        <row r="83">
          <cell r="A83">
            <v>9091744</v>
          </cell>
          <cell r="B83" t="str">
            <v>ПЕТЛЯ SENSYS 8638I,УГОЛ 95ГР,ЧАШКА TA32,НАКЛАДНАЯ, B12,5,ЧЕРНЫЙ ОБСИДИАН</v>
          </cell>
          <cell r="C83">
            <v>0</v>
          </cell>
          <cell r="D83">
            <v>50</v>
          </cell>
          <cell r="E83">
            <v>323.8</v>
          </cell>
          <cell r="F83">
            <v>218.71071000000001</v>
          </cell>
          <cell r="G83">
            <v>218.71071000000001</v>
          </cell>
        </row>
        <row r="84">
          <cell r="A84">
            <v>9116394</v>
          </cell>
          <cell r="B84" t="str">
            <v>ПЕТЛЯ INTERMAT 9930,УГОЛ 50ГР/65ГР,ЧАШКА TH52D35,НАКЛАДНАЯ, B24,ЧЕРНЫЙ ОБСИДИАН</v>
          </cell>
          <cell r="C84">
            <v>0</v>
          </cell>
          <cell r="D84">
            <v>50</v>
          </cell>
          <cell r="E84">
            <v>366.3</v>
          </cell>
          <cell r="F84">
            <v>247.41733500000004</v>
          </cell>
          <cell r="G84">
            <v>247.41733500000004</v>
          </cell>
        </row>
        <row r="85">
          <cell r="A85">
            <v>9135141</v>
          </cell>
          <cell r="B85" t="str">
            <v>КОМПЛЕКТ ПЕТЕЛЬ SENSYS 8645I,УГОЛ 110ГР,ЧАШКА TX21,ПОД ПРИКЛЕИВАНИЕ,ВКЛАДНАЯ, B4*ЗАКАЗНАЯ ПОЗИЦИЯ!!!</v>
          </cell>
          <cell r="C85" t="str">
            <v>*</v>
          </cell>
          <cell r="D85">
            <v>2</v>
          </cell>
          <cell r="E85">
            <v>606.45000000000005</v>
          </cell>
          <cell r="F85">
            <v>409.62665250000009</v>
          </cell>
          <cell r="G85">
            <v>409.62665250000009</v>
          </cell>
        </row>
        <row r="86">
          <cell r="A86">
            <v>9135140</v>
          </cell>
          <cell r="B86" t="str">
            <v>КОМПЛЕКТ ПЕТЕЛЬ SENSYS 8657I,УГОЛ 165ГР,ЧАШКА TX21,ПОД ПРИКЛЕИВАНИЕ,ВКЛАДНАЯ, B4*ЗАКАЗНАЯ ПОЗИЦИЯ!!!</v>
          </cell>
          <cell r="C86" t="str">
            <v>*</v>
          </cell>
          <cell r="D86">
            <v>2</v>
          </cell>
          <cell r="E86">
            <v>773.88</v>
          </cell>
          <cell r="F86">
            <v>522.71724600000005</v>
          </cell>
          <cell r="G86">
            <v>522.71724600000005</v>
          </cell>
        </row>
        <row r="87">
          <cell r="A87">
            <v>9116092</v>
          </cell>
          <cell r="B87" t="str">
            <v>КОМПЛЕКТ АДАПТЕРОВ ПОД ПРИКЛЕИВАНИЕ SENSYS ДЛЯ СТЕКЛ. ДВЕРЕЙ,ЧАШКА TX21*ЗАКАЗНАЯ ПОЗИЦИЯ!!!</v>
          </cell>
          <cell r="C87" t="str">
            <v>*</v>
          </cell>
          <cell r="D87">
            <v>2</v>
          </cell>
          <cell r="E87">
            <v>228.44</v>
          </cell>
          <cell r="F87">
            <v>154.29979799999998</v>
          </cell>
          <cell r="G87">
            <v>154.29979799999998</v>
          </cell>
        </row>
        <row r="88">
          <cell r="A88">
            <v>9133536</v>
          </cell>
          <cell r="B88" t="str">
            <v>МОНТАЖНАЯ ПЛАНКА SYSTEM 8099 ДЛЯ НАКЛАДНОЙ НАВЕСКИ,D10,ПОД ПРИКЛЕИВАНИЕ*ЗАКАЗНАЯ ПОЗИЦИЯ!!!</v>
          </cell>
          <cell r="C88" t="str">
            <v>*</v>
          </cell>
          <cell r="D88">
            <v>2</v>
          </cell>
          <cell r="E88">
            <v>965.15</v>
          </cell>
          <cell r="F88">
            <v>651.91056750000007</v>
          </cell>
          <cell r="G88">
            <v>651.91056750000007</v>
          </cell>
        </row>
        <row r="89">
          <cell r="A89">
            <v>9133534</v>
          </cell>
          <cell r="B89" t="str">
            <v>МОНТАЖНАЯ ПЛАНКА SYSTEM 8099 ДЛЯ ВКЛАДНОЙ НАВЕСКИ,D10,ПОД ПРИКЛЕИВАНИЕ*ЗАКАЗНАЯ ПОЗИЦИЯ!!!</v>
          </cell>
          <cell r="C89" t="str">
            <v>*</v>
          </cell>
          <cell r="D89">
            <v>2</v>
          </cell>
          <cell r="E89">
            <v>965.15</v>
          </cell>
          <cell r="F89">
            <v>651.91056750000007</v>
          </cell>
          <cell r="G89">
            <v>651.91056750000007</v>
          </cell>
        </row>
        <row r="90">
          <cell r="A90">
            <v>9081923</v>
          </cell>
          <cell r="B90" t="str">
            <v>КОМПЛЕКТ КЛЕЕВОГО АДАПТЕРА ДЛЯ SENSYS</v>
          </cell>
          <cell r="C90">
            <v>0</v>
          </cell>
          <cell r="D90">
            <v>2</v>
          </cell>
          <cell r="E90">
            <v>334.38</v>
          </cell>
          <cell r="F90">
            <v>225.85697100000002</v>
          </cell>
          <cell r="G90">
            <v>225.85697100000002</v>
          </cell>
        </row>
        <row r="91">
          <cell r="A91">
            <v>9227397</v>
          </cell>
          <cell r="B91" t="str">
            <v>ПОЗИЦИОНИРУЮЩИЙ ШАБЛОН ДЛЯ МОНТАЖНЫХ ПЛАНОК ПОД ПРИКЛЕИВАНИЕ*ЗАКАЗНАЯ ПОЗИЦИЯ!!!</v>
          </cell>
          <cell r="C91" t="str">
            <v>*</v>
          </cell>
          <cell r="D91">
            <v>1</v>
          </cell>
          <cell r="E91">
            <v>384.71</v>
          </cell>
          <cell r="F91">
            <v>259.85236950000001</v>
          </cell>
          <cell r="G91">
            <v>259.85236950000001</v>
          </cell>
        </row>
        <row r="92">
          <cell r="A92">
            <v>9134988</v>
          </cell>
          <cell r="B92" t="str">
            <v>ПОЗИЦИОНИРУЮЩИЙ ШАБЛОН ДЛЯ ЧАШКИ ПЕТЛИ ПОД ПРИКЛЕИВАНИЕ*ЗАКАЗНАЯ ПОЗИЦИЯ!!!</v>
          </cell>
          <cell r="C92" t="str">
            <v>*</v>
          </cell>
          <cell r="D92">
            <v>1</v>
          </cell>
          <cell r="E92">
            <v>384.71</v>
          </cell>
          <cell r="F92">
            <v>259.85236950000001</v>
          </cell>
          <cell r="G92">
            <v>259.85236950000001</v>
          </cell>
        </row>
        <row r="93">
          <cell r="A93">
            <v>1029518</v>
          </cell>
          <cell r="B93" t="str">
            <v>ПЕТЛЯ INTERMAT 9943, УГОЛ 110ГР, ЧАШКА TH42D35, НАКЛАДНАЯ НАВЕСКА(B12,5)</v>
          </cell>
          <cell r="C93">
            <v>0</v>
          </cell>
          <cell r="D93">
            <v>200</v>
          </cell>
          <cell r="E93">
            <v>74.72</v>
          </cell>
          <cell r="F93">
            <v>50.469624000000003</v>
          </cell>
          <cell r="G93">
            <v>50.469624000000003</v>
          </cell>
        </row>
        <row r="94">
          <cell r="A94">
            <v>1030620</v>
          </cell>
          <cell r="B94" t="str">
            <v>ПЕТЛЯ INTERMAT 9943, УГОЛ 110ГР, ЧАШКА TH42D35, НА СРЕДНЮЮ СТЕНКУ(B3)</v>
          </cell>
          <cell r="C94">
            <v>0</v>
          </cell>
          <cell r="D94">
            <v>200</v>
          </cell>
          <cell r="E94">
            <v>84.41</v>
          </cell>
          <cell r="F94">
            <v>57.014734499999996</v>
          </cell>
          <cell r="G94">
            <v>57.014734499999996</v>
          </cell>
        </row>
        <row r="95">
          <cell r="A95">
            <v>1030922</v>
          </cell>
          <cell r="B95" t="str">
            <v>ПЕТЛЯ INTERMAT 9943, УГОЛ 110ГР, ЧАШКА TH42D35, ВКЛАДНАЯ НАВЕСКА(B-3,5)</v>
          </cell>
          <cell r="C95">
            <v>0</v>
          </cell>
          <cell r="D95">
            <v>200</v>
          </cell>
          <cell r="E95">
            <v>86.67</v>
          </cell>
          <cell r="F95">
            <v>58.541251500000001</v>
          </cell>
          <cell r="G95">
            <v>58.541251500000001</v>
          </cell>
        </row>
        <row r="96">
          <cell r="A96">
            <v>1029520</v>
          </cell>
          <cell r="B96" t="str">
            <v>ПЕТЛЯ INTERMAT 9943, УГОЛ 110ГР, ЧАШКА TH43D35, НАКЛАДНАЯ НАВЕСКА(B12,5)</v>
          </cell>
          <cell r="C96">
            <v>0</v>
          </cell>
          <cell r="D96">
            <v>200</v>
          </cell>
          <cell r="E96">
            <v>84.35</v>
          </cell>
          <cell r="F96">
            <v>56.974207499999999</v>
          </cell>
          <cell r="G96">
            <v>56.974207499999999</v>
          </cell>
        </row>
        <row r="97">
          <cell r="A97">
            <v>9075105</v>
          </cell>
          <cell r="B97" t="str">
            <v>ПЕТЛЯ INTERMAT 9943,УГОЛ 110ГР,ЧАШКА TH43D35,СРЕДНЯЯ СТЕНКА, B3*ЗАКАЗНАЯ ПОЗИЦИЯ!!!</v>
          </cell>
          <cell r="C97" t="str">
            <v>*</v>
          </cell>
          <cell r="D97">
            <v>50</v>
          </cell>
          <cell r="E97">
            <v>98.76</v>
          </cell>
          <cell r="F97">
            <v>66.707442</v>
          </cell>
          <cell r="G97">
            <v>66.707442</v>
          </cell>
        </row>
        <row r="98">
          <cell r="A98">
            <v>9075121</v>
          </cell>
          <cell r="B98" t="str">
            <v>ПЕТЛЯ INTERMAT 9943,УГОЛ 110ГР,ЧАШКА TH43D35,ВКЛАДНАЯ, B-3,5*ЗАКАЗНАЯ ПОЗИЦИЯ!!!</v>
          </cell>
          <cell r="C98" t="str">
            <v>*</v>
          </cell>
          <cell r="D98">
            <v>50</v>
          </cell>
          <cell r="E98">
            <v>101.12</v>
          </cell>
          <cell r="F98">
            <v>68.301504000000008</v>
          </cell>
          <cell r="G98">
            <v>68.301504000000008</v>
          </cell>
        </row>
        <row r="99">
          <cell r="A99">
            <v>9005604</v>
          </cell>
          <cell r="B99" t="str">
            <v>ПЕТЛЯ INTERMAT 9973, УГОЛ 110ГР, ЧАШКА TH42D35, НАКЛАДНАЯ НАВЕСКА(B12,5)</v>
          </cell>
          <cell r="C99">
            <v>0</v>
          </cell>
          <cell r="D99">
            <v>200</v>
          </cell>
          <cell r="E99">
            <v>97.12</v>
          </cell>
          <cell r="F99">
            <v>65.599704000000003</v>
          </cell>
          <cell r="G99">
            <v>65.599704000000003</v>
          </cell>
        </row>
        <row r="100">
          <cell r="A100">
            <v>9043362</v>
          </cell>
          <cell r="B100" t="str">
            <v>ПЕТЛЯ INTERMAT 9973, УГОЛ 110ГР, ЧАШКА TH42D35, НА СРЕДНЮЮ СТЕНКУ(B3)</v>
          </cell>
          <cell r="C100">
            <v>0</v>
          </cell>
          <cell r="D100">
            <v>50</v>
          </cell>
          <cell r="E100">
            <v>112.18</v>
          </cell>
          <cell r="F100">
            <v>75.771981000000011</v>
          </cell>
          <cell r="G100">
            <v>75.771981000000011</v>
          </cell>
        </row>
        <row r="101">
          <cell r="A101">
            <v>9042878</v>
          </cell>
          <cell r="B101" t="str">
            <v>ПЕТЛЯ INTERMAT 9973, УГОЛ 110ГР, ЧАШКА TH42D35, ВКЛАДНАЯ НАВЕСКА(B-3,5)</v>
          </cell>
          <cell r="C101">
            <v>0</v>
          </cell>
          <cell r="D101">
            <v>200</v>
          </cell>
          <cell r="E101">
            <v>109.07</v>
          </cell>
          <cell r="F101">
            <v>73.671331499999994</v>
          </cell>
          <cell r="G101">
            <v>73.671331499999994</v>
          </cell>
        </row>
        <row r="102">
          <cell r="A102">
            <v>1058365</v>
          </cell>
          <cell r="B102" t="str">
            <v>ПЕТЛЯ INTERMAT 9936, УГОЛ 95ГР, ЧАШКА TH42D35, НАКЛАДНАЯ НАВЕСКА(B12,5)</v>
          </cell>
          <cell r="C102">
            <v>0</v>
          </cell>
          <cell r="D102">
            <v>200</v>
          </cell>
          <cell r="E102">
            <v>79.94</v>
          </cell>
          <cell r="F102">
            <v>53.995473000000004</v>
          </cell>
          <cell r="G102">
            <v>53.995473000000004</v>
          </cell>
        </row>
        <row r="103">
          <cell r="A103">
            <v>1058366</v>
          </cell>
          <cell r="B103" t="str">
            <v>ПЕТЛЯ INTERMAT 9936, УГОЛ 95ГР, ЧАШКА TH42D35, НА СРЕДНЮЮ СТЕНКУ(B3)</v>
          </cell>
          <cell r="C103">
            <v>0</v>
          </cell>
          <cell r="D103">
            <v>200</v>
          </cell>
          <cell r="E103">
            <v>89.66</v>
          </cell>
          <cell r="F103">
            <v>60.560847000000003</v>
          </cell>
          <cell r="G103">
            <v>60.560847000000003</v>
          </cell>
        </row>
        <row r="104">
          <cell r="A104">
            <v>1058367</v>
          </cell>
          <cell r="B104" t="str">
            <v>ПЕТЛЯ INTERMAT 9936, УГОЛ 95ГР, ЧАШКА TH42D35, ВКЛАДНАЯ НАВЕСКА(B-3,5)</v>
          </cell>
          <cell r="C104">
            <v>0</v>
          </cell>
          <cell r="D104">
            <v>200</v>
          </cell>
          <cell r="E104">
            <v>91.9</v>
          </cell>
          <cell r="F104">
            <v>62.073855000000002</v>
          </cell>
          <cell r="G104">
            <v>62.073855000000002</v>
          </cell>
        </row>
        <row r="105">
          <cell r="A105">
            <v>9043444</v>
          </cell>
          <cell r="B105" t="str">
            <v>ПЕТЛЯ INTERMAT 9936,УГОЛ 95ГР,ЧАШКА TH43D35,НАКЛАДНАЯ, B12,5*ЗАКАЗНАЯ ПОЗИЦИЯ!!!</v>
          </cell>
          <cell r="C105" t="str">
            <v>*</v>
          </cell>
          <cell r="D105">
            <v>50</v>
          </cell>
          <cell r="E105">
            <v>94.06</v>
          </cell>
          <cell r="F105">
            <v>63.532826999999997</v>
          </cell>
          <cell r="G105">
            <v>63.532826999999997</v>
          </cell>
        </row>
        <row r="106">
          <cell r="A106">
            <v>9043445</v>
          </cell>
          <cell r="B106" t="str">
            <v>ПЕТЛЯ INTERMAT 9936,УГОЛ 95ГР,ЧАШКА TH43D35,СРЕДНЯЯ СТЕНКА, B3*ЗАКАЗНАЯ ПОЗИЦИЯ!!!</v>
          </cell>
          <cell r="C106" t="str">
            <v>*</v>
          </cell>
          <cell r="D106">
            <v>50</v>
          </cell>
          <cell r="E106">
            <v>104.26</v>
          </cell>
          <cell r="F106">
            <v>70.422416999999996</v>
          </cell>
          <cell r="G106">
            <v>70.422416999999996</v>
          </cell>
        </row>
        <row r="107">
          <cell r="A107">
            <v>9043446</v>
          </cell>
          <cell r="B107" t="str">
            <v>ПЕТЛЯ INTERMAT 9936,УГОЛ 95ГР,ЧАШКА TH43D35,ВКЛАДНАЯ, B-3,5*ЗАКАЗНАЯ ПОЗИЦИЯ!!!</v>
          </cell>
          <cell r="C107" t="str">
            <v>*</v>
          </cell>
          <cell r="D107">
            <v>50</v>
          </cell>
          <cell r="E107">
            <v>106.6</v>
          </cell>
          <cell r="F107">
            <v>72.002969999999991</v>
          </cell>
          <cell r="G107">
            <v>72.002969999999991</v>
          </cell>
        </row>
        <row r="108">
          <cell r="A108">
            <v>9044850</v>
          </cell>
          <cell r="B108" t="str">
            <v>ПЕТЛЯ INTERMAT 9966, УГОЛ 95ГР, ЧАШКА TH42D35, НАКЛАДНАЯ НАВЕСКА(B12,5)</v>
          </cell>
          <cell r="C108">
            <v>0</v>
          </cell>
          <cell r="D108">
            <v>200</v>
          </cell>
          <cell r="E108">
            <v>102.35</v>
          </cell>
          <cell r="F108">
            <v>69.132307499999982</v>
          </cell>
          <cell r="G108">
            <v>69.132307499999982</v>
          </cell>
        </row>
        <row r="109">
          <cell r="A109">
            <v>9044868</v>
          </cell>
          <cell r="B109" t="str">
            <v>ПЕТЛЯ INTERMAT 9966, УГОЛ 95ГР, ЧАШКА TH42D35, НА СРЕДНЮЮ СТЕНКУ(B3)*ЗАКАЗНАЯ ПОЗИЦИЯ!!!</v>
          </cell>
          <cell r="C109" t="str">
            <v>*</v>
          </cell>
          <cell r="D109">
            <v>50</v>
          </cell>
          <cell r="E109">
            <v>117.66</v>
          </cell>
          <cell r="F109">
            <v>79.473446999999993</v>
          </cell>
          <cell r="G109">
            <v>79.473446999999993</v>
          </cell>
        </row>
        <row r="110">
          <cell r="A110">
            <v>9044878</v>
          </cell>
          <cell r="B110" t="str">
            <v>ПЕТЛЯ INTERMAT 9966, УГОЛ 95ГР, ЧАШКА TH42D35, ВКЛАДНАЯ НАВЕСКА(B-3,5)*ЗАКАЗНАЯ ПОЗИЦИЯ!!!</v>
          </cell>
          <cell r="C110" t="str">
            <v>*</v>
          </cell>
          <cell r="D110">
            <v>50</v>
          </cell>
          <cell r="E110">
            <v>120.02</v>
          </cell>
          <cell r="F110">
            <v>81.067509000000001</v>
          </cell>
          <cell r="G110">
            <v>81.067509000000001</v>
          </cell>
        </row>
        <row r="111">
          <cell r="A111">
            <v>9155241</v>
          </cell>
          <cell r="B111" t="str">
            <v>ПЕТЛЯ INTERMAT 9935 ДЛЯ ПРОФИЛЬНЫХ ДВЕРЕЙ, УГОЛ 95ГР, ЧАШКА TH22D40, НАКЛАДНАЯ НАВЕСКА(B18)</v>
          </cell>
          <cell r="C111">
            <v>0</v>
          </cell>
          <cell r="D111">
            <v>50</v>
          </cell>
          <cell r="E111">
            <v>306.02</v>
          </cell>
          <cell r="F111">
            <v>206.70120900000001</v>
          </cell>
          <cell r="G111">
            <v>206.70120900000001</v>
          </cell>
        </row>
        <row r="112">
          <cell r="A112">
            <v>9155242</v>
          </cell>
          <cell r="B112" t="str">
            <v>ПЕТЛЯ INTERMAT 9935 ДЛЯ ПРОФИЛЬНЫХ ДВЕРЕЙ, УГОЛ 95ГР, ЧАШКА TH22D40, НА СРЕДНЮЮ СТЕНКУ(B8)</v>
          </cell>
          <cell r="C112">
            <v>0</v>
          </cell>
          <cell r="D112">
            <v>50</v>
          </cell>
          <cell r="E112">
            <v>315.95999999999998</v>
          </cell>
          <cell r="F112">
            <v>213.41518199999999</v>
          </cell>
          <cell r="G112">
            <v>213.41518199999999</v>
          </cell>
        </row>
        <row r="113">
          <cell r="A113">
            <v>9155243</v>
          </cell>
          <cell r="B113" t="str">
            <v>ПЕТЛЯ INTERMAT 9935 ДЛЯ ПРОФИЛЬНЫХ ДВЕРЕЙ, УГОЛ 95ГР, ЧАШКА TH22D40, ВКЛАДНАЯ НАВЕСКА(B-3)</v>
          </cell>
          <cell r="C113">
            <v>0</v>
          </cell>
          <cell r="D113">
            <v>50</v>
          </cell>
          <cell r="E113">
            <v>318.27</v>
          </cell>
          <cell r="F113">
            <v>214.97547149999997</v>
          </cell>
          <cell r="G113">
            <v>214.97547149999997</v>
          </cell>
        </row>
        <row r="114">
          <cell r="A114">
            <v>1058545</v>
          </cell>
          <cell r="B114" t="str">
            <v>ПЕТЛЯ INTERMAT 9944, УГОЛ 125ГР, ЧАШКА TH42D35, НАКЛАДНАЯ НАВЕСКА(B12,5)</v>
          </cell>
          <cell r="C114">
            <v>0</v>
          </cell>
          <cell r="D114">
            <v>200</v>
          </cell>
          <cell r="E114">
            <v>134.47999999999999</v>
          </cell>
          <cell r="F114">
            <v>90.834515999999994</v>
          </cell>
          <cell r="G114">
            <v>90.834515999999994</v>
          </cell>
        </row>
        <row r="115">
          <cell r="A115">
            <v>9043409</v>
          </cell>
          <cell r="B115" t="str">
            <v>ПЕТЛЯ INTERMAT 9944,УГОЛ 125ГР,ЧАШКА TH42D35,СРЕДНЯЯ СТЕНКА, B3*ЗАКАЗНАЯ ПОЗИЦИЯ!!!</v>
          </cell>
          <cell r="C115" t="str">
            <v>*</v>
          </cell>
          <cell r="D115">
            <v>50</v>
          </cell>
          <cell r="E115">
            <v>187.43</v>
          </cell>
          <cell r="F115">
            <v>126.59959350000001</v>
          </cell>
          <cell r="G115">
            <v>126.59959350000001</v>
          </cell>
        </row>
        <row r="116">
          <cell r="A116">
            <v>1058547</v>
          </cell>
          <cell r="B116" t="str">
            <v>ПЕТЛЯ INTERMAT 9944, УГОЛ 125ГР, ЧАШКА TH43D35, НАКЛАДНАЯ НАВЕСКА(B12,5)</v>
          </cell>
          <cell r="C116">
            <v>0</v>
          </cell>
          <cell r="D116">
            <v>200</v>
          </cell>
          <cell r="E116">
            <v>144.11000000000001</v>
          </cell>
          <cell r="F116">
            <v>97.339099500000017</v>
          </cell>
          <cell r="G116">
            <v>97.339099500000017</v>
          </cell>
        </row>
        <row r="117">
          <cell r="A117">
            <v>9043410</v>
          </cell>
          <cell r="B117" t="str">
            <v>ПЕТЛЯ INTERMAT 9944,УГОЛ 125ГР,ЧАШКА TH43D35,СРЕДНЯЯ СТЕНКА, B3*ЗАКАЗНАЯ ПОЗИЦИЯ!!!</v>
          </cell>
          <cell r="C117" t="str">
            <v>*</v>
          </cell>
          <cell r="D117">
            <v>50</v>
          </cell>
          <cell r="E117">
            <v>197.8</v>
          </cell>
          <cell r="F117">
            <v>133.60401000000002</v>
          </cell>
          <cell r="G117">
            <v>133.60401000000002</v>
          </cell>
        </row>
        <row r="118">
          <cell r="A118">
            <v>9099750</v>
          </cell>
          <cell r="B118" t="str">
            <v>ПЕТЛЯ SENSYS 8657, УГОЛ 165ГР, ЧАШКА TH42D35, НАКЛАДНАЯ НАВЕСКА(B12,5)</v>
          </cell>
          <cell r="C118">
            <v>0</v>
          </cell>
          <cell r="D118">
            <v>50</v>
          </cell>
          <cell r="E118">
            <v>364.28</v>
          </cell>
          <cell r="F118">
            <v>246.05292600000001</v>
          </cell>
          <cell r="G118">
            <v>246.05292600000001</v>
          </cell>
        </row>
        <row r="119">
          <cell r="A119">
            <v>9099760</v>
          </cell>
          <cell r="B119" t="str">
            <v>ПЕТЛЯ SENSYS 8657, УГОЛ 165ГР, ЧАШКА TH42D35, НА СРЕДНЮЮ СТЕНКУ(B3)*ЗАКАЗНАЯ ПОЗИЦИЯ!!!</v>
          </cell>
          <cell r="C119" t="str">
            <v>*</v>
          </cell>
          <cell r="D119">
            <v>50</v>
          </cell>
          <cell r="E119">
            <v>376.42</v>
          </cell>
          <cell r="F119">
            <v>254.25288900000004</v>
          </cell>
          <cell r="G119">
            <v>254.25288900000004</v>
          </cell>
        </row>
        <row r="120">
          <cell r="A120">
            <v>9099751</v>
          </cell>
          <cell r="B120" t="str">
            <v>ПЕТЛЯ SENSYS 8657, УГОЛ 165ГР, ЧАШКА TH43D35, НАКЛАДНАЯ НАВЕСКА(B12,5)*ЗАКАЗНАЯ ПОЗИЦИЯ!!!</v>
          </cell>
          <cell r="C120" t="str">
            <v>*</v>
          </cell>
          <cell r="D120">
            <v>50</v>
          </cell>
          <cell r="E120">
            <v>374.66</v>
          </cell>
          <cell r="F120">
            <v>253.06409700000006</v>
          </cell>
          <cell r="G120">
            <v>253.06409700000006</v>
          </cell>
        </row>
        <row r="121">
          <cell r="A121">
            <v>9099761</v>
          </cell>
          <cell r="B121" t="str">
            <v>ПЕТЛЯ SENSYS 8657, УГОЛ 165ГР, ЧАШКА TH43D35, НА СРЕДНЮЮ СТЕНКУ(B3)*ЗАКАЗНАЯ ПОЗИЦИЯ!!!</v>
          </cell>
          <cell r="C121" t="str">
            <v>*</v>
          </cell>
          <cell r="D121">
            <v>50</v>
          </cell>
          <cell r="E121">
            <v>386.8</v>
          </cell>
          <cell r="F121">
            <v>261.26406000000003</v>
          </cell>
          <cell r="G121">
            <v>261.26406000000003</v>
          </cell>
        </row>
        <row r="122">
          <cell r="A122">
            <v>9099810</v>
          </cell>
          <cell r="B122" t="str">
            <v>ПЕТЛЯ SENSYS 8687, УГОЛ 165ГР, ЧАШКА TH42D35, НАКЛАДНАЯ НАВЕСКА(B12,5)*ЗАКАЗНАЯ ПОЗИЦИЯ!!!</v>
          </cell>
          <cell r="C122" t="str">
            <v>*</v>
          </cell>
          <cell r="D122">
            <v>50</v>
          </cell>
          <cell r="E122">
            <v>377.76</v>
          </cell>
          <cell r="F122">
            <v>255.15799200000004</v>
          </cell>
          <cell r="G122">
            <v>255.15799200000004</v>
          </cell>
        </row>
        <row r="123">
          <cell r="A123">
            <v>9099820</v>
          </cell>
          <cell r="B123" t="str">
            <v>ПЕТЛЯ SENSYS 8687, УГОЛ 165ГР, ЧАШКА TH42D35, НА СРЕДНЮЮ СТЕНКУ(B3)*ЗАКАЗНАЯ ПОЗИЦИЯ!!!</v>
          </cell>
          <cell r="C123" t="str">
            <v>*</v>
          </cell>
          <cell r="D123">
            <v>50</v>
          </cell>
          <cell r="E123">
            <v>389.91</v>
          </cell>
          <cell r="F123">
            <v>263.36470950000006</v>
          </cell>
          <cell r="G123">
            <v>263.36470950000006</v>
          </cell>
        </row>
        <row r="124">
          <cell r="A124">
            <v>9043459</v>
          </cell>
          <cell r="B124" t="str">
            <v>ПЕТЛЯ INTERMAT 9936,УГОЛ КОРПУСА W20,УГОЛ 95ГР,ЧАШКА TH42D35,НАКЛАДНАЯ, B7</v>
          </cell>
          <cell r="C124">
            <v>0</v>
          </cell>
          <cell r="D124">
            <v>50</v>
          </cell>
          <cell r="E124">
            <v>288.42</v>
          </cell>
          <cell r="F124">
            <v>194.81328900000005</v>
          </cell>
          <cell r="G124">
            <v>194.81328900000005</v>
          </cell>
        </row>
        <row r="125">
          <cell r="A125">
            <v>9043462</v>
          </cell>
          <cell r="B125" t="str">
            <v>ПЕТЛЯ INTERMAT 9936,УГОЛ КОРПУСА W20,УГОЛ 95ГР,ЧАШКА TH42D35,ВКЛАДНАЯ, B-9*ЗАКАЗНАЯ ПОЗИЦИЯ!!!</v>
          </cell>
          <cell r="C125" t="str">
            <v>*</v>
          </cell>
          <cell r="D125">
            <v>50</v>
          </cell>
          <cell r="E125">
            <v>288.42</v>
          </cell>
          <cell r="F125">
            <v>194.81328900000005</v>
          </cell>
          <cell r="G125">
            <v>194.81328900000005</v>
          </cell>
        </row>
        <row r="126">
          <cell r="A126">
            <v>9043460</v>
          </cell>
          <cell r="B126" t="str">
            <v>ПЕТЛЯ INTERMAT 9936,УГОЛ КОРПУСА W20,УГОЛ 95ГР,ЧАШКА TH43D35,НАКЛАДНАЯ, B7*ЗАКАЗНАЯ ПОЗИЦИЯ!!!</v>
          </cell>
          <cell r="C126" t="str">
            <v>*</v>
          </cell>
          <cell r="D126">
            <v>50</v>
          </cell>
          <cell r="E126">
            <v>298.3</v>
          </cell>
          <cell r="F126">
            <v>201.48673500000001</v>
          </cell>
          <cell r="G126">
            <v>201.48673500000001</v>
          </cell>
        </row>
        <row r="127">
          <cell r="A127">
            <v>9043463</v>
          </cell>
          <cell r="B127" t="str">
            <v>ПЕТЛЯ INTERMAT 9936,УГОЛ КОРПУСА W20,УГОЛ 95ГР,ЧАШКА TH43D35,ВКЛАДНАЯ, B-9*ЗАКАЗНАЯ ПОЗИЦИЯ!!!</v>
          </cell>
          <cell r="C127" t="str">
            <v>*</v>
          </cell>
          <cell r="D127">
            <v>50</v>
          </cell>
          <cell r="E127">
            <v>298.3</v>
          </cell>
          <cell r="F127">
            <v>201.48673500000001</v>
          </cell>
          <cell r="G127">
            <v>201.48673500000001</v>
          </cell>
        </row>
        <row r="128">
          <cell r="A128">
            <v>9043465</v>
          </cell>
          <cell r="B128" t="str">
            <v>ПЕТЛЯ INTERMAT 9936,УГОЛ КОРПУСА W30,УГОЛ 95ГР,ЧАШКА TH42D35,НАКЛАДНАЯ, B7</v>
          </cell>
          <cell r="C128">
            <v>0</v>
          </cell>
          <cell r="D128">
            <v>50</v>
          </cell>
          <cell r="E128">
            <v>288.42</v>
          </cell>
          <cell r="F128">
            <v>194.81328900000005</v>
          </cell>
          <cell r="G128">
            <v>194.81328900000005</v>
          </cell>
        </row>
        <row r="129">
          <cell r="A129">
            <v>9043468</v>
          </cell>
          <cell r="B129" t="str">
            <v>ПЕТЛЯ INTERMAT 9936,УГОЛ КОРПУСА W30,УГОЛ 95ГР,ЧАШКА TH42D35,ВКЛАДНАЯ, B-10</v>
          </cell>
          <cell r="C129">
            <v>0</v>
          </cell>
          <cell r="D129">
            <v>50</v>
          </cell>
          <cell r="E129">
            <v>288.42</v>
          </cell>
          <cell r="F129">
            <v>194.81328900000005</v>
          </cell>
          <cell r="G129">
            <v>194.81328900000005</v>
          </cell>
        </row>
        <row r="130">
          <cell r="A130">
            <v>9043466</v>
          </cell>
          <cell r="B130" t="str">
            <v>ПЕТЛЯ INTERMAT 9936,УГОЛ КОРПУСА W30,УГОЛ 95ГР,ЧАШКА TH43D35,НАКЛАДНАЯ, B7*ЗАКАЗНАЯ ПОЗИЦИЯ!!!</v>
          </cell>
          <cell r="C130" t="str">
            <v>*</v>
          </cell>
          <cell r="D130">
            <v>50</v>
          </cell>
          <cell r="E130">
            <v>298.3</v>
          </cell>
          <cell r="F130">
            <v>201.48673500000001</v>
          </cell>
          <cell r="G130">
            <v>201.48673500000001</v>
          </cell>
        </row>
        <row r="131">
          <cell r="A131">
            <v>9043469</v>
          </cell>
          <cell r="B131" t="str">
            <v>ПЕТЛЯ INTERMAT 9936,УГОЛ КОРПУСА W30,УГОЛ 95ГР,ЧАШКА TH43D35,ВКЛАДНАЯ, B-10*ЗАКАЗНАЯ ПОЗИЦИЯ!!!</v>
          </cell>
          <cell r="C131" t="str">
            <v>*</v>
          </cell>
          <cell r="D131">
            <v>50</v>
          </cell>
          <cell r="E131">
            <v>298.3</v>
          </cell>
          <cell r="F131">
            <v>201.48673500000001</v>
          </cell>
          <cell r="G131">
            <v>201.48673500000001</v>
          </cell>
        </row>
        <row r="132">
          <cell r="A132">
            <v>9044826</v>
          </cell>
          <cell r="B132" t="str">
            <v>ПЕТЛЯ INTERMAT 9966, УГОЛ КОРПУСА W30, УГОЛ 95ГР, ЧАШКА TH42D35, НАКЛАДНАЯ НАВЕСКА(B7)*ЗАКАЗНАЯ ПОЗИЦИЯ!!!</v>
          </cell>
          <cell r="C132" t="str">
            <v>*</v>
          </cell>
          <cell r="D132">
            <v>50</v>
          </cell>
          <cell r="E132">
            <v>311.37</v>
          </cell>
          <cell r="F132">
            <v>210.31486649999999</v>
          </cell>
          <cell r="G132">
            <v>210.31486649999999</v>
          </cell>
        </row>
        <row r="133">
          <cell r="A133">
            <v>9043471</v>
          </cell>
          <cell r="B133" t="str">
            <v>ПЕТЛЯ INTERMAT 9936,УГОЛ КОРПУСА W45,УГОЛ 95ГР,ЧАШКА TH42D35,НАКЛАДНАЯ, B0*ЗАКАЗНАЯ ПОЗИЦИЯ!!!</v>
          </cell>
          <cell r="C133" t="str">
            <v>*</v>
          </cell>
          <cell r="D133">
            <v>50</v>
          </cell>
          <cell r="E133">
            <v>288.42</v>
          </cell>
          <cell r="F133">
            <v>194.81328900000005</v>
          </cell>
          <cell r="G133">
            <v>194.81328900000005</v>
          </cell>
        </row>
        <row r="134">
          <cell r="A134">
            <v>9043474</v>
          </cell>
          <cell r="B134" t="str">
            <v>ПЕТЛЯ INTERMAT 9936,УГОЛ КОРПУСА W45,УГОЛ 95ГР,ЧАШКА TH42D35,НАКЛАДНАЯ, B6</v>
          </cell>
          <cell r="C134">
            <v>0</v>
          </cell>
          <cell r="D134">
            <v>50</v>
          </cell>
          <cell r="E134">
            <v>288.42</v>
          </cell>
          <cell r="F134">
            <v>194.81328900000005</v>
          </cell>
          <cell r="G134">
            <v>194.81328900000005</v>
          </cell>
        </row>
        <row r="135">
          <cell r="A135">
            <v>9043477</v>
          </cell>
          <cell r="B135" t="str">
            <v>ПЕТЛЯ INTERMAT 9936,УГОЛ КОРПУСА W45,УГОЛ 95ГР,ЧАШКА TH42D35,ВКЛАДНАЯ, B-17</v>
          </cell>
          <cell r="C135">
            <v>0</v>
          </cell>
          <cell r="D135">
            <v>50</v>
          </cell>
          <cell r="E135">
            <v>288.42</v>
          </cell>
          <cell r="F135">
            <v>194.81328900000005</v>
          </cell>
          <cell r="G135">
            <v>194.81328900000005</v>
          </cell>
        </row>
        <row r="136">
          <cell r="A136">
            <v>9043472</v>
          </cell>
          <cell r="B136" t="str">
            <v>ПЕТЛЯ INTERMAT 9936,УГОЛ КОРПУСА W45,УГОЛ 95ГР,ЧАШКА TH43D35,НАКЛАДНАЯ, B0*ЗАКАЗНАЯ ПОЗИЦИЯ!!!</v>
          </cell>
          <cell r="C136" t="str">
            <v>*</v>
          </cell>
          <cell r="D136">
            <v>50</v>
          </cell>
          <cell r="E136">
            <v>298.3</v>
          </cell>
          <cell r="F136">
            <v>201.48673500000001</v>
          </cell>
          <cell r="G136">
            <v>201.48673500000001</v>
          </cell>
        </row>
        <row r="137">
          <cell r="A137">
            <v>9043475</v>
          </cell>
          <cell r="B137" t="str">
            <v>ПЕТЛЯ INTERMAT 9936,УГОЛ КОРПУСА W45,УГОЛ 95ГР,ЧАШКА TH43D35,НАКЛАДНАЯ, B6</v>
          </cell>
          <cell r="C137">
            <v>0</v>
          </cell>
          <cell r="D137">
            <v>50</v>
          </cell>
          <cell r="E137">
            <v>298.3</v>
          </cell>
          <cell r="F137">
            <v>201.48673500000001</v>
          </cell>
          <cell r="G137">
            <v>201.48673500000001</v>
          </cell>
        </row>
        <row r="138">
          <cell r="A138">
            <v>9043478</v>
          </cell>
          <cell r="B138" t="str">
            <v>ПЕТЛЯ INTERMAT 9936,УГОЛ КОРПУСА W45,УГОЛ 95ГР,ЧАШКА TH43D35,ВКЛАДНАЯ, B-17*ЗАКАЗНАЯ ПОЗИЦИЯ!!!</v>
          </cell>
          <cell r="C138" t="str">
            <v>*</v>
          </cell>
          <cell r="D138">
            <v>50</v>
          </cell>
          <cell r="E138">
            <v>298.3</v>
          </cell>
          <cell r="F138">
            <v>201.48673500000001</v>
          </cell>
          <cell r="G138">
            <v>201.48673500000001</v>
          </cell>
        </row>
        <row r="139">
          <cell r="A139">
            <v>9044832</v>
          </cell>
          <cell r="B139" t="str">
            <v>ПЕТЛЯ INTERMAT 9966, УГОЛ КОРПУСА W45, УГОЛ 95ГР, ЧАШКА TH42D35, НАКЛАДНАЯ НАВЕСКА(B0)</v>
          </cell>
          <cell r="C139">
            <v>0</v>
          </cell>
          <cell r="D139">
            <v>50</v>
          </cell>
          <cell r="E139">
            <v>311.37</v>
          </cell>
          <cell r="F139">
            <v>210.31486649999999</v>
          </cell>
          <cell r="G139">
            <v>210.31486649999999</v>
          </cell>
        </row>
        <row r="140">
          <cell r="A140">
            <v>9044835</v>
          </cell>
          <cell r="B140" t="str">
            <v>ПЕТЛЯ INTERMAT 9966, УГОЛ КОРПУСА W45, УГОЛ 95ГР, ЧАШКА TH42D35, НАКЛАДНАЯ НАВЕСКА(B6)</v>
          </cell>
          <cell r="C140">
            <v>0</v>
          </cell>
          <cell r="D140">
            <v>50</v>
          </cell>
          <cell r="E140">
            <v>311.37</v>
          </cell>
          <cell r="F140">
            <v>210.31486649999999</v>
          </cell>
          <cell r="G140">
            <v>210.31486649999999</v>
          </cell>
        </row>
        <row r="141">
          <cell r="A141">
            <v>9044838</v>
          </cell>
          <cell r="B141" t="str">
            <v>ПЕТЛЯ INTERMAT 9966, УГОЛ КОРПУСА W45, УГОЛ 95ГР, ЧАШКА TH42D35, ВКЛАДНАЯ НАВЕСКА(B-17)*ЗАКАЗНАЯ ПОЗИЦИЯ!!!</v>
          </cell>
          <cell r="C141" t="str">
            <v>*</v>
          </cell>
          <cell r="D141">
            <v>50</v>
          </cell>
          <cell r="E141">
            <v>311.37</v>
          </cell>
          <cell r="F141">
            <v>210.31486649999999</v>
          </cell>
          <cell r="G141">
            <v>210.31486649999999</v>
          </cell>
        </row>
        <row r="142">
          <cell r="A142">
            <v>9044844</v>
          </cell>
          <cell r="B142" t="str">
            <v>ПЕТЛЯ INTERMAT 9936,УГОЛ КОРПУСА W90,УГОЛ 95ГР,ЧАШКА TH42D35,НАКЛАДНАЯ, B22</v>
          </cell>
          <cell r="C142">
            <v>0</v>
          </cell>
          <cell r="D142">
            <v>50</v>
          </cell>
          <cell r="E142">
            <v>306.86</v>
          </cell>
          <cell r="F142">
            <v>207.268587</v>
          </cell>
          <cell r="G142">
            <v>207.268587</v>
          </cell>
        </row>
        <row r="143">
          <cell r="A143">
            <v>9043480</v>
          </cell>
          <cell r="B143" t="str">
            <v>ПЕТЛЯ INTERMAT 9936,УГОЛ КОРПУСА W90,УГОЛ 95ГР,ЧАШКА TH42D35,ВКЛАДНАЯ, B5</v>
          </cell>
          <cell r="C143">
            <v>0</v>
          </cell>
          <cell r="D143">
            <v>50</v>
          </cell>
          <cell r="E143">
            <v>288.42</v>
          </cell>
          <cell r="F143">
            <v>194.81328900000005</v>
          </cell>
          <cell r="G143">
            <v>194.81328900000005</v>
          </cell>
        </row>
        <row r="144">
          <cell r="A144">
            <v>9044845</v>
          </cell>
          <cell r="B144" t="str">
            <v>ПЕТЛЯ INTERMAT 9936,УГОЛ КОРПУСА W90,УГОЛ 95ГР,ЧАШКА TH43D35,НАКЛАДНАЯ, B22*ЗАКАЗНАЯ ПОЗИЦИЯ!!!</v>
          </cell>
          <cell r="C144" t="str">
            <v>*</v>
          </cell>
          <cell r="D144">
            <v>50</v>
          </cell>
          <cell r="E144">
            <v>317.22000000000003</v>
          </cell>
          <cell r="F144">
            <v>214.26624900000002</v>
          </cell>
          <cell r="G144">
            <v>214.26624900000002</v>
          </cell>
        </row>
        <row r="145">
          <cell r="A145">
            <v>9043481</v>
          </cell>
          <cell r="B145" t="str">
            <v>ПЕТЛЯ INTERMAT 9936,УГОЛ КОРПУСА W90,УГОЛ 95ГР,ЧАШКА TH43D35,ВКЛАДНАЯ, B5</v>
          </cell>
          <cell r="C145">
            <v>0</v>
          </cell>
          <cell r="D145">
            <v>50</v>
          </cell>
          <cell r="E145">
            <v>298.3</v>
          </cell>
          <cell r="F145">
            <v>201.48673500000001</v>
          </cell>
          <cell r="G145">
            <v>201.48673500000001</v>
          </cell>
        </row>
        <row r="146">
          <cell r="A146">
            <v>9043556</v>
          </cell>
          <cell r="B146" t="str">
            <v>ПЕТЛЯ INTERMAT 9966,УГОЛ КОРПУСА W90,УГОЛ 95ГР,ЧАШКА TH42D35,НАКЛАДНАЯ, B22</v>
          </cell>
          <cell r="C146">
            <v>0</v>
          </cell>
          <cell r="D146">
            <v>50</v>
          </cell>
          <cell r="E146">
            <v>330.96</v>
          </cell>
          <cell r="F146">
            <v>223.54693199999997</v>
          </cell>
          <cell r="G146">
            <v>223.54693199999997</v>
          </cell>
        </row>
        <row r="147">
          <cell r="A147">
            <v>9044841</v>
          </cell>
          <cell r="B147" t="str">
            <v>ПЕТЛЯ INTERMAT 9966, УГОЛ КОРПУСА W90, УГОЛ 95ГР, ЧАШКА TH42D35, ВКЛАДНАЯ НАВЕСКА(B5)</v>
          </cell>
          <cell r="C147">
            <v>0</v>
          </cell>
          <cell r="D147">
            <v>50</v>
          </cell>
          <cell r="E147">
            <v>311.37</v>
          </cell>
          <cell r="F147">
            <v>210.31486649999999</v>
          </cell>
          <cell r="G147">
            <v>210.31486649999999</v>
          </cell>
        </row>
        <row r="148">
          <cell r="A148">
            <v>9043417</v>
          </cell>
          <cell r="B148" t="str">
            <v>ПЕТЛЯ INTERMAT 9944,УГОЛ КОРПУСА W-30,УГОЛ 125ГР,ЧАШКА TH42D35,НАКЛАДНАЯ, B12</v>
          </cell>
          <cell r="C148">
            <v>0</v>
          </cell>
          <cell r="D148">
            <v>50</v>
          </cell>
          <cell r="E148">
            <v>344.26</v>
          </cell>
          <cell r="F148">
            <v>232.53041700000003</v>
          </cell>
          <cell r="G148">
            <v>232.53041700000003</v>
          </cell>
        </row>
        <row r="149">
          <cell r="A149">
            <v>9043418</v>
          </cell>
          <cell r="B149" t="str">
            <v>ПЕТЛЯ INTERMAT 9944,УГОЛ КОРПУСА W-30,УГОЛ 125ГР,ЧАШКА TH43D35,НАКЛАДНАЯ, B12*ЗАКАЗНАЯ ПОЗИЦИЯ!!!</v>
          </cell>
          <cell r="C149" t="str">
            <v>*</v>
          </cell>
          <cell r="D149">
            <v>50</v>
          </cell>
          <cell r="E149">
            <v>354.14</v>
          </cell>
          <cell r="F149">
            <v>239.20386300000001</v>
          </cell>
          <cell r="G149">
            <v>239.20386300000001</v>
          </cell>
        </row>
        <row r="150">
          <cell r="A150">
            <v>9043421</v>
          </cell>
          <cell r="B150" t="str">
            <v>ПЕТЛЯ INTERMAT 9944,УГОЛ КОРПУСА W-45,УГОЛ 125ГР,ЧАШКА TH42D35,НАКЛАДНАЯ, B10</v>
          </cell>
          <cell r="C150">
            <v>0</v>
          </cell>
          <cell r="D150">
            <v>50</v>
          </cell>
          <cell r="E150">
            <v>344.26</v>
          </cell>
          <cell r="F150">
            <v>232.53041700000003</v>
          </cell>
          <cell r="G150">
            <v>232.53041700000003</v>
          </cell>
        </row>
        <row r="151">
          <cell r="A151">
            <v>9043422</v>
          </cell>
          <cell r="B151" t="str">
            <v>ПЕТЛЯ INTERMAT 9944,УГОЛ КОРПУСА W-45,УГОЛ 125ГР,ЧАШКА TH43D35,НАКЛАДНАЯ, B10*ЗАКАЗНАЯ ПОЗИЦИЯ!!!</v>
          </cell>
          <cell r="C151" t="str">
            <v>*</v>
          </cell>
          <cell r="D151">
            <v>50</v>
          </cell>
          <cell r="E151">
            <v>354.14</v>
          </cell>
          <cell r="F151">
            <v>239.20386300000001</v>
          </cell>
          <cell r="G151">
            <v>239.20386300000001</v>
          </cell>
        </row>
        <row r="152">
          <cell r="A152">
            <v>9043242</v>
          </cell>
          <cell r="B152" t="str">
            <v>ПЕТЛЯ INTERMAT 9924,УГОЛ 95ГР,ЧАШКА TH42D26,НАКЛАДНАЯ, B11</v>
          </cell>
          <cell r="C152">
            <v>0</v>
          </cell>
          <cell r="D152">
            <v>50</v>
          </cell>
          <cell r="E152">
            <v>153.02000000000001</v>
          </cell>
          <cell r="F152">
            <v>103.357359</v>
          </cell>
          <cell r="G152">
            <v>103.357359</v>
          </cell>
        </row>
        <row r="153">
          <cell r="A153">
            <v>9043243</v>
          </cell>
          <cell r="B153" t="str">
            <v>ПЕТЛЯ INTERMAT 9924,УГОЛ 95ГР,ЧАШКА TH42D26,СРЕДНЯЯ СТЕНКА, B2,5*ЗАКАЗНАЯ ПОЗИЦИЯ!!!</v>
          </cell>
          <cell r="C153" t="str">
            <v>*</v>
          </cell>
          <cell r="D153">
            <v>50</v>
          </cell>
          <cell r="E153">
            <v>162.96</v>
          </cell>
          <cell r="F153">
            <v>110.07133200000001</v>
          </cell>
          <cell r="G153">
            <v>110.07133200000001</v>
          </cell>
        </row>
        <row r="154">
          <cell r="A154">
            <v>9043244</v>
          </cell>
          <cell r="B154" t="str">
            <v>ПЕТЛЯ INTERMAT 9924,УГОЛ 95ГР,ЧАШКА TH42D26,ВКЛАДНАЯ, B-4*ЗАКАЗНАЯ ПОЗИЦИЯ!!!</v>
          </cell>
          <cell r="C154" t="str">
            <v>*</v>
          </cell>
          <cell r="D154">
            <v>50</v>
          </cell>
          <cell r="E154">
            <v>165.27</v>
          </cell>
          <cell r="F154">
            <v>111.63162150000001</v>
          </cell>
          <cell r="G154">
            <v>111.63162150000001</v>
          </cell>
        </row>
        <row r="155">
          <cell r="A155">
            <v>9043252</v>
          </cell>
          <cell r="B155" t="str">
            <v>ПЕТЛЯ INTERMAT 9904 ДЛЯ СТЕКЛ. ДВЕРЕЙ,УГОЛ 95ГР,ЧАШКА TU12D26,НАКЛАДНАЯ, B11</v>
          </cell>
          <cell r="C155">
            <v>0</v>
          </cell>
          <cell r="D155">
            <v>50</v>
          </cell>
          <cell r="E155">
            <v>153.02000000000001</v>
          </cell>
          <cell r="F155">
            <v>103.357359</v>
          </cell>
          <cell r="G155">
            <v>103.357359</v>
          </cell>
        </row>
        <row r="156">
          <cell r="A156">
            <v>9043253</v>
          </cell>
          <cell r="B156" t="str">
            <v>ПЕТЛЯ INTERMAT 9904 ДЛЯ СТЕКЛ. ДВЕРЕЙ,УГОЛ 95ГР,ЧАШКА TU12D26,СРЕДНЯЯ СТЕНКА, B2,5*ЗАКАЗНАЯ ПОЗИЦИЯ!!!</v>
          </cell>
          <cell r="C156" t="str">
            <v>*</v>
          </cell>
          <cell r="D156">
            <v>50</v>
          </cell>
          <cell r="E156">
            <v>162.96</v>
          </cell>
          <cell r="F156">
            <v>110.07133200000001</v>
          </cell>
          <cell r="G156">
            <v>110.07133200000001</v>
          </cell>
        </row>
        <row r="157">
          <cell r="A157">
            <v>9043254</v>
          </cell>
          <cell r="B157" t="str">
            <v>ПЕТЛЯ INTERMAT 9904 ДЛЯ СТЕКЛ. ДВЕРЕЙ,УГОЛ 95ГР,ЧАШКА TU12D26,ВКЛАДНАЯ, B-4</v>
          </cell>
          <cell r="C157">
            <v>0</v>
          </cell>
          <cell r="D157">
            <v>50</v>
          </cell>
          <cell r="E157">
            <v>165.27</v>
          </cell>
          <cell r="F157">
            <v>111.63162150000001</v>
          </cell>
          <cell r="G157">
            <v>111.63162150000001</v>
          </cell>
        </row>
        <row r="158">
          <cell r="A158">
            <v>70712</v>
          </cell>
          <cell r="B158" t="str">
            <v>ДЕКОРАТИВНАЯ ЗАГЛУШКА ЧАШКИ ПЕТЛИ ТИП А, ПЛАСТИК, ЦВЕТ МАТОВЫЙ НИКЕЛЬ</v>
          </cell>
          <cell r="C158">
            <v>0</v>
          </cell>
          <cell r="D158">
            <v>50</v>
          </cell>
          <cell r="E158">
            <v>101.18</v>
          </cell>
          <cell r="F158">
            <v>68.342031000000006</v>
          </cell>
          <cell r="G158">
            <v>68.342031000000006</v>
          </cell>
        </row>
        <row r="159">
          <cell r="A159">
            <v>70051</v>
          </cell>
          <cell r="B159" t="str">
            <v>ДЕКОРАТИВНАЯ ЗАГЛУШКА ЧАШКИ ПЕТЛИ ТИП А, ПЛАСТИК, ЦВЕТ ЧЕРНЫЙ</v>
          </cell>
          <cell r="C159">
            <v>0</v>
          </cell>
          <cell r="D159">
            <v>50</v>
          </cell>
          <cell r="E159">
            <v>35.72</v>
          </cell>
          <cell r="F159">
            <v>24.127074</v>
          </cell>
          <cell r="G159">
            <v>24.127074</v>
          </cell>
        </row>
        <row r="160">
          <cell r="A160">
            <v>9155233</v>
          </cell>
          <cell r="B160" t="str">
            <v>ПЕТЛЯ INTERMAT 9936 ДЛЯ АЛЮМИНИЕВЫХ РАМ, УГОЛ 95ГР, ЧАШКА TA22, НАКЛАДНАЯ НАВЕСКА(B13,5)</v>
          </cell>
          <cell r="C160">
            <v>0</v>
          </cell>
          <cell r="D160">
            <v>50</v>
          </cell>
          <cell r="E160">
            <v>162.11000000000001</v>
          </cell>
          <cell r="F160">
            <v>109.49719950000002</v>
          </cell>
          <cell r="G160">
            <v>109.49719950000002</v>
          </cell>
        </row>
        <row r="161">
          <cell r="A161">
            <v>9155234</v>
          </cell>
          <cell r="B161" t="str">
            <v>ПЕТЛЯ INTERMAT 9936 ДЛЯ АЛЮМИНИЕВЫХ РАМ, УГОЛ 95ГР, ЧАШКА TA22, НА СРЕДНЮЮ СТЕНКУ(B4)*ЗАКАЗНАЯ ПОЗИЦИЯ!!!</v>
          </cell>
          <cell r="C161" t="str">
            <v>*</v>
          </cell>
          <cell r="D161">
            <v>50</v>
          </cell>
          <cell r="E161">
            <v>171.81</v>
          </cell>
          <cell r="F161">
            <v>116.0490645</v>
          </cell>
          <cell r="G161">
            <v>116.0490645</v>
          </cell>
        </row>
        <row r="162">
          <cell r="A162">
            <v>9155235</v>
          </cell>
          <cell r="B162" t="str">
            <v>ПЕТЛЯ INTERMAT 9936 ДЛЯ АЛЮМИНИЕВЫХ РАМ, УГОЛ 95ГР, ЧАШКА TA22, ВКЛАДНАЯ НАВЕСКА(B-2,5)</v>
          </cell>
          <cell r="C162">
            <v>0</v>
          </cell>
          <cell r="D162">
            <v>50</v>
          </cell>
          <cell r="E162">
            <v>174.05</v>
          </cell>
          <cell r="F162">
            <v>117.56207250000001</v>
          </cell>
          <cell r="G162">
            <v>117.56207250000001</v>
          </cell>
        </row>
        <row r="163">
          <cell r="A163">
            <v>9071575</v>
          </cell>
          <cell r="B163" t="str">
            <v>МОНТАЖНАЯ ПЛАНКА SYSTEM 8099 ДЛЯ SENSYS/INTERMAT, L37, D0, ПОД ПРИКРУЧИВАНИЕ</v>
          </cell>
          <cell r="C163">
            <v>0</v>
          </cell>
          <cell r="D163">
            <v>200</v>
          </cell>
          <cell r="E163">
            <v>22.85</v>
          </cell>
          <cell r="F163">
            <v>15.434032500000001</v>
          </cell>
          <cell r="G163">
            <v>15.434032500000001</v>
          </cell>
        </row>
        <row r="164">
          <cell r="A164">
            <v>9071576</v>
          </cell>
          <cell r="B164" t="str">
            <v>МОНТАЖНАЯ ПЛАНКА SYSTEM 8099 ДЛЯ SENSYS/INTERMAT, L37, D1,5, ПОД ПРИКРУЧИВАНИЕ</v>
          </cell>
          <cell r="C164">
            <v>0</v>
          </cell>
          <cell r="D164">
            <v>200</v>
          </cell>
          <cell r="E164">
            <v>22.85</v>
          </cell>
          <cell r="F164">
            <v>15.434032500000001</v>
          </cell>
          <cell r="G164">
            <v>15.434032500000001</v>
          </cell>
        </row>
        <row r="165">
          <cell r="A165">
            <v>9071577</v>
          </cell>
          <cell r="B165" t="str">
            <v>МОНТАЖНАЯ ПЛАНКА SYSTEM 8099 ДЛЯ SENSYS/INTERMAT, L37, D3, ПОД ПРИКРУЧИВАНИЕ</v>
          </cell>
          <cell r="C165">
            <v>0</v>
          </cell>
          <cell r="D165">
            <v>200</v>
          </cell>
          <cell r="E165">
            <v>27.41</v>
          </cell>
          <cell r="F165">
            <v>18.514084499999999</v>
          </cell>
          <cell r="G165">
            <v>18.514084499999999</v>
          </cell>
        </row>
        <row r="166">
          <cell r="A166">
            <v>9071578</v>
          </cell>
          <cell r="B166" t="str">
            <v>МОНТАЖНАЯ ПЛАНКА SYSTEM 8099 ДЛЯ SENSYS/INTERMAT, L37, D5, ПОД ПРИКРУЧИВАНИЕ</v>
          </cell>
          <cell r="C166">
            <v>0</v>
          </cell>
          <cell r="D166">
            <v>200</v>
          </cell>
          <cell r="E166">
            <v>37.700000000000003</v>
          </cell>
          <cell r="F166">
            <v>25.464465000000004</v>
          </cell>
          <cell r="G166">
            <v>25.464465000000004</v>
          </cell>
        </row>
        <row r="167">
          <cell r="A167">
            <v>9075009</v>
          </cell>
          <cell r="B167" t="str">
            <v>МОНТАЖНАЯ ПЛАНКА SYSTEM 8099 SENSYS,INTERMAT,L37,D8,ЕВРОВИНТЫ</v>
          </cell>
          <cell r="C167">
            <v>0</v>
          </cell>
          <cell r="D167">
            <v>50</v>
          </cell>
          <cell r="E167">
            <v>73.84</v>
          </cell>
          <cell r="F167">
            <v>49.875228000000007</v>
          </cell>
          <cell r="G167">
            <v>49.875228000000007</v>
          </cell>
        </row>
        <row r="168">
          <cell r="A168">
            <v>9071620</v>
          </cell>
          <cell r="B168" t="str">
            <v>МОНТАЖНАЯ ПЛАНКА SYSTEM 8099 ДЛЯ SENSYS/INTERMAT, L28, D0, ЕВРОВИНТЫ</v>
          </cell>
          <cell r="C168">
            <v>0</v>
          </cell>
          <cell r="D168">
            <v>200</v>
          </cell>
          <cell r="E168">
            <v>23.99</v>
          </cell>
          <cell r="F168">
            <v>16.204045499999999</v>
          </cell>
          <cell r="G168">
            <v>16.204045499999999</v>
          </cell>
        </row>
        <row r="169">
          <cell r="A169">
            <v>9071622</v>
          </cell>
          <cell r="B169" t="str">
            <v>МОНТАЖНАЯ ПЛАНКА SYSTEM 8099 ДЛЯ SENSYS/INTERMAT, L28, D3, ЕВРОВИНТЫ</v>
          </cell>
          <cell r="C169">
            <v>0</v>
          </cell>
          <cell r="D169">
            <v>200</v>
          </cell>
          <cell r="E169">
            <v>28.55</v>
          </cell>
          <cell r="F169">
            <v>19.284097500000001</v>
          </cell>
          <cell r="G169">
            <v>19.284097500000001</v>
          </cell>
        </row>
        <row r="170">
          <cell r="A170">
            <v>9071625</v>
          </cell>
          <cell r="B170" t="str">
            <v>МОНТАЖНАЯ ПЛАНКА SYSTEM 8099 ДЛЯ SENSYS/INTERMAT, L37, D0, ЕВРОВИНТЫ</v>
          </cell>
          <cell r="C170">
            <v>0</v>
          </cell>
          <cell r="D170">
            <v>200</v>
          </cell>
          <cell r="E170">
            <v>23.99</v>
          </cell>
          <cell r="F170">
            <v>16.204045499999999</v>
          </cell>
          <cell r="G170">
            <v>16.204045499999999</v>
          </cell>
        </row>
        <row r="171">
          <cell r="A171">
            <v>9071626</v>
          </cell>
          <cell r="B171" t="str">
            <v>МОНТАЖНАЯ ПЛАНКА SYSTEM 8099 ДЛЯ SENSYS/INTERMAT, L37, D1,5, ЕВРОВИНТЫ</v>
          </cell>
          <cell r="C171">
            <v>0</v>
          </cell>
          <cell r="D171">
            <v>200</v>
          </cell>
          <cell r="E171">
            <v>23.99</v>
          </cell>
          <cell r="F171">
            <v>16.204045499999999</v>
          </cell>
          <cell r="G171">
            <v>16.204045499999999</v>
          </cell>
        </row>
        <row r="172">
          <cell r="A172">
            <v>9071627</v>
          </cell>
          <cell r="B172" t="str">
            <v>МОНТАЖНАЯ ПЛАНКА SYSTEM 8099 ДЛЯ SENSYS/INTERMAT, L37, D3, ЕВРОВИНТЫ</v>
          </cell>
          <cell r="C172">
            <v>0</v>
          </cell>
          <cell r="D172">
            <v>200</v>
          </cell>
          <cell r="E172">
            <v>28.55</v>
          </cell>
          <cell r="F172">
            <v>19.284097500000001</v>
          </cell>
          <cell r="G172">
            <v>19.284097500000001</v>
          </cell>
        </row>
        <row r="173">
          <cell r="A173">
            <v>9071628</v>
          </cell>
          <cell r="B173" t="str">
            <v>МОНТАЖНАЯ ПЛАНКА SYSTEM 8099 ДЛЯ SENSYS/INTERMAT, L37, D5, ЕВРОВИНТЫ</v>
          </cell>
          <cell r="C173">
            <v>0</v>
          </cell>
          <cell r="D173">
            <v>200</v>
          </cell>
          <cell r="E173">
            <v>38.82</v>
          </cell>
          <cell r="F173">
            <v>26.220969</v>
          </cell>
          <cell r="G173">
            <v>26.220969</v>
          </cell>
        </row>
        <row r="174">
          <cell r="A174">
            <v>9075059</v>
          </cell>
          <cell r="B174" t="str">
            <v>МОНТАЖНАЯ ПЛАНКА SYSTEM 8099 SENSYS,INTERMAT,L37,D8,ПРИКРУЧ.</v>
          </cell>
          <cell r="C174">
            <v>0</v>
          </cell>
          <cell r="D174">
            <v>50</v>
          </cell>
          <cell r="E174">
            <v>70.790000000000006</v>
          </cell>
          <cell r="F174">
            <v>47.815105500000008</v>
          </cell>
          <cell r="G174">
            <v>47.815105500000008</v>
          </cell>
        </row>
        <row r="175">
          <cell r="A175">
            <v>9075017</v>
          </cell>
          <cell r="B175" t="str">
            <v>МОНТАЖНАЯ ПЛАНКА SYSTEM 8099 HETTICH DIRECT ДЛЯ SENSYS/INTERMAT, L37, D3, ВИНТЫ</v>
          </cell>
          <cell r="C175">
            <v>0</v>
          </cell>
          <cell r="D175">
            <v>50</v>
          </cell>
          <cell r="E175">
            <v>30.27</v>
          </cell>
          <cell r="F175">
            <v>20.445871499999999</v>
          </cell>
          <cell r="G175">
            <v>20.445871499999999</v>
          </cell>
        </row>
        <row r="176">
          <cell r="A176">
            <v>9075018</v>
          </cell>
          <cell r="B176" t="str">
            <v>МОНТАЖНАЯ ПЛАНКА SYSTEM 8099 HETTICH DIRECT ДЛЯ SENSYS/INTERMAT, L37, D5, ВИНТЫ*ЗАКАЗНАЯ ПОЗИЦИЯ!!!</v>
          </cell>
          <cell r="C176" t="str">
            <v>*</v>
          </cell>
          <cell r="D176">
            <v>50</v>
          </cell>
          <cell r="E176">
            <v>40.54</v>
          </cell>
          <cell r="F176">
            <v>27.382742999999998</v>
          </cell>
          <cell r="G176">
            <v>27.382742999999998</v>
          </cell>
        </row>
        <row r="177">
          <cell r="A177">
            <v>9071585</v>
          </cell>
          <cell r="B177" t="str">
            <v>МОНТАЖНАЯ ПЛАНКА SYSTEM 8099 HETTICH DIRECT ДЛЯ SENSYS/INTERMAT, L37, D0, ВИНТЫ*ЗАКАЗНАЯ ПОЗИЦИЯ!!!</v>
          </cell>
          <cell r="C177" t="str">
            <v>*</v>
          </cell>
          <cell r="D177">
            <v>200</v>
          </cell>
          <cell r="E177">
            <v>24.57</v>
          </cell>
          <cell r="F177">
            <v>16.595806499999998</v>
          </cell>
          <cell r="G177">
            <v>16.595806499999998</v>
          </cell>
        </row>
        <row r="178">
          <cell r="A178">
            <v>9071586</v>
          </cell>
          <cell r="B178" t="str">
            <v>МОНТАЖНАЯ ПЛАНКА SYSTEM 8099 HETTICH DIRECT ДЛЯ SENSYS/INTERMAT, L37, D1,5, ВИНТЫ</v>
          </cell>
          <cell r="C178">
            <v>0</v>
          </cell>
          <cell r="D178">
            <v>200</v>
          </cell>
          <cell r="E178">
            <v>24.57</v>
          </cell>
          <cell r="F178">
            <v>16.595806499999998</v>
          </cell>
          <cell r="G178">
            <v>16.595806499999998</v>
          </cell>
        </row>
        <row r="179">
          <cell r="A179">
            <v>9088244</v>
          </cell>
          <cell r="B179" t="str">
            <v>МОНТАЖНАЯ ПЛАНКА ЛИНЕЙНАЯ SYSTEM 8099 SENSYS/INTERMAT, L20, D0,5, ПОД ПРИКРУЧИВАНИЕ</v>
          </cell>
          <cell r="C179">
            <v>0</v>
          </cell>
          <cell r="D179">
            <v>50</v>
          </cell>
          <cell r="E179">
            <v>57.3</v>
          </cell>
          <cell r="F179">
            <v>38.703284999999994</v>
          </cell>
          <cell r="G179">
            <v>38.703284999999994</v>
          </cell>
        </row>
        <row r="180">
          <cell r="A180">
            <v>9088245</v>
          </cell>
          <cell r="B180" t="str">
            <v>МОНТАЖНАЯ ПЛАНКА ЛИНЕЙНАЯ SYSTEM 8099 SENSYS/INTERMAT, L20, D3, ПОД ПРИКРУЧИВАНИЕ</v>
          </cell>
          <cell r="C180">
            <v>0</v>
          </cell>
          <cell r="D180">
            <v>50</v>
          </cell>
          <cell r="E180">
            <v>61.98</v>
          </cell>
          <cell r="F180">
            <v>41.864391000000005</v>
          </cell>
          <cell r="G180">
            <v>41.864391000000005</v>
          </cell>
        </row>
        <row r="181">
          <cell r="A181">
            <v>9071665</v>
          </cell>
          <cell r="B181" t="str">
            <v>МОНТАЖНАЯ ПЛАНКА SYSTEM 8099 ДЛЯ SENSYS/INTERMAT, L37, D0, ЕВРОВИНТЫ, ЭКСЦ.</v>
          </cell>
          <cell r="C181">
            <v>0</v>
          </cell>
          <cell r="D181">
            <v>200</v>
          </cell>
          <cell r="E181">
            <v>46.25</v>
          </cell>
          <cell r="F181">
            <v>31.239562500000005</v>
          </cell>
          <cell r="G181">
            <v>31.239562500000005</v>
          </cell>
        </row>
        <row r="182">
          <cell r="A182">
            <v>9071666</v>
          </cell>
          <cell r="B182" t="str">
            <v>МОНТАЖНАЯ ПЛАНКА SYSTEM 8099 ДЛЯ SENSYS/INTERMAT, L37, D1,5, ЕВРОВИНТЫ, ЭКСЦ.</v>
          </cell>
          <cell r="C182">
            <v>0</v>
          </cell>
          <cell r="D182">
            <v>200</v>
          </cell>
          <cell r="E182">
            <v>46.25</v>
          </cell>
          <cell r="F182">
            <v>31.239562500000005</v>
          </cell>
          <cell r="G182">
            <v>31.239562500000005</v>
          </cell>
        </row>
        <row r="183">
          <cell r="A183">
            <v>9071667</v>
          </cell>
          <cell r="B183" t="str">
            <v>МОНТАЖНАЯ ПЛАНКА SYSTEM 8099 ДЛЯ SENSYS/INTERMAT, L37, D3, ЕВРОВИНТЫ, ЭКСЦ.</v>
          </cell>
          <cell r="C183">
            <v>0</v>
          </cell>
          <cell r="D183">
            <v>200</v>
          </cell>
          <cell r="E183">
            <v>50.81</v>
          </cell>
          <cell r="F183">
            <v>34.3196145</v>
          </cell>
          <cell r="G183">
            <v>34.3196145</v>
          </cell>
        </row>
        <row r="184">
          <cell r="A184">
            <v>9071668</v>
          </cell>
          <cell r="B184" t="str">
            <v>МОНТАЖНАЯ ПЛАНКА SYSTEM 8099 ДЛЯ SENSYS/INTERMAT, L37, D5, ЕВРОВИНТЫ, ЭКСЦ.</v>
          </cell>
          <cell r="C184">
            <v>0</v>
          </cell>
          <cell r="D184">
            <v>200</v>
          </cell>
          <cell r="E184">
            <v>61.1</v>
          </cell>
          <cell r="F184">
            <v>41.269995000000002</v>
          </cell>
          <cell r="G184">
            <v>41.269995000000002</v>
          </cell>
        </row>
        <row r="185">
          <cell r="A185">
            <v>9075065</v>
          </cell>
          <cell r="B185" t="str">
            <v>МОНТАЖНАЯ ПЛАНКА SYSTEM 8099 HETTICH DIRECT ДЛЯ SENSYS/INTERMAT, L37, D0, ВИНТЫ, ЭКСЦЕНТРИК</v>
          </cell>
          <cell r="C185">
            <v>0</v>
          </cell>
          <cell r="D185">
            <v>50</v>
          </cell>
          <cell r="E185">
            <v>47.97</v>
          </cell>
          <cell r="F185">
            <v>32.401336500000006</v>
          </cell>
          <cell r="G185">
            <v>32.401336500000006</v>
          </cell>
        </row>
        <row r="186">
          <cell r="A186">
            <v>9075066</v>
          </cell>
          <cell r="B186" t="str">
            <v>МОНТАЖНАЯ ПЛАНКА SYSTEM 8099 HETTICH DIRECT ДЛЯ SENSYS/INTERMAT, L37, D1,5, ВИНТЫ, ЭКСЦЕНТРИК</v>
          </cell>
          <cell r="C186">
            <v>0</v>
          </cell>
          <cell r="D186">
            <v>50</v>
          </cell>
          <cell r="E186">
            <v>47.97</v>
          </cell>
          <cell r="F186">
            <v>32.401336500000006</v>
          </cell>
          <cell r="G186">
            <v>32.401336500000006</v>
          </cell>
        </row>
        <row r="187">
          <cell r="A187">
            <v>9075067</v>
          </cell>
          <cell r="B187" t="str">
            <v>МОНТАЖНАЯ ПЛАНКА SYSTEM 8099 HETTICH DIRECT ДЛЯ SENSYS/INTERMAT, L37, D3, ВИНТЫ, ЭКСЦЕНТРИК</v>
          </cell>
          <cell r="C187">
            <v>0</v>
          </cell>
          <cell r="D187">
            <v>50</v>
          </cell>
          <cell r="E187">
            <v>52.53</v>
          </cell>
          <cell r="F187">
            <v>35.481388500000001</v>
          </cell>
          <cell r="G187">
            <v>35.481388500000001</v>
          </cell>
        </row>
        <row r="188">
          <cell r="A188">
            <v>9075068</v>
          </cell>
          <cell r="B188" t="str">
            <v>МОНТАЖНАЯ ПЛАНКА SYSTEM 8099 HETTICH DIRECT ДЛЯ SENSYS/INTERMAT, L37, D5, ВИНТЫ, ЭКСЦЕНТРИК*ЗАКАЗНАЯ ПОЗИЦИЯ!!!</v>
          </cell>
          <cell r="C188" t="str">
            <v>*</v>
          </cell>
          <cell r="D188">
            <v>50</v>
          </cell>
          <cell r="E188">
            <v>62.8</v>
          </cell>
          <cell r="F188">
            <v>42.418260000000004</v>
          </cell>
          <cell r="G188">
            <v>42.418260000000004</v>
          </cell>
        </row>
        <row r="189">
          <cell r="A189">
            <v>9117341</v>
          </cell>
          <cell r="B189" t="str">
            <v>МОНТАЖНАЯ ПЛАНКА ЛИНЕЙНАЯ SYSTEM 8099,L20,D1,5,ПРИКРУЧ.,ЭКСЦ.</v>
          </cell>
          <cell r="C189">
            <v>0</v>
          </cell>
          <cell r="D189">
            <v>50</v>
          </cell>
          <cell r="E189">
            <v>76.5</v>
          </cell>
          <cell r="F189">
            <v>51.671925000000002</v>
          </cell>
          <cell r="G189">
            <v>51.671925000000002</v>
          </cell>
        </row>
        <row r="190">
          <cell r="A190">
            <v>9075095</v>
          </cell>
          <cell r="B190" t="str">
            <v>МОНТАЖНАЯ ПЛАНКА ЛИНЕЙНАЯ SYSTEM 8099 SENSYS/INTERMAT, L20, D1,5, ПОД ПРИКРУЧИВАНИЕ, ЭКСЦ.</v>
          </cell>
          <cell r="C190">
            <v>0</v>
          </cell>
          <cell r="D190">
            <v>50</v>
          </cell>
          <cell r="E190">
            <v>76.5</v>
          </cell>
          <cell r="F190">
            <v>51.671925000000002</v>
          </cell>
          <cell r="G190">
            <v>51.671925000000002</v>
          </cell>
        </row>
        <row r="191">
          <cell r="A191">
            <v>9117342</v>
          </cell>
          <cell r="B191" t="str">
            <v>МОНТАЖНАЯ ПЛАНКА ЛИНЕЙНАЯ SYSTEM 8099,L20,D3,ПРИКРУЧ.,ЭКСЦ.</v>
          </cell>
          <cell r="C191">
            <v>0</v>
          </cell>
          <cell r="D191">
            <v>50</v>
          </cell>
          <cell r="E191">
            <v>81.08</v>
          </cell>
          <cell r="F191">
            <v>54.765485999999996</v>
          </cell>
          <cell r="G191">
            <v>54.765485999999996</v>
          </cell>
        </row>
        <row r="192">
          <cell r="A192">
            <v>9075096</v>
          </cell>
          <cell r="B192" t="str">
            <v>МОНТАЖНАЯ ПЛАНКА ЛИНЕЙНАЯ SYSTEM 8099 SENSYS/INTERMAT, L20, D3, ПОД ПРИКРУЧИВАНИЕ, ЭКСЦ.</v>
          </cell>
          <cell r="C192">
            <v>0</v>
          </cell>
          <cell r="D192">
            <v>50</v>
          </cell>
          <cell r="E192">
            <v>81.08</v>
          </cell>
          <cell r="F192">
            <v>54.765485999999996</v>
          </cell>
          <cell r="G192">
            <v>54.765485999999996</v>
          </cell>
        </row>
        <row r="193">
          <cell r="A193">
            <v>9133874</v>
          </cell>
          <cell r="B193" t="str">
            <v>МОНТАЖНАЯ ПЛАНКА ЛИНЕЙНАЯ SYSTEM 8099,L20,D1,5,ЕВРОВИНТЫ,ЭКСЦ.</v>
          </cell>
          <cell r="C193">
            <v>0</v>
          </cell>
          <cell r="D193">
            <v>50</v>
          </cell>
          <cell r="E193">
            <v>82.3</v>
          </cell>
          <cell r="F193">
            <v>55.589535000000005</v>
          </cell>
          <cell r="G193">
            <v>55.589535000000005</v>
          </cell>
        </row>
        <row r="194">
          <cell r="A194">
            <v>9133875</v>
          </cell>
          <cell r="B194" t="str">
            <v>МОНТАЖНАЯ ПЛАНКА ЛИНЕЙНАЯ SYSTEM 8099,L20,D3,ЕВРОВИНТЫ,ЭКСЦ.</v>
          </cell>
          <cell r="C194">
            <v>0</v>
          </cell>
          <cell r="D194">
            <v>50</v>
          </cell>
          <cell r="E194">
            <v>87.15</v>
          </cell>
          <cell r="F194">
            <v>58.865467500000008</v>
          </cell>
          <cell r="G194">
            <v>58.865467500000008</v>
          </cell>
        </row>
        <row r="195">
          <cell r="A195">
            <v>9090882</v>
          </cell>
          <cell r="B195" t="str">
            <v>МОНТАЖНАЯ ПЛАНКА ДЛЯ РАМНЫХ КОНСТРУКЦИЙ SYSTEM 8099 ДЛЯ SENSYS,D0,ПРИКРУЧ.,ЭКСЦ.*ЗАКАЗНАЯ ПОЗИЦИЯ!!!</v>
          </cell>
          <cell r="C195" t="str">
            <v>*</v>
          </cell>
          <cell r="D195">
            <v>50</v>
          </cell>
          <cell r="E195">
            <v>86.9</v>
          </cell>
          <cell r="F195">
            <v>58.696605000000005</v>
          </cell>
          <cell r="G195">
            <v>58.696605000000005</v>
          </cell>
        </row>
        <row r="196">
          <cell r="A196">
            <v>9090884</v>
          </cell>
          <cell r="B196" t="str">
            <v>МОНТАЖНАЯ ПЛАНКА ДЛЯ РАМНЫХ КОНСТРУКЦИЙ SYSTEM 8099 ДЛЯ SENSYS,D4,5,ПРИКРУЧ.,ЭКСЦ.*ЗАКАЗНАЯ ПОЗИЦИЯ!!!</v>
          </cell>
          <cell r="C196" t="str">
            <v>*</v>
          </cell>
          <cell r="D196">
            <v>50</v>
          </cell>
          <cell r="E196">
            <v>94.16</v>
          </cell>
          <cell r="F196">
            <v>63.600372000000007</v>
          </cell>
          <cell r="G196">
            <v>63.600372000000007</v>
          </cell>
        </row>
        <row r="197">
          <cell r="A197">
            <v>9227315</v>
          </cell>
          <cell r="B197" t="str">
            <v>АДАПТЕР НА РАМНЫХ КОНСТРУКЦИЙ ДЛЯ ВКЛАДНЫХ ДВЕРЕЙ,ЦИНКОВОЕ ЛИТЬЕ,НИКЕЛИРОВАННЫЙ*ЗАКАЗНАЯ ПОЗИЦИЯ!!!</v>
          </cell>
          <cell r="C197" t="str">
            <v>*</v>
          </cell>
          <cell r="D197">
            <v>50</v>
          </cell>
          <cell r="E197">
            <v>76.25</v>
          </cell>
          <cell r="F197">
            <v>51.503062499999999</v>
          </cell>
          <cell r="G197">
            <v>51.503062499999999</v>
          </cell>
        </row>
        <row r="198">
          <cell r="A198">
            <v>9072537</v>
          </cell>
          <cell r="B198" t="str">
            <v>ПАРАЛЛЕЛЬНЫЙ АДАПТЕР МОНТАЖНЫХ ПЛАНОК, D8, ЦИНКОВОЕ ЛИТЬЕ, НИКЕЛИРОВАННЫЙ</v>
          </cell>
          <cell r="C198">
            <v>0</v>
          </cell>
          <cell r="D198">
            <v>50</v>
          </cell>
          <cell r="E198">
            <v>90.3</v>
          </cell>
          <cell r="F198">
            <v>60.993135000000002</v>
          </cell>
          <cell r="G198">
            <v>60.993135000000002</v>
          </cell>
        </row>
        <row r="199">
          <cell r="A199">
            <v>9072538</v>
          </cell>
          <cell r="B199" t="str">
            <v>ПАРАЛЛЕЛЬНЫЙ АДАПТЕР МОНТАЖНЫХ ПЛАНОК, D12, ЦИНКОВОЕ ЛИТЬЕ, НИКЕЛИРОВАННЫЙ</v>
          </cell>
          <cell r="C199">
            <v>0</v>
          </cell>
          <cell r="D199">
            <v>50</v>
          </cell>
          <cell r="E199">
            <v>95.61</v>
          </cell>
          <cell r="F199">
            <v>64.579774499999999</v>
          </cell>
          <cell r="G199">
            <v>64.579774499999999</v>
          </cell>
        </row>
        <row r="200">
          <cell r="A200">
            <v>9072539</v>
          </cell>
          <cell r="B200" t="str">
            <v>ПАРАЛЛЕЛЬНЫЙ АДАПТЕР МОНТАЖНЫХ ПЛАНОК, D22, ЦИНКОВОЕ ЛИТЬЕ, НИКЕЛИРОВАННЫЙ</v>
          </cell>
          <cell r="C200">
            <v>0</v>
          </cell>
          <cell r="D200">
            <v>50</v>
          </cell>
          <cell r="E200">
            <v>100.91</v>
          </cell>
          <cell r="F200">
            <v>68.159659499999989</v>
          </cell>
          <cell r="G200">
            <v>68.159659499999989</v>
          </cell>
        </row>
        <row r="201">
          <cell r="A201">
            <v>9106989</v>
          </cell>
          <cell r="B201" t="str">
            <v>МОНТАЖНАЯ ПЛАНКА ПАРАЛЛЕЛЬНОГО АДАПТЕРА, D0, ПОД ПРИКРУЧИВАНИЕ, ЦИНК. ЛИТЬЕ, НИКЕЛИРОВАННАЯ</v>
          </cell>
          <cell r="C201">
            <v>0</v>
          </cell>
          <cell r="D201">
            <v>50</v>
          </cell>
          <cell r="E201">
            <v>88.52</v>
          </cell>
          <cell r="F201">
            <v>59.790834000000004</v>
          </cell>
          <cell r="G201">
            <v>59.790834000000004</v>
          </cell>
        </row>
        <row r="202">
          <cell r="A202">
            <v>9106990</v>
          </cell>
          <cell r="B202" t="str">
            <v>МОНТАЖНАЯ ПЛАНКА ПАРАЛЛЕЛЬНОГО АДАПТЕРА, D1,5, ПОД ПРИКРУЧИВАНИЕ, ЦИНК. ЛИТЬЕ, НИКЕЛИРОВАННАЯ</v>
          </cell>
          <cell r="C202">
            <v>0</v>
          </cell>
          <cell r="D202">
            <v>50</v>
          </cell>
          <cell r="E202">
            <v>88.52</v>
          </cell>
          <cell r="F202">
            <v>59.790834000000004</v>
          </cell>
          <cell r="G202">
            <v>59.790834000000004</v>
          </cell>
        </row>
        <row r="203">
          <cell r="A203">
            <v>9106991</v>
          </cell>
          <cell r="B203" t="str">
            <v>МОНТАЖНАЯ ПЛАНКА ПАРАЛЛЕЛЬНОГО АДАПТЕРА, D3, ПОД ПРИКРУЧИВАНИЕ, ЦИНК. ЛИТЬЕ, НИКЕЛИРОВАННАЯ</v>
          </cell>
          <cell r="C203">
            <v>0</v>
          </cell>
          <cell r="D203">
            <v>50</v>
          </cell>
          <cell r="E203">
            <v>92.86</v>
          </cell>
          <cell r="F203">
            <v>62.722286999999994</v>
          </cell>
          <cell r="G203">
            <v>62.722286999999994</v>
          </cell>
        </row>
        <row r="204">
          <cell r="A204">
            <v>9106986</v>
          </cell>
          <cell r="B204" t="str">
            <v>МОНТАЖНАЯ ПЛАНКА ПАРАЛЛЕЛЬНОГО АДАПТЕРА, D0, ЕВРОВИНТЫ, ЦИНК. ЛИТЬЕ, НИКЕЛИРОВАННАЯ</v>
          </cell>
          <cell r="C204">
            <v>0</v>
          </cell>
          <cell r="D204">
            <v>50</v>
          </cell>
          <cell r="E204">
            <v>89.61</v>
          </cell>
          <cell r="F204">
            <v>60.527074500000005</v>
          </cell>
          <cell r="G204">
            <v>60.527074500000005</v>
          </cell>
        </row>
        <row r="205">
          <cell r="A205">
            <v>9106987</v>
          </cell>
          <cell r="B205" t="str">
            <v>МОНТАЖНАЯ ПЛАНКА ПАРАЛЛЕЛЬНОГО АДАПТЕРА, D1,5, ЕВРОВИНТЫ, ЦИНК. ЛИТЬЕ, НИКЕЛИРОВАННАЯ</v>
          </cell>
          <cell r="C205">
            <v>0</v>
          </cell>
          <cell r="D205">
            <v>50</v>
          </cell>
          <cell r="E205">
            <v>89.61</v>
          </cell>
          <cell r="F205">
            <v>60.527074500000005</v>
          </cell>
          <cell r="G205">
            <v>60.527074500000005</v>
          </cell>
        </row>
        <row r="206">
          <cell r="A206">
            <v>9106988</v>
          </cell>
          <cell r="B206" t="str">
            <v>МОНТАЖНАЯ ПЛАНКА ПАРАЛЛЕЛЬНОГО АДАПТЕРА, D3, ЕВРОВИНТЫ, ЦИНК. ЛИТЬЕ, НИКЕЛИРОВАННАЯ</v>
          </cell>
          <cell r="C206">
            <v>0</v>
          </cell>
          <cell r="D206">
            <v>50</v>
          </cell>
          <cell r="E206">
            <v>93.94</v>
          </cell>
          <cell r="F206">
            <v>63.451773000000003</v>
          </cell>
          <cell r="G206">
            <v>63.451773000000003</v>
          </cell>
        </row>
        <row r="207">
          <cell r="A207">
            <v>9237120</v>
          </cell>
          <cell r="B207" t="str">
            <v>УГЛОВОЙ АДАПТЕР МОНТАЖНЫХ ПЛАНОК SYSTEM 8099,УГОЛ -5ГР,ЦИНКОВОЕ ЛИТЬЕ,НИКЕЛИРОВАННЫЙ</v>
          </cell>
          <cell r="C207">
            <v>0</v>
          </cell>
          <cell r="D207">
            <v>50</v>
          </cell>
          <cell r="E207">
            <v>40.479999999999997</v>
          </cell>
          <cell r="F207">
            <v>27.342216000000001</v>
          </cell>
          <cell r="G207">
            <v>27.342216000000001</v>
          </cell>
        </row>
        <row r="208">
          <cell r="A208">
            <v>9072533</v>
          </cell>
          <cell r="B208" t="str">
            <v>УГЛОВОЙ АДАПТЕР МОНТАЖНЫХ ПЛАНОК SYSTEM 8099, УГОЛ 5ГР, ЦИНКОВОЕ ЛИТЬЕ, НИКЕЛИРОВАННЫЙ</v>
          </cell>
          <cell r="C208">
            <v>0</v>
          </cell>
          <cell r="D208">
            <v>50</v>
          </cell>
          <cell r="E208">
            <v>69.06</v>
          </cell>
          <cell r="F208">
            <v>46.646577000000001</v>
          </cell>
          <cell r="G208">
            <v>46.646577000000001</v>
          </cell>
        </row>
        <row r="209">
          <cell r="A209">
            <v>9072534</v>
          </cell>
          <cell r="B209" t="str">
            <v>УГЛОВОЙ АДАПТЕР МОНТАЖНЫХ ПЛАНОК SYSTEM 8099, УГОЛ 10ГР, ЦИНКОВОЕ ЛИТЬЕ, НИКЕЛИРОВАННЫЙ</v>
          </cell>
          <cell r="C209">
            <v>0</v>
          </cell>
          <cell r="D209">
            <v>50</v>
          </cell>
          <cell r="E209">
            <v>74.38</v>
          </cell>
          <cell r="F209">
            <v>50.239970999999997</v>
          </cell>
          <cell r="G209">
            <v>50.239970999999997</v>
          </cell>
        </row>
        <row r="210">
          <cell r="A210">
            <v>9072535</v>
          </cell>
          <cell r="B210" t="str">
            <v>УГЛОВОЙ АДАПТЕР МОНТАЖНЫХ ПЛАНОК SYSTEM 8099, УГОЛ 15ГР, ЦИНКОВОЕ ЛИТЬЕ, НИКЕЛИРОВАННЫЙ</v>
          </cell>
          <cell r="C210">
            <v>0</v>
          </cell>
          <cell r="D210">
            <v>50</v>
          </cell>
          <cell r="E210">
            <v>79.67</v>
          </cell>
          <cell r="F210">
            <v>53.813101499999995</v>
          </cell>
          <cell r="G210">
            <v>53.813101499999995</v>
          </cell>
        </row>
        <row r="211">
          <cell r="A211">
            <v>9072536</v>
          </cell>
          <cell r="B211" t="str">
            <v>УГЛОВОЙ АДАПТЕР МОНТАЖНЫХ ПЛАНОК SYSTEM 8099, УГОЛ 20ГР, ЦИНКОВОЕ ЛИТЬЕ, НИКЕЛИРОВАННЫЙ</v>
          </cell>
          <cell r="C211">
            <v>0</v>
          </cell>
          <cell r="D211">
            <v>50</v>
          </cell>
          <cell r="E211">
            <v>90.3</v>
          </cell>
          <cell r="F211">
            <v>60.993135000000002</v>
          </cell>
          <cell r="G211">
            <v>60.993135000000002</v>
          </cell>
        </row>
        <row r="212">
          <cell r="A212">
            <v>9091799</v>
          </cell>
          <cell r="B212" t="str">
            <v>МОНТАЖНАЯ ПЛАНКА SYSTEM 8099 ДЛЯ SENSYS,L37,D0,ЕВРОВИНТЫ,ЧЕРНЫЙ ОБСИДИАН</v>
          </cell>
          <cell r="C212">
            <v>0</v>
          </cell>
          <cell r="D212">
            <v>50</v>
          </cell>
          <cell r="E212">
            <v>28.79</v>
          </cell>
          <cell r="F212">
            <v>19.446205500000001</v>
          </cell>
          <cell r="G212">
            <v>19.446205500000001</v>
          </cell>
        </row>
        <row r="213">
          <cell r="A213">
            <v>9091800</v>
          </cell>
          <cell r="B213" t="str">
            <v>МОНТАЖНАЯ ПЛАНКА SYSTEM 8099 ДЛЯ SENSYS,L37,D1,5,ЕВРОВИНТЫ,ЧЕРНЫЙ ОБСИДИАН</v>
          </cell>
          <cell r="C213">
            <v>0</v>
          </cell>
          <cell r="D213">
            <v>50</v>
          </cell>
          <cell r="E213">
            <v>28.79</v>
          </cell>
          <cell r="F213">
            <v>19.446205500000001</v>
          </cell>
          <cell r="G213">
            <v>19.446205500000001</v>
          </cell>
        </row>
        <row r="214">
          <cell r="A214">
            <v>9091801</v>
          </cell>
          <cell r="B214" t="str">
            <v>МОНТАЖНАЯ ПЛАНКА SYSTEM 8099 ДЛЯ SENSYS,L37,D3,ЕВРОВИНТЫ,ЧЕРНЫЙ ОБСИДИАН</v>
          </cell>
          <cell r="C214">
            <v>0</v>
          </cell>
          <cell r="D214">
            <v>50</v>
          </cell>
          <cell r="E214">
            <v>34.26</v>
          </cell>
          <cell r="F214">
            <v>23.140917000000002</v>
          </cell>
          <cell r="G214">
            <v>23.140917000000002</v>
          </cell>
        </row>
        <row r="215">
          <cell r="A215">
            <v>9091802</v>
          </cell>
          <cell r="B215" t="str">
            <v>МОНТАЖНАЯ ПЛАНКА SYSTEM 8099 ДЛЯ SENSYS,L37,D5,ЕВРОВИНТЫ,ЧЕРНЫЙ ОБСИДИАН</v>
          </cell>
          <cell r="C215">
            <v>0</v>
          </cell>
          <cell r="D215">
            <v>50</v>
          </cell>
          <cell r="E215">
            <v>46.59</v>
          </cell>
          <cell r="F215">
            <v>31.469215500000001</v>
          </cell>
          <cell r="G215">
            <v>31.469215500000001</v>
          </cell>
        </row>
        <row r="216">
          <cell r="A216">
            <v>9091807</v>
          </cell>
          <cell r="B216" t="str">
            <v>МОНТАЖНАЯ ПЛАНКА SYSTEM 8099 HETTICH DIRECT ДЛЯ SENSYS,L37,D0,ЧЕРНЫЙ ОБСИДИАН*ЗАКАЗНАЯ ПОЗИЦИЯ!!!</v>
          </cell>
          <cell r="C216" t="str">
            <v>*</v>
          </cell>
          <cell r="D216">
            <v>50</v>
          </cell>
          <cell r="E216">
            <v>29.48</v>
          </cell>
          <cell r="F216">
            <v>19.912266000000002</v>
          </cell>
          <cell r="G216">
            <v>19.912266000000002</v>
          </cell>
        </row>
        <row r="217">
          <cell r="A217">
            <v>9091808</v>
          </cell>
          <cell r="B217" t="str">
            <v>МОНТАЖНАЯ ПЛАНКА SYSTEM 8099 HETTICH DIRECT ДЛЯ SENSYS,L37,D1,5,ЧЕРНЫЙ ОБСИДИАН*ЗАКАЗНАЯ ПОЗИЦИЯ!!!</v>
          </cell>
          <cell r="C217" t="str">
            <v>*</v>
          </cell>
          <cell r="D217">
            <v>50</v>
          </cell>
          <cell r="E217">
            <v>29.48</v>
          </cell>
          <cell r="F217">
            <v>19.912266000000002</v>
          </cell>
          <cell r="G217">
            <v>19.912266000000002</v>
          </cell>
        </row>
        <row r="218">
          <cell r="A218">
            <v>9091809</v>
          </cell>
          <cell r="B218" t="str">
            <v>МОНТАЖНАЯ ПЛАНКА SYSTEM 8099 HETTICH DIRECT ДЛЯ SENSYS,L37,D3,ЧЕРНЫЙ ОБСИДИАН*ЗАКАЗНАЯ ПОЗИЦИЯ!!!</v>
          </cell>
          <cell r="C218" t="str">
            <v>*</v>
          </cell>
          <cell r="D218">
            <v>50</v>
          </cell>
          <cell r="E218">
            <v>34.950000000000003</v>
          </cell>
          <cell r="F218">
            <v>23.606977500000003</v>
          </cell>
          <cell r="G218">
            <v>23.606977500000003</v>
          </cell>
        </row>
        <row r="219">
          <cell r="A219">
            <v>9091810</v>
          </cell>
          <cell r="B219" t="str">
            <v>МОНТАЖНАЯ ПЛАНКА SYSTEM 8099 HETTICH DIRECT ДЛЯ SENSYS,L37,D5,ЧЕРНЫЙ ОБСИДИАН*ЗАКАЗНАЯ ПОЗИЦИЯ!!!</v>
          </cell>
          <cell r="C219" t="str">
            <v>*</v>
          </cell>
          <cell r="D219">
            <v>50</v>
          </cell>
          <cell r="E219">
            <v>47.28</v>
          </cell>
          <cell r="F219">
            <v>31.935276000000002</v>
          </cell>
          <cell r="G219">
            <v>31.935276000000002</v>
          </cell>
        </row>
        <row r="220">
          <cell r="A220">
            <v>9091803</v>
          </cell>
          <cell r="B220" t="str">
            <v>МОНТАЖНАЯ ПЛАНКА SYSTEM 8099 ДЛЯ SENSYS,L37,D0,ЕВРОВИНТЫ,ЭКСЦ.,ЧЕРНЫЙ ОБСИДИАН</v>
          </cell>
          <cell r="C220">
            <v>0</v>
          </cell>
          <cell r="D220">
            <v>50</v>
          </cell>
          <cell r="E220">
            <v>55.49</v>
          </cell>
          <cell r="F220">
            <v>37.480720500000004</v>
          </cell>
          <cell r="G220">
            <v>37.480720500000004</v>
          </cell>
        </row>
        <row r="221">
          <cell r="A221">
            <v>9091804</v>
          </cell>
          <cell r="B221" t="str">
            <v>МОНТАЖНАЯ ПЛАНКА SYSTEM 8099 ДЛЯ SENSYS,L37,D1,5,ЕВРОВИНТЫ,ЭКСЦ.,ЧЕРНЫЙ ОБСИДИАН</v>
          </cell>
          <cell r="C221">
            <v>0</v>
          </cell>
          <cell r="D221">
            <v>50</v>
          </cell>
          <cell r="E221">
            <v>55.49</v>
          </cell>
          <cell r="F221">
            <v>37.480720500000004</v>
          </cell>
          <cell r="G221">
            <v>37.480720500000004</v>
          </cell>
        </row>
        <row r="222">
          <cell r="A222">
            <v>9091805</v>
          </cell>
          <cell r="B222" t="str">
            <v>МОНТАЖНАЯ ПЛАНКА SYSTEM 8099 ДЛЯ SENSYS,L37,D3,ЕВРОВИНТЫ,ЭКСЦ.,ЧЕРНЫЙ ОБСИДИАН</v>
          </cell>
          <cell r="C222">
            <v>0</v>
          </cell>
          <cell r="D222">
            <v>50</v>
          </cell>
          <cell r="E222">
            <v>60.98</v>
          </cell>
          <cell r="F222">
            <v>41.188941</v>
          </cell>
          <cell r="G222">
            <v>41.188941</v>
          </cell>
        </row>
        <row r="223">
          <cell r="A223">
            <v>9091806</v>
          </cell>
          <cell r="B223" t="str">
            <v>МОНТАЖНАЯ ПЛАНКА SYSTEM 8099 ДЛЯ SENSYS,L37,D5,ЕВРОВИНТЫ,ЭКСЦ.,ЧЕРНЫЙ ОБСИДИАН</v>
          </cell>
          <cell r="C223">
            <v>0</v>
          </cell>
          <cell r="D223">
            <v>50</v>
          </cell>
          <cell r="E223">
            <v>73.31</v>
          </cell>
          <cell r="F223">
            <v>49.517239500000002</v>
          </cell>
          <cell r="G223">
            <v>49.517239500000002</v>
          </cell>
        </row>
        <row r="224">
          <cell r="A224">
            <v>9091811</v>
          </cell>
          <cell r="B224" t="str">
            <v>МОНТАЖНАЯ ПЛАНКА SYSTEM 8099 HETTICH DIRECT ДЛЯ SENSYS,L37,D0,ЭКСЦ.,ЧЕРНЫЙ ОБСИДИАН*ЗАКАЗНАЯ ПОЗИЦИЯ!!!</v>
          </cell>
          <cell r="C224" t="str">
            <v>*</v>
          </cell>
          <cell r="D224">
            <v>50</v>
          </cell>
          <cell r="E224">
            <v>59.56</v>
          </cell>
          <cell r="F224">
            <v>40.229802000000007</v>
          </cell>
          <cell r="G224">
            <v>40.229802000000007</v>
          </cell>
        </row>
        <row r="225">
          <cell r="A225">
            <v>9091812</v>
          </cell>
          <cell r="B225" t="str">
            <v>МОНТАЖНАЯ ПЛАНКА SYSTEM 8099 HETTICH DIRECT ДЛЯ SENSYS,L37,D1,5,ЭКСЦ.,ЧЕРНЫЙ ОБСИДИАН*ЗАКАЗНАЯ ПОЗИЦИЯ!!!</v>
          </cell>
          <cell r="C225" t="str">
            <v>*</v>
          </cell>
          <cell r="D225">
            <v>50</v>
          </cell>
          <cell r="E225">
            <v>59.56</v>
          </cell>
          <cell r="F225">
            <v>40.229802000000007</v>
          </cell>
          <cell r="G225">
            <v>40.229802000000007</v>
          </cell>
        </row>
        <row r="226">
          <cell r="A226">
            <v>9091813</v>
          </cell>
          <cell r="B226" t="str">
            <v>МОНТАЖНАЯ ПЛАНКА SYSTEM 8099 HETTICH DIRECT ДЛЯ SENSYS,L37,D3,ЭКСЦ.,ЧЕРНЫЙ ОБСИДИАН*ЗАКАЗНАЯ ПОЗИЦИЯ!!!</v>
          </cell>
          <cell r="C226" t="str">
            <v>*</v>
          </cell>
          <cell r="D226">
            <v>50</v>
          </cell>
          <cell r="E226">
            <v>65.37</v>
          </cell>
          <cell r="F226">
            <v>44.154166500000009</v>
          </cell>
          <cell r="G226">
            <v>44.154166500000009</v>
          </cell>
        </row>
        <row r="227">
          <cell r="A227">
            <v>9091814</v>
          </cell>
          <cell r="B227" t="str">
            <v>МОНТАЖНАЯ ПЛАНКА SYSTEM 8099 HETTICH DIRECT ДЛЯ SENSYS,L37,D5,ЭКСЦ.,ЧЕРНЫЙ ОБСИДИАН*ЗАКАЗНАЯ ПОЗИЦИЯ!!!</v>
          </cell>
          <cell r="C227" t="str">
            <v>*</v>
          </cell>
          <cell r="D227">
            <v>50</v>
          </cell>
          <cell r="E227">
            <v>78.44</v>
          </cell>
          <cell r="F227">
            <v>52.982298</v>
          </cell>
          <cell r="G227">
            <v>52.982298</v>
          </cell>
        </row>
        <row r="228">
          <cell r="A228">
            <v>9117471</v>
          </cell>
          <cell r="B228" t="str">
            <v>МОНТАЖНАЯ ПЛАНКА ЛИНЕЙНАЯ SYSTEM 8099,L20,D1,5,ПРИКРУЧ.,ЭКСЦ.,ЧЕРНЫЙ ОБСИДИАН</v>
          </cell>
          <cell r="C228">
            <v>0</v>
          </cell>
          <cell r="D228">
            <v>50</v>
          </cell>
          <cell r="E228">
            <v>97.29</v>
          </cell>
          <cell r="F228">
            <v>65.714530500000009</v>
          </cell>
          <cell r="G228">
            <v>65.714530500000009</v>
          </cell>
        </row>
        <row r="229">
          <cell r="A229">
            <v>9117472</v>
          </cell>
          <cell r="B229" t="str">
            <v>МОНТАЖНАЯ ПЛАНКА ЛИНЕЙНАЯ SYSTEM 8099,L20,D3,ПРИКРУЧ.,ЭКСЦ.,ЧЕРНЫЙ ОБСИДИАН</v>
          </cell>
          <cell r="C229">
            <v>0</v>
          </cell>
          <cell r="D229">
            <v>50</v>
          </cell>
          <cell r="E229">
            <v>103.12</v>
          </cell>
          <cell r="F229">
            <v>69.652404000000018</v>
          </cell>
          <cell r="G229">
            <v>69.652404000000018</v>
          </cell>
        </row>
        <row r="230">
          <cell r="A230">
            <v>1071605</v>
          </cell>
          <cell r="B230" t="str">
            <v>МОНТАЖНАЯ ПЛАНКА ДЛЯ INTERMAT/ECOMAT, ДИСТАНЦИЯ 0 ММ, БЕЗ ВИНТОВ</v>
          </cell>
          <cell r="C230">
            <v>0</v>
          </cell>
          <cell r="D230">
            <v>400</v>
          </cell>
          <cell r="E230">
            <v>18.579999999999998</v>
          </cell>
          <cell r="F230">
            <v>12.549861</v>
          </cell>
          <cell r="G230">
            <v>12.549861</v>
          </cell>
        </row>
        <row r="231">
          <cell r="A231">
            <v>1071606</v>
          </cell>
          <cell r="B231" t="str">
            <v>МОНТАЖНАЯ ПЛАНКА ДЛЯ INTERMAT/ECOMAT, ДИСТАНЦИЯ 1,5 ММ, БЕЗ ВИНТОВ</v>
          </cell>
          <cell r="C231">
            <v>0</v>
          </cell>
          <cell r="D231">
            <v>400</v>
          </cell>
          <cell r="E231">
            <v>18.77</v>
          </cell>
          <cell r="F231">
            <v>12.6781965</v>
          </cell>
          <cell r="G231">
            <v>12.6781965</v>
          </cell>
        </row>
        <row r="232">
          <cell r="A232">
            <v>1071607</v>
          </cell>
          <cell r="B232" t="str">
            <v>МОНТАЖНАЯ ПЛАНКА ДЛЯ INTERMAT/ECOMAT, ДИСТАНЦИЯ 3 ММ, БЕЗ ВИНТОВ</v>
          </cell>
          <cell r="C232">
            <v>0</v>
          </cell>
          <cell r="D232">
            <v>400</v>
          </cell>
          <cell r="E232">
            <v>20.43</v>
          </cell>
          <cell r="F232">
            <v>13.799443500000001</v>
          </cell>
          <cell r="G232">
            <v>13.799443500000001</v>
          </cell>
        </row>
        <row r="233">
          <cell r="A233">
            <v>1071608</v>
          </cell>
          <cell r="B233" t="str">
            <v>МОНТАЖНАЯ ПЛАНКА ДЛЯ INTERMAT/ECOMAT, ДИСТАНЦИЯ 5 ММ, БЕЗ ВИНТОВ</v>
          </cell>
          <cell r="C233">
            <v>0</v>
          </cell>
          <cell r="D233">
            <v>400</v>
          </cell>
          <cell r="E233">
            <v>24.14</v>
          </cell>
          <cell r="F233">
            <v>16.305363</v>
          </cell>
          <cell r="G233">
            <v>16.305363</v>
          </cell>
        </row>
        <row r="234">
          <cell r="A234">
            <v>1071609</v>
          </cell>
          <cell r="B234" t="str">
            <v>МОНТАЖНАЯ ПЛАНКА ДЛЯ INTERMAT/ECOMAT, ДИСТАНЦИЯ 8 ММ, БЕЗ ВИНТОВ</v>
          </cell>
          <cell r="C234">
            <v>0</v>
          </cell>
          <cell r="D234">
            <v>400</v>
          </cell>
          <cell r="E234">
            <v>57.04</v>
          </cell>
          <cell r="F234">
            <v>38.527667999999998</v>
          </cell>
          <cell r="G234">
            <v>38.527667999999998</v>
          </cell>
        </row>
        <row r="235">
          <cell r="A235">
            <v>1071666</v>
          </cell>
          <cell r="B235" t="str">
            <v xml:space="preserve">МОНТАЖНАЯ ПЛАНКА ДЛЯ INTERMAT/ECOMAT HETTICH-DIREKT, ДЛЯ СРЕДНИХ СТЕНОК ОТ 15 ММ, ДИСТАНЦИЯ 1,5 ММ, </v>
          </cell>
          <cell r="C235">
            <v>0</v>
          </cell>
          <cell r="D235">
            <v>400</v>
          </cell>
          <cell r="E235">
            <v>25.98</v>
          </cell>
          <cell r="F235">
            <v>17.548191000000003</v>
          </cell>
          <cell r="G235">
            <v>17.548191000000003</v>
          </cell>
        </row>
        <row r="236">
          <cell r="A236">
            <v>1071625</v>
          </cell>
          <cell r="B236" t="str">
            <v>МОНТАЖНАЯ ПЛАНКА ДЛЯ INTERMAT/ECOMAT, ДИСТАНЦИЯ 0 ММ, C ВИНТАМИ</v>
          </cell>
          <cell r="C236">
            <v>0</v>
          </cell>
          <cell r="D236">
            <v>400</v>
          </cell>
          <cell r="E236">
            <v>23.39</v>
          </cell>
          <cell r="F236">
            <v>15.7987755</v>
          </cell>
          <cell r="G236">
            <v>15.7987755</v>
          </cell>
        </row>
        <row r="237">
          <cell r="A237">
            <v>1071626</v>
          </cell>
          <cell r="B237" t="str">
            <v>МОНТАЖНАЯ ПЛАНКА ДЛЯ INTERMAT/ECOMAT, ДИСТАНЦИЯ 1,5 ММ, C ВИНТАМИ</v>
          </cell>
          <cell r="C237">
            <v>0</v>
          </cell>
          <cell r="D237">
            <v>400</v>
          </cell>
          <cell r="E237">
            <v>23.57</v>
          </cell>
          <cell r="F237">
            <v>15.9203565</v>
          </cell>
          <cell r="G237">
            <v>15.9203565</v>
          </cell>
        </row>
        <row r="238">
          <cell r="A238">
            <v>1071627</v>
          </cell>
          <cell r="B238" t="str">
            <v>МОНТАЖНАЯ ПЛАНКА ДЛЯ INTERMAT/ECOMAT, ДИСТАНЦИЯ 3,0 ММ, С ЕВРОВИНТАМИ</v>
          </cell>
          <cell r="C238">
            <v>0</v>
          </cell>
          <cell r="D238">
            <v>400</v>
          </cell>
          <cell r="E238">
            <v>25.24</v>
          </cell>
          <cell r="F238">
            <v>17.048357999999997</v>
          </cell>
          <cell r="G238">
            <v>17.048357999999997</v>
          </cell>
        </row>
        <row r="239">
          <cell r="A239">
            <v>1071628</v>
          </cell>
          <cell r="B239" t="str">
            <v>МОНТАЖНАЯ ПЛАНКА ДЛЯ INTERMAT/ECOMAT, ДИСТАНЦИЯ 5 ММ, C ВИНТАМИ</v>
          </cell>
          <cell r="C239">
            <v>0</v>
          </cell>
          <cell r="D239">
            <v>400</v>
          </cell>
          <cell r="E239">
            <v>28.96</v>
          </cell>
          <cell r="F239">
            <v>19.561032000000004</v>
          </cell>
          <cell r="G239">
            <v>19.561032000000004</v>
          </cell>
        </row>
        <row r="240">
          <cell r="A240">
            <v>1071629</v>
          </cell>
          <cell r="B240" t="str">
            <v>МОНТАЖНАЯ ПЛАНКА ДЛЯ INTERMAT/ECOMAT, ДИСТАНЦИЯ 8 ММ, C ВИНТАМИ</v>
          </cell>
          <cell r="C240">
            <v>0</v>
          </cell>
          <cell r="D240">
            <v>400</v>
          </cell>
          <cell r="E240">
            <v>61.97</v>
          </cell>
          <cell r="F240">
            <v>41.857636500000005</v>
          </cell>
          <cell r="G240">
            <v>41.857636500000005</v>
          </cell>
        </row>
        <row r="241">
          <cell r="A241">
            <v>9012840</v>
          </cell>
          <cell r="B241" t="str">
            <v>ЛИНЕЙНАЯ МОНТАЖНАЯ ПЛАНКА ДЛЯ INTERMAT, ДИСТАНЦИЯ 3 ММ, С МУФТАМИ ПОД ЗАПРЕССОВКУ</v>
          </cell>
          <cell r="C241">
            <v>0</v>
          </cell>
          <cell r="D241">
            <v>400</v>
          </cell>
          <cell r="E241">
            <v>71.08</v>
          </cell>
          <cell r="F241">
            <v>48.010986000000003</v>
          </cell>
          <cell r="G241">
            <v>48.010986000000003</v>
          </cell>
        </row>
        <row r="242">
          <cell r="A242">
            <v>9037018</v>
          </cell>
          <cell r="B242" t="str">
            <v>УГЛОВОЙ АДАПТЕР ДЛЯ МОНТАЖНОЙ ПЛАНКИ, 15А</v>
          </cell>
          <cell r="C242">
            <v>0</v>
          </cell>
          <cell r="D242">
            <v>400</v>
          </cell>
          <cell r="E242">
            <v>82.54</v>
          </cell>
          <cell r="F242">
            <v>55.751643000000001</v>
          </cell>
          <cell r="G242">
            <v>55.751643000000001</v>
          </cell>
        </row>
        <row r="243">
          <cell r="A243">
            <v>9046822</v>
          </cell>
          <cell r="B243" t="str">
            <v>ДЕМПФЕР SILENT SYSTEM ДЛЯ INTERMAT 9943/9944, МОНТАЖ В ЧАШКУ ПЕТЛИ, НАКЛАДНАЯ НАВЕСКА, ЦИНК.</v>
          </cell>
          <cell r="C243">
            <v>0</v>
          </cell>
          <cell r="D243">
            <v>1</v>
          </cell>
          <cell r="E243">
            <v>151.94</v>
          </cell>
          <cell r="F243">
            <v>102.62787300000002</v>
          </cell>
          <cell r="G243">
            <v>102.62787300000002</v>
          </cell>
        </row>
        <row r="244">
          <cell r="A244">
            <v>9146514</v>
          </cell>
          <cell r="B244" t="str">
            <v>ДЕМПФЕР SILENT SYSTEM ДЛЯ ПЕТЕЛЬ INTERMAT 9936, МОНТАЖ В ЧАШКУ ПЕТЛИ, ЦИНКОВОЕ ЛИТЬЕ*ЗАКАЗНАЯ ПОЗИЦИЯ!!!</v>
          </cell>
          <cell r="C244" t="str">
            <v>*</v>
          </cell>
          <cell r="D244">
            <v>50</v>
          </cell>
          <cell r="E244">
            <v>151.94</v>
          </cell>
          <cell r="F244">
            <v>102.62787300000002</v>
          </cell>
          <cell r="G244">
            <v>102.62787300000002</v>
          </cell>
        </row>
        <row r="245">
          <cell r="A245">
            <v>9046469</v>
          </cell>
          <cell r="B245" t="str">
            <v>ДЕМПФЕР SILENT SYSTEM ДЛЯ INTERMAT, ДЛЯ ЗАЩЕЛКИВАНИЯ, НАКЛАДНАЯ НАВЕСКА, ЦИНКОВОЕ ЛИТЬЕ</v>
          </cell>
          <cell r="C245">
            <v>0</v>
          </cell>
          <cell r="D245">
            <v>200</v>
          </cell>
          <cell r="E245">
            <v>234.22</v>
          </cell>
          <cell r="F245">
            <v>158.20389900000001</v>
          </cell>
          <cell r="G245">
            <v>158.20389900000001</v>
          </cell>
        </row>
        <row r="246">
          <cell r="A246">
            <v>9072828</v>
          </cell>
          <cell r="B246" t="str">
            <v>ДЕМПФЕР SILENT SYSTEM ДЛЯ INTERMAT,ДЛЯ ЗАЩЕЛКИВАНИЯ,СРЕДНЯЯ СТЕНКА,ЦИНКОВОЕ ЛИТЬЕ*ЗАКАЗНАЯ ПОЗИЦИЯ!!!</v>
          </cell>
          <cell r="C246" t="str">
            <v>*</v>
          </cell>
          <cell r="D246">
            <v>50</v>
          </cell>
          <cell r="E246">
            <v>246.88</v>
          </cell>
          <cell r="F246">
            <v>166.75509600000001</v>
          </cell>
          <cell r="G246">
            <v>166.75509600000001</v>
          </cell>
        </row>
        <row r="247">
          <cell r="A247">
            <v>9072829</v>
          </cell>
          <cell r="B247" t="str">
            <v>ДЕМПФЕР SILENT SYSTEM ДЛЯ INTERMAT,ДЛЯ ЗАЩЕЛКИВАНИЯ,ВКЛАДНАЯ,ЦИНКОВОЕ ЛИТЬЕ*ЗАКАЗНАЯ ПОЗИЦИЯ!!!</v>
          </cell>
          <cell r="C247" t="str">
            <v>*</v>
          </cell>
          <cell r="D247">
            <v>50</v>
          </cell>
          <cell r="E247">
            <v>253.22</v>
          </cell>
          <cell r="F247">
            <v>171.03744899999998</v>
          </cell>
          <cell r="G247">
            <v>171.03744899999998</v>
          </cell>
        </row>
        <row r="248">
          <cell r="A248">
            <v>9046472</v>
          </cell>
          <cell r="B248" t="str">
            <v>ДЕМПФЕР SILENT SYSTEM ДЛЯ INTERMAT, ПОД ПРИКРУЧИВАНИЕ, ЦИНКОВОЕ ЛИТЬЕ</v>
          </cell>
          <cell r="C248">
            <v>0</v>
          </cell>
          <cell r="D248">
            <v>200</v>
          </cell>
          <cell r="E248">
            <v>259.54000000000002</v>
          </cell>
          <cell r="F248">
            <v>175.30629300000004</v>
          </cell>
          <cell r="G248">
            <v>175.30629300000004</v>
          </cell>
        </row>
        <row r="249">
          <cell r="A249">
            <v>60580</v>
          </cell>
          <cell r="B249" t="str">
            <v>ДЕМПФЕР SILENT SYSTEM ДЛЯ INTERMAT, ПОД ПРИКРУЧИВАНИЕ, ВКЛАДНАЯ НАВЕСКА, ЦИНКОВОЕ ЛИТЬЕ</v>
          </cell>
          <cell r="C249">
            <v>0</v>
          </cell>
          <cell r="D249">
            <v>50</v>
          </cell>
          <cell r="E249">
            <v>259.54000000000002</v>
          </cell>
          <cell r="F249">
            <v>175.30629300000004</v>
          </cell>
          <cell r="G249">
            <v>175.30629300000004</v>
          </cell>
        </row>
        <row r="250">
          <cell r="A250">
            <v>9051557</v>
          </cell>
          <cell r="B250" t="str">
            <v>УНИВЕРСАЛЬНЫЙ ДЕМПФЕР SILENT SYSTEM ДЛЯ ПЕТЕЛЬ,ПОД ЗАПРЕССОВКУ,ПЛАСТИК</v>
          </cell>
          <cell r="C250">
            <v>0</v>
          </cell>
          <cell r="D250">
            <v>1</v>
          </cell>
          <cell r="E250">
            <v>110.48</v>
          </cell>
          <cell r="F250">
            <v>74.623716000000002</v>
          </cell>
          <cell r="G250">
            <v>74.623716000000002</v>
          </cell>
        </row>
        <row r="251">
          <cell r="A251">
            <v>60687</v>
          </cell>
          <cell r="B251" t="str">
            <v>УНИВЕРСАЛЬНЫЙ ДЕМПФЕР SILENT SYSTEM ДЛЯ ПЕТЕЛЬ, ПОД ПРИКРУЧИВАНИЕ, ПЛАСТИК</v>
          </cell>
          <cell r="C251">
            <v>0</v>
          </cell>
          <cell r="D251">
            <v>50</v>
          </cell>
          <cell r="E251">
            <v>131.33000000000001</v>
          </cell>
          <cell r="F251">
            <v>88.706848500000021</v>
          </cell>
          <cell r="G251">
            <v>88.706848500000021</v>
          </cell>
        </row>
        <row r="252">
          <cell r="A252">
            <v>60686</v>
          </cell>
          <cell r="B252" t="str">
            <v>УНИВЕРСАЛЬНЫЙ ДЕМПФЕР SILENT SYSTEM ДЛЯ ПЕТЕЛЬ, ПОД ПРИКРУЧИВАНИЕ, ПЛАСТИК</v>
          </cell>
          <cell r="C252">
            <v>0</v>
          </cell>
          <cell r="D252">
            <v>50</v>
          </cell>
          <cell r="E252">
            <v>131.33000000000001</v>
          </cell>
          <cell r="F252">
            <v>88.706848500000021</v>
          </cell>
          <cell r="G252">
            <v>88.706848500000021</v>
          </cell>
        </row>
        <row r="253">
          <cell r="A253">
            <v>69846</v>
          </cell>
          <cell r="B253" t="str">
            <v>УНИВЕРСАЛЬНЫЙ ДЕМПФЕР SILENT SYSTEM ДЛЯ ПЕТЕЛЬ, ПОД ПРИКРУЧИВАНИЕ, ВКЛАДНАЯ НАВЕСКА, ПЛАСТИК</v>
          </cell>
          <cell r="C253">
            <v>0</v>
          </cell>
          <cell r="D253">
            <v>50</v>
          </cell>
          <cell r="E253">
            <v>137.52000000000001</v>
          </cell>
          <cell r="F253">
            <v>92.887884000000028</v>
          </cell>
          <cell r="G253">
            <v>92.887884000000028</v>
          </cell>
        </row>
        <row r="254">
          <cell r="A254">
            <v>9239087</v>
          </cell>
          <cell r="B254" t="str">
            <v>МЕХАНИЗМ PUSH TO OPEN SILENT ДЛЯ ПЕТЕЛЬ,АНТРАЦИТ</v>
          </cell>
          <cell r="C254">
            <v>0</v>
          </cell>
          <cell r="D254">
            <v>1</v>
          </cell>
          <cell r="E254">
            <v>2115.96</v>
          </cell>
          <cell r="F254">
            <v>1429.2251820000001</v>
          </cell>
          <cell r="G254">
            <v>1429.2251820000001</v>
          </cell>
        </row>
        <row r="255">
          <cell r="A255">
            <v>9239088</v>
          </cell>
          <cell r="B255" t="str">
            <v>МЕХАНИЗМ PUSH TO OPEN SILENT ДЛЯ ПЕТЕЛЬ,БЕЛЫЙ</v>
          </cell>
          <cell r="C255">
            <v>0</v>
          </cell>
          <cell r="D255">
            <v>1</v>
          </cell>
          <cell r="E255">
            <v>2115.96</v>
          </cell>
          <cell r="F255">
            <v>1429.2251820000001</v>
          </cell>
          <cell r="G255">
            <v>1429.2251820000001</v>
          </cell>
        </row>
        <row r="256">
          <cell r="A256">
            <v>9239099</v>
          </cell>
          <cell r="B256" t="str">
            <v>МЕХАНИЗМ PUSH TO OPEN SILENT ДЛЯ ПЕТЕЛЬ,СЕРЫЙ</v>
          </cell>
          <cell r="C256">
            <v>0</v>
          </cell>
          <cell r="D256">
            <v>1</v>
          </cell>
          <cell r="E256">
            <v>2115.96</v>
          </cell>
          <cell r="F256">
            <v>1429.2251820000001</v>
          </cell>
          <cell r="G256">
            <v>1429.2251820000001</v>
          </cell>
        </row>
        <row r="257">
          <cell r="A257">
            <v>9089626</v>
          </cell>
          <cell r="B257" t="str">
            <v>МЕХАНИЗМ PUSH TO OPEN PIN ДЛЯ ПЕТЕЛЬ, ПОД ПРИКРУЧИВАНИЕ, ДЛИННЫЙ ХОД, ЦВЕТ АНТРАЦИТ</v>
          </cell>
          <cell r="C257">
            <v>0</v>
          </cell>
          <cell r="D257">
            <v>25</v>
          </cell>
          <cell r="E257">
            <v>341.92</v>
          </cell>
          <cell r="F257">
            <v>230.94986399999999</v>
          </cell>
          <cell r="G257">
            <v>230.94986399999999</v>
          </cell>
        </row>
        <row r="258">
          <cell r="A258">
            <v>9089601</v>
          </cell>
          <cell r="B258" t="str">
            <v>МЕХАНИЗМ PUSH TO OPEN PIN ДЛЯ ПЕТЕЛЬ, ПОД ПРИКРУЧИВАНИЕ, ДЛИННЫЙ ХОД, ЦВЕТ СВЕТЛО-СЕРЫЙ</v>
          </cell>
          <cell r="C258">
            <v>0</v>
          </cell>
          <cell r="D258">
            <v>25</v>
          </cell>
          <cell r="E258">
            <v>341.92</v>
          </cell>
          <cell r="F258">
            <v>230.94986399999999</v>
          </cell>
          <cell r="G258">
            <v>230.94986399999999</v>
          </cell>
        </row>
        <row r="259">
          <cell r="A259">
            <v>9089587</v>
          </cell>
          <cell r="B259" t="str">
            <v>МЕХАНИЗМ PUSH TO OPEN PIN ДЛЯ ПЕТЕЛЬ, ПОД ПРИКРУЧИВАНИЕ, ДЛИННЫЙ ХОД, ЦВЕТ БЕЛЫЙ</v>
          </cell>
          <cell r="C259">
            <v>0</v>
          </cell>
          <cell r="D259">
            <v>25</v>
          </cell>
          <cell r="E259">
            <v>341.92</v>
          </cell>
          <cell r="F259">
            <v>230.94986399999999</v>
          </cell>
          <cell r="G259">
            <v>230.94986399999999</v>
          </cell>
        </row>
        <row r="260">
          <cell r="A260">
            <v>9089628</v>
          </cell>
          <cell r="B260" t="str">
            <v>МЕХАНИЗМ PUSH TO OPEN PIN ДЛЯ ПЕТЕЛЬ, ПОД ЗАПРЕССОВКУ, ДЛИННЫЙ ХОД, ЦВЕТ АНТРАЦИТ*ЗАКАЗНАЯ ПОЗИЦИЯ!!!</v>
          </cell>
          <cell r="C260" t="str">
            <v>*</v>
          </cell>
          <cell r="D260">
            <v>25</v>
          </cell>
          <cell r="E260">
            <v>307.36</v>
          </cell>
          <cell r="F260">
            <v>207.60631200000003</v>
          </cell>
          <cell r="G260">
            <v>207.60631200000003</v>
          </cell>
        </row>
        <row r="261">
          <cell r="A261">
            <v>9089603</v>
          </cell>
          <cell r="B261" t="str">
            <v>МЕХАНИЗМ PUSH TO OPEN PIN ДЛЯ ПЕТЕЛЬ, ПОД ЗАПРЕССОВКУ, ДЛИННЫЙ ХОД, ЦВЕТ СВЕТЛО СЕРЫЙ</v>
          </cell>
          <cell r="C261">
            <v>0</v>
          </cell>
          <cell r="D261">
            <v>25</v>
          </cell>
          <cell r="E261">
            <v>307.36</v>
          </cell>
          <cell r="F261">
            <v>207.60631200000003</v>
          </cell>
          <cell r="G261">
            <v>207.60631200000003</v>
          </cell>
        </row>
        <row r="262">
          <cell r="A262">
            <v>9089589</v>
          </cell>
          <cell r="B262" t="str">
            <v>МЕХАНИЗМ PUSH TO OPEN PIN ДЛЯ ПЕТЕЛЬ, ПОД ЗАПРЕССОВКУ, ДЛИННЫЙ ХОД, ЦВЕТ БЕЛЫЙ*ЗАКАЗНАЯ ПОЗИЦИЯ!!!</v>
          </cell>
          <cell r="C262" t="str">
            <v>*</v>
          </cell>
          <cell r="D262">
            <v>25</v>
          </cell>
          <cell r="E262">
            <v>307.36</v>
          </cell>
          <cell r="F262">
            <v>207.60631200000003</v>
          </cell>
          <cell r="G262">
            <v>207.60631200000003</v>
          </cell>
        </row>
        <row r="263">
          <cell r="A263">
            <v>9089629</v>
          </cell>
          <cell r="B263" t="str">
            <v>МЕХАНИЗМ PUSH TO OPEN MAGNET ДЛЯ ПЕТЕЛЬ, ПОД ПРИКРУЧИВАНИЕ, КОРОТКИЙ ХОД, ЦВЕТ АНТРАЦИТ</v>
          </cell>
          <cell r="C263">
            <v>0</v>
          </cell>
          <cell r="D263">
            <v>25</v>
          </cell>
          <cell r="E263">
            <v>427.46</v>
          </cell>
          <cell r="F263">
            <v>288.72785699999997</v>
          </cell>
          <cell r="G263">
            <v>288.72785699999997</v>
          </cell>
        </row>
        <row r="264">
          <cell r="A264">
            <v>9089604</v>
          </cell>
          <cell r="B264" t="str">
            <v>МЕХАНИЗМ PUSH TO OPEN MAGNET ДЛЯ ПЕТЕЛЬ, ПОД ПРИКРУЧИВАНИЕ, КОРОТКИЙ ХОД, ЦВЕТ СВЕТЛО-СЕРЫЙ</v>
          </cell>
          <cell r="C264">
            <v>0</v>
          </cell>
          <cell r="D264">
            <v>25</v>
          </cell>
          <cell r="E264">
            <v>427.46</v>
          </cell>
          <cell r="F264">
            <v>288.72785699999997</v>
          </cell>
          <cell r="G264">
            <v>288.72785699999997</v>
          </cell>
        </row>
        <row r="265">
          <cell r="A265">
            <v>9089590</v>
          </cell>
          <cell r="B265" t="str">
            <v>МЕХАНИЗМ PUSH TO OPEN MAGNET ДЛЯ ПЕТЕЛЬ, ПОД ПРИКРУЧИВАНИЕ, КОРОТКИЙ ХОД, ЦВЕТ БЕЛЫЙ</v>
          </cell>
          <cell r="C265">
            <v>0</v>
          </cell>
          <cell r="D265">
            <v>25</v>
          </cell>
          <cell r="E265">
            <v>427.46</v>
          </cell>
          <cell r="F265">
            <v>288.72785699999997</v>
          </cell>
          <cell r="G265">
            <v>288.72785699999997</v>
          </cell>
        </row>
        <row r="266">
          <cell r="A266">
            <v>9089630</v>
          </cell>
          <cell r="B266" t="str">
            <v>МЕХАНИЗМ PUSH TO OPEN MAGNET ДЛЯ ПЕТЕЛЬ, ПОД ПРИКРУЧИВАНИЕ, ДЛИННЫЙ ХОД, ЦВЕТ АНТРАЦИТ</v>
          </cell>
          <cell r="C266">
            <v>0</v>
          </cell>
          <cell r="D266">
            <v>25</v>
          </cell>
          <cell r="E266">
            <v>471.9</v>
          </cell>
          <cell r="F266">
            <v>318.74485499999997</v>
          </cell>
          <cell r="G266">
            <v>318.74485499999997</v>
          </cell>
        </row>
        <row r="267">
          <cell r="A267">
            <v>9089605</v>
          </cell>
          <cell r="B267" t="str">
            <v>МЕХАНИЗМ PUSH TO OPEN MAGNET ДЛЯ ПЕТЕЛЬ, ПОД ПРИКРУЧИВАНИЕ, ДЛИННЫЙ ХОД, ЦВЕТ СВЕТЛО-СЕРЫЙ</v>
          </cell>
          <cell r="C267">
            <v>0</v>
          </cell>
          <cell r="D267">
            <v>25</v>
          </cell>
          <cell r="E267">
            <v>471.9</v>
          </cell>
          <cell r="F267">
            <v>318.74485499999997</v>
          </cell>
          <cell r="G267">
            <v>318.74485499999997</v>
          </cell>
        </row>
        <row r="268">
          <cell r="A268">
            <v>9089591</v>
          </cell>
          <cell r="B268" t="str">
            <v>МЕХАНИЗМ PUSH TO OPEN MAGNET ДЛЯ ПЕТЕЛЬ, ПОД ПРИКРУЧИВАНИЕ, ДЛИННЫЙ ХОД, ЦВЕТ БЕЛЫЙ</v>
          </cell>
          <cell r="C268">
            <v>0</v>
          </cell>
          <cell r="D268">
            <v>25</v>
          </cell>
          <cell r="E268">
            <v>471.9</v>
          </cell>
          <cell r="F268">
            <v>318.74485499999997</v>
          </cell>
          <cell r="G268">
            <v>318.74485499999997</v>
          </cell>
        </row>
        <row r="269">
          <cell r="A269">
            <v>9089631</v>
          </cell>
          <cell r="B269" t="str">
            <v>МЕХАНИЗМ PUSH TO OPEN MAGNET ДЛЯ ПЕТЕЛЬ, ПОД ЗАПРЕССОВКУ, КОРОТКИЙ ХОД, ЦВЕТ АНТРАЦИТ*ЗАКАЗНАЯ ПОЗИЦИЯ!!!</v>
          </cell>
          <cell r="C269" t="str">
            <v>*</v>
          </cell>
          <cell r="D269">
            <v>25</v>
          </cell>
          <cell r="E269">
            <v>396.06</v>
          </cell>
          <cell r="F269">
            <v>267.51872700000001</v>
          </cell>
          <cell r="G269">
            <v>267.51872700000001</v>
          </cell>
        </row>
        <row r="270">
          <cell r="A270">
            <v>9089606</v>
          </cell>
          <cell r="B270" t="str">
            <v>МЕХАНИЗМ PUSH TO OPEN MAGNET ДЛЯ ПЕТЕЛЬ, ПОД ЗАПРЕССОВКУ, КОРОТКИЙ ХОД, ЦВЕТ СВЕТЛО-СЕРЫЙ</v>
          </cell>
          <cell r="C270">
            <v>0</v>
          </cell>
          <cell r="D270">
            <v>25</v>
          </cell>
          <cell r="E270">
            <v>396.06</v>
          </cell>
          <cell r="F270">
            <v>267.51872700000001</v>
          </cell>
          <cell r="G270">
            <v>267.51872700000001</v>
          </cell>
        </row>
        <row r="271">
          <cell r="A271">
            <v>9089592</v>
          </cell>
          <cell r="B271" t="str">
            <v>МЕХАНИЗМ PUSH TO OPEN MAGNET ДЛЯ ПЕТЕЛЬ, ПОД ЗАПРЕССОВКУ, КОРОТКИЙ ХОД, ЦВЕТ БЕЛЫЙ</v>
          </cell>
          <cell r="C271">
            <v>0</v>
          </cell>
          <cell r="D271">
            <v>25</v>
          </cell>
          <cell r="E271">
            <v>396.06</v>
          </cell>
          <cell r="F271">
            <v>267.51872700000001</v>
          </cell>
          <cell r="G271">
            <v>267.51872700000001</v>
          </cell>
        </row>
        <row r="272">
          <cell r="A272">
            <v>9089632</v>
          </cell>
          <cell r="B272" t="str">
            <v>МЕХАНИЗМ PUSH TO OPEN MAGNET ДЛЯ ПЕТЕЛЬ, ПОД ЗАПРЕССОВКУ, ДЛИННЫЙ ХОД, ЦВЕТ АНТРАЦИТ*ЗАКАЗНАЯ ПОЗИЦИЯ!!!</v>
          </cell>
          <cell r="C272" t="str">
            <v>*</v>
          </cell>
          <cell r="D272">
            <v>25</v>
          </cell>
          <cell r="E272">
            <v>431.12</v>
          </cell>
          <cell r="F272">
            <v>291.20000400000004</v>
          </cell>
          <cell r="G272">
            <v>291.20000400000004</v>
          </cell>
        </row>
        <row r="273">
          <cell r="A273">
            <v>9089607</v>
          </cell>
          <cell r="B273" t="str">
            <v>МЕХАНИЗМ PUSH TO OPEN MAGNET ДЛЯ ПЕТЕЛЬ, ПОД ЗАПРЕССОВКУ, ДЛИННЫЙ ХОД, ЦВЕТ СВЕТЛО-СЕРЫЙ</v>
          </cell>
          <cell r="C273">
            <v>0</v>
          </cell>
          <cell r="D273">
            <v>25</v>
          </cell>
          <cell r="E273">
            <v>431.12</v>
          </cell>
          <cell r="F273">
            <v>291.20000400000004</v>
          </cell>
          <cell r="G273">
            <v>291.20000400000004</v>
          </cell>
        </row>
        <row r="274">
          <cell r="A274">
            <v>9089593</v>
          </cell>
          <cell r="B274" t="str">
            <v>МЕХАНИЗМ PUSH TO OPEN MAGNET ДЛЯ ПЕТЕЛЬ, ПОД ЗАПРЕССОВКУ, ДЛИННЫЙ ХОД, ЦВЕТ БЕЛЫЙ*ЗАКАЗНАЯ ПОЗИЦИЯ!!!</v>
          </cell>
          <cell r="C274" t="str">
            <v>*</v>
          </cell>
          <cell r="D274">
            <v>25</v>
          </cell>
          <cell r="E274">
            <v>431.12</v>
          </cell>
          <cell r="F274">
            <v>291.20000400000004</v>
          </cell>
          <cell r="G274">
            <v>291.20000400000004</v>
          </cell>
        </row>
        <row r="275">
          <cell r="A275">
            <v>9089633</v>
          </cell>
          <cell r="B275" t="str">
            <v>АДАПТЕР МЕХАНИЗМА PUSH TO OPEN DESIGN, ПОД ПРИКРУЧИВАНИЕ, ЦИНКОВОЕ ЛИТЬЕ, НИКЕЛИРОВАННЫЙ</v>
          </cell>
          <cell r="C275">
            <v>0</v>
          </cell>
          <cell r="D275">
            <v>25</v>
          </cell>
          <cell r="E275">
            <v>137.02000000000001</v>
          </cell>
          <cell r="F275">
            <v>92.550159000000008</v>
          </cell>
          <cell r="G275">
            <v>92.550159000000008</v>
          </cell>
        </row>
        <row r="276">
          <cell r="A276">
            <v>9090869</v>
          </cell>
          <cell r="B276" t="str">
            <v>ОТВЕТНАЯ ПЛАНКА МЕХАНИЗМА PUSH TO OPEN, ПОД ПРИКЛЕИВАНИЕ, СТАЛЬ, НИКЕЛИРОВАННАЯ</v>
          </cell>
          <cell r="C276">
            <v>0</v>
          </cell>
          <cell r="D276">
            <v>100</v>
          </cell>
          <cell r="E276">
            <v>23.54</v>
          </cell>
          <cell r="F276">
            <v>15.900093000000002</v>
          </cell>
          <cell r="G276">
            <v>15.900093000000002</v>
          </cell>
        </row>
        <row r="277">
          <cell r="A277">
            <v>9090845</v>
          </cell>
          <cell r="B277" t="str">
            <v>ОТВЕТНАЯ ПЛАНКА МЕХАНИЗМА PUSH TO OPEN, ПОД ПРИКРУЧИВАНИЕ, СТАЛЬ, НИКЕЛИРОВАННАЯ</v>
          </cell>
          <cell r="C277">
            <v>0</v>
          </cell>
          <cell r="D277">
            <v>100</v>
          </cell>
          <cell r="E277">
            <v>16.43</v>
          </cell>
          <cell r="F277">
            <v>11.0976435</v>
          </cell>
          <cell r="G277">
            <v>11.0976435</v>
          </cell>
        </row>
        <row r="278">
          <cell r="A278">
            <v>9090846</v>
          </cell>
          <cell r="B278" t="str">
            <v>ОТВЕТНАЯ ПЛАНКА МЕХАНИЗМА PUSH TO OPEN, ПОД ЗАПРЕССОВКУ, СТАЛЬ, НИКЕЛИРОВАННАЯ</v>
          </cell>
          <cell r="C278">
            <v>0</v>
          </cell>
          <cell r="D278">
            <v>100</v>
          </cell>
          <cell r="E278">
            <v>14.75</v>
          </cell>
          <cell r="F278">
            <v>9.9628875000000008</v>
          </cell>
          <cell r="G278">
            <v>9.9628875000000008</v>
          </cell>
        </row>
        <row r="279">
          <cell r="A279">
            <v>9210848</v>
          </cell>
          <cell r="B279" t="str">
            <v>ЭЛЕКТРОМЕХАНИЧЕСКАЯ СИСТЕМА ОТКРЫВАНИЯ EASYS 200 ДЛЯ ХОЛОДИЛЬНИКОВ</v>
          </cell>
          <cell r="C279">
            <v>0</v>
          </cell>
          <cell r="D279">
            <v>1</v>
          </cell>
          <cell r="E279">
            <v>27389.61</v>
          </cell>
          <cell r="F279">
            <v>18500.312074499998</v>
          </cell>
          <cell r="G279">
            <v>18500.312074499998</v>
          </cell>
        </row>
        <row r="280">
          <cell r="A280">
            <v>9088250</v>
          </cell>
          <cell r="B280" t="str">
            <v>ЗАГЛУШКА НА КОНСОЛЬ ПЕТЛИ SENSYS, С ЛОГОТИПОМ HETTICH, СТАЛЬ</v>
          </cell>
          <cell r="C280">
            <v>0</v>
          </cell>
          <cell r="D280">
            <v>50</v>
          </cell>
          <cell r="E280">
            <v>8.2100000000000009</v>
          </cell>
          <cell r="F280">
            <v>5.5454445000000012</v>
          </cell>
          <cell r="G280">
            <v>5.5454445000000012</v>
          </cell>
        </row>
        <row r="281">
          <cell r="A281">
            <v>9099871</v>
          </cell>
          <cell r="B281" t="str">
            <v>ЗАГЛУШКА НА КОНСОЛЬ ПЕТЛИ SENSYS 8657I, С ЛОГОТИПОМ HETTICH, ПЛАСТИК</v>
          </cell>
          <cell r="C281">
            <v>0</v>
          </cell>
          <cell r="D281">
            <v>50</v>
          </cell>
          <cell r="E281">
            <v>19.68</v>
          </cell>
          <cell r="F281">
            <v>13.292856</v>
          </cell>
          <cell r="G281">
            <v>13.292856</v>
          </cell>
        </row>
        <row r="282">
          <cell r="A282">
            <v>9088251</v>
          </cell>
          <cell r="B282" t="str">
            <v>ЗАГЛУШКА ЧАШКИ ПЕТЛИ SENSYS</v>
          </cell>
          <cell r="C282">
            <v>0</v>
          </cell>
          <cell r="D282">
            <v>50</v>
          </cell>
          <cell r="E282">
            <v>10.55</v>
          </cell>
          <cell r="F282">
            <v>7.1259975000000013</v>
          </cell>
          <cell r="G282">
            <v>7.1259975000000013</v>
          </cell>
        </row>
        <row r="283">
          <cell r="A283">
            <v>9091821</v>
          </cell>
          <cell r="B283" t="str">
            <v>ЗАГЛУШКА НА КОНСОЛЬ ПЕТЛИ SENSYS,С ЛОГОТИПОМ HETTICH,СТАЛЬ,ЧЕРНЫЙ ОБСИДИАН</v>
          </cell>
          <cell r="C283">
            <v>0</v>
          </cell>
          <cell r="D283">
            <v>50</v>
          </cell>
          <cell r="E283">
            <v>9.86</v>
          </cell>
          <cell r="F283">
            <v>6.6599370000000002</v>
          </cell>
          <cell r="G283">
            <v>6.6599370000000002</v>
          </cell>
        </row>
        <row r="284">
          <cell r="A284">
            <v>9091822</v>
          </cell>
          <cell r="B284" t="str">
            <v>ЗАГЛУШКА ЧАШКИ ПЕТЛИ SENSYS,ЧЕРНЫЙ ОБСИДИАН</v>
          </cell>
          <cell r="C284">
            <v>0</v>
          </cell>
          <cell r="D284">
            <v>50</v>
          </cell>
          <cell r="E284">
            <v>12.66</v>
          </cell>
          <cell r="F284">
            <v>8.5511970000000002</v>
          </cell>
          <cell r="G284">
            <v>8.5511970000000002</v>
          </cell>
        </row>
        <row r="285">
          <cell r="A285">
            <v>9089566</v>
          </cell>
          <cell r="B285" t="str">
            <v>АДАПТЕР МЕХАНИЗМА PUSH TO OPEN DESIGN,ПРИКРУЧ.,ЦИНКОВОЕ ЛИТЬЕ,ЧЕРНЫЙ ОБСИДИАН</v>
          </cell>
          <cell r="C285">
            <v>0</v>
          </cell>
          <cell r="D285">
            <v>25</v>
          </cell>
          <cell r="E285">
            <v>165.76</v>
          </cell>
          <cell r="F285">
            <v>111.962592</v>
          </cell>
          <cell r="G285">
            <v>111.962592</v>
          </cell>
        </row>
        <row r="286">
          <cell r="A286">
            <v>9100037</v>
          </cell>
          <cell r="B286" t="str">
            <v>ДЕМПФЕР НА ОТКРЫВАНИЕ SENSYS 8657I ДЛЯ НАКЛАДНОЙ НАВЕСКИ, ПЛАСТИК</v>
          </cell>
          <cell r="C286">
            <v>0</v>
          </cell>
          <cell r="D286">
            <v>50</v>
          </cell>
          <cell r="E286">
            <v>23.52</v>
          </cell>
          <cell r="F286">
            <v>15.886584000000001</v>
          </cell>
          <cell r="G286">
            <v>15.886584000000001</v>
          </cell>
        </row>
        <row r="287">
          <cell r="A287">
            <v>9100116</v>
          </cell>
          <cell r="B287" t="str">
            <v>ДЕМПФЕР НА ОТКРЫВАНИЕ SENSYS 8657I ДЛЯ НАВЕСКИ НА СРЕДНЮЮ СТЕНКУ, ПЛАСТИК</v>
          </cell>
          <cell r="C287">
            <v>0</v>
          </cell>
          <cell r="D287">
            <v>50</v>
          </cell>
          <cell r="E287">
            <v>23.52</v>
          </cell>
          <cell r="F287">
            <v>15.886584000000001</v>
          </cell>
          <cell r="G287">
            <v>15.886584000000001</v>
          </cell>
        </row>
        <row r="288">
          <cell r="A288">
            <v>9102082</v>
          </cell>
          <cell r="B288" t="str">
            <v>ЗАГЛУШКА НА КОНСОЛЬ ПЕТЛИ INTERMAT, С ЛОГОТИПОМ HETTICH, СТАЛЬ</v>
          </cell>
          <cell r="C288">
            <v>0</v>
          </cell>
          <cell r="D288">
            <v>50</v>
          </cell>
          <cell r="E288">
            <v>9.94</v>
          </cell>
          <cell r="F288">
            <v>6.7139730000000002</v>
          </cell>
          <cell r="G288">
            <v>6.7139730000000002</v>
          </cell>
        </row>
        <row r="289">
          <cell r="A289">
            <v>9073595</v>
          </cell>
          <cell r="B289" t="str">
            <v>АДАПТЕР ГЛУБИНЫ ЧАШКИ ПЕТЛИ SENSYS, T1, 8, ПЛАСТИК</v>
          </cell>
          <cell r="C289">
            <v>0</v>
          </cell>
          <cell r="D289">
            <v>50</v>
          </cell>
          <cell r="E289">
            <v>10.84</v>
          </cell>
          <cell r="F289">
            <v>7.3218779999999999</v>
          </cell>
          <cell r="G289">
            <v>7.3218779999999999</v>
          </cell>
        </row>
        <row r="290">
          <cell r="A290">
            <v>9073596</v>
          </cell>
          <cell r="B290" t="str">
            <v>АДАПТЕР ГЛУБИНЫ ЧАШКИ ПЕТЛИ SENSYS, T2,7, ПЛАСТИК</v>
          </cell>
          <cell r="C290">
            <v>0</v>
          </cell>
          <cell r="D290">
            <v>50</v>
          </cell>
          <cell r="E290">
            <v>10.84</v>
          </cell>
          <cell r="F290">
            <v>7.3218779999999999</v>
          </cell>
          <cell r="G290">
            <v>7.3218779999999999</v>
          </cell>
        </row>
        <row r="291">
          <cell r="A291">
            <v>9072540</v>
          </cell>
          <cell r="B291" t="str">
            <v>ОГРАНИЧИТЕЛЬ УГЛА ОТКРЫВАНИЯ ДЛЯ SENSYS 8645I, 110ГР/85ГР, ПЛАСТИК</v>
          </cell>
          <cell r="C291">
            <v>0</v>
          </cell>
          <cell r="D291">
            <v>50</v>
          </cell>
          <cell r="E291">
            <v>7.79</v>
          </cell>
          <cell r="F291">
            <v>5.2617554999999996</v>
          </cell>
          <cell r="G291">
            <v>5.2617554999999996</v>
          </cell>
        </row>
        <row r="292">
          <cell r="A292">
            <v>9076440</v>
          </cell>
          <cell r="B292" t="str">
            <v>ОГРАНИЧИТЕЛЬ УГЛА ОТКРЫВАНИЯ ДЛЯ SENSYS 8646I,110ГР/85ГР,ПЛАСТИК</v>
          </cell>
          <cell r="C292">
            <v>0</v>
          </cell>
          <cell r="D292">
            <v>50</v>
          </cell>
          <cell r="E292">
            <v>7.79</v>
          </cell>
          <cell r="F292">
            <v>5.2617554999999996</v>
          </cell>
          <cell r="G292">
            <v>5.2617554999999996</v>
          </cell>
        </row>
        <row r="293">
          <cell r="A293">
            <v>9072541</v>
          </cell>
          <cell r="B293" t="str">
            <v>ОГРАНИЧИТЕЛЬ УГЛА ОТКРЫВАНИЯ УГЛОВЫХ ПЕТЕЛЬ ДЛЯ SENSYS 8639I, 95ГР/85ГР, ПЛАСТИК</v>
          </cell>
          <cell r="C293">
            <v>0</v>
          </cell>
          <cell r="D293">
            <v>50</v>
          </cell>
          <cell r="E293">
            <v>7.79</v>
          </cell>
          <cell r="F293">
            <v>5.2617554999999996</v>
          </cell>
          <cell r="G293">
            <v>5.2617554999999996</v>
          </cell>
        </row>
        <row r="294">
          <cell r="A294">
            <v>9072542</v>
          </cell>
          <cell r="B294" t="str">
            <v>ОГРАНИЧИТЕЛЬ УГЛА ОТКРЫВАНИЯ ДЛЯ SENSYS 8638I, 95ГР/85ГР, ПЛАСТИК</v>
          </cell>
          <cell r="C294">
            <v>0</v>
          </cell>
          <cell r="D294">
            <v>50</v>
          </cell>
          <cell r="E294">
            <v>7.79</v>
          </cell>
          <cell r="F294">
            <v>5.2617554999999996</v>
          </cell>
          <cell r="G294">
            <v>5.2617554999999996</v>
          </cell>
        </row>
        <row r="295">
          <cell r="A295">
            <v>9090756</v>
          </cell>
          <cell r="B295" t="str">
            <v>ОГРАНИЧИТЕЛЬ УГЛА ОТКРЫВАНИЯ ДЛЯ SENSYS 8657I, 105ГР/120ГР, ПЛАСТИК</v>
          </cell>
          <cell r="C295">
            <v>0</v>
          </cell>
          <cell r="D295">
            <v>50</v>
          </cell>
          <cell r="E295">
            <v>9.86</v>
          </cell>
          <cell r="F295">
            <v>6.6599370000000002</v>
          </cell>
          <cell r="G295">
            <v>6.6599370000000002</v>
          </cell>
        </row>
        <row r="296">
          <cell r="A296">
            <v>9090864</v>
          </cell>
          <cell r="B296" t="str">
            <v>ОГРАНИЧИТЕЛЬ УГЛА ОТКРЫВАНИЯ ДЛЯ SENSYS 8657I, 90ГР/135ГР, ПЛАСТИК</v>
          </cell>
          <cell r="C296">
            <v>0</v>
          </cell>
          <cell r="D296">
            <v>50</v>
          </cell>
          <cell r="E296">
            <v>9.86</v>
          </cell>
          <cell r="F296">
            <v>6.6599370000000002</v>
          </cell>
          <cell r="G296">
            <v>6.6599370000000002</v>
          </cell>
        </row>
        <row r="297">
          <cell r="A297">
            <v>9103006</v>
          </cell>
          <cell r="B297" t="str">
            <v>ОГРАНИЧИТЕЛЬ УГЛА ОТКРЫВАНИЯ ДЛЯ SENSYS 8631I, 95ГР/85ГР</v>
          </cell>
          <cell r="C297">
            <v>0</v>
          </cell>
          <cell r="D297">
            <v>50</v>
          </cell>
          <cell r="E297">
            <v>7.79</v>
          </cell>
          <cell r="F297">
            <v>5.2617554999999996</v>
          </cell>
          <cell r="G297">
            <v>5.2617554999999996</v>
          </cell>
        </row>
        <row r="298">
          <cell r="A298">
            <v>9088253</v>
          </cell>
          <cell r="B298" t="str">
            <v>ОГРАНИЧИТЕЛЬ УГЛА ОТКРЫВАНИЯ ДЛЯ ПЕТЕЛЬ INTERMAT 9943, 110ГР/85ГР, ПЛАСТИК</v>
          </cell>
          <cell r="C298">
            <v>0</v>
          </cell>
          <cell r="D298">
            <v>50</v>
          </cell>
          <cell r="E298">
            <v>9.09</v>
          </cell>
          <cell r="F298">
            <v>6.1398405</v>
          </cell>
          <cell r="G298">
            <v>6.1398405</v>
          </cell>
        </row>
        <row r="299">
          <cell r="A299">
            <v>9088254</v>
          </cell>
          <cell r="B299" t="str">
            <v>ОГРАНИЧИТЕЛЬ УГЛА ОТКРЫВАНИЯ ДЛЯ INTERMAT 9936/9936W,95ГР/85ГР</v>
          </cell>
          <cell r="C299">
            <v>0</v>
          </cell>
          <cell r="D299">
            <v>50</v>
          </cell>
          <cell r="E299">
            <v>9.09</v>
          </cell>
          <cell r="F299">
            <v>6.1398405</v>
          </cell>
          <cell r="G299">
            <v>6.1398405</v>
          </cell>
        </row>
        <row r="300">
          <cell r="A300">
            <v>9081657</v>
          </cell>
          <cell r="B300" t="str">
            <v>МОНТАЖНОЕ ПРИСПОСОБЛЕНИЕ ДЛЯ ОГРАНИЧИТЕЛЯ УГЛА ОТКРЫВАНИЯ SENSYS 8645I/8639IW, ПЛАСТИК</v>
          </cell>
          <cell r="C300">
            <v>0</v>
          </cell>
          <cell r="D300">
            <v>1</v>
          </cell>
          <cell r="E300">
            <v>270.45999999999998</v>
          </cell>
          <cell r="F300">
            <v>182.68220700000001</v>
          </cell>
          <cell r="G300">
            <v>182.68220700000001</v>
          </cell>
        </row>
        <row r="301">
          <cell r="A301">
            <v>71925</v>
          </cell>
          <cell r="B301" t="str">
            <v>ВИНТ С ПОТАЙНОЙ ГОЛОВКОЙ, D3, 5Х16, НИКЕЛИРОВАННЫЙ</v>
          </cell>
          <cell r="C301">
            <v>0</v>
          </cell>
          <cell r="D301">
            <v>200</v>
          </cell>
          <cell r="E301">
            <v>2.37</v>
          </cell>
          <cell r="F301">
            <v>1.6008165000000003</v>
          </cell>
          <cell r="G301">
            <v>1.6008165000000003</v>
          </cell>
        </row>
        <row r="302">
          <cell r="A302">
            <v>1008313</v>
          </cell>
          <cell r="B302" t="str">
            <v>ВИНТ С ПОТАЙНОЙ ГОЛОВКОЙ, D6, 3Х14, ОЦИНКОВАННЫЙ</v>
          </cell>
          <cell r="C302">
            <v>0</v>
          </cell>
          <cell r="D302">
            <v>1</v>
          </cell>
          <cell r="E302">
            <v>1.24</v>
          </cell>
          <cell r="F302">
            <v>0.83755800000000002</v>
          </cell>
          <cell r="G302">
            <v>0.83755800000000002</v>
          </cell>
        </row>
        <row r="303">
          <cell r="A303">
            <v>41296</v>
          </cell>
          <cell r="B303" t="str">
            <v>ШУРУП С ПОТАЙНОЙ ГОЛОВКОЙ ДЛЯ АЛЮМИНИЕВЫХ РАМОК, D3, 5Х9,5, НИКЕЛИРОВАННЫЙ</v>
          </cell>
          <cell r="C303">
            <v>0</v>
          </cell>
          <cell r="D303">
            <v>200</v>
          </cell>
          <cell r="E303">
            <v>5.44</v>
          </cell>
          <cell r="F303">
            <v>3.6744480000000008</v>
          </cell>
          <cell r="G303">
            <v>3.6744480000000008</v>
          </cell>
        </row>
        <row r="304">
          <cell r="A304">
            <v>9217435</v>
          </cell>
          <cell r="B304" t="str">
            <v>СПЕЦИАЛЬНЫЙ ВИНТ С ПОТАЙНОЙ ГОЛОВКОЙ, D4*11</v>
          </cell>
          <cell r="C304">
            <v>0</v>
          </cell>
          <cell r="D304">
            <v>100</v>
          </cell>
          <cell r="E304">
            <v>3.56</v>
          </cell>
          <cell r="F304">
            <v>2.4046020000000001</v>
          </cell>
          <cell r="G304">
            <v>2.4046020000000001</v>
          </cell>
        </row>
        <row r="305">
          <cell r="A305">
            <v>9238321</v>
          </cell>
          <cell r="B305" t="str">
            <v>СПЕЦИАЛЬНЫЙ ВИНТ С ПОТАЙНОЙ ГОЛОВКОЙ ДЛЯ ЧАШКИ ДЛЯ ТВЕРДЫХ МАТЕРИАЛОВ,D5Х8</v>
          </cell>
          <cell r="C305">
            <v>0</v>
          </cell>
          <cell r="D305">
            <v>100</v>
          </cell>
          <cell r="E305">
            <v>3.36</v>
          </cell>
          <cell r="F305">
            <v>2.2695119999999998</v>
          </cell>
          <cell r="G305">
            <v>2.2695119999999998</v>
          </cell>
        </row>
        <row r="306">
          <cell r="A306">
            <v>45169</v>
          </cell>
          <cell r="B306" t="str">
            <v>КОМЛЕКТ МУФТЫ С ВИНТОМ, ДЛЯ ЧАШКИ ПЕТЛИ</v>
          </cell>
          <cell r="C306">
            <v>0</v>
          </cell>
          <cell r="D306">
            <v>200</v>
          </cell>
          <cell r="E306">
            <v>4.76</v>
          </cell>
          <cell r="F306">
            <v>3.2151419999999997</v>
          </cell>
          <cell r="G306">
            <v>3.2151419999999997</v>
          </cell>
        </row>
        <row r="307">
          <cell r="A307">
            <v>9082429</v>
          </cell>
          <cell r="B307" t="str">
            <v>ВИНТ СО СФЕРИЧЕСКОЙ ГОЛОВКОЙ Д ЛЯ ПЕТЛИ ДЛЯ СТЕКЛЯННЫХ ДВЕРЕЙ ,5,5-6,5 ММ,НИКЕЛИРОВАННЫЙ</v>
          </cell>
          <cell r="C307">
            <v>0</v>
          </cell>
          <cell r="D307">
            <v>200</v>
          </cell>
          <cell r="E307">
            <v>5.61</v>
          </cell>
          <cell r="F307">
            <v>3.7892745000000003</v>
          </cell>
          <cell r="G307">
            <v>3.7892745000000003</v>
          </cell>
        </row>
        <row r="308">
          <cell r="A308">
            <v>72120</v>
          </cell>
          <cell r="B308" t="str">
            <v>АМОРТИЗАТОР, ПОД ПРИКЛЕИВАНИЕ, D8, H1,7, ПЛАСТИК, ПРОЗРАЧНЫЙ</v>
          </cell>
          <cell r="C308">
            <v>0</v>
          </cell>
          <cell r="D308">
            <v>50</v>
          </cell>
          <cell r="E308">
            <v>3.89</v>
          </cell>
          <cell r="F308">
            <v>2.6275005000000005</v>
          </cell>
          <cell r="G308">
            <v>2.6275005000000005</v>
          </cell>
        </row>
        <row r="309">
          <cell r="A309">
            <v>9079298</v>
          </cell>
          <cell r="B309" t="str">
            <v>АМОРТИЗАТОР, ПОД ЗАПРЕССОВКУ, D8/D5, H1,5, ПЛАСТИК, ПРОЗРАЧНЫЙ</v>
          </cell>
          <cell r="C309">
            <v>0</v>
          </cell>
          <cell r="D309">
            <v>1000</v>
          </cell>
          <cell r="E309">
            <v>5.54</v>
          </cell>
          <cell r="F309">
            <v>3.7419929999999999</v>
          </cell>
          <cell r="G309">
            <v>3.7419929999999999</v>
          </cell>
        </row>
        <row r="310">
          <cell r="A310">
            <v>48296</v>
          </cell>
          <cell r="B310" t="str">
            <v>КРЕПЕЖНЫЙ ВИНТ 3, 5х13 ММ</v>
          </cell>
          <cell r="C310">
            <v>0</v>
          </cell>
          <cell r="D310">
            <v>200</v>
          </cell>
          <cell r="E310">
            <v>2.04</v>
          </cell>
          <cell r="F310">
            <v>1.3779180000000002</v>
          </cell>
          <cell r="G310">
            <v>1.3779180000000002</v>
          </cell>
        </row>
        <row r="311">
          <cell r="A311">
            <v>1080820</v>
          </cell>
          <cell r="B311" t="str">
            <v>ВИНТ СО СФЕРИЧЕСКОЙ ГОЛОВКОЙ ДЛЯ МОНТАЖНОЙ ПЛАНКИ, D6, 3Х10,5, ОЦИНКОВАННЫЙ</v>
          </cell>
          <cell r="C311">
            <v>0</v>
          </cell>
          <cell r="D311">
            <v>1000</v>
          </cell>
          <cell r="E311">
            <v>2.93</v>
          </cell>
          <cell r="F311">
            <v>1.9790685000000003</v>
          </cell>
          <cell r="G311">
            <v>1.9790685000000003</v>
          </cell>
        </row>
        <row r="312">
          <cell r="A312">
            <v>1078660</v>
          </cell>
          <cell r="B312" t="str">
            <v>ПЕТЛЯ SLIDEON 2333, УГОЛ 95ГР, ЧАШКА TH42D35, НАКЛАДНАЯ НАВЕСКА(B14,5)</v>
          </cell>
          <cell r="C312">
            <v>0</v>
          </cell>
          <cell r="D312">
            <v>200</v>
          </cell>
          <cell r="E312">
            <v>36.04</v>
          </cell>
          <cell r="F312">
            <v>24.343218000000004</v>
          </cell>
          <cell r="G312">
            <v>24.343218000000004</v>
          </cell>
        </row>
        <row r="313">
          <cell r="A313">
            <v>1078661</v>
          </cell>
          <cell r="B313" t="str">
            <v>ПЕТЛЯ SLIDEON 2333, УГОЛ 95ГР, ЧАШКА TH42D35, НА СРЕДНЮЮ СТЕНКУ(B5)</v>
          </cell>
          <cell r="C313">
            <v>0</v>
          </cell>
          <cell r="D313">
            <v>200</v>
          </cell>
          <cell r="E313">
            <v>40.72</v>
          </cell>
          <cell r="F313">
            <v>27.504324000000004</v>
          </cell>
          <cell r="G313">
            <v>27.504324000000004</v>
          </cell>
        </row>
        <row r="314">
          <cell r="A314">
            <v>1078662</v>
          </cell>
          <cell r="B314" t="str">
            <v>ПЕТЛЯ SLIDEON 2333, УГОЛ 95ГР, ЧАШКА TH42D35, ВКЛАДНАЯ НАВЕСКА(B-1,5)</v>
          </cell>
          <cell r="C314">
            <v>0</v>
          </cell>
          <cell r="D314">
            <v>200</v>
          </cell>
          <cell r="E314">
            <v>41.8</v>
          </cell>
          <cell r="F314">
            <v>28.233810000000002</v>
          </cell>
          <cell r="G314">
            <v>28.233810000000002</v>
          </cell>
        </row>
        <row r="315">
          <cell r="A315">
            <v>1079198</v>
          </cell>
          <cell r="B315" t="str">
            <v>МОНТАЖНАЯ ПЛАНКА SYSTEM 2006 ДЛЯ ПЕТЕЛЬ SLIDEON, L37, D1,5, ПОД ПРИКРУЧИВАНИЕ</v>
          </cell>
          <cell r="C315">
            <v>0</v>
          </cell>
          <cell r="D315">
            <v>400</v>
          </cell>
          <cell r="E315">
            <v>12.86</v>
          </cell>
          <cell r="F315">
            <v>8.6862870000000001</v>
          </cell>
          <cell r="G315">
            <v>8.6862870000000001</v>
          </cell>
        </row>
        <row r="316">
          <cell r="A316">
            <v>1079199</v>
          </cell>
          <cell r="B316" t="str">
            <v>МОНТАЖНАЯ ПЛАНКА SYSTEM 2006 ДЛЯ ПЕТЕЛЬ SLIDEON, L37, D3, ПОД ПРИКРУЧИВАНИЕ</v>
          </cell>
          <cell r="C316">
            <v>0</v>
          </cell>
          <cell r="D316">
            <v>400</v>
          </cell>
          <cell r="E316">
            <v>14</v>
          </cell>
          <cell r="F316">
            <v>9.4563000000000024</v>
          </cell>
          <cell r="G316">
            <v>9.4563000000000024</v>
          </cell>
        </row>
        <row r="317">
          <cell r="A317">
            <v>1079200</v>
          </cell>
          <cell r="B317" t="str">
            <v>МОНТАЖНАЯ ПЛАНКА SYSTEM 2006 ДЛЯ ПЕТЕЛЬ SLIDEON, L37, D5, ПОД ПРИКРУЧИВАНИЕ</v>
          </cell>
          <cell r="C317">
            <v>0</v>
          </cell>
          <cell r="D317">
            <v>400</v>
          </cell>
          <cell r="E317">
            <v>16.53</v>
          </cell>
          <cell r="F317">
            <v>11.165188500000001</v>
          </cell>
          <cell r="G317">
            <v>11.165188500000001</v>
          </cell>
        </row>
        <row r="318">
          <cell r="A318">
            <v>1079210</v>
          </cell>
          <cell r="B318" t="str">
            <v>МОНТАЖНАЯ ПЛАНКА SYSTEM 2006 HETTICH DIRECT ДЛЯ ПЕТЕЛЬ SLIDEON, L37, D1,5, ВИНТЫ*ЗАКАЗНАЯ ПОЗИЦИЯ!!!</v>
          </cell>
          <cell r="C318" t="str">
            <v>*</v>
          </cell>
          <cell r="D318">
            <v>400</v>
          </cell>
          <cell r="E318">
            <v>18.53</v>
          </cell>
          <cell r="F318">
            <v>12.516088500000002</v>
          </cell>
          <cell r="G318">
            <v>12.516088500000002</v>
          </cell>
        </row>
        <row r="319">
          <cell r="A319">
            <v>1079211</v>
          </cell>
          <cell r="B319" t="str">
            <v>МОНТАЖНАЯ ПЛАНКА SYSTEM 2006 HETTICH DIRECT ДЛЯ ПЕТЕЛЬ SLIDEON, L37, D3, ВИНТЫ</v>
          </cell>
          <cell r="C319">
            <v>0</v>
          </cell>
          <cell r="D319">
            <v>400</v>
          </cell>
          <cell r="E319">
            <v>19.68</v>
          </cell>
          <cell r="F319">
            <v>13.292856</v>
          </cell>
          <cell r="G319">
            <v>13.292856</v>
          </cell>
        </row>
        <row r="320">
          <cell r="A320">
            <v>1079212</v>
          </cell>
          <cell r="B320" t="str">
            <v>МОНТАЖНАЯ ПЛАНКА SYSTEM 2006 HETTICH DIRECT ДЛЯ ПЕТЕЛЬ SLIDEON, L37, D5, ВИНТЫ*ЗАКАЗНАЯ ПОЗИЦИЯ!!!</v>
          </cell>
          <cell r="C320" t="str">
            <v>*</v>
          </cell>
          <cell r="D320">
            <v>400</v>
          </cell>
          <cell r="E320">
            <v>22.22</v>
          </cell>
          <cell r="F320">
            <v>15.008499</v>
          </cell>
          <cell r="G320">
            <v>15.008499</v>
          </cell>
        </row>
        <row r="321">
          <cell r="A321">
            <v>1079222</v>
          </cell>
          <cell r="B321" t="str">
            <v>МОНТАЖНАЯ ПЛАНКА SYSTEM 2006 ДЛЯ ПЕТЕЛЬ SLIDEON, L37, D1,5, ЕВРОВИНТЫ</v>
          </cell>
          <cell r="C321">
            <v>0</v>
          </cell>
          <cell r="D321">
            <v>400</v>
          </cell>
          <cell r="E321">
            <v>16.649999999999999</v>
          </cell>
          <cell r="F321">
            <v>11.246242499999999</v>
          </cell>
          <cell r="G321">
            <v>11.246242499999999</v>
          </cell>
        </row>
        <row r="322">
          <cell r="A322">
            <v>1079223</v>
          </cell>
          <cell r="B322" t="str">
            <v>МОНТАЖНАЯ ПЛАНКА SYSTEM 2006 ДЛЯ ПЕТЕЛЬ SLIDEON, L37, D3, ЕВРОВИНТЫ</v>
          </cell>
          <cell r="C322">
            <v>0</v>
          </cell>
          <cell r="D322">
            <v>400</v>
          </cell>
          <cell r="E322">
            <v>17.78</v>
          </cell>
          <cell r="F322">
            <v>12.009501</v>
          </cell>
          <cell r="G322">
            <v>12.009501</v>
          </cell>
        </row>
        <row r="323">
          <cell r="A323">
            <v>1079224</v>
          </cell>
          <cell r="B323" t="str">
            <v>МОНТАЖНАЯ ПЛАНКА SYSTEM 2006 ДЛЯ ПЕТЕЛЬ SLIDEON, L37, D5, ЕВРОВИНТЫ</v>
          </cell>
          <cell r="C323">
            <v>0</v>
          </cell>
          <cell r="D323">
            <v>400</v>
          </cell>
          <cell r="E323">
            <v>20.32</v>
          </cell>
          <cell r="F323">
            <v>13.725144</v>
          </cell>
          <cell r="G323">
            <v>13.725144</v>
          </cell>
        </row>
        <row r="324">
          <cell r="A324">
            <v>1074727</v>
          </cell>
          <cell r="B324" t="str">
            <v>ПАРАЛЛЕЛЬНЫЙ АДАПТЕР МОНТАЖНЫХ ПЛАНОК SYSTEM 2006, D3, ПЛАСТИК, ЦВЕТ СЕРЫЙ</v>
          </cell>
          <cell r="C324">
            <v>0</v>
          </cell>
          <cell r="D324">
            <v>400</v>
          </cell>
          <cell r="E324">
            <v>21.06</v>
          </cell>
          <cell r="F324">
            <v>14.224976999999999</v>
          </cell>
          <cell r="G324">
            <v>14.224976999999999</v>
          </cell>
        </row>
        <row r="325">
          <cell r="A325">
            <v>1074728</v>
          </cell>
          <cell r="B325" t="str">
            <v>ПАРАЛЛЕЛЬНЫЙ АДАПТЕР МОНТАЖНЫХ ПЛАНОК SYSTEM 2006, D5, ПЛАСТИК, ЦВЕТ СЕРЫЙ</v>
          </cell>
          <cell r="C325">
            <v>0</v>
          </cell>
          <cell r="D325">
            <v>400</v>
          </cell>
          <cell r="E325">
            <v>31.6</v>
          </cell>
          <cell r="F325">
            <v>21.34422</v>
          </cell>
          <cell r="G325">
            <v>21.34422</v>
          </cell>
        </row>
        <row r="326">
          <cell r="A326">
            <v>1074729</v>
          </cell>
          <cell r="B326" t="str">
            <v>ПАРАЛЛЕЛЬНЫЙ АДАПТЕР МОНТАЖНЫХ ПЛАНОК SYSTEM 2006, D10, ПЛАСТИК, ЦВЕТ СЕРЫЙ</v>
          </cell>
          <cell r="C326">
            <v>0</v>
          </cell>
          <cell r="D326">
            <v>400</v>
          </cell>
          <cell r="E326">
            <v>67.849999999999994</v>
          </cell>
          <cell r="F326">
            <v>45.829282500000005</v>
          </cell>
          <cell r="G326">
            <v>45.829282500000005</v>
          </cell>
        </row>
        <row r="327">
          <cell r="A327">
            <v>1074730</v>
          </cell>
          <cell r="B327" t="str">
            <v>УГЛОВОЙ АДАПТЕР МОНТАЖНЫХ ПЛАНОК SYSTEM 2006, УГОЛ 5ГР, ПЛАСТИК, ЦВЕТ СЕРЫЙ</v>
          </cell>
          <cell r="C327">
            <v>0</v>
          </cell>
          <cell r="D327">
            <v>400</v>
          </cell>
          <cell r="E327">
            <v>63.17</v>
          </cell>
          <cell r="F327">
            <v>42.668176500000008</v>
          </cell>
          <cell r="G327">
            <v>42.668176500000008</v>
          </cell>
        </row>
        <row r="328">
          <cell r="A328">
            <v>1074731</v>
          </cell>
          <cell r="B328" t="str">
            <v>УГЛОВОЙ АДАПТЕР МОНТАЖНЫХ ПЛАНОК SYSTEM 2006, УГОЛ 10ГР, ПЛАСТИК, ЦВЕТ СЕРЫЙ</v>
          </cell>
          <cell r="C328">
            <v>0</v>
          </cell>
          <cell r="D328">
            <v>400</v>
          </cell>
          <cell r="E328">
            <v>67.849999999999994</v>
          </cell>
          <cell r="F328">
            <v>45.829282500000005</v>
          </cell>
          <cell r="G328">
            <v>45.829282500000005</v>
          </cell>
        </row>
        <row r="329">
          <cell r="A329">
            <v>9037365</v>
          </cell>
          <cell r="B329" t="str">
            <v>ЗАГЛУШКА НА КОНСОЛЬ ПЕТЛИ SLIDEON 2333, БЕЗ ЛОГОТИПА, ПЛАСТИК</v>
          </cell>
          <cell r="C329">
            <v>0</v>
          </cell>
          <cell r="D329">
            <v>2500</v>
          </cell>
          <cell r="E329">
            <v>5.51</v>
          </cell>
          <cell r="F329">
            <v>3.7217294999999999</v>
          </cell>
          <cell r="G329">
            <v>3.7217294999999999</v>
          </cell>
        </row>
        <row r="330">
          <cell r="A330">
            <v>9075163</v>
          </cell>
          <cell r="B330" t="str">
            <v>КОМПЛЕКТ ПЕТЛИ PERFEKT 5737,УГОЛ КОРПУСА W90,УГОЛ 95ГР,ЧАШКА TH42D35</v>
          </cell>
          <cell r="C330">
            <v>0</v>
          </cell>
          <cell r="D330">
            <v>10</v>
          </cell>
          <cell r="E330">
            <v>385.19</v>
          </cell>
          <cell r="F330">
            <v>260.17658550000004</v>
          </cell>
          <cell r="G330">
            <v>260.17658550000004</v>
          </cell>
        </row>
        <row r="331">
          <cell r="A331">
            <v>9075164</v>
          </cell>
          <cell r="B331" t="str">
            <v>КОМПЛЕКТ ПЕТЛИ PERFEKT 5204 ДЛЯ СТЕКЛ. ДВЕРЕЙ,УГОЛ КОРПУСА W90,УГОЛ 95ГР,ЧАШКА TU12D26</v>
          </cell>
          <cell r="C331">
            <v>0</v>
          </cell>
          <cell r="D331">
            <v>10</v>
          </cell>
          <cell r="E331">
            <v>344.99</v>
          </cell>
          <cell r="F331">
            <v>233.02349550000002</v>
          </cell>
          <cell r="G331">
            <v>233.02349550000002</v>
          </cell>
        </row>
        <row r="332">
          <cell r="A332">
            <v>9239784</v>
          </cell>
          <cell r="B332" t="str">
            <v>ПЕТЛЯ KAMAT ДЛЯ КОРПУСОВ ВСТРАИВАЕМЫХ ХОЛОДИЛЬНИКОВ,УГОЛ 115 ГР</v>
          </cell>
          <cell r="C332">
            <v>0</v>
          </cell>
          <cell r="D332">
            <v>1</v>
          </cell>
          <cell r="E332">
            <v>2242.91</v>
          </cell>
          <cell r="F332">
            <v>1514.9735595</v>
          </cell>
          <cell r="G332">
            <v>1514.9735595</v>
          </cell>
        </row>
        <row r="333">
          <cell r="A333">
            <v>9248766</v>
          </cell>
          <cell r="B333" t="str">
            <v>ЗАГЛУШКА KAMAT,ПЛАСТИК,СЕРЫЙ</v>
          </cell>
          <cell r="C333">
            <v>0</v>
          </cell>
          <cell r="D333">
            <v>50</v>
          </cell>
          <cell r="E333">
            <v>175.85</v>
          </cell>
          <cell r="F333">
            <v>118.7778825</v>
          </cell>
          <cell r="G333">
            <v>118.7778825</v>
          </cell>
        </row>
        <row r="334">
          <cell r="A334">
            <v>9046480</v>
          </cell>
          <cell r="B334" t="str">
            <v>ПЕТЛЯ ДЛЯ ОТКИДНЫХ ЭЛЕМЕНТОВ MARKANT 11, ЦИНКОВОЕ ЛИТЬЕ</v>
          </cell>
          <cell r="C334">
            <v>0</v>
          </cell>
          <cell r="D334">
            <v>100</v>
          </cell>
          <cell r="E334">
            <v>284.58</v>
          </cell>
          <cell r="F334">
            <v>192.219561</v>
          </cell>
          <cell r="G334">
            <v>192.219561</v>
          </cell>
        </row>
        <row r="335">
          <cell r="A335">
            <v>1001142</v>
          </cell>
          <cell r="B335" t="str">
            <v>ПОДЪЕМНЫЙ МЕХАНИЗМ LIFT JUNIOR УГОЛ ОТКРЫВАНИЯ 75°, ЛЕВЫЙ, ЦВЕТ СЕРЫЙ</v>
          </cell>
          <cell r="C335">
            <v>0</v>
          </cell>
          <cell r="D335">
            <v>50</v>
          </cell>
          <cell r="E335">
            <v>205.01</v>
          </cell>
          <cell r="F335">
            <v>138.47400450000001</v>
          </cell>
          <cell r="G335">
            <v>138.47400450000001</v>
          </cell>
        </row>
        <row r="336">
          <cell r="A336">
            <v>1001143</v>
          </cell>
          <cell r="B336" t="str">
            <v>ПОДЪЕМНЫЙ МЕХАНИЗМ LIFT JUNIOR УГОЛ ОТКРЫВАНИЯ 75°, ПРАВЫЙ, ЦВЕТ СЕРЫЙ</v>
          </cell>
          <cell r="C336">
            <v>0</v>
          </cell>
          <cell r="D336">
            <v>50</v>
          </cell>
          <cell r="E336">
            <v>205.01</v>
          </cell>
          <cell r="F336">
            <v>138.47400450000001</v>
          </cell>
          <cell r="G336">
            <v>138.47400450000001</v>
          </cell>
        </row>
        <row r="337">
          <cell r="A337">
            <v>21575</v>
          </cell>
          <cell r="B337" t="str">
            <v>КРОНШТЕЙН НИЖНИЙ KLASSIK D/290, H290-340, ЛЕВЫЙ</v>
          </cell>
          <cell r="C337">
            <v>0</v>
          </cell>
          <cell r="D337">
            <v>10</v>
          </cell>
          <cell r="E337">
            <v>704.16</v>
          </cell>
          <cell r="F337">
            <v>475.62487200000004</v>
          </cell>
          <cell r="G337">
            <v>475.62487200000004</v>
          </cell>
        </row>
        <row r="338">
          <cell r="A338">
            <v>21698</v>
          </cell>
          <cell r="B338" t="str">
            <v>КРОНШТЕЙН НИЖНИЙ KLASSIK D/290, H290-340, ПРАВЫЙ</v>
          </cell>
          <cell r="C338">
            <v>0</v>
          </cell>
          <cell r="D338">
            <v>10</v>
          </cell>
          <cell r="E338">
            <v>704.16</v>
          </cell>
          <cell r="F338">
            <v>475.62487200000004</v>
          </cell>
          <cell r="G338">
            <v>475.62487200000004</v>
          </cell>
        </row>
        <row r="339">
          <cell r="A339">
            <v>13235</v>
          </cell>
          <cell r="B339" t="str">
            <v>КРОНШТЕЙН НИЖНИЙ KH, L250, ПРАВЫЙ</v>
          </cell>
          <cell r="C339">
            <v>0</v>
          </cell>
          <cell r="D339">
            <v>10</v>
          </cell>
          <cell r="E339">
            <v>122.78</v>
          </cell>
          <cell r="F339">
            <v>82.931751000000006</v>
          </cell>
          <cell r="G339">
            <v>82.931751000000006</v>
          </cell>
        </row>
        <row r="340">
          <cell r="A340">
            <v>9148180</v>
          </cell>
          <cell r="B340" t="str">
            <v>КОМПЛЕКТ ФУРНИТУРЫ INLINE XL, ШИРИНА ДВЕРИ 750-819 ММ</v>
          </cell>
          <cell r="C340">
            <v>0</v>
          </cell>
          <cell r="D340">
            <v>1</v>
          </cell>
          <cell r="E340">
            <v>64558.32</v>
          </cell>
          <cell r="F340">
            <v>43605.917244000004</v>
          </cell>
          <cell r="G340">
            <v>43605.917244000004</v>
          </cell>
        </row>
        <row r="341">
          <cell r="A341">
            <v>9148201</v>
          </cell>
          <cell r="B341" t="str">
            <v>КОМПЛЕКТ ФУРНИТУРЫ INLINE XL, ШИРИНА ДВЕРИ 820-909 ММ</v>
          </cell>
          <cell r="C341">
            <v>0</v>
          </cell>
          <cell r="D341">
            <v>1</v>
          </cell>
          <cell r="E341">
            <v>66648.86</v>
          </cell>
          <cell r="F341">
            <v>45017.972487000006</v>
          </cell>
          <cell r="G341">
            <v>45017.972487000006</v>
          </cell>
        </row>
        <row r="342">
          <cell r="A342">
            <v>9148202</v>
          </cell>
          <cell r="B342" t="str">
            <v>КОМПЛЕКТ ФУРНИТУРЫ INLINE XL, ШИРИНА ДВЕРИ 910-1044 ММ</v>
          </cell>
          <cell r="C342">
            <v>0</v>
          </cell>
          <cell r="D342">
            <v>1</v>
          </cell>
          <cell r="E342">
            <v>68733.66</v>
          </cell>
          <cell r="F342">
            <v>46426.150647000009</v>
          </cell>
          <cell r="G342">
            <v>46426.150647000009</v>
          </cell>
        </row>
        <row r="343">
          <cell r="A343">
            <v>9148203</v>
          </cell>
          <cell r="B343" t="str">
            <v>КОМПЛЕКТ ФУРНИТУРЫ INLINE XL, ШИРИНА ДВЕРИ 1045-1199 ММ</v>
          </cell>
          <cell r="C343">
            <v>0</v>
          </cell>
          <cell r="D343">
            <v>1</v>
          </cell>
          <cell r="E343">
            <v>70818.59</v>
          </cell>
          <cell r="F343">
            <v>47834.416615499998</v>
          </cell>
          <cell r="G343">
            <v>47834.416615499998</v>
          </cell>
        </row>
        <row r="344">
          <cell r="A344">
            <v>9148204</v>
          </cell>
          <cell r="B344" t="str">
            <v>КОМПЛЕКТ ФУРНИТУРЫ INLINE XL, ШИРИНА ДВЕРИ 1200-1299 ММ</v>
          </cell>
          <cell r="C344">
            <v>0</v>
          </cell>
          <cell r="D344">
            <v>1</v>
          </cell>
          <cell r="E344">
            <v>72903.42</v>
          </cell>
          <cell r="F344">
            <v>49242.615038999997</v>
          </cell>
          <cell r="G344">
            <v>49242.615038999997</v>
          </cell>
        </row>
        <row r="345">
          <cell r="A345">
            <v>9148205</v>
          </cell>
          <cell r="B345" t="str">
            <v>КОМПЛЕКТ ФУРНИТУРЫ INLINE XL, ШИРИНА ДВЕРИ 1300-1499 ММ</v>
          </cell>
          <cell r="C345">
            <v>0</v>
          </cell>
          <cell r="D345">
            <v>1</v>
          </cell>
          <cell r="E345">
            <v>74993.919999999998</v>
          </cell>
          <cell r="F345">
            <v>50654.643264000006</v>
          </cell>
          <cell r="G345">
            <v>50654.643264000006</v>
          </cell>
        </row>
        <row r="346">
          <cell r="A346">
            <v>9148206</v>
          </cell>
          <cell r="B346" t="str">
            <v>КОМПЛЕКТ ФУРНИТУРЫ INLINE XL, ШИРИНА ДВЕРИ 1500-1599 ММ</v>
          </cell>
          <cell r="C346">
            <v>0</v>
          </cell>
          <cell r="D346">
            <v>1</v>
          </cell>
          <cell r="E346">
            <v>77078.75</v>
          </cell>
          <cell r="F346">
            <v>52062.841687500004</v>
          </cell>
          <cell r="G346">
            <v>52062.841687500004</v>
          </cell>
        </row>
        <row r="347">
          <cell r="A347">
            <v>9116581</v>
          </cell>
          <cell r="B347" t="str">
            <v>КОМПЛЕКТ ФУРНИТУРЫ INLINE XL, ШИРИНА ДВЕРИ 1600-1799 ММ</v>
          </cell>
          <cell r="C347">
            <v>0</v>
          </cell>
          <cell r="D347">
            <v>1</v>
          </cell>
          <cell r="E347">
            <v>79163.67</v>
          </cell>
          <cell r="F347">
            <v>53471.100901500002</v>
          </cell>
          <cell r="G347">
            <v>53471.100901500002</v>
          </cell>
        </row>
        <row r="348">
          <cell r="A348">
            <v>9155574</v>
          </cell>
          <cell r="B348" t="str">
            <v>КОМПЛЕКТ ФУРНИТУРЫ INLINE XL, ШИРИНА ДВЕРИ 1800-1899 ММ*ЗАКАЗНАЯ ПОЗИЦИЯ!!!</v>
          </cell>
          <cell r="C348" t="str">
            <v>*</v>
          </cell>
          <cell r="D348">
            <v>1</v>
          </cell>
          <cell r="E348">
            <v>81254.080000000002</v>
          </cell>
          <cell r="F348">
            <v>54883.068336000004</v>
          </cell>
          <cell r="G348">
            <v>54883.068336000004</v>
          </cell>
        </row>
        <row r="349">
          <cell r="A349">
            <v>9155575</v>
          </cell>
          <cell r="B349" t="str">
            <v>КОМПЛЕКТ ФУРНИТУРЫ INLINE XL, ШИРИНА ДВЕРИ 1900-2000 ММ*ЗАКАЗНАЯ ПОЗИЦИЯ!!!</v>
          </cell>
          <cell r="C349" t="str">
            <v>*</v>
          </cell>
          <cell r="D349">
            <v>1</v>
          </cell>
          <cell r="E349">
            <v>83339.02</v>
          </cell>
          <cell r="F349">
            <v>56291.341059000006</v>
          </cell>
          <cell r="G349">
            <v>56291.341059000006</v>
          </cell>
        </row>
        <row r="350">
          <cell r="A350">
            <v>9148562</v>
          </cell>
          <cell r="B350" t="str">
            <v>КОМПЛЕКТ БЫСТРОГО МОНТАЖА INLINE XL, ШИРИНА ДВЕРИ 750-2000 ММ</v>
          </cell>
          <cell r="C350">
            <v>0</v>
          </cell>
          <cell r="D350">
            <v>1</v>
          </cell>
          <cell r="E350">
            <v>2582.44</v>
          </cell>
          <cell r="F350">
            <v>1744.3090980000002</v>
          </cell>
          <cell r="G350">
            <v>1744.3090980000002</v>
          </cell>
        </row>
        <row r="351">
          <cell r="A351">
            <v>9181742</v>
          </cell>
          <cell r="B351" t="str">
            <v>КОМПЛЕКТ ФУРНИТУРЫ TOPLINE XL ДЛЯ ПЕРЕДНЕЙ ДВЕРИ, EB30</v>
          </cell>
          <cell r="C351">
            <v>0</v>
          </cell>
          <cell r="D351">
            <v>1</v>
          </cell>
          <cell r="E351">
            <v>5543.64</v>
          </cell>
          <cell r="F351">
            <v>3744.4516380000005</v>
          </cell>
          <cell r="G351">
            <v>3744.4516380000005</v>
          </cell>
        </row>
        <row r="352">
          <cell r="A352">
            <v>9183613</v>
          </cell>
          <cell r="B352" t="str">
            <v>КОМПЛЕКТ ФУРНИТУРЫ TOPLINE XL ДЛЯ ПЕРЕДНЕЙ ДВЕРИ, EB33</v>
          </cell>
          <cell r="C352">
            <v>0</v>
          </cell>
          <cell r="D352">
            <v>1</v>
          </cell>
          <cell r="E352">
            <v>5711.33</v>
          </cell>
          <cell r="F352">
            <v>3857.7178485000004</v>
          </cell>
          <cell r="G352">
            <v>3857.7178485000004</v>
          </cell>
        </row>
        <row r="353">
          <cell r="A353">
            <v>9183615</v>
          </cell>
          <cell r="B353" t="str">
            <v>КОМПЛЕКТ ФУРНИТУРЫ TOPLINE XL ДЛЯ ПЕРЕДНЕЙ ДВЕРИ, EB39</v>
          </cell>
          <cell r="C353">
            <v>0</v>
          </cell>
          <cell r="D353">
            <v>1</v>
          </cell>
          <cell r="E353">
            <v>5879.02</v>
          </cell>
          <cell r="F353">
            <v>3970.9840590000003</v>
          </cell>
          <cell r="G353">
            <v>3970.9840590000003</v>
          </cell>
        </row>
        <row r="354">
          <cell r="A354">
            <v>9193053</v>
          </cell>
          <cell r="B354" t="str">
            <v>КОМПЛЕКТ ФУРНИТУРЫ TOPLINE XL ДЛЯ ПЕРЕДНЕЙ ДВЕРИ, EB44</v>
          </cell>
          <cell r="C354">
            <v>0</v>
          </cell>
          <cell r="D354">
            <v>1</v>
          </cell>
          <cell r="E354">
            <v>6046.71</v>
          </cell>
          <cell r="F354">
            <v>4084.2502695000003</v>
          </cell>
          <cell r="G354">
            <v>4084.2502695000003</v>
          </cell>
        </row>
        <row r="355">
          <cell r="A355">
            <v>9183616</v>
          </cell>
          <cell r="B355" t="str">
            <v>КОМПЛЕКТ ФУРНИТУРЫ TOPLINE XL ДЛЯ ПЕРЕДНЕЙ ДВЕРИ, EB51</v>
          </cell>
          <cell r="C355">
            <v>0</v>
          </cell>
          <cell r="D355">
            <v>1</v>
          </cell>
          <cell r="E355">
            <v>7611.76</v>
          </cell>
          <cell r="F355">
            <v>5141.363292</v>
          </cell>
          <cell r="G355">
            <v>5141.363292</v>
          </cell>
        </row>
        <row r="356">
          <cell r="A356">
            <v>9183617</v>
          </cell>
          <cell r="B356" t="str">
            <v>КОМПЛЕКТ ФУРНИТУРЫ TOPLINE XL ДЛЯ ПЕРЕДНЕЙ ДВЕРИ, EB61</v>
          </cell>
          <cell r="C356">
            <v>0</v>
          </cell>
          <cell r="D356">
            <v>1</v>
          </cell>
          <cell r="E356">
            <v>7835.33</v>
          </cell>
          <cell r="F356">
            <v>5292.3736485000009</v>
          </cell>
          <cell r="G356">
            <v>5292.3736485000009</v>
          </cell>
        </row>
        <row r="357">
          <cell r="A357">
            <v>9181744</v>
          </cell>
          <cell r="B357" t="str">
            <v>КОМПЛЕКТ ФУРНИТУРЫ TOPLINE XL ДЛЯ ЗАДНЕЙ ДВЕРИ, L</v>
          </cell>
          <cell r="C357">
            <v>0</v>
          </cell>
          <cell r="D357">
            <v>1</v>
          </cell>
          <cell r="E357">
            <v>3588.46</v>
          </cell>
          <cell r="F357">
            <v>2423.8253070000001</v>
          </cell>
          <cell r="G357">
            <v>2423.8253070000001</v>
          </cell>
        </row>
        <row r="358">
          <cell r="A358">
            <v>9183533</v>
          </cell>
          <cell r="B358" t="str">
            <v>КОМПЛЕКТ ФУРНИТУРЫ TOPLINE XL ДЛЯ ЗАДНЕЙ ДВЕРИ, R</v>
          </cell>
          <cell r="C358">
            <v>0</v>
          </cell>
          <cell r="D358">
            <v>1</v>
          </cell>
          <cell r="E358">
            <v>3588.46</v>
          </cell>
          <cell r="F358">
            <v>2423.8253070000001</v>
          </cell>
          <cell r="G358">
            <v>2423.8253070000001</v>
          </cell>
        </row>
        <row r="359">
          <cell r="A359">
            <v>9181696</v>
          </cell>
          <cell r="B359" t="str">
            <v>КОМПЛЕКТ ДЕМПФЕРА SILENT SYSTEM TOPLINE XL ДЛЯ 1-ДВЕРНОГО ШКАФА</v>
          </cell>
          <cell r="C359">
            <v>0</v>
          </cell>
          <cell r="D359">
            <v>1</v>
          </cell>
          <cell r="E359">
            <v>4614.93</v>
          </cell>
          <cell r="F359">
            <v>3117.1544685000003</v>
          </cell>
          <cell r="G359">
            <v>3117.1544685000003</v>
          </cell>
        </row>
        <row r="360">
          <cell r="A360">
            <v>9169548</v>
          </cell>
          <cell r="B360" t="str">
            <v>КОМПЛЕКТ ДЕМПФЕРОВ SILENT SYSTEM TOPLINE XL ДЛЯ 2-ДВЕРНОГО ШКАФА</v>
          </cell>
          <cell r="C360">
            <v>0</v>
          </cell>
          <cell r="D360">
            <v>1</v>
          </cell>
          <cell r="E360">
            <v>6441.54</v>
          </cell>
          <cell r="F360">
            <v>4350.9381930000009</v>
          </cell>
          <cell r="G360">
            <v>4350.9381930000009</v>
          </cell>
        </row>
        <row r="361">
          <cell r="A361">
            <v>9154933</v>
          </cell>
          <cell r="B361" t="str">
            <v>КОМПЛЕКТ ДЕМПФЕРОВ SILENT SYSTEM TOPLINE XL ДЛЯ 3-ДВЕРНОГО ШКАФА, ХОДОВОЙ ПРОФИЛЬ ТИП 2</v>
          </cell>
          <cell r="C361">
            <v>0</v>
          </cell>
          <cell r="D361">
            <v>1</v>
          </cell>
          <cell r="E361">
            <v>11308.95</v>
          </cell>
          <cell r="F361">
            <v>7638.6302775000004</v>
          </cell>
          <cell r="G361">
            <v>7638.6302775000004</v>
          </cell>
        </row>
        <row r="362">
          <cell r="A362">
            <v>9169547</v>
          </cell>
          <cell r="B362" t="str">
            <v>КОМПЛЕКТ ДЕМПФЕРОВ SILENT SYSTEM TOPLINE XL ДЛЯ 3-ДВЕРНОГО ШКАФА, ХОДОВОЙ ПРОФИЛЬ ТИП 3</v>
          </cell>
          <cell r="C362">
            <v>0</v>
          </cell>
          <cell r="D362">
            <v>1</v>
          </cell>
          <cell r="E362">
            <v>11308.95</v>
          </cell>
          <cell r="F362">
            <v>7638.6302775000004</v>
          </cell>
          <cell r="G362">
            <v>7638.6302775000004</v>
          </cell>
        </row>
        <row r="363">
          <cell r="A363">
            <v>9196841</v>
          </cell>
          <cell r="B363" t="str">
            <v>КОМПЛЕКТ ФУРНИТУРЫ TOPLINE XL ДЛЯ ПЕРЕДНЕЙ ДВЕРИ, EB30, С СИНХРОНИЗАЦИЕЙ ДЛЯ 4 ДВЕРЕЙ*ЗАКАЗНАЯ ПОЗИЦИЯ!!!</v>
          </cell>
          <cell r="C363" t="str">
            <v>*</v>
          </cell>
          <cell r="D363">
            <v>1</v>
          </cell>
          <cell r="E363">
            <v>6929.56</v>
          </cell>
          <cell r="F363">
            <v>4680.5713020000003</v>
          </cell>
          <cell r="G363">
            <v>4680.5713020000003</v>
          </cell>
        </row>
        <row r="364">
          <cell r="A364">
            <v>9199006</v>
          </cell>
          <cell r="B364" t="str">
            <v>КОМПЛЕКТ ФУРНИТУРЫ TOPLINE XL ДЛЯ ПЕРЕДНЕЙ ДВЕРИ, EB33, С СИНХРОНИЗАЦИЕЙ ДЛЯ 4 ДВЕРЕЙ*ЗАКАЗНАЯ ПОЗИЦИЯ!!!</v>
          </cell>
          <cell r="C364" t="str">
            <v>*</v>
          </cell>
          <cell r="D364">
            <v>1</v>
          </cell>
          <cell r="E364">
            <v>7139.16</v>
          </cell>
          <cell r="F364">
            <v>4822.145622</v>
          </cell>
          <cell r="G364">
            <v>4822.145622</v>
          </cell>
        </row>
        <row r="365">
          <cell r="A365">
            <v>9199007</v>
          </cell>
          <cell r="B365" t="str">
            <v>КОМПЛЕКТ ФУРНИТУРЫ TOPLINE XL ДЛЯ ПЕРЕДНЕЙ ДВЕРИ, EB39, С СИНХРОНИЗАЦИЕЙ ДЛЯ 4 ДВЕРЕЙ*ЗАКАЗНАЯ ПОЗИЦИЯ!!!</v>
          </cell>
          <cell r="C365" t="str">
            <v>*</v>
          </cell>
          <cell r="D365">
            <v>1</v>
          </cell>
          <cell r="E365">
            <v>7348.77</v>
          </cell>
          <cell r="F365">
            <v>4963.7266964999999</v>
          </cell>
          <cell r="G365">
            <v>4963.7266964999999</v>
          </cell>
        </row>
        <row r="366">
          <cell r="A366">
            <v>9199008</v>
          </cell>
          <cell r="B366" t="str">
            <v>КОМПЛЕКТ ФУРНИТУРЫ TOPLINE XL ДЛЯ ПЕРЕДНЕЙ ДВЕРИ, EB44, С СИНХРОНИЗАЦИЕЙ ДЛЯ 4 ДВЕРЕЙ*ЗАКАЗНАЯ ПОЗИЦИЯ!!!</v>
          </cell>
          <cell r="C366" t="str">
            <v>*</v>
          </cell>
          <cell r="D366">
            <v>1</v>
          </cell>
          <cell r="E366">
            <v>7558.37</v>
          </cell>
          <cell r="F366">
            <v>5105.3010164999996</v>
          </cell>
          <cell r="G366">
            <v>5105.3010164999996</v>
          </cell>
        </row>
        <row r="367">
          <cell r="A367">
            <v>9199009</v>
          </cell>
          <cell r="B367" t="str">
            <v>КОМПЛЕКТ ФУРНИТУРЫ TOPLINE XL ДЛЯ ПЕРЕДНЕЙ ДВЕРИ, EB51, С СИНХРОНИЗАЦИЕЙ ДЛЯ 4 ДВЕРЕЙ*ЗАКАЗНАЯ ПОЗИЦИЯ!!!</v>
          </cell>
          <cell r="C367" t="str">
            <v>*</v>
          </cell>
          <cell r="D367">
            <v>1</v>
          </cell>
          <cell r="E367">
            <v>8753.51</v>
          </cell>
          <cell r="F367">
            <v>5912.5583295000006</v>
          </cell>
          <cell r="G367">
            <v>5912.5583295000006</v>
          </cell>
        </row>
        <row r="368">
          <cell r="A368">
            <v>9199010</v>
          </cell>
          <cell r="B368" t="str">
            <v>КОМПЛЕКТ ФУРНИТУРЫ TOPLINE XL ДЛЯ ПЕРЕДНЕЙ ДВЕРИ, EB61, С СИНХРОНИЗАЦИЕЙ ДЛЯ 4 ДВЕРЕЙ*ЗАКАЗНАЯ ПОЗИЦИЯ!!!</v>
          </cell>
          <cell r="C368" t="str">
            <v>*</v>
          </cell>
          <cell r="D368">
            <v>1</v>
          </cell>
          <cell r="E368">
            <v>9010.6200000000008</v>
          </cell>
          <cell r="F368">
            <v>6086.2232789999998</v>
          </cell>
          <cell r="G368">
            <v>6086.2232789999998</v>
          </cell>
        </row>
        <row r="369">
          <cell r="A369">
            <v>9185664</v>
          </cell>
          <cell r="B369" t="str">
            <v>КОМПЛЕКТ ДЕМПФЕРОВ SILENT SYSTEM TOPLINE XL С СИНХРОНИЗАЦИЕЙ ДЛЯ 4 ДВЕРЕЙ*ЗАКАЗНАЯ ПОЗИЦИЯ!!!</v>
          </cell>
          <cell r="C369" t="str">
            <v>*</v>
          </cell>
          <cell r="D369">
            <v>1</v>
          </cell>
          <cell r="E369">
            <v>13264.52</v>
          </cell>
          <cell r="F369">
            <v>8959.520034000001</v>
          </cell>
          <cell r="G369">
            <v>8959.520034000001</v>
          </cell>
        </row>
        <row r="370">
          <cell r="A370">
            <v>9135004</v>
          </cell>
          <cell r="B370" t="str">
            <v>КОМПЛЕКТ ПРОФИЛЕЙ TOPLINE XL ТИП 2, L4000, ПЕРФОРАЦИЯ, АЛЮМ.</v>
          </cell>
          <cell r="C370">
            <v>0</v>
          </cell>
          <cell r="D370">
            <v>1</v>
          </cell>
          <cell r="E370">
            <v>11045.4</v>
          </cell>
          <cell r="F370">
            <v>7460.6154299999989</v>
          </cell>
          <cell r="G370">
            <v>7460.6154299999989</v>
          </cell>
        </row>
        <row r="371">
          <cell r="A371">
            <v>9191157</v>
          </cell>
          <cell r="B371" t="str">
            <v>КОМПЛЕКТ ПРОФИЛЕЙ TOPLINE XL ТИП 3, L4000, ПЕРФОРАЦИЯ, АЛЮМ.</v>
          </cell>
          <cell r="C371">
            <v>0</v>
          </cell>
          <cell r="D371">
            <v>1</v>
          </cell>
          <cell r="E371">
            <v>16982.72</v>
          </cell>
          <cell r="F371">
            <v>11470.978224</v>
          </cell>
          <cell r="G371">
            <v>11470.978224</v>
          </cell>
        </row>
        <row r="372">
          <cell r="A372">
            <v>9199063</v>
          </cell>
          <cell r="B372" t="str">
            <v>КОМПЛЕКТ ПРОФИЛЕЙ TOPLINE XL ТИП 3, L4000, БЫСТРЫЙ МОНТАЖ, АЛЮМ.*ЗАКАЗНАЯ ПОЗИЦИЯ!!!</v>
          </cell>
          <cell r="C372" t="str">
            <v>*</v>
          </cell>
          <cell r="D372">
            <v>1</v>
          </cell>
          <cell r="E372">
            <v>20109.900000000001</v>
          </cell>
          <cell r="F372">
            <v>13583.231955000003</v>
          </cell>
          <cell r="G372">
            <v>13583.231955000003</v>
          </cell>
        </row>
        <row r="373">
          <cell r="A373">
            <v>9197185</v>
          </cell>
          <cell r="B373" t="str">
            <v>КОМПЛЕКТ БЫСТРОГО МОНТАЖА TOPLINE XL ДЛЯ ХОДОВОГО ПРОФИЛЯ ТИП 3*ЗАКАЗНАЯ ПОЗИЦИЯ!!!</v>
          </cell>
          <cell r="C373" t="str">
            <v>*</v>
          </cell>
          <cell r="D373">
            <v>1</v>
          </cell>
          <cell r="E373">
            <v>1369.98</v>
          </cell>
          <cell r="F373">
            <v>925.35299099999997</v>
          </cell>
          <cell r="G373">
            <v>925.35299099999997</v>
          </cell>
        </row>
        <row r="374">
          <cell r="A374">
            <v>9162438</v>
          </cell>
          <cell r="B374" t="str">
            <v>СВЕРЛИЛЬНЫЙ КОНДУКТОР TOPLINE XL</v>
          </cell>
          <cell r="C374">
            <v>0</v>
          </cell>
          <cell r="D374">
            <v>1</v>
          </cell>
          <cell r="E374">
            <v>14246.51</v>
          </cell>
          <cell r="F374">
            <v>9622.805179500001</v>
          </cell>
          <cell r="G374">
            <v>9622.805179500001</v>
          </cell>
        </row>
        <row r="375">
          <cell r="A375">
            <v>9206483</v>
          </cell>
          <cell r="B375" t="str">
            <v>КОМПЛЕКТ ФУРНИТУРЫ TOPLINE L/STB 11 ПЕРЕДНЕЙ ДВЕРИ, EB28</v>
          </cell>
          <cell r="C375">
            <v>0</v>
          </cell>
          <cell r="D375">
            <v>1</v>
          </cell>
          <cell r="E375">
            <v>2199.23</v>
          </cell>
          <cell r="F375">
            <v>1485.4699035000001</v>
          </cell>
          <cell r="G375">
            <v>1485.4699035000001</v>
          </cell>
        </row>
        <row r="376">
          <cell r="A376">
            <v>9206500</v>
          </cell>
          <cell r="B376" t="str">
            <v>КОМПЛЕКТ ФУРНИТУРЫ TOPLINE L/STB 11 ПЕРЕДНЕЙ ДВЕРИ, EB31</v>
          </cell>
          <cell r="C376">
            <v>0</v>
          </cell>
          <cell r="D376">
            <v>1</v>
          </cell>
          <cell r="E376">
            <v>2199.23</v>
          </cell>
          <cell r="F376">
            <v>1485.4699035000001</v>
          </cell>
          <cell r="G376">
            <v>1485.4699035000001</v>
          </cell>
        </row>
        <row r="377">
          <cell r="A377">
            <v>9206501</v>
          </cell>
          <cell r="B377" t="str">
            <v>КОМПЛЕКТ ФУРНИТУРЫ TOPLINE L/STB 11 ПЕРЕДНЕЙ ДВЕРИ, EB34</v>
          </cell>
          <cell r="C377">
            <v>0</v>
          </cell>
          <cell r="D377">
            <v>1</v>
          </cell>
          <cell r="E377">
            <v>2199.23</v>
          </cell>
          <cell r="F377">
            <v>1485.4699035000001</v>
          </cell>
          <cell r="G377">
            <v>1485.4699035000001</v>
          </cell>
        </row>
        <row r="378">
          <cell r="A378">
            <v>9206502</v>
          </cell>
          <cell r="B378" t="str">
            <v>КОМПЛЕКТ ФУРНИТУРЫ TOPLINE L/STB 11 ПЕРЕДНЕЙ ДВЕРИ, EB37</v>
          </cell>
          <cell r="C378">
            <v>0</v>
          </cell>
          <cell r="D378">
            <v>1</v>
          </cell>
          <cell r="E378">
            <v>2199.23</v>
          </cell>
          <cell r="F378">
            <v>1485.4699035000001</v>
          </cell>
          <cell r="G378">
            <v>1485.4699035000001</v>
          </cell>
        </row>
        <row r="379">
          <cell r="A379">
            <v>9206503</v>
          </cell>
          <cell r="B379" t="str">
            <v>КОМПЛЕКТ ФУРНИТУРЫ TOPLINE L/STB 11 ПЕРЕДНЕЙ ДВЕРИ, EB52</v>
          </cell>
          <cell r="C379">
            <v>0</v>
          </cell>
          <cell r="D379">
            <v>1</v>
          </cell>
          <cell r="E379">
            <v>3190.43</v>
          </cell>
          <cell r="F379">
            <v>2154.9759435000001</v>
          </cell>
          <cell r="G379">
            <v>2154.9759435000001</v>
          </cell>
        </row>
        <row r="380">
          <cell r="A380">
            <v>9206505</v>
          </cell>
          <cell r="B380" t="str">
            <v>КОМПЛЕКТ ФУРНИТУРЫ TOPLINE L/STB 11 ЗАДНЕЙ ДВЕРИ, ПЕРЕД ВЕРХ.ПАНЕЛЬЮ, ОГРАНИЧ. ХОДА, L</v>
          </cell>
          <cell r="C380">
            <v>0</v>
          </cell>
          <cell r="D380">
            <v>1</v>
          </cell>
          <cell r="E380">
            <v>1411.59</v>
          </cell>
          <cell r="F380">
            <v>953.4584655000001</v>
          </cell>
          <cell r="G380">
            <v>953.4584655000001</v>
          </cell>
        </row>
        <row r="381">
          <cell r="A381">
            <v>9206506</v>
          </cell>
          <cell r="B381" t="str">
            <v>КОМПЛЕКТ ФУРНИТУРЫ TOPLINE L/STB 11 ЗАДНЕЙ ДВЕРИ, ПЕРЕД ВЕРХ.ПАНЕЛЬЮ, ОГРАНИЧ. ХОДА, R</v>
          </cell>
          <cell r="C381">
            <v>0</v>
          </cell>
          <cell r="D381">
            <v>1</v>
          </cell>
          <cell r="E381">
            <v>1411.59</v>
          </cell>
          <cell r="F381">
            <v>953.4584655000001</v>
          </cell>
          <cell r="G381">
            <v>953.4584655000001</v>
          </cell>
        </row>
        <row r="382">
          <cell r="A382">
            <v>9206508</v>
          </cell>
          <cell r="B382" t="str">
            <v>КОМПЛЕКТ ФУРНИТУРЫ TOPLINE L/STB 11 ЗАДНЕЙ ДВЕРИ, ПЕРЕД ВЕРХ.ПАНЕЛЬЮ, БЕЗ ОГРАНИЧ. ХОДА</v>
          </cell>
          <cell r="C382">
            <v>0</v>
          </cell>
          <cell r="D382">
            <v>1</v>
          </cell>
          <cell r="E382">
            <v>1411.59</v>
          </cell>
          <cell r="F382">
            <v>953.4584655000001</v>
          </cell>
          <cell r="G382">
            <v>953.4584655000001</v>
          </cell>
        </row>
        <row r="383">
          <cell r="A383">
            <v>9206507</v>
          </cell>
          <cell r="B383" t="str">
            <v>КОМПЛЕКТ ФУРНИТУРЫ TOPLINE L/STB 11 ЗАДНЕЙ ДВЕРИ, НАД ВЕРХ.ПАНЕЛЬЮ, БЕЗ ОГРАНИЧ. ХОДА</v>
          </cell>
          <cell r="C383">
            <v>0</v>
          </cell>
          <cell r="D383">
            <v>1</v>
          </cell>
          <cell r="E383">
            <v>1411.59</v>
          </cell>
          <cell r="F383">
            <v>953.4584655000001</v>
          </cell>
          <cell r="G383">
            <v>953.4584655000001</v>
          </cell>
        </row>
        <row r="384">
          <cell r="A384">
            <v>9206309</v>
          </cell>
          <cell r="B384" t="str">
            <v>КОМПЛЕКТ УПОРОВ TOPLINE L/STB 11 2 ДВЕРИ, ПЕРЕД ВЕРХ.ПАНЕЛЬЮ, ОГРАНИЧ. ХОДА</v>
          </cell>
          <cell r="C384">
            <v>0</v>
          </cell>
          <cell r="D384">
            <v>1</v>
          </cell>
          <cell r="E384">
            <v>314.19</v>
          </cell>
          <cell r="F384">
            <v>212.21963550000001</v>
          </cell>
          <cell r="G384">
            <v>212.21963550000001</v>
          </cell>
        </row>
        <row r="385">
          <cell r="A385">
            <v>9206311</v>
          </cell>
          <cell r="B385" t="str">
            <v>КОМПЛЕКТ УПОРОВ TOPLINE L/STB 11 2 ДВЕРИ, ПЕРЕД ВЕРХ.ПАНЕЛЬЮ, БЕЗ ОГРАНИЧ. ХОДА</v>
          </cell>
          <cell r="C385">
            <v>0</v>
          </cell>
          <cell r="D385">
            <v>1</v>
          </cell>
          <cell r="E385">
            <v>314.19</v>
          </cell>
          <cell r="F385">
            <v>212.21963550000001</v>
          </cell>
          <cell r="G385">
            <v>212.21963550000001</v>
          </cell>
        </row>
        <row r="386">
          <cell r="A386">
            <v>9206310</v>
          </cell>
          <cell r="B386" t="str">
            <v>КОМПЛЕКТ УПОРОВ TOPLINE L/STB 11 3 ДВЕРИ, ПЕРЕД ВЕРХ.ПАНЕЛЬЮ, ОГРАНИЧ. ХОДА</v>
          </cell>
          <cell r="C386">
            <v>0</v>
          </cell>
          <cell r="D386">
            <v>1</v>
          </cell>
          <cell r="E386">
            <v>314.19</v>
          </cell>
          <cell r="F386">
            <v>212.21963550000001</v>
          </cell>
          <cell r="G386">
            <v>212.21963550000001</v>
          </cell>
        </row>
        <row r="387">
          <cell r="A387">
            <v>9206313</v>
          </cell>
          <cell r="B387" t="str">
            <v>КОМПЛЕКТ УПОРОВ TOPLINE L/STB 11 3 ДВЕРИ, ПЕРЕД ВЕРХ.ПАНЕЛЬЮ, БЕЗ ОГРАНИЧ. ХОДА</v>
          </cell>
          <cell r="C387">
            <v>0</v>
          </cell>
          <cell r="D387">
            <v>1</v>
          </cell>
          <cell r="E387">
            <v>314.19</v>
          </cell>
          <cell r="F387">
            <v>212.21963550000001</v>
          </cell>
          <cell r="G387">
            <v>212.21963550000001</v>
          </cell>
        </row>
        <row r="388">
          <cell r="A388">
            <v>9169651</v>
          </cell>
          <cell r="B388" t="str">
            <v>КОМПЛЕКТ ДЕМПФЕРОВ SILENT SYSTEM TOPLINE L 2 ДВЕРИ, ПЕРЕД ВЕРХ.ПАН, ОГР.ХОДА, ЗАКРЫТ.</v>
          </cell>
          <cell r="C388">
            <v>0</v>
          </cell>
          <cell r="D388">
            <v>1</v>
          </cell>
          <cell r="E388">
            <v>1808.08</v>
          </cell>
          <cell r="F388">
            <v>1221.267636</v>
          </cell>
          <cell r="G388">
            <v>1221.267636</v>
          </cell>
        </row>
        <row r="389">
          <cell r="A389">
            <v>9169652</v>
          </cell>
          <cell r="B389" t="str">
            <v>КОМПЛЕКТ ДЕМПФЕРОВ SILENT SYSTEM TOPLINE L 2 ДВЕРИ, EB52, ПЕРЕД ВЕРХ.ПАН, ОГР.ХОДА, ЗАКРЫТ.</v>
          </cell>
          <cell r="C389">
            <v>0</v>
          </cell>
          <cell r="D389">
            <v>1</v>
          </cell>
          <cell r="E389">
            <v>1808.08</v>
          </cell>
          <cell r="F389">
            <v>1221.267636</v>
          </cell>
          <cell r="G389">
            <v>1221.267636</v>
          </cell>
        </row>
        <row r="390">
          <cell r="A390">
            <v>9169654</v>
          </cell>
          <cell r="B390" t="str">
            <v>КОМПЛЕКТ ДЕМПФЕРОВ SILENT SYSTEM TOPLINE L 2 ДВЕРИ, ПЕРЕД ВЕРХ.ПАН., БЕЗ ОГР. ХОДА, ЗАКРЫТ., L</v>
          </cell>
          <cell r="C390">
            <v>0</v>
          </cell>
          <cell r="D390">
            <v>1</v>
          </cell>
          <cell r="E390">
            <v>1850.62</v>
          </cell>
          <cell r="F390">
            <v>1250.0012790000001</v>
          </cell>
          <cell r="G390">
            <v>1250.0012790000001</v>
          </cell>
        </row>
        <row r="391">
          <cell r="A391">
            <v>9169655</v>
          </cell>
          <cell r="B391" t="str">
            <v>КОМПЛЕКТ ДЕМПФЕРОВ SILENT SYSTEM TOPLINE L 2 ДВЕРИ, ПЕРЕД ВЕРХ.ПАН., БЕЗ ОГР. ХОДА, ЗАКРЫТ., R</v>
          </cell>
          <cell r="C391">
            <v>0</v>
          </cell>
          <cell r="D391">
            <v>1</v>
          </cell>
          <cell r="E391">
            <v>1850.62</v>
          </cell>
          <cell r="F391">
            <v>1250.0012790000001</v>
          </cell>
          <cell r="G391">
            <v>1250.0012790000001</v>
          </cell>
        </row>
        <row r="392">
          <cell r="A392">
            <v>9169653</v>
          </cell>
          <cell r="B392" t="str">
            <v>КОМПЛЕКТ ДЕМПФЕРОВ SILENT SYSTEM TOPLINE L ЗАДНИХ ДВЕРЕЙ 3ДВ. ШКАФА, ПЕРЕД ВЕРХ.ПАН., ЗАКРЫТ.</v>
          </cell>
          <cell r="C392">
            <v>0</v>
          </cell>
          <cell r="D392">
            <v>1</v>
          </cell>
          <cell r="E392">
            <v>1697.5</v>
          </cell>
          <cell r="F392">
            <v>1146.5763750000001</v>
          </cell>
          <cell r="G392">
            <v>1146.5763750000001</v>
          </cell>
        </row>
        <row r="393">
          <cell r="A393">
            <v>9140438</v>
          </cell>
          <cell r="B393" t="str">
            <v>КОМПЛЕКТ ДЕМПФЕРА SILENT SYSTEM TOPLINE L СРЕДНЕЙ ДВЕРИ 3ДВ. ШКАФА, ПЕРЕД ВЕРХ.ПАН.</v>
          </cell>
          <cell r="C393">
            <v>0</v>
          </cell>
          <cell r="D393">
            <v>1</v>
          </cell>
          <cell r="E393">
            <v>2679.51</v>
          </cell>
          <cell r="F393">
            <v>1809.8750295</v>
          </cell>
          <cell r="G393">
            <v>1809.8750295</v>
          </cell>
        </row>
        <row r="394">
          <cell r="A394">
            <v>9169637</v>
          </cell>
          <cell r="B394" t="str">
            <v>КОМПЛЕКТ ДЕМПФЕРОВ SILENT SYSTEM TOPLINE L 2 ДВЕРИ, ПЕРЕД ВЕРХ.ПАН, ОГР.ХОДА, ОТКРЫТ.</v>
          </cell>
          <cell r="C394">
            <v>0</v>
          </cell>
          <cell r="D394">
            <v>1</v>
          </cell>
          <cell r="E394">
            <v>1629.6</v>
          </cell>
          <cell r="F394">
            <v>1100.7133200000001</v>
          </cell>
          <cell r="G394">
            <v>1100.7133200000001</v>
          </cell>
        </row>
        <row r="395">
          <cell r="A395">
            <v>9169638</v>
          </cell>
          <cell r="B395" t="str">
            <v>КОМПЛЕКТ ДЕМПФЕРОВ SILENT SYSTEM TLL 2 ДВЕРИ, ПЕРЕД ВЕРХ.ПАН., БЕЗ ОГР. ХОДА, ОТКРЫТ, L</v>
          </cell>
          <cell r="C395">
            <v>0</v>
          </cell>
          <cell r="D395">
            <v>1</v>
          </cell>
          <cell r="E395">
            <v>1672.14</v>
          </cell>
          <cell r="F395">
            <v>1129.4469630000001</v>
          </cell>
          <cell r="G395">
            <v>1129.4469630000001</v>
          </cell>
        </row>
        <row r="396">
          <cell r="A396">
            <v>9169640</v>
          </cell>
          <cell r="B396" t="str">
            <v>КОМПЛЕКТ ДЕМПФЕРОВ SILENT SYSTEM TOPLINE L 2 ДВЕРИ, ПЕРЕД ВЕРХ.ПАН., БЕЗ ОГР. ХОДА, ОТКРЫТ., R</v>
          </cell>
          <cell r="C396">
            <v>0</v>
          </cell>
          <cell r="D396">
            <v>1</v>
          </cell>
          <cell r="E396">
            <v>1672.14</v>
          </cell>
          <cell r="F396">
            <v>1129.4469630000001</v>
          </cell>
          <cell r="G396">
            <v>1129.4469630000001</v>
          </cell>
        </row>
        <row r="397">
          <cell r="A397">
            <v>9169656</v>
          </cell>
          <cell r="B397" t="str">
            <v>КОМПЛЕКТ ДЕМПФЕРОВ SILENT SYSTEM TOPLINE L 3 ДВЕРИ, ПЕРЕД ВЕРХ.ПАН., ОТКРЫТ.</v>
          </cell>
          <cell r="C397">
            <v>0</v>
          </cell>
          <cell r="D397">
            <v>1</v>
          </cell>
          <cell r="E397">
            <v>3347.73</v>
          </cell>
          <cell r="F397">
            <v>2261.2242285000002</v>
          </cell>
          <cell r="G397">
            <v>2261.2242285000002</v>
          </cell>
        </row>
        <row r="398">
          <cell r="A398">
            <v>9199769</v>
          </cell>
          <cell r="B398" t="str">
            <v>КОМПЛЕКТ ДЕМПФЕРОВ SILENT SYSTEM STB 11</v>
          </cell>
          <cell r="C398">
            <v>0</v>
          </cell>
          <cell r="D398">
            <v>1</v>
          </cell>
          <cell r="E398">
            <v>642.23</v>
          </cell>
          <cell r="F398">
            <v>433.79425350000002</v>
          </cell>
          <cell r="G398">
            <v>433.79425350000002</v>
          </cell>
        </row>
        <row r="399">
          <cell r="A399">
            <v>9182589</v>
          </cell>
          <cell r="B399" t="str">
            <v>КОМПЛЕКТ ДЕМПФЕРОВ SILENT SYSTEM TOPLINE L 2 ДВЕРИ, НАД ВЕРХ.ПАН., ЗАКРЫТ.</v>
          </cell>
          <cell r="C399">
            <v>0</v>
          </cell>
          <cell r="D399">
            <v>1</v>
          </cell>
          <cell r="E399">
            <v>2769.46</v>
          </cell>
          <cell r="F399">
            <v>1870.6317570000001</v>
          </cell>
          <cell r="G399">
            <v>1870.6317570000001</v>
          </cell>
        </row>
        <row r="400">
          <cell r="A400">
            <v>9182572</v>
          </cell>
          <cell r="B400" t="str">
            <v>КОМПЛЕКТ ДЕМПФЕРОВ SILENT SYSTEM TOPLINE L 2 ДВЕРИ, НАД ВЕРХ.ПАН., ОТКРЫТ.</v>
          </cell>
          <cell r="C400">
            <v>0</v>
          </cell>
          <cell r="D400">
            <v>1</v>
          </cell>
          <cell r="E400">
            <v>1493.51</v>
          </cell>
          <cell r="F400">
            <v>1008.7913295000002</v>
          </cell>
          <cell r="G400">
            <v>1008.7913295000002</v>
          </cell>
        </row>
        <row r="401">
          <cell r="A401">
            <v>9182574</v>
          </cell>
          <cell r="B401" t="str">
            <v>КОМПЛЕКТ ДЕМПФЕРОВ SILENT SYSTEM TOPLINE L 3 ДВЕРИ, НАД ВЕРХ.ПАН., ЗАКРЫТ.</v>
          </cell>
          <cell r="C401">
            <v>0</v>
          </cell>
          <cell r="D401">
            <v>1</v>
          </cell>
          <cell r="E401">
            <v>4249.5600000000004</v>
          </cell>
          <cell r="F401">
            <v>2870.3653020000002</v>
          </cell>
          <cell r="G401">
            <v>2870.3653020000002</v>
          </cell>
        </row>
        <row r="402">
          <cell r="A402">
            <v>9182573</v>
          </cell>
          <cell r="B402" t="str">
            <v>КОМПЛЕКТ ДЕМПФЕРОВ SILENT SYSTEM TOPLINE L 3 ДВЕРИ, НАД ВЕРХ.ПАН., ОТКРЫТ.</v>
          </cell>
          <cell r="C402">
            <v>0</v>
          </cell>
          <cell r="D402">
            <v>1</v>
          </cell>
          <cell r="E402">
            <v>2973.6</v>
          </cell>
          <cell r="F402">
            <v>2008.51812</v>
          </cell>
          <cell r="G402">
            <v>2008.51812</v>
          </cell>
        </row>
        <row r="403">
          <cell r="A403">
            <v>9210945</v>
          </cell>
          <cell r="B403" t="str">
            <v>ХОДОВОЙ ПРОФИЛЬ TOPLINE L, L3000, ПЕРЕД ВЕРХ.ПАНЕЛЬЮ, ПЕРФОРАЦИЯ, АЛЮМ.</v>
          </cell>
          <cell r="C403">
            <v>0</v>
          </cell>
          <cell r="D403">
            <v>1</v>
          </cell>
          <cell r="E403">
            <v>2618.0700000000002</v>
          </cell>
          <cell r="F403">
            <v>1768.3753815000002</v>
          </cell>
          <cell r="G403">
            <v>1768.3753815000002</v>
          </cell>
        </row>
        <row r="404">
          <cell r="A404">
            <v>9127410</v>
          </cell>
          <cell r="B404" t="str">
            <v>ХОДОВОЙ ПРОФИЛЬ TOPLINE L, L2500, ПЕРЕД ВЕРХ.ПАНЕЛЬЮ, ПЕРФОРАЦИЯ, АЛЮМ.</v>
          </cell>
          <cell r="C404">
            <v>0</v>
          </cell>
          <cell r="D404">
            <v>1</v>
          </cell>
          <cell r="E404">
            <v>2180.5100000000002</v>
          </cell>
          <cell r="F404">
            <v>1472.8254795000003</v>
          </cell>
          <cell r="G404">
            <v>1472.8254795000003</v>
          </cell>
        </row>
        <row r="405">
          <cell r="A405">
            <v>9131055</v>
          </cell>
          <cell r="B405" t="str">
            <v>ХОДОВОЙ ПРОФИЛЬ TOPLINE L, L3000, ПЕРЕД ВЕРХ.ПАНЕЛЬЮ, СТАЛЬ</v>
          </cell>
          <cell r="C405">
            <v>0</v>
          </cell>
          <cell r="D405">
            <v>1</v>
          </cell>
          <cell r="E405">
            <v>1584.57</v>
          </cell>
          <cell r="F405">
            <v>1070.2978065</v>
          </cell>
          <cell r="G405">
            <v>1070.2978065</v>
          </cell>
        </row>
        <row r="406">
          <cell r="A406">
            <v>9182593</v>
          </cell>
          <cell r="B406" t="str">
            <v>ХОДОВОЙ ПРОФИЛЬ TOPLINE L, L3000, НАД ВЕРХ.ПАНЕЛЬЮ, АЛЮМ.</v>
          </cell>
          <cell r="C406">
            <v>0</v>
          </cell>
          <cell r="D406">
            <v>1</v>
          </cell>
          <cell r="E406">
            <v>4666.26</v>
          </cell>
          <cell r="F406">
            <v>3151.8253170000003</v>
          </cell>
          <cell r="G406">
            <v>3151.8253170000003</v>
          </cell>
        </row>
        <row r="407">
          <cell r="A407">
            <v>9184615</v>
          </cell>
          <cell r="B407" t="str">
            <v>НИЖНИЙ НАПРАВЛЯЮЩИЙ ПРОФИЛЬ STB 11, L3000, АЛЮМ.</v>
          </cell>
          <cell r="C407">
            <v>0</v>
          </cell>
          <cell r="D407">
            <v>1</v>
          </cell>
          <cell r="E407">
            <v>2510.5200000000004</v>
          </cell>
          <cell r="F407">
            <v>1695.7307340000002</v>
          </cell>
          <cell r="G407">
            <v>1695.7307340000002</v>
          </cell>
        </row>
        <row r="408">
          <cell r="A408">
            <v>9186075</v>
          </cell>
          <cell r="B408" t="str">
            <v>СВЕРЛИЛЬНЫЙ КОНДУКТОР TOPLINE L</v>
          </cell>
          <cell r="C408">
            <v>0</v>
          </cell>
          <cell r="D408">
            <v>1</v>
          </cell>
          <cell r="E408">
            <v>14246.51</v>
          </cell>
          <cell r="F408">
            <v>9622.805179500001</v>
          </cell>
          <cell r="G408">
            <v>9622.805179500001</v>
          </cell>
        </row>
        <row r="409">
          <cell r="A409">
            <v>9190925</v>
          </cell>
          <cell r="B409" t="str">
            <v>РАЗМЕТОЧНЫЙ ШАБЛОН ДЛЯ ХОДОВОГО ПРОФИЛЯ TOPLINE L</v>
          </cell>
          <cell r="C409">
            <v>0</v>
          </cell>
          <cell r="D409">
            <v>1</v>
          </cell>
          <cell r="E409">
            <v>540.14</v>
          </cell>
          <cell r="F409">
            <v>364.83756299999999</v>
          </cell>
          <cell r="G409">
            <v>364.83756299999999</v>
          </cell>
        </row>
        <row r="410">
          <cell r="A410">
            <v>9133612</v>
          </cell>
          <cell r="B410" t="str">
            <v>КОМПЛЕКТ ФУРНИТУРЫ TOPLINE M/STB 16.1 ДЛЯ 2-ДВЕРНОГО ШКАФА</v>
          </cell>
          <cell r="C410">
            <v>0</v>
          </cell>
          <cell r="D410">
            <v>1</v>
          </cell>
          <cell r="E410">
            <v>1858.41</v>
          </cell>
          <cell r="F410">
            <v>1255.2630345</v>
          </cell>
          <cell r="G410">
            <v>1255.2630345</v>
          </cell>
        </row>
        <row r="411">
          <cell r="A411">
            <v>9133641</v>
          </cell>
          <cell r="B411" t="str">
            <v>КОМПЛЕКТ ФУРНИТУРЫ TOPLINE M/STB 16.2 ДЛЯ 2-ДВЕРНОГО ШКАФА</v>
          </cell>
          <cell r="C411">
            <v>0</v>
          </cell>
          <cell r="D411">
            <v>1</v>
          </cell>
          <cell r="E411">
            <v>1858.41</v>
          </cell>
          <cell r="F411">
            <v>1255.2630345</v>
          </cell>
          <cell r="G411">
            <v>1255.2630345</v>
          </cell>
        </row>
        <row r="412">
          <cell r="A412">
            <v>9129577</v>
          </cell>
          <cell r="B412" t="str">
            <v>КОМПЛЕКТ ФУРНИТУРЫ TOPLINE M/STB 16.1 ДЛЯ 3-ДВЕРНОГО ШКАФА</v>
          </cell>
          <cell r="C412">
            <v>0</v>
          </cell>
          <cell r="D412">
            <v>1</v>
          </cell>
          <cell r="E412">
            <v>2543.13</v>
          </cell>
          <cell r="F412">
            <v>1717.7571585000001</v>
          </cell>
          <cell r="G412">
            <v>1717.7571585000001</v>
          </cell>
        </row>
        <row r="413">
          <cell r="A413">
            <v>9133642</v>
          </cell>
          <cell r="B413" t="str">
            <v>КОМПЛЕКТ ФУРНИТУРЫ TOPLINE M/STB 16.2 ДЛЯ 3-ДВЕРНОГО ШКАФА</v>
          </cell>
          <cell r="C413">
            <v>0</v>
          </cell>
          <cell r="D413">
            <v>1</v>
          </cell>
          <cell r="E413">
            <v>2543.13</v>
          </cell>
          <cell r="F413">
            <v>1717.7571585000001</v>
          </cell>
          <cell r="G413">
            <v>1717.7571585000001</v>
          </cell>
        </row>
        <row r="414">
          <cell r="A414">
            <v>9144901</v>
          </cell>
          <cell r="B414" t="str">
            <v>КОМПЛЕКТ ДЕМПФЕРОВ SILENT SYSTEM TOPLINE M ДЛЯ 2-ДВЕРНОГО ШКАФА</v>
          </cell>
          <cell r="C414">
            <v>0</v>
          </cell>
          <cell r="D414">
            <v>1</v>
          </cell>
          <cell r="E414">
            <v>995.68</v>
          </cell>
          <cell r="F414">
            <v>672.53205600000001</v>
          </cell>
          <cell r="G414">
            <v>672.53205600000001</v>
          </cell>
        </row>
        <row r="415">
          <cell r="A415">
            <v>9144902</v>
          </cell>
          <cell r="B415" t="str">
            <v>КОМПЛЕКТ ДЕМПФЕРОВ SILENT SYSTEM TOPLINE M ДЛЯ 3-ДВЕРНОГО ШКАФА</v>
          </cell>
          <cell r="C415">
            <v>0</v>
          </cell>
          <cell r="D415">
            <v>1</v>
          </cell>
          <cell r="E415">
            <v>995.68</v>
          </cell>
          <cell r="F415">
            <v>672.53205600000001</v>
          </cell>
          <cell r="G415">
            <v>672.53205600000001</v>
          </cell>
        </row>
        <row r="416">
          <cell r="A416">
            <v>9138053</v>
          </cell>
          <cell r="B416" t="str">
            <v>ХОДОВОЙ ПРОФИЛЬ TOPLINE M, L2100, ПЕРФОРАЦИЯ, СТАЛЬ</v>
          </cell>
          <cell r="C416">
            <v>0</v>
          </cell>
          <cell r="D416">
            <v>1</v>
          </cell>
          <cell r="E416">
            <v>954.2</v>
          </cell>
          <cell r="F416">
            <v>644.51439000000005</v>
          </cell>
          <cell r="G416">
            <v>644.51439000000005</v>
          </cell>
        </row>
        <row r="417">
          <cell r="A417">
            <v>9138054</v>
          </cell>
          <cell r="B417" t="str">
            <v>ХОДОВОЙ ПРОФИЛЬ TOPLINE M, L2500, ПЕРФОРАЦИЯ, СТАЛЬ</v>
          </cell>
          <cell r="C417">
            <v>0</v>
          </cell>
          <cell r="D417">
            <v>1</v>
          </cell>
          <cell r="E417">
            <v>1135.93</v>
          </cell>
          <cell r="F417">
            <v>767.26391850000005</v>
          </cell>
          <cell r="G417">
            <v>767.26391850000005</v>
          </cell>
        </row>
        <row r="418">
          <cell r="A418">
            <v>9131834</v>
          </cell>
          <cell r="B418" t="str">
            <v>НИЖНИЙ НАПРАВЛЯЮЩИЙ ПРОФИЛЬ STB 16.1, L2100, ПЕРФОРАЦИЯ, ПЛАСТИК</v>
          </cell>
          <cell r="C418">
            <v>0</v>
          </cell>
          <cell r="D418">
            <v>1</v>
          </cell>
          <cell r="E418">
            <v>326.84999999999997</v>
          </cell>
          <cell r="F418">
            <v>220.77083249999998</v>
          </cell>
          <cell r="G418">
            <v>220.77083249999998</v>
          </cell>
        </row>
        <row r="419">
          <cell r="A419">
            <v>9131836</v>
          </cell>
          <cell r="B419" t="str">
            <v>НИЖНИЙ НАПРАВЛЯЮЩИЙ ПРОФИЛЬ STB 16.1, L2500, ПЕРФОРАЦИЯ, ПЛАСТИК</v>
          </cell>
          <cell r="C419">
            <v>0</v>
          </cell>
          <cell r="D419">
            <v>1</v>
          </cell>
          <cell r="E419">
            <v>389.09999999999997</v>
          </cell>
          <cell r="F419">
            <v>262.81759499999998</v>
          </cell>
          <cell r="G419">
            <v>262.81759499999998</v>
          </cell>
        </row>
        <row r="420">
          <cell r="A420">
            <v>9116297</v>
          </cell>
          <cell r="B420" t="str">
            <v>НИЖНИЙ НАПРАВЛЯЮЩИЙ ПРОФИЛЬ STB 16.1, L2500, ПЛАСТИК</v>
          </cell>
          <cell r="C420">
            <v>0</v>
          </cell>
          <cell r="D420">
            <v>1</v>
          </cell>
          <cell r="E420">
            <v>390.99</v>
          </cell>
          <cell r="F420">
            <v>264.09419550000001</v>
          </cell>
          <cell r="G420">
            <v>264.09419550000001</v>
          </cell>
        </row>
        <row r="421">
          <cell r="A421">
            <v>9131831</v>
          </cell>
          <cell r="B421" t="str">
            <v>НИЖНИЙ НАПРАВЛЯЮЩИЙ ПРОФИЛЬ STB 16.2, L2100, ПЕРФОРАЦИЯ, ПЛАСТИК*ЗАКАЗНАЯ ПОЗИЦИЯ!!!</v>
          </cell>
          <cell r="C421" t="str">
            <v>*</v>
          </cell>
          <cell r="D421">
            <v>1</v>
          </cell>
          <cell r="E421">
            <v>326.84999999999997</v>
          </cell>
          <cell r="F421">
            <v>220.77083249999998</v>
          </cell>
          <cell r="G421">
            <v>220.77083249999998</v>
          </cell>
        </row>
        <row r="422">
          <cell r="A422">
            <v>9131832</v>
          </cell>
          <cell r="B422" t="str">
            <v>НИЖНИЙ НАПРАВЛЯЮЩИЙ ПРОФИЛЬ STB 16.2, L2500, ПЕРФОРАЦИЯ, ПЛАСТИК*ЗАКАЗНАЯ ПОЗИЦИЯ!!!</v>
          </cell>
          <cell r="C422" t="str">
            <v>*</v>
          </cell>
          <cell r="D422">
            <v>1</v>
          </cell>
          <cell r="E422">
            <v>389.09999999999997</v>
          </cell>
          <cell r="F422">
            <v>262.81759499999998</v>
          </cell>
          <cell r="G422">
            <v>262.81759499999998</v>
          </cell>
        </row>
        <row r="423">
          <cell r="A423">
            <v>9208511</v>
          </cell>
          <cell r="B423" t="str">
            <v>КОМПЛЕКТ ФУРНИТУРЫ SYSLINE S SILENT SYSTEM, НА ЗАКРЫВАНИЕ И ОТКРЫВАНИЕ</v>
          </cell>
          <cell r="C423">
            <v>0</v>
          </cell>
          <cell r="D423">
            <v>1</v>
          </cell>
          <cell r="E423">
            <v>7154.54</v>
          </cell>
          <cell r="F423">
            <v>4832.5340430000006</v>
          </cell>
          <cell r="G423">
            <v>4832.5340430000006</v>
          </cell>
        </row>
        <row r="424">
          <cell r="A424">
            <v>9134311</v>
          </cell>
          <cell r="B424" t="str">
            <v>КОМПЛЕКТ ФУРНИТУРЫ SYSLINE S SILENT SYSTEM, НА ЗАКРЫВАНИЕ</v>
          </cell>
          <cell r="C424">
            <v>0</v>
          </cell>
          <cell r="D424">
            <v>1</v>
          </cell>
          <cell r="E424">
            <v>5924.85</v>
          </cell>
          <cell r="F424">
            <v>4001.9399325000004</v>
          </cell>
          <cell r="G424">
            <v>4001.9399325000004</v>
          </cell>
        </row>
        <row r="425">
          <cell r="A425">
            <v>9136105</v>
          </cell>
          <cell r="B425" t="str">
            <v>ХОДОВОЙ ПРОФИЛЬ SYSLINE S, L2000, ПОД ПРИКРУЧИВАНИЕ</v>
          </cell>
          <cell r="C425">
            <v>0</v>
          </cell>
          <cell r="D425">
            <v>1</v>
          </cell>
          <cell r="E425">
            <v>1399.25</v>
          </cell>
          <cell r="F425">
            <v>945.12341250000009</v>
          </cell>
          <cell r="G425">
            <v>945.12341250000009</v>
          </cell>
        </row>
        <row r="426">
          <cell r="A426">
            <v>9145851</v>
          </cell>
          <cell r="B426" t="str">
            <v>ХОДОВОЙ ПРОФИЛЬ SYSLINE S, L2000, ПОД ПРИКЛЕИВАНИЕ</v>
          </cell>
          <cell r="C426">
            <v>0</v>
          </cell>
          <cell r="D426">
            <v>1</v>
          </cell>
          <cell r="E426">
            <v>687.3</v>
          </cell>
          <cell r="F426">
            <v>464.236785</v>
          </cell>
          <cell r="G426">
            <v>464.236785</v>
          </cell>
        </row>
        <row r="427">
          <cell r="A427">
            <v>9136106</v>
          </cell>
          <cell r="B427" t="str">
            <v>ХОДОВОЙ ПРОФИЛЬ SYSLINE S, L2000, БЫСТРЫЙ МОНТАЖ*ЗАКАЗНАЯ ПОЗИЦИЯ!!!</v>
          </cell>
          <cell r="C427" t="str">
            <v>*</v>
          </cell>
          <cell r="D427">
            <v>1</v>
          </cell>
          <cell r="E427">
            <v>2045.04</v>
          </cell>
          <cell r="F427">
            <v>1381.3222679999999</v>
          </cell>
          <cell r="G427">
            <v>1381.3222679999999</v>
          </cell>
        </row>
        <row r="428">
          <cell r="A428">
            <v>1005803</v>
          </cell>
          <cell r="B428" t="str">
            <v>ВЕРХНИЙ ХОДОВОЙ ЭЛЕМЕНТ TOPLINE 27</v>
          </cell>
          <cell r="C428">
            <v>0</v>
          </cell>
          <cell r="D428">
            <v>300</v>
          </cell>
          <cell r="E428">
            <v>72.69</v>
          </cell>
          <cell r="F428">
            <v>49.098460500000009</v>
          </cell>
          <cell r="G428">
            <v>49.098460500000009</v>
          </cell>
        </row>
        <row r="429">
          <cell r="A429">
            <v>1075878</v>
          </cell>
          <cell r="B429" t="str">
            <v>ВЕРХНИЙ ХОДОВОЙ ЭЛЕМЕНТ-ТАНДЕМ TOPLINE 27</v>
          </cell>
          <cell r="C429">
            <v>0</v>
          </cell>
          <cell r="D429">
            <v>100</v>
          </cell>
          <cell r="E429">
            <v>117.4</v>
          </cell>
          <cell r="F429">
            <v>79.297830000000019</v>
          </cell>
          <cell r="G429">
            <v>79.297830000000019</v>
          </cell>
        </row>
        <row r="430">
          <cell r="A430">
            <v>1005537</v>
          </cell>
          <cell r="B430" t="str">
            <v>КОНЦЕВОЙ УПОР TOPLINE 27, ПРАВЫЙ, ПОД ПРИКРУЧИВАНИЕ</v>
          </cell>
          <cell r="C430">
            <v>0</v>
          </cell>
          <cell r="D430">
            <v>500</v>
          </cell>
          <cell r="E430">
            <v>27.29</v>
          </cell>
          <cell r="F430">
            <v>18.433030499999997</v>
          </cell>
          <cell r="G430">
            <v>18.433030499999997</v>
          </cell>
        </row>
        <row r="431">
          <cell r="A431">
            <v>1005528</v>
          </cell>
          <cell r="B431" t="str">
            <v>КОНЦЕВОЙ УПОР TOPLINE 27, ЛЕВЫЙ, ПОД ПРИКРУЧИВАНИЕ</v>
          </cell>
          <cell r="C431">
            <v>0</v>
          </cell>
          <cell r="D431">
            <v>500</v>
          </cell>
          <cell r="E431">
            <v>27.29</v>
          </cell>
          <cell r="F431">
            <v>18.433030499999997</v>
          </cell>
          <cell r="G431">
            <v>18.433030499999997</v>
          </cell>
        </row>
        <row r="432">
          <cell r="A432">
            <v>3107800</v>
          </cell>
          <cell r="B432" t="str">
            <v>СРЕДНИЙ СТОПОР TOPLINE 27 ДЛЯ ПЕРЕДНЕЙ ДВЕРИ</v>
          </cell>
          <cell r="C432">
            <v>0</v>
          </cell>
          <cell r="D432">
            <v>1000</v>
          </cell>
          <cell r="E432">
            <v>45.86</v>
          </cell>
          <cell r="F432">
            <v>30.976137000000001</v>
          </cell>
          <cell r="G432">
            <v>30.976137000000001</v>
          </cell>
        </row>
        <row r="433">
          <cell r="A433">
            <v>9021207</v>
          </cell>
          <cell r="B433" t="str">
            <v>МЕЖДВЕРНОЙ УПОР TOPLINE 27 С АМОРТИЗАТОРОМ</v>
          </cell>
          <cell r="C433">
            <v>0</v>
          </cell>
          <cell r="D433">
            <v>300</v>
          </cell>
          <cell r="E433">
            <v>31.32</v>
          </cell>
          <cell r="F433">
            <v>21.155093999999998</v>
          </cell>
          <cell r="G433">
            <v>21.155093999999998</v>
          </cell>
        </row>
        <row r="434">
          <cell r="A434">
            <v>1006053</v>
          </cell>
          <cell r="B434" t="str">
            <v>ФИКСИРУЮЩИЙ ВИНТ М4Х14 ММ, ДЛЯ СИСТЕМЫ TOPLINE 27</v>
          </cell>
          <cell r="C434">
            <v>0</v>
          </cell>
          <cell r="D434">
            <v>1</v>
          </cell>
          <cell r="E434">
            <v>2.82</v>
          </cell>
          <cell r="F434">
            <v>1.9047689999999999</v>
          </cell>
          <cell r="G434">
            <v>1.9047689999999999</v>
          </cell>
        </row>
        <row r="435">
          <cell r="A435">
            <v>1001097</v>
          </cell>
          <cell r="B435" t="str">
            <v>ВИНТ, М5Х11</v>
          </cell>
          <cell r="C435">
            <v>0</v>
          </cell>
          <cell r="D435">
            <v>1</v>
          </cell>
          <cell r="E435">
            <v>2.62</v>
          </cell>
          <cell r="F435">
            <v>1.769679</v>
          </cell>
          <cell r="G435">
            <v>1.769679</v>
          </cell>
        </row>
        <row r="436">
          <cell r="A436">
            <v>1058613</v>
          </cell>
          <cell r="B436" t="str">
            <v>МУФТА, Ø10Х11, ПЛАСТИК, БЕЛАЯ</v>
          </cell>
          <cell r="C436">
            <v>0</v>
          </cell>
          <cell r="D436">
            <v>1</v>
          </cell>
          <cell r="E436">
            <v>3.99</v>
          </cell>
          <cell r="F436">
            <v>2.6950455000000004</v>
          </cell>
          <cell r="G436">
            <v>2.6950455000000004</v>
          </cell>
        </row>
        <row r="437">
          <cell r="A437">
            <v>1005712</v>
          </cell>
          <cell r="B437" t="str">
            <v>НИЖНИЙ НАПРАВЛЯЮЩИЙ ЭЛЕМЕНТ STB 13 ДЛЯ ПЕРЕДНЕЙ ДВЕРИ</v>
          </cell>
          <cell r="C437">
            <v>0</v>
          </cell>
          <cell r="D437">
            <v>100</v>
          </cell>
          <cell r="E437">
            <v>111.81</v>
          </cell>
          <cell r="F437">
            <v>75.522064500000013</v>
          </cell>
          <cell r="G437">
            <v>75.522064500000013</v>
          </cell>
        </row>
        <row r="438">
          <cell r="A438">
            <v>1005691</v>
          </cell>
          <cell r="B438" t="str">
            <v>НИЖНИЙ НАПРАВЛЯЮЩИЙ ЭЛЕМЕНТ STB 13 ДЛЯ ЗАДНЕЙ ДВЕРИ</v>
          </cell>
          <cell r="C438">
            <v>0</v>
          </cell>
          <cell r="D438">
            <v>1</v>
          </cell>
          <cell r="E438">
            <v>67.099999999999994</v>
          </cell>
          <cell r="F438">
            <v>45.322694999999996</v>
          </cell>
          <cell r="G438">
            <v>45.322694999999996</v>
          </cell>
        </row>
        <row r="439">
          <cell r="A439">
            <v>1005650</v>
          </cell>
          <cell r="B439" t="str">
            <v>НИЖНИЙ НАПРАВЛЯЮЩИЙ ЭЛЕМЕНТ STB 35, ПОД ЗАПРЕСCОВКУ, ПЛАСТИК, КОРИЧНЕВЫЙ</v>
          </cell>
          <cell r="C439">
            <v>0</v>
          </cell>
          <cell r="D439">
            <v>1000</v>
          </cell>
          <cell r="E439">
            <v>5.99</v>
          </cell>
          <cell r="F439">
            <v>4.0459455000000002</v>
          </cell>
          <cell r="G439">
            <v>4.0459455000000002</v>
          </cell>
        </row>
        <row r="440">
          <cell r="A440">
            <v>1014039</v>
          </cell>
          <cell r="B440" t="str">
            <v>ХОДОВОЙ ПРОФИЛЬ TOPLINE 27, L2000, СТАЛЬ</v>
          </cell>
          <cell r="C440">
            <v>0</v>
          </cell>
          <cell r="D440">
            <v>10</v>
          </cell>
          <cell r="E440">
            <v>863.14</v>
          </cell>
          <cell r="F440">
            <v>583.00791299999992</v>
          </cell>
          <cell r="G440">
            <v>583.00791299999992</v>
          </cell>
        </row>
        <row r="441">
          <cell r="A441">
            <v>1026913</v>
          </cell>
          <cell r="B441" t="str">
            <v>ХОДОВОЙ ПРОФИЛЬ TOPLINE 27, L2500, СТАЛЬ</v>
          </cell>
          <cell r="C441">
            <v>0</v>
          </cell>
          <cell r="D441">
            <v>100</v>
          </cell>
          <cell r="E441">
            <v>863.14</v>
          </cell>
          <cell r="F441">
            <v>583.00791299999992</v>
          </cell>
          <cell r="G441">
            <v>583.00791299999992</v>
          </cell>
        </row>
        <row r="442">
          <cell r="A442">
            <v>1014040</v>
          </cell>
          <cell r="B442" t="str">
            <v>ХОДОВОЙ ПРОФИЛЬ TOPLINE 27, L3000, СТАЛЬ</v>
          </cell>
          <cell r="C442">
            <v>0</v>
          </cell>
          <cell r="D442">
            <v>100</v>
          </cell>
          <cell r="E442">
            <v>1054.0999999999999</v>
          </cell>
          <cell r="F442">
            <v>711.9918449999999</v>
          </cell>
          <cell r="G442">
            <v>711.9918449999999</v>
          </cell>
        </row>
        <row r="443">
          <cell r="A443">
            <v>9062630</v>
          </cell>
          <cell r="B443" t="str">
            <v>НИЖНИЙ НАПРАВЛЯЮЩИЙ ПРОФИЛЬ STB 13, L2000, ПЛАСТИК, ЧЕРНЫЙ</v>
          </cell>
          <cell r="C443">
            <v>0</v>
          </cell>
          <cell r="D443">
            <v>50</v>
          </cell>
          <cell r="E443">
            <v>490.53999999999996</v>
          </cell>
          <cell r="F443">
            <v>331.33524299999993</v>
          </cell>
          <cell r="G443">
            <v>331.33524299999993</v>
          </cell>
        </row>
        <row r="444">
          <cell r="A444">
            <v>1078482</v>
          </cell>
          <cell r="B444" t="str">
            <v>НИЖНИЙ НАПРАВЛЯЮЩИЙ ПРОФИЛЬ STB 13, L2500, ПЛАСТИК, ЧЕРНЫЙ</v>
          </cell>
          <cell r="C444">
            <v>0</v>
          </cell>
          <cell r="D444">
            <v>50</v>
          </cell>
          <cell r="E444">
            <v>606.1</v>
          </cell>
          <cell r="F444">
            <v>409.39024499999999</v>
          </cell>
          <cell r="G444">
            <v>409.39024499999999</v>
          </cell>
        </row>
        <row r="445">
          <cell r="A445">
            <v>1076001</v>
          </cell>
          <cell r="B445" t="str">
            <v>НИЖНИЙ НАПРАВЛЯЮЩИЙ ПРОФИЛЬ STB 13, L3000, ПЛАСТИК, ЧЕРНЫЙ</v>
          </cell>
          <cell r="C445">
            <v>0</v>
          </cell>
          <cell r="D445">
            <v>50</v>
          </cell>
          <cell r="E445">
            <v>735.8</v>
          </cell>
          <cell r="F445">
            <v>496.99611000000004</v>
          </cell>
          <cell r="G445">
            <v>496.99611000000004</v>
          </cell>
        </row>
        <row r="446">
          <cell r="A446">
            <v>1013752</v>
          </cell>
          <cell r="B446" t="str">
            <v>НИЖНИЙ НАПРАВЛЯЮЩИЙ ПРОФИЛЬ STB 35, L2000, ПЛАСТИК, КОРИЧНЕВЫЙ</v>
          </cell>
          <cell r="C446">
            <v>0</v>
          </cell>
          <cell r="D446">
            <v>250</v>
          </cell>
          <cell r="E446">
            <v>101.87</v>
          </cell>
          <cell r="F446">
            <v>68.808091500000003</v>
          </cell>
          <cell r="G446">
            <v>68.808091500000003</v>
          </cell>
        </row>
        <row r="447">
          <cell r="A447">
            <v>1026912</v>
          </cell>
          <cell r="B447" t="str">
            <v>НИЖНИЙ НАПРАВЛЯЮЩИЙ ПРОФИЛЬ STB 35, L2500, ПЛАСТИК, КОРИЧНЕВЫЙ</v>
          </cell>
          <cell r="C447">
            <v>0</v>
          </cell>
          <cell r="D447">
            <v>250</v>
          </cell>
          <cell r="E447">
            <v>127.31</v>
          </cell>
          <cell r="F447">
            <v>85.991539500000016</v>
          </cell>
          <cell r="G447">
            <v>85.991539500000016</v>
          </cell>
        </row>
        <row r="448">
          <cell r="A448">
            <v>1140343</v>
          </cell>
          <cell r="B448" t="str">
            <v>НИЖНИЙ НАПРАВЛЯЮЩИЙ ПРОФИЛЬ STB 35, L3000, ПЛАСТИК, КОРИЧНЕВЫЙ</v>
          </cell>
          <cell r="C448">
            <v>0</v>
          </cell>
          <cell r="D448">
            <v>100</v>
          </cell>
          <cell r="E448">
            <v>141.47</v>
          </cell>
          <cell r="F448">
            <v>95.555911500000022</v>
          </cell>
          <cell r="G448">
            <v>95.555911500000022</v>
          </cell>
        </row>
        <row r="449">
          <cell r="A449">
            <v>9201921</v>
          </cell>
          <cell r="B449" t="str">
            <v>КОМПЛЕКТ ФУРНИТУРЫ SLIDELINE M SILENT SYSTEM, 10 КГ</v>
          </cell>
          <cell r="C449">
            <v>0</v>
          </cell>
          <cell r="D449">
            <v>1</v>
          </cell>
          <cell r="E449">
            <v>6407.92</v>
          </cell>
          <cell r="F449">
            <v>4328.2295640000002</v>
          </cell>
          <cell r="G449">
            <v>4328.2295640000002</v>
          </cell>
        </row>
        <row r="450">
          <cell r="A450">
            <v>9156338</v>
          </cell>
          <cell r="B450" t="str">
            <v>КОМПЛЕКТ ФУРНИТУРЫ SLIDELINE M SILENT SYSTEM, 30 КГ</v>
          </cell>
          <cell r="C450">
            <v>0</v>
          </cell>
          <cell r="D450">
            <v>1</v>
          </cell>
          <cell r="E450">
            <v>6407.92</v>
          </cell>
          <cell r="F450">
            <v>4328.2295640000002</v>
          </cell>
          <cell r="G450">
            <v>4328.2295640000002</v>
          </cell>
        </row>
        <row r="451">
          <cell r="A451">
            <v>9184566</v>
          </cell>
          <cell r="B451" t="str">
            <v>МОНТАЖНЫЙ КОМПЛЕКТ SLIDELINE M SILENT SYSTEM ДЛЯ СТЕКЛЯННЫХ ДВЕРЕЙ, ПОД ПРИКЛЕИВАНИЕ</v>
          </cell>
          <cell r="C451">
            <v>0</v>
          </cell>
          <cell r="D451">
            <v>1</v>
          </cell>
          <cell r="E451">
            <v>5460.04</v>
          </cell>
          <cell r="F451">
            <v>3687.9840180000006</v>
          </cell>
          <cell r="G451">
            <v>3687.9840180000006</v>
          </cell>
        </row>
        <row r="452">
          <cell r="A452">
            <v>9184595</v>
          </cell>
          <cell r="B452" t="str">
            <v>МОНТАЖНЫЙ КОМПЛЕКТ SLIDELINE SILENT SYSTEM ДЛЯ СТЕКЛЯННЫХ ДВЕРЕЙ, ПОД ПРИКРУЧИВАНИЕ</v>
          </cell>
          <cell r="C452">
            <v>0</v>
          </cell>
          <cell r="D452">
            <v>1</v>
          </cell>
          <cell r="E452">
            <v>6055.68</v>
          </cell>
          <cell r="F452">
            <v>4090.3090560000005</v>
          </cell>
          <cell r="G452">
            <v>4090.3090560000005</v>
          </cell>
        </row>
        <row r="453">
          <cell r="A453">
            <v>9184626</v>
          </cell>
          <cell r="B453" t="str">
            <v>МОНТАЖНЫЙ КОМПЛЕКТ SLIDELINE SILENT SYSTEM ДЛЯ 19 ММ АЛЮМИНИЕВОЙ РАМЫ, СЕРЕБРИСТЫЙ</v>
          </cell>
          <cell r="C453">
            <v>0</v>
          </cell>
          <cell r="D453">
            <v>1</v>
          </cell>
          <cell r="E453">
            <v>2378.6000000000004</v>
          </cell>
          <cell r="F453">
            <v>1606.6253700000004</v>
          </cell>
          <cell r="G453">
            <v>1606.6253700000004</v>
          </cell>
        </row>
        <row r="454">
          <cell r="A454">
            <v>9184703</v>
          </cell>
          <cell r="B454" t="str">
            <v>МОНТАЖНЫЙ КОМПЛЕКТ SLIDELINE SILENT SYSTEM ДЛЯ 19 ММ АЛЮМИНИЕВОЙ РАМЫ, ЧЕРНЫЙ*ЗАКАЗНАЯ ПОЗИЦИЯ!!!</v>
          </cell>
          <cell r="C454" t="str">
            <v>*</v>
          </cell>
          <cell r="D454">
            <v>1</v>
          </cell>
          <cell r="E454">
            <v>2378.6000000000004</v>
          </cell>
          <cell r="F454">
            <v>1606.6253700000004</v>
          </cell>
          <cell r="G454">
            <v>1606.6253700000004</v>
          </cell>
        </row>
        <row r="455">
          <cell r="A455">
            <v>9209165</v>
          </cell>
          <cell r="B455" t="str">
            <v>ДВОЙНОЙ КОМПЛЕКТ ПРОФИЛЕЙ SLIDELINE M, L2500, H16, СЕРЕБРИСТЫЙ*ЗАКАЗНАЯ ПОЗИЦИЯ!!!</v>
          </cell>
          <cell r="C455" t="str">
            <v>*</v>
          </cell>
          <cell r="D455">
            <v>1</v>
          </cell>
          <cell r="E455">
            <v>3441.38</v>
          </cell>
          <cell r="F455">
            <v>2324.4801210000005</v>
          </cell>
          <cell r="G455">
            <v>2324.4801210000005</v>
          </cell>
        </row>
        <row r="456">
          <cell r="A456">
            <v>9209167</v>
          </cell>
          <cell r="B456" t="str">
            <v>ДВОЙНОЙ КОМПЛЕКТ ПРОФИЛЕЙ SLIDELINE M, L2500, H18, СЕРЕБРИСТЫЙ*ЗАКАЗНАЯ ПОЗИЦИЯ!!!</v>
          </cell>
          <cell r="C456" t="str">
            <v>*</v>
          </cell>
          <cell r="D456">
            <v>1</v>
          </cell>
          <cell r="E456">
            <v>3441.38</v>
          </cell>
          <cell r="F456">
            <v>2324.4801210000005</v>
          </cell>
          <cell r="G456">
            <v>2324.4801210000005</v>
          </cell>
        </row>
        <row r="457">
          <cell r="A457">
            <v>9209219</v>
          </cell>
          <cell r="B457" t="str">
            <v>ДВОЙНОЙ КОМПЛЕКТ ПРОФИЛЕЙ SLIDELINE M, L2500, H22, СЕРЕБРИСТЫЙ*ЗАКАЗНАЯ ПОЗИЦИЯ!!!</v>
          </cell>
          <cell r="C457" t="str">
            <v>*</v>
          </cell>
          <cell r="D457">
            <v>1</v>
          </cell>
          <cell r="E457">
            <v>4022.25</v>
          </cell>
          <cell r="F457">
            <v>2716.8287624999998</v>
          </cell>
          <cell r="G457">
            <v>2716.8287624999998</v>
          </cell>
        </row>
        <row r="458">
          <cell r="A458">
            <v>9209221</v>
          </cell>
          <cell r="B458" t="str">
            <v>ДВОЙНОЙ КОМПЛЕКТ ПРОФИЛЕЙ SLIDELINE M, L2500, H25, СЕРЕБРИСТЫЙ*ЗАКАЗНАЯ ПОЗИЦИЯ!!!</v>
          </cell>
          <cell r="C458" t="str">
            <v>*</v>
          </cell>
          <cell r="D458">
            <v>1</v>
          </cell>
          <cell r="E458">
            <v>4022.25</v>
          </cell>
          <cell r="F458">
            <v>2716.8287624999998</v>
          </cell>
          <cell r="G458">
            <v>2716.8287624999998</v>
          </cell>
        </row>
        <row r="459">
          <cell r="A459">
            <v>9209223</v>
          </cell>
          <cell r="B459" t="str">
            <v>КОМПЛЕКТ ПРОФИЛЯ SLIDELINE M, L2500, H16, СЕРЕБРИСТЫЙ</v>
          </cell>
          <cell r="C459">
            <v>0</v>
          </cell>
          <cell r="D459">
            <v>1</v>
          </cell>
          <cell r="E459">
            <v>2016.6</v>
          </cell>
          <cell r="F459">
            <v>1362.11247</v>
          </cell>
          <cell r="G459">
            <v>1362.11247</v>
          </cell>
        </row>
        <row r="460">
          <cell r="A460">
            <v>9209225</v>
          </cell>
          <cell r="B460" t="str">
            <v>КОМПЛЕКТ ПРОФИЛЯ SLIDELINE M, L2500, H18, СЕРЕБРИСТЫЙ</v>
          </cell>
          <cell r="C460">
            <v>0</v>
          </cell>
          <cell r="D460">
            <v>1</v>
          </cell>
          <cell r="E460">
            <v>2016.6</v>
          </cell>
          <cell r="F460">
            <v>1362.11247</v>
          </cell>
          <cell r="G460">
            <v>1362.11247</v>
          </cell>
        </row>
        <row r="461">
          <cell r="A461">
            <v>9209228</v>
          </cell>
          <cell r="B461" t="str">
            <v>КОМПЛЕКТ ПРОФИЛЯ SLIDELINE M, L2500, H22, СЕРЕБРИСТЫЙ*ЗАКАЗНАЯ ПОЗИЦИЯ!!!</v>
          </cell>
          <cell r="C461" t="str">
            <v>*</v>
          </cell>
          <cell r="D461">
            <v>1</v>
          </cell>
          <cell r="E461">
            <v>2345.39</v>
          </cell>
          <cell r="F461">
            <v>1584.1936754999999</v>
          </cell>
          <cell r="G461">
            <v>1584.1936754999999</v>
          </cell>
        </row>
        <row r="462">
          <cell r="A462">
            <v>9209230</v>
          </cell>
          <cell r="B462" t="str">
            <v>КОМПЛЕКТ ПРОФИЛЯ SLIDELINE M, L2500, H25, СЕРЕБРИСТЫЙ</v>
          </cell>
          <cell r="C462">
            <v>0</v>
          </cell>
          <cell r="D462">
            <v>1</v>
          </cell>
          <cell r="E462">
            <v>2345.39</v>
          </cell>
          <cell r="F462">
            <v>1584.1936754999999</v>
          </cell>
          <cell r="G462">
            <v>1584.1936754999999</v>
          </cell>
        </row>
        <row r="463">
          <cell r="A463">
            <v>9209232</v>
          </cell>
          <cell r="B463" t="str">
            <v>ДЕКОРАТИВНЫЙ ПРОФИЛЬ ГИБКИЙ SLIDELINE M, L2500, H16, ПОД ПРИКЛЕИВАНИЕ, СЕРЕБРИСТЫЙ</v>
          </cell>
          <cell r="C463">
            <v>0</v>
          </cell>
          <cell r="D463">
            <v>1</v>
          </cell>
          <cell r="E463">
            <v>776.07</v>
          </cell>
          <cell r="F463">
            <v>524.19648150000012</v>
          </cell>
          <cell r="G463">
            <v>524.19648150000012</v>
          </cell>
        </row>
        <row r="464">
          <cell r="A464">
            <v>9209269</v>
          </cell>
          <cell r="B464" t="str">
            <v>ДЕКОРАТИВНЫЙ ПРОФИЛЬ ГИБКИЙ SLIDELINE M, L2500, H16, ПОД ПРИКЛЕИВАНИЕ, ЧЕРНЫЙ*ЗАКАЗНАЯ ПОЗИЦИЯ!!!</v>
          </cell>
          <cell r="C464" t="str">
            <v>*</v>
          </cell>
          <cell r="D464">
            <v>1</v>
          </cell>
          <cell r="E464">
            <v>776.07</v>
          </cell>
          <cell r="F464">
            <v>524.19648150000012</v>
          </cell>
          <cell r="G464">
            <v>524.19648150000012</v>
          </cell>
        </row>
        <row r="465">
          <cell r="A465">
            <v>9209272</v>
          </cell>
          <cell r="B465" t="str">
            <v>ДЕКОРАТИВНЫЙ ПРОФИЛЬ ГИБКИЙ SLIDELINE M, L2500, H16, ПОД ПРИКЛЕИВАНИЕ, БЕЛЫЙ*ЗАКАЗНАЯ ПОЗИЦИЯ!!!</v>
          </cell>
          <cell r="C465" t="str">
            <v>*</v>
          </cell>
          <cell r="D465">
            <v>1</v>
          </cell>
          <cell r="E465">
            <v>776.07</v>
          </cell>
          <cell r="F465">
            <v>524.19648150000012</v>
          </cell>
          <cell r="G465">
            <v>524.19648150000012</v>
          </cell>
        </row>
        <row r="466">
          <cell r="A466">
            <v>9209274</v>
          </cell>
          <cell r="B466" t="str">
            <v>ДЕКОРАТИВНЫЙ ПРОФИЛЬ ГИБКИЙ SLIDELINE M, L2500, H16, ПОД ПРИКЛЕИВАНИЕ, ШАМПАНЬ*ЗАКАЗНАЯ ПОЗИЦИЯ!!!</v>
          </cell>
          <cell r="C466" t="str">
            <v>*</v>
          </cell>
          <cell r="D466">
            <v>1</v>
          </cell>
          <cell r="E466">
            <v>776.07</v>
          </cell>
          <cell r="F466">
            <v>524.19648150000012</v>
          </cell>
          <cell r="G466">
            <v>524.19648150000012</v>
          </cell>
        </row>
        <row r="467">
          <cell r="A467">
            <v>9209277</v>
          </cell>
          <cell r="B467" t="str">
            <v>ДЕКОРАТИВНЫЙ ПРОФИЛЬ ГИБКИЙ SLIDELINE M, L2500, H18, ПОД ПРИКЛЕИВАНИЕ, СЕРЕБРИСТЫЙ</v>
          </cell>
          <cell r="C467">
            <v>0</v>
          </cell>
          <cell r="D467">
            <v>1</v>
          </cell>
          <cell r="E467">
            <v>776.07</v>
          </cell>
          <cell r="F467">
            <v>524.19648150000012</v>
          </cell>
          <cell r="G467">
            <v>524.19648150000012</v>
          </cell>
        </row>
        <row r="468">
          <cell r="A468">
            <v>9209279</v>
          </cell>
          <cell r="B468" t="str">
            <v>ДЕКОРАТИВНЫЙ ПРОФИЛЬ ГИБКИЙ SLIDELINE M, L2500, H18, ПОД ПРИКЛЕИВАНИЕ, ЧЕРНЫЙ*ЗАКАЗНАЯ ПОЗИЦИЯ!!!</v>
          </cell>
          <cell r="C468" t="str">
            <v>*</v>
          </cell>
          <cell r="D468">
            <v>1</v>
          </cell>
          <cell r="E468">
            <v>776.07</v>
          </cell>
          <cell r="F468">
            <v>524.19648150000012</v>
          </cell>
          <cell r="G468">
            <v>524.19648150000012</v>
          </cell>
        </row>
        <row r="469">
          <cell r="A469">
            <v>9209281</v>
          </cell>
          <cell r="B469" t="str">
            <v>ДЕКОРАТИВНЫЙ ПРОФИЛЬ ГИБКИЙ SLIDELINE M, L2500, H18, ПОД ПРИКЛЕИВАНИЕ, БЕЛЫЙ*ЗАКАЗНАЯ ПОЗИЦИЯ!!!</v>
          </cell>
          <cell r="C469" t="str">
            <v>*</v>
          </cell>
          <cell r="D469">
            <v>1</v>
          </cell>
          <cell r="E469">
            <v>776.07</v>
          </cell>
          <cell r="F469">
            <v>524.19648150000012</v>
          </cell>
          <cell r="G469">
            <v>524.19648150000012</v>
          </cell>
        </row>
        <row r="470">
          <cell r="A470">
            <v>9209284</v>
          </cell>
          <cell r="B470" t="str">
            <v>ДЕКОРАТИВНЫЙ ПРОФИЛЬ ГИБКИЙ SLIDELINE M, L2500, H18, ПОД ПРИКЛЕИВАНИЕ, ШАМПАНЬ*ЗАКАЗНАЯ ПОЗИЦИЯ!!!</v>
          </cell>
          <cell r="C470" t="str">
            <v>*</v>
          </cell>
          <cell r="D470">
            <v>1</v>
          </cell>
          <cell r="E470">
            <v>776.07</v>
          </cell>
          <cell r="F470">
            <v>524.19648150000012</v>
          </cell>
          <cell r="G470">
            <v>524.19648150000012</v>
          </cell>
        </row>
        <row r="471">
          <cell r="A471">
            <v>9209286</v>
          </cell>
          <cell r="B471" t="str">
            <v>ДЕКОРАТИВНЫЙ ПРОФИЛЬ ГИБКИЙ SLIDELINE M, L2500, H22, ПОД ПРИКЛЕИВАНИЕ, СЕРЕБРИСТЫЙ*ЗАКАЗНАЯ ПОЗИЦИЯ!!!</v>
          </cell>
          <cell r="C471" t="str">
            <v>*</v>
          </cell>
          <cell r="D471">
            <v>1</v>
          </cell>
          <cell r="E471">
            <v>908.27</v>
          </cell>
          <cell r="F471">
            <v>613.49097149999989</v>
          </cell>
          <cell r="G471">
            <v>613.49097149999989</v>
          </cell>
        </row>
        <row r="472">
          <cell r="A472">
            <v>9209308</v>
          </cell>
          <cell r="B472" t="str">
            <v>ДЕКОРАТИВНЫЙ ПРОФИЛЬ ГИБКИЙ SLIDELINE M, L2500, H22, ПОД ПРИКЛЕИВАНИЕ, ЧЕРНЫЙ*ЗАКАЗНАЯ ПОЗИЦИЯ!!!</v>
          </cell>
          <cell r="C472" t="str">
            <v>*</v>
          </cell>
          <cell r="D472">
            <v>1</v>
          </cell>
          <cell r="E472">
            <v>908.27</v>
          </cell>
          <cell r="F472">
            <v>613.49097149999989</v>
          </cell>
          <cell r="G472">
            <v>613.49097149999989</v>
          </cell>
        </row>
        <row r="473">
          <cell r="A473">
            <v>9209310</v>
          </cell>
          <cell r="B473" t="str">
            <v>ДЕКОРАТИВНЫЙ ПРОФИЛЬ ГИБКИЙ SLIDELINE M, L2500, H22, ПОД ПРИКЛЕИВАНИЕ, БЕЛЫЙ*ЗАКАЗНАЯ ПОЗИЦИЯ!!!</v>
          </cell>
          <cell r="C473" t="str">
            <v>*</v>
          </cell>
          <cell r="D473">
            <v>1</v>
          </cell>
          <cell r="E473">
            <v>908.27</v>
          </cell>
          <cell r="F473">
            <v>613.49097149999989</v>
          </cell>
          <cell r="G473">
            <v>613.49097149999989</v>
          </cell>
        </row>
        <row r="474">
          <cell r="A474">
            <v>9209312</v>
          </cell>
          <cell r="B474" t="str">
            <v>ДЕКОРАТИВНЫЙ ПРОФИЛЬ ГИБКИЙ SLIDELINE M, L2500, H22, ПОД ПРИКЛЕИВАНИЕ, ШАМПАНЬ*ЗАКАЗНАЯ ПОЗИЦИЯ!!!</v>
          </cell>
          <cell r="C474" t="str">
            <v>*</v>
          </cell>
          <cell r="D474">
            <v>1</v>
          </cell>
          <cell r="E474">
            <v>908.27</v>
          </cell>
          <cell r="F474">
            <v>613.49097149999989</v>
          </cell>
          <cell r="G474">
            <v>613.49097149999989</v>
          </cell>
        </row>
        <row r="475">
          <cell r="A475">
            <v>9209399</v>
          </cell>
          <cell r="B475" t="str">
            <v>ДЕКОРАТИВНЫЙ ПРОФИЛЬ ГИБКИЙ SLIDELINE M, L2500, H25, ПОД ПРИКЛЕИВАНИЕ, СЕРЕБРИСТЫЙ</v>
          </cell>
          <cell r="C475">
            <v>0</v>
          </cell>
          <cell r="D475">
            <v>1</v>
          </cell>
          <cell r="E475">
            <v>908.27</v>
          </cell>
          <cell r="F475">
            <v>613.49097149999989</v>
          </cell>
          <cell r="G475">
            <v>613.49097149999989</v>
          </cell>
        </row>
        <row r="476">
          <cell r="A476">
            <v>9209402</v>
          </cell>
          <cell r="B476" t="str">
            <v>ДЕКОРАТИВНЫЙ ПРОФИЛЬ ГИБКИЙ SLIDELINE M, L2500, H25, ПОД ПРИКЛЕИВАНИЕ, ЧЕРНЫЙ*ЗАКАЗНАЯ ПОЗИЦИЯ!!!</v>
          </cell>
          <cell r="C476" t="str">
            <v>*</v>
          </cell>
          <cell r="D476">
            <v>1</v>
          </cell>
          <cell r="E476">
            <v>908.27</v>
          </cell>
          <cell r="F476">
            <v>613.49097149999989</v>
          </cell>
          <cell r="G476">
            <v>613.49097149999989</v>
          </cell>
        </row>
        <row r="477">
          <cell r="A477">
            <v>9209404</v>
          </cell>
          <cell r="B477" t="str">
            <v>ДЕКОРАТИВНЫЙ ПРОФИЛЬ ГИБКИЙ SLIDELINE M, L2500, H25, ПОД ПРИКЛЕИВАНИЕ, БЕЛЫЙ*ЗАКАЗНАЯ ПОЗИЦИЯ!!!</v>
          </cell>
          <cell r="C477" t="str">
            <v>*</v>
          </cell>
          <cell r="D477">
            <v>1</v>
          </cell>
          <cell r="E477">
            <v>908.27</v>
          </cell>
          <cell r="F477">
            <v>613.49097149999989</v>
          </cell>
          <cell r="G477">
            <v>613.49097149999989</v>
          </cell>
        </row>
        <row r="478">
          <cell r="A478">
            <v>9209406</v>
          </cell>
          <cell r="B478" t="str">
            <v>ДЕКОРАТИВНЫЙ ПРОФИЛЬ ГИБКИЙ SLIDELINE M, L2500, H25, ПОД ПРИКЛЕИВАНИЕ, ШАМПАНЬ*ЗАКАЗНАЯ ПОЗИЦИЯ!!!</v>
          </cell>
          <cell r="C478" t="str">
            <v>*</v>
          </cell>
          <cell r="D478">
            <v>1</v>
          </cell>
          <cell r="E478">
            <v>908.27</v>
          </cell>
          <cell r="F478">
            <v>613.49097149999989</v>
          </cell>
          <cell r="G478">
            <v>613.49097149999989</v>
          </cell>
        </row>
        <row r="479">
          <cell r="A479">
            <v>9200421</v>
          </cell>
          <cell r="B479" t="str">
            <v>ДИСТАНЦИОННЫЙ ПРОФИЛЬ ГИБКИЙ SLIDELINE M, H16, ПОД ПРИКЛЕИВАНИЕ, СЕРЫЙ</v>
          </cell>
          <cell r="C479">
            <v>0</v>
          </cell>
          <cell r="D479">
            <v>1</v>
          </cell>
          <cell r="E479">
            <v>1845.29</v>
          </cell>
          <cell r="F479">
            <v>1246.4011304999999</v>
          </cell>
          <cell r="G479">
            <v>1246.4011304999999</v>
          </cell>
        </row>
        <row r="480">
          <cell r="A480">
            <v>9200422</v>
          </cell>
          <cell r="B480" t="str">
            <v>ДИСТАНЦИОННЫЙ ПРОФИЛЬ ГИБКИЙ SLIDELINE M, H22, ПОД ПРИКЛЕИВАНИЕ, СЕРЫЙ</v>
          </cell>
          <cell r="C480">
            <v>0</v>
          </cell>
          <cell r="D480">
            <v>1</v>
          </cell>
          <cell r="E480">
            <v>2052.23</v>
          </cell>
          <cell r="F480">
            <v>1386.1787535000001</v>
          </cell>
          <cell r="G480">
            <v>1386.1787535000001</v>
          </cell>
        </row>
        <row r="481">
          <cell r="A481">
            <v>9227245</v>
          </cell>
          <cell r="B481" t="str">
            <v>ДВОЙНОЙ КОМПЛЕКТ ПРОФИЛЕЙ SLIDELINE M ВКЛАДНОЙ,L2500,СЕРЕБРИСТЫЙ</v>
          </cell>
          <cell r="C481">
            <v>0</v>
          </cell>
          <cell r="D481">
            <v>1</v>
          </cell>
          <cell r="E481">
            <v>4822.3</v>
          </cell>
          <cell r="F481">
            <v>3257.2225349999999</v>
          </cell>
          <cell r="G481">
            <v>3257.2225349999999</v>
          </cell>
        </row>
        <row r="482">
          <cell r="A482">
            <v>9227246</v>
          </cell>
          <cell r="B482" t="str">
            <v>ДВОЙНОЙ КОМПЛЕКТ ПРОФИЛЕЙ SLIDELINE M ВКЛАДНОЙ,L2500,ПОД ЗАПРЕССОВКУ,СЕРЕБРИСТЫЙ</v>
          </cell>
          <cell r="C482">
            <v>0</v>
          </cell>
          <cell r="D482">
            <v>1</v>
          </cell>
          <cell r="E482">
            <v>2893.4</v>
          </cell>
          <cell r="F482">
            <v>1954.3470300000001</v>
          </cell>
          <cell r="G482">
            <v>1954.3470300000001</v>
          </cell>
        </row>
        <row r="483">
          <cell r="A483">
            <v>1996132</v>
          </cell>
          <cell r="B483" t="str">
            <v>РЕГУЛИРУЕМЫЙ УПОР,ДЛЯ ВЕРХНИХ ШКАФОВ,ПЛАСТИК,ЧЕРНЫЙ</v>
          </cell>
          <cell r="C483">
            <v>0</v>
          </cell>
          <cell r="D483">
            <v>100</v>
          </cell>
          <cell r="E483">
            <v>50.1</v>
          </cell>
          <cell r="F483">
            <v>33.840045000000003</v>
          </cell>
          <cell r="G483">
            <v>33.840045000000003</v>
          </cell>
        </row>
        <row r="484">
          <cell r="A484">
            <v>9103717</v>
          </cell>
          <cell r="B484" t="str">
            <v>НИЖНИЙ ХОДОВОЙ ЭЛЕМЕНТ SLIDELINE 55 PLUS ДЛЯ ВКЛАДНОЙ ДВЕРИ</v>
          </cell>
          <cell r="C484">
            <v>0</v>
          </cell>
          <cell r="D484">
            <v>1</v>
          </cell>
          <cell r="E484">
            <v>101.93</v>
          </cell>
          <cell r="F484">
            <v>68.848618500000015</v>
          </cell>
          <cell r="G484">
            <v>68.848618500000015</v>
          </cell>
        </row>
        <row r="485">
          <cell r="A485">
            <v>9105267</v>
          </cell>
          <cell r="B485" t="str">
            <v>НИЖНИЙ ХОДОВОЙ ЭЛЕМЕНТ SLIDELINE 55 PLUS ДЛЯ НАКЛАДНОЙ ДВЕРИ*ЗАКАЗНАЯ ПОЗИЦИЯ!!!</v>
          </cell>
          <cell r="C485" t="str">
            <v>*</v>
          </cell>
          <cell r="D485">
            <v>400</v>
          </cell>
          <cell r="E485">
            <v>101.93</v>
          </cell>
          <cell r="F485">
            <v>68.848618500000015</v>
          </cell>
          <cell r="G485">
            <v>68.848618500000015</v>
          </cell>
        </row>
        <row r="486">
          <cell r="A486">
            <v>9103718</v>
          </cell>
          <cell r="B486" t="str">
            <v>ВЕРХНИЙ НАПРАВЛЯЮЩИЙ ЭЛЕМЕНТ SLIDELINE 55 PLUS ДЛЯ ВКЛАДНОЙ ДВЕРИ</v>
          </cell>
          <cell r="C486">
            <v>0</v>
          </cell>
          <cell r="D486">
            <v>1</v>
          </cell>
          <cell r="E486">
            <v>55.36</v>
          </cell>
          <cell r="F486">
            <v>37.392912000000003</v>
          </cell>
          <cell r="G486">
            <v>37.392912000000003</v>
          </cell>
        </row>
        <row r="487">
          <cell r="A487">
            <v>9105266</v>
          </cell>
          <cell r="B487" t="str">
            <v>ВЕРХНИЙ НАПРАВЛЯЮЩИЙ ЭЛЕМЕНТ SLIDELINE 55 PLUS ДЛЯ НАКЛАДНОЙ ДВЕРИ*ЗАКАЗНАЯ ПОЗИЦИЯ!!!</v>
          </cell>
          <cell r="C487" t="str">
            <v>*</v>
          </cell>
          <cell r="D487">
            <v>400</v>
          </cell>
          <cell r="E487">
            <v>55.36</v>
          </cell>
          <cell r="F487">
            <v>37.392912000000003</v>
          </cell>
          <cell r="G487">
            <v>37.392912000000003</v>
          </cell>
        </row>
        <row r="488">
          <cell r="A488">
            <v>9105438</v>
          </cell>
          <cell r="B488" t="str">
            <v>КОНЦЕВОЙ УПОР SLIDELINE 55 PLUS</v>
          </cell>
          <cell r="C488">
            <v>0</v>
          </cell>
          <cell r="D488">
            <v>1</v>
          </cell>
          <cell r="E488">
            <v>66.87</v>
          </cell>
          <cell r="F488">
            <v>45.167341500000006</v>
          </cell>
          <cell r="G488">
            <v>45.167341500000006</v>
          </cell>
        </row>
        <row r="489">
          <cell r="A489">
            <v>9102993</v>
          </cell>
          <cell r="B489" t="str">
            <v>МЕЖДВЕРНОЙ УПОР SLIDELINE 55 PLUS, ПОД ПРИКРУЧИВАНИЕ</v>
          </cell>
          <cell r="C489">
            <v>0</v>
          </cell>
          <cell r="D489">
            <v>1</v>
          </cell>
          <cell r="E489">
            <v>30.02</v>
          </cell>
          <cell r="F489">
            <v>20.277009000000003</v>
          </cell>
          <cell r="G489">
            <v>20.277009000000003</v>
          </cell>
        </row>
        <row r="490">
          <cell r="A490">
            <v>9119584</v>
          </cell>
          <cell r="B490" t="str">
            <v>ДЕМПФЕР SILENT SYSTEM SLIDELINE 55 PLUS ДЛЯ ВКЛАДНЫХ ДВЕРЕЙ, ЛЕВЫЙ</v>
          </cell>
          <cell r="C490">
            <v>0</v>
          </cell>
          <cell r="D490">
            <v>30</v>
          </cell>
          <cell r="E490">
            <v>744.09</v>
          </cell>
          <cell r="F490">
            <v>502.59559050000001</v>
          </cell>
          <cell r="G490">
            <v>502.59559050000001</v>
          </cell>
        </row>
        <row r="491">
          <cell r="A491">
            <v>9119585</v>
          </cell>
          <cell r="B491" t="str">
            <v>ДЕМПФЕР SILENT SYSTEM SLIDELINE 55 PLUS ДЛЯ ВКЛАДНЫХ ДВЕРЕЙ, ПРАВЫЙ</v>
          </cell>
          <cell r="C491">
            <v>0</v>
          </cell>
          <cell r="D491">
            <v>30</v>
          </cell>
          <cell r="E491">
            <v>744.09</v>
          </cell>
          <cell r="F491">
            <v>502.59559050000001</v>
          </cell>
          <cell r="G491">
            <v>502.59559050000001</v>
          </cell>
        </row>
        <row r="492">
          <cell r="A492">
            <v>9119587</v>
          </cell>
          <cell r="B492" t="str">
            <v>ДЕМПФЕР SILENT SYSTEM SLIDELINE 55 PLUS ДЛЯ НАКЛАДНЫХ ДВЕРЕЙ, ЛЕВЫЙ*ЗАКАЗНАЯ ПОЗИЦИЯ!!!</v>
          </cell>
          <cell r="C492" t="str">
            <v>*</v>
          </cell>
          <cell r="D492">
            <v>30</v>
          </cell>
          <cell r="E492">
            <v>744.09</v>
          </cell>
          <cell r="F492">
            <v>502.59559050000001</v>
          </cell>
          <cell r="G492">
            <v>502.59559050000001</v>
          </cell>
        </row>
        <row r="493">
          <cell r="A493">
            <v>9119586</v>
          </cell>
          <cell r="B493" t="str">
            <v>ДЕМПФЕР SILENT SYSTEM SLIDELINE 55 PLUS ДЛЯ НАКЛАДНЫХ ДВЕРЕЙ, ПРАВЫЙ*ЗАКАЗНАЯ ПОЗИЦИЯ!!!</v>
          </cell>
          <cell r="C493" t="str">
            <v>*</v>
          </cell>
          <cell r="D493">
            <v>30</v>
          </cell>
          <cell r="E493">
            <v>744.09</v>
          </cell>
          <cell r="F493">
            <v>502.59559050000001</v>
          </cell>
          <cell r="G493">
            <v>502.59559050000001</v>
          </cell>
        </row>
        <row r="494">
          <cell r="A494">
            <v>9118477</v>
          </cell>
          <cell r="B494" t="str">
            <v>АКТИВАТОР ДЕМПФЕРА SILENT SYSTEM SLIDELINE 55 PLUS</v>
          </cell>
          <cell r="C494">
            <v>0</v>
          </cell>
          <cell r="D494">
            <v>300</v>
          </cell>
          <cell r="E494">
            <v>69.819999999999993</v>
          </cell>
          <cell r="F494">
            <v>47.159919000000002</v>
          </cell>
          <cell r="G494">
            <v>47.159919000000002</v>
          </cell>
        </row>
        <row r="495">
          <cell r="A495">
            <v>9136109</v>
          </cell>
          <cell r="B495" t="str">
            <v>МОНТАЖНОЕ ПРИСПОСОБЛЕНИЕ ДЛЯ АКТИВАТОРА ДЕМПФЕРА SILENT SYSTEM SLIDELINE 55 PLUS</v>
          </cell>
          <cell r="C495">
            <v>0</v>
          </cell>
          <cell r="D495">
            <v>1</v>
          </cell>
          <cell r="E495">
            <v>14919.36</v>
          </cell>
          <cell r="F495">
            <v>10077.281712000002</v>
          </cell>
          <cell r="G495">
            <v>10077.281712000002</v>
          </cell>
        </row>
        <row r="496">
          <cell r="A496">
            <v>1013474</v>
          </cell>
          <cell r="B496" t="str">
            <v>ХОДОВОЙ/НАПРАВЛЯЮЩИЙ ПРОФИЛЬ SLIDELINE 55/55 PLUS, L2000, ПЛАСТИК, КОРИЧНЕВЫЙ</v>
          </cell>
          <cell r="C496">
            <v>0</v>
          </cell>
          <cell r="D496">
            <v>1</v>
          </cell>
          <cell r="E496">
            <v>148.34</v>
          </cell>
          <cell r="F496">
            <v>100.196253</v>
          </cell>
          <cell r="G496">
            <v>100.196253</v>
          </cell>
        </row>
        <row r="497">
          <cell r="A497">
            <v>1015945</v>
          </cell>
          <cell r="B497" t="str">
            <v>ХОДОВОЙ/НАПРАВЛЯЮЩИЙ ПРОФИЛЬ SLIDELINE 55/55 PLUS, L2500, ПЛАСТИК, КОРИЧНЕВЫЙ</v>
          </cell>
          <cell r="C497">
            <v>0</v>
          </cell>
          <cell r="D497">
            <v>1</v>
          </cell>
          <cell r="E497">
            <v>169.84</v>
          </cell>
          <cell r="F497">
            <v>114.71842800000002</v>
          </cell>
          <cell r="G497">
            <v>114.71842800000002</v>
          </cell>
        </row>
        <row r="498">
          <cell r="A498">
            <v>1008731</v>
          </cell>
          <cell r="B498" t="str">
            <v>НИЖНИЙ ХОДОВОЙ ЭЛЕМЕНТ SLIDELINE 56</v>
          </cell>
          <cell r="C498">
            <v>0</v>
          </cell>
          <cell r="D498">
            <v>200</v>
          </cell>
          <cell r="E498">
            <v>146.78</v>
          </cell>
          <cell r="F498">
            <v>99.142550999999997</v>
          </cell>
          <cell r="G498">
            <v>99.142550999999997</v>
          </cell>
        </row>
        <row r="499">
          <cell r="A499">
            <v>1008732</v>
          </cell>
          <cell r="B499" t="str">
            <v>ВЕРХНИЙ НАПРАВЛЯЮЩИЙ ЭЛЕМЕНТ SLIDELINE 56</v>
          </cell>
          <cell r="C499">
            <v>0</v>
          </cell>
          <cell r="D499">
            <v>500</v>
          </cell>
          <cell r="E499">
            <v>21.47</v>
          </cell>
          <cell r="F499">
            <v>14.501911500000002</v>
          </cell>
          <cell r="G499">
            <v>14.501911500000002</v>
          </cell>
        </row>
        <row r="500">
          <cell r="A500">
            <v>1008824</v>
          </cell>
          <cell r="B500" t="str">
            <v>КОНЦЕВОЙ УПОР SLIDELINE 56</v>
          </cell>
          <cell r="C500">
            <v>0</v>
          </cell>
          <cell r="D500">
            <v>1</v>
          </cell>
          <cell r="E500">
            <v>24.74</v>
          </cell>
          <cell r="F500">
            <v>16.710632999999998</v>
          </cell>
          <cell r="G500">
            <v>16.710632999999998</v>
          </cell>
        </row>
        <row r="501">
          <cell r="A501">
            <v>1008730</v>
          </cell>
          <cell r="B501" t="str">
            <v>МЕЖДВЕРНОЙ УПОР SLIDELINE 56, ПОД ПРИКРУЧИВАНИЕ</v>
          </cell>
          <cell r="C501">
            <v>0</v>
          </cell>
          <cell r="D501">
            <v>500</v>
          </cell>
          <cell r="E501">
            <v>21.51</v>
          </cell>
          <cell r="F501">
            <v>14.528929500000002</v>
          </cell>
          <cell r="G501">
            <v>14.528929500000002</v>
          </cell>
        </row>
        <row r="502">
          <cell r="A502">
            <v>1015024</v>
          </cell>
          <cell r="B502" t="str">
            <v>ХОДОВОЙ/НАПРАВЛЯЮЩИЙ ПРОФИЛЬ SLIDELINE 56, L3000, ПОД ЗАПРЕСCОВКУ, АЛЮМ.</v>
          </cell>
          <cell r="C502">
            <v>0</v>
          </cell>
          <cell r="D502">
            <v>100</v>
          </cell>
          <cell r="E502">
            <v>836</v>
          </cell>
          <cell r="F502">
            <v>564.67619999999999</v>
          </cell>
          <cell r="G502">
            <v>564.67619999999999</v>
          </cell>
        </row>
        <row r="503">
          <cell r="A503">
            <v>9237852</v>
          </cell>
          <cell r="B503" t="str">
            <v>КОМПЛЕКТ ФУРНИТУРЫ WINGLINE L 25 КГ,САМОЗАКРЫВАНИЕ,L</v>
          </cell>
          <cell r="C503">
            <v>0</v>
          </cell>
          <cell r="D503">
            <v>1</v>
          </cell>
          <cell r="E503">
            <v>1601.39</v>
          </cell>
          <cell r="F503">
            <v>1081.6588755</v>
          </cell>
          <cell r="G503">
            <v>1081.6588755</v>
          </cell>
        </row>
        <row r="504">
          <cell r="A504">
            <v>9237890</v>
          </cell>
          <cell r="B504" t="str">
            <v>КОМПЛЕКТ ФУРНИТУРЫ WINGLINE L 25 КГ,САМОЗАКРЫВАНИЕ,R</v>
          </cell>
          <cell r="C504">
            <v>0</v>
          </cell>
          <cell r="D504">
            <v>1</v>
          </cell>
          <cell r="E504">
            <v>1601.39</v>
          </cell>
          <cell r="F504">
            <v>1081.6588755</v>
          </cell>
          <cell r="G504">
            <v>1081.6588755</v>
          </cell>
        </row>
        <row r="505">
          <cell r="A505">
            <v>9237880</v>
          </cell>
          <cell r="B505" t="str">
            <v>КОМПЛЕКТ ФУРНИТУРЫ WINGLINE L 25 КГ,БЕЗ САМОЗАКРЫВАНИЯ,L</v>
          </cell>
          <cell r="C505">
            <v>0</v>
          </cell>
          <cell r="D505">
            <v>1</v>
          </cell>
          <cell r="E505">
            <v>1601.39</v>
          </cell>
          <cell r="F505">
            <v>1081.6588755</v>
          </cell>
          <cell r="G505">
            <v>1081.6588755</v>
          </cell>
        </row>
        <row r="506">
          <cell r="A506">
            <v>9237881</v>
          </cell>
          <cell r="B506" t="str">
            <v>КОМПЛЕКТ ФУРНИТУРЫ WINGLINE L 25 КГ,БЕЗ САМОЗАКРЫВАНИЯ,R</v>
          </cell>
          <cell r="C506">
            <v>0</v>
          </cell>
          <cell r="D506">
            <v>1</v>
          </cell>
          <cell r="E506">
            <v>1601.39</v>
          </cell>
          <cell r="F506">
            <v>1081.6588755</v>
          </cell>
          <cell r="G506">
            <v>1081.6588755</v>
          </cell>
        </row>
        <row r="507">
          <cell r="A507">
            <v>9237882</v>
          </cell>
          <cell r="B507" t="str">
            <v>КОМПЛЕКТ ФУРНИТУРЫ WINGLINE L 12 КГ,САМОЗАКРЫВАНИЕ,L</v>
          </cell>
          <cell r="C507">
            <v>0</v>
          </cell>
          <cell r="D507">
            <v>1</v>
          </cell>
          <cell r="E507">
            <v>1450.48</v>
          </cell>
          <cell r="F507">
            <v>979.72671600000001</v>
          </cell>
          <cell r="G507">
            <v>979.72671600000001</v>
          </cell>
        </row>
        <row r="508">
          <cell r="A508">
            <v>9237906</v>
          </cell>
          <cell r="B508" t="str">
            <v>КОМПЛЕКТ ФУРНИТУРЫ WINGLINE L 12 КГ,САМОЗАКРЫВАНИЕ,R</v>
          </cell>
          <cell r="C508">
            <v>0</v>
          </cell>
          <cell r="D508">
            <v>1</v>
          </cell>
          <cell r="E508">
            <v>1450.48</v>
          </cell>
          <cell r="F508">
            <v>979.72671600000001</v>
          </cell>
          <cell r="G508">
            <v>979.72671600000001</v>
          </cell>
        </row>
        <row r="509">
          <cell r="A509">
            <v>9237905</v>
          </cell>
          <cell r="B509" t="str">
            <v>КОМПЛЕКТ ФУРНИТУРЫ WINGLINE L 12 КГ,БЕЗ САМОЗАКРЫВАНИЯ,L</v>
          </cell>
          <cell r="C509">
            <v>0</v>
          </cell>
          <cell r="D509">
            <v>1</v>
          </cell>
          <cell r="E509">
            <v>1450.48</v>
          </cell>
          <cell r="F509">
            <v>979.72671600000001</v>
          </cell>
          <cell r="G509">
            <v>979.72671600000001</v>
          </cell>
        </row>
        <row r="510">
          <cell r="A510">
            <v>9237904</v>
          </cell>
          <cell r="B510" t="str">
            <v>КОМПЛЕКТ ФУРНИТУРЫ WINGLINE L 12 КГ,БЕЗ САМОЗАКРЫВАНИЯ,R</v>
          </cell>
          <cell r="C510">
            <v>0</v>
          </cell>
          <cell r="D510">
            <v>1</v>
          </cell>
          <cell r="E510">
            <v>1450.48</v>
          </cell>
          <cell r="F510">
            <v>979.72671600000001</v>
          </cell>
          <cell r="G510">
            <v>979.72671600000001</v>
          </cell>
        </row>
        <row r="511">
          <cell r="A511">
            <v>9237903</v>
          </cell>
          <cell r="B511" t="str">
            <v>КОМПЛЕКТ ФУРНИТУРЫ WINGLINE L 12 КГ,САМОЗАКРЫВАНИЕ,БЕЗ НИЖНЕГО НАПР. ЭЛЕМЕНТА,L</v>
          </cell>
          <cell r="C511">
            <v>0</v>
          </cell>
          <cell r="D511">
            <v>1</v>
          </cell>
          <cell r="E511">
            <v>958.66</v>
          </cell>
          <cell r="F511">
            <v>647.52689699999996</v>
          </cell>
          <cell r="G511">
            <v>647.52689699999996</v>
          </cell>
        </row>
        <row r="512">
          <cell r="A512">
            <v>9237902</v>
          </cell>
          <cell r="B512" t="str">
            <v>КОМПЛЕКТ ФУРНИТУРЫ WINGLINE L 12 КГ,САМОЗАКРЫВАНИЕ,БЕЗ НИЖНЕГО НАПР. ЭЛЕМЕНТА,R</v>
          </cell>
          <cell r="C512">
            <v>0</v>
          </cell>
          <cell r="D512">
            <v>1</v>
          </cell>
          <cell r="E512">
            <v>958.66</v>
          </cell>
          <cell r="F512">
            <v>647.52689699999996</v>
          </cell>
          <cell r="G512">
            <v>647.52689699999996</v>
          </cell>
        </row>
        <row r="513">
          <cell r="A513">
            <v>9237901</v>
          </cell>
          <cell r="B513" t="str">
            <v>КОМПЛЕКТ ФУРНИТУРЫ WINGLINE L 12 КГ,БЕЗ САМОЗАКРЫВАНИЯ,БЕЗ НИЖНЕГО НАПР. ЭЛЕМЕНТА,L</v>
          </cell>
          <cell r="C513">
            <v>0</v>
          </cell>
          <cell r="D513">
            <v>1</v>
          </cell>
          <cell r="E513">
            <v>958.66</v>
          </cell>
          <cell r="F513">
            <v>647.52689699999996</v>
          </cell>
          <cell r="G513">
            <v>647.52689699999996</v>
          </cell>
        </row>
        <row r="514">
          <cell r="A514">
            <v>9237900</v>
          </cell>
          <cell r="B514" t="str">
            <v>КОМПЛЕКТ ФУРНИТУРЫ WINGLINE L 12 КГ,БЕЗ САМОЗАКРЫВАНИЯ,БЕЗ НИЖНЕГО НАПР. ЭЛЕМЕНТА,R</v>
          </cell>
          <cell r="C514">
            <v>0</v>
          </cell>
          <cell r="D514">
            <v>1</v>
          </cell>
          <cell r="E514">
            <v>958.66</v>
          </cell>
          <cell r="F514">
            <v>647.52689699999996</v>
          </cell>
          <cell r="G514">
            <v>647.52689699999996</v>
          </cell>
        </row>
        <row r="515">
          <cell r="A515">
            <v>9238120</v>
          </cell>
          <cell r="B515" t="str">
            <v>МЕХАНИЗМ PULL TO MOVE SILENT ДЛЯ WINGLINE L,ИСПОЛНЕНИЕ LIGHT,L</v>
          </cell>
          <cell r="C515">
            <v>0</v>
          </cell>
          <cell r="D515">
            <v>1</v>
          </cell>
          <cell r="E515">
            <v>3217.04</v>
          </cell>
          <cell r="F515">
            <v>2172.9496680000002</v>
          </cell>
          <cell r="G515">
            <v>2172.9496680000002</v>
          </cell>
        </row>
        <row r="516">
          <cell r="A516">
            <v>9238121</v>
          </cell>
          <cell r="B516" t="str">
            <v>МЕХАНИЗМ PULL TO MOVE SILENT ДЛЯ WINGLINE L,ИСПОЛНЕНИЕ MEDIUM,L</v>
          </cell>
          <cell r="C516">
            <v>0</v>
          </cell>
          <cell r="D516">
            <v>1</v>
          </cell>
          <cell r="E516">
            <v>3217.04</v>
          </cell>
          <cell r="F516">
            <v>2172.9496680000002</v>
          </cell>
          <cell r="G516">
            <v>2172.9496680000002</v>
          </cell>
        </row>
        <row r="517">
          <cell r="A517">
            <v>9238123</v>
          </cell>
          <cell r="B517" t="str">
            <v>МЕХАНИЗМ PULL TO MOVE SILENT ДЛЯ WINGLINE L,ИСПОЛНЕНИЕ HEAVY,L</v>
          </cell>
          <cell r="C517">
            <v>0</v>
          </cell>
          <cell r="D517">
            <v>1</v>
          </cell>
          <cell r="E517">
            <v>3217.04</v>
          </cell>
          <cell r="F517">
            <v>2172.9496680000002</v>
          </cell>
          <cell r="G517">
            <v>2172.9496680000002</v>
          </cell>
        </row>
        <row r="518">
          <cell r="A518">
            <v>9238119</v>
          </cell>
          <cell r="B518" t="str">
            <v>МЕХАНИЗМ PULL TO MOVE SILENT ДЛЯ WINGLINE L,ИСПОЛНЕНИЕ LIGHT,R</v>
          </cell>
          <cell r="C518">
            <v>0</v>
          </cell>
          <cell r="D518">
            <v>1</v>
          </cell>
          <cell r="E518">
            <v>3217.04</v>
          </cell>
          <cell r="F518">
            <v>2172.9496680000002</v>
          </cell>
          <cell r="G518">
            <v>2172.9496680000002</v>
          </cell>
        </row>
        <row r="519">
          <cell r="A519">
            <v>9238124</v>
          </cell>
          <cell r="B519" t="str">
            <v>МЕХАНИЗМ PULL TO MOVE SILENT ДЛЯ WINGLINE L,ИСПОЛНЕНИЕ MEDIUM,R</v>
          </cell>
          <cell r="C519">
            <v>0</v>
          </cell>
          <cell r="D519">
            <v>1</v>
          </cell>
          <cell r="E519">
            <v>3217.04</v>
          </cell>
          <cell r="F519">
            <v>2172.9496680000002</v>
          </cell>
          <cell r="G519">
            <v>2172.9496680000002</v>
          </cell>
        </row>
        <row r="520">
          <cell r="A520">
            <v>9238122</v>
          </cell>
          <cell r="B520" t="str">
            <v>МЕХАНИЗМ PULL TO MOVE SILENT ДЛЯ WINGLINE L,ИСПОЛНЕНИЕ HEAVY,R</v>
          </cell>
          <cell r="C520">
            <v>0</v>
          </cell>
          <cell r="D520">
            <v>1</v>
          </cell>
          <cell r="E520">
            <v>3217.04</v>
          </cell>
          <cell r="F520">
            <v>2172.9496680000002</v>
          </cell>
          <cell r="G520">
            <v>2172.9496680000002</v>
          </cell>
        </row>
        <row r="521">
          <cell r="A521">
            <v>9266113</v>
          </cell>
          <cell r="B521" t="str">
            <v>МЕХАНИЗМ PUSH TO MOVE ДЛЯ WINGLINE L,ИСПОЛНЕНИЕ LIGHT,L</v>
          </cell>
          <cell r="C521">
            <v>0</v>
          </cell>
          <cell r="D521">
            <v>1</v>
          </cell>
          <cell r="E521">
            <v>3375</v>
          </cell>
          <cell r="F521">
            <v>2279.6437500000002</v>
          </cell>
          <cell r="G521">
            <v>2279.6437500000002</v>
          </cell>
        </row>
        <row r="522">
          <cell r="A522">
            <v>9265960</v>
          </cell>
          <cell r="B522" t="str">
            <v>МЕХАНИЗМ PUSH TO MOVE ДЛЯ WINGLINE L,ИСПОЛНЕНИЕ MEDIUM,L</v>
          </cell>
          <cell r="C522">
            <v>0</v>
          </cell>
          <cell r="D522">
            <v>1</v>
          </cell>
          <cell r="E522">
            <v>3616</v>
          </cell>
          <cell r="F522">
            <v>2442.4271999999996</v>
          </cell>
          <cell r="G522">
            <v>2442.4271999999996</v>
          </cell>
        </row>
        <row r="523">
          <cell r="A523">
            <v>9265959</v>
          </cell>
          <cell r="B523" t="str">
            <v>МЕХАНИЗМ PUSH TO MOVE ДЛЯ WINGLINE L,ИСПОЛНЕНИЕ HEAVY,L</v>
          </cell>
          <cell r="C523">
            <v>0</v>
          </cell>
          <cell r="D523">
            <v>1</v>
          </cell>
          <cell r="E523">
            <v>3857</v>
          </cell>
          <cell r="F523">
            <v>2605.21065</v>
          </cell>
          <cell r="G523">
            <v>2605.21065</v>
          </cell>
        </row>
        <row r="524">
          <cell r="A524">
            <v>9266111</v>
          </cell>
          <cell r="B524" t="str">
            <v>МЕХАНИЗМ PUSH TO MOVE ДЛЯ WINGLINE L,ИСПОЛНЕНИЕ LIGHT,R</v>
          </cell>
          <cell r="C524">
            <v>0</v>
          </cell>
          <cell r="D524">
            <v>1</v>
          </cell>
          <cell r="E524">
            <v>3375</v>
          </cell>
          <cell r="F524">
            <v>2279.6437500000002</v>
          </cell>
          <cell r="G524">
            <v>2279.6437500000002</v>
          </cell>
        </row>
        <row r="525">
          <cell r="A525">
            <v>9266112</v>
          </cell>
          <cell r="B525" t="str">
            <v>МЕХАНИЗМ PUSH TO MOVE ДЛЯ WINGLINE L,ИСПОЛНЕНИЕ MEDIUM,R</v>
          </cell>
          <cell r="C525">
            <v>0</v>
          </cell>
          <cell r="D525">
            <v>1</v>
          </cell>
          <cell r="E525">
            <v>3616</v>
          </cell>
          <cell r="F525">
            <v>2442.4271999999996</v>
          </cell>
          <cell r="G525">
            <v>2442.4271999999996</v>
          </cell>
        </row>
        <row r="526">
          <cell r="A526">
            <v>9265958</v>
          </cell>
          <cell r="B526" t="str">
            <v>МЕХАНИЗМ PUSH TO MOVE ДЛЯ WINGLINE L,ИСПОЛНЕНИЕ HEAVY,R</v>
          </cell>
          <cell r="C526">
            <v>0</v>
          </cell>
          <cell r="D526">
            <v>1</v>
          </cell>
          <cell r="E526">
            <v>3857</v>
          </cell>
          <cell r="F526">
            <v>2605.21065</v>
          </cell>
          <cell r="G526">
            <v>2605.21065</v>
          </cell>
        </row>
        <row r="527">
          <cell r="A527">
            <v>9264191</v>
          </cell>
          <cell r="B527" t="str">
            <v>МЕХАНИЧЕСКИЙ ФИКСАТОР ДЛЯ PUSH TO MOVE ДЛЯ WINGLINE L,ПОД ПРИКРУЧИВАНИЕ,СЕРЫЙ</v>
          </cell>
          <cell r="C527">
            <v>0</v>
          </cell>
          <cell r="D527">
            <v>50</v>
          </cell>
          <cell r="E527">
            <v>650.34</v>
          </cell>
          <cell r="F527">
            <v>439.27215300000006</v>
          </cell>
          <cell r="G527">
            <v>439.27215300000006</v>
          </cell>
        </row>
        <row r="528">
          <cell r="A528">
            <v>9266220</v>
          </cell>
          <cell r="B528" t="str">
            <v>МАГНИТНЫЙ ФИКСАТОР ДЛЯ PUSH TO MOVE ДЛЯ WINGLINE L,ПОД ЗАПРЕСОВКУ,СЕРЫЙ</v>
          </cell>
          <cell r="C528">
            <v>0</v>
          </cell>
          <cell r="D528">
            <v>1</v>
          </cell>
          <cell r="E528">
            <v>808.67</v>
          </cell>
          <cell r="F528">
            <v>546.21615150000002</v>
          </cell>
          <cell r="G528">
            <v>546.21615150000002</v>
          </cell>
        </row>
        <row r="529">
          <cell r="A529">
            <v>9239311</v>
          </cell>
          <cell r="B529" t="str">
            <v>КОМПЛЕКТ ПРОФИЛЕЙ WINGLINE L,L1200,С ПЕРФОРАЦИЕЙ,АЛЮМИНИЙ,АНОДИРОВАННЫЙ</v>
          </cell>
          <cell r="C529">
            <v>0</v>
          </cell>
          <cell r="D529">
            <v>1</v>
          </cell>
          <cell r="E529">
            <v>1085.69</v>
          </cell>
          <cell r="F529">
            <v>733.32931050000013</v>
          </cell>
          <cell r="G529">
            <v>733.32931050000013</v>
          </cell>
        </row>
        <row r="530">
          <cell r="A530">
            <v>9239310</v>
          </cell>
          <cell r="B530" t="str">
            <v>КОМПЛЕКТ ПРОФИЛЕЙ WINGLINE L,L2400,С ПЕРФОРАЦИЕЙ,АЛЮМИНИЙ,АНОДИРОВАННЫЙ</v>
          </cell>
          <cell r="C530">
            <v>0</v>
          </cell>
          <cell r="D530">
            <v>1</v>
          </cell>
          <cell r="E530">
            <v>2084.5100000000002</v>
          </cell>
          <cell r="F530">
            <v>1407.9822795000002</v>
          </cell>
          <cell r="G530">
            <v>1407.9822795000002</v>
          </cell>
        </row>
        <row r="531">
          <cell r="A531">
            <v>9237916</v>
          </cell>
          <cell r="B531" t="str">
            <v>ХОДОВОЙ ПРОФИЛЬ WINGLINE 770/780/L,L1200,С ПЕРФОРАЦИЕЙ,АЛЮМИНИЙ,АНОДИРОВАННЫЙ</v>
          </cell>
          <cell r="C531">
            <v>0</v>
          </cell>
          <cell r="D531">
            <v>1</v>
          </cell>
          <cell r="E531">
            <v>523.30999999999995</v>
          </cell>
          <cell r="F531">
            <v>353.4697395</v>
          </cell>
          <cell r="G531">
            <v>353.4697395</v>
          </cell>
        </row>
        <row r="532">
          <cell r="A532">
            <v>9237917</v>
          </cell>
          <cell r="B532" t="str">
            <v>ХОДОВОЙ ПРОФИЛЬ WINGLINE 770/780/L,L2400,С ПЕРФОРАЦИЕЙ,АЛЮМИНИЙ,АНОДИРОВАННЫЙ</v>
          </cell>
          <cell r="C532">
            <v>0</v>
          </cell>
          <cell r="D532">
            <v>1</v>
          </cell>
          <cell r="E532">
            <v>1047.69</v>
          </cell>
          <cell r="F532">
            <v>707.66221050000013</v>
          </cell>
          <cell r="G532">
            <v>707.66221050000013</v>
          </cell>
        </row>
        <row r="533">
          <cell r="A533">
            <v>9229920</v>
          </cell>
          <cell r="B533" t="str">
            <v>СРЕДНЯЯ ПЕТЛЯ WINGLINE L ДЛЯ СКЛАДНОЙ ДВЕРИ</v>
          </cell>
          <cell r="C533">
            <v>0</v>
          </cell>
          <cell r="D533">
            <v>200</v>
          </cell>
          <cell r="E533">
            <v>32.919999999999995</v>
          </cell>
          <cell r="F533">
            <v>22.235813999999998</v>
          </cell>
          <cell r="G533">
            <v>22.235813999999998</v>
          </cell>
        </row>
        <row r="534">
          <cell r="A534">
            <v>9236605</v>
          </cell>
          <cell r="B534" t="str">
            <v>ОТВЕТНАЯ ЧАСТЬ СРЕДНЕЙ ПЕТЛИ WINGLINE L ДЛЯ СКЛАДНОЙ ДВЕРИ</v>
          </cell>
          <cell r="C534">
            <v>0</v>
          </cell>
          <cell r="D534">
            <v>400</v>
          </cell>
          <cell r="E534">
            <v>28.540000000000003</v>
          </cell>
          <cell r="F534">
            <v>19.277343000000005</v>
          </cell>
          <cell r="G534">
            <v>19.277343000000005</v>
          </cell>
        </row>
        <row r="535">
          <cell r="A535">
            <v>1001955</v>
          </cell>
          <cell r="B535" t="str">
            <v>СРЕДНЯЯ ПЕТЛЯ Т23 ДЛЯ СКЛАДНОЙ ДВЕРИ,СТАЛЬ,НИКЕЛИРОВАННАЯ*ЗАКАЗНАЯ ПОЗИЦИЯ!!!</v>
          </cell>
          <cell r="C535" t="str">
            <v>*</v>
          </cell>
          <cell r="D535">
            <v>10</v>
          </cell>
          <cell r="E535">
            <v>668.72</v>
          </cell>
          <cell r="F535">
            <v>451.68692400000003</v>
          </cell>
          <cell r="G535">
            <v>451.68692400000003</v>
          </cell>
        </row>
        <row r="536">
          <cell r="A536">
            <v>74658</v>
          </cell>
          <cell r="B536" t="str">
            <v>КОМПЛЕКТ ФУРНИТУРЫ WINGLINE 170</v>
          </cell>
          <cell r="C536">
            <v>0</v>
          </cell>
          <cell r="D536">
            <v>1</v>
          </cell>
          <cell r="E536">
            <v>886.23</v>
          </cell>
          <cell r="F536">
            <v>598.60405349999996</v>
          </cell>
          <cell r="G536">
            <v>598.60405349999996</v>
          </cell>
        </row>
        <row r="537">
          <cell r="A537">
            <v>1022834</v>
          </cell>
          <cell r="B537" t="str">
            <v>СРЕДНЯЯ ПЕТЛЯ 626 ДЛЯ СКЛАДНОЙ ДВЕРИ, СТАЛЬ, НИКЕЛИРОВАННАЯ</v>
          </cell>
          <cell r="C537">
            <v>0</v>
          </cell>
          <cell r="D537">
            <v>1</v>
          </cell>
          <cell r="E537">
            <v>24.09</v>
          </cell>
          <cell r="F537">
            <v>16.271590500000002</v>
          </cell>
          <cell r="G537">
            <v>16.271590500000002</v>
          </cell>
        </row>
        <row r="538">
          <cell r="A538">
            <v>70986</v>
          </cell>
          <cell r="B538" t="str">
            <v>КОМПЛЕКТ ФУРНИТУРЫ WING 77 ДЛЯ 1 ДВУХСТВОРЧАТОЙ ДВЕРИ</v>
          </cell>
          <cell r="C538">
            <v>0</v>
          </cell>
          <cell r="D538">
            <v>1</v>
          </cell>
          <cell r="E538">
            <v>5703.34</v>
          </cell>
          <cell r="F538">
            <v>3852.3210030000005</v>
          </cell>
          <cell r="G538">
            <v>3852.3210030000005</v>
          </cell>
        </row>
        <row r="539">
          <cell r="A539">
            <v>70987</v>
          </cell>
          <cell r="B539" t="str">
            <v>КОМПЛЕКТ ФУРНИТУРЫ WING 77 ДЛЯ 1 ЧЕТЫРЕХСВОРЧАТОЙ ДВЕРИ*ЗАКАЗНАЯ ПОЗИЦИЯ!!!</v>
          </cell>
          <cell r="C539" t="str">
            <v>*</v>
          </cell>
          <cell r="D539">
            <v>1</v>
          </cell>
          <cell r="E539">
            <v>10617.45</v>
          </cell>
          <cell r="F539">
            <v>7171.5566025000007</v>
          </cell>
          <cell r="G539">
            <v>7171.5566025000007</v>
          </cell>
        </row>
        <row r="540">
          <cell r="A540">
            <v>70985</v>
          </cell>
          <cell r="B540" t="str">
            <v>НИЖНИЙ НАПРАВЛЯЮЩИЙ ПРОФИЛЬ WING 77, L3200, ПЕРФОРАЦИЯ, АЛЮМ.</v>
          </cell>
          <cell r="C540">
            <v>0</v>
          </cell>
          <cell r="D540">
            <v>1</v>
          </cell>
          <cell r="E540">
            <v>2679.86</v>
          </cell>
          <cell r="F540">
            <v>1810.111437</v>
          </cell>
          <cell r="G540">
            <v>1810.111437</v>
          </cell>
        </row>
        <row r="541">
          <cell r="A541">
            <v>9193574</v>
          </cell>
          <cell r="B541" t="str">
            <v>ХОДОВОЙ ПРОФИЛЬ WING 77, L3200, ПЕРФОРАЦИЯ, АЛЮМ.</v>
          </cell>
          <cell r="C541">
            <v>0</v>
          </cell>
          <cell r="D541">
            <v>1</v>
          </cell>
          <cell r="E541">
            <v>2837.8900000000003</v>
          </cell>
          <cell r="F541">
            <v>1916.8528005000003</v>
          </cell>
          <cell r="G541">
            <v>1916.8528005000003</v>
          </cell>
        </row>
        <row r="542">
          <cell r="A542">
            <v>1013879</v>
          </cell>
          <cell r="B542" t="str">
            <v>ХОДОВОЙ ПРОФИЛЬ WING 77, L3000, АЛЮМ.</v>
          </cell>
          <cell r="C542">
            <v>0</v>
          </cell>
          <cell r="D542">
            <v>1</v>
          </cell>
          <cell r="E542">
            <v>2685.69</v>
          </cell>
          <cell r="F542">
            <v>1814.0493105</v>
          </cell>
          <cell r="G542">
            <v>1814.0493105</v>
          </cell>
        </row>
        <row r="543">
          <cell r="A543">
            <v>9206249</v>
          </cell>
          <cell r="B543" t="str">
            <v>РУЧКА-ПРОФИЛЬ, ТОЛЩИНА ДВЕРИ 15-16 ММ, L2500, СТАЛЬ, СЕРЕБРИСТЫЙ</v>
          </cell>
          <cell r="C543">
            <v>0</v>
          </cell>
          <cell r="D543">
            <v>1</v>
          </cell>
          <cell r="E543">
            <v>812.6</v>
          </cell>
          <cell r="F543">
            <v>548.87067000000002</v>
          </cell>
          <cell r="G543">
            <v>548.87067000000002</v>
          </cell>
        </row>
        <row r="544">
          <cell r="A544">
            <v>9209756</v>
          </cell>
          <cell r="B544" t="str">
            <v>РУЧКА-ПРОФИЛЬ,ТОЛЩИНА ДВЕРИ 18-19 ММ,L2500,С ПЕРФОРАЦИЕЙ,СТАЛЬ,СЕРЕБРИСТАЯ</v>
          </cell>
          <cell r="C544">
            <v>0</v>
          </cell>
          <cell r="D544">
            <v>1</v>
          </cell>
          <cell r="E544">
            <v>1056.3599999999999</v>
          </cell>
          <cell r="F544">
            <v>713.51836199999991</v>
          </cell>
          <cell r="G544">
            <v>713.51836199999991</v>
          </cell>
        </row>
        <row r="545">
          <cell r="A545">
            <v>9206252</v>
          </cell>
          <cell r="B545" t="str">
            <v>U-ОБРАЗНЫЙ КОНЦЕВОЙ ПРОФИЛЬ, ТОЛЩИНА ДВЕРИ 15-16 ММ, L2500, СТАЛЬ, СЕРЕБРИСТЫЙ</v>
          </cell>
          <cell r="C545">
            <v>0</v>
          </cell>
          <cell r="D545">
            <v>1</v>
          </cell>
          <cell r="E545">
            <v>910.11</v>
          </cell>
          <cell r="F545">
            <v>614.73379950000003</v>
          </cell>
          <cell r="G545">
            <v>614.73379950000003</v>
          </cell>
        </row>
        <row r="546">
          <cell r="A546">
            <v>9234187</v>
          </cell>
          <cell r="B546" t="str">
            <v>U-ОБРАЗНЫЙ КОНЦЕВОЙ ПРОФИЛЬ,ДВЕРЬ 18-19 ММ,L2500,С ПЕРФОРАЦИЕЙ,СТАЛЬ,СЕРЕБРИСТЫЙ</v>
          </cell>
          <cell r="C546">
            <v>0</v>
          </cell>
          <cell r="D546">
            <v>1</v>
          </cell>
          <cell r="E546">
            <v>1381.4</v>
          </cell>
          <cell r="F546">
            <v>933.06663000000003</v>
          </cell>
          <cell r="G546">
            <v>933.06663000000003</v>
          </cell>
        </row>
        <row r="547">
          <cell r="A547">
            <v>9206283</v>
          </cell>
          <cell r="B547" t="str">
            <v>ПРОФИЛЬ КОНЦЕВОЙ, L2500, H17, СТАЛЬ, СЕРЕБРИСТЫЙ</v>
          </cell>
          <cell r="C547">
            <v>0</v>
          </cell>
          <cell r="D547">
            <v>1</v>
          </cell>
          <cell r="E547">
            <v>812.6</v>
          </cell>
          <cell r="F547">
            <v>548.87067000000002</v>
          </cell>
          <cell r="G547">
            <v>548.87067000000002</v>
          </cell>
        </row>
        <row r="548">
          <cell r="A548">
            <v>9206282</v>
          </cell>
          <cell r="B548" t="str">
            <v>ПРОФИЛЬ КОНЦЕВОЙ, L2500, H46, ПЕРФОРАЦИЯ, СТАЛЬ, СЕРЕБРИСТЫЙ</v>
          </cell>
          <cell r="C548">
            <v>0</v>
          </cell>
          <cell r="D548">
            <v>1</v>
          </cell>
          <cell r="E548">
            <v>1251.3900000000001</v>
          </cell>
          <cell r="F548">
            <v>845.25137550000011</v>
          </cell>
          <cell r="G548">
            <v>845.25137550000011</v>
          </cell>
        </row>
        <row r="549">
          <cell r="A549">
            <v>9125964</v>
          </cell>
          <cell r="B549" t="str">
            <v>ПРОФИЛЬ КОНЦЕВОЙ, L2500, H46, ПЕРФОРАЦИЯ, СТАЛЬ, СЕРЕБРИСТЫЙ</v>
          </cell>
          <cell r="C549">
            <v>0</v>
          </cell>
          <cell r="D549">
            <v>1</v>
          </cell>
          <cell r="E549">
            <v>1251.3900000000001</v>
          </cell>
          <cell r="F549">
            <v>845.25137550000011</v>
          </cell>
          <cell r="G549">
            <v>845.25137550000011</v>
          </cell>
        </row>
        <row r="550">
          <cell r="A550">
            <v>9200386</v>
          </cell>
          <cell r="B550" t="str">
            <v>ЩЕТОЧНОЕ УПЛОТНЕНИЕ, 6, 9/8 ММ, L2500, СЕРОЕ</v>
          </cell>
          <cell r="C550">
            <v>0</v>
          </cell>
          <cell r="D550">
            <v>1</v>
          </cell>
          <cell r="E550">
            <v>241.74</v>
          </cell>
          <cell r="F550">
            <v>163.28328300000001</v>
          </cell>
          <cell r="G550">
            <v>163.28328300000001</v>
          </cell>
        </row>
        <row r="551">
          <cell r="A551">
            <v>9110920</v>
          </cell>
          <cell r="B551" t="str">
            <v>ЩЕТОЧНОЕ УПЛОТНЕНИЕ, П/М</v>
          </cell>
          <cell r="C551">
            <v>0</v>
          </cell>
          <cell r="D551">
            <v>1</v>
          </cell>
          <cell r="E551">
            <v>96.7</v>
          </cell>
          <cell r="F551">
            <v>65.316015000000007</v>
          </cell>
          <cell r="G551">
            <v>65.316015000000007</v>
          </cell>
        </row>
        <row r="552">
          <cell r="A552">
            <v>9110132</v>
          </cell>
          <cell r="B552" t="str">
            <v>СОЕДИНИТЕЛЬНАЯ ПЛАНКА, СТАЛЬ, ОЦИНКОВАННАЯ</v>
          </cell>
          <cell r="C552">
            <v>0</v>
          </cell>
          <cell r="D552">
            <v>300</v>
          </cell>
          <cell r="E552">
            <v>31</v>
          </cell>
          <cell r="F552">
            <v>20.938950000000002</v>
          </cell>
          <cell r="G552">
            <v>20.938950000000002</v>
          </cell>
        </row>
        <row r="553">
          <cell r="A553">
            <v>9252651</v>
          </cell>
          <cell r="B553" t="str">
            <v>КОМПЛЕКТ СТЯЖЕК-ВЫПРЯМИТЕЛЕЙ ТИП 1,АЛЮМИНИЙ</v>
          </cell>
          <cell r="C553">
            <v>0</v>
          </cell>
          <cell r="D553">
            <v>1</v>
          </cell>
          <cell r="E553">
            <v>2395</v>
          </cell>
          <cell r="F553">
            <v>1617.7027500000002</v>
          </cell>
          <cell r="G553">
            <v>1617.7027500000002</v>
          </cell>
        </row>
        <row r="554">
          <cell r="A554">
            <v>9117303</v>
          </cell>
          <cell r="B554" t="str">
            <v>СТЯЖКА-ВЫПРЯМИТЕЛЬ, АЛЮМИНИЙ</v>
          </cell>
          <cell r="C554">
            <v>0</v>
          </cell>
          <cell r="D554">
            <v>1</v>
          </cell>
          <cell r="E554">
            <v>6104.86</v>
          </cell>
          <cell r="F554">
            <v>4123.5276869999998</v>
          </cell>
          <cell r="G554">
            <v>4123.5276869999998</v>
          </cell>
        </row>
        <row r="555">
          <cell r="A555">
            <v>9189775</v>
          </cell>
          <cell r="B555" t="str">
            <v>СТЯЖКА-ВЫПРЯМИТЕЛЬ</v>
          </cell>
          <cell r="C555">
            <v>0</v>
          </cell>
          <cell r="D555">
            <v>2</v>
          </cell>
          <cell r="E555">
            <v>1145.03</v>
          </cell>
          <cell r="F555">
            <v>773.41051350000009</v>
          </cell>
          <cell r="G555">
            <v>773.41051350000009</v>
          </cell>
        </row>
        <row r="556">
          <cell r="A556">
            <v>26453</v>
          </cell>
          <cell r="B556" t="str">
            <v>ЩЕТОЧНАЯ ПЛАНКА, L2500, ПЛАСТИК, КОРИЧНЕВАЯ</v>
          </cell>
          <cell r="C556">
            <v>0</v>
          </cell>
          <cell r="D556">
            <v>40</v>
          </cell>
          <cell r="E556">
            <v>849.68</v>
          </cell>
          <cell r="F556">
            <v>573.91635600000006</v>
          </cell>
          <cell r="G556">
            <v>573.91635600000006</v>
          </cell>
        </row>
        <row r="557">
          <cell r="A557">
            <v>9181648</v>
          </cell>
          <cell r="B557" t="str">
            <v>АДАПТЕР РУЧКИ ДЛЯ РАЗДВВИЖНЫХ/ СКЛАДНЫХ ДВЕРЕЙ, ХРОМ, МАТОВЫЙ</v>
          </cell>
          <cell r="C557">
            <v>0</v>
          </cell>
          <cell r="D557">
            <v>100</v>
          </cell>
          <cell r="E557">
            <v>245.56</v>
          </cell>
          <cell r="F557">
            <v>165.86350200000001</v>
          </cell>
          <cell r="G557">
            <v>165.86350200000001</v>
          </cell>
        </row>
        <row r="558">
          <cell r="A558">
            <v>9234494</v>
          </cell>
          <cell r="B558" t="str">
            <v>КОМПЛЕКТ ЯЩИКА ARCITECH, H78, NL500, СЕРЕБРИСТЫЙ</v>
          </cell>
          <cell r="C558">
            <v>0</v>
          </cell>
          <cell r="D558">
            <v>1</v>
          </cell>
          <cell r="E558">
            <v>1741.02</v>
          </cell>
          <cell r="F558">
            <v>1175.971959</v>
          </cell>
          <cell r="G558">
            <v>1175.971959</v>
          </cell>
        </row>
        <row r="559">
          <cell r="A559">
            <v>9150996</v>
          </cell>
          <cell r="B559" t="str">
            <v>КОМПЛЕКТ ЯЩИКА ARCITECH, H78, NL500, СЕРЕБРИСТЫЙ</v>
          </cell>
          <cell r="C559">
            <v>0</v>
          </cell>
          <cell r="D559">
            <v>1</v>
          </cell>
          <cell r="E559">
            <v>1784.55</v>
          </cell>
          <cell r="F559">
            <v>1205.3742975</v>
          </cell>
          <cell r="G559">
            <v>1205.3742975</v>
          </cell>
        </row>
        <row r="560">
          <cell r="A560">
            <v>9150678</v>
          </cell>
          <cell r="B560" t="str">
            <v>КОМПЛЕКТ ЯЩИКА ARCITECH, H94, NL270, СЕРЕБРИСТЫЙ</v>
          </cell>
          <cell r="C560">
            <v>0</v>
          </cell>
          <cell r="D560">
            <v>1</v>
          </cell>
          <cell r="E560">
            <v>1378.06</v>
          </cell>
          <cell r="F560">
            <v>930.81062700000007</v>
          </cell>
          <cell r="G560">
            <v>930.81062700000007</v>
          </cell>
        </row>
        <row r="561">
          <cell r="A561">
            <v>9150679</v>
          </cell>
          <cell r="B561" t="str">
            <v>КОМПЛЕКТ ЯЩИКА ARCITECH, H94, NL300, СЕРЕБРИСТЫЙ</v>
          </cell>
          <cell r="C561">
            <v>0</v>
          </cell>
          <cell r="D561">
            <v>1</v>
          </cell>
          <cell r="E561">
            <v>1386.31</v>
          </cell>
          <cell r="F561">
            <v>936.38308949999998</v>
          </cell>
          <cell r="G561">
            <v>936.38308949999998</v>
          </cell>
        </row>
        <row r="562">
          <cell r="A562">
            <v>9150680</v>
          </cell>
          <cell r="B562" t="str">
            <v>КОМПЛЕКТ ЯЩИКА ARCITECH, H94, NL350, СЕРЕБРИСТЫЙ</v>
          </cell>
          <cell r="C562">
            <v>0</v>
          </cell>
          <cell r="D562">
            <v>1</v>
          </cell>
          <cell r="E562">
            <v>1400.03</v>
          </cell>
          <cell r="F562">
            <v>945.65026350000005</v>
          </cell>
          <cell r="G562">
            <v>945.65026350000005</v>
          </cell>
        </row>
        <row r="563">
          <cell r="A563">
            <v>9150681</v>
          </cell>
          <cell r="B563" t="str">
            <v>КОМПЛЕКТ ЯЩИКА ARCITECH, H94, NL400, СЕРЕБРИСТЫЙ</v>
          </cell>
          <cell r="C563">
            <v>0</v>
          </cell>
          <cell r="D563">
            <v>1</v>
          </cell>
          <cell r="E563">
            <v>1413.77</v>
          </cell>
          <cell r="F563">
            <v>954.93094650000012</v>
          </cell>
          <cell r="G563">
            <v>954.93094650000012</v>
          </cell>
        </row>
        <row r="564">
          <cell r="A564">
            <v>9150682</v>
          </cell>
          <cell r="B564" t="str">
            <v>КОМПЛЕКТ ЯЩИКА ARCITECH, H94, NL450, СЕРЕБРИСТЫЙ</v>
          </cell>
          <cell r="C564">
            <v>0</v>
          </cell>
          <cell r="D564">
            <v>1</v>
          </cell>
          <cell r="E564">
            <v>1427.5</v>
          </cell>
          <cell r="F564">
            <v>964.20487500000002</v>
          </cell>
          <cell r="G564">
            <v>964.20487500000002</v>
          </cell>
        </row>
        <row r="565">
          <cell r="A565">
            <v>9150683</v>
          </cell>
          <cell r="B565" t="str">
            <v>КОМПЛЕКТ ЯЩИКА ARCITECH, H94, NL500, СЕРЕБРИСТЫЙ</v>
          </cell>
          <cell r="C565">
            <v>0</v>
          </cell>
          <cell r="D565">
            <v>1</v>
          </cell>
          <cell r="E565">
            <v>1441.24</v>
          </cell>
          <cell r="F565">
            <v>973.48555800000008</v>
          </cell>
          <cell r="G565">
            <v>973.48555800000008</v>
          </cell>
        </row>
        <row r="566">
          <cell r="A566">
            <v>9150684</v>
          </cell>
          <cell r="B566" t="str">
            <v>КОМПЛЕКТ ЯЩИКА ARCITECH, H94, NL550, СЕРЕБРИСТЫЙ*ЗАКАЗНАЯ ПОЗИЦИЯ!!!</v>
          </cell>
          <cell r="C566" t="str">
            <v>*</v>
          </cell>
          <cell r="D566">
            <v>1</v>
          </cell>
          <cell r="E566">
            <v>1454.96</v>
          </cell>
          <cell r="F566">
            <v>982.75273200000004</v>
          </cell>
          <cell r="G566">
            <v>982.75273200000004</v>
          </cell>
        </row>
        <row r="567">
          <cell r="A567">
            <v>9150685</v>
          </cell>
          <cell r="B567" t="str">
            <v>КОМПЛЕКТ ЯЩИКА ARCITECH, H94, NL650, СЕРЕБРИСТЫЙ*ЗАКАЗНАЯ ПОЗИЦИЯ!!!</v>
          </cell>
          <cell r="C567" t="str">
            <v>*</v>
          </cell>
          <cell r="D567">
            <v>1</v>
          </cell>
          <cell r="E567">
            <v>1456.58</v>
          </cell>
          <cell r="F567">
            <v>983.84696100000008</v>
          </cell>
          <cell r="G567">
            <v>983.84696100000008</v>
          </cell>
        </row>
        <row r="568">
          <cell r="A568">
            <v>9150686</v>
          </cell>
          <cell r="B568" t="str">
            <v>КОМПЛЕКТ КОРОБА ARCITECH С РЕЛИНГАМИ, H186/94, NL270, СЕРЕБРИСТЫЙ</v>
          </cell>
          <cell r="C568">
            <v>0</v>
          </cell>
          <cell r="D568">
            <v>1</v>
          </cell>
          <cell r="E568">
            <v>1968.5</v>
          </cell>
          <cell r="F568">
            <v>1329.623325</v>
          </cell>
          <cell r="G568">
            <v>1329.623325</v>
          </cell>
        </row>
        <row r="569">
          <cell r="A569">
            <v>9150687</v>
          </cell>
          <cell r="B569" t="str">
            <v>КОМПЛЕКТ КОРОБА ARCITECH С РЕЛИНГАМИ, H186/94, NL300, СЕРЕБРИСТЫЙ</v>
          </cell>
          <cell r="C569">
            <v>0</v>
          </cell>
          <cell r="D569">
            <v>1</v>
          </cell>
          <cell r="E569">
            <v>1982.66</v>
          </cell>
          <cell r="F569">
            <v>1339.1876970000001</v>
          </cell>
          <cell r="G569">
            <v>1339.1876970000001</v>
          </cell>
        </row>
        <row r="570">
          <cell r="A570">
            <v>9150688</v>
          </cell>
          <cell r="B570" t="str">
            <v>КОМПЛЕКТ КОРОБА ARCITECH С РЕЛИНГАМИ, H186/94, NL350, СЕРЕБРИСТЫЙ</v>
          </cell>
          <cell r="C570">
            <v>0</v>
          </cell>
          <cell r="D570">
            <v>1</v>
          </cell>
          <cell r="E570">
            <v>2006.25</v>
          </cell>
          <cell r="F570">
            <v>1355.1215625</v>
          </cell>
          <cell r="G570">
            <v>1355.1215625</v>
          </cell>
        </row>
        <row r="571">
          <cell r="A571">
            <v>9150398</v>
          </cell>
          <cell r="B571" t="str">
            <v>КОМПЛЕКТ КОРОБА ARCITECH С РЕЛИНГАМИ, H186/94, NL400, СЕРЕБРИСТЫЙ</v>
          </cell>
          <cell r="C571">
            <v>0</v>
          </cell>
          <cell r="D571">
            <v>1</v>
          </cell>
          <cell r="E571">
            <v>2029.86</v>
          </cell>
          <cell r="F571">
            <v>1371.0689370000002</v>
          </cell>
          <cell r="G571">
            <v>1371.0689370000002</v>
          </cell>
        </row>
        <row r="572">
          <cell r="A572">
            <v>9150702</v>
          </cell>
          <cell r="B572" t="str">
            <v>КОМПЛЕКТ КОРОБА ARCITECH С РЕЛИНГАМИ, H186/94, NL450, СЕРЕБРИСТЫЙ</v>
          </cell>
          <cell r="C572">
            <v>0</v>
          </cell>
          <cell r="D572">
            <v>1</v>
          </cell>
          <cell r="E572">
            <v>2053.46</v>
          </cell>
          <cell r="F572">
            <v>1387.0095570000001</v>
          </cell>
          <cell r="G572">
            <v>1387.0095570000001</v>
          </cell>
        </row>
        <row r="573">
          <cell r="A573">
            <v>9150703</v>
          </cell>
          <cell r="B573" t="str">
            <v>КОМПЛЕКТ КОРОБА ARCITECH С РЕЛИНГАМИ, H186/94, NL500, СЕРЕБРИСТЫЙ</v>
          </cell>
          <cell r="C573">
            <v>0</v>
          </cell>
          <cell r="D573">
            <v>1</v>
          </cell>
          <cell r="E573">
            <v>2077.0400000000004</v>
          </cell>
          <cell r="F573">
            <v>1402.9366680000005</v>
          </cell>
          <cell r="G573">
            <v>1402.9366680000005</v>
          </cell>
        </row>
        <row r="574">
          <cell r="A574">
            <v>9150704</v>
          </cell>
          <cell r="B574" t="str">
            <v>КОМПЛЕКТ КОРОБА ARCITECH С РЕЛИНГАМИ, H186/94, NL550, СЕРЕБРИСТЫЙ*ЗАКАЗНАЯ ПОЗИЦИЯ!!!</v>
          </cell>
          <cell r="C574" t="str">
            <v>*</v>
          </cell>
          <cell r="D574">
            <v>1</v>
          </cell>
          <cell r="E574">
            <v>2100.6600000000003</v>
          </cell>
          <cell r="F574">
            <v>1418.8907970000002</v>
          </cell>
          <cell r="G574">
            <v>1418.8907970000002</v>
          </cell>
        </row>
        <row r="575">
          <cell r="A575">
            <v>9150705</v>
          </cell>
          <cell r="B575" t="str">
            <v>КОМПЛЕКТ КОРОБА ARCITECH С РЕЛИНГАМИ, H186/94, NL650, СЕРЕБРИСТЫЙ*ЗАКАЗНАЯ ПОЗИЦИЯ!!!</v>
          </cell>
          <cell r="C575" t="str">
            <v>*</v>
          </cell>
          <cell r="D575">
            <v>1</v>
          </cell>
          <cell r="E575">
            <v>2158.4300000000003</v>
          </cell>
          <cell r="F575">
            <v>1457.9115435000001</v>
          </cell>
          <cell r="G575">
            <v>1457.9115435000001</v>
          </cell>
        </row>
        <row r="576">
          <cell r="A576">
            <v>9150714</v>
          </cell>
          <cell r="B576" t="str">
            <v>КОМПЛЕКТ КОРОБА ARCITECH С TOPSIDE, H186/94, NL400, СЕРЕБРИСТЫЙ</v>
          </cell>
          <cell r="C576">
            <v>0</v>
          </cell>
          <cell r="D576">
            <v>1</v>
          </cell>
          <cell r="E576">
            <v>3196.86</v>
          </cell>
          <cell r="F576">
            <v>2159.3190870000003</v>
          </cell>
          <cell r="G576">
            <v>2159.3190870000003</v>
          </cell>
        </row>
        <row r="577">
          <cell r="A577">
            <v>9150715</v>
          </cell>
          <cell r="B577" t="str">
            <v>КОМПЛЕКТ КОРОБА ARCITECH С TOPSIDE, H186/94, NL450, СЕРЕБРИСТЫЙ</v>
          </cell>
          <cell r="C577">
            <v>0</v>
          </cell>
          <cell r="D577">
            <v>1</v>
          </cell>
          <cell r="E577">
            <v>3218.49</v>
          </cell>
          <cell r="F577">
            <v>2173.9290704999999</v>
          </cell>
          <cell r="G577">
            <v>2173.9290704999999</v>
          </cell>
        </row>
        <row r="578">
          <cell r="A578">
            <v>9150716</v>
          </cell>
          <cell r="B578" t="str">
            <v>КОМПЛЕКТ КОРОБА ARCITECH С TOPSIDE, H186/94, NL500, СЕРЕБРИСТЫЙ</v>
          </cell>
          <cell r="C578">
            <v>0</v>
          </cell>
          <cell r="D578">
            <v>1</v>
          </cell>
          <cell r="E578">
            <v>3240.1</v>
          </cell>
          <cell r="F578">
            <v>2188.525545</v>
          </cell>
          <cell r="G578">
            <v>2188.525545</v>
          </cell>
        </row>
        <row r="579">
          <cell r="A579">
            <v>9150717</v>
          </cell>
          <cell r="B579" t="str">
            <v>КОМПЛЕКТ КОРОБА ARCITECH С TOPSIDE, H186/94, NL550, СЕРЕБРИСТЫЙ*ЗАКАЗНАЯ ПОЗИЦИЯ!!!</v>
          </cell>
          <cell r="C579" t="str">
            <v>*</v>
          </cell>
          <cell r="D579">
            <v>1</v>
          </cell>
          <cell r="E579">
            <v>3261.71</v>
          </cell>
          <cell r="F579">
            <v>2203.1220195000001</v>
          </cell>
          <cell r="G579">
            <v>2203.1220195000001</v>
          </cell>
        </row>
        <row r="580">
          <cell r="A580">
            <v>9150718</v>
          </cell>
          <cell r="B580" t="str">
            <v>КОМПЛЕКТ КОРОБА ARCITECH С TOPSIDE, H186/94, NL650, СЕРЕБРИСТЫЙ*ЗАКАЗНАЯ ПОЗИЦИЯ!!!</v>
          </cell>
          <cell r="C580" t="str">
            <v>*</v>
          </cell>
          <cell r="D580">
            <v>1</v>
          </cell>
          <cell r="E580">
            <v>3315.26</v>
          </cell>
          <cell r="F580">
            <v>2239.292367</v>
          </cell>
          <cell r="G580">
            <v>2239.292367</v>
          </cell>
        </row>
        <row r="581">
          <cell r="A581">
            <v>9150706</v>
          </cell>
          <cell r="B581" t="str">
            <v>КОМПЛЕКТ КОРОБА ARCITECH С DESIGNSIDE, H186/94, NL270, СЕРЕБРИСТЫЙ</v>
          </cell>
          <cell r="C581">
            <v>0</v>
          </cell>
          <cell r="D581">
            <v>1</v>
          </cell>
          <cell r="E581">
            <v>3581.38</v>
          </cell>
          <cell r="F581">
            <v>2419.0431210000002</v>
          </cell>
          <cell r="G581">
            <v>2419.0431210000002</v>
          </cell>
        </row>
        <row r="582">
          <cell r="A582">
            <v>9150707</v>
          </cell>
          <cell r="B582" t="str">
            <v>КОМПЛЕКТ КОРОБА ARCITECH С DESIGNSIDE, H186/94, NL300, СЕРЕБРИСТЫЙ</v>
          </cell>
          <cell r="C582">
            <v>0</v>
          </cell>
          <cell r="D582">
            <v>1</v>
          </cell>
          <cell r="E582">
            <v>3597.1800000000003</v>
          </cell>
          <cell r="F582">
            <v>2429.7152310000001</v>
          </cell>
          <cell r="G582">
            <v>2429.7152310000001</v>
          </cell>
        </row>
        <row r="583">
          <cell r="A583">
            <v>9150708</v>
          </cell>
          <cell r="B583" t="str">
            <v>КОМПЛЕКТ КОРОБА ARCITECH С DESIGNSIDE, H186/94, NL350, СЕРЕБРИСТЫЙ</v>
          </cell>
          <cell r="C583">
            <v>0</v>
          </cell>
          <cell r="D583">
            <v>1</v>
          </cell>
          <cell r="E583">
            <v>3623.55</v>
          </cell>
          <cell r="F583">
            <v>2447.5268475000003</v>
          </cell>
          <cell r="G583">
            <v>2447.5268475000003</v>
          </cell>
        </row>
        <row r="584">
          <cell r="A584">
            <v>9150709</v>
          </cell>
          <cell r="B584" t="str">
            <v>КОМПЛЕКТ КОРОБА ARCITECH С DESIGNSIDE, H186/94, NL400, СЕРЕБРИСТЫЙ</v>
          </cell>
          <cell r="C584">
            <v>0</v>
          </cell>
          <cell r="D584">
            <v>1</v>
          </cell>
          <cell r="E584">
            <v>3649.9100000000003</v>
          </cell>
          <cell r="F584">
            <v>2465.3317095000007</v>
          </cell>
          <cell r="G584">
            <v>2465.3317095000007</v>
          </cell>
        </row>
        <row r="585">
          <cell r="A585">
            <v>9150710</v>
          </cell>
          <cell r="B585" t="str">
            <v>КОМПЛЕКТ КОРОБА ARCITECH С DESIGNSIDE, H186/94, NL450, СЕРЕБРИСТЫЙ</v>
          </cell>
          <cell r="C585">
            <v>0</v>
          </cell>
          <cell r="D585">
            <v>1</v>
          </cell>
          <cell r="E585">
            <v>3687.51</v>
          </cell>
          <cell r="F585">
            <v>2490.7286295000004</v>
          </cell>
          <cell r="G585">
            <v>2490.7286295000004</v>
          </cell>
        </row>
        <row r="586">
          <cell r="A586">
            <v>9150711</v>
          </cell>
          <cell r="B586" t="str">
            <v>КОМПЛЕКТ КОРОБА ARCITECH С DESIGNSIDE, H186/94, NL500, СЕРЕБРИСТЫЙ</v>
          </cell>
          <cell r="C586">
            <v>0</v>
          </cell>
          <cell r="D586">
            <v>1</v>
          </cell>
          <cell r="E586">
            <v>3815.96</v>
          </cell>
          <cell r="F586">
            <v>2577.490182</v>
          </cell>
          <cell r="G586">
            <v>2577.490182</v>
          </cell>
        </row>
        <row r="587">
          <cell r="A587">
            <v>9150712</v>
          </cell>
          <cell r="B587" t="str">
            <v>КОМПЛЕКТ КОРОБА ARCITECH С DESIGNSIDE, H186/94, NL550, СЕРЕБРИСТЫЙ*ЗАКАЗНАЯ ПОЗИЦИЯ!!!</v>
          </cell>
          <cell r="C587" t="str">
            <v>*</v>
          </cell>
          <cell r="D587">
            <v>1</v>
          </cell>
          <cell r="E587">
            <v>3786.2200000000003</v>
          </cell>
          <cell r="F587">
            <v>2557.4022990000003</v>
          </cell>
          <cell r="G587">
            <v>2557.4022990000003</v>
          </cell>
        </row>
        <row r="588">
          <cell r="A588">
            <v>9150713</v>
          </cell>
          <cell r="B588" t="str">
            <v>КОМПЛЕКТ КОРОБА ARCITECH С DESIGNSIDE, H186/94, NL650, СЕРЕБРИСТЫЙ*ЗАКАЗНАЯ ПОЗИЦИЯ!!!</v>
          </cell>
          <cell r="C588" t="str">
            <v>*</v>
          </cell>
          <cell r="D588">
            <v>1</v>
          </cell>
          <cell r="E588">
            <v>3885.57</v>
          </cell>
          <cell r="F588">
            <v>2624.5082565000002</v>
          </cell>
          <cell r="G588">
            <v>2624.5082565000002</v>
          </cell>
        </row>
        <row r="589">
          <cell r="A589">
            <v>9150719</v>
          </cell>
          <cell r="B589" t="str">
            <v>КОМПЛЕКТ КОРОБА ARCITECH С РЕЛИНГАМИ, H218/94, NL270, СЕРЕБРИСТЫЙ</v>
          </cell>
          <cell r="C589">
            <v>0</v>
          </cell>
          <cell r="D589">
            <v>1</v>
          </cell>
          <cell r="E589">
            <v>2031.64</v>
          </cell>
          <cell r="F589">
            <v>1372.271238</v>
          </cell>
          <cell r="G589">
            <v>1372.271238</v>
          </cell>
        </row>
        <row r="590">
          <cell r="A590">
            <v>9150720</v>
          </cell>
          <cell r="B590" t="str">
            <v>КОМПЛЕКТ КОРОБА ARCITECH С РЕЛИНГАМИ, H218/94, NL300, СЕРЕБРИСТЫЙ</v>
          </cell>
          <cell r="C590">
            <v>0</v>
          </cell>
          <cell r="D590">
            <v>1</v>
          </cell>
          <cell r="E590">
            <v>2045.79</v>
          </cell>
          <cell r="F590">
            <v>1381.8288554999999</v>
          </cell>
          <cell r="G590">
            <v>1381.8288554999999</v>
          </cell>
        </row>
        <row r="591">
          <cell r="A591">
            <v>9150721</v>
          </cell>
          <cell r="B591" t="str">
            <v>КОМПЛЕКТ КОРОБА ARCITECH С РЕЛИНГАМИ, H218/94, NL350, СЕРЕБРИСТЫЙ</v>
          </cell>
          <cell r="C591">
            <v>0</v>
          </cell>
          <cell r="D591">
            <v>1</v>
          </cell>
          <cell r="E591">
            <v>2069.3900000000003</v>
          </cell>
          <cell r="F591">
            <v>1397.7694755000002</v>
          </cell>
          <cell r="G591">
            <v>1397.7694755000002</v>
          </cell>
        </row>
        <row r="592">
          <cell r="A592">
            <v>9150722</v>
          </cell>
          <cell r="B592" t="str">
            <v>КОМПЛЕКТ КОРОБА ARCITECH С РЕЛИНГАМИ, H218/94, NL400, СЕРЕБРИСТЫЙ</v>
          </cell>
          <cell r="C592">
            <v>0</v>
          </cell>
          <cell r="D592">
            <v>1</v>
          </cell>
          <cell r="E592">
            <v>2092.9900000000002</v>
          </cell>
          <cell r="F592">
            <v>1413.7100955000003</v>
          </cell>
          <cell r="G592">
            <v>1413.7100955000003</v>
          </cell>
        </row>
        <row r="593">
          <cell r="A593">
            <v>9150723</v>
          </cell>
          <cell r="B593" t="str">
            <v>КОМПЛЕКТ КОРОБА ARCITECH С РЕЛИНГАМИ, H218/94, NL450, СЕРЕБРИСТЫЙ</v>
          </cell>
          <cell r="C593">
            <v>0</v>
          </cell>
          <cell r="D593">
            <v>1</v>
          </cell>
          <cell r="E593">
            <v>2116.59</v>
          </cell>
          <cell r="F593">
            <v>1429.6507155000002</v>
          </cell>
          <cell r="G593">
            <v>1429.6507155000002</v>
          </cell>
        </row>
        <row r="594">
          <cell r="A594">
            <v>9150724</v>
          </cell>
          <cell r="B594" t="str">
            <v>КОМПЛЕКТ КОРОБА ARCITECH С РЕЛИНГАМИ, H218/94, NL500, СЕРЕБРИСТЫЙ</v>
          </cell>
          <cell r="C594">
            <v>0</v>
          </cell>
          <cell r="D594">
            <v>1</v>
          </cell>
          <cell r="E594">
            <v>2140.1800000000003</v>
          </cell>
          <cell r="F594">
            <v>1445.5845810000001</v>
          </cell>
          <cell r="G594">
            <v>1445.5845810000001</v>
          </cell>
        </row>
        <row r="595">
          <cell r="A595">
            <v>9150725</v>
          </cell>
          <cell r="B595" t="str">
            <v>КОМПЛЕКТ КОРОБА ARCITECH С РЕЛИНГАМИ, H218/94, NL550, СЕРЕБРИСТЫЙ*ЗАКАЗНАЯ ПОЗИЦИЯ!!!</v>
          </cell>
          <cell r="C595" t="str">
            <v>*</v>
          </cell>
          <cell r="D595">
            <v>1</v>
          </cell>
          <cell r="E595">
            <v>2163.7900000000004</v>
          </cell>
          <cell r="F595">
            <v>1461.5319555000003</v>
          </cell>
          <cell r="G595">
            <v>1461.5319555000003</v>
          </cell>
        </row>
        <row r="596">
          <cell r="A596">
            <v>9150726</v>
          </cell>
          <cell r="B596" t="str">
            <v>КОМПЛЕКТ КОРОБА ARCITECH С РЕЛИНГАМИ, H218/94, NL650, СЕРЕБРИСТЫЙ*ЗАКАЗНАЯ ПОЗИЦИЯ!!!</v>
          </cell>
          <cell r="C596" t="str">
            <v>*</v>
          </cell>
          <cell r="D596">
            <v>1</v>
          </cell>
          <cell r="E596">
            <v>2221.5600000000004</v>
          </cell>
          <cell r="F596">
            <v>1500.5527020000006</v>
          </cell>
          <cell r="G596">
            <v>1500.5527020000006</v>
          </cell>
        </row>
        <row r="597">
          <cell r="A597">
            <v>9150735</v>
          </cell>
          <cell r="B597" t="str">
            <v>КОМПЛЕКТ КОРОБА ARCITECH С TOPSIDE, H218/94, NL400, СЕРЕБРИСТЫЙ</v>
          </cell>
          <cell r="C597">
            <v>0</v>
          </cell>
          <cell r="D597">
            <v>1</v>
          </cell>
          <cell r="E597">
            <v>3549.29</v>
          </cell>
          <cell r="F597">
            <v>2397.3679305000001</v>
          </cell>
          <cell r="G597">
            <v>2397.3679305000001</v>
          </cell>
        </row>
        <row r="598">
          <cell r="A598">
            <v>9150736</v>
          </cell>
          <cell r="B598" t="str">
            <v>КОМПЛЕКТ КОРОБА ARCITECH С TOPSIDE, H218/94, NL450, СЕРЕБРИСТЫЙ</v>
          </cell>
          <cell r="C598">
            <v>0</v>
          </cell>
          <cell r="D598">
            <v>1</v>
          </cell>
          <cell r="E598">
            <v>3573.77</v>
          </cell>
          <cell r="F598">
            <v>2413.9029464999999</v>
          </cell>
          <cell r="G598">
            <v>2413.9029464999999</v>
          </cell>
        </row>
        <row r="599">
          <cell r="A599">
            <v>9150737</v>
          </cell>
          <cell r="B599" t="str">
            <v>КОМПЛЕКТ КОРОБА ARCITECH С TOPSIDE, H218/94, NL500, СЕРЕБРИСТЫЙ</v>
          </cell>
          <cell r="C599">
            <v>0</v>
          </cell>
          <cell r="D599">
            <v>1</v>
          </cell>
          <cell r="E599">
            <v>3598.24</v>
          </cell>
          <cell r="F599">
            <v>2430.431208</v>
          </cell>
          <cell r="G599">
            <v>2430.431208</v>
          </cell>
        </row>
        <row r="600">
          <cell r="A600">
            <v>9150738</v>
          </cell>
          <cell r="B600" t="str">
            <v>КОМПЛЕКТ КОРОБА ARCITECH С TOPSIDE, H218/94, NL550, СЕРЕБРИСТЫЙ*ЗАКАЗНАЯ ПОЗИЦИЯ!!!</v>
          </cell>
          <cell r="C600" t="str">
            <v>*</v>
          </cell>
          <cell r="D600">
            <v>1</v>
          </cell>
          <cell r="E600">
            <v>3622.72</v>
          </cell>
          <cell r="F600">
            <v>2446.9662239999998</v>
          </cell>
          <cell r="G600">
            <v>2446.9662239999998</v>
          </cell>
        </row>
        <row r="601">
          <cell r="A601">
            <v>9150739</v>
          </cell>
          <cell r="B601" t="str">
            <v>КОМПЛЕКТ КОРОБА ARCITECH С TOPSIDE, H218/94, NL650, СЕРЕБРИСТЫЙ*ЗАКАЗНАЯ ПОЗИЦИЯ!!!</v>
          </cell>
          <cell r="C601" t="str">
            <v>*</v>
          </cell>
          <cell r="D601">
            <v>1</v>
          </cell>
          <cell r="E601">
            <v>3681.96</v>
          </cell>
          <cell r="F601">
            <v>2486.9798820000001</v>
          </cell>
          <cell r="G601">
            <v>2486.9798820000001</v>
          </cell>
        </row>
        <row r="602">
          <cell r="A602">
            <v>9150727</v>
          </cell>
          <cell r="B602" t="str">
            <v>КОМПЛЕКТ КОРОБА ARCITECH С DESIGNSIDE, H218/94, NL270, СЕРЕБРИСТЫЙ</v>
          </cell>
          <cell r="C602">
            <v>0</v>
          </cell>
          <cell r="D602">
            <v>1</v>
          </cell>
          <cell r="E602">
            <v>4429.08</v>
          </cell>
          <cell r="F602">
            <v>2991.6220859999999</v>
          </cell>
          <cell r="G602">
            <v>2991.6220859999999</v>
          </cell>
        </row>
        <row r="603">
          <cell r="A603">
            <v>9150728</v>
          </cell>
          <cell r="B603" t="str">
            <v>КОМПЛЕКТ КОРОБА ARCITECH С DESIGNSIDE, H218/94, NL300, СЕРЕБРИСТЫЙ</v>
          </cell>
          <cell r="C603">
            <v>0</v>
          </cell>
          <cell r="D603">
            <v>1</v>
          </cell>
          <cell r="E603">
            <v>4447.5300000000007</v>
          </cell>
          <cell r="F603">
            <v>3004.0841385000003</v>
          </cell>
          <cell r="G603">
            <v>3004.0841385000003</v>
          </cell>
        </row>
        <row r="604">
          <cell r="A604">
            <v>9150729</v>
          </cell>
          <cell r="B604" t="str">
            <v>КОМПЛЕКТ КОРОБА ARCITECH С DESIGNSIDE, H218/94, NL350, СЕРЕБРИСТЫЙ</v>
          </cell>
          <cell r="C604">
            <v>0</v>
          </cell>
          <cell r="D604">
            <v>1</v>
          </cell>
          <cell r="E604">
            <v>4478.2800000000007</v>
          </cell>
          <cell r="F604">
            <v>3024.8542260000008</v>
          </cell>
          <cell r="G604">
            <v>3024.8542260000008</v>
          </cell>
        </row>
        <row r="605">
          <cell r="A605">
            <v>9150730</v>
          </cell>
          <cell r="B605" t="str">
            <v>КОМПЛЕКТ КОРОБА ARCITECH С DESIGNSIDE, H218/94, NL400, СЕРЕБРИСТЫЙ</v>
          </cell>
          <cell r="C605">
            <v>0</v>
          </cell>
          <cell r="D605">
            <v>1</v>
          </cell>
          <cell r="E605">
            <v>4581.92</v>
          </cell>
          <cell r="F605">
            <v>3094.8578640000005</v>
          </cell>
          <cell r="G605">
            <v>3094.8578640000005</v>
          </cell>
        </row>
        <row r="606">
          <cell r="A606">
            <v>9150731</v>
          </cell>
          <cell r="B606" t="str">
            <v>КОМПЛЕКТ КОРОБА ARCITECH С DESIGNSIDE, H218/94, NL450, СЕРЕБРИСТЫЙ</v>
          </cell>
          <cell r="C606">
            <v>0</v>
          </cell>
          <cell r="D606">
            <v>1</v>
          </cell>
          <cell r="E606">
            <v>4554.5300000000007</v>
          </cell>
          <cell r="F606">
            <v>3076.3572885000008</v>
          </cell>
          <cell r="G606">
            <v>3076.3572885000008</v>
          </cell>
        </row>
        <row r="607">
          <cell r="A607">
            <v>9150732</v>
          </cell>
          <cell r="B607" t="str">
            <v>КОМПЛЕКТ КОРОБА ARCITECH С DESIGNSIDE, H218/94, NL500, СЕРЕБРИСТЫЙ</v>
          </cell>
          <cell r="C607">
            <v>0</v>
          </cell>
          <cell r="D607">
            <v>1</v>
          </cell>
          <cell r="E607">
            <v>4600.3100000000004</v>
          </cell>
          <cell r="F607">
            <v>3107.2793895</v>
          </cell>
          <cell r="G607">
            <v>3107.2793895</v>
          </cell>
        </row>
        <row r="608">
          <cell r="A608">
            <v>9150733</v>
          </cell>
          <cell r="B608" t="str">
            <v>КОМПЛЕКТ КОРОБА ARCITECH С DESIGNSIDE, H218/94, NL550, СЕРЕБРИСТЫЙ*ЗАКАЗНАЯ ПОЗИЦИЯ!!!</v>
          </cell>
          <cell r="C608" t="str">
            <v>*</v>
          </cell>
          <cell r="D608">
            <v>1</v>
          </cell>
          <cell r="E608">
            <v>4661.3900000000003</v>
          </cell>
          <cell r="F608">
            <v>3148.5358755000002</v>
          </cell>
          <cell r="G608">
            <v>3148.5358755000002</v>
          </cell>
        </row>
        <row r="609">
          <cell r="A609">
            <v>9150734</v>
          </cell>
          <cell r="B609" t="str">
            <v>КОМПЛЕКТ КОРОБА ARCITECH С DESIGNSIDE, H218/94, NL650, СЕРЕБРИСТЫЙ*ЗАКАЗНАЯ ПОЗИЦИЯ!!!</v>
          </cell>
          <cell r="C609" t="str">
            <v>*</v>
          </cell>
          <cell r="D609">
            <v>1</v>
          </cell>
          <cell r="E609">
            <v>4933.6400000000003</v>
          </cell>
          <cell r="F609">
            <v>3332.4271380000005</v>
          </cell>
          <cell r="G609">
            <v>3332.4271380000005</v>
          </cell>
        </row>
        <row r="610">
          <cell r="A610">
            <v>9150740</v>
          </cell>
          <cell r="B610" t="str">
            <v>КОМПЛЕКТ КОРОБА ARCITECH С РЕЛИНГАМИ, H250/94, NL270, СЕРЕБРИСТЫЙ</v>
          </cell>
          <cell r="C610">
            <v>0</v>
          </cell>
          <cell r="D610">
            <v>1</v>
          </cell>
          <cell r="E610">
            <v>2268.8000000000002</v>
          </cell>
          <cell r="F610">
            <v>1532.4609600000003</v>
          </cell>
          <cell r="G610">
            <v>1532.4609600000003</v>
          </cell>
        </row>
        <row r="611">
          <cell r="A611">
            <v>9150741</v>
          </cell>
          <cell r="B611" t="str">
            <v>КОМПЛЕКТ КОРОБА ARCITECH С РЕЛИНГАМИ, H250/94, NL300, СЕРЕБРИСТЫЙ</v>
          </cell>
          <cell r="C611">
            <v>0</v>
          </cell>
          <cell r="D611">
            <v>1</v>
          </cell>
          <cell r="E611">
            <v>2283.9100000000003</v>
          </cell>
          <cell r="F611">
            <v>1542.6670095000002</v>
          </cell>
          <cell r="G611">
            <v>1542.6670095000002</v>
          </cell>
        </row>
        <row r="612">
          <cell r="A612">
            <v>9150742</v>
          </cell>
          <cell r="B612" t="str">
            <v>КОМПЛЕКТ КОРОБА ARCITECH С РЕЛИНГАМИ, H250/94, NL350, СЕРЕБРИСТЫЙ</v>
          </cell>
          <cell r="C612">
            <v>0</v>
          </cell>
          <cell r="D612">
            <v>1</v>
          </cell>
          <cell r="E612">
            <v>2309.1000000000004</v>
          </cell>
          <cell r="F612">
            <v>1559.6815950000005</v>
          </cell>
          <cell r="G612">
            <v>1559.6815950000005</v>
          </cell>
        </row>
        <row r="613">
          <cell r="A613">
            <v>9150743</v>
          </cell>
          <cell r="B613" t="str">
            <v>КОМПЛЕКТ КОРОБА ARCITECH С РЕЛИНГАМИ, H250/94, NL400, СЕРЕБРИСТЫЙ</v>
          </cell>
          <cell r="C613">
            <v>0</v>
          </cell>
          <cell r="D613">
            <v>1</v>
          </cell>
          <cell r="E613">
            <v>2334.2700000000004</v>
          </cell>
          <cell r="F613">
            <v>1576.6826715000004</v>
          </cell>
          <cell r="G613">
            <v>1576.6826715000004</v>
          </cell>
        </row>
        <row r="614">
          <cell r="A614">
            <v>9150744</v>
          </cell>
          <cell r="B614" t="str">
            <v>КОМПЛЕКТ КОРОБА ARCITECH С РЕЛИНГАМИ, H250/94, NL450, СЕРЕБРИСТЫЙ</v>
          </cell>
          <cell r="C614">
            <v>0</v>
          </cell>
          <cell r="D614">
            <v>1</v>
          </cell>
          <cell r="E614">
            <v>2359.44</v>
          </cell>
          <cell r="F614">
            <v>1593.6837480000002</v>
          </cell>
          <cell r="G614">
            <v>1593.6837480000002</v>
          </cell>
        </row>
        <row r="615">
          <cell r="A615">
            <v>9150745</v>
          </cell>
          <cell r="B615" t="str">
            <v>КОМПЛЕКТ КОРОБА ARCITECH С РЕЛИНГАМИ, H250/94, NL500, СЕРЕБРИСТЫЙ</v>
          </cell>
          <cell r="C615">
            <v>0</v>
          </cell>
          <cell r="D615">
            <v>1</v>
          </cell>
          <cell r="E615">
            <v>2384.61</v>
          </cell>
          <cell r="F615">
            <v>1610.6848245000001</v>
          </cell>
          <cell r="G615">
            <v>1610.6848245000001</v>
          </cell>
        </row>
        <row r="616">
          <cell r="A616">
            <v>9150746</v>
          </cell>
          <cell r="B616" t="str">
            <v>КОМПЛЕКТ КОРОБА ARCITECH С РЕЛИНГАМИ, H250/94, NL550, СЕРЕБРИСТЫЙ*ЗАКАЗНАЯ ПОЗИЦИЯ!!!</v>
          </cell>
          <cell r="C616" t="str">
            <v>*</v>
          </cell>
          <cell r="D616">
            <v>1</v>
          </cell>
          <cell r="E616">
            <v>2409.8000000000002</v>
          </cell>
          <cell r="F616">
            <v>1627.6994100000004</v>
          </cell>
          <cell r="G616">
            <v>1627.6994100000004</v>
          </cell>
        </row>
        <row r="617">
          <cell r="A617">
            <v>9150747</v>
          </cell>
          <cell r="B617" t="str">
            <v>КОМПЛЕКТ КОРОБА ARCITECH С РЕЛИНГАМИ, H250/94, NL650, СЕРЕБРИСТЫЙ*ЗАКАЗНАЯ ПОЗИЦИЯ!!!</v>
          </cell>
          <cell r="C617" t="str">
            <v>*</v>
          </cell>
          <cell r="D617">
            <v>1</v>
          </cell>
          <cell r="E617">
            <v>2460.1600000000003</v>
          </cell>
          <cell r="F617">
            <v>1661.7150720000004</v>
          </cell>
          <cell r="G617">
            <v>1661.7150720000004</v>
          </cell>
        </row>
        <row r="618">
          <cell r="A618">
            <v>9150748</v>
          </cell>
          <cell r="B618" t="str">
            <v>КОМПЛЕКТ КОРОБА ARCITECH С РЕЛИНГАМИ, H282/94, NL270, СЕРЕБРИСТЫЙ</v>
          </cell>
          <cell r="C618">
            <v>0</v>
          </cell>
          <cell r="D618">
            <v>1</v>
          </cell>
          <cell r="E618">
            <v>2205.2600000000002</v>
          </cell>
          <cell r="F618">
            <v>1489.5428670000001</v>
          </cell>
          <cell r="G618">
            <v>1489.5428670000001</v>
          </cell>
        </row>
        <row r="619">
          <cell r="A619">
            <v>9150749</v>
          </cell>
          <cell r="B619" t="str">
            <v>КОМПЛЕКТ КОРОБА ARCITECH С РЕЛИНГАМИ, H282/94, NL300, СЕРЕБРИСТЫЙ</v>
          </cell>
          <cell r="C619">
            <v>0</v>
          </cell>
          <cell r="D619">
            <v>1</v>
          </cell>
          <cell r="E619">
            <v>2219.44</v>
          </cell>
          <cell r="F619">
            <v>1499.1207480000003</v>
          </cell>
          <cell r="G619">
            <v>1499.1207480000003</v>
          </cell>
        </row>
        <row r="620">
          <cell r="A620">
            <v>9150750</v>
          </cell>
          <cell r="B620" t="str">
            <v>КОМПЛЕКТ КОРОБА ARCITECH С РЕЛИНГАМИ, H282/94, NL350, СЕРЕБРИСТЫЙ</v>
          </cell>
          <cell r="C620">
            <v>0</v>
          </cell>
          <cell r="D620">
            <v>1</v>
          </cell>
          <cell r="E620">
            <v>2243.0300000000002</v>
          </cell>
          <cell r="F620">
            <v>1515.0546135000002</v>
          </cell>
          <cell r="G620">
            <v>1515.0546135000002</v>
          </cell>
        </row>
        <row r="621">
          <cell r="A621">
            <v>9150751</v>
          </cell>
          <cell r="B621" t="str">
            <v>КОМПЛЕКТ КОРОБА ARCITECH С РЕЛИНГАМИ, H282/94, NL400, СЕРЕБРИСТЫЙ</v>
          </cell>
          <cell r="C621">
            <v>0</v>
          </cell>
          <cell r="D621">
            <v>1</v>
          </cell>
          <cell r="E621">
            <v>2266.6400000000003</v>
          </cell>
          <cell r="F621">
            <v>1531.0019880000002</v>
          </cell>
          <cell r="G621">
            <v>1531.0019880000002</v>
          </cell>
        </row>
        <row r="622">
          <cell r="A622">
            <v>9150752</v>
          </cell>
          <cell r="B622" t="str">
            <v>КОМПЛЕКТ КОРОБА ARCITECH С РЕЛИНГАМИ, H282/94, NL450, СЕРЕБРИСТЫЙ</v>
          </cell>
          <cell r="C622">
            <v>0</v>
          </cell>
          <cell r="D622">
            <v>1</v>
          </cell>
          <cell r="E622">
            <v>2290.23</v>
          </cell>
          <cell r="F622">
            <v>1546.9358535000001</v>
          </cell>
          <cell r="G622">
            <v>1546.9358535000001</v>
          </cell>
        </row>
        <row r="623">
          <cell r="A623">
            <v>9150753</v>
          </cell>
          <cell r="B623" t="str">
            <v>КОМПЛЕКТ КОРОБА ARCITECH С РЕЛИНГАМИ, H282/94, NL500, СЕРЕБРИСТЫЙ</v>
          </cell>
          <cell r="C623">
            <v>0</v>
          </cell>
          <cell r="D623">
            <v>1</v>
          </cell>
          <cell r="E623">
            <v>2313.84</v>
          </cell>
          <cell r="F623">
            <v>1562.8832280000001</v>
          </cell>
          <cell r="G623">
            <v>1562.8832280000001</v>
          </cell>
        </row>
        <row r="624">
          <cell r="A624">
            <v>9150754</v>
          </cell>
          <cell r="B624" t="str">
            <v>КОМПЛЕКТ КОРОБА ARCITECH С РЕЛИНГАМИ, H282/94, NL550, СЕРЕБРИСТЫЙ*ЗАКАЗНАЯ ПОЗИЦИЯ!!!</v>
          </cell>
          <cell r="C624" t="str">
            <v>*</v>
          </cell>
          <cell r="D624">
            <v>1</v>
          </cell>
          <cell r="E624">
            <v>2337.44</v>
          </cell>
          <cell r="F624">
            <v>1578.8238480000002</v>
          </cell>
          <cell r="G624">
            <v>1578.8238480000002</v>
          </cell>
        </row>
        <row r="625">
          <cell r="A625">
            <v>9150755</v>
          </cell>
          <cell r="B625" t="str">
            <v>КОМПЛЕКТ КОРОБА ARCITECH С РЕЛИНГАМИ, H282/94, NL650, СЕРЕБРИСТЫЙ*ЗАКАЗНАЯ ПОЗИЦИЯ!!!</v>
          </cell>
          <cell r="C625" t="str">
            <v>*</v>
          </cell>
          <cell r="D625">
            <v>1</v>
          </cell>
          <cell r="E625">
            <v>2395.2000000000003</v>
          </cell>
          <cell r="F625">
            <v>1617.8378400000001</v>
          </cell>
          <cell r="G625">
            <v>1617.8378400000001</v>
          </cell>
        </row>
        <row r="626">
          <cell r="A626">
            <v>9150922</v>
          </cell>
          <cell r="B626" t="str">
            <v>КОМПЛЕКТ ЯЩИКА ARCITECH, H126, NL270, СЕРЕБРИСТЫЙ</v>
          </cell>
          <cell r="C626">
            <v>0</v>
          </cell>
          <cell r="D626">
            <v>1</v>
          </cell>
          <cell r="E626">
            <v>1675.99</v>
          </cell>
          <cell r="F626">
            <v>1132.0474455000001</v>
          </cell>
          <cell r="G626">
            <v>1132.0474455000001</v>
          </cell>
        </row>
        <row r="627">
          <cell r="A627">
            <v>9150924</v>
          </cell>
          <cell r="B627" t="str">
            <v>КОМПЛЕКТ ЯЩИКА ARCITECH, H126, NL300, СЕРЕБРИСТЫЙ</v>
          </cell>
          <cell r="C627">
            <v>0</v>
          </cell>
          <cell r="D627">
            <v>1</v>
          </cell>
          <cell r="E627">
            <v>1684.23</v>
          </cell>
          <cell r="F627">
            <v>1137.6131535000002</v>
          </cell>
          <cell r="G627">
            <v>1137.6131535000002</v>
          </cell>
        </row>
        <row r="628">
          <cell r="A628">
            <v>9150925</v>
          </cell>
          <cell r="B628" t="str">
            <v>КОМПЛЕКТ ЯЩИКА ARCITECH, H126, NL350, СЕРЕБРИСТЫЙ</v>
          </cell>
          <cell r="C628">
            <v>0</v>
          </cell>
          <cell r="D628">
            <v>1</v>
          </cell>
          <cell r="E628">
            <v>1697.98</v>
          </cell>
          <cell r="F628">
            <v>1146.9005910000001</v>
          </cell>
          <cell r="G628">
            <v>1146.9005910000001</v>
          </cell>
        </row>
        <row r="629">
          <cell r="A629">
            <v>9150927</v>
          </cell>
          <cell r="B629" t="str">
            <v>КОМПЛЕКТ ЯЩИКА ARCITECH, H126, NL400, СЕРЕБРИСТЫЙ</v>
          </cell>
          <cell r="C629">
            <v>0</v>
          </cell>
          <cell r="D629">
            <v>1</v>
          </cell>
          <cell r="E629">
            <v>1711.7</v>
          </cell>
          <cell r="F629">
            <v>1156.1677650000001</v>
          </cell>
          <cell r="G629">
            <v>1156.1677650000001</v>
          </cell>
        </row>
        <row r="630">
          <cell r="A630">
            <v>9150928</v>
          </cell>
          <cell r="B630" t="str">
            <v>КОМПЛЕКТ ЯЩИКА ARCITECH, H126, NL450, СЕРЕБРИСТЫЙ</v>
          </cell>
          <cell r="C630">
            <v>0</v>
          </cell>
          <cell r="D630">
            <v>1</v>
          </cell>
          <cell r="E630">
            <v>1725.44</v>
          </cell>
          <cell r="F630">
            <v>1165.4484480000001</v>
          </cell>
          <cell r="G630">
            <v>1165.4484480000001</v>
          </cell>
        </row>
        <row r="631">
          <cell r="A631">
            <v>9150930</v>
          </cell>
          <cell r="B631" t="str">
            <v>КОМПЛЕКТ ЯЩИКА ARCITECH, H126, NL500, СЕРЕБРИСТЫЙ</v>
          </cell>
          <cell r="C631">
            <v>0</v>
          </cell>
          <cell r="D631">
            <v>1</v>
          </cell>
          <cell r="E631">
            <v>1739.16</v>
          </cell>
          <cell r="F631">
            <v>1174.7156219999999</v>
          </cell>
          <cell r="G631">
            <v>1174.7156219999999</v>
          </cell>
        </row>
        <row r="632">
          <cell r="A632">
            <v>9150931</v>
          </cell>
          <cell r="B632" t="str">
            <v>КОМПЛЕКТ ЯЩИКА ARCITECH, H126, NL550, СЕРЕБРИСТЫЙ*ЗАКАЗНАЯ ПОЗИЦИЯ!!!</v>
          </cell>
          <cell r="C632" t="str">
            <v>*</v>
          </cell>
          <cell r="D632">
            <v>1</v>
          </cell>
          <cell r="E632">
            <v>1752.91</v>
          </cell>
          <cell r="F632">
            <v>1184.0030595000001</v>
          </cell>
          <cell r="G632">
            <v>1184.0030595000001</v>
          </cell>
        </row>
        <row r="633">
          <cell r="A633">
            <v>9150932</v>
          </cell>
          <cell r="B633" t="str">
            <v>КОМПЛЕКТ ЯЩИКА ARCITECH, H126, NL650, СЕРЕБРИСТЫЙ*ЗАКАЗНАЯ ПОЗИЦИЯ!!!</v>
          </cell>
          <cell r="C633" t="str">
            <v>*</v>
          </cell>
          <cell r="D633">
            <v>1</v>
          </cell>
          <cell r="E633">
            <v>1780.37</v>
          </cell>
          <cell r="F633">
            <v>1202.5509165000001</v>
          </cell>
          <cell r="G633">
            <v>1202.5509165000001</v>
          </cell>
        </row>
        <row r="634">
          <cell r="A634">
            <v>9150933</v>
          </cell>
          <cell r="B634" t="str">
            <v>КОМПЛЕКТ КОРОБА ARCITECH С РЕЛИНГАМИ, H186/126, NL270, СЕРЕБРИСТЫЙ</v>
          </cell>
          <cell r="C634">
            <v>0</v>
          </cell>
          <cell r="D634">
            <v>1</v>
          </cell>
          <cell r="E634">
            <v>2197.38</v>
          </cell>
          <cell r="F634">
            <v>1484.220321</v>
          </cell>
          <cell r="G634">
            <v>1484.220321</v>
          </cell>
        </row>
        <row r="635">
          <cell r="A635">
            <v>9150934</v>
          </cell>
          <cell r="B635" t="str">
            <v>КОМПЛЕКТ КОРОБА ARCITECH С РЕЛИНГАМИ, H186/126, NL300, СЕРЕБРИСТЫЙ</v>
          </cell>
          <cell r="C635">
            <v>0</v>
          </cell>
          <cell r="D635">
            <v>1</v>
          </cell>
          <cell r="E635">
            <v>2211.5300000000002</v>
          </cell>
          <cell r="F635">
            <v>1493.7779385000001</v>
          </cell>
          <cell r="G635">
            <v>1493.7779385000001</v>
          </cell>
        </row>
        <row r="636">
          <cell r="A636">
            <v>9150935</v>
          </cell>
          <cell r="B636" t="str">
            <v>КОМПЛЕКТ КОРОБА ARCITECH С РЕЛИНГАМИ, H186/126, NL350, СЕРЕБРИСТЫЙ</v>
          </cell>
          <cell r="C636">
            <v>0</v>
          </cell>
          <cell r="D636">
            <v>1</v>
          </cell>
          <cell r="E636">
            <v>2235.15</v>
          </cell>
          <cell r="F636">
            <v>1509.7320675000001</v>
          </cell>
          <cell r="G636">
            <v>1509.7320675000001</v>
          </cell>
        </row>
        <row r="637">
          <cell r="A637">
            <v>9150936</v>
          </cell>
          <cell r="B637" t="str">
            <v>КОМПЛЕКТ КОРОБА ARCITECH С РЕЛИНГАМИ, H186/126, NL400, СЕРЕБРИСТЫЙ</v>
          </cell>
          <cell r="C637">
            <v>0</v>
          </cell>
          <cell r="D637">
            <v>1</v>
          </cell>
          <cell r="E637">
            <v>2258.75</v>
          </cell>
          <cell r="F637">
            <v>1525.6726874999999</v>
          </cell>
          <cell r="G637">
            <v>1525.6726874999999</v>
          </cell>
        </row>
        <row r="638">
          <cell r="A638">
            <v>9150937</v>
          </cell>
          <cell r="B638" t="str">
            <v>КОМПЛЕКТ КОРОБА ARCITECH С РЕЛИНГАМИ, H186/126, NL450, СЕРЕБРИСТЫЙ</v>
          </cell>
          <cell r="C638">
            <v>0</v>
          </cell>
          <cell r="D638">
            <v>1</v>
          </cell>
          <cell r="E638">
            <v>2282.3300000000004</v>
          </cell>
          <cell r="F638">
            <v>1541.5997985000004</v>
          </cell>
          <cell r="G638">
            <v>1541.5997985000004</v>
          </cell>
        </row>
        <row r="639">
          <cell r="A639">
            <v>9150938</v>
          </cell>
          <cell r="B639" t="str">
            <v>КОМПЛЕКТ КОРОБА ARCITECH С РЕЛИНГАМИ, H186/126, NL500, СЕРЕБРИСТЫЙ</v>
          </cell>
          <cell r="C639">
            <v>0</v>
          </cell>
          <cell r="D639">
            <v>1</v>
          </cell>
          <cell r="E639">
            <v>2305.94</v>
          </cell>
          <cell r="F639">
            <v>1557.5471730000002</v>
          </cell>
          <cell r="G639">
            <v>1557.5471730000002</v>
          </cell>
        </row>
        <row r="640">
          <cell r="A640">
            <v>9150939</v>
          </cell>
          <cell r="B640" t="str">
            <v>КОМПЛЕКТ КОРОБА ARCITECH С РЕЛИНГАМИ, H186/126, NL550, СЕРЕБРИСТЫЙ*ЗАКАЗНАЯ ПОЗИЦИЯ!!!</v>
          </cell>
          <cell r="C640" t="str">
            <v>*</v>
          </cell>
          <cell r="D640">
            <v>1</v>
          </cell>
          <cell r="E640">
            <v>2329.5400000000004</v>
          </cell>
          <cell r="F640">
            <v>1573.4877930000005</v>
          </cell>
          <cell r="G640">
            <v>1573.4877930000005</v>
          </cell>
        </row>
        <row r="641">
          <cell r="A641">
            <v>9150940</v>
          </cell>
          <cell r="B641" t="str">
            <v>КОМПЛЕКТ КОРОБА ARCITECH С РЕЛИНГАМИ, H186/126, NL650, СЕРЕБРИСТЫЙ*ЗАКАЗНАЯ ПОЗИЦИЯ!!!</v>
          </cell>
          <cell r="C641" t="str">
            <v>*</v>
          </cell>
          <cell r="D641">
            <v>1</v>
          </cell>
          <cell r="E641">
            <v>2376.73</v>
          </cell>
          <cell r="F641">
            <v>1605.3622785</v>
          </cell>
          <cell r="G641">
            <v>1605.3622785</v>
          </cell>
        </row>
        <row r="642">
          <cell r="A642">
            <v>9150941</v>
          </cell>
          <cell r="B642" t="str">
            <v>КОМПЛЕКТ КОРОБА ARCITECH С РЕЛИНГАМИ, H218/126, NL270, СЕРЕБРИСТЫЙ</v>
          </cell>
          <cell r="C642">
            <v>0</v>
          </cell>
          <cell r="D642">
            <v>1</v>
          </cell>
          <cell r="E642">
            <v>2260.5300000000002</v>
          </cell>
          <cell r="F642">
            <v>1526.8749885000004</v>
          </cell>
          <cell r="G642">
            <v>1526.8749885000004</v>
          </cell>
        </row>
        <row r="643">
          <cell r="A643">
            <v>9150942</v>
          </cell>
          <cell r="B643" t="str">
            <v>КОМПЛЕКТ КОРОБА ARCITECH С РЕЛИНГАМИ, H218/126, NL300, СЕРЕБРИСТЫЙ</v>
          </cell>
          <cell r="C643">
            <v>0</v>
          </cell>
          <cell r="D643">
            <v>1</v>
          </cell>
          <cell r="E643">
            <v>2274.6799999999998</v>
          </cell>
          <cell r="F643">
            <v>1536.4326059999999</v>
          </cell>
          <cell r="G643">
            <v>1536.4326059999999</v>
          </cell>
        </row>
        <row r="644">
          <cell r="A644">
            <v>9150943</v>
          </cell>
          <cell r="B644" t="str">
            <v>КОМПЛЕКТ КОРОБА ARCITECH С РЕЛИНГАМИ, H218/126, NL350, СЕРЕБРИСТЫЙ</v>
          </cell>
          <cell r="C644">
            <v>0</v>
          </cell>
          <cell r="D644">
            <v>1</v>
          </cell>
          <cell r="E644">
            <v>2298.2800000000002</v>
          </cell>
          <cell r="F644">
            <v>1552.3732260000002</v>
          </cell>
          <cell r="G644">
            <v>1552.3732260000002</v>
          </cell>
        </row>
        <row r="645">
          <cell r="A645">
            <v>9150944</v>
          </cell>
          <cell r="B645" t="str">
            <v>КОМПЛЕКТ КОРОБА ARCITECH С РЕЛИНГАМИ, H218/126, NL400, СЕРЕБРИСТЫЙ</v>
          </cell>
          <cell r="C645">
            <v>0</v>
          </cell>
          <cell r="D645">
            <v>1</v>
          </cell>
          <cell r="E645">
            <v>2321.8700000000003</v>
          </cell>
          <cell r="F645">
            <v>1568.3070915000001</v>
          </cell>
          <cell r="G645">
            <v>1568.3070915000001</v>
          </cell>
        </row>
        <row r="646">
          <cell r="A646">
            <v>9150945</v>
          </cell>
          <cell r="B646" t="str">
            <v>КОМПЛЕКТ КОРОБА ARCITECH С РЕЛИНГАМИ, H218/126, NL450, СЕРЕБРИСТЫЙ</v>
          </cell>
          <cell r="C646">
            <v>0</v>
          </cell>
          <cell r="D646">
            <v>1</v>
          </cell>
          <cell r="E646">
            <v>2345.4700000000003</v>
          </cell>
          <cell r="F646">
            <v>1584.2477115000002</v>
          </cell>
          <cell r="G646">
            <v>1584.2477115000002</v>
          </cell>
        </row>
        <row r="647">
          <cell r="A647">
            <v>9150946</v>
          </cell>
          <cell r="B647" t="str">
            <v>КОМПЛЕКТ КОРОБА ARCITECH С РЕЛИНГАМИ, H218/126, NL500, СЕРЕБРИСТЫЙ</v>
          </cell>
          <cell r="C647">
            <v>0</v>
          </cell>
          <cell r="D647">
            <v>1</v>
          </cell>
          <cell r="E647">
            <v>2369.0800000000004</v>
          </cell>
          <cell r="F647">
            <v>1600.1950860000002</v>
          </cell>
          <cell r="G647">
            <v>1600.1950860000002</v>
          </cell>
        </row>
        <row r="648">
          <cell r="A648">
            <v>9150947</v>
          </cell>
          <cell r="B648" t="str">
            <v>КОМПЛЕКТ КОРОБА ARCITECH С РЕЛИНГАМИ, H218/126, NL550, СЕРЕБРИСТЫЙ*ЗАКАЗНАЯ ПОЗИЦИЯ!!!</v>
          </cell>
          <cell r="C648" t="str">
            <v>*</v>
          </cell>
          <cell r="D648">
            <v>1</v>
          </cell>
          <cell r="E648">
            <v>2392.6600000000003</v>
          </cell>
          <cell r="F648">
            <v>1616.1221970000004</v>
          </cell>
          <cell r="G648">
            <v>1616.1221970000004</v>
          </cell>
        </row>
        <row r="649">
          <cell r="A649">
            <v>9150948</v>
          </cell>
          <cell r="B649" t="str">
            <v>КОМПЛЕКТ КОРОБА ARCITECH С РЕЛИНГАМИ, H218/126, NL650, СЕРЕБРИСТЫЙ*ЗАКАЗНАЯ ПОЗИЦИЯ!!!</v>
          </cell>
          <cell r="C649" t="str">
            <v>*</v>
          </cell>
          <cell r="D649">
            <v>1</v>
          </cell>
          <cell r="E649">
            <v>2439.8700000000003</v>
          </cell>
          <cell r="F649">
            <v>1648.0101915000005</v>
          </cell>
          <cell r="G649">
            <v>1648.0101915000005</v>
          </cell>
        </row>
        <row r="650">
          <cell r="A650">
            <v>9150782</v>
          </cell>
          <cell r="B650" t="str">
            <v>КОМПЛЕКТ КОРОБА ARCITECH С TOPSIDE, H218/126, NL400, СЕРЕБРИСТЫЙ</v>
          </cell>
          <cell r="C650">
            <v>0</v>
          </cell>
          <cell r="D650">
            <v>1</v>
          </cell>
          <cell r="E650">
            <v>3481.77</v>
          </cell>
          <cell r="F650">
            <v>2351.7615465000003</v>
          </cell>
          <cell r="G650">
            <v>2351.7615465000003</v>
          </cell>
        </row>
        <row r="651">
          <cell r="A651">
            <v>9150783</v>
          </cell>
          <cell r="B651" t="str">
            <v>КОМПЛЕКТ КОРОБА ARCITECH С TOPSIDE, H218/126, NL450, СЕРЕБРИСТЫЙ</v>
          </cell>
          <cell r="C651">
            <v>0</v>
          </cell>
          <cell r="D651">
            <v>1</v>
          </cell>
          <cell r="E651">
            <v>3503.38</v>
          </cell>
          <cell r="F651">
            <v>2366.358021</v>
          </cell>
          <cell r="G651">
            <v>2366.358021</v>
          </cell>
        </row>
        <row r="652">
          <cell r="A652">
            <v>9150784</v>
          </cell>
          <cell r="B652" t="str">
            <v>КОМПЛЕКТ КОРОБА ARCITECH С TOPSIDE, H218/126, NL500, СЕРЕБРИСТЫЙ</v>
          </cell>
          <cell r="C652">
            <v>0</v>
          </cell>
          <cell r="D652">
            <v>1</v>
          </cell>
          <cell r="E652">
            <v>3525</v>
          </cell>
          <cell r="F652">
            <v>2380.9612499999998</v>
          </cell>
          <cell r="G652">
            <v>2380.9612499999998</v>
          </cell>
        </row>
        <row r="653">
          <cell r="A653">
            <v>9150785</v>
          </cell>
          <cell r="B653" t="str">
            <v>КОМПЛЕКТ КОРОБА ARCITECH С TOPSIDE, H218/126, NL550, СЕРЕБРИСТЫЙ*ЗАКАЗНАЯ ПОЗИЦИЯ!!!</v>
          </cell>
          <cell r="C653" t="str">
            <v>*</v>
          </cell>
          <cell r="D653">
            <v>1</v>
          </cell>
          <cell r="E653">
            <v>3546.62</v>
          </cell>
          <cell r="F653">
            <v>2395.5644790000001</v>
          </cell>
          <cell r="G653">
            <v>2395.5644790000001</v>
          </cell>
        </row>
        <row r="654">
          <cell r="A654">
            <v>9150786</v>
          </cell>
          <cell r="B654" t="str">
            <v>КОМПЛЕКТ КОРОБА ARCITECH С TOPSIDE, H218/126, NL650, СЕРЕБРИСТЫЙ*ЗАКАЗНАЯ ПОЗИЦИЯ!!!</v>
          </cell>
          <cell r="C654" t="str">
            <v>*</v>
          </cell>
          <cell r="D654">
            <v>1</v>
          </cell>
          <cell r="E654">
            <v>3589.84</v>
          </cell>
          <cell r="F654">
            <v>2424.7574280000003</v>
          </cell>
          <cell r="G654">
            <v>2424.7574280000003</v>
          </cell>
        </row>
        <row r="655">
          <cell r="A655">
            <v>9150949</v>
          </cell>
          <cell r="B655" t="str">
            <v>КОМПЛЕКТ КОРОБА ARCITECH С DESIGNSIDE, H218/126, NL270, СЕРЕБРИСТЫЙ</v>
          </cell>
          <cell r="C655">
            <v>0</v>
          </cell>
          <cell r="D655">
            <v>1</v>
          </cell>
          <cell r="E655">
            <v>3873.38</v>
          </cell>
          <cell r="F655">
            <v>2616.2745210000003</v>
          </cell>
          <cell r="G655">
            <v>2616.2745210000003</v>
          </cell>
        </row>
        <row r="656">
          <cell r="A656">
            <v>9150950</v>
          </cell>
          <cell r="B656" t="str">
            <v>КОМПЛЕКТ КОРОБА ARCITECH С DESIGNSIDE, H218/126, NL300, СЕРЕБРИСТЫЙ</v>
          </cell>
          <cell r="C656">
            <v>0</v>
          </cell>
          <cell r="D656">
            <v>1</v>
          </cell>
          <cell r="E656">
            <v>3889.2000000000003</v>
          </cell>
          <cell r="F656">
            <v>2626.9601400000001</v>
          </cell>
          <cell r="G656">
            <v>2626.9601400000001</v>
          </cell>
        </row>
        <row r="657">
          <cell r="A657">
            <v>9150951</v>
          </cell>
          <cell r="B657" t="str">
            <v>КОМПЛЕКТ КОРОБА ARCITECH С DESIGNSIDE, H218/126, NL350, СЕРЕБРИСТЫЙ</v>
          </cell>
          <cell r="C657">
            <v>0</v>
          </cell>
          <cell r="D657">
            <v>1</v>
          </cell>
          <cell r="E657">
            <v>3915.5800000000004</v>
          </cell>
          <cell r="F657">
            <v>2644.7785110000004</v>
          </cell>
          <cell r="G657">
            <v>2644.7785110000004</v>
          </cell>
        </row>
        <row r="658">
          <cell r="A658">
            <v>9150952</v>
          </cell>
          <cell r="B658" t="str">
            <v>КОМПЛЕКТ КОРОБА ARCITECH С DESIGNSIDE, H218/126, NL400, СЕРЕБРИСТЫЙ</v>
          </cell>
          <cell r="C658">
            <v>0</v>
          </cell>
          <cell r="D658">
            <v>1</v>
          </cell>
          <cell r="E658">
            <v>3941.9500000000003</v>
          </cell>
          <cell r="F658">
            <v>2662.5901275000001</v>
          </cell>
          <cell r="G658">
            <v>2662.5901275000001</v>
          </cell>
        </row>
        <row r="659">
          <cell r="A659">
            <v>9150953</v>
          </cell>
          <cell r="B659" t="str">
            <v>КОМПЛЕКТ КОРОБА ARCITECH С DESIGNSIDE, H218/126, NL450, СЕРЕБРИСТЫЙ</v>
          </cell>
          <cell r="C659">
            <v>0</v>
          </cell>
          <cell r="D659">
            <v>1</v>
          </cell>
          <cell r="E659">
            <v>3979.53</v>
          </cell>
          <cell r="F659">
            <v>2687.9735385000004</v>
          </cell>
          <cell r="G659">
            <v>2687.9735385000004</v>
          </cell>
        </row>
        <row r="660">
          <cell r="A660">
            <v>9150954</v>
          </cell>
          <cell r="B660" t="str">
            <v>КОМПЛЕКТ КОРОБА ARCITECH С DESIGNSIDE, H218/126, NL500, СЕРЕБРИСТЫЙ</v>
          </cell>
          <cell r="C660">
            <v>0</v>
          </cell>
          <cell r="D660">
            <v>1</v>
          </cell>
          <cell r="E660">
            <v>4107.99</v>
          </cell>
          <cell r="F660">
            <v>2774.7418454999997</v>
          </cell>
          <cell r="G660">
            <v>2774.7418454999997</v>
          </cell>
        </row>
        <row r="661">
          <cell r="A661">
            <v>9150955</v>
          </cell>
          <cell r="B661" t="str">
            <v>КОМПЛЕКТ КОРОБА ARCITECH С DESIGNSIDE, H218/126, NL550, СЕРЕБРИСТЫЙ*ЗАКАЗНАЯ ПОЗИЦИЯ!!!</v>
          </cell>
          <cell r="C661" t="str">
            <v>*</v>
          </cell>
          <cell r="D661">
            <v>1</v>
          </cell>
          <cell r="E661">
            <v>4078.23</v>
          </cell>
          <cell r="F661">
            <v>2754.6404535000001</v>
          </cell>
          <cell r="G661">
            <v>2754.6404535000001</v>
          </cell>
        </row>
        <row r="662">
          <cell r="A662">
            <v>9150956</v>
          </cell>
          <cell r="B662" t="str">
            <v>КОМПЛЕКТ КОРОБА ARCITECH С DESIGNSIDE, H218/126, NL650, СЕРЕБРИСТЫЙ*ЗАКАЗНАЯ ПОЗИЦИЯ!!!</v>
          </cell>
          <cell r="C662" t="str">
            <v>*</v>
          </cell>
          <cell r="D662">
            <v>1</v>
          </cell>
          <cell r="E662">
            <v>4167.0300000000007</v>
          </cell>
          <cell r="F662">
            <v>2814.6204135000003</v>
          </cell>
          <cell r="G662">
            <v>2814.6204135000003</v>
          </cell>
        </row>
        <row r="663">
          <cell r="A663">
            <v>9150957</v>
          </cell>
          <cell r="B663" t="str">
            <v>КОМПЛЕКТ КОРОБА ARCITECH С РЕЛИНГАМИ, H250/126, NL270, СЕРЕБРИСТЫЙ</v>
          </cell>
          <cell r="C663">
            <v>0</v>
          </cell>
          <cell r="D663">
            <v>1</v>
          </cell>
          <cell r="E663">
            <v>2339.44</v>
          </cell>
          <cell r="F663">
            <v>1580.1747480000001</v>
          </cell>
          <cell r="G663">
            <v>1580.1747480000001</v>
          </cell>
        </row>
        <row r="664">
          <cell r="A664">
            <v>9150958</v>
          </cell>
          <cell r="B664" t="str">
            <v>КОМПЛЕКТ КОРОБА ARCITECH С РЕЛИНГАМИ, H250/126, NL300, СЕРЕБРИСТЫЙ</v>
          </cell>
          <cell r="C664">
            <v>0</v>
          </cell>
          <cell r="D664">
            <v>1</v>
          </cell>
          <cell r="E664">
            <v>2353.6000000000004</v>
          </cell>
          <cell r="F664">
            <v>1589.7391200000004</v>
          </cell>
          <cell r="G664">
            <v>1589.7391200000004</v>
          </cell>
        </row>
        <row r="665">
          <cell r="A665">
            <v>9150959</v>
          </cell>
          <cell r="B665" t="str">
            <v>КОМПЛЕКТ КОРОБА ARCITECH С РЕЛИНГАМИ, H250/126, NL350, СЕРЕБРИСТЫЙ</v>
          </cell>
          <cell r="C665">
            <v>0</v>
          </cell>
          <cell r="D665">
            <v>1</v>
          </cell>
          <cell r="E665">
            <v>2377.21</v>
          </cell>
          <cell r="F665">
            <v>1605.6864945000002</v>
          </cell>
          <cell r="G665">
            <v>1605.6864945000002</v>
          </cell>
        </row>
        <row r="666">
          <cell r="A666">
            <v>9150960</v>
          </cell>
          <cell r="B666" t="str">
            <v>КОМПЛЕКТ КОРОБА ARCITECH С РЕЛИНГАМИ, H250/126, NL400, СЕРЕБРИСТЫЙ</v>
          </cell>
          <cell r="C666">
            <v>0</v>
          </cell>
          <cell r="D666">
            <v>1</v>
          </cell>
          <cell r="E666">
            <v>2400.8100000000004</v>
          </cell>
          <cell r="F666">
            <v>1621.6271145000003</v>
          </cell>
          <cell r="G666">
            <v>1621.6271145000003</v>
          </cell>
        </row>
        <row r="667">
          <cell r="A667">
            <v>9150961</v>
          </cell>
          <cell r="B667" t="str">
            <v>КОМПЛЕКТ КОРОБА ARCITECH С РЕЛИНГАМИ, H250/126, NL450, СЕРЕБРИСТЫЙ</v>
          </cell>
          <cell r="C667">
            <v>0</v>
          </cell>
          <cell r="D667">
            <v>1</v>
          </cell>
          <cell r="E667">
            <v>2424.4</v>
          </cell>
          <cell r="F667">
            <v>1637.56098</v>
          </cell>
          <cell r="G667">
            <v>1637.56098</v>
          </cell>
        </row>
        <row r="668">
          <cell r="A668">
            <v>9150962</v>
          </cell>
          <cell r="B668" t="str">
            <v>КОМПЛЕКТ КОРОБА ARCITECH С РЕЛИНГАМИ, H250/126, NL500, СЕРЕБРИСТЫЙ</v>
          </cell>
          <cell r="C668">
            <v>0</v>
          </cell>
          <cell r="D668">
            <v>1</v>
          </cell>
          <cell r="E668">
            <v>2448</v>
          </cell>
          <cell r="F668">
            <v>1653.5016000000001</v>
          </cell>
          <cell r="G668">
            <v>1653.5016000000001</v>
          </cell>
        </row>
        <row r="669">
          <cell r="A669">
            <v>9150963</v>
          </cell>
          <cell r="B669" t="str">
            <v>КОМПЛЕКТ КОРОБА ARCITECH С РЕЛИНГАМИ, H250/126, NL550, СЕРЕБРИСТЫЙ*ЗАКАЗНАЯ ПОЗИЦИЯ!!!</v>
          </cell>
          <cell r="C669" t="str">
            <v>*</v>
          </cell>
          <cell r="D669">
            <v>1</v>
          </cell>
          <cell r="E669">
            <v>2471.6000000000004</v>
          </cell>
          <cell r="F669">
            <v>1669.4422200000001</v>
          </cell>
          <cell r="G669">
            <v>1669.4422200000001</v>
          </cell>
        </row>
        <row r="670">
          <cell r="A670">
            <v>9150964</v>
          </cell>
          <cell r="B670" t="str">
            <v>КОМПЛЕКТ КОРОБА ARCITECH С РЕЛИНГАМИ, H250/126, NL650, СЕРЕБРИСТЫЙ*ЗАКАЗНАЯ ПОЗИЦИЯ!!!</v>
          </cell>
          <cell r="C670" t="str">
            <v>*</v>
          </cell>
          <cell r="D670">
            <v>1</v>
          </cell>
          <cell r="E670">
            <v>2518.8000000000002</v>
          </cell>
          <cell r="F670">
            <v>1701.3234600000001</v>
          </cell>
          <cell r="G670">
            <v>1701.3234600000001</v>
          </cell>
        </row>
        <row r="671">
          <cell r="A671">
            <v>9150983</v>
          </cell>
          <cell r="B671" t="str">
            <v>КОМПЛЕКТ КОРОБА ARCITECH С TOPSIDE, H250/126, NL400, СЕРЕБРИСТЫЙ</v>
          </cell>
          <cell r="C671">
            <v>0</v>
          </cell>
          <cell r="D671">
            <v>1</v>
          </cell>
          <cell r="E671">
            <v>3849.6</v>
          </cell>
          <cell r="F671">
            <v>2600.2123200000001</v>
          </cell>
          <cell r="G671">
            <v>2600.2123200000001</v>
          </cell>
        </row>
        <row r="672">
          <cell r="A672">
            <v>9150984</v>
          </cell>
          <cell r="B672" t="str">
            <v>КОМПЛЕКТ КОРОБА ARCITECH С TOPSIDE, H250/126, NL450, СЕРЕБРИСТЫЙ</v>
          </cell>
          <cell r="C672">
            <v>0</v>
          </cell>
          <cell r="D672">
            <v>1</v>
          </cell>
          <cell r="E672">
            <v>3874.07</v>
          </cell>
          <cell r="F672">
            <v>2616.7405815000006</v>
          </cell>
          <cell r="G672">
            <v>2616.7405815000006</v>
          </cell>
        </row>
        <row r="673">
          <cell r="A673">
            <v>9150985</v>
          </cell>
          <cell r="B673" t="str">
            <v>КОМПЛЕКТ КОРОБА ARCITECH С TOPSIDE, H250/126, NL500, СЕРЕБРИСТЫЙ</v>
          </cell>
          <cell r="C673">
            <v>0</v>
          </cell>
          <cell r="D673">
            <v>1</v>
          </cell>
          <cell r="E673">
            <v>3898.54</v>
          </cell>
          <cell r="F673">
            <v>2633.2688430000003</v>
          </cell>
          <cell r="G673">
            <v>2633.2688430000003</v>
          </cell>
        </row>
        <row r="674">
          <cell r="A674">
            <v>9150986</v>
          </cell>
          <cell r="B674" t="str">
            <v>КОМПЛЕКТ КОРОБА ARCITECH С TOPSIDE, H250/126, NL550, СЕРЕБРИСТЫЙ*ЗАКАЗНАЯ ПОЗИЦИЯ!!!</v>
          </cell>
          <cell r="C674" t="str">
            <v>*</v>
          </cell>
          <cell r="D674">
            <v>1</v>
          </cell>
          <cell r="E674">
            <v>3923.02</v>
          </cell>
          <cell r="F674">
            <v>2649.8038589999996</v>
          </cell>
          <cell r="G674">
            <v>2649.8038589999996</v>
          </cell>
        </row>
        <row r="675">
          <cell r="A675">
            <v>9150987</v>
          </cell>
          <cell r="B675" t="str">
            <v>КОМПЛЕКТ КОРОБА ARCITECH С TOPSIDE, H250/126, NL650, СЕРЕБРИСТЫЙ*ЗАКАЗНАЯ ПОЗИЦИЯ!!!</v>
          </cell>
          <cell r="C675" t="str">
            <v>*</v>
          </cell>
          <cell r="D675">
            <v>1</v>
          </cell>
          <cell r="E675">
            <v>3971.97</v>
          </cell>
          <cell r="F675">
            <v>2682.8671365</v>
          </cell>
          <cell r="G675">
            <v>2682.8671365</v>
          </cell>
        </row>
        <row r="676">
          <cell r="A676">
            <v>9150965</v>
          </cell>
          <cell r="B676" t="str">
            <v>КОМПЛЕКТ КОРОБА ARCITECH С DESIGNSIDE, H250/126, NL270, СЕРЕБРИСТЫЙ</v>
          </cell>
          <cell r="C676">
            <v>0</v>
          </cell>
          <cell r="D676">
            <v>1</v>
          </cell>
          <cell r="E676">
            <v>4736.8900000000003</v>
          </cell>
          <cell r="F676">
            <v>3199.5323505000006</v>
          </cell>
          <cell r="G676">
            <v>3199.5323505000006</v>
          </cell>
        </row>
        <row r="677">
          <cell r="A677">
            <v>9150966</v>
          </cell>
          <cell r="B677" t="str">
            <v>КОМПЛЕКТ КОРОБА ARCITECH С DESIGNSIDE, H250/126, NL300, СЕРЕБРИСТЫЙ</v>
          </cell>
          <cell r="C677">
            <v>0</v>
          </cell>
          <cell r="D677">
            <v>1</v>
          </cell>
          <cell r="E677">
            <v>4755.34</v>
          </cell>
          <cell r="F677">
            <v>3211.9944030000006</v>
          </cell>
          <cell r="G677">
            <v>3211.9944030000006</v>
          </cell>
        </row>
        <row r="678">
          <cell r="A678">
            <v>9150967</v>
          </cell>
          <cell r="B678" t="str">
            <v>КОМПЛЕКТ КОРОБА ARCITECH С DESIGNSIDE, H250/126, NL350, СЕРЕБРИСТЫЙ</v>
          </cell>
          <cell r="C678">
            <v>0</v>
          </cell>
          <cell r="D678">
            <v>1</v>
          </cell>
          <cell r="E678">
            <v>4786.1100000000006</v>
          </cell>
          <cell r="F678">
            <v>3232.7779995000005</v>
          </cell>
          <cell r="G678">
            <v>3232.7779995000005</v>
          </cell>
        </row>
        <row r="679">
          <cell r="A679">
            <v>9150968</v>
          </cell>
          <cell r="B679" t="str">
            <v>КОМПЛЕКТ КОРОБА ARCITECH С DESIGNSIDE, H250/126, NL400, СЕРЕБРИСТЫЙ</v>
          </cell>
          <cell r="C679">
            <v>0</v>
          </cell>
          <cell r="D679">
            <v>1</v>
          </cell>
          <cell r="E679">
            <v>4889.7300000000005</v>
          </cell>
          <cell r="F679">
            <v>3302.7681284999999</v>
          </cell>
          <cell r="G679">
            <v>3302.7681284999999</v>
          </cell>
        </row>
        <row r="680">
          <cell r="A680">
            <v>9150969</v>
          </cell>
          <cell r="B680" t="str">
            <v>КОМПЛЕКТ КОРОБА ARCITECH С DESIGNSIDE, H250/126, NL450, СЕРЕБРИСТЫЙ</v>
          </cell>
          <cell r="C680">
            <v>0</v>
          </cell>
          <cell r="D680">
            <v>1</v>
          </cell>
          <cell r="E680">
            <v>4862.3500000000004</v>
          </cell>
          <cell r="F680">
            <v>3284.2743075000008</v>
          </cell>
          <cell r="G680">
            <v>3284.2743075000008</v>
          </cell>
        </row>
        <row r="681">
          <cell r="A681">
            <v>9150970</v>
          </cell>
          <cell r="B681" t="str">
            <v>КОМПЛЕКТ КОРОБА ARCITECH С DESIGNSIDE, H250/126, NL500, СЕРЕБРИСТЫЙ</v>
          </cell>
          <cell r="C681">
            <v>0</v>
          </cell>
          <cell r="D681">
            <v>1</v>
          </cell>
          <cell r="E681">
            <v>4908.1099999999997</v>
          </cell>
          <cell r="F681">
            <v>3315.1828995000005</v>
          </cell>
          <cell r="G681">
            <v>3315.1828995000005</v>
          </cell>
        </row>
        <row r="682">
          <cell r="A682">
            <v>9150981</v>
          </cell>
          <cell r="B682" t="str">
            <v>КОМПЛЕКТ КОРОБА ARCITECH С DESIGNSIDE, H250/126, NL550, СЕРЕБРИСТЫЙ*ЗАКАЗНАЯ ПОЗИЦИЯ!!!</v>
          </cell>
          <cell r="C682" t="str">
            <v>*</v>
          </cell>
          <cell r="D682">
            <v>1</v>
          </cell>
          <cell r="E682">
            <v>4969.2</v>
          </cell>
          <cell r="F682">
            <v>3356.4461400000005</v>
          </cell>
          <cell r="G682">
            <v>3356.4461400000005</v>
          </cell>
        </row>
        <row r="683">
          <cell r="A683">
            <v>9150982</v>
          </cell>
          <cell r="B683" t="str">
            <v>КОМПЛЕКТ КОРОБА ARCITECH С DESIGNSIDE, H250/126, NL650, СЕРЕБРИСТЫЙ*ЗАКАЗНАЯ ПОЗИЦИЯ!!!</v>
          </cell>
          <cell r="C683" t="str">
            <v>*</v>
          </cell>
          <cell r="D683">
            <v>1</v>
          </cell>
          <cell r="E683">
            <v>5230.88</v>
          </cell>
          <cell r="F683">
            <v>3533.1978959999997</v>
          </cell>
          <cell r="G683">
            <v>3533.1978959999997</v>
          </cell>
        </row>
        <row r="684">
          <cell r="A684">
            <v>9150988</v>
          </cell>
          <cell r="B684" t="str">
            <v>КОМПЛЕКТ КОРОБА ARCITECH С РЕЛИНГАМИ, H282/126, NL270, СЕРЕБРИСТЫЙ</v>
          </cell>
          <cell r="C684">
            <v>0</v>
          </cell>
          <cell r="D684">
            <v>1</v>
          </cell>
          <cell r="E684">
            <v>2434.15</v>
          </cell>
          <cell r="F684">
            <v>1644.1466175</v>
          </cell>
          <cell r="G684">
            <v>1644.1466175</v>
          </cell>
        </row>
        <row r="685">
          <cell r="A685">
            <v>9150989</v>
          </cell>
          <cell r="B685" t="str">
            <v>КОМПЛЕКТ КОРОБА ARCITECH С РЕЛИНГАМИ, H282/126, NL300, СЕРЕБРИСТЫЙ</v>
          </cell>
          <cell r="C685">
            <v>0</v>
          </cell>
          <cell r="D685">
            <v>1</v>
          </cell>
          <cell r="E685">
            <v>2448.3100000000004</v>
          </cell>
          <cell r="F685">
            <v>1653.7109895000003</v>
          </cell>
          <cell r="G685">
            <v>1653.7109895000003</v>
          </cell>
        </row>
        <row r="686">
          <cell r="A686">
            <v>9150990</v>
          </cell>
          <cell r="B686" t="str">
            <v>КОМПЛЕКТ КОРОБА ARCITECH С РЕЛИНГАМИ, H282/126, NL350, СЕРЕБРИСТЫЙ</v>
          </cell>
          <cell r="C686">
            <v>0</v>
          </cell>
          <cell r="D686">
            <v>1</v>
          </cell>
          <cell r="E686">
            <v>2471.92</v>
          </cell>
          <cell r="F686">
            <v>1669.6583640000001</v>
          </cell>
          <cell r="G686">
            <v>1669.6583640000001</v>
          </cell>
        </row>
        <row r="687">
          <cell r="A687">
            <v>9150991</v>
          </cell>
          <cell r="B687" t="str">
            <v>КОМПЛЕКТ КОРОБА ARCITECH С РЕЛИНГАМИ, H282/126, NL400, СЕРЕБРИСТЫЙ</v>
          </cell>
          <cell r="C687">
            <v>0</v>
          </cell>
          <cell r="D687">
            <v>1</v>
          </cell>
          <cell r="E687">
            <v>2495.5100000000002</v>
          </cell>
          <cell r="F687">
            <v>1685.5922295000003</v>
          </cell>
          <cell r="G687">
            <v>1685.5922295000003</v>
          </cell>
        </row>
        <row r="688">
          <cell r="A688">
            <v>9150992</v>
          </cell>
          <cell r="B688" t="str">
            <v>КОМПЛЕКТ КОРОБА ARCITECH С РЕЛИНГАМИ, H282/126, NL450, СЕРЕБРИСТЫЙ</v>
          </cell>
          <cell r="C688">
            <v>0</v>
          </cell>
          <cell r="D688">
            <v>1</v>
          </cell>
          <cell r="E688">
            <v>2519.11</v>
          </cell>
          <cell r="F688">
            <v>1701.5328495000003</v>
          </cell>
          <cell r="G688">
            <v>1701.5328495000003</v>
          </cell>
        </row>
        <row r="689">
          <cell r="A689">
            <v>9150993</v>
          </cell>
          <cell r="B689" t="str">
            <v>КОМПЛЕКТ КОРОБА ARCITECH С РЕЛИНГАМИ, H282/126, NL500, СЕРЕБРИСТЫЙ</v>
          </cell>
          <cell r="C689">
            <v>0</v>
          </cell>
          <cell r="D689">
            <v>1</v>
          </cell>
          <cell r="E689">
            <v>2542.71</v>
          </cell>
          <cell r="F689">
            <v>1717.4734695000002</v>
          </cell>
          <cell r="G689">
            <v>1717.4734695000002</v>
          </cell>
        </row>
        <row r="690">
          <cell r="A690">
            <v>9150994</v>
          </cell>
          <cell r="B690" t="str">
            <v>КОМПЛЕКТ КОРОБА ARCITECH С РЕЛИНГАМИ, H282/126, NL550, СЕРЕБРИСТЫЙ*ЗАКАЗНАЯ ПОЗИЦИЯ!!!</v>
          </cell>
          <cell r="C690" t="str">
            <v>*</v>
          </cell>
          <cell r="D690">
            <v>1</v>
          </cell>
          <cell r="E690">
            <v>2566.3100000000004</v>
          </cell>
          <cell r="F690">
            <v>1733.4140895000003</v>
          </cell>
          <cell r="G690">
            <v>1733.4140895000003</v>
          </cell>
        </row>
        <row r="691">
          <cell r="A691">
            <v>9150995</v>
          </cell>
          <cell r="B691" t="str">
            <v>КОМПЛЕКТ КОРОБА ARCITECH С РЕЛИНГАМИ, H282/126, NL650, СЕРЕБРИСТЫЙ*ЗАКАЗНАЯ ПОЗИЦИЯ!!!</v>
          </cell>
          <cell r="C691" t="str">
            <v>*</v>
          </cell>
          <cell r="D691">
            <v>1</v>
          </cell>
          <cell r="E691">
            <v>2613.5</v>
          </cell>
          <cell r="F691">
            <v>1765.288575</v>
          </cell>
          <cell r="G691">
            <v>1765.288575</v>
          </cell>
        </row>
        <row r="692">
          <cell r="A692">
            <v>9234469</v>
          </cell>
          <cell r="B692" t="str">
            <v>КОМПЛЕКТ БОКОВИН ЯЩИКА ARCITECH, H78, NL500, СЕРЕБРИСТЫЙ</v>
          </cell>
          <cell r="C692">
            <v>0</v>
          </cell>
          <cell r="D692">
            <v>1</v>
          </cell>
          <cell r="E692">
            <v>1528.05</v>
          </cell>
          <cell r="F692">
            <v>1032.1213725</v>
          </cell>
          <cell r="G692">
            <v>1032.1213725</v>
          </cell>
        </row>
        <row r="693">
          <cell r="A693">
            <v>9150612</v>
          </cell>
          <cell r="B693" t="str">
            <v>КОМПЛЕКТ БОКОВИН ЯЩИКА ARCITECH, H78, NL500, СЕРЕБРИСТЫЙ</v>
          </cell>
          <cell r="C693">
            <v>0</v>
          </cell>
          <cell r="D693">
            <v>1</v>
          </cell>
          <cell r="E693">
            <v>1528.05</v>
          </cell>
          <cell r="F693">
            <v>1032.1213725</v>
          </cell>
          <cell r="G693">
            <v>1032.1213725</v>
          </cell>
        </row>
        <row r="694">
          <cell r="A694">
            <v>9150613</v>
          </cell>
          <cell r="B694" t="str">
            <v>КОМПЛЕКТ БОКОВИН ЯЩИКА ARCITECH, H94, NL270, СЕРЕБРИСТЫЙ</v>
          </cell>
          <cell r="C694">
            <v>0</v>
          </cell>
          <cell r="D694">
            <v>1</v>
          </cell>
          <cell r="E694">
            <v>1121.56</v>
          </cell>
          <cell r="F694">
            <v>757.55770200000006</v>
          </cell>
          <cell r="G694">
            <v>757.55770200000006</v>
          </cell>
        </row>
        <row r="695">
          <cell r="A695">
            <v>9150614</v>
          </cell>
          <cell r="B695" t="str">
            <v>КОМПЛЕКТ БОКОВИН ЯЩИКА ARCITECH, H94, NL300, СЕРЕБРИСТЫЙ</v>
          </cell>
          <cell r="C695">
            <v>0</v>
          </cell>
          <cell r="D695">
            <v>1</v>
          </cell>
          <cell r="E695">
            <v>1129.8</v>
          </cell>
          <cell r="F695">
            <v>763.12341000000004</v>
          </cell>
          <cell r="G695">
            <v>763.12341000000004</v>
          </cell>
        </row>
        <row r="696">
          <cell r="A696">
            <v>9150615</v>
          </cell>
          <cell r="B696" t="str">
            <v>КОМПЛЕКТ БОКОВИН ЯЩИКА ARCITECH, H94, NL350, СЕРЕБРИСТЫЙ</v>
          </cell>
          <cell r="C696">
            <v>0</v>
          </cell>
          <cell r="D696">
            <v>1</v>
          </cell>
          <cell r="E696">
            <v>1143.53</v>
          </cell>
          <cell r="F696">
            <v>772.39733850000005</v>
          </cell>
          <cell r="G696">
            <v>772.39733850000005</v>
          </cell>
        </row>
        <row r="697">
          <cell r="A697">
            <v>9150616</v>
          </cell>
          <cell r="B697" t="str">
            <v>КОМПЛЕКТ БОКОВИН ЯЩИКА ARCITECH, H94, NL400, СЕРЕБРИСТЫЙ</v>
          </cell>
          <cell r="C697">
            <v>0</v>
          </cell>
          <cell r="D697">
            <v>1</v>
          </cell>
          <cell r="E697">
            <v>1157.27</v>
          </cell>
          <cell r="F697">
            <v>781.6780215</v>
          </cell>
          <cell r="G697">
            <v>781.6780215</v>
          </cell>
        </row>
        <row r="698">
          <cell r="A698">
            <v>9150618</v>
          </cell>
          <cell r="B698" t="str">
            <v>КОМПЛЕКТ БОКОВИН ЯЩИКА ARCITECH, H94, NL450, СЕРЕБРИСТЫЙ</v>
          </cell>
          <cell r="C698">
            <v>0</v>
          </cell>
          <cell r="D698">
            <v>1</v>
          </cell>
          <cell r="E698">
            <v>1171</v>
          </cell>
          <cell r="F698">
            <v>790.95195000000012</v>
          </cell>
          <cell r="G698">
            <v>790.95195000000012</v>
          </cell>
        </row>
        <row r="699">
          <cell r="A699">
            <v>9150619</v>
          </cell>
          <cell r="B699" t="str">
            <v>КОМПЛЕКТ БОКОВИН ЯЩИКА ARCITECH, H94, NL500, СЕРЕБРИСТЫЙ</v>
          </cell>
          <cell r="C699">
            <v>0</v>
          </cell>
          <cell r="D699">
            <v>1</v>
          </cell>
          <cell r="E699">
            <v>1184.73</v>
          </cell>
          <cell r="F699">
            <v>800.22587850000002</v>
          </cell>
          <cell r="G699">
            <v>800.22587850000002</v>
          </cell>
        </row>
        <row r="700">
          <cell r="A700">
            <v>9150620</v>
          </cell>
          <cell r="B700" t="str">
            <v>КОМПЛЕКТ БОКОВИН ЯЩИКА ARCITECH, H94, NL550, СЕРЕБРИСТЫЙ*ЗАКАЗНАЯ ПОЗИЦИЯ!!!</v>
          </cell>
          <cell r="C700" t="str">
            <v>*</v>
          </cell>
          <cell r="D700">
            <v>1</v>
          </cell>
          <cell r="E700">
            <v>1198.46</v>
          </cell>
          <cell r="F700">
            <v>809.49980700000003</v>
          </cell>
          <cell r="G700">
            <v>809.49980700000003</v>
          </cell>
        </row>
        <row r="701">
          <cell r="A701">
            <v>9150621</v>
          </cell>
          <cell r="B701" t="str">
            <v>КОМПЛЕКТ БОКОВИН ЯЩИКА ARCITECH, H94, NL650, СЕРЕБРИСТЫЙ*ЗАКАЗНАЯ ПОЗИЦИЯ!!!</v>
          </cell>
          <cell r="C701" t="str">
            <v>*</v>
          </cell>
          <cell r="D701">
            <v>1</v>
          </cell>
          <cell r="E701">
            <v>1236.49</v>
          </cell>
          <cell r="F701">
            <v>835.18717049999998</v>
          </cell>
          <cell r="G701">
            <v>835.18717049999998</v>
          </cell>
        </row>
        <row r="702">
          <cell r="A702">
            <v>9150622</v>
          </cell>
          <cell r="B702" t="str">
            <v>КОМПЛЕКТ БОКОВИН ЯЩИКА ARCITECH, H126, NL270, СЕРЕБРИСТЫЙ</v>
          </cell>
          <cell r="C702">
            <v>0</v>
          </cell>
          <cell r="D702">
            <v>1</v>
          </cell>
          <cell r="E702">
            <v>1350.44</v>
          </cell>
          <cell r="F702">
            <v>912.15469800000005</v>
          </cell>
          <cell r="G702">
            <v>912.15469800000005</v>
          </cell>
        </row>
        <row r="703">
          <cell r="A703">
            <v>9150623</v>
          </cell>
          <cell r="B703" t="str">
            <v>КОМПЛЕКТ БОКОВИН ЯЩИКА ARCITECH, H126, NL300, СЕРЕБРИСТЫЙ</v>
          </cell>
          <cell r="C703">
            <v>0</v>
          </cell>
          <cell r="D703">
            <v>1</v>
          </cell>
          <cell r="E703">
            <v>1358.68</v>
          </cell>
          <cell r="F703">
            <v>917.72040600000003</v>
          </cell>
          <cell r="G703">
            <v>917.72040600000003</v>
          </cell>
        </row>
        <row r="704">
          <cell r="A704">
            <v>9150624</v>
          </cell>
          <cell r="B704" t="str">
            <v>КОМПЛЕКТ БОКОВИН ЯЩИКА ARCITECH, H126, NL350, СЕРЕБРИСТЫЙ</v>
          </cell>
          <cell r="C704">
            <v>0</v>
          </cell>
          <cell r="D704">
            <v>1</v>
          </cell>
          <cell r="E704">
            <v>1372.42</v>
          </cell>
          <cell r="F704">
            <v>927.00108900000009</v>
          </cell>
          <cell r="G704">
            <v>927.00108900000009</v>
          </cell>
        </row>
        <row r="705">
          <cell r="A705">
            <v>9150625</v>
          </cell>
          <cell r="B705" t="str">
            <v>КОМПЛЕКТ БОКОВИН ЯЩИКА ARCITECH, H126, NL400, СЕРЕБРИСТЫЙ</v>
          </cell>
          <cell r="C705">
            <v>0</v>
          </cell>
          <cell r="D705">
            <v>1</v>
          </cell>
          <cell r="E705">
            <v>1386.14</v>
          </cell>
          <cell r="F705">
            <v>936.26826300000016</v>
          </cell>
          <cell r="G705">
            <v>936.26826300000016</v>
          </cell>
        </row>
        <row r="706">
          <cell r="A706">
            <v>9150626</v>
          </cell>
          <cell r="B706" t="str">
            <v>КОМПЛЕКТ БОКОВИН ЯЩИКА ARCITECH, H126, NL450, СЕРЕБРИСТЫЙ</v>
          </cell>
          <cell r="C706">
            <v>0</v>
          </cell>
          <cell r="D706">
            <v>1</v>
          </cell>
          <cell r="E706">
            <v>1399.89</v>
          </cell>
          <cell r="F706">
            <v>945.55570050000006</v>
          </cell>
          <cell r="G706">
            <v>945.55570050000006</v>
          </cell>
        </row>
        <row r="707">
          <cell r="A707">
            <v>9150627</v>
          </cell>
          <cell r="B707" t="str">
            <v>КОМПЛЕКТ БОКОВИН ЯЩИКА ARCITECH, H126, NL500, СЕРЕБРИСТЫЙ</v>
          </cell>
          <cell r="C707">
            <v>0</v>
          </cell>
          <cell r="D707">
            <v>1</v>
          </cell>
          <cell r="E707">
            <v>1413.61</v>
          </cell>
          <cell r="F707">
            <v>954.82287450000001</v>
          </cell>
          <cell r="G707">
            <v>954.82287450000001</v>
          </cell>
        </row>
        <row r="708">
          <cell r="A708">
            <v>9150628</v>
          </cell>
          <cell r="B708" t="str">
            <v>КОМПЛЕКТ БОКОВИН ЯЩИКА ARCITECH, H126, NL550, СЕРЕБРИСТЫЙ*ЗАКАЗНАЯ ПОЗИЦИЯ!!!</v>
          </cell>
          <cell r="C708" t="str">
            <v>*</v>
          </cell>
          <cell r="D708">
            <v>1</v>
          </cell>
          <cell r="E708">
            <v>1427.35</v>
          </cell>
          <cell r="F708">
            <v>964.10355749999997</v>
          </cell>
          <cell r="G708">
            <v>964.10355749999997</v>
          </cell>
        </row>
        <row r="709">
          <cell r="A709">
            <v>9150629</v>
          </cell>
          <cell r="B709" t="str">
            <v>КОМПЛЕКТ БОКОВИН ЯЩИКА ARCITECH, H126, NL650, СЕРЕБРИСТЫЙ*ЗАКАЗНАЯ ПОЗИЦИЯ!!!</v>
          </cell>
          <cell r="C709" t="str">
            <v>*</v>
          </cell>
          <cell r="D709">
            <v>1</v>
          </cell>
          <cell r="E709">
            <v>1454.82</v>
          </cell>
          <cell r="F709">
            <v>982.65816900000004</v>
          </cell>
          <cell r="G709">
            <v>982.65816900000004</v>
          </cell>
        </row>
        <row r="710">
          <cell r="A710">
            <v>9150630</v>
          </cell>
          <cell r="B710" t="str">
            <v>КОМПЛЕКТ СОЕДИНИТЕЛЕЙ ЗАДНЕЙ СТЕНКИ ARCITECH, H78, СЕРЕБРИСТЫЙ</v>
          </cell>
          <cell r="C710">
            <v>0</v>
          </cell>
          <cell r="D710">
            <v>1</v>
          </cell>
          <cell r="E710">
            <v>256.52</v>
          </cell>
          <cell r="F710">
            <v>173.266434</v>
          </cell>
          <cell r="G710">
            <v>173.266434</v>
          </cell>
        </row>
        <row r="711">
          <cell r="A711">
            <v>9150641</v>
          </cell>
          <cell r="B711" t="str">
            <v>КОМПЛЕКТ СОЕДИНИТЕЛЕЙ ЗАДНЕЙ СТЕНКИ ARCITECH, H94, СЕРЕБРИСТЫЙ</v>
          </cell>
          <cell r="C711">
            <v>0</v>
          </cell>
          <cell r="D711">
            <v>1</v>
          </cell>
          <cell r="E711">
            <v>256.52</v>
          </cell>
          <cell r="F711">
            <v>173.266434</v>
          </cell>
          <cell r="G711">
            <v>173.266434</v>
          </cell>
        </row>
        <row r="712">
          <cell r="A712">
            <v>9150642</v>
          </cell>
          <cell r="B712" t="str">
            <v>КОМПЛЕКТ СОЕДИНИТЕЛЕЙ ЗАДНЕЙ СТЕНКИ ARCITECH, H126, СЕРЕБРИСТЫЙ</v>
          </cell>
          <cell r="C712">
            <v>0</v>
          </cell>
          <cell r="D712">
            <v>1</v>
          </cell>
          <cell r="E712">
            <v>325.58999999999997</v>
          </cell>
          <cell r="F712">
            <v>219.91976549999998</v>
          </cell>
          <cell r="G712">
            <v>219.91976549999998</v>
          </cell>
        </row>
        <row r="713">
          <cell r="A713">
            <v>9150643</v>
          </cell>
          <cell r="B713" t="str">
            <v>КОМПЛЕКТ СОЕДИНИТЕЛЕЙ ЗАДНЕЙ СТЕНКИ ARCITECH, H186, СЕРЕБРИСТЫЙ</v>
          </cell>
          <cell r="C713">
            <v>0</v>
          </cell>
          <cell r="D713">
            <v>1</v>
          </cell>
          <cell r="E713">
            <v>414.37</v>
          </cell>
          <cell r="F713">
            <v>279.88621649999999</v>
          </cell>
          <cell r="G713">
            <v>279.88621649999999</v>
          </cell>
        </row>
        <row r="714">
          <cell r="A714">
            <v>9150644</v>
          </cell>
          <cell r="B714" t="str">
            <v>КОМПЛЕКТ СОЕДИНИТЕЛЕЙ ЗАДНЕЙ СТЕНКИ ARCITECH, H218, СЕРЕБРИСТЫЙ</v>
          </cell>
          <cell r="C714">
            <v>0</v>
          </cell>
          <cell r="D714">
            <v>1</v>
          </cell>
          <cell r="E714">
            <v>477.52</v>
          </cell>
          <cell r="F714">
            <v>322.54088400000001</v>
          </cell>
          <cell r="G714">
            <v>322.54088400000001</v>
          </cell>
        </row>
        <row r="715">
          <cell r="A715">
            <v>9150645</v>
          </cell>
          <cell r="B715" t="str">
            <v>КОМПЛЕКТ СОЕДИНИТЕЛЕЙ ЗАДНЕЙ СТЕНКИ ARCITECH, H250, СЕРЕБРИСТЫЙ</v>
          </cell>
          <cell r="C715">
            <v>0</v>
          </cell>
          <cell r="D715">
            <v>1</v>
          </cell>
          <cell r="E715">
            <v>556.45000000000005</v>
          </cell>
          <cell r="F715">
            <v>375.85415250000005</v>
          </cell>
          <cell r="G715">
            <v>375.85415250000005</v>
          </cell>
        </row>
        <row r="716">
          <cell r="A716">
            <v>9150646</v>
          </cell>
          <cell r="B716" t="str">
            <v>КОМПЛЕКТ СОЕДИНИТЕЛЕЙ ЗАДНЕЙ СТЕНКИ ARCITECH, H282, СЕРЕБРИСТЫЙ</v>
          </cell>
          <cell r="C716">
            <v>0</v>
          </cell>
          <cell r="D716">
            <v>1</v>
          </cell>
          <cell r="E716">
            <v>651.16</v>
          </cell>
          <cell r="F716">
            <v>439.82602200000002</v>
          </cell>
          <cell r="G716">
            <v>439.82602200000002</v>
          </cell>
        </row>
        <row r="717">
          <cell r="A717">
            <v>9150647</v>
          </cell>
          <cell r="B717" t="str">
            <v>КОМПЛЕКТ ПРОДОЛЬНЫХ РЕЛИНГОВ КОРОБА С СОЕД. ПЕРЕД. ПАНЕЛИ ARCITECH, NL270, СЕРЕБРИСТЫЙ</v>
          </cell>
          <cell r="C717">
            <v>0</v>
          </cell>
          <cell r="D717">
            <v>1</v>
          </cell>
          <cell r="E717">
            <v>432.63</v>
          </cell>
          <cell r="F717">
            <v>292.21993350000002</v>
          </cell>
          <cell r="G717">
            <v>292.21993350000002</v>
          </cell>
        </row>
        <row r="718">
          <cell r="A718">
            <v>9150648</v>
          </cell>
          <cell r="B718" t="str">
            <v>КОМПЛЕКТ ПРОДОЛЬНЫХ РЕЛИНГОВ КОРОБА С СОЕД. ПЕРЕД. ПАНЕЛИ ARCITECH, NL300, СЕРЕБРИСТЫЙ</v>
          </cell>
          <cell r="C718">
            <v>0</v>
          </cell>
          <cell r="D718">
            <v>1</v>
          </cell>
          <cell r="E718">
            <v>438.53999999999996</v>
          </cell>
          <cell r="F718">
            <v>296.21184299999999</v>
          </cell>
          <cell r="G718">
            <v>296.21184299999999</v>
          </cell>
        </row>
        <row r="719">
          <cell r="A719">
            <v>9150649</v>
          </cell>
          <cell r="B719" t="str">
            <v>КОМПЛЕКТ ПРОДОЛЬНЫХ РЕЛИНГОВ КОРОБА С СОЕД. ПЕРЕД. ПАНЕЛИ ARCITECH, NL350, СЕРЕБРИСТЫЙ</v>
          </cell>
          <cell r="C719">
            <v>0</v>
          </cell>
          <cell r="D719">
            <v>1</v>
          </cell>
          <cell r="E719">
            <v>448.4</v>
          </cell>
          <cell r="F719">
            <v>302.87178</v>
          </cell>
          <cell r="G719">
            <v>302.87178</v>
          </cell>
        </row>
        <row r="720">
          <cell r="A720">
            <v>9150650</v>
          </cell>
          <cell r="B720" t="str">
            <v>КОМПЛЕКТ ПРОДОЛЬНЫХ РЕЛИНГОВ КОРОБА С СОЕД. ПЕРЕД. ПАНЕЛИ ARCITECH, NL400, СЕРЕБРИСТЫЙ</v>
          </cell>
          <cell r="C720">
            <v>0</v>
          </cell>
          <cell r="D720">
            <v>1</v>
          </cell>
          <cell r="E720">
            <v>458.26</v>
          </cell>
          <cell r="F720">
            <v>309.53171700000007</v>
          </cell>
          <cell r="G720">
            <v>309.53171700000007</v>
          </cell>
        </row>
        <row r="721">
          <cell r="A721">
            <v>9150652</v>
          </cell>
          <cell r="B721" t="str">
            <v>КОМПЛЕКТ ПРОДОЛЬНЫХ РЕЛИНГОВ КОРОБА С СОЕД. ПЕРЕД. ПАНЕЛИ ARCITECH, NL450, СЕРЕБРИСТЫЙ</v>
          </cell>
          <cell r="C721">
            <v>0</v>
          </cell>
          <cell r="D721">
            <v>1</v>
          </cell>
          <cell r="E721">
            <v>468.12</v>
          </cell>
          <cell r="F721">
            <v>316.19165400000003</v>
          </cell>
          <cell r="G721">
            <v>316.19165400000003</v>
          </cell>
        </row>
        <row r="722">
          <cell r="A722">
            <v>9150653</v>
          </cell>
          <cell r="B722" t="str">
            <v>КОМПЛЕКТ ПРОДОЛЬНЫХ РЕЛИНГОВ КОРОБА С СОЕД. ПЕРЕД. ПАНЕЛИ ARCITECH, NL500, СЕРЕБРИСТЫЙ</v>
          </cell>
          <cell r="C722">
            <v>0</v>
          </cell>
          <cell r="D722">
            <v>1</v>
          </cell>
          <cell r="E722">
            <v>477.98</v>
          </cell>
          <cell r="F722">
            <v>322.85159099999998</v>
          </cell>
          <cell r="G722">
            <v>322.85159099999998</v>
          </cell>
        </row>
        <row r="723">
          <cell r="A723">
            <v>9150654</v>
          </cell>
          <cell r="B723" t="str">
            <v>КОМПЛЕКТ ПРОДОЛЬНЫХ РЕЛИНГОВ КОРОБА С СОЕД. ПЕРЕД. ПАНЕЛИ ARCITECH, NL550, СЕРЕБРИСТЫЙ*ЗАКАЗНАЯ ПОЗИЦИЯ!!!</v>
          </cell>
          <cell r="C723" t="str">
            <v>*</v>
          </cell>
          <cell r="D723">
            <v>1</v>
          </cell>
          <cell r="E723">
            <v>487.86</v>
          </cell>
          <cell r="F723">
            <v>329.52503700000005</v>
          </cell>
          <cell r="G723">
            <v>329.52503700000005</v>
          </cell>
        </row>
        <row r="724">
          <cell r="A724">
            <v>9150656</v>
          </cell>
          <cell r="B724" t="str">
            <v>КОМПЛЕКТ ПРОДОЛЬНЫХ РЕЛИНГОВ КОРОБА С СОЕД. ПЕРЕД. ПАНЕЛИ ARCITECH, NL650, СЕРЕБРИСТЫЙ*ЗАКАЗНАЯ ПОЗИЦИЯ!!!</v>
          </cell>
          <cell r="C724" t="str">
            <v>*</v>
          </cell>
          <cell r="D724">
            <v>1</v>
          </cell>
          <cell r="E724">
            <v>507.59999999999997</v>
          </cell>
          <cell r="F724">
            <v>342.85842000000002</v>
          </cell>
          <cell r="G724">
            <v>342.85842000000002</v>
          </cell>
        </row>
        <row r="725">
          <cell r="A725">
            <v>9122912</v>
          </cell>
          <cell r="B725" t="str">
            <v>КОМПЛЕКТ НАДСТАВОК НА БОКОВИНУ TOPSIDE ДЛЯ ARCITECH, H92, NL400, СТАЛЬ, СЕРЕБРИСТЫЙ</v>
          </cell>
          <cell r="C725">
            <v>0</v>
          </cell>
          <cell r="D725">
            <v>1</v>
          </cell>
          <cell r="E725">
            <v>1705.19</v>
          </cell>
          <cell r="F725">
            <v>1151.7705855000002</v>
          </cell>
          <cell r="G725">
            <v>1151.7705855000002</v>
          </cell>
        </row>
        <row r="726">
          <cell r="A726">
            <v>9122916</v>
          </cell>
          <cell r="B726" t="str">
            <v>КОМПЛЕКТ НАДСТАВОК НА БОКОВИНУ TOPSIDE ДЛЯ ARCITECH, H92, NL450, СТАЛЬ, СЕРЕБРИСТЫЙ</v>
          </cell>
          <cell r="C726">
            <v>0</v>
          </cell>
          <cell r="D726">
            <v>1</v>
          </cell>
          <cell r="E726">
            <v>1713.62</v>
          </cell>
          <cell r="F726">
            <v>1157.4646289999998</v>
          </cell>
          <cell r="G726">
            <v>1157.4646289999998</v>
          </cell>
        </row>
        <row r="727">
          <cell r="A727">
            <v>9122920</v>
          </cell>
          <cell r="B727" t="str">
            <v>КОМПЛЕКТ НАДСТАВОК НА БОКОВИНУ TOPSIDE ДЛЯ ARCITECH, H92, NL500, СТАЛЬ, СЕРЕБРИСТЫЙ</v>
          </cell>
          <cell r="C727">
            <v>0</v>
          </cell>
          <cell r="D727">
            <v>1</v>
          </cell>
          <cell r="E727">
            <v>1722.06</v>
          </cell>
          <cell r="F727">
            <v>1163.1654270000001</v>
          </cell>
          <cell r="G727">
            <v>1163.1654270000001</v>
          </cell>
        </row>
        <row r="728">
          <cell r="A728">
            <v>9122924</v>
          </cell>
          <cell r="B728" t="str">
            <v>КОМПЛЕКТ НАДСТАВОК НА БОКОВИНУ TOPSIDE ДЛЯ ARCITECH, H92, NL550, СТАЛЬ, СЕРЕБРИСТЫЙ*ЗАКАЗНАЯ ПОЗИЦИЯ!!!</v>
          </cell>
          <cell r="C728" t="str">
            <v>*</v>
          </cell>
          <cell r="D728">
            <v>1</v>
          </cell>
          <cell r="E728">
            <v>1730.47</v>
          </cell>
          <cell r="F728">
            <v>1168.8459615000002</v>
          </cell>
          <cell r="G728">
            <v>1168.8459615000002</v>
          </cell>
        </row>
        <row r="729">
          <cell r="A729">
            <v>9122932</v>
          </cell>
          <cell r="B729" t="str">
            <v>КОМПЛЕКТ НАДСТАВОК НА БОКОВИНУ TOPSIDE ДЛЯ ARCITECH, H92, NL650, СТАЛЬ, СЕРЕБРИСТЫЙ*ЗАКАЗНАЯ ПОЗИЦИЯ!!!</v>
          </cell>
          <cell r="C729" t="str">
            <v>*</v>
          </cell>
          <cell r="D729">
            <v>1</v>
          </cell>
          <cell r="E729">
            <v>1747.32</v>
          </cell>
          <cell r="F729">
            <v>1180.227294</v>
          </cell>
          <cell r="G729">
            <v>1180.227294</v>
          </cell>
        </row>
        <row r="730">
          <cell r="A730">
            <v>9122983</v>
          </cell>
          <cell r="B730" t="str">
            <v>КОМПЛЕКТ НАДСТАВОК НА БОКОВИНУ DESIGNSIDE ДЛЯ ARCITECH, H92, NL270, СТЕКЛО, ПРОЗРАЧНОЕ</v>
          </cell>
          <cell r="C730">
            <v>0</v>
          </cell>
          <cell r="D730">
            <v>1</v>
          </cell>
          <cell r="E730">
            <v>1225.5899999999999</v>
          </cell>
          <cell r="F730">
            <v>827.8247654999999</v>
          </cell>
          <cell r="G730">
            <v>827.8247654999999</v>
          </cell>
        </row>
        <row r="731">
          <cell r="A731">
            <v>9122984</v>
          </cell>
          <cell r="B731" t="str">
            <v>КОМПЛЕКТ НАДСТАВОК НА БОКОВИНУ DESIGNSIDE ДЛЯ ARCITECH, H92, NL300, СТЕКЛО, ПРОЗРАЧНОЕ</v>
          </cell>
          <cell r="C731">
            <v>0</v>
          </cell>
          <cell r="D731">
            <v>1</v>
          </cell>
          <cell r="E731">
            <v>1232.97</v>
          </cell>
          <cell r="F731">
            <v>832.80958650000014</v>
          </cell>
          <cell r="G731">
            <v>832.80958650000014</v>
          </cell>
        </row>
        <row r="732">
          <cell r="A732">
            <v>9122985</v>
          </cell>
          <cell r="B732" t="str">
            <v>КОМПЛЕКТ НАДСТАВОК НА БОКОВИНУ DESIGNSIDE ДЛЯ ARCITECH, H92, NL350, СТЕКЛО, ПРОЗРАЧНОЕ</v>
          </cell>
          <cell r="C732">
            <v>0</v>
          </cell>
          <cell r="D732">
            <v>1</v>
          </cell>
          <cell r="E732">
            <v>1245.3</v>
          </cell>
          <cell r="F732">
            <v>841.1378850000001</v>
          </cell>
          <cell r="G732">
            <v>841.1378850000001</v>
          </cell>
        </row>
        <row r="733">
          <cell r="A733">
            <v>9122986</v>
          </cell>
          <cell r="B733" t="str">
            <v>КОМПЛЕКТ НАДСТАВОК НА БОКОВИНУ DESIGNSIDE ДЛЯ ARCITECH, H92, NL400, СТЕКЛО, ПРОЗРАЧНОЕ</v>
          </cell>
          <cell r="C733">
            <v>0</v>
          </cell>
          <cell r="D733">
            <v>1</v>
          </cell>
          <cell r="E733">
            <v>1257.6300000000001</v>
          </cell>
          <cell r="F733">
            <v>849.46618350000006</v>
          </cell>
          <cell r="G733">
            <v>849.46618350000006</v>
          </cell>
        </row>
        <row r="734">
          <cell r="A734">
            <v>9122987</v>
          </cell>
          <cell r="B734" t="str">
            <v>КОМПЛЕКТ НАДСТАВОК НА БОКОВИНУ DESIGNSIDE ДЛЯ ARCITECH, H92, NL450, СТЕКЛО, ПРОЗРАЧНОЕ</v>
          </cell>
          <cell r="C734">
            <v>0</v>
          </cell>
          <cell r="D734">
            <v>1</v>
          </cell>
          <cell r="E734">
            <v>1280.9100000000001</v>
          </cell>
          <cell r="F734">
            <v>865.19065950000004</v>
          </cell>
          <cell r="G734">
            <v>865.19065950000004</v>
          </cell>
        </row>
        <row r="735">
          <cell r="A735">
            <v>9122988</v>
          </cell>
          <cell r="B735" t="str">
            <v>КОМПЛЕКТ НАДСТАВОК НА БОКОВИНУ DESIGNSIDE ДЛЯ ARCITECH, H92, NL500, СТЕКЛО, ПРОЗРАЧНОЕ</v>
          </cell>
          <cell r="C735">
            <v>0</v>
          </cell>
          <cell r="D735">
            <v>1</v>
          </cell>
          <cell r="E735">
            <v>1427.65</v>
          </cell>
          <cell r="F735">
            <v>964.30619249999995</v>
          </cell>
          <cell r="G735">
            <v>964.30619249999995</v>
          </cell>
        </row>
        <row r="736">
          <cell r="A736">
            <v>9122989</v>
          </cell>
          <cell r="B736" t="str">
            <v>КОМПЛЕКТ НАДСТАВОК НА БОКОВИНУ DESIGNSIDE ДЛЯ ARCITECH, H92, NL550, СТЕКЛО, ПРОЗРАЧНОЕ*ЗАКАЗНАЯ ПОЗИЦИЯ!!!</v>
          </cell>
          <cell r="C736" t="str">
            <v>*</v>
          </cell>
          <cell r="D736">
            <v>1</v>
          </cell>
          <cell r="E736">
            <v>1384.18</v>
          </cell>
          <cell r="F736">
            <v>934.94438100000013</v>
          </cell>
          <cell r="G736">
            <v>934.94438100000013</v>
          </cell>
        </row>
        <row r="737">
          <cell r="A737">
            <v>9122990</v>
          </cell>
          <cell r="B737" t="str">
            <v>КОМПЛЕКТ НАДСТАВОК НА БОКОВИНУ DESIGNSIDE ДЛЯ ARCITECH, H92, NL650, СТЕКЛО, ПРОЗРАЧНОЕ*ЗАКАЗНАЯ ПОЗИЦИЯ!!!</v>
          </cell>
          <cell r="C737" t="str">
            <v>*</v>
          </cell>
          <cell r="D737">
            <v>1</v>
          </cell>
          <cell r="E737">
            <v>1445.5</v>
          </cell>
          <cell r="F737">
            <v>976.36297500000012</v>
          </cell>
          <cell r="G737">
            <v>976.36297500000012</v>
          </cell>
        </row>
        <row r="738">
          <cell r="A738">
            <v>9122973</v>
          </cell>
          <cell r="B738" t="str">
            <v>КОМПЛЕКТ АДАПТЕРОВ DESIGNSIDE ARCITECH, H92, СЕРЕБРИСТЫЙ</v>
          </cell>
          <cell r="C738">
            <v>0</v>
          </cell>
          <cell r="D738">
            <v>1</v>
          </cell>
          <cell r="E738">
            <v>789.27</v>
          </cell>
          <cell r="F738">
            <v>533.11242149999998</v>
          </cell>
          <cell r="G738">
            <v>533.11242149999998</v>
          </cell>
        </row>
        <row r="739">
          <cell r="A739">
            <v>9122998</v>
          </cell>
          <cell r="B739" t="str">
            <v>КОМПЛЕКТ СОЕДИНИТЕЛЕЙ DESIGNSIDE ДЛЯ ARCITECH</v>
          </cell>
          <cell r="C739">
            <v>0</v>
          </cell>
          <cell r="D739">
            <v>15</v>
          </cell>
          <cell r="E739">
            <v>771.73</v>
          </cell>
          <cell r="F739">
            <v>521.26502849999997</v>
          </cell>
          <cell r="G739">
            <v>521.26502849999997</v>
          </cell>
        </row>
        <row r="740">
          <cell r="A740">
            <v>9122949</v>
          </cell>
          <cell r="B740" t="str">
            <v>КОМПЛЕКТ НАДСТАВОК НА БОКОВИНУ TOPSIDE ДЛЯ ARCITECH, H124, NL400, СТАЛЬ, СЕРЕБРИСТЫЙ</v>
          </cell>
          <cell r="C740">
            <v>0</v>
          </cell>
          <cell r="D740">
            <v>1</v>
          </cell>
          <cell r="E740">
            <v>2003.3</v>
          </cell>
          <cell r="F740">
            <v>1353.1289850000001</v>
          </cell>
          <cell r="G740">
            <v>1353.1289850000001</v>
          </cell>
        </row>
        <row r="741">
          <cell r="A741">
            <v>9122953</v>
          </cell>
          <cell r="B741" t="str">
            <v>КОМПЛЕКТ НАДСТАВОК НА БОКОВИНУ TOPSIDE ДЛЯ ARCITECH, H124, NL450, СТАЛЬ, СЕРЕБРИСТЫЙ</v>
          </cell>
          <cell r="C741">
            <v>0</v>
          </cell>
          <cell r="D741">
            <v>1</v>
          </cell>
          <cell r="E741">
            <v>2014.66</v>
          </cell>
          <cell r="F741">
            <v>1360.802097</v>
          </cell>
          <cell r="G741">
            <v>1360.802097</v>
          </cell>
        </row>
        <row r="742">
          <cell r="A742">
            <v>9122957</v>
          </cell>
          <cell r="B742" t="str">
            <v>КОМПЛЕКТ НАДСТАВОК НА БОКОВИНУ TOPSIDE ДЛЯ ARCITECH, H124, NL500, СТАЛЬ, СЕРЕБРИСТЫЙ</v>
          </cell>
          <cell r="C742">
            <v>0</v>
          </cell>
          <cell r="D742">
            <v>1</v>
          </cell>
          <cell r="E742">
            <v>2026</v>
          </cell>
          <cell r="F742">
            <v>1368.4617000000001</v>
          </cell>
          <cell r="G742">
            <v>1368.4617000000001</v>
          </cell>
        </row>
        <row r="743">
          <cell r="A743">
            <v>9122961</v>
          </cell>
          <cell r="B743" t="str">
            <v>КОМПЛЕКТ НАДСТАВОК НА БОКОВИНУ TOPSIDE ДЛЯ ARCITECH, H124, NL550, СТАЛЬ, СЕРЕБРИСТЫЙ*ЗАКАЗНАЯ ПОЗИЦИЯ!!!</v>
          </cell>
          <cell r="C743" t="str">
            <v>*</v>
          </cell>
          <cell r="D743">
            <v>1</v>
          </cell>
          <cell r="E743">
            <v>2037.36</v>
          </cell>
          <cell r="F743">
            <v>1376.134812</v>
          </cell>
          <cell r="G743">
            <v>1376.134812</v>
          </cell>
        </row>
        <row r="744">
          <cell r="A744">
            <v>9122969</v>
          </cell>
          <cell r="B744" t="str">
            <v>КОМПЛЕКТ НАДСТАВОК НА БОКОВИНУ TOPSIDE ДЛЯ ARCITECH, H124, NL650, СТАЛЬ, СЕРЕБРИСТЫЙ*ЗАКАЗНАЯ ПОЗИЦИЯ!!!</v>
          </cell>
          <cell r="C744" t="str">
            <v>*</v>
          </cell>
          <cell r="D744">
            <v>1</v>
          </cell>
          <cell r="E744">
            <v>2060.0600000000004</v>
          </cell>
          <cell r="F744">
            <v>1391.4675270000005</v>
          </cell>
          <cell r="G744">
            <v>1391.4675270000005</v>
          </cell>
        </row>
        <row r="745">
          <cell r="A745">
            <v>9122991</v>
          </cell>
          <cell r="B745" t="str">
            <v>КОМПЛЕКТ НАДСТАВОК НА БОКОВИНУ DESIGNSIDE ДЛЯ ARCITECH, H124, NL270, СТЕКЛО, ПРОЗРАЧНОЕ</v>
          </cell>
          <cell r="C745">
            <v>0</v>
          </cell>
          <cell r="D745">
            <v>1</v>
          </cell>
          <cell r="E745">
            <v>1606.02</v>
          </cell>
          <cell r="F745">
            <v>1084.7862089999999</v>
          </cell>
          <cell r="G745">
            <v>1084.7862089999999</v>
          </cell>
        </row>
        <row r="746">
          <cell r="A746">
            <v>9122992</v>
          </cell>
          <cell r="B746" t="str">
            <v>КОМПЛЕКТ НАДСТАВОК НА БОКОВИНУ DESIGNSIDE ДЛЯ ARCITECH, H124, NL300, СТЕКЛО, ПРОЗРАЧНОЕ</v>
          </cell>
          <cell r="C746">
            <v>0</v>
          </cell>
          <cell r="D746">
            <v>1</v>
          </cell>
          <cell r="E746">
            <v>1615.98</v>
          </cell>
          <cell r="F746">
            <v>1091.5136910000001</v>
          </cell>
          <cell r="G746">
            <v>1091.5136910000001</v>
          </cell>
        </row>
        <row r="747">
          <cell r="A747">
            <v>9122993</v>
          </cell>
          <cell r="B747" t="str">
            <v>КОМПЛЕКТ НАДСТАВОК НА БОКОВИНУ DESIGNSIDE ДЛЯ ARCITECH, H124, NL350, СТЕКЛО, ПРОЗРАЧНОЕ</v>
          </cell>
          <cell r="C747">
            <v>0</v>
          </cell>
          <cell r="D747">
            <v>1</v>
          </cell>
          <cell r="E747">
            <v>1632.59</v>
          </cell>
          <cell r="F747">
            <v>1102.7329155000002</v>
          </cell>
          <cell r="G747">
            <v>1102.7329155000002</v>
          </cell>
        </row>
        <row r="748">
          <cell r="A748">
            <v>9122994</v>
          </cell>
          <cell r="B748" t="str">
            <v>КОМПЛЕКТ НАДСТАВОК НА БОКОВИНУ DESIGNSIDE ДЛЯ ARCITECH, H124, NL400, СТЕКЛО, ПРОЗРАЧНОЕ</v>
          </cell>
          <cell r="C748">
            <v>0</v>
          </cell>
          <cell r="D748">
            <v>1</v>
          </cell>
          <cell r="E748">
            <v>1763.31</v>
          </cell>
          <cell r="F748">
            <v>1191.0277395000001</v>
          </cell>
          <cell r="G748">
            <v>1191.0277395000001</v>
          </cell>
        </row>
        <row r="749">
          <cell r="A749">
            <v>9122995</v>
          </cell>
          <cell r="B749" t="str">
            <v>КОМПЛЕКТ НАДСТАВОК НА БОКОВИНУ DESIGNSIDE ДЛЯ ARCITECH, H124, NL450, СТЕКЛО, ПРОЗРАЧНОЕ</v>
          </cell>
          <cell r="C749">
            <v>0</v>
          </cell>
          <cell r="D749">
            <v>1</v>
          </cell>
          <cell r="E749">
            <v>1680.18</v>
          </cell>
          <cell r="F749">
            <v>1134.877581</v>
          </cell>
          <cell r="G749">
            <v>1134.877581</v>
          </cell>
        </row>
        <row r="750">
          <cell r="A750">
            <v>9122996</v>
          </cell>
          <cell r="B750" t="str">
            <v>КОМПЛЕКТ НАДСТАВОК НА БОКОВИНУ DESIGNSIDE ДЛЯ ARCITECH, H124, NL500, СТЕКЛО, ПРОЗРАЧНОЕ</v>
          </cell>
          <cell r="C750">
            <v>0</v>
          </cell>
          <cell r="D750">
            <v>1</v>
          </cell>
          <cell r="E750">
            <v>1754.23</v>
          </cell>
          <cell r="F750">
            <v>1184.8946535</v>
          </cell>
          <cell r="G750">
            <v>1184.8946535</v>
          </cell>
        </row>
        <row r="751">
          <cell r="A751">
            <v>9122997</v>
          </cell>
          <cell r="B751" t="str">
            <v>КОМПЛЕКТ НАДСТАВОК НА БОКОВИНУ DESIGNSIDE ДЛЯ ARCITECH, H124, NL550, СТЕКЛО, ПРОЗРАЧНОЕ*ЗАКАЗНАЯ ПОЗИЦИЯ!!!</v>
          </cell>
          <cell r="C751" t="str">
            <v>*</v>
          </cell>
          <cell r="D751">
            <v>1</v>
          </cell>
          <cell r="E751">
            <v>1801.58</v>
          </cell>
          <cell r="F751">
            <v>1216.877211</v>
          </cell>
          <cell r="G751">
            <v>1216.877211</v>
          </cell>
        </row>
        <row r="752">
          <cell r="A752">
            <v>9123078</v>
          </cell>
          <cell r="B752" t="str">
            <v>КОМПЛЕКТ НАДСТАВОК НА БОКОВИНУ DESIGNSIDE ДЛЯ ARCITECH, H124, NL650, СТЕКЛО, ПРОЗРАЧНОЕ*ЗАКАЗНАЯ ПОЗИЦИЯ!!!</v>
          </cell>
          <cell r="C752" t="str">
            <v>*</v>
          </cell>
          <cell r="D752">
            <v>1</v>
          </cell>
          <cell r="E752">
            <v>2035.81</v>
          </cell>
          <cell r="F752">
            <v>1375.0878645</v>
          </cell>
          <cell r="G752">
            <v>1375.0878645</v>
          </cell>
        </row>
        <row r="753">
          <cell r="A753">
            <v>9122978</v>
          </cell>
          <cell r="B753" t="str">
            <v>КОМПЛЕКТ АДАПТЕРОВ DESIGNSIDE ARCITECH, H124, СЕРЕБРИСТЫЙ</v>
          </cell>
          <cell r="C753">
            <v>0</v>
          </cell>
          <cell r="D753">
            <v>1</v>
          </cell>
          <cell r="E753">
            <v>1183.9000000000001</v>
          </cell>
          <cell r="F753">
            <v>799.66525500000012</v>
          </cell>
          <cell r="G753">
            <v>799.66525500000012</v>
          </cell>
        </row>
        <row r="754">
          <cell r="A754">
            <v>9192200</v>
          </cell>
          <cell r="B754" t="str">
            <v>ЗАДНЯЯ СТЕНКА ЯЩИКА ARCITECH, H94, L2000, АЛЮМИНИЙ, СЕРЕБРИСТАЯ</v>
          </cell>
          <cell r="C754">
            <v>0</v>
          </cell>
          <cell r="D754">
            <v>1</v>
          </cell>
          <cell r="E754">
            <v>4119.92</v>
          </cell>
          <cell r="F754">
            <v>2782.7999639999998</v>
          </cell>
          <cell r="G754">
            <v>2782.7999639999998</v>
          </cell>
        </row>
        <row r="755">
          <cell r="A755">
            <v>9121874</v>
          </cell>
          <cell r="B755" t="str">
            <v>ЗАДНЯЯ СТЕНКА ЯЩИКА ARCITECH, H94, L1140, АЛЮМИНИЙ, СЕРЕБРИСТАЯ</v>
          </cell>
          <cell r="C755">
            <v>0</v>
          </cell>
          <cell r="D755">
            <v>1</v>
          </cell>
          <cell r="E755">
            <v>2372.73</v>
          </cell>
          <cell r="F755">
            <v>1602.6604785</v>
          </cell>
          <cell r="G755">
            <v>1602.6604785</v>
          </cell>
        </row>
        <row r="756">
          <cell r="A756">
            <v>9192194</v>
          </cell>
          <cell r="B756" t="str">
            <v>ЗАДНЯЯ СТЕНКА ЯЩИКА ARCITECH, H126,L2000,АЛЮМИНИЙ, СЕРЕБРИСТАЯ</v>
          </cell>
          <cell r="C756">
            <v>0</v>
          </cell>
          <cell r="D756">
            <v>1</v>
          </cell>
          <cell r="E756">
            <v>4705.8500000000004</v>
          </cell>
          <cell r="F756">
            <v>3178.5663825000006</v>
          </cell>
          <cell r="G756">
            <v>3178.5663825000006</v>
          </cell>
        </row>
        <row r="757">
          <cell r="A757">
            <v>9121878</v>
          </cell>
          <cell r="B757" t="str">
            <v>ЗАДНЯЯ СТЕНКА ЯЩИКА ARCITECH, H126, L1140, АЛЮМИНИЙ, СЕРЕБРИСТАЯ</v>
          </cell>
          <cell r="C757">
            <v>0</v>
          </cell>
          <cell r="D757">
            <v>1</v>
          </cell>
          <cell r="E757">
            <v>2706.71</v>
          </cell>
          <cell r="F757">
            <v>1828.2472695000001</v>
          </cell>
          <cell r="G757">
            <v>1828.2472695000001</v>
          </cell>
        </row>
        <row r="758">
          <cell r="A758">
            <v>9192189</v>
          </cell>
          <cell r="B758" t="str">
            <v>ЗАДНЯЯ СТЕНКА ЯЩИКА ARCITECH, H186, L2000, АЛЮМИНИЙ, СЕРЕБРИСТАЯ</v>
          </cell>
          <cell r="C758">
            <v>0</v>
          </cell>
          <cell r="D758">
            <v>1</v>
          </cell>
          <cell r="E758">
            <v>5804.5</v>
          </cell>
          <cell r="F758">
            <v>3920.6495250000003</v>
          </cell>
          <cell r="G758">
            <v>3920.6495250000003</v>
          </cell>
        </row>
        <row r="759">
          <cell r="A759">
            <v>9121882</v>
          </cell>
          <cell r="B759" t="str">
            <v>ЗАДНЯЯ СТЕНКА ЯЩИКА ARCITECH, H186, L1140, АЛЮМИНИЙ, СЕРЕБРИСТАЯ</v>
          </cell>
          <cell r="C759">
            <v>0</v>
          </cell>
          <cell r="D759">
            <v>1</v>
          </cell>
          <cell r="E759">
            <v>3332.94</v>
          </cell>
          <cell r="F759">
            <v>2251.2343230000001</v>
          </cell>
          <cell r="G759">
            <v>2251.2343230000001</v>
          </cell>
        </row>
        <row r="760">
          <cell r="A760">
            <v>9192182</v>
          </cell>
          <cell r="B760" t="str">
            <v>ЗАДНЯЯ СТЕНКА ЯЩИКА ARCITECH, H218, L2000, АЛЮМИНИЙ, СЕРЕБРИСТАЯ</v>
          </cell>
          <cell r="C760">
            <v>0</v>
          </cell>
          <cell r="D760">
            <v>1</v>
          </cell>
          <cell r="E760">
            <v>6390.45</v>
          </cell>
          <cell r="F760">
            <v>4316.4294525000005</v>
          </cell>
          <cell r="G760">
            <v>4316.4294525000005</v>
          </cell>
        </row>
        <row r="761">
          <cell r="A761">
            <v>9121886</v>
          </cell>
          <cell r="B761" t="str">
            <v>ЗАДНЯЯ СТЕНКА ЯЩИКА ARCITECH, H218, L1140, АЛЮМИНИЙ, СЕРЕБРИСТАЯ</v>
          </cell>
          <cell r="C761">
            <v>0</v>
          </cell>
          <cell r="D761">
            <v>1</v>
          </cell>
          <cell r="E761">
            <v>3666.92</v>
          </cell>
          <cell r="F761">
            <v>2476.8211140000003</v>
          </cell>
          <cell r="G761">
            <v>2476.8211140000003</v>
          </cell>
        </row>
        <row r="762">
          <cell r="A762">
            <v>9123083</v>
          </cell>
          <cell r="B762" t="str">
            <v>КОМПЛЕКТ СОЕДИНИТЕЛЕЙ ПЕРЕДНЕЙ ПАНЕЛИ ВНУТР. ЯЩИКА ARCITECH, H94, СЕРЕБРИСТЫЙ</v>
          </cell>
          <cell r="C762">
            <v>0</v>
          </cell>
          <cell r="D762">
            <v>15</v>
          </cell>
          <cell r="E762">
            <v>631.41999999999996</v>
          </cell>
          <cell r="F762">
            <v>426.492639</v>
          </cell>
          <cell r="G762">
            <v>426.492639</v>
          </cell>
        </row>
        <row r="763">
          <cell r="A763">
            <v>9123086</v>
          </cell>
          <cell r="B763" t="str">
            <v>КОМПЛЕКТ СОЕДИНИТЕЛЕЙ ПЕРЕДНЕЙ ПАНЕЛИ ВНУТР. ЯЩИКА ARCITECH, H126, СЕРЕБРИСТЫЙ</v>
          </cell>
          <cell r="C763">
            <v>0</v>
          </cell>
          <cell r="D763">
            <v>15</v>
          </cell>
          <cell r="E763">
            <v>809.01</v>
          </cell>
          <cell r="F763">
            <v>546.44580450000001</v>
          </cell>
          <cell r="G763">
            <v>546.44580450000001</v>
          </cell>
        </row>
        <row r="764">
          <cell r="A764">
            <v>9123089</v>
          </cell>
          <cell r="B764" t="str">
            <v>КОМПЛЕКТ СОЕДИНИТЕЛЕЙ ПЕРЕДНЕЙ ПАНЕЛИ ВНУТР. КОРОБА ARCITECH, H186, СЕРЕБРИСТЫЙ</v>
          </cell>
          <cell r="C764">
            <v>0</v>
          </cell>
          <cell r="D764">
            <v>15</v>
          </cell>
          <cell r="E764">
            <v>1144.45</v>
          </cell>
          <cell r="F764">
            <v>773.01875250000001</v>
          </cell>
          <cell r="G764">
            <v>773.01875250000001</v>
          </cell>
        </row>
        <row r="765">
          <cell r="A765">
            <v>9123092</v>
          </cell>
          <cell r="B765" t="str">
            <v>КОМПЛЕКТ СОЕДИНИТЕЛЕЙ ПЕРЕДНЕЙ ПАНЕЛИ ВНУТР. КОРОБА ARCITECH, H218, СЕРЕБРИСТЫЙ</v>
          </cell>
          <cell r="C765">
            <v>0</v>
          </cell>
          <cell r="D765">
            <v>15</v>
          </cell>
          <cell r="E765">
            <v>1322.03</v>
          </cell>
          <cell r="F765">
            <v>892.96516350000002</v>
          </cell>
          <cell r="G765">
            <v>892.96516350000002</v>
          </cell>
        </row>
        <row r="766">
          <cell r="A766">
            <v>9192204</v>
          </cell>
          <cell r="B766" t="str">
            <v>ПЕРЕДНЯЯ ПАНЕЛЬ ВНУТРЕННЕГО ЯЩИКА ARCITECH, L2000, АЛЮМИНИЙ, СЕРЕБРИСТАЯ</v>
          </cell>
          <cell r="C766">
            <v>0</v>
          </cell>
          <cell r="D766">
            <v>1</v>
          </cell>
          <cell r="E766">
            <v>2590.3000000000002</v>
          </cell>
          <cell r="F766">
            <v>1749.6181350000002</v>
          </cell>
          <cell r="G766">
            <v>1749.6181350000002</v>
          </cell>
        </row>
        <row r="767">
          <cell r="A767">
            <v>9182706</v>
          </cell>
          <cell r="B767" t="str">
            <v>РЕЛИНГ ПЕРЕДНЕЙ ПАНЕЛИ ARCITECH, L2000, АЛЮМИНИЙ, СЕРЕБРИСТЫЙ</v>
          </cell>
          <cell r="C767">
            <v>0</v>
          </cell>
          <cell r="D767">
            <v>1</v>
          </cell>
          <cell r="E767">
            <v>702.06999999999994</v>
          </cell>
          <cell r="F767">
            <v>474.21318149999996</v>
          </cell>
          <cell r="G767">
            <v>474.21318149999996</v>
          </cell>
        </row>
        <row r="768">
          <cell r="A768">
            <v>9192208</v>
          </cell>
          <cell r="B768" t="str">
            <v>ПРОФИЛЬ ДЛЯ ПЕРЕДНЕЙ ПАНЕЛИ ВНУТРЕННЕГО ЯЩИКА ARCITECH, L2000, АЛЮМИНИЙ</v>
          </cell>
          <cell r="C768">
            <v>0</v>
          </cell>
          <cell r="D768">
            <v>1</v>
          </cell>
          <cell r="E768">
            <v>860.56999999999994</v>
          </cell>
          <cell r="F768">
            <v>581.27200649999997</v>
          </cell>
          <cell r="G768">
            <v>581.27200649999997</v>
          </cell>
        </row>
        <row r="769">
          <cell r="A769">
            <v>9123097</v>
          </cell>
          <cell r="B769" t="str">
            <v>ПРОФИЛЬ ДЛЯ ПЕРЕДНЕЙ ПАНЕЛИ ВНУТРЕННЕГО ЯЩИКА ARCITECH, L1140, АЛЮМИНИЙ</v>
          </cell>
          <cell r="C769">
            <v>0</v>
          </cell>
          <cell r="D769">
            <v>1</v>
          </cell>
          <cell r="E769">
            <v>490.55</v>
          </cell>
          <cell r="F769">
            <v>331.34199750000005</v>
          </cell>
          <cell r="G769">
            <v>331.34199750000005</v>
          </cell>
        </row>
        <row r="770">
          <cell r="A770">
            <v>9235835</v>
          </cell>
          <cell r="B770" t="str">
            <v>ФИКСАТОР ВНУТРЕННЕГО ЯЩИКА ARCITECH,СЕРЫЙ</v>
          </cell>
          <cell r="C770">
            <v>0</v>
          </cell>
          <cell r="D770">
            <v>1</v>
          </cell>
          <cell r="E770">
            <v>361.4</v>
          </cell>
          <cell r="F770">
            <v>244.10763</v>
          </cell>
          <cell r="G770">
            <v>244.10763</v>
          </cell>
        </row>
        <row r="771">
          <cell r="A771">
            <v>9135072</v>
          </cell>
          <cell r="B771" t="str">
            <v>ВНУТРЕННЯЯ ОРГАНИЗАЦИЯ ORGATRAY 400, NL450, KB400, СТАЛЬ, СЕРЕБРИСТАЯ</v>
          </cell>
          <cell r="C771">
            <v>0</v>
          </cell>
          <cell r="D771">
            <v>1</v>
          </cell>
          <cell r="E771">
            <v>787.64</v>
          </cell>
          <cell r="F771">
            <v>532.011438</v>
          </cell>
          <cell r="G771">
            <v>532.011438</v>
          </cell>
        </row>
        <row r="772">
          <cell r="A772">
            <v>9135074</v>
          </cell>
          <cell r="B772" t="str">
            <v>ВНУТРЕННЯЯ ОРГАНИЗАЦИЯ ORGATRAY 400, NL450, KB450, СТАЛЬ, СЕРЕБРИСТАЯ</v>
          </cell>
          <cell r="C772">
            <v>0</v>
          </cell>
          <cell r="D772">
            <v>1</v>
          </cell>
          <cell r="E772">
            <v>830.77</v>
          </cell>
          <cell r="F772">
            <v>561.14359650000006</v>
          </cell>
          <cell r="G772">
            <v>561.14359650000006</v>
          </cell>
        </row>
        <row r="773">
          <cell r="A773">
            <v>9135076</v>
          </cell>
          <cell r="B773" t="str">
            <v>ВНУТРЕННЯЯ ОРГАНИЗАЦИЯ ORGATRAY 400, NL450, KB500, СТАЛЬ, СЕРЕБРИСТАЯ</v>
          </cell>
          <cell r="C773">
            <v>0</v>
          </cell>
          <cell r="D773">
            <v>1</v>
          </cell>
          <cell r="E773">
            <v>873.88</v>
          </cell>
          <cell r="F773">
            <v>590.262246</v>
          </cell>
          <cell r="G773">
            <v>590.262246</v>
          </cell>
        </row>
        <row r="774">
          <cell r="A774">
            <v>9135079</v>
          </cell>
          <cell r="B774" t="str">
            <v>ВНУТРЕННЯЯ ОРГАНИЗАЦИЯ ORGATRAY 400, NL450, KB600, СТАЛЬ, СЕРЕБРИСТАЯ</v>
          </cell>
          <cell r="C774">
            <v>0</v>
          </cell>
          <cell r="D774">
            <v>1</v>
          </cell>
          <cell r="E774">
            <v>960.12</v>
          </cell>
          <cell r="F774">
            <v>648.51305400000001</v>
          </cell>
          <cell r="G774">
            <v>648.51305400000001</v>
          </cell>
        </row>
        <row r="775">
          <cell r="A775">
            <v>9135086</v>
          </cell>
          <cell r="B775" t="str">
            <v>ВНУТРЕННЯЯ ОРГАНИЗАЦИЯ ORGATRAY 400, NL500, KB400, СТАЛЬ, СЕРЕБРИСТАЯ</v>
          </cell>
          <cell r="C775">
            <v>0</v>
          </cell>
          <cell r="D775">
            <v>1</v>
          </cell>
          <cell r="E775">
            <v>825.98</v>
          </cell>
          <cell r="F775">
            <v>557.90819099999999</v>
          </cell>
          <cell r="G775">
            <v>557.90819099999999</v>
          </cell>
        </row>
        <row r="776">
          <cell r="A776">
            <v>9135087</v>
          </cell>
          <cell r="B776" t="str">
            <v>ВНУТРЕННЯЯ ОРГАНИЗАЦИЯ ORGATRAY 400, NL500, KB450, СТАЛЬ, СЕРЕБРИСТАЯ</v>
          </cell>
          <cell r="C776">
            <v>0</v>
          </cell>
          <cell r="D776">
            <v>1</v>
          </cell>
          <cell r="E776">
            <v>873.88</v>
          </cell>
          <cell r="F776">
            <v>590.262246</v>
          </cell>
          <cell r="G776">
            <v>590.262246</v>
          </cell>
        </row>
        <row r="777">
          <cell r="A777">
            <v>9135088</v>
          </cell>
          <cell r="B777" t="str">
            <v>ВНУТРЕННЯЯ ОРГАНИЗАЦИЯ ORGATRAY 400, NL500, KB500, СТАЛЬ, СЕРЕБРИСТАЯ</v>
          </cell>
          <cell r="C777">
            <v>0</v>
          </cell>
          <cell r="D777">
            <v>1</v>
          </cell>
          <cell r="E777">
            <v>921.79</v>
          </cell>
          <cell r="F777">
            <v>622.62305549999996</v>
          </cell>
          <cell r="G777">
            <v>622.62305549999996</v>
          </cell>
        </row>
        <row r="778">
          <cell r="A778">
            <v>9135090</v>
          </cell>
          <cell r="B778" t="str">
            <v>ВНУТРЕННЯЯ ОРГАНИЗАЦИЯ ORGATRAY 400, NL500, KB600, СТАЛЬ, СЕРЕБРИСТАЯ</v>
          </cell>
          <cell r="C778">
            <v>0</v>
          </cell>
          <cell r="D778">
            <v>1</v>
          </cell>
          <cell r="E778">
            <v>1017.61</v>
          </cell>
          <cell r="F778">
            <v>687.3446745</v>
          </cell>
          <cell r="G778">
            <v>687.3446745</v>
          </cell>
        </row>
        <row r="779">
          <cell r="A779">
            <v>9135092</v>
          </cell>
          <cell r="B779" t="str">
            <v>ВНУТРЕННЯЯ ОРГАНИЗАЦИЯ ORGATRAY 400, NL500, KB800, СТАЛЬ, СЕРЕБРИСТАЯ</v>
          </cell>
          <cell r="C779">
            <v>0</v>
          </cell>
          <cell r="D779">
            <v>1</v>
          </cell>
          <cell r="E779">
            <v>1927.8799999999999</v>
          </cell>
          <cell r="F779">
            <v>1302.1865459999999</v>
          </cell>
          <cell r="G779">
            <v>1302.1865459999999</v>
          </cell>
        </row>
        <row r="780">
          <cell r="A780">
            <v>9194917</v>
          </cell>
          <cell r="B780" t="str">
            <v>ВНУТРЕННЯЯ ОРГАНИЗАЦИЯ ORGATRAY 440, T370-440, B175-200, ПЛАСТИК, СЕРАЯ</v>
          </cell>
          <cell r="C780">
            <v>0</v>
          </cell>
          <cell r="D780">
            <v>1</v>
          </cell>
          <cell r="E780">
            <v>596.41999999999996</v>
          </cell>
          <cell r="F780">
            <v>402.85188900000003</v>
          </cell>
          <cell r="G780">
            <v>402.85188900000003</v>
          </cell>
        </row>
        <row r="781">
          <cell r="A781">
            <v>9194918</v>
          </cell>
          <cell r="B781" t="str">
            <v>ВНУТРЕННЯЯ ОРГАНИЗАЦИЯ ORGATRAY 440, T370-440, B201-250, ПЛАСТИК, СЕРАЯ</v>
          </cell>
          <cell r="C781">
            <v>0</v>
          </cell>
          <cell r="D781">
            <v>1</v>
          </cell>
          <cell r="E781">
            <v>637.54999999999995</v>
          </cell>
          <cell r="F781">
            <v>430.63314750000001</v>
          </cell>
          <cell r="G781">
            <v>430.63314750000001</v>
          </cell>
        </row>
        <row r="782">
          <cell r="A782">
            <v>9194919</v>
          </cell>
          <cell r="B782" t="str">
            <v>ВНУТРЕННЯЯ ОРГАНИЗАЦИЯ ORGATRAY 440, T370-440, B251-300, ПЛАСТИК, СЕРАЯ</v>
          </cell>
          <cell r="C782">
            <v>0</v>
          </cell>
          <cell r="D782">
            <v>1</v>
          </cell>
          <cell r="E782">
            <v>678.69</v>
          </cell>
          <cell r="F782">
            <v>458.42116050000004</v>
          </cell>
          <cell r="G782">
            <v>458.42116050000004</v>
          </cell>
        </row>
        <row r="783">
          <cell r="A783">
            <v>9194920</v>
          </cell>
          <cell r="B783" t="str">
            <v>ВНУТРЕННЯЯ ОРГАНИЗАЦИЯ ORGATRAY 440, T370-440, B301-350, ПЛАСТИК, СЕРАЯ</v>
          </cell>
          <cell r="C783">
            <v>0</v>
          </cell>
          <cell r="D783">
            <v>1</v>
          </cell>
          <cell r="E783">
            <v>719.81</v>
          </cell>
          <cell r="F783">
            <v>486.19566449999996</v>
          </cell>
          <cell r="G783">
            <v>486.19566449999996</v>
          </cell>
        </row>
        <row r="784">
          <cell r="A784">
            <v>9194921</v>
          </cell>
          <cell r="B784" t="str">
            <v>ВНУТРЕННЯЯ ОРГАНИЗАЦИЯ ORGATRAY 440, T370-440, B351-400, ПЛАСТИК, СЕРАЯ</v>
          </cell>
          <cell r="C784">
            <v>0</v>
          </cell>
          <cell r="D784">
            <v>1</v>
          </cell>
          <cell r="E784">
            <v>760.96</v>
          </cell>
          <cell r="F784">
            <v>513.99043200000006</v>
          </cell>
          <cell r="G784">
            <v>513.99043200000006</v>
          </cell>
        </row>
        <row r="785">
          <cell r="A785">
            <v>9194922</v>
          </cell>
          <cell r="B785" t="str">
            <v>ВНУТРЕННЯЯ ОРГАНИЗАЦИЯ ORGATRAY 440, T370-440, B401-450, ПЛАСТИК, СЕРАЯ</v>
          </cell>
          <cell r="C785">
            <v>0</v>
          </cell>
          <cell r="D785">
            <v>1</v>
          </cell>
          <cell r="E785">
            <v>802.08</v>
          </cell>
          <cell r="F785">
            <v>541.76493600000015</v>
          </cell>
          <cell r="G785">
            <v>541.76493600000015</v>
          </cell>
        </row>
        <row r="786">
          <cell r="A786">
            <v>9194923</v>
          </cell>
          <cell r="B786" t="str">
            <v>ВНУТРЕННЯЯ ОРГАНИЗАЦИЯ ORGATRAY 440, T370-440, B451-500, ПЛАСТИК, СЕРАЯ</v>
          </cell>
          <cell r="C786">
            <v>0</v>
          </cell>
          <cell r="D786">
            <v>1</v>
          </cell>
          <cell r="E786">
            <v>843.22</v>
          </cell>
          <cell r="F786">
            <v>569.55294900000001</v>
          </cell>
          <cell r="G786">
            <v>569.55294900000001</v>
          </cell>
        </row>
        <row r="787">
          <cell r="A787">
            <v>9194924</v>
          </cell>
          <cell r="B787" t="str">
            <v>ВНУТРЕННЯЯ ОРГАНИЗАЦИЯ ORGATRAY 440, T370-440, B501-600, ПЛАСТИК, СЕРАЯ</v>
          </cell>
          <cell r="C787">
            <v>0</v>
          </cell>
          <cell r="D787">
            <v>1</v>
          </cell>
          <cell r="E787">
            <v>925.47</v>
          </cell>
          <cell r="F787">
            <v>625.10871150000003</v>
          </cell>
          <cell r="G787">
            <v>625.10871150000003</v>
          </cell>
        </row>
        <row r="788">
          <cell r="A788">
            <v>9194926</v>
          </cell>
          <cell r="B788" t="str">
            <v>ВНУТРЕННЯЯ ОРГАНИЗАЦИЯ ORGATRAY 440, T370-440, B701-800, ПЛАСТИК, СЕРАЯ</v>
          </cell>
          <cell r="C788">
            <v>0</v>
          </cell>
          <cell r="D788">
            <v>1</v>
          </cell>
          <cell r="E788">
            <v>1791.1</v>
          </cell>
          <cell r="F788">
            <v>1209.798495</v>
          </cell>
          <cell r="G788">
            <v>1209.798495</v>
          </cell>
        </row>
        <row r="789">
          <cell r="A789">
            <v>9194927</v>
          </cell>
          <cell r="B789" t="str">
            <v>ВНУТРЕННЯЯ ОРГАНИЗАЦИЯ ORGATRAY 440, T370-440, B801-900, ПЛАСТИК, СЕРАЯ</v>
          </cell>
          <cell r="C789">
            <v>0</v>
          </cell>
          <cell r="D789">
            <v>1</v>
          </cell>
          <cell r="E789">
            <v>1873.37</v>
          </cell>
          <cell r="F789">
            <v>1265.3677665</v>
          </cell>
          <cell r="G789">
            <v>1265.3677665</v>
          </cell>
        </row>
        <row r="790">
          <cell r="A790">
            <v>9194928</v>
          </cell>
          <cell r="B790" t="str">
            <v>ВНУТРЕННЯЯ ОРГАНИЗАЦИЯ ORGATRAY 440, T370-440, B901-1000, ПЛАСТИК, СЕРАЯ</v>
          </cell>
          <cell r="C790">
            <v>0</v>
          </cell>
          <cell r="D790">
            <v>1</v>
          </cell>
          <cell r="E790">
            <v>1955.62</v>
          </cell>
          <cell r="F790">
            <v>1320.9235290000001</v>
          </cell>
          <cell r="G790">
            <v>1320.9235290000001</v>
          </cell>
        </row>
        <row r="791">
          <cell r="A791">
            <v>9194929</v>
          </cell>
          <cell r="B791" t="str">
            <v>ВНУТРЕННЯЯ ОРГАНИЗАЦИЯ ORGATRAY 440, T370-440, B1091-1150, ПЛАСТИК, СЕРАЯ*ЗАКАЗНАЯ ПОЗИЦИЯ!!!</v>
          </cell>
          <cell r="C791" t="str">
            <v>*</v>
          </cell>
          <cell r="D791">
            <v>1</v>
          </cell>
          <cell r="E791">
            <v>2079.02</v>
          </cell>
          <cell r="F791">
            <v>1404.2740589999999</v>
          </cell>
          <cell r="G791">
            <v>1404.2740589999999</v>
          </cell>
        </row>
        <row r="792">
          <cell r="A792">
            <v>9194930</v>
          </cell>
          <cell r="B792" t="str">
            <v>ВНУТРЕННЯЯ ОРГАНИЗАЦИЯ ORGATRAY 440, T441-520, B175-200, ПЛАСТИК, СЕРАЯ</v>
          </cell>
          <cell r="C792">
            <v>0</v>
          </cell>
          <cell r="D792">
            <v>1</v>
          </cell>
          <cell r="E792">
            <v>626.34</v>
          </cell>
          <cell r="F792">
            <v>423.06135300000005</v>
          </cell>
          <cell r="G792">
            <v>423.06135300000005</v>
          </cell>
        </row>
        <row r="793">
          <cell r="A793">
            <v>9194931</v>
          </cell>
          <cell r="B793" t="str">
            <v>ВНУТРЕННЯЯ ОРГАНИЗАЦИЯ ORGATRAY 440, T441-520, B201-250, ПЛАСТИК, СЕРАЯ</v>
          </cell>
          <cell r="C793">
            <v>0</v>
          </cell>
          <cell r="D793">
            <v>1</v>
          </cell>
          <cell r="E793">
            <v>674.94</v>
          </cell>
          <cell r="F793">
            <v>455.8882230000001</v>
          </cell>
          <cell r="G793">
            <v>455.8882230000001</v>
          </cell>
        </row>
        <row r="794">
          <cell r="A794">
            <v>9194932</v>
          </cell>
          <cell r="B794" t="str">
            <v>ВНУТРЕННЯЯ ОРГАНИЗАЦИЯ ORGATRAY 440, T441-520, B251-300, ПЛАСТИК, СЕРАЯ</v>
          </cell>
          <cell r="C794">
            <v>0</v>
          </cell>
          <cell r="D794">
            <v>1</v>
          </cell>
          <cell r="E794">
            <v>723.56</v>
          </cell>
          <cell r="F794">
            <v>488.72860199999997</v>
          </cell>
          <cell r="G794">
            <v>488.72860199999997</v>
          </cell>
        </row>
        <row r="795">
          <cell r="A795">
            <v>9194933</v>
          </cell>
          <cell r="B795" t="str">
            <v>ВНУТРЕННЯЯ ОРГАНИЗАЦИЯ ORGATRAY 440, T441-520, B301-350, ПЛАСТИК, СЕРАЯ</v>
          </cell>
          <cell r="C795">
            <v>0</v>
          </cell>
          <cell r="D795">
            <v>1</v>
          </cell>
          <cell r="E795">
            <v>772.16</v>
          </cell>
          <cell r="F795">
            <v>521.55547200000001</v>
          </cell>
          <cell r="G795">
            <v>521.55547200000001</v>
          </cell>
        </row>
        <row r="796">
          <cell r="A796">
            <v>9194934</v>
          </cell>
          <cell r="B796" t="str">
            <v>ВНУТРЕННЯЯ ОРГАНИЗАЦИЯ ORGATRAY 440, T441-520, B351-400, ПЛАСТИК, СЕРАЯ</v>
          </cell>
          <cell r="C796">
            <v>0</v>
          </cell>
          <cell r="D796">
            <v>1</v>
          </cell>
          <cell r="E796">
            <v>820.78</v>
          </cell>
          <cell r="F796">
            <v>554.39585099999999</v>
          </cell>
          <cell r="G796">
            <v>554.39585099999999</v>
          </cell>
        </row>
        <row r="797">
          <cell r="A797">
            <v>9194935</v>
          </cell>
          <cell r="B797" t="str">
            <v>ВНУТРЕННЯЯ ОРГАНИЗАЦИЯ ORGATRAY 440, T441-520, B401-450, ПЛАСТИК, СЕРАЯ</v>
          </cell>
          <cell r="C797">
            <v>0</v>
          </cell>
          <cell r="D797">
            <v>1</v>
          </cell>
          <cell r="E797">
            <v>869.39</v>
          </cell>
          <cell r="F797">
            <v>587.22947550000004</v>
          </cell>
          <cell r="G797">
            <v>587.22947550000004</v>
          </cell>
        </row>
        <row r="798">
          <cell r="A798">
            <v>9194936</v>
          </cell>
          <cell r="B798" t="str">
            <v>ВНУТРЕННЯЯ ОРГАНИЗАЦИЯ ORGATRAY 440, T441-520, B451-500, ПЛАСТИК, СЕРАЯ</v>
          </cell>
          <cell r="C798">
            <v>0</v>
          </cell>
          <cell r="D798">
            <v>1</v>
          </cell>
          <cell r="E798">
            <v>917.99</v>
          </cell>
          <cell r="F798">
            <v>620.05634550000002</v>
          </cell>
          <cell r="G798">
            <v>620.05634550000002</v>
          </cell>
        </row>
        <row r="799">
          <cell r="A799">
            <v>9194937</v>
          </cell>
          <cell r="B799" t="str">
            <v>ВНУТРЕННЯЯ ОРГАНИЗАЦИЯ ORGATRAY 440, T441-520, B501-600, ПЛАСТИК, СЕРАЯ</v>
          </cell>
          <cell r="C799">
            <v>0</v>
          </cell>
          <cell r="D799">
            <v>1</v>
          </cell>
          <cell r="E799">
            <v>1015.2</v>
          </cell>
          <cell r="F799">
            <v>685.71684000000016</v>
          </cell>
          <cell r="G799">
            <v>685.71684000000016</v>
          </cell>
        </row>
        <row r="800">
          <cell r="A800">
            <v>9194939</v>
          </cell>
          <cell r="B800" t="str">
            <v>ВНУТРЕННЯЯ ОРГАНИЗАЦИЯ ORGATRAY 440, T441-520, B701-800, ПЛАСТИК, СЕРАЯ</v>
          </cell>
          <cell r="C800">
            <v>0</v>
          </cell>
          <cell r="D800">
            <v>1</v>
          </cell>
          <cell r="E800">
            <v>1910.74</v>
          </cell>
          <cell r="F800">
            <v>1290.6093329999999</v>
          </cell>
          <cell r="G800">
            <v>1290.6093329999999</v>
          </cell>
        </row>
        <row r="801">
          <cell r="A801">
            <v>9194940</v>
          </cell>
          <cell r="B801" t="str">
            <v>ВНУТРЕННЯЯ ОРГАНИЗАЦИЯ ORGATRAY 440, T441-520, B801-900, ПЛАСТИК, СЕРАЯ</v>
          </cell>
          <cell r="C801">
            <v>0</v>
          </cell>
          <cell r="D801">
            <v>1</v>
          </cell>
          <cell r="E801">
            <v>2007.98</v>
          </cell>
          <cell r="F801">
            <v>1356.2900910000001</v>
          </cell>
          <cell r="G801">
            <v>1356.2900910000001</v>
          </cell>
        </row>
        <row r="802">
          <cell r="A802">
            <v>9194941</v>
          </cell>
          <cell r="B802" t="str">
            <v>ВНУТРЕННЯЯ ОРГАНИЗАЦИЯ ORGATRAY 440, T441-520, B901-1000, ПЛАСТИК, СЕРАЯ</v>
          </cell>
          <cell r="C802">
            <v>0</v>
          </cell>
          <cell r="D802">
            <v>1</v>
          </cell>
          <cell r="E802">
            <v>2105.1999999999998</v>
          </cell>
          <cell r="F802">
            <v>1421.9573400000002</v>
          </cell>
          <cell r="G802">
            <v>1421.9573400000002</v>
          </cell>
        </row>
        <row r="803">
          <cell r="A803">
            <v>9194942</v>
          </cell>
          <cell r="B803" t="str">
            <v>ВНУТРЕННЯЯ ОРГАНИЗАЦИЯ ORGATRAY 440, T441-520, B1091-1150, ПЛАСТИК, СЕРАЯ*ЗАКАЗНАЯ ПОЗИЦИЯ!!!</v>
          </cell>
          <cell r="C803" t="str">
            <v>*</v>
          </cell>
          <cell r="D803">
            <v>1</v>
          </cell>
          <cell r="E803">
            <v>2251.02</v>
          </cell>
          <cell r="F803">
            <v>1520.4514590000001</v>
          </cell>
          <cell r="G803">
            <v>1520.4514590000001</v>
          </cell>
        </row>
        <row r="804">
          <cell r="A804">
            <v>74430</v>
          </cell>
          <cell r="B804" t="str">
            <v>ДЕРЖАТЕЛЬ НОЖЕЙ ORGATRAY 440 ДЛЯ INNOTECH ATIRA/ARCITECH, БУК*ЗАКАЗНАЯ ПОЗИЦИЯ!!!</v>
          </cell>
          <cell r="C804" t="str">
            <v>*</v>
          </cell>
          <cell r="D804">
            <v>1</v>
          </cell>
          <cell r="E804">
            <v>3259.96</v>
          </cell>
          <cell r="F804">
            <v>2201.9399820000003</v>
          </cell>
          <cell r="G804">
            <v>2201.9399820000003</v>
          </cell>
        </row>
        <row r="805">
          <cell r="A805">
            <v>44934</v>
          </cell>
          <cell r="B805" t="str">
            <v>ДЕРЖАТЕЛЬ КОНТЕЙНЕРОВ СПЕЦИЙ ORGATRAY 440 ДЛЯ INNOTECH ATIRA/ARCITECH, БУК*ЗАКАЗНАЯ ПОЗИЦИЯ!!!</v>
          </cell>
          <cell r="C805" t="str">
            <v>*</v>
          </cell>
          <cell r="D805">
            <v>1</v>
          </cell>
          <cell r="E805">
            <v>2566.77</v>
          </cell>
          <cell r="F805">
            <v>1733.7247964999999</v>
          </cell>
          <cell r="G805">
            <v>1733.7247964999999</v>
          </cell>
        </row>
        <row r="806">
          <cell r="A806">
            <v>9079207</v>
          </cell>
          <cell r="B806" t="str">
            <v>ДЕРЖАТЕЛЬ ДЛЯ СПЕЦИЙ ORGATRAY 440 ДЛЯ INNOTECH ATIRA/ARCITECH, NL450, ДУБ*ЗАКАЗНАЯ ПОЗИЦИЯ!!!</v>
          </cell>
          <cell r="C806" t="str">
            <v>*</v>
          </cell>
          <cell r="D806">
            <v>1</v>
          </cell>
          <cell r="E806">
            <v>2884.95</v>
          </cell>
          <cell r="F806">
            <v>1948.6394775000001</v>
          </cell>
          <cell r="G806">
            <v>1948.6394775000001</v>
          </cell>
        </row>
        <row r="807">
          <cell r="A807">
            <v>9183282</v>
          </cell>
          <cell r="B807" t="str">
            <v>ВНУТРЕННЯЯ ОРГАНИЗАЦИЯ ORGATRAY 570 ДЛЯ ARCITECH, NL450, KB300, ПЛАСТИК, СЕРЕБРИСТАЯ*ЗАКАЗНАЯ ПОЗИЦИЯ!!!</v>
          </cell>
          <cell r="C807" t="str">
            <v>*</v>
          </cell>
          <cell r="D807">
            <v>1</v>
          </cell>
          <cell r="E807">
            <v>976.89</v>
          </cell>
          <cell r="F807">
            <v>659.8403505</v>
          </cell>
          <cell r="G807">
            <v>659.8403505</v>
          </cell>
        </row>
        <row r="808">
          <cell r="A808">
            <v>9183283</v>
          </cell>
          <cell r="B808" t="str">
            <v>ВНУТРЕННЯЯ ОРГАНИЗАЦИЯ ORGATRAY 570 ДЛЯ ARCITECH, NL450, KB400, ПЛАСТИК, СЕРЕБРИСТАЯ*ЗАКАЗНАЯ ПОЗИЦИЯ!!!</v>
          </cell>
          <cell r="C808" t="str">
            <v>*</v>
          </cell>
          <cell r="D808">
            <v>1</v>
          </cell>
          <cell r="E808">
            <v>1103.0899999999999</v>
          </cell>
          <cell r="F808">
            <v>745.08214050000004</v>
          </cell>
          <cell r="G808">
            <v>745.08214050000004</v>
          </cell>
        </row>
        <row r="809">
          <cell r="A809">
            <v>9183284</v>
          </cell>
          <cell r="B809" t="str">
            <v>ВНУТРЕННЯЯ ОРГАНИЗАЦИЯ ORGATRAY 570 ДЛЯ ARCITECH, NL450, KB450, ПЛАСТИК, СЕРЕБРИСТАЯ*ЗАКАЗНАЯ ПОЗИЦИЯ!!!</v>
          </cell>
          <cell r="C809" t="str">
            <v>*</v>
          </cell>
          <cell r="D809">
            <v>1</v>
          </cell>
          <cell r="E809">
            <v>1166.19</v>
          </cell>
          <cell r="F809">
            <v>787.70303550000006</v>
          </cell>
          <cell r="G809">
            <v>787.70303550000006</v>
          </cell>
        </row>
        <row r="810">
          <cell r="A810">
            <v>9183285</v>
          </cell>
          <cell r="B810" t="str">
            <v>ВНУТРЕННЯЯ ОРГАНИЗАЦИЯ ORGATRAY 570 ДЛЯ ARCITECH, NL450, KB500, ПЛАСТИК, СЕРЕБРИСТАЯ</v>
          </cell>
          <cell r="C810">
            <v>0</v>
          </cell>
          <cell r="D810">
            <v>1</v>
          </cell>
          <cell r="E810">
            <v>1229.28</v>
          </cell>
          <cell r="F810">
            <v>830.3171759999999</v>
          </cell>
          <cell r="G810">
            <v>830.3171759999999</v>
          </cell>
        </row>
        <row r="811">
          <cell r="A811">
            <v>9183287</v>
          </cell>
          <cell r="B811" t="str">
            <v>ВНУТРЕННЯЯ ОРГАНИЗАЦИЯ ORGATRAY 570 ДЛЯ ARCITECH, NL450, KB600, ПЛАСТИК, СЕРЕБРИСТАЯ</v>
          </cell>
          <cell r="C811">
            <v>0</v>
          </cell>
          <cell r="D811">
            <v>1</v>
          </cell>
          <cell r="E811">
            <v>1355.48</v>
          </cell>
          <cell r="F811">
            <v>915.55896600000005</v>
          </cell>
          <cell r="G811">
            <v>915.55896600000005</v>
          </cell>
        </row>
        <row r="812">
          <cell r="A812">
            <v>9183288</v>
          </cell>
          <cell r="B812" t="str">
            <v>ВНУТРЕННЯЯ ОРГАНИЗАЦИЯ ORGATRAY 570 ДЛЯ ARCITECH, NL450, KB800, ПЛАСТИК, СЕРЕБРИСТАЯ*ЗАКАЗНАЯ ПОЗИЦИЯ!!!</v>
          </cell>
          <cell r="C812" t="str">
            <v>*</v>
          </cell>
          <cell r="D812">
            <v>1</v>
          </cell>
          <cell r="E812">
            <v>2308.98</v>
          </cell>
          <cell r="F812">
            <v>1559.600541</v>
          </cell>
          <cell r="G812">
            <v>1559.600541</v>
          </cell>
        </row>
        <row r="813">
          <cell r="A813">
            <v>9183289</v>
          </cell>
          <cell r="B813" t="str">
            <v>ВНУТРЕННЯЯ ОРГАНИЗАЦИЯ ORGATRAY 570 ДЛЯ ARCITECH, NL450, KB1000, ПЛАСТИК, СЕРЕБРИСТАЯ*ЗАКАЗНАЯ ПОЗИЦИЯ!!!</v>
          </cell>
          <cell r="C813" t="str">
            <v>*</v>
          </cell>
          <cell r="D813">
            <v>1</v>
          </cell>
          <cell r="E813">
            <v>2561.37</v>
          </cell>
          <cell r="F813">
            <v>1730.0773664999999</v>
          </cell>
          <cell r="G813">
            <v>1730.0773664999999</v>
          </cell>
        </row>
        <row r="814">
          <cell r="A814">
            <v>9134975</v>
          </cell>
          <cell r="B814" t="str">
            <v>ВНУТРЕННЯЯ ОРГАНИЗАЦИЯ ORGATRAY 570 ДЛЯ ARCITECH, NL500, KB300, ПЛАСТИК, СЕРЕБРИСТАЯ</v>
          </cell>
          <cell r="C814">
            <v>0</v>
          </cell>
          <cell r="D814">
            <v>1</v>
          </cell>
          <cell r="E814">
            <v>1018.95</v>
          </cell>
          <cell r="F814">
            <v>688.24977750000005</v>
          </cell>
          <cell r="G814">
            <v>688.24977750000005</v>
          </cell>
        </row>
        <row r="815">
          <cell r="A815">
            <v>9134976</v>
          </cell>
          <cell r="B815" t="str">
            <v>ВНУТРЕННЯЯ ОРГАНИЗАЦИЯ ORGATRAY 570 ДЛЯ ARCITECH, NL500, KB350, ПЛАСТИК, СЕРЕБРИСТАЯ</v>
          </cell>
          <cell r="C815">
            <v>0</v>
          </cell>
          <cell r="D815">
            <v>1</v>
          </cell>
          <cell r="E815">
            <v>1089.06</v>
          </cell>
          <cell r="F815">
            <v>735.60557700000004</v>
          </cell>
          <cell r="G815">
            <v>735.60557700000004</v>
          </cell>
        </row>
        <row r="816">
          <cell r="A816">
            <v>9134977</v>
          </cell>
          <cell r="B816" t="str">
            <v>ВНУТРЕННЯЯ ОРГАНИЗАЦИЯ ORGATRAY 570 ДЛЯ ARCITECH, NL500, KB400, ПЛАСТИК, СЕРЕБРИСТАЯ</v>
          </cell>
          <cell r="C816">
            <v>0</v>
          </cell>
          <cell r="D816">
            <v>1</v>
          </cell>
          <cell r="E816">
            <v>1159.17</v>
          </cell>
          <cell r="F816">
            <v>782.96137650000003</v>
          </cell>
          <cell r="G816">
            <v>782.96137650000003</v>
          </cell>
        </row>
        <row r="817">
          <cell r="A817">
            <v>9134979</v>
          </cell>
          <cell r="B817" t="str">
            <v>ВНУТРЕННЯЯ ОРГАНИЗАЦИЯ ORGATRAY 570 ДЛЯ ARCITECH, NL500, KB450, ПЛАСТИК, СЕРЕБРИСТАЯ</v>
          </cell>
          <cell r="C817">
            <v>0</v>
          </cell>
          <cell r="D817">
            <v>1</v>
          </cell>
          <cell r="E817">
            <v>1229.28</v>
          </cell>
          <cell r="F817">
            <v>830.3171759999999</v>
          </cell>
          <cell r="G817">
            <v>830.3171759999999</v>
          </cell>
        </row>
        <row r="818">
          <cell r="A818">
            <v>9134980</v>
          </cell>
          <cell r="B818" t="str">
            <v>ВНУТРЕННЯЯ ОРГАНИЗАЦИЯ ORGATRAY 570 ДЛЯ ARCITECH, NL500, KB500, ПЛАСТИК, СЕРЕБРИСТАЯ</v>
          </cell>
          <cell r="C818">
            <v>0</v>
          </cell>
          <cell r="D818">
            <v>1</v>
          </cell>
          <cell r="E818">
            <v>1299.4000000000001</v>
          </cell>
          <cell r="F818">
            <v>877.67973000000006</v>
          </cell>
          <cell r="G818">
            <v>877.67973000000006</v>
          </cell>
        </row>
        <row r="819">
          <cell r="A819">
            <v>9134992</v>
          </cell>
          <cell r="B819" t="str">
            <v>ВНУТРЕННЯЯ ОРГАНИЗАЦИЯ ORGATRAY 570 ДЛЯ ARCITECH, NL500, KB600, ПЛАСТИК, СЕРЕБРИСТАЯ</v>
          </cell>
          <cell r="C819">
            <v>0</v>
          </cell>
          <cell r="D819">
            <v>1</v>
          </cell>
          <cell r="E819">
            <v>1439.61</v>
          </cell>
          <cell r="F819">
            <v>972.38457449999999</v>
          </cell>
          <cell r="G819">
            <v>972.38457449999999</v>
          </cell>
        </row>
        <row r="820">
          <cell r="A820">
            <v>9134993</v>
          </cell>
          <cell r="B820" t="str">
            <v>ВНУТРЕННЯЯ ОРГАНИЗАЦИЯ ORGATRAY 570 ДЛЯ ARCITECH, NL500, KB800, ПЛАСТИК, СЕРЕБРИСТАЯ</v>
          </cell>
          <cell r="C820">
            <v>0</v>
          </cell>
          <cell r="D820">
            <v>1</v>
          </cell>
          <cell r="E820">
            <v>2421.16</v>
          </cell>
          <cell r="F820">
            <v>1635.3725219999997</v>
          </cell>
          <cell r="G820">
            <v>1635.3725219999997</v>
          </cell>
        </row>
        <row r="821">
          <cell r="A821">
            <v>9134994</v>
          </cell>
          <cell r="B821" t="str">
            <v>ВНУТРЕННЯЯ ОРГАНИЗАЦИЯ ORGATRAY 570 ДЛЯ ARCITECH, NL500, KB900, ПЛАСТИК, СЕРЕБРИСТАЯ</v>
          </cell>
          <cell r="C821">
            <v>0</v>
          </cell>
          <cell r="D821">
            <v>1</v>
          </cell>
          <cell r="E821">
            <v>2561.37</v>
          </cell>
          <cell r="F821">
            <v>1730.0773664999999</v>
          </cell>
          <cell r="G821">
            <v>1730.0773664999999</v>
          </cell>
        </row>
        <row r="822">
          <cell r="A822">
            <v>9134995</v>
          </cell>
          <cell r="B822" t="str">
            <v>ВНУТРЕННЯЯ ОРГАНИЗАЦИЯ ORGATRAY 570 ДЛЯ ARCITECH, NL500, KB1000, ПЛАСТИК, СЕРЕБРИСТАЯ*ЗАКАЗНАЯ ПОЗИЦИЯ!!!</v>
          </cell>
          <cell r="C822" t="str">
            <v>*</v>
          </cell>
          <cell r="D822">
            <v>1</v>
          </cell>
          <cell r="E822">
            <v>2701.59</v>
          </cell>
          <cell r="F822">
            <v>1824.7889655000004</v>
          </cell>
          <cell r="G822">
            <v>1824.7889655000004</v>
          </cell>
        </row>
        <row r="823">
          <cell r="A823">
            <v>9204203</v>
          </cell>
          <cell r="B823" t="str">
            <v>РАЗДЕЛИТЕЛЬ ORGATRAY 570/590 ДЛЯ INNOTECH ATIRA/ARCITECH, L68, ПЛАСТИК, АНТРАЦИТ*ЗАКАЗНАЯ ПОЗИЦИЯ!!!</v>
          </cell>
          <cell r="C823" t="str">
            <v>*</v>
          </cell>
          <cell r="D823">
            <v>50</v>
          </cell>
          <cell r="E823">
            <v>32.74</v>
          </cell>
          <cell r="F823">
            <v>22.114233000000002</v>
          </cell>
          <cell r="G823">
            <v>22.114233000000002</v>
          </cell>
        </row>
        <row r="824">
          <cell r="A824">
            <v>9204200</v>
          </cell>
          <cell r="B824" t="str">
            <v>РАЗДЕЛИТЕЛЬ ORGATRAY 570/590 ДЛЯ INNOTECH ATIRA/ARCITECH, L128, ПЛАСТИК, АНТРАЦИТ*ЗАКАЗНАЯ ПОЗИЦИЯ!!!</v>
          </cell>
          <cell r="C824" t="str">
            <v>*</v>
          </cell>
          <cell r="D824">
            <v>50</v>
          </cell>
          <cell r="E824">
            <v>60.77</v>
          </cell>
          <cell r="F824">
            <v>41.047096500000002</v>
          </cell>
          <cell r="G824">
            <v>41.047096500000002</v>
          </cell>
        </row>
        <row r="825">
          <cell r="A825">
            <v>9123101</v>
          </cell>
          <cell r="B825" t="str">
            <v>ВНУТРЕННЯЯ ОРГАНИЗАЦИЯ ORGATRAY 600, NL450, KB300, СТАЛЬ, СЕРЕБРИСТАЯ</v>
          </cell>
          <cell r="C825">
            <v>0</v>
          </cell>
          <cell r="D825">
            <v>1</v>
          </cell>
          <cell r="E825">
            <v>2552.02</v>
          </cell>
          <cell r="F825">
            <v>1723.7619090000001</v>
          </cell>
          <cell r="G825">
            <v>1723.7619090000001</v>
          </cell>
        </row>
        <row r="826">
          <cell r="A826">
            <v>9123102</v>
          </cell>
          <cell r="B826" t="str">
            <v>ВНУТРЕННЯЯ ОРГАНИЗАЦИЯ ORGATRAY 600, NL450, KB400, СТАЛЬ, СЕРЕБРИСТАЯ</v>
          </cell>
          <cell r="C826">
            <v>0</v>
          </cell>
          <cell r="D826">
            <v>1</v>
          </cell>
          <cell r="E826">
            <v>2965.46</v>
          </cell>
          <cell r="F826">
            <v>2003.0199570000002</v>
          </cell>
          <cell r="G826">
            <v>2003.0199570000002</v>
          </cell>
        </row>
        <row r="827">
          <cell r="A827">
            <v>9123103</v>
          </cell>
          <cell r="B827" t="str">
            <v>ВНУТРЕННЯЯ ОРГАНИЗАЦИЯ ORGATRAY 600, NL450, KB450, СТАЛЬ, СЕРЕБРИСТАЯ</v>
          </cell>
          <cell r="C827">
            <v>0</v>
          </cell>
          <cell r="D827">
            <v>1</v>
          </cell>
          <cell r="E827">
            <v>3172.16</v>
          </cell>
          <cell r="F827">
            <v>2142.6354719999999</v>
          </cell>
          <cell r="G827">
            <v>2142.6354719999999</v>
          </cell>
        </row>
        <row r="828">
          <cell r="A828">
            <v>9132637</v>
          </cell>
          <cell r="B828" t="str">
            <v>ВНУТРЕННЯЯ ОРГАНИЗАЦИЯ ORGATRAY 600, NL450, KB500-1200, СТАЛЬ, СЕРЕБРИСТАЯ</v>
          </cell>
          <cell r="C828">
            <v>0</v>
          </cell>
          <cell r="D828">
            <v>1</v>
          </cell>
          <cell r="E828">
            <v>3378.87</v>
          </cell>
          <cell r="F828">
            <v>2282.2577415000001</v>
          </cell>
          <cell r="G828">
            <v>2282.2577415000001</v>
          </cell>
        </row>
        <row r="829">
          <cell r="A829">
            <v>9123105</v>
          </cell>
          <cell r="B829" t="str">
            <v>ВНУТРЕННЯЯ ОРГАНИЗАЦИЯ ORGATRAY 600, NL450, KB600, СТАЛЬ, СЕРЕБРИСТАЯ</v>
          </cell>
          <cell r="C829">
            <v>0</v>
          </cell>
          <cell r="D829">
            <v>1</v>
          </cell>
          <cell r="E829">
            <v>3887.11</v>
          </cell>
          <cell r="F829">
            <v>2625.5484495000001</v>
          </cell>
          <cell r="G829">
            <v>2625.5484495000001</v>
          </cell>
        </row>
        <row r="830">
          <cell r="A830">
            <v>9123107</v>
          </cell>
          <cell r="B830" t="str">
            <v>ВНУТРЕННЯЯ ОРГАНИЗАЦИЯ ORGATRAY 600, NL450, KB900, СТАЛЬ, СЕРЕБРИСТАЯ</v>
          </cell>
          <cell r="C830">
            <v>0</v>
          </cell>
          <cell r="D830">
            <v>1</v>
          </cell>
          <cell r="E830">
            <v>5681.56</v>
          </cell>
          <cell r="F830">
            <v>3837.6097020000007</v>
          </cell>
          <cell r="G830">
            <v>3837.6097020000007</v>
          </cell>
        </row>
        <row r="831">
          <cell r="A831">
            <v>9123110</v>
          </cell>
          <cell r="B831" t="str">
            <v>ВНУТРЕННЯЯ ОРГАНИЗАЦИЯ ORGATRAY 600, NL500, KB300, СТАЛЬ, СЕРЕБРИСТАЯ</v>
          </cell>
          <cell r="C831">
            <v>0</v>
          </cell>
          <cell r="D831">
            <v>1</v>
          </cell>
          <cell r="E831">
            <v>2689.84</v>
          </cell>
          <cell r="F831">
            <v>1816.8524280000001</v>
          </cell>
          <cell r="G831">
            <v>1816.8524280000001</v>
          </cell>
        </row>
        <row r="832">
          <cell r="A832">
            <v>9123111</v>
          </cell>
          <cell r="B832" t="str">
            <v>ВНУТРЕННЯЯ ОРГАНИЗАЦИЯ ORGATRAY 600, NL500, KB400, СТАЛЬ, СЕРЕБРИСТАЯ</v>
          </cell>
          <cell r="C832">
            <v>0</v>
          </cell>
          <cell r="D832">
            <v>1</v>
          </cell>
          <cell r="E832">
            <v>3149.19</v>
          </cell>
          <cell r="F832">
            <v>2127.1203855000003</v>
          </cell>
          <cell r="G832">
            <v>2127.1203855000003</v>
          </cell>
        </row>
        <row r="833">
          <cell r="A833">
            <v>9123112</v>
          </cell>
          <cell r="B833" t="str">
            <v>ВНУТРЕННЯЯ ОРГАНИЗАЦИЯ ORGATRAY 600, NL500, KB450, СТАЛЬ, СЕРЕБРИСТАЯ</v>
          </cell>
          <cell r="C833">
            <v>0</v>
          </cell>
          <cell r="D833">
            <v>1</v>
          </cell>
          <cell r="E833">
            <v>3378.87</v>
          </cell>
          <cell r="F833">
            <v>2282.2577415000001</v>
          </cell>
          <cell r="G833">
            <v>2282.2577415000001</v>
          </cell>
        </row>
        <row r="834">
          <cell r="A834">
            <v>9132689</v>
          </cell>
          <cell r="B834" t="str">
            <v>ВНУТРЕННЯЯ ОРГАНИЗАЦИЯ ORGATRAY 600, NL500, KB500-1200, СТАЛЬ, СЕРЕБРИСТАЯ</v>
          </cell>
          <cell r="C834">
            <v>0</v>
          </cell>
          <cell r="D834">
            <v>1</v>
          </cell>
          <cell r="E834">
            <v>3608.56</v>
          </cell>
          <cell r="F834">
            <v>2437.401852</v>
          </cell>
          <cell r="G834">
            <v>2437.401852</v>
          </cell>
        </row>
        <row r="835">
          <cell r="A835">
            <v>9123114</v>
          </cell>
          <cell r="B835" t="str">
            <v>ВНУТРЕННЯЯ ОРГАНИЗАЦИЯ ORGATRAY 600, NL500, KB600, СТАЛЬ, СЕРЕБРИСТАЯ</v>
          </cell>
          <cell r="C835">
            <v>0</v>
          </cell>
          <cell r="D835">
            <v>1</v>
          </cell>
          <cell r="E835">
            <v>4169.62</v>
          </cell>
          <cell r="F835">
            <v>2816.3698290000002</v>
          </cell>
          <cell r="G835">
            <v>2816.3698290000002</v>
          </cell>
        </row>
        <row r="836">
          <cell r="A836">
            <v>9190540</v>
          </cell>
          <cell r="B836" t="str">
            <v>ДЕРЖАТЕЛЬ ДЛЯ РУЛОНОВ ORGATRAY 230 ДЛЯ ARCITECH, NL450, ДУБ*ЗАКАЗНАЯ ПОЗИЦИЯ!!!</v>
          </cell>
          <cell r="C836" t="str">
            <v>*</v>
          </cell>
          <cell r="D836">
            <v>1</v>
          </cell>
          <cell r="E836">
            <v>9227.69</v>
          </cell>
          <cell r="F836">
            <v>6232.843210500002</v>
          </cell>
          <cell r="G836">
            <v>6232.843210500002</v>
          </cell>
        </row>
        <row r="837">
          <cell r="A837">
            <v>9199560</v>
          </cell>
          <cell r="B837" t="str">
            <v>ДЕРЖАТЕЛЬ ДЛЯ РУЛОНОВ ORGATRAY 230 ДЛЯ ARCITECH, NL500, ДУБ*ЗАКАЗНАЯ ПОЗИЦИЯ!!!</v>
          </cell>
          <cell r="C837" t="str">
            <v>*</v>
          </cell>
          <cell r="D837">
            <v>1</v>
          </cell>
          <cell r="E837">
            <v>9618.44</v>
          </cell>
          <cell r="F837">
            <v>6496.7752980000014</v>
          </cell>
          <cell r="G837">
            <v>6496.7752980000014</v>
          </cell>
        </row>
        <row r="838">
          <cell r="A838">
            <v>9190571</v>
          </cell>
          <cell r="B838" t="str">
            <v>ДЕРЖАТЕЛЬ ДЛЯ СПЕЦИЙ ORGATRAY 230 ДЛЯ ARCITECH, NL450, ДУБ*ЗАКАЗНАЯ ПОЗИЦИЯ!!!</v>
          </cell>
          <cell r="C838" t="str">
            <v>*</v>
          </cell>
          <cell r="D838">
            <v>1</v>
          </cell>
          <cell r="E838">
            <v>3276.31</v>
          </cell>
          <cell r="F838">
            <v>2212.9835895000001</v>
          </cell>
          <cell r="G838">
            <v>2212.9835895000001</v>
          </cell>
        </row>
        <row r="839">
          <cell r="A839">
            <v>9199561</v>
          </cell>
          <cell r="B839" t="str">
            <v>ДЕРЖАТЕЛЬ ДЛЯ СПЕЦИЙ ORGATRAY 230 ДЛЯ ARCITECH, NL500, ДУБ*ЗАКАЗНАЯ ПОЗИЦИЯ!!!</v>
          </cell>
          <cell r="C839" t="str">
            <v>*</v>
          </cell>
          <cell r="D839">
            <v>1</v>
          </cell>
          <cell r="E839">
            <v>3426.59</v>
          </cell>
          <cell r="F839">
            <v>2314.4902155000004</v>
          </cell>
          <cell r="G839">
            <v>2314.4902155000004</v>
          </cell>
        </row>
        <row r="840">
          <cell r="A840">
            <v>9190572</v>
          </cell>
          <cell r="B840" t="str">
            <v>ДЕРЖАТЕЛЬ НОЖЕЙ ORGATRAY 230 ДЛЯ ARCITECH, NL450, ДУБ*ЗАКАЗНАЯ ПОЗИЦИЯ!!!</v>
          </cell>
          <cell r="C840" t="str">
            <v>*</v>
          </cell>
          <cell r="D840">
            <v>1</v>
          </cell>
          <cell r="E840">
            <v>4916.12</v>
          </cell>
          <cell r="F840">
            <v>3320.5932540000003</v>
          </cell>
          <cell r="G840">
            <v>3320.5932540000003</v>
          </cell>
        </row>
        <row r="841">
          <cell r="A841">
            <v>9199562</v>
          </cell>
          <cell r="B841" t="str">
            <v>ДЕРЖАТЕЛЬ НОЖЕЙ ORGATRAY 230 ДЛЯ ARCITECH, NL500, ДУБ*ЗАКАЗНАЯ ПОЗИЦИЯ!!!</v>
          </cell>
          <cell r="C841" t="str">
            <v>*</v>
          </cell>
          <cell r="D841">
            <v>1</v>
          </cell>
          <cell r="E841">
            <v>5143.21</v>
          </cell>
          <cell r="F841">
            <v>3473.9811945000001</v>
          </cell>
          <cell r="G841">
            <v>3473.9811945000001</v>
          </cell>
        </row>
        <row r="842">
          <cell r="A842">
            <v>9139148</v>
          </cell>
          <cell r="B842" t="str">
            <v>ПОПЕРЕЧНЫЙ РЕЛИНГ ORGASTORE 400 ДЛЯ ARCITECH, KB300, СЕРЕБРИСТЫЙ</v>
          </cell>
          <cell r="C842">
            <v>0</v>
          </cell>
          <cell r="D842">
            <v>30</v>
          </cell>
          <cell r="E842">
            <v>445.58</v>
          </cell>
          <cell r="F842">
            <v>300.96701100000001</v>
          </cell>
          <cell r="G842">
            <v>300.96701100000001</v>
          </cell>
        </row>
        <row r="843">
          <cell r="A843">
            <v>9139149</v>
          </cell>
          <cell r="B843" t="str">
            <v>ПОПЕРЕЧНЫЙ РЕЛИНГ ORGASTORE 400 ДЛЯ ARCITECH, KB350, СЕРЕБРИСТЫЙ</v>
          </cell>
          <cell r="C843">
            <v>0</v>
          </cell>
          <cell r="D843">
            <v>30</v>
          </cell>
          <cell r="E843">
            <v>451.06</v>
          </cell>
          <cell r="F843">
            <v>304.66847700000005</v>
          </cell>
          <cell r="G843">
            <v>304.66847700000005</v>
          </cell>
        </row>
        <row r="844">
          <cell r="A844">
            <v>9139172</v>
          </cell>
          <cell r="B844" t="str">
            <v>ПОПЕРЕЧНЫЙ РЕЛИНГ ORGASTORE 400 ДЛЯ ARCITECH, KB400, СЕРЕБРИСТЫЙ</v>
          </cell>
          <cell r="C844">
            <v>0</v>
          </cell>
          <cell r="D844">
            <v>30</v>
          </cell>
          <cell r="E844">
            <v>456.57</v>
          </cell>
          <cell r="F844">
            <v>308.39020649999998</v>
          </cell>
          <cell r="G844">
            <v>308.39020649999998</v>
          </cell>
        </row>
        <row r="845">
          <cell r="A845">
            <v>9139173</v>
          </cell>
          <cell r="B845" t="str">
            <v>ПОПЕРЕЧНЫЙ РЕЛИНГ ORGASTORE 400 ДЛЯ ARCITECH, KB450, СЕРЕБРИСТЫЙ</v>
          </cell>
          <cell r="C845">
            <v>0</v>
          </cell>
          <cell r="D845">
            <v>30</v>
          </cell>
          <cell r="E845">
            <v>462.06</v>
          </cell>
          <cell r="F845">
            <v>312.09842700000002</v>
          </cell>
          <cell r="G845">
            <v>312.09842700000002</v>
          </cell>
        </row>
        <row r="846">
          <cell r="A846">
            <v>9139174</v>
          </cell>
          <cell r="B846" t="str">
            <v>ПОПЕРЕЧНЫЙ РЕЛИНГ ORGASTORE 400 ДЛЯ ARCITECH, KB500, СЕРЕБРИСТЫЙ</v>
          </cell>
          <cell r="C846">
            <v>0</v>
          </cell>
          <cell r="D846">
            <v>30</v>
          </cell>
          <cell r="E846">
            <v>467.56</v>
          </cell>
          <cell r="F846">
            <v>315.81340200000005</v>
          </cell>
          <cell r="G846">
            <v>315.81340200000005</v>
          </cell>
        </row>
        <row r="847">
          <cell r="A847">
            <v>9139176</v>
          </cell>
          <cell r="B847" t="str">
            <v>ПОПЕРЕЧНЫЙ РЕЛИНГ ORGASTORE 400 ДЛЯ ARCITECH, KB550, СЕРЕБРИСТЫЙ</v>
          </cell>
          <cell r="C847">
            <v>0</v>
          </cell>
          <cell r="D847">
            <v>30</v>
          </cell>
          <cell r="E847">
            <v>473.07</v>
          </cell>
          <cell r="F847">
            <v>319.53513149999998</v>
          </cell>
          <cell r="G847">
            <v>319.53513149999998</v>
          </cell>
        </row>
        <row r="848">
          <cell r="A848">
            <v>9139177</v>
          </cell>
          <cell r="B848" t="str">
            <v>ПОПЕРЕЧНЫЙ РЕЛИНГ ORGASTORE 400 ДЛЯ ARCITECH, KB600, СЕРЕБРИСТЫЙ</v>
          </cell>
          <cell r="C848">
            <v>0</v>
          </cell>
          <cell r="D848">
            <v>30</v>
          </cell>
          <cell r="E848">
            <v>478.56</v>
          </cell>
          <cell r="F848">
            <v>323.24335200000002</v>
          </cell>
          <cell r="G848">
            <v>323.24335200000002</v>
          </cell>
        </row>
        <row r="849">
          <cell r="A849">
            <v>9139152</v>
          </cell>
          <cell r="B849" t="str">
            <v>ПОПЕРЕЧНЫЙ РЕЛИНГ ORGASTORE 400 ДЛЯ ARCITECH, KB800, СЕРЕБРИСТЫЙ</v>
          </cell>
          <cell r="C849">
            <v>0</v>
          </cell>
          <cell r="D849">
            <v>30</v>
          </cell>
          <cell r="E849">
            <v>500.56</v>
          </cell>
          <cell r="F849">
            <v>338.10325200000005</v>
          </cell>
          <cell r="G849">
            <v>338.10325200000005</v>
          </cell>
        </row>
        <row r="850">
          <cell r="A850">
            <v>9139153</v>
          </cell>
          <cell r="B850" t="str">
            <v>ПОПЕРЕЧНЫЙ РЕЛИНГ ORGASTORE 400 ДЛЯ ARCITECH, KB900, СЕРЕБРИСТЫЙ</v>
          </cell>
          <cell r="C850">
            <v>0</v>
          </cell>
          <cell r="D850">
            <v>30</v>
          </cell>
          <cell r="E850">
            <v>511.56</v>
          </cell>
          <cell r="F850">
            <v>345.53320200000002</v>
          </cell>
          <cell r="G850">
            <v>345.53320200000002</v>
          </cell>
        </row>
        <row r="851">
          <cell r="A851">
            <v>9139154</v>
          </cell>
          <cell r="B851" t="str">
            <v>ПОПЕРЕЧНЫЙ РЕЛИНГ ORGASTORE 400 ДЛЯ ARCITECH, KB1000, СЕРЕБРИСТЫЙ</v>
          </cell>
          <cell r="C851">
            <v>0</v>
          </cell>
          <cell r="D851">
            <v>30</v>
          </cell>
          <cell r="E851">
            <v>522.57000000000005</v>
          </cell>
          <cell r="F851">
            <v>352.96990650000004</v>
          </cell>
          <cell r="G851">
            <v>352.96990650000004</v>
          </cell>
        </row>
        <row r="852">
          <cell r="A852">
            <v>9139155</v>
          </cell>
          <cell r="B852" t="str">
            <v>ПОПЕРЕЧНЫЙ РЕЛИНГ ORGASTORE 400 ДЛЯ ARCITECH, KB1200, СЕРЕБРИСТЫЙ</v>
          </cell>
          <cell r="C852">
            <v>0</v>
          </cell>
          <cell r="D852">
            <v>30</v>
          </cell>
          <cell r="E852">
            <v>544.55999999999995</v>
          </cell>
          <cell r="F852">
            <v>367.82305200000002</v>
          </cell>
          <cell r="G852">
            <v>367.82305200000002</v>
          </cell>
        </row>
        <row r="853">
          <cell r="A853">
            <v>9182225</v>
          </cell>
          <cell r="B853" t="str">
            <v>ПРОДОЛЬНЫЙ РАЗДЕЛИТЕЛЬ ORGASTORE 400 ДЛЯ ARCITECH, АНТРАЦИТ</v>
          </cell>
          <cell r="C853">
            <v>0</v>
          </cell>
          <cell r="D853">
            <v>15</v>
          </cell>
          <cell r="E853">
            <v>168.44</v>
          </cell>
          <cell r="F853">
            <v>113.77279799999999</v>
          </cell>
          <cell r="G853">
            <v>113.77279799999999</v>
          </cell>
        </row>
        <row r="854">
          <cell r="A854">
            <v>9189409</v>
          </cell>
          <cell r="B854" t="str">
            <v>ВНУТРЕННЯЯ ОРГАНИЗАЦИЯ ORGAFLAG ДЛЯ ARCITECH, NL450, KB600, СЕРАЯ/АНТРАЦИТ</v>
          </cell>
          <cell r="C854">
            <v>0</v>
          </cell>
          <cell r="D854">
            <v>1</v>
          </cell>
          <cell r="E854">
            <v>5394.78</v>
          </cell>
          <cell r="F854">
            <v>3643.9041510000002</v>
          </cell>
          <cell r="G854">
            <v>3643.9041510000002</v>
          </cell>
        </row>
        <row r="855">
          <cell r="A855">
            <v>9199901</v>
          </cell>
          <cell r="B855" t="str">
            <v>ВНУТРЕННЯЯ ОРГАНИЗАЦИЯ ORGAFLAG ДЛЯ ARCITECH, NL450, KB900, СЕРАЯ/АНТРАЦИТ</v>
          </cell>
          <cell r="C855">
            <v>0</v>
          </cell>
          <cell r="D855">
            <v>1</v>
          </cell>
          <cell r="E855">
            <v>7505.79</v>
          </cell>
          <cell r="F855">
            <v>5069.7858555000003</v>
          </cell>
          <cell r="G855">
            <v>5069.7858555000003</v>
          </cell>
        </row>
        <row r="856">
          <cell r="A856">
            <v>9199902</v>
          </cell>
          <cell r="B856" t="str">
            <v>ВНУТРЕННЯЯ ОРГАНИЗАЦИЯ ORGAFLAG ДЛЯ ARCITECH, NL500, KB600, СЕРАЯ/АНТРАЦИТ</v>
          </cell>
          <cell r="C856">
            <v>0</v>
          </cell>
          <cell r="D856">
            <v>1</v>
          </cell>
          <cell r="E856">
            <v>5863.9000000000005</v>
          </cell>
          <cell r="F856">
            <v>3960.7712550000006</v>
          </cell>
          <cell r="G856">
            <v>3960.7712550000006</v>
          </cell>
        </row>
        <row r="857">
          <cell r="A857">
            <v>9199903</v>
          </cell>
          <cell r="B857" t="str">
            <v>ВНУТРЕННЯЯ ОРГАНИЗАЦИЯ ORGAFLAG ДЛЯ ARCITECH, NL500, KB900, СЕРАЯ/АНТРАЦИТ</v>
          </cell>
          <cell r="C857">
            <v>0</v>
          </cell>
          <cell r="D857">
            <v>1</v>
          </cell>
          <cell r="E857">
            <v>8209.4500000000007</v>
          </cell>
          <cell r="F857">
            <v>5545.0730025000003</v>
          </cell>
          <cell r="G857">
            <v>5545.0730025000003</v>
          </cell>
        </row>
        <row r="858">
          <cell r="A858">
            <v>9189410</v>
          </cell>
          <cell r="B858" t="str">
            <v>ДОПОЛНИТЕЛЬНАЯ ВСТАВКА ORGAFLAG ДЛЯ ARCITECH, NL450, KB100, СЕРАЯ/АНТРАЦИТ*ЗАКАЗНАЯ ПОЗИЦИЯ!!!</v>
          </cell>
          <cell r="C858" t="str">
            <v>*</v>
          </cell>
          <cell r="D858">
            <v>1</v>
          </cell>
          <cell r="E858">
            <v>1876.46</v>
          </cell>
          <cell r="F858">
            <v>1267.454907</v>
          </cell>
          <cell r="G858">
            <v>1267.454907</v>
          </cell>
        </row>
        <row r="859">
          <cell r="A859">
            <v>9199904</v>
          </cell>
          <cell r="B859" t="str">
            <v>ДОПОЛНИТЕЛЬНАЯ ВСТАВКА ORGAFLAG ДЛЯ ARCITECH, NL500, KB100, СЕРАЯ/АНТРАЦИТ*ЗАКАЗНАЯ ПОЗИЦИЯ!!!</v>
          </cell>
          <cell r="C859" t="str">
            <v>*</v>
          </cell>
          <cell r="D859">
            <v>1</v>
          </cell>
          <cell r="E859">
            <v>1954.65</v>
          </cell>
          <cell r="F859">
            <v>1320.2683425</v>
          </cell>
          <cell r="G859">
            <v>1320.2683425</v>
          </cell>
        </row>
        <row r="860">
          <cell r="A860">
            <v>9182256</v>
          </cell>
          <cell r="B860" t="str">
            <v>ВНУТРЕННЯЯ ОРГАНИЗАЦИЯ ORGASTORE 810 ДЛЯ ARCITECH, KB600, СЕРЕБРИСТАЯ</v>
          </cell>
          <cell r="C860">
            <v>0</v>
          </cell>
          <cell r="D860">
            <v>1</v>
          </cell>
          <cell r="E860">
            <v>2503.41</v>
          </cell>
          <cell r="F860">
            <v>1690.9282844999998</v>
          </cell>
          <cell r="G860">
            <v>1690.9282844999998</v>
          </cell>
        </row>
        <row r="861">
          <cell r="A861">
            <v>9211067</v>
          </cell>
          <cell r="B861" t="str">
            <v>ВНУТРЕННЯЯ ОРГАНИЗАЦИЯ ORGASTORE 810 ДЛЯ ARCITECH, KB800, СЕРЕБРИСТАЯ</v>
          </cell>
          <cell r="C861">
            <v>0</v>
          </cell>
          <cell r="D861">
            <v>1</v>
          </cell>
          <cell r="E861">
            <v>3471.08</v>
          </cell>
          <cell r="F861">
            <v>2344.540986</v>
          </cell>
          <cell r="G861">
            <v>2344.540986</v>
          </cell>
        </row>
        <row r="862">
          <cell r="A862">
            <v>9182257</v>
          </cell>
          <cell r="B862" t="str">
            <v>ВНУТРЕННЯЯ ОРГАНИЗАЦИЯ ORGASTORE 810 ДЛЯ ARCITECH, KB900, СЕРЕБРИСТАЯ</v>
          </cell>
          <cell r="C862">
            <v>0</v>
          </cell>
          <cell r="D862">
            <v>1</v>
          </cell>
          <cell r="E862">
            <v>3755.1</v>
          </cell>
          <cell r="F862">
            <v>2536.3822950000003</v>
          </cell>
          <cell r="G862">
            <v>2536.3822950000003</v>
          </cell>
        </row>
        <row r="863">
          <cell r="A863">
            <v>9211078</v>
          </cell>
          <cell r="B863" t="str">
            <v>ВНУТРЕННЯЯ ОРГАНИЗАЦИЯ ORGASTORE 810 ДЛЯ ARCITECH, KB1000, СЕРЕБРИСТАЯ</v>
          </cell>
          <cell r="C863">
            <v>0</v>
          </cell>
          <cell r="D863">
            <v>1</v>
          </cell>
          <cell r="E863">
            <v>3966.94</v>
          </cell>
          <cell r="F863">
            <v>2679.4696230000004</v>
          </cell>
          <cell r="G863">
            <v>2679.4696230000004</v>
          </cell>
        </row>
        <row r="864">
          <cell r="A864">
            <v>9182258</v>
          </cell>
          <cell r="B864" t="str">
            <v>ВНУТРЕННЯЯ ОРГАНИЗАЦИЯ ORGASTORE 810 ДЛЯ ARCITECH, KB1200, СЕРЕБРИСТАЯ*ЗАКАЗНАЯ ПОЗИЦИЯ!!!</v>
          </cell>
          <cell r="C864" t="str">
            <v>*</v>
          </cell>
          <cell r="D864">
            <v>1</v>
          </cell>
          <cell r="E864">
            <v>4506.1400000000003</v>
          </cell>
          <cell r="F864">
            <v>3043.6722630000008</v>
          </cell>
          <cell r="G864">
            <v>3043.6722630000008</v>
          </cell>
        </row>
        <row r="865">
          <cell r="A865">
            <v>9135622</v>
          </cell>
          <cell r="B865" t="str">
            <v>ПРОТИВОСКОЛЬЗЯЩИЙ КОВРИК ДЛЯ ARCITECH, 1076X623 ММ, АНТРАЦИТ</v>
          </cell>
          <cell r="C865">
            <v>0</v>
          </cell>
          <cell r="D865">
            <v>5</v>
          </cell>
          <cell r="E865">
            <v>1340.09</v>
          </cell>
          <cell r="F865">
            <v>905.16379050000012</v>
          </cell>
          <cell r="G865">
            <v>905.16379050000012</v>
          </cell>
        </row>
        <row r="866">
          <cell r="A866">
            <v>9209578</v>
          </cell>
          <cell r="B866" t="str">
            <v>ПРОТИВОСКОЛЬЗЯЩИЙ КОВРИК ДЛЯ ARCITECH, NL450, L5000, АНТРАЦИТ</v>
          </cell>
          <cell r="C866">
            <v>0</v>
          </cell>
          <cell r="D866">
            <v>1</v>
          </cell>
          <cell r="E866">
            <v>4045.24</v>
          </cell>
          <cell r="F866">
            <v>2732.3573579999997</v>
          </cell>
          <cell r="G866">
            <v>2732.3573579999997</v>
          </cell>
        </row>
        <row r="867">
          <cell r="A867">
            <v>9209580</v>
          </cell>
          <cell r="B867" t="str">
            <v>ПРОТИВОСКОЛЬЗЯЩИЙ КОВРИК ДЛЯ ARCITECH, NL500, L5000, АНТРАЦИТ</v>
          </cell>
          <cell r="C867">
            <v>0</v>
          </cell>
          <cell r="D867">
            <v>1</v>
          </cell>
          <cell r="E867">
            <v>4158.32</v>
          </cell>
          <cell r="F867">
            <v>2808.7372439999999</v>
          </cell>
          <cell r="G867">
            <v>2808.7372439999999</v>
          </cell>
        </row>
        <row r="868">
          <cell r="A868">
            <v>9135408</v>
          </cell>
          <cell r="B868" t="str">
            <v>СТЫКОВОЧНЫЙ ПРОФИЛЬ ARCITECH ДЛЯ ORGATRAY, NL500, ПОД ХРОМ</v>
          </cell>
          <cell r="C868">
            <v>0</v>
          </cell>
          <cell r="D868">
            <v>1</v>
          </cell>
          <cell r="E868">
            <v>288</v>
          </cell>
          <cell r="F868">
            <v>194.52959999999999</v>
          </cell>
          <cell r="G868">
            <v>194.52959999999999</v>
          </cell>
        </row>
        <row r="869">
          <cell r="A869">
            <v>80852</v>
          </cell>
          <cell r="B869" t="str">
            <v>СОЛОНКА ДЛЯ ORGATRAY, СТАЛЬ*ЗАКАЗНАЯ ПОЗИЦИЯ!!!</v>
          </cell>
          <cell r="C869" t="str">
            <v>*</v>
          </cell>
          <cell r="D869">
            <v>1</v>
          </cell>
          <cell r="E869">
            <v>892.18</v>
          </cell>
          <cell r="F869">
            <v>602.62298099999998</v>
          </cell>
          <cell r="G869">
            <v>602.62298099999998</v>
          </cell>
        </row>
        <row r="870">
          <cell r="A870">
            <v>80853</v>
          </cell>
          <cell r="B870" t="str">
            <v>ПЕРЕЧНИЦА ДЛЯ ORGATRAY, СТАЛЬ*ЗАКАЗНАЯ ПОЗИЦИЯ!!!</v>
          </cell>
          <cell r="C870" t="str">
            <v>*</v>
          </cell>
          <cell r="D870">
            <v>1</v>
          </cell>
          <cell r="E870">
            <v>892.18</v>
          </cell>
          <cell r="F870">
            <v>602.62298099999998</v>
          </cell>
          <cell r="G870">
            <v>602.62298099999998</v>
          </cell>
        </row>
        <row r="871">
          <cell r="A871">
            <v>80854</v>
          </cell>
          <cell r="B871" t="str">
            <v>РАСПЫЛИТЕЛЬ ДЛЯ ORGATRAY, СТАЛЬ*ЗАКАЗНАЯ ПОЗИЦИЯ!!!</v>
          </cell>
          <cell r="C871" t="str">
            <v>*</v>
          </cell>
          <cell r="D871">
            <v>1</v>
          </cell>
          <cell r="E871">
            <v>892.18</v>
          </cell>
          <cell r="F871">
            <v>602.62298099999998</v>
          </cell>
          <cell r="G871">
            <v>602.62298099999998</v>
          </cell>
        </row>
        <row r="872">
          <cell r="A872">
            <v>80855</v>
          </cell>
          <cell r="B872" t="str">
            <v>РАСПЫЛИТЕЛЬ КРУПНОГО ПОЛОЛА ДЛЯ ORGATRAY, СТАЛЬ*ЗАКАЗНАЯ ПОЗИЦИЯ!!!</v>
          </cell>
          <cell r="C872" t="str">
            <v>*</v>
          </cell>
          <cell r="D872">
            <v>1</v>
          </cell>
          <cell r="E872">
            <v>892.18</v>
          </cell>
          <cell r="F872">
            <v>602.62298099999998</v>
          </cell>
          <cell r="G872">
            <v>602.62298099999998</v>
          </cell>
        </row>
        <row r="873">
          <cell r="A873">
            <v>80856</v>
          </cell>
          <cell r="B873" t="str">
            <v>РАСПЫЛИТЕЛЬ МЕЛКОГО ПОМОЛА ДЛЯ ORGATRAY, СТАЛЬ*ЗАКАЗНАЯ ПОЗИЦИЯ!!!</v>
          </cell>
          <cell r="C873" t="str">
            <v>*</v>
          </cell>
          <cell r="D873">
            <v>1</v>
          </cell>
          <cell r="E873">
            <v>892.18</v>
          </cell>
          <cell r="F873">
            <v>602.62298099999998</v>
          </cell>
          <cell r="G873">
            <v>602.62298099999998</v>
          </cell>
        </row>
        <row r="874">
          <cell r="A874">
            <v>80857</v>
          </cell>
          <cell r="B874" t="str">
            <v>КОНТЕЙНЕР ДЛЯ СПЕЦИЙ С АКРИЛОВОЙ КРЫШКОЙ ДЛЯ ORGATRAY, СТАЛЬ*ЗАКАЗНАЯ ПОЗИЦИЯ!!!</v>
          </cell>
          <cell r="C874" t="str">
            <v>*</v>
          </cell>
          <cell r="D874">
            <v>1</v>
          </cell>
          <cell r="E874">
            <v>892.18</v>
          </cell>
          <cell r="F874">
            <v>602.62298099999998</v>
          </cell>
          <cell r="G874">
            <v>602.62298099999998</v>
          </cell>
        </row>
        <row r="875">
          <cell r="A875">
            <v>9207045</v>
          </cell>
          <cell r="B875" t="str">
            <v>ВНУТРЕННЯЯ ОРГАНИЗАЦИЯ ORGATRAY 510, NL350+, KB550+, ПЛАСТИК, СЕРАЯ</v>
          </cell>
          <cell r="C875">
            <v>0</v>
          </cell>
          <cell r="D875">
            <v>1</v>
          </cell>
          <cell r="E875">
            <v>1035.1099999999999</v>
          </cell>
          <cell r="F875">
            <v>699.1650494999999</v>
          </cell>
          <cell r="G875">
            <v>699.1650494999999</v>
          </cell>
        </row>
        <row r="876">
          <cell r="A876">
            <v>9153387</v>
          </cell>
          <cell r="B876" t="str">
            <v>РАМА BANIO, ПЛАСТИК, СЕРАЯ</v>
          </cell>
          <cell r="C876">
            <v>0</v>
          </cell>
          <cell r="D876">
            <v>1</v>
          </cell>
          <cell r="E876">
            <v>3071.01</v>
          </cell>
          <cell r="F876">
            <v>2074.3137045000003</v>
          </cell>
          <cell r="G876">
            <v>2074.3137045000003</v>
          </cell>
        </row>
        <row r="877">
          <cell r="A877">
            <v>9153388</v>
          </cell>
          <cell r="B877" t="str">
            <v>КОМПЛЕКТ КОНТЕЙНЕРОВ BANIO, ПЛАСТИК, ПРОЗРАЧНЫЙ/БЕЛЫЙ</v>
          </cell>
          <cell r="C877">
            <v>0</v>
          </cell>
          <cell r="D877">
            <v>1</v>
          </cell>
          <cell r="E877">
            <v>1535.52</v>
          </cell>
          <cell r="F877">
            <v>1037.166984</v>
          </cell>
          <cell r="G877">
            <v>1037.166984</v>
          </cell>
        </row>
        <row r="878">
          <cell r="A878">
            <v>9207260</v>
          </cell>
          <cell r="B878" t="str">
            <v>КОМПЛЕКТ КОНТЕЙНЕРОВ BANIO, ПЛАСТИК, ПРОЗРАЧНЫЙ/СЕРЫЙ</v>
          </cell>
          <cell r="C878">
            <v>0</v>
          </cell>
          <cell r="D878">
            <v>1</v>
          </cell>
          <cell r="E878">
            <v>1535.52</v>
          </cell>
          <cell r="F878">
            <v>1037.166984</v>
          </cell>
          <cell r="G878">
            <v>1037.166984</v>
          </cell>
        </row>
        <row r="879">
          <cell r="A879">
            <v>9204282</v>
          </cell>
          <cell r="B879" t="str">
            <v>U-ОБРАЗНАЯ СТЕНКА ДЛЯ ЯЩИКА ПОД МОЙКУ, СТАЛЬ, СЕРАЯ</v>
          </cell>
          <cell r="C879">
            <v>0</v>
          </cell>
          <cell r="D879">
            <v>1</v>
          </cell>
          <cell r="E879">
            <v>910.95</v>
          </cell>
          <cell r="F879">
            <v>615.30117750000011</v>
          </cell>
          <cell r="G879">
            <v>615.30117750000011</v>
          </cell>
        </row>
        <row r="880">
          <cell r="A880">
            <v>9234492</v>
          </cell>
          <cell r="B880" t="str">
            <v>КОМПЛЕКТ ЯЩИКА ARCITECH, H78, NL500, БЕЛЫЙ</v>
          </cell>
          <cell r="C880">
            <v>0</v>
          </cell>
          <cell r="D880">
            <v>1</v>
          </cell>
          <cell r="E880">
            <v>1741.02</v>
          </cell>
          <cell r="F880">
            <v>1175.971959</v>
          </cell>
          <cell r="G880">
            <v>1175.971959</v>
          </cell>
        </row>
        <row r="881">
          <cell r="A881">
            <v>9149260</v>
          </cell>
          <cell r="B881" t="str">
            <v>КОМПЛЕКТ ЯЩИКА ARCITECH, H78, NL500, БЕЛЫЙ</v>
          </cell>
          <cell r="C881">
            <v>0</v>
          </cell>
          <cell r="D881">
            <v>1</v>
          </cell>
          <cell r="E881">
            <v>1741.02</v>
          </cell>
          <cell r="F881">
            <v>1175.971959</v>
          </cell>
          <cell r="G881">
            <v>1175.971959</v>
          </cell>
        </row>
        <row r="882">
          <cell r="A882">
            <v>9149294</v>
          </cell>
          <cell r="B882" t="str">
            <v>КОМПЛЕКТ ЯЩИКА ARCITECH, H94, NL270, БЕЛЫЙ</v>
          </cell>
          <cell r="C882">
            <v>0</v>
          </cell>
          <cell r="D882">
            <v>1</v>
          </cell>
          <cell r="E882">
            <v>1378.06</v>
          </cell>
          <cell r="F882">
            <v>930.81062700000007</v>
          </cell>
          <cell r="G882">
            <v>930.81062700000007</v>
          </cell>
        </row>
        <row r="883">
          <cell r="A883">
            <v>9149295</v>
          </cell>
          <cell r="B883" t="str">
            <v>КОМПЛЕКТ ЯЩИКА ARCITECH, H94, NL300, БЕЛЫЙ</v>
          </cell>
          <cell r="C883">
            <v>0</v>
          </cell>
          <cell r="D883">
            <v>1</v>
          </cell>
          <cell r="E883">
            <v>1386.31</v>
          </cell>
          <cell r="F883">
            <v>936.38308949999998</v>
          </cell>
          <cell r="G883">
            <v>936.38308949999998</v>
          </cell>
        </row>
        <row r="884">
          <cell r="A884">
            <v>9149297</v>
          </cell>
          <cell r="B884" t="str">
            <v>КОМПЛЕКТ ЯЩИКА ARCITECH, H94, NL350, БЕЛЫЙ</v>
          </cell>
          <cell r="C884">
            <v>0</v>
          </cell>
          <cell r="D884">
            <v>1</v>
          </cell>
          <cell r="E884">
            <v>1400.03</v>
          </cell>
          <cell r="F884">
            <v>945.65026350000005</v>
          </cell>
          <cell r="G884">
            <v>945.65026350000005</v>
          </cell>
        </row>
        <row r="885">
          <cell r="A885">
            <v>9149299</v>
          </cell>
          <cell r="B885" t="str">
            <v>КОМПЛЕКТ ЯЩИКА ARCITECH, H94, NL400, БЕЛЫЙ</v>
          </cell>
          <cell r="C885">
            <v>0</v>
          </cell>
          <cell r="D885">
            <v>1</v>
          </cell>
          <cell r="E885">
            <v>1413.77</v>
          </cell>
          <cell r="F885">
            <v>954.93094650000012</v>
          </cell>
          <cell r="G885">
            <v>954.93094650000012</v>
          </cell>
        </row>
        <row r="886">
          <cell r="A886">
            <v>9149300</v>
          </cell>
          <cell r="B886" t="str">
            <v>КОМПЛЕКТ ЯЩИКА ARCITECH, H94, NL450, БЕЛЫЙ</v>
          </cell>
          <cell r="C886">
            <v>0</v>
          </cell>
          <cell r="D886">
            <v>1</v>
          </cell>
          <cell r="E886">
            <v>1427.5</v>
          </cell>
          <cell r="F886">
            <v>964.20487500000002</v>
          </cell>
          <cell r="G886">
            <v>964.20487500000002</v>
          </cell>
        </row>
        <row r="887">
          <cell r="A887">
            <v>9149302</v>
          </cell>
          <cell r="B887" t="str">
            <v>КОМПЛЕКТ ЯЩИКА ARCITECH, H94, NL500, БЕЛЫЙ</v>
          </cell>
          <cell r="C887">
            <v>0</v>
          </cell>
          <cell r="D887">
            <v>1</v>
          </cell>
          <cell r="E887">
            <v>1441.24</v>
          </cell>
          <cell r="F887">
            <v>973.48555800000008</v>
          </cell>
          <cell r="G887">
            <v>973.48555800000008</v>
          </cell>
        </row>
        <row r="888">
          <cell r="A888">
            <v>9149304</v>
          </cell>
          <cell r="B888" t="str">
            <v>КОМПЛЕКТ ЯЩИКА ARCITECH, H94, NL550, БЕЛЫЙ*ЗАКАЗНАЯ ПОЗИЦИЯ!!!</v>
          </cell>
          <cell r="C888" t="str">
            <v>*</v>
          </cell>
          <cell r="D888">
            <v>1</v>
          </cell>
          <cell r="E888">
            <v>1454.96</v>
          </cell>
          <cell r="F888">
            <v>982.75273200000004</v>
          </cell>
          <cell r="G888">
            <v>982.75273200000004</v>
          </cell>
        </row>
        <row r="889">
          <cell r="A889">
            <v>9149306</v>
          </cell>
          <cell r="B889" t="str">
            <v>КОМПЛЕКТ ЯЩИКА ARCITECH, H94, NL650, БЕЛЫЙ*ЗАКАЗНАЯ ПОЗИЦИЯ!!!</v>
          </cell>
          <cell r="C889" t="str">
            <v>*</v>
          </cell>
          <cell r="D889">
            <v>1</v>
          </cell>
          <cell r="E889">
            <v>1482.43</v>
          </cell>
          <cell r="F889">
            <v>1001.3073435000002</v>
          </cell>
          <cell r="G889">
            <v>1001.3073435000002</v>
          </cell>
        </row>
        <row r="890">
          <cell r="A890">
            <v>9149315</v>
          </cell>
          <cell r="B890" t="str">
            <v>КОМПЛЕКТ КОРОБА ARCITECH С РЕЛИНГАМИ, H186/94, NL270, БЕЛЫЙ</v>
          </cell>
          <cell r="C890">
            <v>0</v>
          </cell>
          <cell r="D890">
            <v>1</v>
          </cell>
          <cell r="E890">
            <v>1968.5</v>
          </cell>
          <cell r="F890">
            <v>1329.623325</v>
          </cell>
          <cell r="G890">
            <v>1329.623325</v>
          </cell>
        </row>
        <row r="891">
          <cell r="A891">
            <v>9149316</v>
          </cell>
          <cell r="B891" t="str">
            <v>КОМПЛЕКТ КОРОБА ARCITECH С РЕЛИНГАМИ, H186/94, NL300, БЕЛЫЙ</v>
          </cell>
          <cell r="C891">
            <v>0</v>
          </cell>
          <cell r="D891">
            <v>1</v>
          </cell>
          <cell r="E891">
            <v>1982.66</v>
          </cell>
          <cell r="F891">
            <v>1339.1876970000001</v>
          </cell>
          <cell r="G891">
            <v>1339.1876970000001</v>
          </cell>
        </row>
        <row r="892">
          <cell r="A892">
            <v>9149317</v>
          </cell>
          <cell r="B892" t="str">
            <v>КОМПЛЕКТ КОРОБА ARCITECH С РЕЛИНГАМИ, H186/94, NL350, БЕЛЫЙ</v>
          </cell>
          <cell r="C892">
            <v>0</v>
          </cell>
          <cell r="D892">
            <v>1</v>
          </cell>
          <cell r="E892">
            <v>2006.25</v>
          </cell>
          <cell r="F892">
            <v>1355.1215625</v>
          </cell>
          <cell r="G892">
            <v>1355.1215625</v>
          </cell>
        </row>
        <row r="893">
          <cell r="A893">
            <v>9149318</v>
          </cell>
          <cell r="B893" t="str">
            <v>КОМПЛЕКТ КОРОБА ARCITECH С РЕЛИНГАМИ, H186/94, NL400, БЕЛЫЙ</v>
          </cell>
          <cell r="C893">
            <v>0</v>
          </cell>
          <cell r="D893">
            <v>1</v>
          </cell>
          <cell r="E893">
            <v>2029.86</v>
          </cell>
          <cell r="F893">
            <v>1371.0689370000002</v>
          </cell>
          <cell r="G893">
            <v>1371.0689370000002</v>
          </cell>
        </row>
        <row r="894">
          <cell r="A894">
            <v>9149319</v>
          </cell>
          <cell r="B894" t="str">
            <v>КОМПЛЕКТ КОРОБА ARCITECH С РЕЛИНГАМИ, H186/94, NL450, БЕЛЫЙ</v>
          </cell>
          <cell r="C894">
            <v>0</v>
          </cell>
          <cell r="D894">
            <v>1</v>
          </cell>
          <cell r="E894">
            <v>2053.46</v>
          </cell>
          <cell r="F894">
            <v>1387.0095570000001</v>
          </cell>
          <cell r="G894">
            <v>1387.0095570000001</v>
          </cell>
        </row>
        <row r="895">
          <cell r="A895">
            <v>9149320</v>
          </cell>
          <cell r="B895" t="str">
            <v>КОМПЛЕКТ КОРОБА ARCITECH С РЕЛИНГАМИ, H186/94, NL500, БЕЛЫЙ</v>
          </cell>
          <cell r="C895">
            <v>0</v>
          </cell>
          <cell r="D895">
            <v>1</v>
          </cell>
          <cell r="E895">
            <v>2077.0400000000004</v>
          </cell>
          <cell r="F895">
            <v>1402.9366680000005</v>
          </cell>
          <cell r="G895">
            <v>1402.9366680000005</v>
          </cell>
        </row>
        <row r="896">
          <cell r="A896">
            <v>9149321</v>
          </cell>
          <cell r="B896" t="str">
            <v>КОМПЛЕКТ КОРОБА ARCITECH С РЕЛИНГАМИ, H186/94, NL550, БЕЛЫЙ*ЗАКАЗНАЯ ПОЗИЦИЯ!!!</v>
          </cell>
          <cell r="C896" t="str">
            <v>*</v>
          </cell>
          <cell r="D896">
            <v>1</v>
          </cell>
          <cell r="E896">
            <v>2100.6600000000003</v>
          </cell>
          <cell r="F896">
            <v>1418.8907970000002</v>
          </cell>
          <cell r="G896">
            <v>1418.8907970000002</v>
          </cell>
        </row>
        <row r="897">
          <cell r="A897">
            <v>9149322</v>
          </cell>
          <cell r="B897" t="str">
            <v>КОМПЛЕКТ КОРОБА ARCITECH С РЕЛИНГАМИ, H186/94, NL650, БЕЛЫЙ*ЗАКАЗНАЯ ПОЗИЦИЯ!!!</v>
          </cell>
          <cell r="C897" t="str">
            <v>*</v>
          </cell>
          <cell r="D897">
            <v>1</v>
          </cell>
          <cell r="E897">
            <v>2147.8500000000004</v>
          </cell>
          <cell r="F897">
            <v>1450.7652825000005</v>
          </cell>
          <cell r="G897">
            <v>1450.7652825000005</v>
          </cell>
        </row>
        <row r="898">
          <cell r="A898">
            <v>9149331</v>
          </cell>
          <cell r="B898" t="str">
            <v>КОМПЛЕКТ КОРОБА ARCITECH С TOPSIDE, H186/94, NL400, БЕЛЫЙ</v>
          </cell>
          <cell r="C898">
            <v>0</v>
          </cell>
          <cell r="D898">
            <v>1</v>
          </cell>
          <cell r="E898">
            <v>3196.86</v>
          </cell>
          <cell r="F898">
            <v>2159.3190870000003</v>
          </cell>
          <cell r="G898">
            <v>2159.3190870000003</v>
          </cell>
        </row>
        <row r="899">
          <cell r="A899">
            <v>9149332</v>
          </cell>
          <cell r="B899" t="str">
            <v>КОМПЛЕКТ КОРОБА ARCITECH С TOPSIDE, H186/94, NL450, БЕЛЫЙ</v>
          </cell>
          <cell r="C899">
            <v>0</v>
          </cell>
          <cell r="D899">
            <v>1</v>
          </cell>
          <cell r="E899">
            <v>3218.49</v>
          </cell>
          <cell r="F899">
            <v>2173.9290704999999</v>
          </cell>
          <cell r="G899">
            <v>2173.9290704999999</v>
          </cell>
        </row>
        <row r="900">
          <cell r="A900">
            <v>9149333</v>
          </cell>
          <cell r="B900" t="str">
            <v>КОМПЛЕКТ КОРОБА ARCITECH С TOPSIDE, H186/94, NL500, БЕЛЫЙ</v>
          </cell>
          <cell r="C900">
            <v>0</v>
          </cell>
          <cell r="D900">
            <v>1</v>
          </cell>
          <cell r="E900">
            <v>3240.1</v>
          </cell>
          <cell r="F900">
            <v>2188.525545</v>
          </cell>
          <cell r="G900">
            <v>2188.525545</v>
          </cell>
        </row>
        <row r="901">
          <cell r="A901">
            <v>9149334</v>
          </cell>
          <cell r="B901" t="str">
            <v>КОМПЛЕКТ КОРОБА ARCITECH С TOPSIDE, H186/94, NL550, БЕЛЫЙ*ЗАКАЗНАЯ ПОЗИЦИЯ!!!</v>
          </cell>
          <cell r="C901" t="str">
            <v>*</v>
          </cell>
          <cell r="D901">
            <v>1</v>
          </cell>
          <cell r="E901">
            <v>3261.71</v>
          </cell>
          <cell r="F901">
            <v>2203.1220195000001</v>
          </cell>
          <cell r="G901">
            <v>2203.1220195000001</v>
          </cell>
        </row>
        <row r="902">
          <cell r="A902">
            <v>9149335</v>
          </cell>
          <cell r="B902" t="str">
            <v>КОМПЛЕКТ КОРОБА ARCITECH С TOPSIDE, H186/94, NL650, БЕЛЫЙ*ЗАКАЗНАЯ ПОЗИЦИЯ!!!</v>
          </cell>
          <cell r="C902" t="str">
            <v>*</v>
          </cell>
          <cell r="D902">
            <v>1</v>
          </cell>
          <cell r="E902">
            <v>3304.95</v>
          </cell>
          <cell r="F902">
            <v>2232.3284774999997</v>
          </cell>
          <cell r="G902">
            <v>2232.3284774999997</v>
          </cell>
        </row>
        <row r="903">
          <cell r="A903">
            <v>9149323</v>
          </cell>
          <cell r="B903" t="str">
            <v>КОМПЛЕКТ КОРОБА ARCITECH С DESIGNSIDE, H186/94, NL270, БЕЛЫЙ</v>
          </cell>
          <cell r="C903">
            <v>0</v>
          </cell>
          <cell r="D903">
            <v>1</v>
          </cell>
          <cell r="E903">
            <v>3581.38</v>
          </cell>
          <cell r="F903">
            <v>2419.0431210000002</v>
          </cell>
          <cell r="G903">
            <v>2419.0431210000002</v>
          </cell>
        </row>
        <row r="904">
          <cell r="A904">
            <v>9149324</v>
          </cell>
          <cell r="B904" t="str">
            <v>КОМПЛЕКТ КОРОБА ARCITECH С DESIGNSIDE, H186/94, NL300, БЕЛЫЙ</v>
          </cell>
          <cell r="C904">
            <v>0</v>
          </cell>
          <cell r="D904">
            <v>1</v>
          </cell>
          <cell r="E904">
            <v>3597.1800000000003</v>
          </cell>
          <cell r="F904">
            <v>2429.7152310000001</v>
          </cell>
          <cell r="G904">
            <v>2429.7152310000001</v>
          </cell>
        </row>
        <row r="905">
          <cell r="A905">
            <v>9149325</v>
          </cell>
          <cell r="B905" t="str">
            <v>КОМПЛЕКТ КОРОБА ARCITECH С DESIGNSIDE, H186/94, NL350, БЕЛЫЙ</v>
          </cell>
          <cell r="C905">
            <v>0</v>
          </cell>
          <cell r="D905">
            <v>1</v>
          </cell>
          <cell r="E905">
            <v>3623.55</v>
          </cell>
          <cell r="F905">
            <v>2447.5268475000003</v>
          </cell>
          <cell r="G905">
            <v>2447.5268475000003</v>
          </cell>
        </row>
        <row r="906">
          <cell r="A906">
            <v>9149326</v>
          </cell>
          <cell r="B906" t="str">
            <v>КОМПЛЕКТ КОРОБА ARCITECH С DESIGNSIDE, H186/94, NL400, БЕЛЫЙ</v>
          </cell>
          <cell r="C906">
            <v>0</v>
          </cell>
          <cell r="D906">
            <v>1</v>
          </cell>
          <cell r="E906">
            <v>3649.9100000000003</v>
          </cell>
          <cell r="F906">
            <v>2465.3317095000007</v>
          </cell>
          <cell r="G906">
            <v>2465.3317095000007</v>
          </cell>
        </row>
        <row r="907">
          <cell r="A907">
            <v>9149327</v>
          </cell>
          <cell r="B907" t="str">
            <v>КОМПЛЕКТ КОРОБА ARCITECH С DESIGNSIDE, H186/94, NL450, БЕЛЫЙ</v>
          </cell>
          <cell r="C907">
            <v>0</v>
          </cell>
          <cell r="D907">
            <v>1</v>
          </cell>
          <cell r="E907">
            <v>3687.51</v>
          </cell>
          <cell r="F907">
            <v>2490.7286295000004</v>
          </cell>
          <cell r="G907">
            <v>2490.7286295000004</v>
          </cell>
        </row>
        <row r="908">
          <cell r="A908">
            <v>9149328</v>
          </cell>
          <cell r="B908" t="str">
            <v>КОМПЛЕКТ КОРОБА ARCITECH С DESIGNSIDE, H186/94, NL500, БЕЛЫЙ</v>
          </cell>
          <cell r="C908">
            <v>0</v>
          </cell>
          <cell r="D908">
            <v>1</v>
          </cell>
          <cell r="E908">
            <v>3815.96</v>
          </cell>
          <cell r="F908">
            <v>2577.490182</v>
          </cell>
          <cell r="G908">
            <v>2577.490182</v>
          </cell>
        </row>
        <row r="909">
          <cell r="A909">
            <v>9149329</v>
          </cell>
          <cell r="B909" t="str">
            <v>КОМПЛЕКТ КОРОБА ARCITECH С DESIGNSIDE, H186/94, NL550, БЕЛЫЙ*ЗАКАЗНАЯ ПОЗИЦИЯ!!!</v>
          </cell>
          <cell r="C909" t="str">
            <v>*</v>
          </cell>
          <cell r="D909">
            <v>1</v>
          </cell>
          <cell r="E909">
            <v>3786.2200000000003</v>
          </cell>
          <cell r="F909">
            <v>2557.4022990000003</v>
          </cell>
          <cell r="G909">
            <v>2557.4022990000003</v>
          </cell>
        </row>
        <row r="910">
          <cell r="A910">
            <v>9149330</v>
          </cell>
          <cell r="B910" t="str">
            <v>КОМПЛЕКТ КОРОБА ARCITECH С DESIGNSIDE, H186/94, NL650, БЕЛЫЙ*ЗАКАЗНАЯ ПОЗИЦИЯ!!!</v>
          </cell>
          <cell r="C910" t="str">
            <v>*</v>
          </cell>
          <cell r="D910">
            <v>1</v>
          </cell>
          <cell r="E910">
            <v>3875.0200000000004</v>
          </cell>
          <cell r="F910">
            <v>2617.3822590000004</v>
          </cell>
          <cell r="G910">
            <v>2617.3822590000004</v>
          </cell>
        </row>
        <row r="911">
          <cell r="A911">
            <v>9149345</v>
          </cell>
          <cell r="B911" t="str">
            <v>КОМПЛЕКТ КОРОБА ARCITECH С РЕЛИНГАМИ, H218/94, NL270, БЕЛЫЙ</v>
          </cell>
          <cell r="C911">
            <v>0</v>
          </cell>
          <cell r="D911">
            <v>1</v>
          </cell>
          <cell r="E911">
            <v>2031.64</v>
          </cell>
          <cell r="F911">
            <v>1372.271238</v>
          </cell>
          <cell r="G911">
            <v>1372.271238</v>
          </cell>
        </row>
        <row r="912">
          <cell r="A912">
            <v>9149346</v>
          </cell>
          <cell r="B912" t="str">
            <v>КОМПЛЕКТ КОРОБА ARCITECH С РЕЛИНГАМИ, H218/94, NL300, БЕЛЫЙ</v>
          </cell>
          <cell r="C912">
            <v>0</v>
          </cell>
          <cell r="D912">
            <v>1</v>
          </cell>
          <cell r="E912">
            <v>2045.79</v>
          </cell>
          <cell r="F912">
            <v>1381.8288554999999</v>
          </cell>
          <cell r="G912">
            <v>1381.8288554999999</v>
          </cell>
        </row>
        <row r="913">
          <cell r="A913">
            <v>9149347</v>
          </cell>
          <cell r="B913" t="str">
            <v>КОМПЛЕКТ КОРОБА ARCITECH С РЕЛИНГАМИ, H218/94, NL350, БЕЛЫЙ</v>
          </cell>
          <cell r="C913">
            <v>0</v>
          </cell>
          <cell r="D913">
            <v>1</v>
          </cell>
          <cell r="E913">
            <v>2069.3900000000003</v>
          </cell>
          <cell r="F913">
            <v>1397.7694755000002</v>
          </cell>
          <cell r="G913">
            <v>1397.7694755000002</v>
          </cell>
        </row>
        <row r="914">
          <cell r="A914">
            <v>9149348</v>
          </cell>
          <cell r="B914" t="str">
            <v>КОМПЛЕКТ КОРОБА ARCITECH С РЕЛИНГАМИ, H218/94, NL400, БЕЛЫЙ</v>
          </cell>
          <cell r="C914">
            <v>0</v>
          </cell>
          <cell r="D914">
            <v>1</v>
          </cell>
          <cell r="E914">
            <v>2092.9900000000002</v>
          </cell>
          <cell r="F914">
            <v>1413.7100955000003</v>
          </cell>
          <cell r="G914">
            <v>1413.7100955000003</v>
          </cell>
        </row>
        <row r="915">
          <cell r="A915">
            <v>9149349</v>
          </cell>
          <cell r="B915" t="str">
            <v>КОМПЛЕКТ КОРОБА ARCITECH С РЕЛИНГАМИ, H218/94, NL450, БЕЛЫЙ</v>
          </cell>
          <cell r="C915">
            <v>0</v>
          </cell>
          <cell r="D915">
            <v>1</v>
          </cell>
          <cell r="E915">
            <v>2116.59</v>
          </cell>
          <cell r="F915">
            <v>1429.6507155000002</v>
          </cell>
          <cell r="G915">
            <v>1429.6507155000002</v>
          </cell>
        </row>
        <row r="916">
          <cell r="A916">
            <v>9149350</v>
          </cell>
          <cell r="B916" t="str">
            <v>КОМПЛЕКТ КОРОБА ARCITECH С РЕЛИНГАМИ, H218/94, NL500, БЕЛЫЙ</v>
          </cell>
          <cell r="C916">
            <v>0</v>
          </cell>
          <cell r="D916">
            <v>1</v>
          </cell>
          <cell r="E916">
            <v>2140.1800000000003</v>
          </cell>
          <cell r="F916">
            <v>1445.5845810000001</v>
          </cell>
          <cell r="G916">
            <v>1445.5845810000001</v>
          </cell>
        </row>
        <row r="917">
          <cell r="A917">
            <v>9149351</v>
          </cell>
          <cell r="B917" t="str">
            <v>КОМПЛЕКТ КОРОБА ARCITECH С РЕЛИНГАМИ, H218/94, NL550, БЕЛЫЙ*ЗАКАЗНАЯ ПОЗИЦИЯ!!!</v>
          </cell>
          <cell r="C917" t="str">
            <v>*</v>
          </cell>
          <cell r="D917">
            <v>1</v>
          </cell>
          <cell r="E917">
            <v>2163.7900000000004</v>
          </cell>
          <cell r="F917">
            <v>1461.5319555000003</v>
          </cell>
          <cell r="G917">
            <v>1461.5319555000003</v>
          </cell>
        </row>
        <row r="918">
          <cell r="A918">
            <v>9149352</v>
          </cell>
          <cell r="B918" t="str">
            <v>КОМПЛЕКТ КОРОБА ARCITECH С РЕЛИНГАМИ, H218/94, NL650, БЕЛЫЙ*ЗАКАЗНАЯ ПОЗИЦИЯ!!!</v>
          </cell>
          <cell r="C918" t="str">
            <v>*</v>
          </cell>
          <cell r="D918">
            <v>1</v>
          </cell>
          <cell r="E918">
            <v>2210.98</v>
          </cell>
          <cell r="F918">
            <v>1493.4064410000001</v>
          </cell>
          <cell r="G918">
            <v>1493.4064410000001</v>
          </cell>
        </row>
        <row r="919">
          <cell r="A919">
            <v>9149361</v>
          </cell>
          <cell r="B919" t="str">
            <v>КОМПЛЕКТ КОРОБА ARCITECH С TOPSIDE, H218/94, NL400, БЕЛЫЙ</v>
          </cell>
          <cell r="C919">
            <v>0</v>
          </cell>
          <cell r="D919">
            <v>1</v>
          </cell>
          <cell r="E919">
            <v>3549.29</v>
          </cell>
          <cell r="F919">
            <v>2397.3679305000001</v>
          </cell>
          <cell r="G919">
            <v>2397.3679305000001</v>
          </cell>
        </row>
        <row r="920">
          <cell r="A920">
            <v>9149362</v>
          </cell>
          <cell r="B920" t="str">
            <v>КОМПЛЕКТ КОРОБА ARCITECH С TOPSIDE, H218/94, NL450, БЕЛЫЙ</v>
          </cell>
          <cell r="C920">
            <v>0</v>
          </cell>
          <cell r="D920">
            <v>1</v>
          </cell>
          <cell r="E920">
            <v>3573.77</v>
          </cell>
          <cell r="F920">
            <v>2413.9029464999999</v>
          </cell>
          <cell r="G920">
            <v>2413.9029464999999</v>
          </cell>
        </row>
        <row r="921">
          <cell r="A921">
            <v>9149363</v>
          </cell>
          <cell r="B921" t="str">
            <v>КОМПЛЕКТ КОРОБА ARCITECH С TOPSIDE, H218/94, NL500, БЕЛЫЙ</v>
          </cell>
          <cell r="C921">
            <v>0</v>
          </cell>
          <cell r="D921">
            <v>1</v>
          </cell>
          <cell r="E921">
            <v>3598.24</v>
          </cell>
          <cell r="F921">
            <v>2430.431208</v>
          </cell>
          <cell r="G921">
            <v>2430.431208</v>
          </cell>
        </row>
        <row r="922">
          <cell r="A922">
            <v>9149364</v>
          </cell>
          <cell r="B922" t="str">
            <v>КОМПЛЕКТ КОРОБА ARCITECH С TOPSIDE, H218/94, NL550, БЕЛЫЙ*ЗАКАЗНАЯ ПОЗИЦИЯ!!!</v>
          </cell>
          <cell r="C922" t="str">
            <v>*</v>
          </cell>
          <cell r="D922">
            <v>1</v>
          </cell>
          <cell r="E922">
            <v>3622.72</v>
          </cell>
          <cell r="F922">
            <v>2446.9662239999998</v>
          </cell>
          <cell r="G922">
            <v>2446.9662239999998</v>
          </cell>
        </row>
        <row r="923">
          <cell r="A923">
            <v>9149365</v>
          </cell>
          <cell r="B923" t="str">
            <v>КОМПЛЕКТ КОРОБА ARCITECH С TOPSIDE, H218/94, NL650, БЕЛЫЙ*ЗАКАЗНАЯ ПОЗИЦИЯ!!!</v>
          </cell>
          <cell r="C923" t="str">
            <v>*</v>
          </cell>
          <cell r="D923">
            <v>1</v>
          </cell>
          <cell r="E923">
            <v>3671.66</v>
          </cell>
          <cell r="F923">
            <v>2480.022747</v>
          </cell>
          <cell r="G923">
            <v>2480.022747</v>
          </cell>
        </row>
        <row r="924">
          <cell r="A924">
            <v>9149353</v>
          </cell>
          <cell r="B924" t="str">
            <v>КОМПЛЕКТ КОРОБА ARCITECH С DESIGNSIDE, H218/94, NL270, БЕЛЫЙ</v>
          </cell>
          <cell r="C924">
            <v>0</v>
          </cell>
          <cell r="D924">
            <v>1</v>
          </cell>
          <cell r="E924">
            <v>4429.08</v>
          </cell>
          <cell r="F924">
            <v>2991.6220859999999</v>
          </cell>
          <cell r="G924">
            <v>2991.6220859999999</v>
          </cell>
        </row>
        <row r="925">
          <cell r="A925">
            <v>9149354</v>
          </cell>
          <cell r="B925" t="str">
            <v>КОМПЛЕКТ КОРОБА ARCITECH С DESIGNSIDE, H218/94, NL300, БЕЛЫЙ</v>
          </cell>
          <cell r="C925">
            <v>0</v>
          </cell>
          <cell r="D925">
            <v>1</v>
          </cell>
          <cell r="E925">
            <v>4447.5300000000007</v>
          </cell>
          <cell r="F925">
            <v>3004.0841385000003</v>
          </cell>
          <cell r="G925">
            <v>3004.0841385000003</v>
          </cell>
        </row>
        <row r="926">
          <cell r="A926">
            <v>9149355</v>
          </cell>
          <cell r="B926" t="str">
            <v>КОМПЛЕКТ КОРОБА ARCITECH С DESIGNSIDE, H218/94, NL350, БЕЛЫЙ</v>
          </cell>
          <cell r="C926">
            <v>0</v>
          </cell>
          <cell r="D926">
            <v>1</v>
          </cell>
          <cell r="E926">
            <v>4478.2800000000007</v>
          </cell>
          <cell r="F926">
            <v>3024.8542260000008</v>
          </cell>
          <cell r="G926">
            <v>3024.8542260000008</v>
          </cell>
        </row>
        <row r="927">
          <cell r="A927">
            <v>9149356</v>
          </cell>
          <cell r="B927" t="str">
            <v>КОМПЛЕКТ КОРОБА ARCITECH С DESIGNSIDE, H218/94, NL400, БЕЛЫЙ</v>
          </cell>
          <cell r="C927">
            <v>0</v>
          </cell>
          <cell r="D927">
            <v>1</v>
          </cell>
          <cell r="E927">
            <v>4581.92</v>
          </cell>
          <cell r="F927">
            <v>3094.8578640000005</v>
          </cell>
          <cell r="G927">
            <v>3094.8578640000005</v>
          </cell>
        </row>
        <row r="928">
          <cell r="A928">
            <v>9149357</v>
          </cell>
          <cell r="B928" t="str">
            <v>КОМПЛЕКТ КОРОБА ARCITECH С DESIGNSIDE, H218/94, NL450, БЕЛЫЙ</v>
          </cell>
          <cell r="C928">
            <v>0</v>
          </cell>
          <cell r="D928">
            <v>1</v>
          </cell>
          <cell r="E928">
            <v>4554.5300000000007</v>
          </cell>
          <cell r="F928">
            <v>3076.3572885000008</v>
          </cell>
          <cell r="G928">
            <v>3076.3572885000008</v>
          </cell>
        </row>
        <row r="929">
          <cell r="A929">
            <v>9149358</v>
          </cell>
          <cell r="B929" t="str">
            <v>КОМПЛЕКТ КОРОБА ARCITECH С DESIGNSIDE, H218/94, NL500, БЕЛЫЙ</v>
          </cell>
          <cell r="C929">
            <v>0</v>
          </cell>
          <cell r="D929">
            <v>1</v>
          </cell>
          <cell r="E929">
            <v>4600.3100000000004</v>
          </cell>
          <cell r="F929">
            <v>3107.2793895</v>
          </cell>
          <cell r="G929">
            <v>3107.2793895</v>
          </cell>
        </row>
        <row r="930">
          <cell r="A930">
            <v>9149359</v>
          </cell>
          <cell r="B930" t="str">
            <v>КОМПЛЕКТ КОРОБА ARCITECH С DESIGNSIDE, H218/94, NL550, БЕЛЫЙ*ЗАКАЗНАЯ ПОЗИЦИЯ!!!</v>
          </cell>
          <cell r="C930" t="str">
            <v>*</v>
          </cell>
          <cell r="D930">
            <v>1</v>
          </cell>
          <cell r="E930">
            <v>4661.3900000000003</v>
          </cell>
          <cell r="F930">
            <v>3148.5358755000002</v>
          </cell>
          <cell r="G930">
            <v>3148.5358755000002</v>
          </cell>
        </row>
        <row r="931">
          <cell r="A931">
            <v>9149360</v>
          </cell>
          <cell r="B931" t="str">
            <v>КОМПЛЕКТ КОРОБА ARCITECH С DESIGNSIDE, H218/94, NL650, БЕЛЫЙ*ЗАКАЗНАЯ ПОЗИЦИЯ!!!</v>
          </cell>
          <cell r="C931" t="str">
            <v>*</v>
          </cell>
          <cell r="D931">
            <v>1</v>
          </cell>
          <cell r="E931">
            <v>4923.0700000000006</v>
          </cell>
          <cell r="F931">
            <v>3325.2876315000003</v>
          </cell>
          <cell r="G931">
            <v>3325.2876315000003</v>
          </cell>
        </row>
        <row r="932">
          <cell r="A932">
            <v>9149389</v>
          </cell>
          <cell r="B932" t="str">
            <v>КОМПЛЕКТ КОРОБА ARCITECH С РЕЛИНГАМИ, H250/94, NL270, БЕЛЫЙ</v>
          </cell>
          <cell r="C932">
            <v>0</v>
          </cell>
          <cell r="D932">
            <v>1</v>
          </cell>
          <cell r="E932">
            <v>2268.8000000000002</v>
          </cell>
          <cell r="F932">
            <v>1532.4609600000003</v>
          </cell>
          <cell r="G932">
            <v>1532.4609600000003</v>
          </cell>
        </row>
        <row r="933">
          <cell r="A933">
            <v>9149390</v>
          </cell>
          <cell r="B933" t="str">
            <v>КОМПЛЕКТ КОРОБА ARCITECH С РЕЛИНГАМИ, H250/94, NL300, БЕЛЫЙ</v>
          </cell>
          <cell r="C933">
            <v>0</v>
          </cell>
          <cell r="D933">
            <v>1</v>
          </cell>
          <cell r="E933">
            <v>2283.9100000000003</v>
          </cell>
          <cell r="F933">
            <v>1542.6670095000002</v>
          </cell>
          <cell r="G933">
            <v>1542.6670095000002</v>
          </cell>
        </row>
        <row r="934">
          <cell r="A934">
            <v>9149391</v>
          </cell>
          <cell r="B934" t="str">
            <v>КОМПЛЕКТ КОРОБА ARCITECH С РЕЛИНГАМИ, H250/94, NL350, БЕЛЫЙ</v>
          </cell>
          <cell r="C934">
            <v>0</v>
          </cell>
          <cell r="D934">
            <v>1</v>
          </cell>
          <cell r="E934">
            <v>2309.1000000000004</v>
          </cell>
          <cell r="F934">
            <v>1559.6815950000005</v>
          </cell>
          <cell r="G934">
            <v>1559.6815950000005</v>
          </cell>
        </row>
        <row r="935">
          <cell r="A935">
            <v>9149392</v>
          </cell>
          <cell r="B935" t="str">
            <v>КОМПЛЕКТ КОРОБА ARCITECH С РЕЛИНГАМИ, H250/94, NL400, БЕЛЫЙ</v>
          </cell>
          <cell r="C935">
            <v>0</v>
          </cell>
          <cell r="D935">
            <v>1</v>
          </cell>
          <cell r="E935">
            <v>2334.2700000000004</v>
          </cell>
          <cell r="F935">
            <v>1576.6826715000004</v>
          </cell>
          <cell r="G935">
            <v>1576.6826715000004</v>
          </cell>
        </row>
        <row r="936">
          <cell r="A936">
            <v>9149393</v>
          </cell>
          <cell r="B936" t="str">
            <v>КОМПЛЕКТ КОРОБА ARCITECH С РЕЛИНГАМИ, H250/94, NL450, БЕЛЫЙ</v>
          </cell>
          <cell r="C936">
            <v>0</v>
          </cell>
          <cell r="D936">
            <v>1</v>
          </cell>
          <cell r="E936">
            <v>2359.44</v>
          </cell>
          <cell r="F936">
            <v>1593.6837480000002</v>
          </cell>
          <cell r="G936">
            <v>1593.6837480000002</v>
          </cell>
        </row>
        <row r="937">
          <cell r="A937">
            <v>9149394</v>
          </cell>
          <cell r="B937" t="str">
            <v>КОМПЛЕКТ КОРОБА ARCITECH С РЕЛИНГАМИ, H250/94, NL500, БЕЛЫЙ</v>
          </cell>
          <cell r="C937">
            <v>0</v>
          </cell>
          <cell r="D937">
            <v>1</v>
          </cell>
          <cell r="E937">
            <v>2384.61</v>
          </cell>
          <cell r="F937">
            <v>1610.6848245000001</v>
          </cell>
          <cell r="G937">
            <v>1610.6848245000001</v>
          </cell>
        </row>
        <row r="938">
          <cell r="A938">
            <v>9149395</v>
          </cell>
          <cell r="B938" t="str">
            <v>КОМПЛЕКТ КОРОБА ARCITECH С РЕЛИНГАМИ, H250/94, NL550, БЕЛЫЙ*ЗАКАЗНАЯ ПОЗИЦИЯ!!!</v>
          </cell>
          <cell r="C938" t="str">
            <v>*</v>
          </cell>
          <cell r="D938">
            <v>1</v>
          </cell>
          <cell r="E938">
            <v>2409.8000000000002</v>
          </cell>
          <cell r="F938">
            <v>1627.6994100000004</v>
          </cell>
          <cell r="G938">
            <v>1627.6994100000004</v>
          </cell>
        </row>
        <row r="939">
          <cell r="A939">
            <v>9149396</v>
          </cell>
          <cell r="B939" t="str">
            <v>КОМПЛЕКТ КОРОБА ARCITECH С РЕЛИНГАМИ, H250/94, NL650, БЕЛЫЙ*ЗАКАЗНАЯ ПОЗИЦИЯ!!!</v>
          </cell>
          <cell r="C939" t="str">
            <v>*</v>
          </cell>
          <cell r="D939">
            <v>1</v>
          </cell>
          <cell r="E939">
            <v>2460.1600000000003</v>
          </cell>
          <cell r="F939">
            <v>1661.7150720000004</v>
          </cell>
          <cell r="G939">
            <v>1661.7150720000004</v>
          </cell>
        </row>
        <row r="940">
          <cell r="A940">
            <v>9149421</v>
          </cell>
          <cell r="B940" t="str">
            <v>КОМПЛЕКТ КОРОБА ARCITECH С РЕЛИНГАМИ, H282/94, NL270, БЕЛЫЙ</v>
          </cell>
          <cell r="C940">
            <v>0</v>
          </cell>
          <cell r="D940">
            <v>1</v>
          </cell>
          <cell r="E940">
            <v>2205.2600000000002</v>
          </cell>
          <cell r="F940">
            <v>1489.5428670000001</v>
          </cell>
          <cell r="G940">
            <v>1489.5428670000001</v>
          </cell>
        </row>
        <row r="941">
          <cell r="A941">
            <v>9149422</v>
          </cell>
          <cell r="B941" t="str">
            <v>КОМПЛЕКТ КОРОБА ARCITECH С РЕЛИНГАМИ, H282/94, NL300, БЕЛЫЙ</v>
          </cell>
          <cell r="C941">
            <v>0</v>
          </cell>
          <cell r="D941">
            <v>1</v>
          </cell>
          <cell r="E941">
            <v>2219.44</v>
          </cell>
          <cell r="F941">
            <v>1499.1207480000003</v>
          </cell>
          <cell r="G941">
            <v>1499.1207480000003</v>
          </cell>
        </row>
        <row r="942">
          <cell r="A942">
            <v>9149423</v>
          </cell>
          <cell r="B942" t="str">
            <v>КОМПЛЕКТ КОРОБА ARCITECH С РЕЛИНГАМИ, H282/94, NL350, БЕЛЫЙ</v>
          </cell>
          <cell r="C942">
            <v>0</v>
          </cell>
          <cell r="D942">
            <v>1</v>
          </cell>
          <cell r="E942">
            <v>2243.0300000000002</v>
          </cell>
          <cell r="F942">
            <v>1515.0546135000002</v>
          </cell>
          <cell r="G942">
            <v>1515.0546135000002</v>
          </cell>
        </row>
        <row r="943">
          <cell r="A943">
            <v>9149424</v>
          </cell>
          <cell r="B943" t="str">
            <v>КОМПЛЕКТ КОРОБА ARCITECH С РЕЛИНГАМИ, H282/94, NL400, БЕЛЫЙ</v>
          </cell>
          <cell r="C943">
            <v>0</v>
          </cell>
          <cell r="D943">
            <v>1</v>
          </cell>
          <cell r="E943">
            <v>2266.6400000000003</v>
          </cell>
          <cell r="F943">
            <v>1531.0019880000002</v>
          </cell>
          <cell r="G943">
            <v>1531.0019880000002</v>
          </cell>
        </row>
        <row r="944">
          <cell r="A944">
            <v>9149425</v>
          </cell>
          <cell r="B944" t="str">
            <v>КОМПЛЕКТ КОРОБА ARCITECH С РЕЛИНГАМИ, H282/94, NL450, БЕЛЫЙ</v>
          </cell>
          <cell r="C944">
            <v>0</v>
          </cell>
          <cell r="D944">
            <v>1</v>
          </cell>
          <cell r="E944">
            <v>2290.23</v>
          </cell>
          <cell r="F944">
            <v>1546.9358535000001</v>
          </cell>
          <cell r="G944">
            <v>1546.9358535000001</v>
          </cell>
        </row>
        <row r="945">
          <cell r="A945">
            <v>9149426</v>
          </cell>
          <cell r="B945" t="str">
            <v>КОМПЛЕКТ КОРОБА ARCITECH С РЕЛИНГАМИ, H282/94, NL500, БЕЛЫЙ</v>
          </cell>
          <cell r="C945">
            <v>0</v>
          </cell>
          <cell r="D945">
            <v>1</v>
          </cell>
          <cell r="E945">
            <v>2313.84</v>
          </cell>
          <cell r="F945">
            <v>1562.8832280000001</v>
          </cell>
          <cell r="G945">
            <v>1562.8832280000001</v>
          </cell>
        </row>
        <row r="946">
          <cell r="A946">
            <v>9149428</v>
          </cell>
          <cell r="B946" t="str">
            <v>КОМПЛЕКТ КОРОБА ARCITECH С РЕЛИНГАМИ, H282/94, NL550, БЕЛЫЙ*ЗАКАЗНАЯ ПОЗИЦИЯ!!!</v>
          </cell>
          <cell r="C946" t="str">
            <v>*</v>
          </cell>
          <cell r="D946">
            <v>1</v>
          </cell>
          <cell r="E946">
            <v>2337.44</v>
          </cell>
          <cell r="F946">
            <v>1578.8238480000002</v>
          </cell>
          <cell r="G946">
            <v>1578.8238480000002</v>
          </cell>
        </row>
        <row r="947">
          <cell r="A947">
            <v>9149429</v>
          </cell>
          <cell r="B947" t="str">
            <v>КОМПЛЕКТ КОРОБА ARCITECH С РЕЛИНГАМИ, H282/94, NL650, БЕЛЫЙ*ЗАКАЗНАЯ ПОЗИЦИЯ!!!</v>
          </cell>
          <cell r="C947" t="str">
            <v>*</v>
          </cell>
          <cell r="D947">
            <v>1</v>
          </cell>
          <cell r="E947">
            <v>2384.63</v>
          </cell>
          <cell r="F947">
            <v>1610.6983335</v>
          </cell>
          <cell r="G947">
            <v>1610.6983335</v>
          </cell>
        </row>
        <row r="948">
          <cell r="A948">
            <v>9149307</v>
          </cell>
          <cell r="B948" t="str">
            <v>КОМПЛЕКТ ЯЩИКА ARCITECH, H126, NL270, БЕЛЫЙ</v>
          </cell>
          <cell r="C948">
            <v>0</v>
          </cell>
          <cell r="D948">
            <v>1</v>
          </cell>
          <cell r="E948">
            <v>1675.99</v>
          </cell>
          <cell r="F948">
            <v>1132.0474455000001</v>
          </cell>
          <cell r="G948">
            <v>1132.0474455000001</v>
          </cell>
        </row>
        <row r="949">
          <cell r="A949">
            <v>9149308</v>
          </cell>
          <cell r="B949" t="str">
            <v>КОМПЛЕКТ ЯЩИКА ARCITECH, H126, NL300, БЕЛЫЙ</v>
          </cell>
          <cell r="C949">
            <v>0</v>
          </cell>
          <cell r="D949">
            <v>1</v>
          </cell>
          <cell r="E949">
            <v>1684.23</v>
          </cell>
          <cell r="F949">
            <v>1137.6131535000002</v>
          </cell>
          <cell r="G949">
            <v>1137.6131535000002</v>
          </cell>
        </row>
        <row r="950">
          <cell r="A950">
            <v>9149309</v>
          </cell>
          <cell r="B950" t="str">
            <v>КОМПЛЕКТ ЯЩИКА ARCITECH, H126, NL350, БЕЛЫЙ</v>
          </cell>
          <cell r="C950">
            <v>0</v>
          </cell>
          <cell r="D950">
            <v>1</v>
          </cell>
          <cell r="E950">
            <v>1697.98</v>
          </cell>
          <cell r="F950">
            <v>1146.9005910000001</v>
          </cell>
          <cell r="G950">
            <v>1146.9005910000001</v>
          </cell>
        </row>
        <row r="951">
          <cell r="A951">
            <v>9149310</v>
          </cell>
          <cell r="B951" t="str">
            <v>КОМПЛЕКТ ЯЩИКА ARCITECH, H126, NL400, БЕЛЫЙ</v>
          </cell>
          <cell r="C951">
            <v>0</v>
          </cell>
          <cell r="D951">
            <v>1</v>
          </cell>
          <cell r="E951">
            <v>1711.7</v>
          </cell>
          <cell r="F951">
            <v>1156.1677650000001</v>
          </cell>
          <cell r="G951">
            <v>1156.1677650000001</v>
          </cell>
        </row>
        <row r="952">
          <cell r="A952">
            <v>9149311</v>
          </cell>
          <cell r="B952" t="str">
            <v>КОМПЛЕКТ ЯЩИКА ARCITECH, H126, NL450, БЕЛЫЙ</v>
          </cell>
          <cell r="C952">
            <v>0</v>
          </cell>
          <cell r="D952">
            <v>1</v>
          </cell>
          <cell r="E952">
            <v>1725.44</v>
          </cell>
          <cell r="F952">
            <v>1165.4484480000001</v>
          </cell>
          <cell r="G952">
            <v>1165.4484480000001</v>
          </cell>
        </row>
        <row r="953">
          <cell r="A953">
            <v>9149312</v>
          </cell>
          <cell r="B953" t="str">
            <v>КОМПЛЕКТ ЯЩИКА ARCITECH, H126, NL500, БЕЛЫЙ</v>
          </cell>
          <cell r="C953">
            <v>0</v>
          </cell>
          <cell r="D953">
            <v>1</v>
          </cell>
          <cell r="E953">
            <v>1739.16</v>
          </cell>
          <cell r="F953">
            <v>1174.7156219999999</v>
          </cell>
          <cell r="G953">
            <v>1174.7156219999999</v>
          </cell>
        </row>
        <row r="954">
          <cell r="A954">
            <v>9149313</v>
          </cell>
          <cell r="B954" t="str">
            <v>КОМПЛЕКТ ЯЩИКА ARCITECH, H126, NL550, БЕЛЫЙ*ЗАКАЗНАЯ ПОЗИЦИЯ!!!</v>
          </cell>
          <cell r="C954" t="str">
            <v>*</v>
          </cell>
          <cell r="D954">
            <v>1</v>
          </cell>
          <cell r="E954">
            <v>1752.91</v>
          </cell>
          <cell r="F954">
            <v>1184.0030595000001</v>
          </cell>
          <cell r="G954">
            <v>1184.0030595000001</v>
          </cell>
        </row>
        <row r="955">
          <cell r="A955">
            <v>9149314</v>
          </cell>
          <cell r="B955" t="str">
            <v>КОМПЛЕКТ ЯЩИКА ARCITECH, H126, NL650, БЕЛЫЙ*ЗАКАЗНАЯ ПОЗИЦИЯ!!!</v>
          </cell>
          <cell r="C955" t="str">
            <v>*</v>
          </cell>
          <cell r="D955">
            <v>1</v>
          </cell>
          <cell r="E955">
            <v>1780.37</v>
          </cell>
          <cell r="F955">
            <v>1202.5509165000001</v>
          </cell>
          <cell r="G955">
            <v>1202.5509165000001</v>
          </cell>
        </row>
        <row r="956">
          <cell r="A956">
            <v>9149336</v>
          </cell>
          <cell r="B956" t="str">
            <v>КОМПЛЕКТ КОРОБА ARCITECH С РЕЛИНГАМИ, H186/126, NL270, БЕЛЫЙ</v>
          </cell>
          <cell r="C956">
            <v>0</v>
          </cell>
          <cell r="D956">
            <v>1</v>
          </cell>
          <cell r="E956">
            <v>2197.38</v>
          </cell>
          <cell r="F956">
            <v>1484.220321</v>
          </cell>
          <cell r="G956">
            <v>1484.220321</v>
          </cell>
        </row>
        <row r="957">
          <cell r="A957">
            <v>9149337</v>
          </cell>
          <cell r="B957" t="str">
            <v>КОМПЛЕКТ КОРОБА ARCITECH С РЕЛИНГАМИ, H186/126, NL300, БЕЛЫЙ</v>
          </cell>
          <cell r="C957">
            <v>0</v>
          </cell>
          <cell r="D957">
            <v>1</v>
          </cell>
          <cell r="E957">
            <v>2211.5300000000002</v>
          </cell>
          <cell r="F957">
            <v>1493.7779385000001</v>
          </cell>
          <cell r="G957">
            <v>1493.7779385000001</v>
          </cell>
        </row>
        <row r="958">
          <cell r="A958">
            <v>9149338</v>
          </cell>
          <cell r="B958" t="str">
            <v>КОМПЛЕКТ КОРОБА ARCITECH С РЕЛИНГАМИ, H186/126, NL350, БЕЛЫЙ</v>
          </cell>
          <cell r="C958">
            <v>0</v>
          </cell>
          <cell r="D958">
            <v>1</v>
          </cell>
          <cell r="E958">
            <v>2235.15</v>
          </cell>
          <cell r="F958">
            <v>1509.7320675000001</v>
          </cell>
          <cell r="G958">
            <v>1509.7320675000001</v>
          </cell>
        </row>
        <row r="959">
          <cell r="A959">
            <v>9149339</v>
          </cell>
          <cell r="B959" t="str">
            <v>КОМПЛЕКТ КОРОБА ARCITECH С РЕЛИНГАМИ, H186/126, NL400, БЕЛЫЙ</v>
          </cell>
          <cell r="C959">
            <v>0</v>
          </cell>
          <cell r="D959">
            <v>1</v>
          </cell>
          <cell r="E959">
            <v>2258.75</v>
          </cell>
          <cell r="F959">
            <v>1525.6726874999999</v>
          </cell>
          <cell r="G959">
            <v>1525.6726874999999</v>
          </cell>
        </row>
        <row r="960">
          <cell r="A960">
            <v>9149340</v>
          </cell>
          <cell r="B960" t="str">
            <v>КОМПЛЕКТ КОРОБА ARCITECH С РЕЛИНГАМИ, H186/126, NL450, БЕЛЫЙ</v>
          </cell>
          <cell r="C960">
            <v>0</v>
          </cell>
          <cell r="D960">
            <v>1</v>
          </cell>
          <cell r="E960">
            <v>2282.3300000000004</v>
          </cell>
          <cell r="F960">
            <v>1541.5997985000004</v>
          </cell>
          <cell r="G960">
            <v>1541.5997985000004</v>
          </cell>
        </row>
        <row r="961">
          <cell r="A961">
            <v>9149341</v>
          </cell>
          <cell r="B961" t="str">
            <v>КОМПЛЕКТ КОРОБА ARCITECH С РЕЛИНГАМИ, H186/126, NL500, БЕЛЫЙ</v>
          </cell>
          <cell r="C961">
            <v>0</v>
          </cell>
          <cell r="D961">
            <v>1</v>
          </cell>
          <cell r="E961">
            <v>2305.94</v>
          </cell>
          <cell r="F961">
            <v>1557.5471730000002</v>
          </cell>
          <cell r="G961">
            <v>1557.5471730000002</v>
          </cell>
        </row>
        <row r="962">
          <cell r="A962">
            <v>9149343</v>
          </cell>
          <cell r="B962" t="str">
            <v>КОМПЛЕКТ КОРОБА ARCITECH С РЕЛИНГАМИ, H186/126, NL550, БЕЛЫЙ*ЗАКАЗНАЯ ПОЗИЦИЯ!!!</v>
          </cell>
          <cell r="C962" t="str">
            <v>*</v>
          </cell>
          <cell r="D962">
            <v>1</v>
          </cell>
          <cell r="E962">
            <v>2329.5400000000004</v>
          </cell>
          <cell r="F962">
            <v>1573.4877930000005</v>
          </cell>
          <cell r="G962">
            <v>1573.4877930000005</v>
          </cell>
        </row>
        <row r="963">
          <cell r="A963">
            <v>9149344</v>
          </cell>
          <cell r="B963" t="str">
            <v>КОМПЛЕКТ КОРОБА ARCITECH С РЕЛИНГАМИ, H186/126, NL650, БЕЛЫЙ*ЗАКАЗНАЯ ПОЗИЦИЯ!!!</v>
          </cell>
          <cell r="C963" t="str">
            <v>*</v>
          </cell>
          <cell r="D963">
            <v>1</v>
          </cell>
          <cell r="E963">
            <v>2376.73</v>
          </cell>
          <cell r="F963">
            <v>1605.3622785</v>
          </cell>
          <cell r="G963">
            <v>1605.3622785</v>
          </cell>
        </row>
        <row r="964">
          <cell r="A964">
            <v>9149366</v>
          </cell>
          <cell r="B964" t="str">
            <v>КОМПЛЕКТ КОРОБА ARCITECH С РЕЛИНГАМИ, H218/126, NL270, БЕЛЫЙ</v>
          </cell>
          <cell r="C964">
            <v>0</v>
          </cell>
          <cell r="D964">
            <v>1</v>
          </cell>
          <cell r="E964">
            <v>2260.5300000000002</v>
          </cell>
          <cell r="F964">
            <v>1526.8749885000004</v>
          </cell>
          <cell r="G964">
            <v>1526.8749885000004</v>
          </cell>
        </row>
        <row r="965">
          <cell r="A965">
            <v>9149367</v>
          </cell>
          <cell r="B965" t="str">
            <v>КОМПЛЕКТ КОРОБА ARCITECH С РЕЛИНГАМИ, H218/126, NL300, БЕЛЫЙ</v>
          </cell>
          <cell r="C965">
            <v>0</v>
          </cell>
          <cell r="D965">
            <v>1</v>
          </cell>
          <cell r="E965">
            <v>2274.6799999999998</v>
          </cell>
          <cell r="F965">
            <v>1536.4326059999999</v>
          </cell>
          <cell r="G965">
            <v>1536.4326059999999</v>
          </cell>
        </row>
        <row r="966">
          <cell r="A966">
            <v>9149368</v>
          </cell>
          <cell r="B966" t="str">
            <v>КОМПЛЕКТ КОРОБА ARCITECH С РЕЛИНГАМИ, H218/126, NL350, БЕЛЫЙ</v>
          </cell>
          <cell r="C966">
            <v>0</v>
          </cell>
          <cell r="D966">
            <v>1</v>
          </cell>
          <cell r="E966">
            <v>2298.2800000000002</v>
          </cell>
          <cell r="F966">
            <v>1552.3732260000002</v>
          </cell>
          <cell r="G966">
            <v>1552.3732260000002</v>
          </cell>
        </row>
        <row r="967">
          <cell r="A967">
            <v>9149369</v>
          </cell>
          <cell r="B967" t="str">
            <v>КОМПЛЕКТ КОРОБА ARCITECH С РЕЛИНГАМИ, H218/126, NL400, БЕЛЫЙ</v>
          </cell>
          <cell r="C967">
            <v>0</v>
          </cell>
          <cell r="D967">
            <v>1</v>
          </cell>
          <cell r="E967">
            <v>2321.8700000000003</v>
          </cell>
          <cell r="F967">
            <v>1568.3070915000001</v>
          </cell>
          <cell r="G967">
            <v>1568.3070915000001</v>
          </cell>
        </row>
        <row r="968">
          <cell r="A968">
            <v>9149370</v>
          </cell>
          <cell r="B968" t="str">
            <v>КОМПЛЕКТ КОРОБА ARCITECH С РЕЛИНГАМИ, H218/126, NL450, БЕЛЫЙ</v>
          </cell>
          <cell r="C968">
            <v>0</v>
          </cell>
          <cell r="D968">
            <v>1</v>
          </cell>
          <cell r="E968">
            <v>2345.4700000000003</v>
          </cell>
          <cell r="F968">
            <v>1584.2477115000002</v>
          </cell>
          <cell r="G968">
            <v>1584.2477115000002</v>
          </cell>
        </row>
        <row r="969">
          <cell r="A969">
            <v>9149371</v>
          </cell>
          <cell r="B969" t="str">
            <v>КОМПЛЕКТ КОРОБА ARCITECH С РЕЛИНГАМИ, H218/126, NL500, БЕЛЫЙ</v>
          </cell>
          <cell r="C969">
            <v>0</v>
          </cell>
          <cell r="D969">
            <v>1</v>
          </cell>
          <cell r="E969">
            <v>2369.0800000000004</v>
          </cell>
          <cell r="F969">
            <v>1600.1950860000002</v>
          </cell>
          <cell r="G969">
            <v>1600.1950860000002</v>
          </cell>
        </row>
        <row r="970">
          <cell r="A970">
            <v>9149372</v>
          </cell>
          <cell r="B970" t="str">
            <v>КОМПЛЕКТ КОРОБА ARCITECH С РЕЛИНГАМИ, H218/126, NL550, БЕЛЫЙ*ЗАКАЗНАЯ ПОЗИЦИЯ!!!</v>
          </cell>
          <cell r="C970" t="str">
            <v>*</v>
          </cell>
          <cell r="D970">
            <v>1</v>
          </cell>
          <cell r="E970">
            <v>2392.6600000000003</v>
          </cell>
          <cell r="F970">
            <v>1616.1221970000004</v>
          </cell>
          <cell r="G970">
            <v>1616.1221970000004</v>
          </cell>
        </row>
        <row r="971">
          <cell r="A971">
            <v>9149373</v>
          </cell>
          <cell r="B971" t="str">
            <v>КОМПЛЕКТ КОРОБА ARCITECH С РЕЛИНГАМИ, H218/126, NL650, БЕЛЫЙ*ЗАКАЗНАЯ ПОЗИЦИЯ!!!</v>
          </cell>
          <cell r="C971" t="str">
            <v>*</v>
          </cell>
          <cell r="D971">
            <v>1</v>
          </cell>
          <cell r="E971">
            <v>2439.8700000000003</v>
          </cell>
          <cell r="F971">
            <v>1648.0101915000005</v>
          </cell>
          <cell r="G971">
            <v>1648.0101915000005</v>
          </cell>
        </row>
        <row r="972">
          <cell r="A972">
            <v>9149375</v>
          </cell>
          <cell r="B972" t="str">
            <v>КОМПЛЕКТ КОРОБА ARCITECH С DESIGNSIDE, H218/126, NL270, БЕЛЫЙ</v>
          </cell>
          <cell r="C972">
            <v>0</v>
          </cell>
          <cell r="D972">
            <v>1</v>
          </cell>
          <cell r="E972">
            <v>3873.38</v>
          </cell>
          <cell r="F972">
            <v>2616.2745210000003</v>
          </cell>
          <cell r="G972">
            <v>2616.2745210000003</v>
          </cell>
        </row>
        <row r="973">
          <cell r="A973">
            <v>9149376</v>
          </cell>
          <cell r="B973" t="str">
            <v>КОМПЛЕКТ КОРОБА ARCITECH С DESIGNSIDE, H218/126, NL300, БЕЛЫЙ</v>
          </cell>
          <cell r="C973">
            <v>0</v>
          </cell>
          <cell r="D973">
            <v>1</v>
          </cell>
          <cell r="E973">
            <v>3889.2000000000003</v>
          </cell>
          <cell r="F973">
            <v>2626.9601400000001</v>
          </cell>
          <cell r="G973">
            <v>2626.9601400000001</v>
          </cell>
        </row>
        <row r="974">
          <cell r="A974">
            <v>9149377</v>
          </cell>
          <cell r="B974" t="str">
            <v>КОМПЛЕКТ КОРОБА ARCITECH С DESIGNSIDE, H218/126, NL350, БЕЛЫЙ</v>
          </cell>
          <cell r="C974">
            <v>0</v>
          </cell>
          <cell r="D974">
            <v>1</v>
          </cell>
          <cell r="E974">
            <v>3915.5800000000004</v>
          </cell>
          <cell r="F974">
            <v>2644.7785110000004</v>
          </cell>
          <cell r="G974">
            <v>2644.7785110000004</v>
          </cell>
        </row>
        <row r="975">
          <cell r="A975">
            <v>9149378</v>
          </cell>
          <cell r="B975" t="str">
            <v>КОМПЛЕКТ КОРОБА ARCITECH С DESIGNSIDE, H218/126, NL400, БЕЛЫЙ</v>
          </cell>
          <cell r="C975">
            <v>0</v>
          </cell>
          <cell r="D975">
            <v>1</v>
          </cell>
          <cell r="E975">
            <v>3941.9500000000003</v>
          </cell>
          <cell r="F975">
            <v>2662.5901275000001</v>
          </cell>
          <cell r="G975">
            <v>2662.5901275000001</v>
          </cell>
        </row>
        <row r="976">
          <cell r="A976">
            <v>9149379</v>
          </cell>
          <cell r="B976" t="str">
            <v>КОМПЛЕКТ КОРОБА ARCITECH С DESIGNSIDE, H218/126, NL450, БЕЛЫЙ</v>
          </cell>
          <cell r="C976">
            <v>0</v>
          </cell>
          <cell r="D976">
            <v>1</v>
          </cell>
          <cell r="E976">
            <v>3979.53</v>
          </cell>
          <cell r="F976">
            <v>2687.9735385000004</v>
          </cell>
          <cell r="G976">
            <v>2687.9735385000004</v>
          </cell>
        </row>
        <row r="977">
          <cell r="A977">
            <v>9149380</v>
          </cell>
          <cell r="B977" t="str">
            <v>КОМПЛЕКТ КОРОБА ARCITECH С DESIGNSIDE, H218/126, NL500, БЕЛЫЙ</v>
          </cell>
          <cell r="C977">
            <v>0</v>
          </cell>
          <cell r="D977">
            <v>1</v>
          </cell>
          <cell r="E977">
            <v>4107.99</v>
          </cell>
          <cell r="F977">
            <v>2774.7418454999997</v>
          </cell>
          <cell r="G977">
            <v>2774.7418454999997</v>
          </cell>
        </row>
        <row r="978">
          <cell r="A978">
            <v>9149381</v>
          </cell>
          <cell r="B978" t="str">
            <v>КОМПЛЕКТ КОРОБА ARCITECH С DESIGNSIDE, H218/126, NL550, БЕЛЫЙ*ЗАКАЗНАЯ ПОЗИЦИЯ!!!</v>
          </cell>
          <cell r="C978" t="str">
            <v>*</v>
          </cell>
          <cell r="D978">
            <v>1</v>
          </cell>
          <cell r="E978">
            <v>4078.23</v>
          </cell>
          <cell r="F978">
            <v>2754.6404535000001</v>
          </cell>
          <cell r="G978">
            <v>2754.6404535000001</v>
          </cell>
        </row>
        <row r="979">
          <cell r="A979">
            <v>9149382</v>
          </cell>
          <cell r="B979" t="str">
            <v>КОМПЛЕКТ КОРОБА ARCITECH С DESIGNSIDE, H218/126, NL650, БЕЛЫЙ*ЗАКАЗНАЯ ПОЗИЦИЯ!!!</v>
          </cell>
          <cell r="C979" t="str">
            <v>*</v>
          </cell>
          <cell r="D979">
            <v>1</v>
          </cell>
          <cell r="E979">
            <v>4167.0300000000007</v>
          </cell>
          <cell r="F979">
            <v>2814.6204135000003</v>
          </cell>
          <cell r="G979">
            <v>2814.6204135000003</v>
          </cell>
        </row>
        <row r="980">
          <cell r="A980">
            <v>9149383</v>
          </cell>
          <cell r="B980" t="str">
            <v>КОМПЛЕКТ КОРОБА ARCITECH С TOPSIDE, H218/126, NL400, БЕЛЫЙ</v>
          </cell>
          <cell r="C980">
            <v>0</v>
          </cell>
          <cell r="D980">
            <v>1</v>
          </cell>
          <cell r="E980">
            <v>3481.77</v>
          </cell>
          <cell r="F980">
            <v>2351.7615465000003</v>
          </cell>
          <cell r="G980">
            <v>2351.7615465000003</v>
          </cell>
        </row>
        <row r="981">
          <cell r="A981">
            <v>9149384</v>
          </cell>
          <cell r="B981" t="str">
            <v>КОМПЛЕКТ КОРОБА ARCITECH С TOPSIDE, H218/126, NL450, БЕЛЫЙ</v>
          </cell>
          <cell r="C981">
            <v>0</v>
          </cell>
          <cell r="D981">
            <v>1</v>
          </cell>
          <cell r="E981">
            <v>3503.38</v>
          </cell>
          <cell r="F981">
            <v>2366.358021</v>
          </cell>
          <cell r="G981">
            <v>2366.358021</v>
          </cell>
        </row>
        <row r="982">
          <cell r="A982">
            <v>9149386</v>
          </cell>
          <cell r="B982" t="str">
            <v>КОМПЛЕКТ КОРОБА ARCITECH С TOPSIDE, H218/126, NL500, БЕЛЫЙ</v>
          </cell>
          <cell r="C982">
            <v>0</v>
          </cell>
          <cell r="D982">
            <v>1</v>
          </cell>
          <cell r="E982">
            <v>3525</v>
          </cell>
          <cell r="F982">
            <v>2380.9612499999998</v>
          </cell>
          <cell r="G982">
            <v>2380.9612499999998</v>
          </cell>
        </row>
        <row r="983">
          <cell r="A983">
            <v>9149387</v>
          </cell>
          <cell r="B983" t="str">
            <v>КОМПЛЕКТ КОРОБА ARCITECH С TOPSIDE, H218/126, NL550, БЕЛЫЙ*ЗАКАЗНАЯ ПОЗИЦИЯ!!!</v>
          </cell>
          <cell r="C983" t="str">
            <v>*</v>
          </cell>
          <cell r="D983">
            <v>1</v>
          </cell>
          <cell r="E983">
            <v>3546.62</v>
          </cell>
          <cell r="F983">
            <v>2395.5644790000001</v>
          </cell>
          <cell r="G983">
            <v>2395.5644790000001</v>
          </cell>
        </row>
        <row r="984">
          <cell r="A984">
            <v>9149388</v>
          </cell>
          <cell r="B984" t="str">
            <v>КОМПЛЕКТ КОРОБА ARCITECH С TOPSIDE, H218/126, NL650, БЕЛЫЙ*ЗАКАЗНАЯ ПОЗИЦИЯ!!!</v>
          </cell>
          <cell r="C984" t="str">
            <v>*</v>
          </cell>
          <cell r="D984">
            <v>1</v>
          </cell>
          <cell r="E984">
            <v>3589.84</v>
          </cell>
          <cell r="F984">
            <v>2424.7574280000003</v>
          </cell>
          <cell r="G984">
            <v>2424.7574280000003</v>
          </cell>
        </row>
        <row r="985">
          <cell r="A985">
            <v>9149397</v>
          </cell>
          <cell r="B985" t="str">
            <v>КОМПЛЕКТ КОРОБА ARCITECH С РЕЛИНГАМИ, H250/126, NL270, БЕЛЫЙ</v>
          </cell>
          <cell r="C985">
            <v>0</v>
          </cell>
          <cell r="D985">
            <v>1</v>
          </cell>
          <cell r="E985">
            <v>2339.44</v>
          </cell>
          <cell r="F985">
            <v>1580.1747480000001</v>
          </cell>
          <cell r="G985">
            <v>1580.1747480000001</v>
          </cell>
        </row>
        <row r="986">
          <cell r="A986">
            <v>9149398</v>
          </cell>
          <cell r="B986" t="str">
            <v>КОМПЛЕКТ КОРОБА ARCITECH С РЕЛИНГАМИ, H250/126, NL300, БЕЛЫЙ</v>
          </cell>
          <cell r="C986">
            <v>0</v>
          </cell>
          <cell r="D986">
            <v>1</v>
          </cell>
          <cell r="E986">
            <v>2353.6000000000004</v>
          </cell>
          <cell r="F986">
            <v>1589.7391200000004</v>
          </cell>
          <cell r="G986">
            <v>1589.7391200000004</v>
          </cell>
        </row>
        <row r="987">
          <cell r="A987">
            <v>9149399</v>
          </cell>
          <cell r="B987" t="str">
            <v>КОМПЛЕКТ КОРОБА ARCITECH С РЕЛИНГАМИ, H250/126, NL350, БЕЛЫЙ</v>
          </cell>
          <cell r="C987">
            <v>0</v>
          </cell>
          <cell r="D987">
            <v>1</v>
          </cell>
          <cell r="E987">
            <v>2377.21</v>
          </cell>
          <cell r="F987">
            <v>1605.6864945000002</v>
          </cell>
          <cell r="G987">
            <v>1605.6864945000002</v>
          </cell>
        </row>
        <row r="988">
          <cell r="A988">
            <v>9149400</v>
          </cell>
          <cell r="B988" t="str">
            <v>КОМПЛЕКТ КОРОБА ARCITECH С РЕЛИНГАМИ, H250/126, NL400, БЕЛЫЙ</v>
          </cell>
          <cell r="C988">
            <v>0</v>
          </cell>
          <cell r="D988">
            <v>1</v>
          </cell>
          <cell r="E988">
            <v>2400.8100000000004</v>
          </cell>
          <cell r="F988">
            <v>1621.6271145000003</v>
          </cell>
          <cell r="G988">
            <v>1621.6271145000003</v>
          </cell>
        </row>
        <row r="989">
          <cell r="A989">
            <v>9149401</v>
          </cell>
          <cell r="B989" t="str">
            <v>КОМПЛЕКТ КОРОБА ARCITECH С РЕЛИНГАМИ, H250/126, NL450, БЕЛЫЙ</v>
          </cell>
          <cell r="C989">
            <v>0</v>
          </cell>
          <cell r="D989">
            <v>1</v>
          </cell>
          <cell r="E989">
            <v>2424.4</v>
          </cell>
          <cell r="F989">
            <v>1637.56098</v>
          </cell>
          <cell r="G989">
            <v>1637.56098</v>
          </cell>
        </row>
        <row r="990">
          <cell r="A990">
            <v>9149402</v>
          </cell>
          <cell r="B990" t="str">
            <v>КОМПЛЕКТ КОРОБА ARCITECH С РЕЛИНГАМИ, H250/126, NL500, БЕЛЫЙ</v>
          </cell>
          <cell r="C990">
            <v>0</v>
          </cell>
          <cell r="D990">
            <v>1</v>
          </cell>
          <cell r="E990">
            <v>2448</v>
          </cell>
          <cell r="F990">
            <v>1653.5016000000001</v>
          </cell>
          <cell r="G990">
            <v>1653.5016000000001</v>
          </cell>
        </row>
        <row r="991">
          <cell r="A991">
            <v>9149403</v>
          </cell>
          <cell r="B991" t="str">
            <v>КОМПЛЕКТ КОРОБА ARCITECH С РЕЛИНГАМИ, H250/126, NL550, БЕЛЫЙ*ЗАКАЗНАЯ ПОЗИЦИЯ!!!</v>
          </cell>
          <cell r="C991" t="str">
            <v>*</v>
          </cell>
          <cell r="D991">
            <v>1</v>
          </cell>
          <cell r="E991">
            <v>2471.6000000000004</v>
          </cell>
          <cell r="F991">
            <v>1669.4422200000001</v>
          </cell>
          <cell r="G991">
            <v>1669.4422200000001</v>
          </cell>
        </row>
        <row r="992">
          <cell r="A992">
            <v>9149405</v>
          </cell>
          <cell r="B992" t="str">
            <v>КОМПЛЕКТ КОРОБА ARCITECH С РЕЛИНГАМИ, H250/126, NL650, БЕЛЫЙ*ЗАКАЗНАЯ ПОЗИЦИЯ!!!</v>
          </cell>
          <cell r="C992" t="str">
            <v>*</v>
          </cell>
          <cell r="D992">
            <v>1</v>
          </cell>
          <cell r="E992">
            <v>2518.8000000000002</v>
          </cell>
          <cell r="F992">
            <v>1701.3234600000001</v>
          </cell>
          <cell r="G992">
            <v>1701.3234600000001</v>
          </cell>
        </row>
        <row r="993">
          <cell r="A993">
            <v>9149415</v>
          </cell>
          <cell r="B993" t="str">
            <v>КОМПЛЕКТ КОРОБА ARCITECH С TOPSIDE, H250/126, NL400, БЕЛЫЙ</v>
          </cell>
          <cell r="C993">
            <v>0</v>
          </cell>
          <cell r="D993">
            <v>1</v>
          </cell>
          <cell r="E993">
            <v>3849.6</v>
          </cell>
          <cell r="F993">
            <v>2600.2123200000001</v>
          </cell>
          <cell r="G993">
            <v>2600.2123200000001</v>
          </cell>
        </row>
        <row r="994">
          <cell r="A994">
            <v>9149416</v>
          </cell>
          <cell r="B994" t="str">
            <v>КОМПЛЕКТ КОРОБА ARCITECH С TOPSIDE, H250/126, NL450, БЕЛЫЙ</v>
          </cell>
          <cell r="C994">
            <v>0</v>
          </cell>
          <cell r="D994">
            <v>1</v>
          </cell>
          <cell r="E994">
            <v>3874.07</v>
          </cell>
          <cell r="F994">
            <v>2616.7405815000006</v>
          </cell>
          <cell r="G994">
            <v>2616.7405815000006</v>
          </cell>
        </row>
        <row r="995">
          <cell r="A995">
            <v>9149417</v>
          </cell>
          <cell r="B995" t="str">
            <v>КОМПЛЕКТ КОРОБА ARCITECH С TOPSIDE, H250/126, NL500, БЕЛЫЙ</v>
          </cell>
          <cell r="C995">
            <v>0</v>
          </cell>
          <cell r="D995">
            <v>1</v>
          </cell>
          <cell r="E995">
            <v>3898.54</v>
          </cell>
          <cell r="F995">
            <v>2633.2688430000003</v>
          </cell>
          <cell r="G995">
            <v>2633.2688430000003</v>
          </cell>
        </row>
        <row r="996">
          <cell r="A996">
            <v>9149418</v>
          </cell>
          <cell r="B996" t="str">
            <v>КОМПЛЕКТ КОРОБА ARCITECH С TOPSIDE, H250/126, NL550, БЕЛЫЙ*ЗАКАЗНАЯ ПОЗИЦИЯ!!!</v>
          </cell>
          <cell r="C996" t="str">
            <v>*</v>
          </cell>
          <cell r="D996">
            <v>1</v>
          </cell>
          <cell r="E996">
            <v>3923.02</v>
          </cell>
          <cell r="F996">
            <v>2649.8038589999996</v>
          </cell>
          <cell r="G996">
            <v>2649.8038589999996</v>
          </cell>
        </row>
        <row r="997">
          <cell r="A997">
            <v>9149420</v>
          </cell>
          <cell r="B997" t="str">
            <v>КОМПЛЕКТ КОРОБА ARCITECH С TOPSIDE, H250/126, NL650, БЕЛЫЙ*ЗАКАЗНАЯ ПОЗИЦИЯ!!!</v>
          </cell>
          <cell r="C997" t="str">
            <v>*</v>
          </cell>
          <cell r="D997">
            <v>1</v>
          </cell>
          <cell r="E997">
            <v>3971.97</v>
          </cell>
          <cell r="F997">
            <v>2682.8671365</v>
          </cell>
          <cell r="G997">
            <v>2682.8671365</v>
          </cell>
        </row>
        <row r="998">
          <cell r="A998">
            <v>9149406</v>
          </cell>
          <cell r="B998" t="str">
            <v>КОМПЛЕКТ КОРОБА ARCITECH С DESIGNSIDE, H250/126, NL270, БЕЛЫЙ</v>
          </cell>
          <cell r="C998">
            <v>0</v>
          </cell>
          <cell r="D998">
            <v>1</v>
          </cell>
          <cell r="E998">
            <v>4736.8900000000003</v>
          </cell>
          <cell r="F998">
            <v>3199.5323505000006</v>
          </cell>
          <cell r="G998">
            <v>3199.5323505000006</v>
          </cell>
        </row>
        <row r="999">
          <cell r="A999">
            <v>9149407</v>
          </cell>
          <cell r="B999" t="str">
            <v>КОМПЛЕКТ КОРОБА ARCITECH С DESIGNSIDE, H250/126, NL300, БЕЛЫЙ</v>
          </cell>
          <cell r="C999">
            <v>0</v>
          </cell>
          <cell r="D999">
            <v>1</v>
          </cell>
          <cell r="E999">
            <v>4755.34</v>
          </cell>
          <cell r="F999">
            <v>3211.9944030000006</v>
          </cell>
          <cell r="G999">
            <v>3211.9944030000006</v>
          </cell>
        </row>
        <row r="1000">
          <cell r="A1000">
            <v>9149408</v>
          </cell>
          <cell r="B1000" t="str">
            <v>КОМПЛЕКТ КОРОБА ARCITECH С DESIGNSIDE, H250/126, NL350, БЕЛЫЙ</v>
          </cell>
          <cell r="C1000">
            <v>0</v>
          </cell>
          <cell r="D1000">
            <v>1</v>
          </cell>
          <cell r="E1000">
            <v>4786.1100000000006</v>
          </cell>
          <cell r="F1000">
            <v>3232.7779995000005</v>
          </cell>
          <cell r="G1000">
            <v>3232.7779995000005</v>
          </cell>
        </row>
        <row r="1001">
          <cell r="A1001">
            <v>9149410</v>
          </cell>
          <cell r="B1001" t="str">
            <v>КОМПЛЕКТ КОРОБА ARCITECH С DESIGNSIDE, H250/126, NL400, БЕЛЫЙ</v>
          </cell>
          <cell r="C1001">
            <v>0</v>
          </cell>
          <cell r="D1001">
            <v>1</v>
          </cell>
          <cell r="E1001">
            <v>4889.7300000000005</v>
          </cell>
          <cell r="F1001">
            <v>3302.7681284999999</v>
          </cell>
          <cell r="G1001">
            <v>3302.7681284999999</v>
          </cell>
        </row>
        <row r="1002">
          <cell r="A1002">
            <v>9149411</v>
          </cell>
          <cell r="B1002" t="str">
            <v>КОМПЛЕКТ КОРОБА ARCITECH С DESIGNSIDE, H250/126, NL450, БЕЛЫЙ</v>
          </cell>
          <cell r="C1002">
            <v>0</v>
          </cell>
          <cell r="D1002">
            <v>1</v>
          </cell>
          <cell r="E1002">
            <v>4862.3500000000004</v>
          </cell>
          <cell r="F1002">
            <v>3284.2743075000008</v>
          </cell>
          <cell r="G1002">
            <v>3284.2743075000008</v>
          </cell>
        </row>
        <row r="1003">
          <cell r="A1003">
            <v>9149412</v>
          </cell>
          <cell r="B1003" t="str">
            <v>КОМПЛЕКТ КОРОБА ARCITECH С DESIGNSIDE, H250/126, NL500, БЕЛЫЙ</v>
          </cell>
          <cell r="C1003">
            <v>0</v>
          </cell>
          <cell r="D1003">
            <v>1</v>
          </cell>
          <cell r="E1003">
            <v>4908.1099999999997</v>
          </cell>
          <cell r="F1003">
            <v>3315.1828995000005</v>
          </cell>
          <cell r="G1003">
            <v>3315.1828995000005</v>
          </cell>
        </row>
        <row r="1004">
          <cell r="A1004">
            <v>9149413</v>
          </cell>
          <cell r="B1004" t="str">
            <v>КОМПЛЕКТ КОРОБА ARCITECH С DESIGNSIDE, H250/126, NL550, БЕЛЫЙ*ЗАКАЗНАЯ ПОЗИЦИЯ!!!</v>
          </cell>
          <cell r="C1004" t="str">
            <v>*</v>
          </cell>
          <cell r="D1004">
            <v>1</v>
          </cell>
          <cell r="E1004">
            <v>4969.2</v>
          </cell>
          <cell r="F1004">
            <v>3356.4461400000005</v>
          </cell>
          <cell r="G1004">
            <v>3356.4461400000005</v>
          </cell>
        </row>
        <row r="1005">
          <cell r="A1005">
            <v>9149414</v>
          </cell>
          <cell r="B1005" t="str">
            <v>КОМПЛЕКТ КОРОБА ARCITECH С DESIGNSIDE, H250/126, NL650, БЕЛЫЙ*ЗАКАЗНАЯ ПОЗИЦИЯ!!!</v>
          </cell>
          <cell r="C1005" t="str">
            <v>*</v>
          </cell>
          <cell r="D1005">
            <v>1</v>
          </cell>
          <cell r="E1005">
            <v>5230.88</v>
          </cell>
          <cell r="F1005">
            <v>3533.1978959999997</v>
          </cell>
          <cell r="G1005">
            <v>3533.1978959999997</v>
          </cell>
        </row>
        <row r="1006">
          <cell r="A1006">
            <v>9149430</v>
          </cell>
          <cell r="B1006" t="str">
            <v>КОМПЛЕКТ КОРОБА ARCITECH С РЕЛИНГАМИ, H282/126, NL270, БЕЛЫЙ</v>
          </cell>
          <cell r="C1006">
            <v>0</v>
          </cell>
          <cell r="D1006">
            <v>1</v>
          </cell>
          <cell r="E1006">
            <v>2434.15</v>
          </cell>
          <cell r="F1006">
            <v>1644.1466175</v>
          </cell>
          <cell r="G1006">
            <v>1644.1466175</v>
          </cell>
        </row>
        <row r="1007">
          <cell r="A1007">
            <v>9149431</v>
          </cell>
          <cell r="B1007" t="str">
            <v>КОМПЛЕКТ КОРОБА ARCITECH С РЕЛИНГАМИ, H282/126, NL300, БЕЛЫЙ</v>
          </cell>
          <cell r="C1007">
            <v>0</v>
          </cell>
          <cell r="D1007">
            <v>1</v>
          </cell>
          <cell r="E1007">
            <v>2448.3100000000004</v>
          </cell>
          <cell r="F1007">
            <v>1653.7109895000003</v>
          </cell>
          <cell r="G1007">
            <v>1653.7109895000003</v>
          </cell>
        </row>
        <row r="1008">
          <cell r="A1008">
            <v>9149432</v>
          </cell>
          <cell r="B1008" t="str">
            <v>КОМПЛЕКТ КОРОБА ARCITECH С РЕЛИНГАМИ, H282/126, NL350, БЕЛЫЙ</v>
          </cell>
          <cell r="C1008">
            <v>0</v>
          </cell>
          <cell r="D1008">
            <v>1</v>
          </cell>
          <cell r="E1008">
            <v>2471.92</v>
          </cell>
          <cell r="F1008">
            <v>1669.6583640000001</v>
          </cell>
          <cell r="G1008">
            <v>1669.6583640000001</v>
          </cell>
        </row>
        <row r="1009">
          <cell r="A1009">
            <v>9149433</v>
          </cell>
          <cell r="B1009" t="str">
            <v>КОМПЛЕКТ КОРОБА ARCITECH С РЕЛИНГАМИ, H282/126, NL400, БЕЛЫЙ</v>
          </cell>
          <cell r="C1009">
            <v>0</v>
          </cell>
          <cell r="D1009">
            <v>1</v>
          </cell>
          <cell r="E1009">
            <v>2495.5100000000002</v>
          </cell>
          <cell r="F1009">
            <v>1685.5922295000003</v>
          </cell>
          <cell r="G1009">
            <v>1685.5922295000003</v>
          </cell>
        </row>
        <row r="1010">
          <cell r="A1010">
            <v>9149434</v>
          </cell>
          <cell r="B1010" t="str">
            <v>КОМПЛЕКТ КОРОБА ARCITECH С РЕЛИНГАМИ, H282/126, NL450, БЕЛЫЙ</v>
          </cell>
          <cell r="C1010">
            <v>0</v>
          </cell>
          <cell r="D1010">
            <v>1</v>
          </cell>
          <cell r="E1010">
            <v>2519.11</v>
          </cell>
          <cell r="F1010">
            <v>1701.5328495000003</v>
          </cell>
          <cell r="G1010">
            <v>1701.5328495000003</v>
          </cell>
        </row>
        <row r="1011">
          <cell r="A1011">
            <v>9149435</v>
          </cell>
          <cell r="B1011" t="str">
            <v>КОМПЛЕКТ КОРОБА ARCITECH С РЕЛИНГАМИ, H282/126, NL500, БЕЛЫЙ</v>
          </cell>
          <cell r="C1011">
            <v>0</v>
          </cell>
          <cell r="D1011">
            <v>1</v>
          </cell>
          <cell r="E1011">
            <v>2542.71</v>
          </cell>
          <cell r="F1011">
            <v>1717.4734695000002</v>
          </cell>
          <cell r="G1011">
            <v>1717.4734695000002</v>
          </cell>
        </row>
        <row r="1012">
          <cell r="A1012">
            <v>9149436</v>
          </cell>
          <cell r="B1012" t="str">
            <v>КОМПЛЕКТ КОРОБА ARCITECH С РЕЛИНГАМИ, H282/126, NL550, БЕЛЫЙ*ЗАКАЗНАЯ ПОЗИЦИЯ!!!</v>
          </cell>
          <cell r="C1012" t="str">
            <v>*</v>
          </cell>
          <cell r="D1012">
            <v>1</v>
          </cell>
          <cell r="E1012">
            <v>2566.3100000000004</v>
          </cell>
          <cell r="F1012">
            <v>1733.4140895000003</v>
          </cell>
          <cell r="G1012">
            <v>1733.4140895000003</v>
          </cell>
        </row>
        <row r="1013">
          <cell r="A1013">
            <v>9149437</v>
          </cell>
          <cell r="B1013" t="str">
            <v>КОМПЛЕКТ КОРОБА ARCITECH С РЕЛИНГАМИ, H282/126, NL650, БЕЛЫЙ*ЗАКАЗНАЯ ПОЗИЦИЯ!!!</v>
          </cell>
          <cell r="C1013" t="str">
            <v>*</v>
          </cell>
          <cell r="D1013">
            <v>1</v>
          </cell>
          <cell r="E1013">
            <v>2613.5</v>
          </cell>
          <cell r="F1013">
            <v>1765.288575</v>
          </cell>
          <cell r="G1013">
            <v>1765.288575</v>
          </cell>
        </row>
        <row r="1014">
          <cell r="A1014">
            <v>9234470</v>
          </cell>
          <cell r="B1014" t="str">
            <v>КОМПЛЕКТ БОКОВИН ЯЩИКА ARCITECH, H78, NL500, БЕЛЫЙ</v>
          </cell>
          <cell r="C1014">
            <v>0</v>
          </cell>
          <cell r="D1014">
            <v>1</v>
          </cell>
          <cell r="E1014">
            <v>1528.05</v>
          </cell>
          <cell r="F1014">
            <v>1032.1213725</v>
          </cell>
          <cell r="G1014">
            <v>1032.1213725</v>
          </cell>
        </row>
        <row r="1015">
          <cell r="A1015">
            <v>9149980</v>
          </cell>
          <cell r="B1015" t="str">
            <v>КОМПЛЕКТ БОКОВИН ЯЩИКА ARCITECH, H78, NL500, БЕЛЫЙ</v>
          </cell>
          <cell r="C1015">
            <v>0</v>
          </cell>
          <cell r="D1015">
            <v>1</v>
          </cell>
          <cell r="E1015">
            <v>1528.05</v>
          </cell>
          <cell r="F1015">
            <v>1032.1213725</v>
          </cell>
          <cell r="G1015">
            <v>1032.1213725</v>
          </cell>
        </row>
        <row r="1016">
          <cell r="A1016">
            <v>9149261</v>
          </cell>
          <cell r="B1016" t="str">
            <v>КОМПЛЕКТ БОКОВИН ЯЩИКА ARCITECH, H94, NL270, БЕЛЫЙ</v>
          </cell>
          <cell r="C1016">
            <v>0</v>
          </cell>
          <cell r="D1016">
            <v>1</v>
          </cell>
          <cell r="E1016">
            <v>1121.56</v>
          </cell>
          <cell r="F1016">
            <v>757.55770200000006</v>
          </cell>
          <cell r="G1016">
            <v>757.55770200000006</v>
          </cell>
        </row>
        <row r="1017">
          <cell r="A1017">
            <v>9149262</v>
          </cell>
          <cell r="B1017" t="str">
            <v>КОМПЛЕКТ БОКОВИН ЯЩИКА ARCITECH, H94, NL300, БЕЛЫЙ</v>
          </cell>
          <cell r="C1017">
            <v>0</v>
          </cell>
          <cell r="D1017">
            <v>1</v>
          </cell>
          <cell r="E1017">
            <v>1129.8</v>
          </cell>
          <cell r="F1017">
            <v>763.12341000000004</v>
          </cell>
          <cell r="G1017">
            <v>763.12341000000004</v>
          </cell>
        </row>
        <row r="1018">
          <cell r="A1018">
            <v>9149263</v>
          </cell>
          <cell r="B1018" t="str">
            <v>КОМПЛЕКТ БОКОВИН ЯЩИКА ARCITECH, H94, NL350, БЕЛЫЙ</v>
          </cell>
          <cell r="C1018">
            <v>0</v>
          </cell>
          <cell r="D1018">
            <v>1</v>
          </cell>
          <cell r="E1018">
            <v>1143.53</v>
          </cell>
          <cell r="F1018">
            <v>772.39733850000005</v>
          </cell>
          <cell r="G1018">
            <v>772.39733850000005</v>
          </cell>
        </row>
        <row r="1019">
          <cell r="A1019">
            <v>9149264</v>
          </cell>
          <cell r="B1019" t="str">
            <v>КОМПЛЕКТ БОКОВИН ЯЩИКА ARCITECH, H94, NL400, БЕЛЫЙ</v>
          </cell>
          <cell r="C1019">
            <v>0</v>
          </cell>
          <cell r="D1019">
            <v>1</v>
          </cell>
          <cell r="E1019">
            <v>1157.27</v>
          </cell>
          <cell r="F1019">
            <v>781.6780215</v>
          </cell>
          <cell r="G1019">
            <v>781.6780215</v>
          </cell>
        </row>
        <row r="1020">
          <cell r="A1020">
            <v>9149265</v>
          </cell>
          <cell r="B1020" t="str">
            <v>КОМПЛЕКТ БОКОВИН ЯЩИКА ARCITECH, H94, NL450, БЕЛЫЙ</v>
          </cell>
          <cell r="C1020">
            <v>0</v>
          </cell>
          <cell r="D1020">
            <v>1</v>
          </cell>
          <cell r="E1020">
            <v>1171</v>
          </cell>
          <cell r="F1020">
            <v>790.95195000000012</v>
          </cell>
          <cell r="G1020">
            <v>790.95195000000012</v>
          </cell>
        </row>
        <row r="1021">
          <cell r="A1021">
            <v>9149266</v>
          </cell>
          <cell r="B1021" t="str">
            <v>КОМПЛЕКТ БОКОВИН ЯЩИКА ARCITECH, H94, NL500, БЕЛЫЙ</v>
          </cell>
          <cell r="C1021">
            <v>0</v>
          </cell>
          <cell r="D1021">
            <v>1</v>
          </cell>
          <cell r="E1021">
            <v>1184.73</v>
          </cell>
          <cell r="F1021">
            <v>800.22587850000002</v>
          </cell>
          <cell r="G1021">
            <v>800.22587850000002</v>
          </cell>
        </row>
        <row r="1022">
          <cell r="A1022">
            <v>9149268</v>
          </cell>
          <cell r="B1022" t="str">
            <v>КОМПЛЕКТ БОКОВИН ЯЩИКА ARCITECH, H94, NL550, БЕЛЫЙ*ЗАКАЗНАЯ ПОЗИЦИЯ!!!</v>
          </cell>
          <cell r="C1022" t="str">
            <v>*</v>
          </cell>
          <cell r="D1022">
            <v>1</v>
          </cell>
          <cell r="E1022">
            <v>1198.46</v>
          </cell>
          <cell r="F1022">
            <v>809.49980700000003</v>
          </cell>
          <cell r="G1022">
            <v>809.49980700000003</v>
          </cell>
        </row>
        <row r="1023">
          <cell r="A1023">
            <v>9149269</v>
          </cell>
          <cell r="B1023" t="str">
            <v>КОМПЛЕКТ БОКОВИН ЯЩИКА ARCITECH, H94, NL650, БЕЛЫЙ*ЗАКАЗНАЯ ПОЗИЦИЯ!!!</v>
          </cell>
          <cell r="C1023" t="str">
            <v>*</v>
          </cell>
          <cell r="D1023">
            <v>1</v>
          </cell>
          <cell r="E1023">
            <v>1225.93</v>
          </cell>
          <cell r="F1023">
            <v>828.05441850000011</v>
          </cell>
          <cell r="G1023">
            <v>828.05441850000011</v>
          </cell>
        </row>
        <row r="1024">
          <cell r="A1024">
            <v>9149270</v>
          </cell>
          <cell r="B1024" t="str">
            <v>КОМПЛЕКТ БОКОВИН ЯЩИКА ARCITECH, H126, NL270, БЕЛЫЙ</v>
          </cell>
          <cell r="C1024">
            <v>0</v>
          </cell>
          <cell r="D1024">
            <v>1</v>
          </cell>
          <cell r="E1024">
            <v>1350.44</v>
          </cell>
          <cell r="F1024">
            <v>912.15469800000005</v>
          </cell>
          <cell r="G1024">
            <v>912.15469800000005</v>
          </cell>
        </row>
        <row r="1025">
          <cell r="A1025">
            <v>9149272</v>
          </cell>
          <cell r="B1025" t="str">
            <v>КОМПЛЕКТ БОКОВИН ЯЩИКА ARCITECH, H126, NL300, БЕЛЫЙ</v>
          </cell>
          <cell r="C1025">
            <v>0</v>
          </cell>
          <cell r="D1025">
            <v>1</v>
          </cell>
          <cell r="E1025">
            <v>1358.68</v>
          </cell>
          <cell r="F1025">
            <v>917.72040600000003</v>
          </cell>
          <cell r="G1025">
            <v>917.72040600000003</v>
          </cell>
        </row>
        <row r="1026">
          <cell r="A1026">
            <v>9149273</v>
          </cell>
          <cell r="B1026" t="str">
            <v>КОМПЛЕКТ БОКОВИН ЯЩИКА ARCITECH, H126, NL350, БЕЛЫЙ</v>
          </cell>
          <cell r="C1026">
            <v>0</v>
          </cell>
          <cell r="D1026">
            <v>1</v>
          </cell>
          <cell r="E1026">
            <v>1372.42</v>
          </cell>
          <cell r="F1026">
            <v>927.00108900000009</v>
          </cell>
          <cell r="G1026">
            <v>927.00108900000009</v>
          </cell>
        </row>
        <row r="1027">
          <cell r="A1027">
            <v>9149274</v>
          </cell>
          <cell r="B1027" t="str">
            <v>КОМПЛЕКТ БОКОВИН ЯЩИКА ARCITECH, H126, NL400, БЕЛЫЙ</v>
          </cell>
          <cell r="C1027">
            <v>0</v>
          </cell>
          <cell r="D1027">
            <v>1</v>
          </cell>
          <cell r="E1027">
            <v>1386.14</v>
          </cell>
          <cell r="F1027">
            <v>936.26826300000016</v>
          </cell>
          <cell r="G1027">
            <v>936.26826300000016</v>
          </cell>
        </row>
        <row r="1028">
          <cell r="A1028">
            <v>9149275</v>
          </cell>
          <cell r="B1028" t="str">
            <v>КОМПЛЕКТ БОКОВИН ЯЩИКА ARCITECH, H126, NL450, БЕЛЫЙ</v>
          </cell>
          <cell r="C1028">
            <v>0</v>
          </cell>
          <cell r="D1028">
            <v>1</v>
          </cell>
          <cell r="E1028">
            <v>1399.89</v>
          </cell>
          <cell r="F1028">
            <v>945.55570050000006</v>
          </cell>
          <cell r="G1028">
            <v>945.55570050000006</v>
          </cell>
        </row>
        <row r="1029">
          <cell r="A1029">
            <v>9149276</v>
          </cell>
          <cell r="B1029" t="str">
            <v>КОМПЛЕКТ БОКОВИН ЯЩИКА ARCITECH, H126, NL500, БЕЛЫЙ</v>
          </cell>
          <cell r="C1029">
            <v>0</v>
          </cell>
          <cell r="D1029">
            <v>1</v>
          </cell>
          <cell r="E1029">
            <v>1413.61</v>
          </cell>
          <cell r="F1029">
            <v>954.82287450000001</v>
          </cell>
          <cell r="G1029">
            <v>954.82287450000001</v>
          </cell>
        </row>
        <row r="1030">
          <cell r="A1030">
            <v>9149277</v>
          </cell>
          <cell r="B1030" t="str">
            <v>КОМПЛЕКТ БОКОВИН ЯЩИКА ARCITECH, H126, NL550, БЕЛЫЙ*ЗАКАЗНАЯ ПОЗИЦИЯ!!!</v>
          </cell>
          <cell r="C1030" t="str">
            <v>*</v>
          </cell>
          <cell r="D1030">
            <v>1</v>
          </cell>
          <cell r="E1030">
            <v>1427.35</v>
          </cell>
          <cell r="F1030">
            <v>964.10355749999997</v>
          </cell>
          <cell r="G1030">
            <v>964.10355749999997</v>
          </cell>
        </row>
        <row r="1031">
          <cell r="A1031">
            <v>9149278</v>
          </cell>
          <cell r="B1031" t="str">
            <v>КОМПЛЕКТ БОКОВИН ЯЩИКА ARCITECH, H126, NL650, БЕЛЫЙ*ЗАКАЗНАЯ ПОЗИЦИЯ!!!</v>
          </cell>
          <cell r="C1031" t="str">
            <v>*</v>
          </cell>
          <cell r="D1031">
            <v>1</v>
          </cell>
          <cell r="E1031">
            <v>1454.82</v>
          </cell>
          <cell r="F1031">
            <v>982.65816900000004</v>
          </cell>
          <cell r="G1031">
            <v>982.65816900000004</v>
          </cell>
        </row>
        <row r="1032">
          <cell r="A1032">
            <v>9150069</v>
          </cell>
          <cell r="B1032" t="str">
            <v>КОМПЛЕКТ СОЕДИНИТЕЛЕЙ ЗАДНЕЙ СТЕНКИ ARCITECH, H78, БЕЛЫЙ</v>
          </cell>
          <cell r="C1032">
            <v>0</v>
          </cell>
          <cell r="D1032">
            <v>1</v>
          </cell>
          <cell r="E1032">
            <v>256.52</v>
          </cell>
          <cell r="F1032">
            <v>173.266434</v>
          </cell>
          <cell r="G1032">
            <v>173.266434</v>
          </cell>
        </row>
        <row r="1033">
          <cell r="A1033">
            <v>9149279</v>
          </cell>
          <cell r="B1033" t="str">
            <v>КОМПЛЕКТ СОЕДИНИТЕЛЕЙ ЗАДНЕЙ СТЕНКИ ARCITECH, H94, БЕЛЫЕ</v>
          </cell>
          <cell r="C1033">
            <v>0</v>
          </cell>
          <cell r="D1033">
            <v>1</v>
          </cell>
          <cell r="E1033">
            <v>256.52</v>
          </cell>
          <cell r="F1033">
            <v>173.266434</v>
          </cell>
          <cell r="G1033">
            <v>173.266434</v>
          </cell>
        </row>
        <row r="1034">
          <cell r="A1034">
            <v>9149280</v>
          </cell>
          <cell r="B1034" t="str">
            <v>КОМПЛЕКТ СОЕДИНИТЕЛЕЙ ЗАДНЕЙ СТЕНКИ ARCITECH, H126, БЕЛЫЕ</v>
          </cell>
          <cell r="C1034">
            <v>0</v>
          </cell>
          <cell r="D1034">
            <v>1</v>
          </cell>
          <cell r="E1034">
            <v>325.58999999999997</v>
          </cell>
          <cell r="F1034">
            <v>219.91976549999998</v>
          </cell>
          <cell r="G1034">
            <v>219.91976549999998</v>
          </cell>
        </row>
        <row r="1035">
          <cell r="A1035">
            <v>9149281</v>
          </cell>
          <cell r="B1035" t="str">
            <v>КОМПЛЕКТ СОЕДИНИТЕЛЕЙ ЗАДНЕЙ СТЕНКИ ARCITECH, H186, БЕЛЫЕ</v>
          </cell>
          <cell r="C1035">
            <v>0</v>
          </cell>
          <cell r="D1035">
            <v>1</v>
          </cell>
          <cell r="E1035">
            <v>414.37</v>
          </cell>
          <cell r="F1035">
            <v>279.88621649999999</v>
          </cell>
          <cell r="G1035">
            <v>279.88621649999999</v>
          </cell>
        </row>
        <row r="1036">
          <cell r="A1036">
            <v>9149282</v>
          </cell>
          <cell r="B1036" t="str">
            <v>КОМПЛЕКТ СОЕДИНИТЕЛЕЙ ЗАДНЕЙ СТЕНКИ ARCITECH, H218, БЕЛЫЕ</v>
          </cell>
          <cell r="C1036">
            <v>0</v>
          </cell>
          <cell r="D1036">
            <v>1</v>
          </cell>
          <cell r="E1036">
            <v>477.52</v>
          </cell>
          <cell r="F1036">
            <v>322.54088400000001</v>
          </cell>
          <cell r="G1036">
            <v>322.54088400000001</v>
          </cell>
        </row>
        <row r="1037">
          <cell r="A1037">
            <v>9149283</v>
          </cell>
          <cell r="B1037" t="str">
            <v>КОМПЛЕКТ СОЕДИНИТЕЛЕЙ ЗАДНЕЙ СТЕНКИ ARCITECH, H250, БЕЛЫЕ</v>
          </cell>
          <cell r="C1037">
            <v>0</v>
          </cell>
          <cell r="D1037">
            <v>1</v>
          </cell>
          <cell r="E1037">
            <v>556.45000000000005</v>
          </cell>
          <cell r="F1037">
            <v>375.85415250000005</v>
          </cell>
          <cell r="G1037">
            <v>375.85415250000005</v>
          </cell>
        </row>
        <row r="1038">
          <cell r="A1038">
            <v>9149284</v>
          </cell>
          <cell r="B1038" t="str">
            <v>КОМПЛЕКТ СОЕДИНИТЕЛЕЙ ЗАДНЕЙ СТЕНКИ ARCITECH, H282, БЕЛЫЕ</v>
          </cell>
          <cell r="C1038">
            <v>0</v>
          </cell>
          <cell r="D1038">
            <v>1</v>
          </cell>
          <cell r="E1038">
            <v>651.16</v>
          </cell>
          <cell r="F1038">
            <v>439.82602200000002</v>
          </cell>
          <cell r="G1038">
            <v>439.82602200000002</v>
          </cell>
        </row>
        <row r="1039">
          <cell r="A1039">
            <v>9121875</v>
          </cell>
          <cell r="B1039" t="str">
            <v>ЗАДНЯЯ СТЕНКА ЯЩИКА ARCITECH, H94, L1140, АЛЮМИНИЙ, БЕЛАЯ</v>
          </cell>
          <cell r="C1039">
            <v>0</v>
          </cell>
          <cell r="D1039">
            <v>1</v>
          </cell>
          <cell r="E1039">
            <v>2372.73</v>
          </cell>
          <cell r="F1039">
            <v>1602.6604785</v>
          </cell>
          <cell r="G1039">
            <v>1602.6604785</v>
          </cell>
        </row>
        <row r="1040">
          <cell r="A1040">
            <v>9192202</v>
          </cell>
          <cell r="B1040" t="str">
            <v>ЗАДНЯЯ СТЕНКА ЯЩИКА ARCITECH, H94, L2000, АЛЮМИНИЙ, БЕЛАЯ</v>
          </cell>
          <cell r="C1040">
            <v>0</v>
          </cell>
          <cell r="D1040">
            <v>1</v>
          </cell>
          <cell r="E1040">
            <v>4119.92</v>
          </cell>
          <cell r="F1040">
            <v>2782.7999639999998</v>
          </cell>
          <cell r="G1040">
            <v>2782.7999639999998</v>
          </cell>
        </row>
        <row r="1041">
          <cell r="A1041">
            <v>9192196</v>
          </cell>
          <cell r="B1041" t="str">
            <v>ЗАДНЯЯ СТЕНКА ЯЩИКА ARCITECH, H126,L2000,АЛЮМИНИЙ,БЕЛАЯ</v>
          </cell>
          <cell r="C1041">
            <v>0</v>
          </cell>
          <cell r="D1041">
            <v>1</v>
          </cell>
          <cell r="E1041">
            <v>4705.8500000000004</v>
          </cell>
          <cell r="F1041">
            <v>3178.5663825000006</v>
          </cell>
          <cell r="G1041">
            <v>3178.5663825000006</v>
          </cell>
        </row>
        <row r="1042">
          <cell r="A1042">
            <v>9121883</v>
          </cell>
          <cell r="B1042" t="str">
            <v>ЗАДНЯЯ СТЕНКА КОРОБА ARCITECH, H186, L1140, АЛЮМИНИЙ, БЕЛАЯ</v>
          </cell>
          <cell r="C1042">
            <v>0</v>
          </cell>
          <cell r="D1042">
            <v>1</v>
          </cell>
          <cell r="E1042">
            <v>3332.94</v>
          </cell>
          <cell r="F1042">
            <v>2251.2343230000001</v>
          </cell>
          <cell r="G1042">
            <v>2251.2343230000001</v>
          </cell>
        </row>
        <row r="1043">
          <cell r="A1043">
            <v>9192191</v>
          </cell>
          <cell r="B1043" t="str">
            <v>ЗАДНЯЯ СТЕНКА ЯЩИКА ARCITECH, H186, L2000, АЛЮМИНИЙ, БЕЛАЯ</v>
          </cell>
          <cell r="C1043">
            <v>0</v>
          </cell>
          <cell r="D1043">
            <v>1</v>
          </cell>
          <cell r="E1043">
            <v>5804.5</v>
          </cell>
          <cell r="F1043">
            <v>3920.6495250000003</v>
          </cell>
          <cell r="G1043">
            <v>3920.6495250000003</v>
          </cell>
        </row>
        <row r="1044">
          <cell r="A1044">
            <v>9121887</v>
          </cell>
          <cell r="B1044" t="str">
            <v>ЗАДНЯЯ СТЕНКА ЯЩИКА ARCITECH, H218, L1140, АЛЮМИНИЙ, БЕЛАЯ</v>
          </cell>
          <cell r="C1044">
            <v>0</v>
          </cell>
          <cell r="D1044">
            <v>1</v>
          </cell>
          <cell r="E1044">
            <v>3666.92</v>
          </cell>
          <cell r="F1044">
            <v>2476.8211140000003</v>
          </cell>
          <cell r="G1044">
            <v>2476.8211140000003</v>
          </cell>
        </row>
        <row r="1045">
          <cell r="A1045">
            <v>9192184</v>
          </cell>
          <cell r="B1045" t="str">
            <v>ЗАДНЯЯ СТЕНКА ЯЩИКА ARCITECH, H218, L2000, АЛЮМИНИЙ, БЕЛАЯ</v>
          </cell>
          <cell r="C1045">
            <v>0</v>
          </cell>
          <cell r="D1045">
            <v>1</v>
          </cell>
          <cell r="E1045">
            <v>6390.45</v>
          </cell>
          <cell r="F1045">
            <v>4316.4294525000005</v>
          </cell>
          <cell r="G1045">
            <v>4316.4294525000005</v>
          </cell>
        </row>
        <row r="1046">
          <cell r="A1046">
            <v>9149285</v>
          </cell>
          <cell r="B1046" t="str">
            <v>КОМПЛЕКТ ПРОДОЛЬНЫХ РЕЛИНГОВ КОРОБА С СОЕД. ПЕРЕД. ПАНЕЛИ ARCITECH, NL270, БЕЛЫЕ</v>
          </cell>
          <cell r="C1046">
            <v>0</v>
          </cell>
          <cell r="D1046">
            <v>1</v>
          </cell>
          <cell r="E1046">
            <v>432.63</v>
          </cell>
          <cell r="F1046">
            <v>292.21993350000002</v>
          </cell>
          <cell r="G1046">
            <v>292.21993350000002</v>
          </cell>
        </row>
        <row r="1047">
          <cell r="A1047">
            <v>9149286</v>
          </cell>
          <cell r="B1047" t="str">
            <v>КОМПЛЕКТ ПРОДОЛЬНЫХ РЕЛИНГОВ КОРОБА С СОЕД. ПЕРЕД. ПАНЕЛИ ARCITECH, NL300, БЕЛЫЕ</v>
          </cell>
          <cell r="C1047">
            <v>0</v>
          </cell>
          <cell r="D1047">
            <v>1</v>
          </cell>
          <cell r="E1047">
            <v>438.53999999999996</v>
          </cell>
          <cell r="F1047">
            <v>296.21184299999999</v>
          </cell>
          <cell r="G1047">
            <v>296.21184299999999</v>
          </cell>
        </row>
        <row r="1048">
          <cell r="A1048">
            <v>9149287</v>
          </cell>
          <cell r="B1048" t="str">
            <v>КОМПЛЕКТ ПРОДОЛЬНЫХ РЕЛИНГОВ КОРОБА С СОЕД. ПЕРЕД. ПАНЕЛИ ARCITECH, NL350, БЕЛЫЕ</v>
          </cell>
          <cell r="C1048">
            <v>0</v>
          </cell>
          <cell r="D1048">
            <v>1</v>
          </cell>
          <cell r="E1048">
            <v>448.4</v>
          </cell>
          <cell r="F1048">
            <v>302.87178</v>
          </cell>
          <cell r="G1048">
            <v>302.87178</v>
          </cell>
        </row>
        <row r="1049">
          <cell r="A1049">
            <v>9149288</v>
          </cell>
          <cell r="B1049" t="str">
            <v>КОМПЛЕКТ ПРОДОЛЬНЫХ РЕЛИНГОВ КОРОБА С СОЕД. ПЕРЕД. ПАНЕЛИ ARCITECH, NL400, БЕЛЫЕ</v>
          </cell>
          <cell r="C1049">
            <v>0</v>
          </cell>
          <cell r="D1049">
            <v>1</v>
          </cell>
          <cell r="E1049">
            <v>458.26</v>
          </cell>
          <cell r="F1049">
            <v>309.53171700000007</v>
          </cell>
          <cell r="G1049">
            <v>309.53171700000007</v>
          </cell>
        </row>
        <row r="1050">
          <cell r="A1050">
            <v>9149289</v>
          </cell>
          <cell r="B1050" t="str">
            <v>КОМПЛЕКТ ПРОДОЛЬНЫХ РЕЛИНГОВ КОРОБА С СОЕД. ПЕРЕД. ПАНЕЛИ ARCITECH, NL450, БЕЛЫЕ</v>
          </cell>
          <cell r="C1050">
            <v>0</v>
          </cell>
          <cell r="D1050">
            <v>1</v>
          </cell>
          <cell r="E1050">
            <v>468.12</v>
          </cell>
          <cell r="F1050">
            <v>316.19165400000003</v>
          </cell>
          <cell r="G1050">
            <v>316.19165400000003</v>
          </cell>
        </row>
        <row r="1051">
          <cell r="A1051">
            <v>9149290</v>
          </cell>
          <cell r="B1051" t="str">
            <v>КОМПЛЕКТ ПРОДОЛЬНЫХ РЕЛИНГОВ КОРОБА С СОЕД. ПЕРЕД. ПАНЕЛИ ARCITECH, NL500, БЕЛЫЕ</v>
          </cell>
          <cell r="C1051">
            <v>0</v>
          </cell>
          <cell r="D1051">
            <v>1</v>
          </cell>
          <cell r="E1051">
            <v>477.98</v>
          </cell>
          <cell r="F1051">
            <v>322.85159099999998</v>
          </cell>
          <cell r="G1051">
            <v>322.85159099999998</v>
          </cell>
        </row>
        <row r="1052">
          <cell r="A1052">
            <v>9149291</v>
          </cell>
          <cell r="B1052" t="str">
            <v>КОМПЛЕКТ ПРОДОЛЬНЫХ РЕЛИНГОВ КОРОБА С СОЕД. ПЕРЕД. ПАНЕЛИ ARCITECH, NL550, БЕЛЫЕ*ЗАКАЗНАЯ ПОЗИЦИЯ!!!</v>
          </cell>
          <cell r="C1052" t="str">
            <v>*</v>
          </cell>
          <cell r="D1052">
            <v>1</v>
          </cell>
          <cell r="E1052">
            <v>487.86</v>
          </cell>
          <cell r="F1052">
            <v>329.52503700000005</v>
          </cell>
          <cell r="G1052">
            <v>329.52503700000005</v>
          </cell>
        </row>
        <row r="1053">
          <cell r="A1053">
            <v>9149292</v>
          </cell>
          <cell r="B1053" t="str">
            <v>КОМПЛЕКТ ПРОДОЛЬНЫХ РЕЛИНГОВ КОРОБА С СОЕД. ПЕРЕД. ПАНЕЛИ ARCITECH, NL650, БЕЛЫЕ*ЗАКАЗНАЯ ПОЗИЦИЯ!!!</v>
          </cell>
          <cell r="C1053" t="str">
            <v>*</v>
          </cell>
          <cell r="D1053">
            <v>1</v>
          </cell>
          <cell r="E1053">
            <v>507.59999999999997</v>
          </cell>
          <cell r="F1053">
            <v>342.85842000000002</v>
          </cell>
          <cell r="G1053">
            <v>342.85842000000002</v>
          </cell>
        </row>
        <row r="1054">
          <cell r="A1054">
            <v>9122914</v>
          </cell>
          <cell r="B1054" t="str">
            <v>КОМПЛЕКТ НАДСТАВОК НА БОКОВИНУ TOPSIDE ДЛЯ ARCITECH, H92, NL400, СТАЛЬ, БЕЛЫЕ</v>
          </cell>
          <cell r="C1054">
            <v>0</v>
          </cell>
          <cell r="D1054">
            <v>1</v>
          </cell>
          <cell r="E1054">
            <v>1705.19</v>
          </cell>
          <cell r="F1054">
            <v>1151.7705855000002</v>
          </cell>
          <cell r="G1054">
            <v>1151.7705855000002</v>
          </cell>
        </row>
        <row r="1055">
          <cell r="A1055">
            <v>9122918</v>
          </cell>
          <cell r="B1055" t="str">
            <v>КОМПЛЕКТ НАДСТАВОК НА БОКОВИНУ TOPSIDE ДЛЯ ARCITECH, H92, NL450, СТАЛЬ, БЕЛЫЕ</v>
          </cell>
          <cell r="C1055">
            <v>0</v>
          </cell>
          <cell r="D1055">
            <v>1</v>
          </cell>
          <cell r="E1055">
            <v>1713.62</v>
          </cell>
          <cell r="F1055">
            <v>1157.4646289999998</v>
          </cell>
          <cell r="G1055">
            <v>1157.4646289999998</v>
          </cell>
        </row>
        <row r="1056">
          <cell r="A1056">
            <v>9122922</v>
          </cell>
          <cell r="B1056" t="str">
            <v>КОМПЛЕКТ НАДСТАВОК НА БОКОВИНУ TOPSIDE ДЛЯ ARCITECH, H92, NL500, СТАЛЬ, БЕЛЫЕ</v>
          </cell>
          <cell r="C1056">
            <v>0</v>
          </cell>
          <cell r="D1056">
            <v>1</v>
          </cell>
          <cell r="E1056">
            <v>1722.06</v>
          </cell>
          <cell r="F1056">
            <v>1163.1654270000001</v>
          </cell>
          <cell r="G1056">
            <v>1163.1654270000001</v>
          </cell>
        </row>
        <row r="1057">
          <cell r="A1057">
            <v>9122926</v>
          </cell>
          <cell r="B1057" t="str">
            <v>КОМПЛЕКТ НАДСТАВОК НА БОКОВИНУ TOPSIDE ДЛЯ ARCITECH, H92, NL550, СТАЛЬ, БЕЛЫЕ*ЗАКАЗНАЯ ПОЗИЦИЯ!!!</v>
          </cell>
          <cell r="C1057" t="str">
            <v>*</v>
          </cell>
          <cell r="D1057">
            <v>1</v>
          </cell>
          <cell r="E1057">
            <v>1730.47</v>
          </cell>
          <cell r="F1057">
            <v>1168.8459615000002</v>
          </cell>
          <cell r="G1057">
            <v>1168.8459615000002</v>
          </cell>
        </row>
        <row r="1058">
          <cell r="A1058">
            <v>9122934</v>
          </cell>
          <cell r="B1058" t="str">
            <v>КОМПЛЕКТ НАДСТАВОК НА БОКОВИНУ TOPSIDE ДЛЯ ARCITECH, H92, NL650, СТАЛЬ, БЕЛЫЕ*ЗАКАЗНАЯ ПОЗИЦИЯ!!!</v>
          </cell>
          <cell r="C1058" t="str">
            <v>*</v>
          </cell>
          <cell r="D1058">
            <v>1</v>
          </cell>
          <cell r="E1058">
            <v>1747.32</v>
          </cell>
          <cell r="F1058">
            <v>1180.227294</v>
          </cell>
          <cell r="G1058">
            <v>1180.227294</v>
          </cell>
        </row>
        <row r="1059">
          <cell r="A1059">
            <v>9122975</v>
          </cell>
          <cell r="B1059" t="str">
            <v>КОМПЛЕКТ АДАПТЕРОВ DESIGNSIDE ARCITECH, H92, БЕЛЫЕ</v>
          </cell>
          <cell r="C1059">
            <v>0</v>
          </cell>
          <cell r="D1059">
            <v>1</v>
          </cell>
          <cell r="E1059">
            <v>789.27</v>
          </cell>
          <cell r="F1059">
            <v>533.11242149999998</v>
          </cell>
          <cell r="G1059">
            <v>533.11242149999998</v>
          </cell>
        </row>
        <row r="1060">
          <cell r="A1060">
            <v>9122951</v>
          </cell>
          <cell r="B1060" t="str">
            <v>КОМПЛЕКТ НАДСТАВОК НА БОКОВИНУ TOPSIDE ДЛЯ ARCITECH, H124, NL400, СТАЛЬ, БЕЛЫЕ</v>
          </cell>
          <cell r="C1060">
            <v>0</v>
          </cell>
          <cell r="D1060">
            <v>1</v>
          </cell>
          <cell r="E1060">
            <v>2003.3</v>
          </cell>
          <cell r="F1060">
            <v>1353.1289850000001</v>
          </cell>
          <cell r="G1060">
            <v>1353.1289850000001</v>
          </cell>
        </row>
        <row r="1061">
          <cell r="A1061">
            <v>9122955</v>
          </cell>
          <cell r="B1061" t="str">
            <v>КОМПЛЕКТ НАДСТАВОК НА БОКОВИНУ TOPSIDE ДЛЯ ARCITECH, H124, NL450, СТАЛЬ, БЕЛЫЕ</v>
          </cell>
          <cell r="C1061">
            <v>0</v>
          </cell>
          <cell r="D1061">
            <v>1</v>
          </cell>
          <cell r="E1061">
            <v>2014.66</v>
          </cell>
          <cell r="F1061">
            <v>1360.802097</v>
          </cell>
          <cell r="G1061">
            <v>1360.802097</v>
          </cell>
        </row>
        <row r="1062">
          <cell r="A1062">
            <v>9122959</v>
          </cell>
          <cell r="B1062" t="str">
            <v>КОМПЛЕКТ НАДСТАВОК НА БОКОВИНУ TOPSIDE ДЛЯ ARCITECH, H124, NL500, СТАЛЬ, БЕЛЫЕ</v>
          </cell>
          <cell r="C1062">
            <v>0</v>
          </cell>
          <cell r="D1062">
            <v>1</v>
          </cell>
          <cell r="E1062">
            <v>2026</v>
          </cell>
          <cell r="F1062">
            <v>1368.4617000000001</v>
          </cell>
          <cell r="G1062">
            <v>1368.4617000000001</v>
          </cell>
        </row>
        <row r="1063">
          <cell r="A1063">
            <v>9122963</v>
          </cell>
          <cell r="B1063" t="str">
            <v>КОМПЛЕКТ НАДСТАВОК НА БОКОВИНУ TOPSIDE ДЛЯ ARCITECH, H124, NL550, СТАЛЬ, БЕЛЫЕ*ЗАКАЗНАЯ ПОЗИЦИЯ!!!</v>
          </cell>
          <cell r="C1063" t="str">
            <v>*</v>
          </cell>
          <cell r="D1063">
            <v>1</v>
          </cell>
          <cell r="E1063">
            <v>2037.36</v>
          </cell>
          <cell r="F1063">
            <v>1376.134812</v>
          </cell>
          <cell r="G1063">
            <v>1376.134812</v>
          </cell>
        </row>
        <row r="1064">
          <cell r="A1064">
            <v>9122971</v>
          </cell>
          <cell r="B1064" t="str">
            <v>КОМПЛЕКТ НАДСТАВОК НА БОКОВИНУ TOPSIDE ДЛЯ ARCITECH, H124, NL650, СТАЛЬ, БЕЛЫЕ*ЗАКАЗНАЯ ПОЗИЦИЯ!!!</v>
          </cell>
          <cell r="C1064" t="str">
            <v>*</v>
          </cell>
          <cell r="D1064">
            <v>1</v>
          </cell>
          <cell r="E1064">
            <v>2060.0600000000004</v>
          </cell>
          <cell r="F1064">
            <v>1391.4675270000005</v>
          </cell>
          <cell r="G1064">
            <v>1391.4675270000005</v>
          </cell>
        </row>
        <row r="1065">
          <cell r="A1065">
            <v>9122980</v>
          </cell>
          <cell r="B1065" t="str">
            <v>КОМПЛЕКТ АДАПТЕРОВ DESIGNSIDE ARCITECH, H124, БЕЛЫЕ</v>
          </cell>
          <cell r="C1065">
            <v>0</v>
          </cell>
          <cell r="D1065">
            <v>1</v>
          </cell>
          <cell r="E1065">
            <v>1183.9000000000001</v>
          </cell>
          <cell r="F1065">
            <v>799.66525500000012</v>
          </cell>
          <cell r="G1065">
            <v>799.66525500000012</v>
          </cell>
        </row>
        <row r="1066">
          <cell r="A1066">
            <v>9123084</v>
          </cell>
          <cell r="B1066" t="str">
            <v>КОМПЛЕКТ СОЕДИНИТЕЛЕЙ ПЕРЕДНЕЙ ПАНЕЛИ ВНУТР. ЯЩИКА ARCITECH, H94, БЕЛЫЕ</v>
          </cell>
          <cell r="C1066">
            <v>0</v>
          </cell>
          <cell r="D1066">
            <v>15</v>
          </cell>
          <cell r="E1066">
            <v>631.41999999999996</v>
          </cell>
          <cell r="F1066">
            <v>426.492639</v>
          </cell>
          <cell r="G1066">
            <v>426.492639</v>
          </cell>
        </row>
        <row r="1067">
          <cell r="A1067">
            <v>9123087</v>
          </cell>
          <cell r="B1067" t="str">
            <v>КОМПЛЕКТ СОЕДИНИТЕЛЕЙ ПЕРЕДНЕЙ ПАНЕЛИ ВНУТР. ЯЩИКА ARCITECH, H126, БЕЛЫЕ</v>
          </cell>
          <cell r="C1067">
            <v>0</v>
          </cell>
          <cell r="D1067">
            <v>15</v>
          </cell>
          <cell r="E1067">
            <v>809.01</v>
          </cell>
          <cell r="F1067">
            <v>546.44580450000001</v>
          </cell>
          <cell r="G1067">
            <v>546.44580450000001</v>
          </cell>
        </row>
        <row r="1068">
          <cell r="A1068">
            <v>9123090</v>
          </cell>
          <cell r="B1068" t="str">
            <v>КОМПЛЕКТ СОЕДИНИТЕЛЕЙ ПЕРЕДНЕЙ ПАНЕЛИ ВНУТР. КОРОБА ARCITECH, H186, БЕЛЫЕ</v>
          </cell>
          <cell r="C1068">
            <v>0</v>
          </cell>
          <cell r="D1068">
            <v>15</v>
          </cell>
          <cell r="E1068">
            <v>1144.45</v>
          </cell>
          <cell r="F1068">
            <v>773.01875250000001</v>
          </cell>
          <cell r="G1068">
            <v>773.01875250000001</v>
          </cell>
        </row>
        <row r="1069">
          <cell r="A1069">
            <v>9123093</v>
          </cell>
          <cell r="B1069" t="str">
            <v>КОМПЛЕКТ СОЕДИНИТЕЛЕЙ ПЕРЕДНЕЙ ПАНЕЛИ ВНУТР. КОРОБА ARCITECH, H218, БЕЛЫЕ</v>
          </cell>
          <cell r="C1069">
            <v>0</v>
          </cell>
          <cell r="D1069">
            <v>15</v>
          </cell>
          <cell r="E1069">
            <v>1322.03</v>
          </cell>
          <cell r="F1069">
            <v>892.96516350000002</v>
          </cell>
          <cell r="G1069">
            <v>892.96516350000002</v>
          </cell>
        </row>
        <row r="1070">
          <cell r="A1070">
            <v>9192206</v>
          </cell>
          <cell r="B1070" t="str">
            <v>ПЕРЕДНЯЯ ПАНЕЛЬ ВНУТРЕННЕГО ЯЩИКА ARCITECH, L2000, АЛЮМИНИЙ, БЕЛАЯ</v>
          </cell>
          <cell r="C1070">
            <v>0</v>
          </cell>
          <cell r="D1070">
            <v>1</v>
          </cell>
          <cell r="E1070">
            <v>2590.3000000000002</v>
          </cell>
          <cell r="F1070">
            <v>1749.6181350000002</v>
          </cell>
          <cell r="G1070">
            <v>1749.6181350000002</v>
          </cell>
        </row>
        <row r="1071">
          <cell r="A1071">
            <v>9182714</v>
          </cell>
          <cell r="B1071" t="str">
            <v>ПОПЕРЕЧНЫЙ РЕЛИНГ ARCITECH, L2000, БЕЛЫЙ</v>
          </cell>
          <cell r="C1071">
            <v>0</v>
          </cell>
          <cell r="D1071">
            <v>1</v>
          </cell>
          <cell r="E1071">
            <v>700.26</v>
          </cell>
          <cell r="F1071">
            <v>472.99061700000004</v>
          </cell>
          <cell r="G1071">
            <v>472.99061700000004</v>
          </cell>
        </row>
        <row r="1072">
          <cell r="A1072">
            <v>9135112</v>
          </cell>
          <cell r="B1072" t="str">
            <v>ВНУТРЕННЯЯ ОРГАНИЗАЦИЯ ORGATRAY 400, NL500, KB600, СТАЛЬ, БЕЛАЯ</v>
          </cell>
          <cell r="C1072">
            <v>0</v>
          </cell>
          <cell r="D1072">
            <v>1</v>
          </cell>
          <cell r="E1072">
            <v>1017.61</v>
          </cell>
          <cell r="F1072">
            <v>687.3446745</v>
          </cell>
          <cell r="G1072">
            <v>687.3446745</v>
          </cell>
        </row>
        <row r="1073">
          <cell r="A1073">
            <v>9135114</v>
          </cell>
          <cell r="B1073" t="str">
            <v>ВНУТРЕННЯЯ ОРГАНИЗАЦИЯ ORGATRAY 400, NL500, KB800, СТАЛЬ, БЕЛАЯ</v>
          </cell>
          <cell r="C1073">
            <v>0</v>
          </cell>
          <cell r="D1073">
            <v>1</v>
          </cell>
          <cell r="E1073">
            <v>1927.8799999999999</v>
          </cell>
          <cell r="F1073">
            <v>1302.1865459999999</v>
          </cell>
          <cell r="G1073">
            <v>1302.1865459999999</v>
          </cell>
        </row>
        <row r="1074">
          <cell r="A1074">
            <v>9194948</v>
          </cell>
          <cell r="B1074" t="str">
            <v>ВНУТРЕННЯЯ ОРГАНИЗАЦИЯ ORGATRAY 440, T370-440, B175-200, ПЛАСТИК, БЕЛАЯ</v>
          </cell>
          <cell r="C1074">
            <v>0</v>
          </cell>
          <cell r="D1074">
            <v>1</v>
          </cell>
          <cell r="E1074">
            <v>596.41999999999996</v>
          </cell>
          <cell r="F1074">
            <v>402.85188900000003</v>
          </cell>
          <cell r="G1074">
            <v>402.85188900000003</v>
          </cell>
        </row>
        <row r="1075">
          <cell r="A1075">
            <v>9194949</v>
          </cell>
          <cell r="B1075" t="str">
            <v>ВНУТРЕННЯЯ ОРГАНИЗАЦИЯ ORGATRAY 440, T370-440, B201-250, ПЛАСТИК, БЕЛАЯ</v>
          </cell>
          <cell r="C1075">
            <v>0</v>
          </cell>
          <cell r="D1075">
            <v>1</v>
          </cell>
          <cell r="E1075">
            <v>637.54999999999995</v>
          </cell>
          <cell r="F1075">
            <v>430.63314750000001</v>
          </cell>
          <cell r="G1075">
            <v>430.63314750000001</v>
          </cell>
        </row>
        <row r="1076">
          <cell r="A1076">
            <v>9194950</v>
          </cell>
          <cell r="B1076" t="str">
            <v>ВНУТРЕННЯЯ ОРГАНИЗАЦИЯ ORGATRAY 440, T370-440, B251-300, ПЛАСТИК, БЕЛАЯ</v>
          </cell>
          <cell r="C1076">
            <v>0</v>
          </cell>
          <cell r="D1076">
            <v>1</v>
          </cell>
          <cell r="E1076">
            <v>678.69</v>
          </cell>
          <cell r="F1076">
            <v>458.42116050000004</v>
          </cell>
          <cell r="G1076">
            <v>458.42116050000004</v>
          </cell>
        </row>
        <row r="1077">
          <cell r="A1077">
            <v>9194951</v>
          </cell>
          <cell r="B1077" t="str">
            <v>ВНУТРЕННЯЯ ОРГАНИЗАЦИЯ ORGATRAY 440, T370-440, B301-350, ПЛАСТИК, БЕЛАЯ</v>
          </cell>
          <cell r="C1077">
            <v>0</v>
          </cell>
          <cell r="D1077">
            <v>1</v>
          </cell>
          <cell r="E1077">
            <v>719.81</v>
          </cell>
          <cell r="F1077">
            <v>486.19566449999996</v>
          </cell>
          <cell r="G1077">
            <v>486.19566449999996</v>
          </cell>
        </row>
        <row r="1078">
          <cell r="A1078">
            <v>9194952</v>
          </cell>
          <cell r="B1078" t="str">
            <v>ВНУТРЕННЯЯ ОРГАНИЗАЦИЯ ORGATRAY 440, T370-440, B351-400, ПЛАСТИК, БЕЛАЯ</v>
          </cell>
          <cell r="C1078">
            <v>0</v>
          </cell>
          <cell r="D1078">
            <v>1</v>
          </cell>
          <cell r="E1078">
            <v>760.96</v>
          </cell>
          <cell r="F1078">
            <v>513.99043200000006</v>
          </cell>
          <cell r="G1078">
            <v>513.99043200000006</v>
          </cell>
        </row>
        <row r="1079">
          <cell r="A1079">
            <v>9194953</v>
          </cell>
          <cell r="B1079" t="str">
            <v>ВНУТРЕННЯЯ ОРГАНИЗАЦИЯ ORGATRAY 440, T370-440, B401-450, ПЛАСТИК, БЕЛАЯ</v>
          </cell>
          <cell r="C1079">
            <v>0</v>
          </cell>
          <cell r="D1079">
            <v>1</v>
          </cell>
          <cell r="E1079">
            <v>802.08</v>
          </cell>
          <cell r="F1079">
            <v>541.76493600000015</v>
          </cell>
          <cell r="G1079">
            <v>541.76493600000015</v>
          </cell>
        </row>
        <row r="1080">
          <cell r="A1080">
            <v>9194954</v>
          </cell>
          <cell r="B1080" t="str">
            <v>ВНУТРЕННЯЯ ОРГАНИЗАЦИЯ ORGATRAY 440, T370-440, B451-500, ПЛАСТИК, БЕЛАЯ</v>
          </cell>
          <cell r="C1080">
            <v>0</v>
          </cell>
          <cell r="D1080">
            <v>1</v>
          </cell>
          <cell r="E1080">
            <v>843.22</v>
          </cell>
          <cell r="F1080">
            <v>569.55294900000001</v>
          </cell>
          <cell r="G1080">
            <v>569.55294900000001</v>
          </cell>
        </row>
        <row r="1081">
          <cell r="A1081">
            <v>9194955</v>
          </cell>
          <cell r="B1081" t="str">
            <v>ВНУТРЕННЯЯ ОРГАНИЗАЦИЯ ORGATRAY 440, T370-440, B501-600, ПЛАСТИК, БЕЛАЯ</v>
          </cell>
          <cell r="C1081">
            <v>0</v>
          </cell>
          <cell r="D1081">
            <v>1</v>
          </cell>
          <cell r="E1081">
            <v>925.47</v>
          </cell>
          <cell r="F1081">
            <v>625.10871150000003</v>
          </cell>
          <cell r="G1081">
            <v>625.10871150000003</v>
          </cell>
        </row>
        <row r="1082">
          <cell r="A1082">
            <v>9194957</v>
          </cell>
          <cell r="B1082" t="str">
            <v>ВНУТРЕННЯЯ ОРГАНИЗАЦИЯ ORGATRAY 440, T370-440, B701-800, ПЛАСТИК, БЕЛАЯ</v>
          </cell>
          <cell r="C1082">
            <v>0</v>
          </cell>
          <cell r="D1082">
            <v>1</v>
          </cell>
          <cell r="E1082">
            <v>1791.1</v>
          </cell>
          <cell r="F1082">
            <v>1209.798495</v>
          </cell>
          <cell r="G1082">
            <v>1209.798495</v>
          </cell>
        </row>
        <row r="1083">
          <cell r="A1083">
            <v>9194958</v>
          </cell>
          <cell r="B1083" t="str">
            <v>ВНУТРЕННЯЯ ОРГАНИЗАЦИЯ ORGATRAY 440, T370-440, B801-900, ПЛАСТИК, БЕЛАЯ</v>
          </cell>
          <cell r="C1083">
            <v>0</v>
          </cell>
          <cell r="D1083">
            <v>1</v>
          </cell>
          <cell r="E1083">
            <v>1873.37</v>
          </cell>
          <cell r="F1083">
            <v>1265.3677665</v>
          </cell>
          <cell r="G1083">
            <v>1265.3677665</v>
          </cell>
        </row>
        <row r="1084">
          <cell r="A1084">
            <v>9194959</v>
          </cell>
          <cell r="B1084" t="str">
            <v>ВНУТРЕННЯЯ ОРГАНИЗАЦИЯ ORGATRAY 440, T370-440, B901-1000, ПЛАСТИК, БЕЛАЯ</v>
          </cell>
          <cell r="C1084">
            <v>0</v>
          </cell>
          <cell r="D1084">
            <v>1</v>
          </cell>
          <cell r="E1084">
            <v>1955.62</v>
          </cell>
          <cell r="F1084">
            <v>1320.9235290000001</v>
          </cell>
          <cell r="G1084">
            <v>1320.9235290000001</v>
          </cell>
        </row>
        <row r="1085">
          <cell r="A1085">
            <v>9194960</v>
          </cell>
          <cell r="B1085" t="str">
            <v>ВНУТРЕННЯЯ ОРГАНИЗАЦИЯ ORGATRAY 440, T370-440, B1091-1150, ПЛАСТИК, БЕЛАЯ*ЗАКАЗНАЯ ПОЗИЦИЯ!!!</v>
          </cell>
          <cell r="C1085" t="str">
            <v>*</v>
          </cell>
          <cell r="D1085">
            <v>1</v>
          </cell>
          <cell r="E1085">
            <v>2079.02</v>
          </cell>
          <cell r="F1085">
            <v>1404.2740589999999</v>
          </cell>
          <cell r="G1085">
            <v>1404.2740589999999</v>
          </cell>
        </row>
        <row r="1086">
          <cell r="A1086">
            <v>9194961</v>
          </cell>
          <cell r="B1086" t="str">
            <v>ВНУТРЕННЯЯ ОРГАНИЗАЦИЯ ORGATRAY 440, T441-520, B175-200, ПЛАСТИК, БЕЛАЯ</v>
          </cell>
          <cell r="C1086">
            <v>0</v>
          </cell>
          <cell r="D1086">
            <v>1</v>
          </cell>
          <cell r="E1086">
            <v>626.34</v>
          </cell>
          <cell r="F1086">
            <v>423.06135300000005</v>
          </cell>
          <cell r="G1086">
            <v>423.06135300000005</v>
          </cell>
        </row>
        <row r="1087">
          <cell r="A1087">
            <v>9194962</v>
          </cell>
          <cell r="B1087" t="str">
            <v>ВНУТРЕННЯЯ ОРГАНИЗАЦИЯ ORGATRAY 440, T441-520, B201-250, ПЛАСТИК, БЕЛАЯ</v>
          </cell>
          <cell r="C1087">
            <v>0</v>
          </cell>
          <cell r="D1087">
            <v>1</v>
          </cell>
          <cell r="E1087">
            <v>674.94</v>
          </cell>
          <cell r="F1087">
            <v>455.8882230000001</v>
          </cell>
          <cell r="G1087">
            <v>455.8882230000001</v>
          </cell>
        </row>
        <row r="1088">
          <cell r="A1088">
            <v>9194963</v>
          </cell>
          <cell r="B1088" t="str">
            <v>ВНУТРЕННЯЯ ОРГАНИЗАЦИЯ ORGATRAY 440, T441-520, B251-300, ПЛАСТИК, БЕЛАЯ</v>
          </cell>
          <cell r="C1088">
            <v>0</v>
          </cell>
          <cell r="D1088">
            <v>1</v>
          </cell>
          <cell r="E1088">
            <v>723.56</v>
          </cell>
          <cell r="F1088">
            <v>488.72860199999997</v>
          </cell>
          <cell r="G1088">
            <v>488.72860199999997</v>
          </cell>
        </row>
        <row r="1089">
          <cell r="A1089">
            <v>9194964</v>
          </cell>
          <cell r="B1089" t="str">
            <v>ВНУТРЕННЯЯ ОРГАНИЗАЦИЯ ORGATRAY 440, T441-520, B301-350, ПЛАСТИК, БЕЛАЯ</v>
          </cell>
          <cell r="C1089">
            <v>0</v>
          </cell>
          <cell r="D1089">
            <v>1</v>
          </cell>
          <cell r="E1089">
            <v>772.16</v>
          </cell>
          <cell r="F1089">
            <v>521.55547200000001</v>
          </cell>
          <cell r="G1089">
            <v>521.55547200000001</v>
          </cell>
        </row>
        <row r="1090">
          <cell r="A1090">
            <v>9194965</v>
          </cell>
          <cell r="B1090" t="str">
            <v>ВНУТРЕННЯЯ ОРГАНИЗАЦИЯ ORGATRAY 440, T441-520, B351-400, ПЛАСТИК, БЕЛАЯ</v>
          </cell>
          <cell r="C1090">
            <v>0</v>
          </cell>
          <cell r="D1090">
            <v>1</v>
          </cell>
          <cell r="E1090">
            <v>820.78</v>
          </cell>
          <cell r="F1090">
            <v>554.39585099999999</v>
          </cell>
          <cell r="G1090">
            <v>554.39585099999999</v>
          </cell>
        </row>
        <row r="1091">
          <cell r="A1091">
            <v>9194966</v>
          </cell>
          <cell r="B1091" t="str">
            <v>ВНУТРЕННЯЯ ОРГАНИЗАЦИЯ ORGATRAY 440, T441-520, B401-450, ПЛАСТИК, БЕЛАЯ</v>
          </cell>
          <cell r="C1091">
            <v>0</v>
          </cell>
          <cell r="D1091">
            <v>1</v>
          </cell>
          <cell r="E1091">
            <v>869.39</v>
          </cell>
          <cell r="F1091">
            <v>587.22947550000004</v>
          </cell>
          <cell r="G1091">
            <v>587.22947550000004</v>
          </cell>
        </row>
        <row r="1092">
          <cell r="A1092">
            <v>9194967</v>
          </cell>
          <cell r="B1092" t="str">
            <v>ВНУТРЕННЯЯ ОРГАНИЗАЦИЯ ORGATRAY 440, T441-520, B451-500, ПЛАСТИК, БЕЛАЯ</v>
          </cell>
          <cell r="C1092">
            <v>0</v>
          </cell>
          <cell r="D1092">
            <v>1</v>
          </cell>
          <cell r="E1092">
            <v>917.99</v>
          </cell>
          <cell r="F1092">
            <v>620.05634550000002</v>
          </cell>
          <cell r="G1092">
            <v>620.05634550000002</v>
          </cell>
        </row>
        <row r="1093">
          <cell r="A1093">
            <v>9194968</v>
          </cell>
          <cell r="B1093" t="str">
            <v>ВНУТРЕННЯЯ ОРГАНИЗАЦИЯ ORGATRAY 440, T441-520, B501-600, ПЛАСТИК, БЕЛАЯ</v>
          </cell>
          <cell r="C1093">
            <v>0</v>
          </cell>
          <cell r="D1093">
            <v>1</v>
          </cell>
          <cell r="E1093">
            <v>1015.2</v>
          </cell>
          <cell r="F1093">
            <v>685.71684000000016</v>
          </cell>
          <cell r="G1093">
            <v>685.71684000000016</v>
          </cell>
        </row>
        <row r="1094">
          <cell r="A1094">
            <v>9194970</v>
          </cell>
          <cell r="B1094" t="str">
            <v>ВНУТРЕННЯЯ ОРГАНИЗАЦИЯ ORGATRAY 440, T441-520, B701-800, ПЛАСТИК, БЕЛАЯ</v>
          </cell>
          <cell r="C1094">
            <v>0</v>
          </cell>
          <cell r="D1094">
            <v>1</v>
          </cell>
          <cell r="E1094">
            <v>1910.74</v>
          </cell>
          <cell r="F1094">
            <v>1290.6093329999999</v>
          </cell>
          <cell r="G1094">
            <v>1290.6093329999999</v>
          </cell>
        </row>
        <row r="1095">
          <cell r="A1095">
            <v>9194971</v>
          </cell>
          <cell r="B1095" t="str">
            <v>ВНУТРЕННЯЯ ОРГАНИЗАЦИЯ ORGATRAY 440, T441-520, B801-900, ПЛАСТИК, БЕЛАЯ</v>
          </cell>
          <cell r="C1095">
            <v>0</v>
          </cell>
          <cell r="D1095">
            <v>1</v>
          </cell>
          <cell r="E1095">
            <v>2007.98</v>
          </cell>
          <cell r="F1095">
            <v>1356.2900910000001</v>
          </cell>
          <cell r="G1095">
            <v>1356.2900910000001</v>
          </cell>
        </row>
        <row r="1096">
          <cell r="A1096">
            <v>9194972</v>
          </cell>
          <cell r="B1096" t="str">
            <v>ВНУТРЕННЯЯ ОРГАНИЗАЦИЯ ORGATRAY 440, T441-520, B901-1000, ПЛАСТИК, БЕЛАЯ</v>
          </cell>
          <cell r="C1096">
            <v>0</v>
          </cell>
          <cell r="D1096">
            <v>1</v>
          </cell>
          <cell r="E1096">
            <v>2105.1999999999998</v>
          </cell>
          <cell r="F1096">
            <v>1421.9573400000002</v>
          </cell>
          <cell r="G1096">
            <v>1421.9573400000002</v>
          </cell>
        </row>
        <row r="1097">
          <cell r="A1097">
            <v>9194973</v>
          </cell>
          <cell r="B1097" t="str">
            <v>ВНУТРЕННЯЯ ОРГАНИЗАЦИЯ ORGATRAY 440, T441-520, B1091-1150, ПЛАСТИК, БЕЛАЯ*ЗАКАЗНАЯ ПОЗИЦИЯ!!!</v>
          </cell>
          <cell r="C1097" t="str">
            <v>*</v>
          </cell>
          <cell r="D1097">
            <v>1</v>
          </cell>
          <cell r="E1097">
            <v>2251.02</v>
          </cell>
          <cell r="F1097">
            <v>1520.4514590000001</v>
          </cell>
          <cell r="G1097">
            <v>1520.4514590000001</v>
          </cell>
        </row>
        <row r="1098">
          <cell r="A1098">
            <v>9183293</v>
          </cell>
          <cell r="B1098" t="str">
            <v>ВНУТРЕННЯЯ ОРГАНИЗАЦИЯ ORGATRAY 570 ДЛЯ ARCITECH, NL450, KB500, ПЛАСТИК, БЕЛАЯ</v>
          </cell>
          <cell r="C1098">
            <v>0</v>
          </cell>
          <cell r="D1098">
            <v>1</v>
          </cell>
          <cell r="E1098">
            <v>1229.28</v>
          </cell>
          <cell r="F1098">
            <v>830.3171759999999</v>
          </cell>
          <cell r="G1098">
            <v>830.3171759999999</v>
          </cell>
        </row>
        <row r="1099">
          <cell r="A1099">
            <v>9183295</v>
          </cell>
          <cell r="B1099" t="str">
            <v>ВНУТРЕННЯЯ ОРГАНИЗАЦИЯ ORGATRAY 570 ДЛЯ ARCITECH, NL450, KB600, ПЛАСТИК, БЕЛАЯ</v>
          </cell>
          <cell r="C1099">
            <v>0</v>
          </cell>
          <cell r="D1099">
            <v>1</v>
          </cell>
          <cell r="E1099">
            <v>1355.48</v>
          </cell>
          <cell r="F1099">
            <v>915.55896600000005</v>
          </cell>
          <cell r="G1099">
            <v>915.55896600000005</v>
          </cell>
        </row>
        <row r="1100">
          <cell r="A1100">
            <v>9135013</v>
          </cell>
          <cell r="B1100" t="str">
            <v>ВНУТРЕННЯЯ ОРГАНИЗАЦИЯ ORGATRAY 570 ДЛЯ ARCITECH, NL500, KB300, ПЛАСТИК, БЕЛАЯ</v>
          </cell>
          <cell r="C1100">
            <v>0</v>
          </cell>
          <cell r="D1100">
            <v>1</v>
          </cell>
          <cell r="E1100">
            <v>1018.95</v>
          </cell>
          <cell r="F1100">
            <v>688.24977750000005</v>
          </cell>
          <cell r="G1100">
            <v>688.24977750000005</v>
          </cell>
        </row>
        <row r="1101">
          <cell r="A1101">
            <v>9135014</v>
          </cell>
          <cell r="B1101" t="str">
            <v>ВНУТРЕННЯЯ ОРГАНИЗАЦИЯ ORGATRAY 570 ДЛЯ ARCITECH, NL500, KB350, ПЛАСТИК, БЕЛАЯ</v>
          </cell>
          <cell r="C1101">
            <v>0</v>
          </cell>
          <cell r="D1101">
            <v>1</v>
          </cell>
          <cell r="E1101">
            <v>1089.06</v>
          </cell>
          <cell r="F1101">
            <v>735.60557700000004</v>
          </cell>
          <cell r="G1101">
            <v>735.60557700000004</v>
          </cell>
        </row>
        <row r="1102">
          <cell r="A1102">
            <v>9135015</v>
          </cell>
          <cell r="B1102" t="str">
            <v>ВНУТРЕННЯЯ ОРГАНИЗАЦИЯ ORGATRAY 570 ДЛЯ ARCITECH, NL500, KB400, ПЛАСТИК, БЕЛАЯ</v>
          </cell>
          <cell r="C1102">
            <v>0</v>
          </cell>
          <cell r="D1102">
            <v>1</v>
          </cell>
          <cell r="E1102">
            <v>1159.17</v>
          </cell>
          <cell r="F1102">
            <v>782.96137650000003</v>
          </cell>
          <cell r="G1102">
            <v>782.96137650000003</v>
          </cell>
        </row>
        <row r="1103">
          <cell r="A1103">
            <v>9135016</v>
          </cell>
          <cell r="B1103" t="str">
            <v>ВНУТРЕННЯЯ ОРГАНИЗАЦИЯ ORGATRAY 570 ДЛЯ ARCITECH, NL500, KB450, ПЛАСТИК, БЕЛАЯ</v>
          </cell>
          <cell r="C1103">
            <v>0</v>
          </cell>
          <cell r="D1103">
            <v>1</v>
          </cell>
          <cell r="E1103">
            <v>1229.28</v>
          </cell>
          <cell r="F1103">
            <v>830.3171759999999</v>
          </cell>
          <cell r="G1103">
            <v>830.3171759999999</v>
          </cell>
        </row>
        <row r="1104">
          <cell r="A1104">
            <v>9135017</v>
          </cell>
          <cell r="B1104" t="str">
            <v>ВНУТРЕННЯЯ ОРГАНИЗАЦИЯ ORGATRAY 570 ДЛЯ ARCITECH, NL500, KB500, ПЛАСТИК, БЕЛАЯ</v>
          </cell>
          <cell r="C1104">
            <v>0</v>
          </cell>
          <cell r="D1104">
            <v>1</v>
          </cell>
          <cell r="E1104">
            <v>1299.4000000000001</v>
          </cell>
          <cell r="F1104">
            <v>877.67973000000006</v>
          </cell>
          <cell r="G1104">
            <v>877.67973000000006</v>
          </cell>
        </row>
        <row r="1105">
          <cell r="A1105">
            <v>9135019</v>
          </cell>
          <cell r="B1105" t="str">
            <v>ВНУТРЕННЯЯ ОРГАНИЗАЦИЯ ORGATRAY 570 ДЛЯ ARCITECH, NL500, KB600, ПЛАСТИК, БЕЛАЯ</v>
          </cell>
          <cell r="C1105">
            <v>0</v>
          </cell>
          <cell r="D1105">
            <v>1</v>
          </cell>
          <cell r="E1105">
            <v>1439.61</v>
          </cell>
          <cell r="F1105">
            <v>972.38457449999999</v>
          </cell>
          <cell r="G1105">
            <v>972.38457449999999</v>
          </cell>
        </row>
        <row r="1106">
          <cell r="A1106">
            <v>9135020</v>
          </cell>
          <cell r="B1106" t="str">
            <v>ВНУТРЕННЯЯ ОРГАНИЗАЦИЯ ORGATRAY 570 ДЛЯ ARCITECH, NL500, KB800, ПЛАСТИК, БЕЛАЯ</v>
          </cell>
          <cell r="C1106">
            <v>0</v>
          </cell>
          <cell r="D1106">
            <v>1</v>
          </cell>
          <cell r="E1106">
            <v>2421.16</v>
          </cell>
          <cell r="F1106">
            <v>1635.3725219999997</v>
          </cell>
          <cell r="G1106">
            <v>1635.3725219999997</v>
          </cell>
        </row>
        <row r="1107">
          <cell r="A1107">
            <v>9135031</v>
          </cell>
          <cell r="B1107" t="str">
            <v>ВНУТРЕННЯЯ ОРГАНИЗАЦИЯ ORGATRAY 570 ДЛЯ ARCITECH, NL500, KB900, ПЛАСТИК, БЕЛАЯ</v>
          </cell>
          <cell r="C1107">
            <v>0</v>
          </cell>
          <cell r="D1107">
            <v>1</v>
          </cell>
          <cell r="E1107">
            <v>2561.37</v>
          </cell>
          <cell r="F1107">
            <v>1730.0773664999999</v>
          </cell>
          <cell r="G1107">
            <v>1730.0773664999999</v>
          </cell>
        </row>
        <row r="1108">
          <cell r="A1108">
            <v>9135032</v>
          </cell>
          <cell r="B1108" t="str">
            <v>ВНУТРЕННЯЯ ОРГАНИЗАЦИЯ ORGATRAY 570 ДЛЯ ARCITECH, NL500, KB1000, ПЛАСТИК, БЕЛАЯ*ЗАКАЗНАЯ ПОЗИЦИЯ!!!</v>
          </cell>
          <cell r="C1108" t="str">
            <v>*</v>
          </cell>
          <cell r="D1108">
            <v>1</v>
          </cell>
          <cell r="E1108">
            <v>2701.59</v>
          </cell>
          <cell r="F1108">
            <v>1824.7889655000004</v>
          </cell>
          <cell r="G1108">
            <v>1824.7889655000004</v>
          </cell>
        </row>
        <row r="1109">
          <cell r="A1109">
            <v>9204230</v>
          </cell>
          <cell r="B1109" t="str">
            <v>РАЗДЕЛИТЕЛЬ ORGATRAY 570/590 ДЛЯ INNOTECH ATIRA/ARCITECH, L68, ПЛАСТИК, БЕЛЫЙ*ЗАКАЗНАЯ ПОЗИЦИЯ!!!</v>
          </cell>
          <cell r="C1109" t="str">
            <v>*</v>
          </cell>
          <cell r="D1109">
            <v>50</v>
          </cell>
          <cell r="E1109">
            <v>32.74</v>
          </cell>
          <cell r="F1109">
            <v>22.114233000000002</v>
          </cell>
          <cell r="G1109">
            <v>22.114233000000002</v>
          </cell>
        </row>
        <row r="1110">
          <cell r="A1110">
            <v>9204201</v>
          </cell>
          <cell r="B1110" t="str">
            <v>РАЗДЕЛИТЕЛЬ ORGATRAY 570/590 ДЛЯ INNOTECH ATIRA/ARCITECH, L128, ПЛАСТИК, БЕЛЫЙ*ЗАКАЗНАЯ ПОЗИЦИЯ!!!</v>
          </cell>
          <cell r="C1110" t="str">
            <v>*</v>
          </cell>
          <cell r="D1110">
            <v>50</v>
          </cell>
          <cell r="E1110">
            <v>60.77</v>
          </cell>
          <cell r="F1110">
            <v>41.047096500000002</v>
          </cell>
          <cell r="G1110">
            <v>41.047096500000002</v>
          </cell>
        </row>
        <row r="1111">
          <cell r="A1111">
            <v>9123119</v>
          </cell>
          <cell r="B1111" t="str">
            <v>ВНУТРЕННЯЯ ОРГАНИЗАЦИЯ ORGATRAY 600, NL450, KB300, СТАЛЬ, БЕЛАЯ</v>
          </cell>
          <cell r="C1111">
            <v>0</v>
          </cell>
          <cell r="D1111">
            <v>1</v>
          </cell>
          <cell r="E1111">
            <v>2552.02</v>
          </cell>
          <cell r="F1111">
            <v>1723.7619090000001</v>
          </cell>
          <cell r="G1111">
            <v>1723.7619090000001</v>
          </cell>
        </row>
        <row r="1112">
          <cell r="A1112">
            <v>9123120</v>
          </cell>
          <cell r="B1112" t="str">
            <v>ВНУТРЕННЯЯ ОРГАНИЗАЦИЯ ORGATRAY 600, NL450, KB400, СТАЛЬ, БЕЛАЯ</v>
          </cell>
          <cell r="C1112">
            <v>0</v>
          </cell>
          <cell r="D1112">
            <v>1</v>
          </cell>
          <cell r="E1112">
            <v>2965.46</v>
          </cell>
          <cell r="F1112">
            <v>2003.0199570000002</v>
          </cell>
          <cell r="G1112">
            <v>2003.0199570000002</v>
          </cell>
        </row>
        <row r="1113">
          <cell r="A1113">
            <v>9123121</v>
          </cell>
          <cell r="B1113" t="str">
            <v>ВНУТРЕННЯЯ ОРГАНИЗАЦИЯ ORGATRAY 600, NL450, KB450, СТАЛЬ, БЕЛАЯ</v>
          </cell>
          <cell r="C1113">
            <v>0</v>
          </cell>
          <cell r="D1113">
            <v>1</v>
          </cell>
          <cell r="E1113">
            <v>3172.16</v>
          </cell>
          <cell r="F1113">
            <v>2142.6354719999999</v>
          </cell>
          <cell r="G1113">
            <v>2142.6354719999999</v>
          </cell>
        </row>
        <row r="1114">
          <cell r="A1114">
            <v>9132638</v>
          </cell>
          <cell r="B1114" t="str">
            <v>ВНУТРЕННЯЯ ОРГАНИЗАЦИЯ ORGATRAY 600, NL450, KB500-1200, СТАЛЬ, БЕЛАЯ</v>
          </cell>
          <cell r="C1114">
            <v>0</v>
          </cell>
          <cell r="D1114">
            <v>1</v>
          </cell>
          <cell r="E1114">
            <v>3378.87</v>
          </cell>
          <cell r="F1114">
            <v>2282.2577415000001</v>
          </cell>
          <cell r="G1114">
            <v>2282.2577415000001</v>
          </cell>
        </row>
        <row r="1115">
          <cell r="A1115">
            <v>9123128</v>
          </cell>
          <cell r="B1115" t="str">
            <v>ВНУТРЕННЯЯ ОРГАНИЗАЦИЯ ORGATRAY 600, NL500, KB300, СТАЛЬ, БЕЛАЯ</v>
          </cell>
          <cell r="C1115">
            <v>0</v>
          </cell>
          <cell r="D1115">
            <v>1</v>
          </cell>
          <cell r="E1115">
            <v>2689.84</v>
          </cell>
          <cell r="F1115">
            <v>1816.8524280000001</v>
          </cell>
          <cell r="G1115">
            <v>1816.8524280000001</v>
          </cell>
        </row>
        <row r="1116">
          <cell r="A1116">
            <v>9123129</v>
          </cell>
          <cell r="B1116" t="str">
            <v>ВНУТРЕННЯЯ ОРГАНИЗАЦИЯ ORGATRAY 600, NL500, KB400, СТАЛЬ, БЕЛАЯ</v>
          </cell>
          <cell r="C1116">
            <v>0</v>
          </cell>
          <cell r="D1116">
            <v>1</v>
          </cell>
          <cell r="E1116">
            <v>3149.19</v>
          </cell>
          <cell r="F1116">
            <v>2127.1203855000003</v>
          </cell>
          <cell r="G1116">
            <v>2127.1203855000003</v>
          </cell>
        </row>
        <row r="1117">
          <cell r="A1117">
            <v>9123130</v>
          </cell>
          <cell r="B1117" t="str">
            <v>ВНУТРЕННЯЯ ОРГАНИЗАЦИЯ ORGATRAY 600, NL500, KB450, СТАЛЬ, БЕЛАЯ</v>
          </cell>
          <cell r="C1117">
            <v>0</v>
          </cell>
          <cell r="D1117">
            <v>1</v>
          </cell>
          <cell r="E1117">
            <v>3378.87</v>
          </cell>
          <cell r="F1117">
            <v>2282.2577415000001</v>
          </cell>
          <cell r="G1117">
            <v>2282.2577415000001</v>
          </cell>
        </row>
        <row r="1118">
          <cell r="A1118">
            <v>9132690</v>
          </cell>
          <cell r="B1118" t="str">
            <v>ВНУТРЕННЯЯ ОРГАНИЗАЦИЯ ORGATRAY 600, NL500, KB500-1200, СТАЛЬ, БЕЛАЯ</v>
          </cell>
          <cell r="C1118">
            <v>0</v>
          </cell>
          <cell r="D1118">
            <v>1</v>
          </cell>
          <cell r="E1118">
            <v>3608.56</v>
          </cell>
          <cell r="F1118">
            <v>2437.401852</v>
          </cell>
          <cell r="G1118">
            <v>2437.401852</v>
          </cell>
        </row>
        <row r="1119">
          <cell r="A1119">
            <v>9123132</v>
          </cell>
          <cell r="B1119" t="str">
            <v>ВНУТРЕННЯЯ ОРГАНИЗАЦИЯ ORGATRAY 600, NL500, KB600, СТАЛЬ, БЕЛАЯ</v>
          </cell>
          <cell r="C1119">
            <v>0</v>
          </cell>
          <cell r="D1119">
            <v>1</v>
          </cell>
          <cell r="E1119">
            <v>4169.62</v>
          </cell>
          <cell r="F1119">
            <v>2816.3698290000002</v>
          </cell>
          <cell r="G1119">
            <v>2816.3698290000002</v>
          </cell>
        </row>
        <row r="1120">
          <cell r="A1120">
            <v>9139189</v>
          </cell>
          <cell r="B1120" t="str">
            <v>ПОПЕРЕЧНЫЙ РЕЛИНГ ORGASTORE 400 ДЛЯ ARCITECH, KB300, БЕЛЫЙ</v>
          </cell>
          <cell r="C1120">
            <v>0</v>
          </cell>
          <cell r="D1120">
            <v>30</v>
          </cell>
          <cell r="E1120">
            <v>445.58</v>
          </cell>
          <cell r="F1120">
            <v>300.96701100000001</v>
          </cell>
          <cell r="G1120">
            <v>300.96701100000001</v>
          </cell>
        </row>
        <row r="1121">
          <cell r="A1121">
            <v>9139190</v>
          </cell>
          <cell r="B1121" t="str">
            <v>ПОПЕРЕЧНЫЙ РЕЛИНГ ORGASTORE 400 ДЛЯ ARCITECH, KB350, БЕЛЫЙ</v>
          </cell>
          <cell r="C1121">
            <v>0</v>
          </cell>
          <cell r="D1121">
            <v>30</v>
          </cell>
          <cell r="E1121">
            <v>451.06</v>
          </cell>
          <cell r="F1121">
            <v>304.66847700000005</v>
          </cell>
          <cell r="G1121">
            <v>304.66847700000005</v>
          </cell>
        </row>
        <row r="1122">
          <cell r="A1122">
            <v>9139191</v>
          </cell>
          <cell r="B1122" t="str">
            <v>ПОПЕРЕЧНЫЙ РЕЛИНГ ORGASTORE 400 ДЛЯ ARCITECH, KB400, БЕЛЫЙ</v>
          </cell>
          <cell r="C1122">
            <v>0</v>
          </cell>
          <cell r="D1122">
            <v>30</v>
          </cell>
          <cell r="E1122">
            <v>456.57</v>
          </cell>
          <cell r="F1122">
            <v>308.39020649999998</v>
          </cell>
          <cell r="G1122">
            <v>308.39020649999998</v>
          </cell>
        </row>
        <row r="1123">
          <cell r="A1123">
            <v>9139192</v>
          </cell>
          <cell r="B1123" t="str">
            <v>ПОПЕРЕЧНЫЙ РЕЛИНГ ORGASTORE 400 ДЛЯ ARCITECH, KB450, БЕЛЫЙ</v>
          </cell>
          <cell r="C1123">
            <v>0</v>
          </cell>
          <cell r="D1123">
            <v>30</v>
          </cell>
          <cell r="E1123">
            <v>462.06</v>
          </cell>
          <cell r="F1123">
            <v>312.09842700000002</v>
          </cell>
          <cell r="G1123">
            <v>312.09842700000002</v>
          </cell>
        </row>
        <row r="1124">
          <cell r="A1124">
            <v>9139193</v>
          </cell>
          <cell r="B1124" t="str">
            <v>ПОПЕРЕЧНЫЙ РЕЛИНГ ORGASTORE 400 ДЛЯ ARCITECH, KB500, БЕЛЫЙ</v>
          </cell>
          <cell r="C1124">
            <v>0</v>
          </cell>
          <cell r="D1124">
            <v>30</v>
          </cell>
          <cell r="E1124">
            <v>467.56</v>
          </cell>
          <cell r="F1124">
            <v>315.81340200000005</v>
          </cell>
          <cell r="G1124">
            <v>315.81340200000005</v>
          </cell>
        </row>
        <row r="1125">
          <cell r="A1125">
            <v>9139194</v>
          </cell>
          <cell r="B1125" t="str">
            <v>ПОПЕРЕЧНЫЙ РЕЛИНГ ORGASTORE 400 ДЛЯ ARCITECH, KB550, БЕЛЫЙ</v>
          </cell>
          <cell r="C1125">
            <v>0</v>
          </cell>
          <cell r="D1125">
            <v>30</v>
          </cell>
          <cell r="E1125">
            <v>473.07</v>
          </cell>
          <cell r="F1125">
            <v>319.53513149999998</v>
          </cell>
          <cell r="G1125">
            <v>319.53513149999998</v>
          </cell>
        </row>
        <row r="1126">
          <cell r="A1126">
            <v>9139195</v>
          </cell>
          <cell r="B1126" t="str">
            <v>ПОПЕРЕЧНЫЙ РЕЛИНГ ORGASTORE 400 ДЛЯ ARCITECH, KB600, БЕЛЫЙ</v>
          </cell>
          <cell r="C1126">
            <v>0</v>
          </cell>
          <cell r="D1126">
            <v>30</v>
          </cell>
          <cell r="E1126">
            <v>478.56</v>
          </cell>
          <cell r="F1126">
            <v>323.24335200000002</v>
          </cell>
          <cell r="G1126">
            <v>323.24335200000002</v>
          </cell>
        </row>
        <row r="1127">
          <cell r="A1127">
            <v>9139196</v>
          </cell>
          <cell r="B1127" t="str">
            <v>ПОПЕРЕЧНЫЙ РЕЛИНГ ORGASTORE 400 ДЛЯ ARCITECH, KB800, БЕЛЫЙ</v>
          </cell>
          <cell r="C1127">
            <v>0</v>
          </cell>
          <cell r="D1127">
            <v>30</v>
          </cell>
          <cell r="E1127">
            <v>500.56</v>
          </cell>
          <cell r="F1127">
            <v>338.10325200000005</v>
          </cell>
          <cell r="G1127">
            <v>338.10325200000005</v>
          </cell>
        </row>
        <row r="1128">
          <cell r="A1128">
            <v>9139197</v>
          </cell>
          <cell r="B1128" t="str">
            <v>ПОПЕРЕЧНЫЙ РЕЛИНГ ORGASTORE 400 ДЛЯ ARCITECH, KB900, БЕЛЫЙ</v>
          </cell>
          <cell r="C1128">
            <v>0</v>
          </cell>
          <cell r="D1128">
            <v>30</v>
          </cell>
          <cell r="E1128">
            <v>511.56</v>
          </cell>
          <cell r="F1128">
            <v>345.53320200000002</v>
          </cell>
          <cell r="G1128">
            <v>345.53320200000002</v>
          </cell>
        </row>
        <row r="1129">
          <cell r="A1129">
            <v>9139198</v>
          </cell>
          <cell r="B1129" t="str">
            <v>ПОПЕРЕЧНЫЙ РЕЛИНГ ORGASTORE 400 ДЛЯ ARCITECH, KB1000, БЕЛЫЙ</v>
          </cell>
          <cell r="C1129">
            <v>0</v>
          </cell>
          <cell r="D1129">
            <v>30</v>
          </cell>
          <cell r="E1129">
            <v>522.57000000000005</v>
          </cell>
          <cell r="F1129">
            <v>352.96990650000004</v>
          </cell>
          <cell r="G1129">
            <v>352.96990650000004</v>
          </cell>
        </row>
        <row r="1130">
          <cell r="A1130">
            <v>9139199</v>
          </cell>
          <cell r="B1130" t="str">
            <v>ПОПЕРЕЧНЫЙ РЕЛИНГ ORGASTORE 400 ДЛЯ ARCITECH, KB1200, БЕЛЫЙ</v>
          </cell>
          <cell r="C1130">
            <v>0</v>
          </cell>
          <cell r="D1130">
            <v>30</v>
          </cell>
          <cell r="E1130">
            <v>544.55999999999995</v>
          </cell>
          <cell r="F1130">
            <v>367.82305200000002</v>
          </cell>
          <cell r="G1130">
            <v>367.82305200000002</v>
          </cell>
        </row>
        <row r="1131">
          <cell r="A1131">
            <v>9182227</v>
          </cell>
          <cell r="B1131" t="str">
            <v>ПРОДОЛЬНЫЙ РАЗДЕЛИТЕЛЬ ORGASTORE 400 ДЛЯ ARCITECH, БЕЛЫЙ</v>
          </cell>
          <cell r="C1131">
            <v>0</v>
          </cell>
          <cell r="D1131">
            <v>15</v>
          </cell>
          <cell r="E1131">
            <v>156.94999999999999</v>
          </cell>
          <cell r="F1131">
            <v>106.0118775</v>
          </cell>
          <cell r="G1131">
            <v>106.0118775</v>
          </cell>
        </row>
        <row r="1132">
          <cell r="A1132">
            <v>9199905</v>
          </cell>
          <cell r="B1132" t="str">
            <v>ВНУТРЕННЯЯ ОРГАНИЗАЦИЯ ORGAFLAG ДЛЯ ARCITECH, NL450, KB600, БЕЛАЯ</v>
          </cell>
          <cell r="C1132">
            <v>0</v>
          </cell>
          <cell r="D1132">
            <v>1</v>
          </cell>
          <cell r="E1132">
            <v>5916.0300000000007</v>
          </cell>
          <cell r="F1132">
            <v>3995.9824635000009</v>
          </cell>
          <cell r="G1132">
            <v>3995.9824635000009</v>
          </cell>
        </row>
        <row r="1133">
          <cell r="A1133">
            <v>9199906</v>
          </cell>
          <cell r="B1133" t="str">
            <v>ВНУТРЕННЯЯ ОРГАНИЗАЦИЯ ORGAFLAG ДЛЯ ARCITECH, NL450, KB900, БЕЛАЯ</v>
          </cell>
          <cell r="C1133">
            <v>0</v>
          </cell>
          <cell r="D1133">
            <v>1</v>
          </cell>
          <cell r="E1133">
            <v>8027.04</v>
          </cell>
          <cell r="F1133">
            <v>5421.8641680000001</v>
          </cell>
          <cell r="G1133">
            <v>5421.8641680000001</v>
          </cell>
        </row>
        <row r="1134">
          <cell r="A1134">
            <v>9199908</v>
          </cell>
          <cell r="B1134" t="str">
            <v>ВНУТРЕННЯЯ ОРГАНИЗАЦИЯ ORGAFLAG ДЛЯ ARCITECH, NL500, KB600, БЕЛАЯ</v>
          </cell>
          <cell r="C1134">
            <v>0</v>
          </cell>
          <cell r="D1134">
            <v>1</v>
          </cell>
          <cell r="E1134">
            <v>6385.12</v>
          </cell>
          <cell r="F1134">
            <v>4312.8293039999999</v>
          </cell>
          <cell r="G1134">
            <v>4312.8293039999999</v>
          </cell>
        </row>
        <row r="1135">
          <cell r="A1135">
            <v>9199909</v>
          </cell>
          <cell r="B1135" t="str">
            <v>ВНУТРЕННЯЯ ОРГАНИЗАЦИЯ ORGAFLAG ДЛЯ ARCITECH, NL500, KB900, БЕЛАЯ</v>
          </cell>
          <cell r="C1135">
            <v>0</v>
          </cell>
          <cell r="D1135">
            <v>1</v>
          </cell>
          <cell r="E1135">
            <v>8730.7000000000007</v>
          </cell>
          <cell r="F1135">
            <v>5897.151315000001</v>
          </cell>
          <cell r="G1135">
            <v>5897.151315000001</v>
          </cell>
        </row>
        <row r="1136">
          <cell r="A1136">
            <v>9199907</v>
          </cell>
          <cell r="B1136" t="str">
            <v>ДОПОЛНИТЕЛЬНАЯ ВСТАВКА ORGAFLAG ДЛЯ ARCITECH, NL450, KB100, БЕЛАЯ*ЗАКАЗНАЯ ПОЗИЦИЯ!!!</v>
          </cell>
          <cell r="C1136" t="str">
            <v>*</v>
          </cell>
          <cell r="D1136">
            <v>1</v>
          </cell>
          <cell r="E1136">
            <v>2397.7000000000003</v>
          </cell>
          <cell r="F1136">
            <v>1619.5264650000004</v>
          </cell>
          <cell r="G1136">
            <v>1619.5264650000004</v>
          </cell>
        </row>
        <row r="1137">
          <cell r="A1137">
            <v>9199910</v>
          </cell>
          <cell r="B1137" t="str">
            <v>ДОПОЛНИТЕЛЬНАЯ ВСТАВКА ORGAFLAG ДЛЯ ARCITECH, NL500, KB100, БЕЛАЯ*ЗАКАЗНАЯ ПОЗИЦИЯ!!!</v>
          </cell>
          <cell r="C1137" t="str">
            <v>*</v>
          </cell>
          <cell r="D1137">
            <v>1</v>
          </cell>
          <cell r="E1137">
            <v>2475.8700000000003</v>
          </cell>
          <cell r="F1137">
            <v>1672.3263915000005</v>
          </cell>
          <cell r="G1137">
            <v>1672.3263915000005</v>
          </cell>
        </row>
        <row r="1138">
          <cell r="A1138">
            <v>9182261</v>
          </cell>
          <cell r="B1138" t="str">
            <v>ВНУТРЕННЯЯ ОРГАНИЗАЦИЯ ORGASTORE 810 ДЛЯ ARCITECH, KB600, БЕЛАЯ</v>
          </cell>
          <cell r="C1138">
            <v>0</v>
          </cell>
          <cell r="D1138">
            <v>1</v>
          </cell>
          <cell r="E1138">
            <v>2503.41</v>
          </cell>
          <cell r="F1138">
            <v>1690.9282844999998</v>
          </cell>
          <cell r="G1138">
            <v>1690.9282844999998</v>
          </cell>
        </row>
        <row r="1139">
          <cell r="A1139">
            <v>9211652</v>
          </cell>
          <cell r="B1139" t="str">
            <v>ВНУТРЕННЯЯ ОРГАНИЗАЦИЯ ORGASTORE 810 ДЛЯ ARCITECH, KB800, БЕЛАЯ</v>
          </cell>
          <cell r="C1139">
            <v>0</v>
          </cell>
          <cell r="D1139">
            <v>1</v>
          </cell>
          <cell r="E1139">
            <v>3471.08</v>
          </cell>
          <cell r="F1139">
            <v>2344.540986</v>
          </cell>
          <cell r="G1139">
            <v>2344.540986</v>
          </cell>
        </row>
        <row r="1140">
          <cell r="A1140">
            <v>9182262</v>
          </cell>
          <cell r="B1140" t="str">
            <v>ВНУТРЕННЯЯ ОРГАНИЗАЦИЯ ORGASTORE 810 ДЛЯ ARCITECH, KB900, БЕЛАЯ</v>
          </cell>
          <cell r="C1140">
            <v>0</v>
          </cell>
          <cell r="D1140">
            <v>1</v>
          </cell>
          <cell r="E1140">
            <v>3755.1</v>
          </cell>
          <cell r="F1140">
            <v>2536.3822950000003</v>
          </cell>
          <cell r="G1140">
            <v>2536.3822950000003</v>
          </cell>
        </row>
        <row r="1141">
          <cell r="A1141">
            <v>9211653</v>
          </cell>
          <cell r="B1141" t="str">
            <v>ВНУТРЕННЯЯ ОРГАНИЗАЦИЯ ORGASTORE 810 ДЛЯ ARCITECH, KB1000, БЕЛАЯ</v>
          </cell>
          <cell r="C1141">
            <v>0</v>
          </cell>
          <cell r="D1141">
            <v>1</v>
          </cell>
          <cell r="E1141">
            <v>3966.94</v>
          </cell>
          <cell r="F1141">
            <v>2679.4696230000004</v>
          </cell>
          <cell r="G1141">
            <v>2679.4696230000004</v>
          </cell>
        </row>
        <row r="1142">
          <cell r="A1142">
            <v>9182263</v>
          </cell>
          <cell r="B1142" t="str">
            <v>ВНУТРЕННЯЯ ОРГАНИЗАЦИЯ ORGASTORE 810 ДЛЯ ARCITECH, KB1200, БЕЛАЯ*ЗАКАЗНАЯ ПОЗИЦИЯ!!!</v>
          </cell>
          <cell r="C1142" t="str">
            <v>*</v>
          </cell>
          <cell r="D1142">
            <v>1</v>
          </cell>
          <cell r="E1142">
            <v>4506.1400000000003</v>
          </cell>
          <cell r="F1142">
            <v>3043.6722630000008</v>
          </cell>
          <cell r="G1142">
            <v>3043.6722630000008</v>
          </cell>
        </row>
        <row r="1143">
          <cell r="A1143">
            <v>9135621</v>
          </cell>
          <cell r="B1143" t="str">
            <v>ПРОТИВОСКОЛЬЗЯЩИЙ КОВРИК ДЛЯ ARCITECH, 1076X623 ММ, БЕЛЫЙ</v>
          </cell>
          <cell r="C1143">
            <v>0</v>
          </cell>
          <cell r="D1143">
            <v>5</v>
          </cell>
          <cell r="E1143">
            <v>1654.39</v>
          </cell>
          <cell r="F1143">
            <v>1117.4577255000002</v>
          </cell>
          <cell r="G1143">
            <v>1117.4577255000002</v>
          </cell>
        </row>
        <row r="1144">
          <cell r="A1144">
            <v>9209569</v>
          </cell>
          <cell r="B1144" t="str">
            <v>ПРОТИВОСКОЛЬЗЯЩИЙ КОВРИК ДЛЯ ARCITECH, NL450, L5000, БЕЛЫЙ</v>
          </cell>
          <cell r="C1144">
            <v>0</v>
          </cell>
          <cell r="D1144">
            <v>1</v>
          </cell>
          <cell r="E1144">
            <v>4045.24</v>
          </cell>
          <cell r="F1144">
            <v>2732.3573579999997</v>
          </cell>
          <cell r="G1144">
            <v>2732.3573579999997</v>
          </cell>
        </row>
        <row r="1145">
          <cell r="A1145">
            <v>9209573</v>
          </cell>
          <cell r="B1145" t="str">
            <v>ПРОТИВОСКОЛЬЗЯЩИЙ КОВРИК ДЛЯ ARCITECH, NL500, L5000, БЕЛЫЙ</v>
          </cell>
          <cell r="C1145">
            <v>0</v>
          </cell>
          <cell r="D1145">
            <v>1</v>
          </cell>
          <cell r="E1145">
            <v>4158.32</v>
          </cell>
          <cell r="F1145">
            <v>2808.7372439999999</v>
          </cell>
          <cell r="G1145">
            <v>2808.7372439999999</v>
          </cell>
        </row>
        <row r="1146">
          <cell r="A1146">
            <v>9207046</v>
          </cell>
          <cell r="B1146" t="str">
            <v>ВНУТРЕННЯЯ ОРГАНИЗАЦИЯ ORGATRAY 510 INNOTECH ATIRA, NL350+, KB550+, ПЛАСТИК, БЕЛАЯ</v>
          </cell>
          <cell r="C1146">
            <v>0</v>
          </cell>
          <cell r="D1146">
            <v>1</v>
          </cell>
          <cell r="E1146">
            <v>1035.1099999999999</v>
          </cell>
          <cell r="F1146">
            <v>699.1650494999999</v>
          </cell>
          <cell r="G1146">
            <v>699.1650494999999</v>
          </cell>
        </row>
        <row r="1147">
          <cell r="A1147">
            <v>9153385</v>
          </cell>
          <cell r="B1147" t="str">
            <v>РАМА BANIO, ПЛАСТИК, БЕЛАЯ</v>
          </cell>
          <cell r="C1147">
            <v>0</v>
          </cell>
          <cell r="D1147">
            <v>1</v>
          </cell>
          <cell r="E1147">
            <v>3071.01</v>
          </cell>
          <cell r="F1147">
            <v>2074.3137045000003</v>
          </cell>
          <cell r="G1147">
            <v>2074.3137045000003</v>
          </cell>
        </row>
        <row r="1148">
          <cell r="A1148">
            <v>9204283</v>
          </cell>
          <cell r="B1148" t="str">
            <v>U-ОБРАЗНАЯ СТЕНКА ДЛЯ ЯЩИКА ПОД МОЙКУ, СТАЛЬ, БЕЛАЯ</v>
          </cell>
          <cell r="C1148">
            <v>0</v>
          </cell>
          <cell r="D1148">
            <v>1</v>
          </cell>
          <cell r="E1148">
            <v>910.95</v>
          </cell>
          <cell r="F1148">
            <v>615.30117750000011</v>
          </cell>
          <cell r="G1148">
            <v>615.30117750000011</v>
          </cell>
        </row>
        <row r="1149">
          <cell r="A1149">
            <v>9234493</v>
          </cell>
          <cell r="B1149" t="str">
            <v>КОМПЛЕКТ ЯЩИКА ARCITECH, H78, NL500, АНТРАЦИТ*ЗАКАЗНАЯ ПОЗИЦИЯ!!!</v>
          </cell>
          <cell r="C1149" t="str">
            <v>*</v>
          </cell>
          <cell r="D1149">
            <v>1</v>
          </cell>
          <cell r="E1149">
            <v>1741.02</v>
          </cell>
          <cell r="F1149">
            <v>1175.971959</v>
          </cell>
          <cell r="G1149">
            <v>1175.971959</v>
          </cell>
        </row>
        <row r="1150">
          <cell r="A1150">
            <v>9150521</v>
          </cell>
          <cell r="B1150" t="str">
            <v>КОМПЛЕКТ ЯЩИКА ARCITECH, H94, NL270, АНТРАЦИТ*ЗАКАЗНАЯ ПОЗИЦИЯ!!!</v>
          </cell>
          <cell r="C1150" t="str">
            <v>*</v>
          </cell>
          <cell r="D1150">
            <v>1</v>
          </cell>
          <cell r="E1150">
            <v>1378.06</v>
          </cell>
          <cell r="F1150">
            <v>930.81062700000007</v>
          </cell>
          <cell r="G1150">
            <v>930.81062700000007</v>
          </cell>
        </row>
        <row r="1151">
          <cell r="A1151">
            <v>9150522</v>
          </cell>
          <cell r="B1151" t="str">
            <v>КОМПЛЕКТ ЯЩИКА ARCITECH, H94, NL300, АНТРАЦИТ*ЗАКАЗНАЯ ПОЗИЦИЯ!!!</v>
          </cell>
          <cell r="C1151" t="str">
            <v>*</v>
          </cell>
          <cell r="D1151">
            <v>1</v>
          </cell>
          <cell r="E1151">
            <v>1386.31</v>
          </cell>
          <cell r="F1151">
            <v>936.38308949999998</v>
          </cell>
          <cell r="G1151">
            <v>936.38308949999998</v>
          </cell>
        </row>
        <row r="1152">
          <cell r="A1152">
            <v>9150523</v>
          </cell>
          <cell r="B1152" t="str">
            <v>КОМПЛЕКТ ЯЩИКА ARCITECH, H94, NL350, АНТРАЦИТ*ЗАКАЗНАЯ ПОЗИЦИЯ!!!</v>
          </cell>
          <cell r="C1152" t="str">
            <v>*</v>
          </cell>
          <cell r="D1152">
            <v>1</v>
          </cell>
          <cell r="E1152">
            <v>1400.03</v>
          </cell>
          <cell r="F1152">
            <v>945.65026350000005</v>
          </cell>
          <cell r="G1152">
            <v>945.65026350000005</v>
          </cell>
        </row>
        <row r="1153">
          <cell r="A1153">
            <v>9150524</v>
          </cell>
          <cell r="B1153" t="str">
            <v>КОМПЛЕКТ ЯЩИКА ARCITECH, H94, NL400, АНТРАЦИТ*ЗАКАЗНАЯ ПОЗИЦИЯ!!!</v>
          </cell>
          <cell r="C1153" t="str">
            <v>*</v>
          </cell>
          <cell r="D1153">
            <v>1</v>
          </cell>
          <cell r="E1153">
            <v>1413.77</v>
          </cell>
          <cell r="F1153">
            <v>954.93094650000012</v>
          </cell>
          <cell r="G1153">
            <v>954.93094650000012</v>
          </cell>
        </row>
        <row r="1154">
          <cell r="A1154">
            <v>9150525</v>
          </cell>
          <cell r="B1154" t="str">
            <v>КОМПЛЕКТ ЯЩИКА ARCITECH, H94, NL450, АНТРАЦИТ*ЗАКАЗНАЯ ПОЗИЦИЯ!!!</v>
          </cell>
          <cell r="C1154" t="str">
            <v>*</v>
          </cell>
          <cell r="D1154">
            <v>1</v>
          </cell>
          <cell r="E1154">
            <v>1427.5</v>
          </cell>
          <cell r="F1154">
            <v>964.20487500000002</v>
          </cell>
          <cell r="G1154">
            <v>964.20487500000002</v>
          </cell>
        </row>
        <row r="1155">
          <cell r="A1155">
            <v>9150526</v>
          </cell>
          <cell r="B1155" t="str">
            <v>КОМПЛЕКТ ЯЩИКА ARCITECH, H94, NL500, АНТРАЦИТ*ЗАКАЗНАЯ ПОЗИЦИЯ!!!</v>
          </cell>
          <cell r="C1155" t="str">
            <v>*</v>
          </cell>
          <cell r="D1155">
            <v>1</v>
          </cell>
          <cell r="E1155">
            <v>1441.24</v>
          </cell>
          <cell r="F1155">
            <v>973.48555800000008</v>
          </cell>
          <cell r="G1155">
            <v>973.48555800000008</v>
          </cell>
        </row>
        <row r="1156">
          <cell r="A1156">
            <v>9150527</v>
          </cell>
          <cell r="B1156" t="str">
            <v>КОМПЛЕКТ ЯЩИКА ARCITECH, H94, NL550, АНТРАЦИТ*ЗАКАЗНАЯ ПОЗИЦИЯ!!!</v>
          </cell>
          <cell r="C1156" t="str">
            <v>*</v>
          </cell>
          <cell r="D1156">
            <v>1</v>
          </cell>
          <cell r="E1156">
            <v>1454.96</v>
          </cell>
          <cell r="F1156">
            <v>982.75273200000004</v>
          </cell>
          <cell r="G1156">
            <v>982.75273200000004</v>
          </cell>
        </row>
        <row r="1157">
          <cell r="A1157">
            <v>9150528</v>
          </cell>
          <cell r="B1157" t="str">
            <v>КОМПЛЕКТ ЯЩИКА ARCITECH, H94, NL650, АНТРАЦИТ*ЗАКАЗНАЯ ПОЗИЦИЯ!!!</v>
          </cell>
          <cell r="C1157" t="str">
            <v>*</v>
          </cell>
          <cell r="D1157">
            <v>1</v>
          </cell>
          <cell r="E1157">
            <v>1482.43</v>
          </cell>
          <cell r="F1157">
            <v>1001.3073435000002</v>
          </cell>
          <cell r="G1157">
            <v>1001.3073435000002</v>
          </cell>
        </row>
        <row r="1158">
          <cell r="A1158">
            <v>9150537</v>
          </cell>
          <cell r="B1158" t="str">
            <v>КОМПЛЕКТ КОРОБА ARCITECH С РЕЛИНГАМИ, H186/94, NL270, АНТРАЦИТ*ЗАКАЗНАЯ ПОЗИЦИЯ!!!</v>
          </cell>
          <cell r="C1158" t="str">
            <v>*</v>
          </cell>
          <cell r="D1158">
            <v>1</v>
          </cell>
          <cell r="E1158">
            <v>1968.5</v>
          </cell>
          <cell r="F1158">
            <v>1329.623325</v>
          </cell>
          <cell r="G1158">
            <v>1329.623325</v>
          </cell>
        </row>
        <row r="1159">
          <cell r="A1159">
            <v>9150538</v>
          </cell>
          <cell r="B1159" t="str">
            <v>КОМПЛЕКТ КОРОБА ARCITECH С РЕЛИНГАМИ, H186/94, NL300, АНТРАЦИТ*ЗАКАЗНАЯ ПОЗИЦИЯ!!!</v>
          </cell>
          <cell r="C1159" t="str">
            <v>*</v>
          </cell>
          <cell r="D1159">
            <v>1</v>
          </cell>
          <cell r="E1159">
            <v>1982.66</v>
          </cell>
          <cell r="F1159">
            <v>1339.1876970000001</v>
          </cell>
          <cell r="G1159">
            <v>1339.1876970000001</v>
          </cell>
        </row>
        <row r="1160">
          <cell r="A1160">
            <v>9150539</v>
          </cell>
          <cell r="B1160" t="str">
            <v>КОМПЛЕКТ КОРОБА ARCITECH С РЕЛИНГАМИ, H186/94, NL350, АНТРАЦИТ*ЗАКАЗНАЯ ПОЗИЦИЯ!!!</v>
          </cell>
          <cell r="C1160" t="str">
            <v>*</v>
          </cell>
          <cell r="D1160">
            <v>1</v>
          </cell>
          <cell r="E1160">
            <v>2006.25</v>
          </cell>
          <cell r="F1160">
            <v>1355.1215625</v>
          </cell>
          <cell r="G1160">
            <v>1355.1215625</v>
          </cell>
        </row>
        <row r="1161">
          <cell r="A1161">
            <v>9150540</v>
          </cell>
          <cell r="B1161" t="str">
            <v>КОМПЛЕКТ КОРОБА ARCITECH С РЕЛИНГАМИ, H186/94, NL400, АНТРАЦИТ*ЗАКАЗНАЯ ПОЗИЦИЯ!!!</v>
          </cell>
          <cell r="C1161" t="str">
            <v>*</v>
          </cell>
          <cell r="D1161">
            <v>1</v>
          </cell>
          <cell r="E1161">
            <v>2029.86</v>
          </cell>
          <cell r="F1161">
            <v>1371.0689370000002</v>
          </cell>
          <cell r="G1161">
            <v>1371.0689370000002</v>
          </cell>
        </row>
        <row r="1162">
          <cell r="A1162">
            <v>9150542</v>
          </cell>
          <cell r="B1162" t="str">
            <v>КОМПЛЕКТ КОРОБА ARCITECH С РЕЛИНГАМИ, H186/94, NL450, АНТРАЦИТ*ЗАКАЗНАЯ ПОЗИЦИЯ!!!</v>
          </cell>
          <cell r="C1162" t="str">
            <v>*</v>
          </cell>
          <cell r="D1162">
            <v>1</v>
          </cell>
          <cell r="E1162">
            <v>2053.46</v>
          </cell>
          <cell r="F1162">
            <v>1387.0095570000001</v>
          </cell>
          <cell r="G1162">
            <v>1387.0095570000001</v>
          </cell>
        </row>
        <row r="1163">
          <cell r="A1163">
            <v>9150543</v>
          </cell>
          <cell r="B1163" t="str">
            <v>КОМПЛЕКТ КОРОБА ARCITECH С РЕЛИНГАМИ, H186/94, NL500, АНТРАЦИТ*ЗАКАЗНАЯ ПОЗИЦИЯ!!!</v>
          </cell>
          <cell r="C1163" t="str">
            <v>*</v>
          </cell>
          <cell r="D1163">
            <v>1</v>
          </cell>
          <cell r="E1163">
            <v>2077.0400000000004</v>
          </cell>
          <cell r="F1163">
            <v>1402.9366680000005</v>
          </cell>
          <cell r="G1163">
            <v>1402.9366680000005</v>
          </cell>
        </row>
        <row r="1164">
          <cell r="A1164">
            <v>9150544</v>
          </cell>
          <cell r="B1164" t="str">
            <v>КОМПЛЕКТ КОРОБА ARCITECH С РЕЛИНГАМИ, H186/94, NL550, АНТРАЦИТ*ЗАКАЗНАЯ ПОЗИЦИЯ!!!</v>
          </cell>
          <cell r="C1164" t="str">
            <v>*</v>
          </cell>
          <cell r="D1164">
            <v>1</v>
          </cell>
          <cell r="E1164">
            <v>2100.6600000000003</v>
          </cell>
          <cell r="F1164">
            <v>1418.8907970000002</v>
          </cell>
          <cell r="G1164">
            <v>1418.8907970000002</v>
          </cell>
        </row>
        <row r="1165">
          <cell r="A1165">
            <v>9150545</v>
          </cell>
          <cell r="B1165" t="str">
            <v>КОМПЛЕКТ КОРОБА ARCITECH С РЕЛИНГАМИ, H186/94, NL650, АНТРАЦИТ*ЗАКАЗНАЯ ПОЗИЦИЯ!!!</v>
          </cell>
          <cell r="C1165" t="str">
            <v>*</v>
          </cell>
          <cell r="D1165">
            <v>1</v>
          </cell>
          <cell r="E1165">
            <v>2147.8500000000004</v>
          </cell>
          <cell r="F1165">
            <v>1450.7652825000005</v>
          </cell>
          <cell r="G1165">
            <v>1450.7652825000005</v>
          </cell>
        </row>
        <row r="1166">
          <cell r="A1166">
            <v>9150554</v>
          </cell>
          <cell r="B1166" t="str">
            <v>КОМПЛЕКТ КОРОБА ARCITECH С TOPSIDE, H186/94, NL400, АНТРАЦИТ*ЗАКАЗНАЯ ПОЗИЦИЯ!!!</v>
          </cell>
          <cell r="C1166" t="str">
            <v>*</v>
          </cell>
          <cell r="D1166">
            <v>1</v>
          </cell>
          <cell r="E1166">
            <v>3196.86</v>
          </cell>
          <cell r="F1166">
            <v>2159.3190870000003</v>
          </cell>
          <cell r="G1166">
            <v>2159.3190870000003</v>
          </cell>
        </row>
        <row r="1167">
          <cell r="A1167">
            <v>9150555</v>
          </cell>
          <cell r="B1167" t="str">
            <v>КОМПЛЕКТ КОРОБА ARCITECH С TOPSIDE, H186/94, NL450, АНТРАЦИТ*ЗАКАЗНАЯ ПОЗИЦИЯ!!!</v>
          </cell>
          <cell r="C1167" t="str">
            <v>*</v>
          </cell>
          <cell r="D1167">
            <v>1</v>
          </cell>
          <cell r="E1167">
            <v>3218.49</v>
          </cell>
          <cell r="F1167">
            <v>2173.9290704999999</v>
          </cell>
          <cell r="G1167">
            <v>2173.9290704999999</v>
          </cell>
        </row>
        <row r="1168">
          <cell r="A1168">
            <v>9150556</v>
          </cell>
          <cell r="B1168" t="str">
            <v>КОМПЛЕКТ КОРОБА ARCITECH С TOPSIDE, H186/94, NL500, АНТРАЦИТ*ЗАКАЗНАЯ ПОЗИЦИЯ!!!</v>
          </cell>
          <cell r="C1168" t="str">
            <v>*</v>
          </cell>
          <cell r="D1168">
            <v>1</v>
          </cell>
          <cell r="E1168">
            <v>3240.1</v>
          </cell>
          <cell r="F1168">
            <v>2188.525545</v>
          </cell>
          <cell r="G1168">
            <v>2188.525545</v>
          </cell>
        </row>
        <row r="1169">
          <cell r="A1169">
            <v>9150557</v>
          </cell>
          <cell r="B1169" t="str">
            <v>КОМПЛЕКТ КОРОБА ARCITECH С TOPSIDE, H186/94, NL550, АНТРАЦИТ*ЗАКАЗНАЯ ПОЗИЦИЯ!!!</v>
          </cell>
          <cell r="C1169" t="str">
            <v>*</v>
          </cell>
          <cell r="D1169">
            <v>1</v>
          </cell>
          <cell r="E1169">
            <v>3261.71</v>
          </cell>
          <cell r="F1169">
            <v>2203.1220195000001</v>
          </cell>
          <cell r="G1169">
            <v>2203.1220195000001</v>
          </cell>
        </row>
        <row r="1170">
          <cell r="A1170">
            <v>9150558</v>
          </cell>
          <cell r="B1170" t="str">
            <v>КОМПЛЕКТ КОРОБА ARCITECH С TOPSIDE, H186/94, NL650, АНТРАЦИТ*ЗАКАЗНАЯ ПОЗИЦИЯ!!!</v>
          </cell>
          <cell r="C1170" t="str">
            <v>*</v>
          </cell>
          <cell r="D1170">
            <v>1</v>
          </cell>
          <cell r="E1170">
            <v>3387.5800000000004</v>
          </cell>
          <cell r="F1170">
            <v>2288.1409110000004</v>
          </cell>
          <cell r="G1170">
            <v>2288.1409110000004</v>
          </cell>
        </row>
        <row r="1171">
          <cell r="A1171">
            <v>9150546</v>
          </cell>
          <cell r="B1171" t="str">
            <v>КОМПЛЕКТ КОРОБА ARCITECH С DESIGNSIDE, H186/94, NL270, АНТРАЦИТ*ЗАКАЗНАЯ ПОЗИЦИЯ!!!</v>
          </cell>
          <cell r="C1171" t="str">
            <v>*</v>
          </cell>
          <cell r="D1171">
            <v>1</v>
          </cell>
          <cell r="E1171">
            <v>3581.38</v>
          </cell>
          <cell r="F1171">
            <v>2419.0431210000002</v>
          </cell>
          <cell r="G1171">
            <v>2419.0431210000002</v>
          </cell>
        </row>
        <row r="1172">
          <cell r="A1172">
            <v>9150547</v>
          </cell>
          <cell r="B1172" t="str">
            <v>КОМПЛЕКТ КОРОБА ARCITECH С DESIGNSIDE, H186/94, NL300, АНТРАЦИТ*ЗАКАЗНАЯ ПОЗИЦИЯ!!!</v>
          </cell>
          <cell r="C1172" t="str">
            <v>*</v>
          </cell>
          <cell r="D1172">
            <v>1</v>
          </cell>
          <cell r="E1172">
            <v>3597.1800000000003</v>
          </cell>
          <cell r="F1172">
            <v>2429.7152310000001</v>
          </cell>
          <cell r="G1172">
            <v>2429.7152310000001</v>
          </cell>
        </row>
        <row r="1173">
          <cell r="A1173">
            <v>9150548</v>
          </cell>
          <cell r="B1173" t="str">
            <v>КОМПЛЕКТ КОРОБА ARCITECH С DESIGNSIDE, H186/94, NL350, АНТРАЦИТ*ЗАКАЗНАЯ ПОЗИЦИЯ!!!</v>
          </cell>
          <cell r="C1173" t="str">
            <v>*</v>
          </cell>
          <cell r="D1173">
            <v>1</v>
          </cell>
          <cell r="E1173">
            <v>3623.55</v>
          </cell>
          <cell r="F1173">
            <v>2447.5268475000003</v>
          </cell>
          <cell r="G1173">
            <v>2447.5268475000003</v>
          </cell>
        </row>
        <row r="1174">
          <cell r="A1174">
            <v>9150549</v>
          </cell>
          <cell r="B1174" t="str">
            <v>КОМПЛЕКТ КОРОБА ARCITECH С DESIGNSIDE, H186/94, NL400, АНТРАЦИТ*ЗАКАЗНАЯ ПОЗИЦИЯ!!!</v>
          </cell>
          <cell r="C1174" t="str">
            <v>*</v>
          </cell>
          <cell r="D1174">
            <v>1</v>
          </cell>
          <cell r="E1174">
            <v>3649.9100000000003</v>
          </cell>
          <cell r="F1174">
            <v>2465.3317095000007</v>
          </cell>
          <cell r="G1174">
            <v>2465.3317095000007</v>
          </cell>
        </row>
        <row r="1175">
          <cell r="A1175">
            <v>9150550</v>
          </cell>
          <cell r="B1175" t="str">
            <v>КОМПЛЕКТ КОРОБА ARCITECH С DESIGNSIDE, H186/94, NL450, АНТРАЦИТ*ЗАКАЗНАЯ ПОЗИЦИЯ!!!</v>
          </cell>
          <cell r="C1175" t="str">
            <v>*</v>
          </cell>
          <cell r="D1175">
            <v>1</v>
          </cell>
          <cell r="E1175">
            <v>3687.51</v>
          </cell>
          <cell r="F1175">
            <v>2490.7286295000004</v>
          </cell>
          <cell r="G1175">
            <v>2490.7286295000004</v>
          </cell>
        </row>
        <row r="1176">
          <cell r="A1176">
            <v>9150551</v>
          </cell>
          <cell r="B1176" t="str">
            <v>КОМПЛЕКТ КОРОБА ARCITECH С DESIGNSIDE, H186/94, NL500, АНТРАЦИТ*ЗАКАЗНАЯ ПОЗИЦИЯ!!!</v>
          </cell>
          <cell r="C1176" t="str">
            <v>*</v>
          </cell>
          <cell r="D1176">
            <v>1</v>
          </cell>
          <cell r="E1176">
            <v>3815.96</v>
          </cell>
          <cell r="F1176">
            <v>2577.490182</v>
          </cell>
          <cell r="G1176">
            <v>2577.490182</v>
          </cell>
        </row>
        <row r="1177">
          <cell r="A1177">
            <v>9150552</v>
          </cell>
          <cell r="B1177" t="str">
            <v>КОМПЛЕКТ КОРОБА ARCITECH С DESIGNSIDE, H186/94, NL550, АНТРАЦИТ*ЗАКАЗНАЯ ПОЗИЦИЯ!!!</v>
          </cell>
          <cell r="C1177" t="str">
            <v>*</v>
          </cell>
          <cell r="D1177">
            <v>1</v>
          </cell>
          <cell r="E1177">
            <v>3786.2200000000003</v>
          </cell>
          <cell r="F1177">
            <v>2557.4022990000003</v>
          </cell>
          <cell r="G1177">
            <v>2557.4022990000003</v>
          </cell>
        </row>
        <row r="1178">
          <cell r="A1178">
            <v>9150553</v>
          </cell>
          <cell r="B1178" t="str">
            <v>КОМПЛЕКТ КОРОБА ARCITECH С DESIGNSIDE, H186/94, NL650, АНТРАЦИТ*ЗАКАЗНАЯ ПОЗИЦИЯ!!!</v>
          </cell>
          <cell r="C1178" t="str">
            <v>*</v>
          </cell>
          <cell r="D1178">
            <v>1</v>
          </cell>
          <cell r="E1178">
            <v>3875.0200000000004</v>
          </cell>
          <cell r="F1178">
            <v>2617.3822590000004</v>
          </cell>
          <cell r="G1178">
            <v>2617.3822590000004</v>
          </cell>
        </row>
        <row r="1179">
          <cell r="A1179">
            <v>9150568</v>
          </cell>
          <cell r="B1179" t="str">
            <v>КОМПЛЕКТ КОРОБА ARCITECH С РЕЛИНГАМИ, H218/94, NL270, АНТРАЦИТ*ЗАКАЗНАЯ ПОЗИЦИЯ!!!</v>
          </cell>
          <cell r="C1179" t="str">
            <v>*</v>
          </cell>
          <cell r="D1179">
            <v>1</v>
          </cell>
          <cell r="E1179">
            <v>2031.64</v>
          </cell>
          <cell r="F1179">
            <v>1372.271238</v>
          </cell>
          <cell r="G1179">
            <v>1372.271238</v>
          </cell>
        </row>
        <row r="1180">
          <cell r="A1180">
            <v>9150569</v>
          </cell>
          <cell r="B1180" t="str">
            <v>КОМПЛЕКТ КОРОБА ARCITECH С РЕЛИНГАМИ, H218/94, NL300, АНТРАЦИТ*ЗАКАЗНАЯ ПОЗИЦИЯ!!!</v>
          </cell>
          <cell r="C1180" t="str">
            <v>*</v>
          </cell>
          <cell r="D1180">
            <v>1</v>
          </cell>
          <cell r="E1180">
            <v>2045.79</v>
          </cell>
          <cell r="F1180">
            <v>1381.8288554999999</v>
          </cell>
          <cell r="G1180">
            <v>1381.8288554999999</v>
          </cell>
        </row>
        <row r="1181">
          <cell r="A1181">
            <v>9150570</v>
          </cell>
          <cell r="B1181" t="str">
            <v>КОМПЛЕКТ КОРОБА ARCITECH С РЕЛИНГАМИ, H218/94, NL350, АНТРАЦИТ*ЗАКАЗНАЯ ПОЗИЦИЯ!!!</v>
          </cell>
          <cell r="C1181" t="str">
            <v>*</v>
          </cell>
          <cell r="D1181">
            <v>1</v>
          </cell>
          <cell r="E1181">
            <v>2069.3900000000003</v>
          </cell>
          <cell r="F1181">
            <v>1397.7694755000002</v>
          </cell>
          <cell r="G1181">
            <v>1397.7694755000002</v>
          </cell>
        </row>
        <row r="1182">
          <cell r="A1182">
            <v>9150571</v>
          </cell>
          <cell r="B1182" t="str">
            <v>КОМПЛЕКТ КОРОБА ARCITECH С РЕЛИНГАМИ, H218/94, NL400, АНТРАЦИТ*ЗАКАЗНАЯ ПОЗИЦИЯ!!!</v>
          </cell>
          <cell r="C1182" t="str">
            <v>*</v>
          </cell>
          <cell r="D1182">
            <v>1</v>
          </cell>
          <cell r="E1182">
            <v>2092.9900000000002</v>
          </cell>
          <cell r="F1182">
            <v>1413.7100955000003</v>
          </cell>
          <cell r="G1182">
            <v>1413.7100955000003</v>
          </cell>
        </row>
        <row r="1183">
          <cell r="A1183">
            <v>9150572</v>
          </cell>
          <cell r="B1183" t="str">
            <v>КОМПЛЕКТ КОРОБА ARCITECH С РЕЛИНГАМИ, H218/94, NL450, АНТРАЦИТ*ЗАКАЗНАЯ ПОЗИЦИЯ!!!</v>
          </cell>
          <cell r="C1183" t="str">
            <v>*</v>
          </cell>
          <cell r="D1183">
            <v>1</v>
          </cell>
          <cell r="E1183">
            <v>2116.59</v>
          </cell>
          <cell r="F1183">
            <v>1429.6507155000002</v>
          </cell>
          <cell r="G1183">
            <v>1429.6507155000002</v>
          </cell>
        </row>
        <row r="1184">
          <cell r="A1184">
            <v>9150573</v>
          </cell>
          <cell r="B1184" t="str">
            <v>КОМПЛЕКТ КОРОБА ARCITECH С РЕЛИНГАМИ, H218/94, NL500, АНТРАЦИТ*ЗАКАЗНАЯ ПОЗИЦИЯ!!!</v>
          </cell>
          <cell r="C1184" t="str">
            <v>*</v>
          </cell>
          <cell r="D1184">
            <v>1</v>
          </cell>
          <cell r="E1184">
            <v>2140.1800000000003</v>
          </cell>
          <cell r="F1184">
            <v>1445.5845810000001</v>
          </cell>
          <cell r="G1184">
            <v>1445.5845810000001</v>
          </cell>
        </row>
        <row r="1185">
          <cell r="A1185">
            <v>9150574</v>
          </cell>
          <cell r="B1185" t="str">
            <v>КОМПЛЕКТ КОРОБА ARCITECH С РЕЛИНГАМИ, H218/94, NL550, АНТРАЦИТ*ЗАКАЗНАЯ ПОЗИЦИЯ!!!</v>
          </cell>
          <cell r="C1185" t="str">
            <v>*</v>
          </cell>
          <cell r="D1185">
            <v>1</v>
          </cell>
          <cell r="E1185">
            <v>2163.7900000000004</v>
          </cell>
          <cell r="F1185">
            <v>1461.5319555000003</v>
          </cell>
          <cell r="G1185">
            <v>1461.5319555000003</v>
          </cell>
        </row>
        <row r="1186">
          <cell r="A1186">
            <v>9150575</v>
          </cell>
          <cell r="B1186" t="str">
            <v>КОМПЛЕКТ КОРОБА ARCITECH С РЕЛИНГАМИ, H218/94, NL650, АНТРАЦИТ*ЗАКАЗНАЯ ПОЗИЦИЯ!!!</v>
          </cell>
          <cell r="C1186" t="str">
            <v>*</v>
          </cell>
          <cell r="D1186">
            <v>1</v>
          </cell>
          <cell r="E1186">
            <v>2210.98</v>
          </cell>
          <cell r="F1186">
            <v>1493.4064410000001</v>
          </cell>
          <cell r="G1186">
            <v>1493.4064410000001</v>
          </cell>
        </row>
        <row r="1187">
          <cell r="A1187">
            <v>9150657</v>
          </cell>
          <cell r="B1187" t="str">
            <v>КОМПЛЕКТ КОРОБА ARCITECH С TOPSIDE, H218/94, NL400, АНТРАЦИТ*ЗАКАЗНАЯ ПОЗИЦИЯ!!!</v>
          </cell>
          <cell r="C1187" t="str">
            <v>*</v>
          </cell>
          <cell r="D1187">
            <v>1</v>
          </cell>
          <cell r="E1187">
            <v>3549.29</v>
          </cell>
          <cell r="F1187">
            <v>2397.3679305000001</v>
          </cell>
          <cell r="G1187">
            <v>2397.3679305000001</v>
          </cell>
        </row>
        <row r="1188">
          <cell r="A1188">
            <v>9150658</v>
          </cell>
          <cell r="B1188" t="str">
            <v>КОМПЛЕКТ КОРОБА ARCITECH С TOPSIDE, H218/94, NL450, АНТРАЦИТ*ЗАКАЗНАЯ ПОЗИЦИЯ!!!</v>
          </cell>
          <cell r="C1188" t="str">
            <v>*</v>
          </cell>
          <cell r="D1188">
            <v>1</v>
          </cell>
          <cell r="E1188">
            <v>3573.77</v>
          </cell>
          <cell r="F1188">
            <v>2413.9029464999999</v>
          </cell>
          <cell r="G1188">
            <v>2413.9029464999999</v>
          </cell>
        </row>
        <row r="1189">
          <cell r="A1189">
            <v>9150659</v>
          </cell>
          <cell r="B1189" t="str">
            <v>КОМПЛЕКТ КОРОБА ARCITECH С TOPSIDE, H218/94, NL500, АНТРАЦИТ*ЗАКАЗНАЯ ПОЗИЦИЯ!!!</v>
          </cell>
          <cell r="C1189" t="str">
            <v>*</v>
          </cell>
          <cell r="D1189">
            <v>1</v>
          </cell>
          <cell r="E1189">
            <v>3598.24</v>
          </cell>
          <cell r="F1189">
            <v>2430.431208</v>
          </cell>
          <cell r="G1189">
            <v>2430.431208</v>
          </cell>
        </row>
        <row r="1190">
          <cell r="A1190">
            <v>9150660</v>
          </cell>
          <cell r="B1190" t="str">
            <v>КОМПЛЕКТ КОРОБА ARCITECH С TOPSIDE, H218/94, NL550, АНТРАЦИТ*ЗАКАЗНАЯ ПОЗИЦИЯ!!!</v>
          </cell>
          <cell r="C1190" t="str">
            <v>*</v>
          </cell>
          <cell r="D1190">
            <v>1</v>
          </cell>
          <cell r="E1190">
            <v>3622.72</v>
          </cell>
          <cell r="F1190">
            <v>2446.9662239999998</v>
          </cell>
          <cell r="G1190">
            <v>2446.9662239999998</v>
          </cell>
        </row>
        <row r="1191">
          <cell r="A1191">
            <v>9150661</v>
          </cell>
          <cell r="B1191" t="str">
            <v>КОМПЛЕКТ КОРОБА ARCITECH С TOPSIDE, H218/94, NL650, АНТРАЦИТ*ЗАКАЗНАЯ ПОЗИЦИЯ!!!</v>
          </cell>
          <cell r="C1191" t="str">
            <v>*</v>
          </cell>
          <cell r="D1191">
            <v>1</v>
          </cell>
          <cell r="E1191">
            <v>3671.66</v>
          </cell>
          <cell r="F1191">
            <v>2480.022747</v>
          </cell>
          <cell r="G1191">
            <v>2480.022747</v>
          </cell>
        </row>
        <row r="1192">
          <cell r="A1192">
            <v>9150576</v>
          </cell>
          <cell r="B1192" t="str">
            <v>КОМПЛЕКТ КОРОБА ARCITECH С DESIGNSIDE, H218/94, NL270, АНТРАЦИТ*ЗАКАЗНАЯ ПОЗИЦИЯ!!!</v>
          </cell>
          <cell r="C1192" t="str">
            <v>*</v>
          </cell>
          <cell r="D1192">
            <v>1</v>
          </cell>
          <cell r="E1192">
            <v>4429.08</v>
          </cell>
          <cell r="F1192">
            <v>2991.6220859999999</v>
          </cell>
          <cell r="G1192">
            <v>2991.6220859999999</v>
          </cell>
        </row>
        <row r="1193">
          <cell r="A1193">
            <v>9150577</v>
          </cell>
          <cell r="B1193" t="str">
            <v>КОМПЛЕКТ КОРОБА ARCITECH С DESIGNSIDE, H218/94, NL300, АНТРАЦИТ*ЗАКАЗНАЯ ПОЗИЦИЯ!!!</v>
          </cell>
          <cell r="C1193" t="str">
            <v>*</v>
          </cell>
          <cell r="D1193">
            <v>1</v>
          </cell>
          <cell r="E1193">
            <v>4447.5300000000007</v>
          </cell>
          <cell r="F1193">
            <v>3004.0841385000003</v>
          </cell>
          <cell r="G1193">
            <v>3004.0841385000003</v>
          </cell>
        </row>
        <row r="1194">
          <cell r="A1194">
            <v>9150578</v>
          </cell>
          <cell r="B1194" t="str">
            <v>КОМПЛЕКТ КОРОБА ARCITECH С DESIGNSIDE, H218/94, NL350, АНТРАЦИТ*ЗАКАЗНАЯ ПОЗИЦИЯ!!!</v>
          </cell>
          <cell r="C1194" t="str">
            <v>*</v>
          </cell>
          <cell r="D1194">
            <v>1</v>
          </cell>
          <cell r="E1194">
            <v>4478.2800000000007</v>
          </cell>
          <cell r="F1194">
            <v>3024.8542260000008</v>
          </cell>
          <cell r="G1194">
            <v>3024.8542260000008</v>
          </cell>
        </row>
        <row r="1195">
          <cell r="A1195">
            <v>9150579</v>
          </cell>
          <cell r="B1195" t="str">
            <v>КОМПЛЕКТ КОРОБА ARCITECH С DESIGNSIDE, H218/94, NL400, АНТРАЦИТ*ЗАКАЗНАЯ ПОЗИЦИЯ!!!</v>
          </cell>
          <cell r="C1195" t="str">
            <v>*</v>
          </cell>
          <cell r="D1195">
            <v>1</v>
          </cell>
          <cell r="E1195">
            <v>4581.92</v>
          </cell>
          <cell r="F1195">
            <v>3094.8578640000005</v>
          </cell>
          <cell r="G1195">
            <v>3094.8578640000005</v>
          </cell>
        </row>
        <row r="1196">
          <cell r="A1196">
            <v>9150580</v>
          </cell>
          <cell r="B1196" t="str">
            <v>КОМПЛЕКТ КОРОБА ARCITECH С DESIGNSIDE, H218/94, NL450, АНТРАЦИТ*ЗАКАЗНАЯ ПОЗИЦИЯ!!!</v>
          </cell>
          <cell r="C1196" t="str">
            <v>*</v>
          </cell>
          <cell r="D1196">
            <v>1</v>
          </cell>
          <cell r="E1196">
            <v>4554.5300000000007</v>
          </cell>
          <cell r="F1196">
            <v>3076.3572885000008</v>
          </cell>
          <cell r="G1196">
            <v>3076.3572885000008</v>
          </cell>
        </row>
        <row r="1197">
          <cell r="A1197">
            <v>9150581</v>
          </cell>
          <cell r="B1197" t="str">
            <v>КОМПЛЕКТ КОРОБА ARCITECH С DESIGNSIDE, H218/94, NL500, АНТРАЦИТ*ЗАКАЗНАЯ ПОЗИЦИЯ!!!</v>
          </cell>
          <cell r="C1197" t="str">
            <v>*</v>
          </cell>
          <cell r="D1197">
            <v>1</v>
          </cell>
          <cell r="E1197">
            <v>4600.3100000000004</v>
          </cell>
          <cell r="F1197">
            <v>3107.2793895</v>
          </cell>
          <cell r="G1197">
            <v>3107.2793895</v>
          </cell>
        </row>
        <row r="1198">
          <cell r="A1198">
            <v>9150582</v>
          </cell>
          <cell r="B1198" t="str">
            <v>КОМПЛЕКТ КОРОБА ARCITECH С DESIGNSIDE, H218/94, NL550, АНТРАЦИТ*ЗАКАЗНАЯ ПОЗИЦИЯ!!!</v>
          </cell>
          <cell r="C1198" t="str">
            <v>*</v>
          </cell>
          <cell r="D1198">
            <v>1</v>
          </cell>
          <cell r="E1198">
            <v>4661.3900000000003</v>
          </cell>
          <cell r="F1198">
            <v>3148.5358755000002</v>
          </cell>
          <cell r="G1198">
            <v>3148.5358755000002</v>
          </cell>
        </row>
        <row r="1199">
          <cell r="A1199">
            <v>9150583</v>
          </cell>
          <cell r="B1199" t="str">
            <v>КОМПЛЕКТ КОРОБА ARCITECH С DESIGNSIDE, H218/94, NL650, АНТРАЦИТ*ЗАКАЗНАЯ ПОЗИЦИЯ!!!</v>
          </cell>
          <cell r="C1199" t="str">
            <v>*</v>
          </cell>
          <cell r="D1199">
            <v>1</v>
          </cell>
          <cell r="E1199">
            <v>4923.0700000000006</v>
          </cell>
          <cell r="F1199">
            <v>3325.2876315000003</v>
          </cell>
          <cell r="G1199">
            <v>3325.2876315000003</v>
          </cell>
        </row>
        <row r="1200">
          <cell r="A1200">
            <v>9150662</v>
          </cell>
          <cell r="B1200" t="str">
            <v>КОМПЛЕКТ КОРОБА ARCITECH С РЕЛИНГАМИ, H250/94, NL270, АНТРАЦИТ*ЗАКАЗНАЯ ПОЗИЦИЯ!!!</v>
          </cell>
          <cell r="C1200" t="str">
            <v>*</v>
          </cell>
          <cell r="D1200">
            <v>1</v>
          </cell>
          <cell r="E1200">
            <v>2268.8000000000002</v>
          </cell>
          <cell r="F1200">
            <v>1532.4609600000003</v>
          </cell>
          <cell r="G1200">
            <v>1532.4609600000003</v>
          </cell>
        </row>
        <row r="1201">
          <cell r="A1201">
            <v>9150663</v>
          </cell>
          <cell r="B1201" t="str">
            <v>КОМПЛЕКТ КОРОБА ARCITECH С РЕЛИНГАМИ, H250/94, NL300, АНТРАЦИТ*ЗАКАЗНАЯ ПОЗИЦИЯ!!!</v>
          </cell>
          <cell r="C1201" t="str">
            <v>*</v>
          </cell>
          <cell r="D1201">
            <v>1</v>
          </cell>
          <cell r="E1201">
            <v>2283.9100000000003</v>
          </cell>
          <cell r="F1201">
            <v>1542.6670095000002</v>
          </cell>
          <cell r="G1201">
            <v>1542.6670095000002</v>
          </cell>
        </row>
        <row r="1202">
          <cell r="A1202">
            <v>9150664</v>
          </cell>
          <cell r="B1202" t="str">
            <v>КОМПЛЕКТ КОРОБА ARCITECH С РЕЛИНГАМИ, H250/94, NL350, АНТРАЦИТ*ЗАКАЗНАЯ ПОЗИЦИЯ!!!</v>
          </cell>
          <cell r="C1202" t="str">
            <v>*</v>
          </cell>
          <cell r="D1202">
            <v>1</v>
          </cell>
          <cell r="E1202">
            <v>2309.1000000000004</v>
          </cell>
          <cell r="F1202">
            <v>1559.6815950000005</v>
          </cell>
          <cell r="G1202">
            <v>1559.6815950000005</v>
          </cell>
        </row>
        <row r="1203">
          <cell r="A1203">
            <v>9150665</v>
          </cell>
          <cell r="B1203" t="str">
            <v>КОМПЛЕКТ КОРОБА ARCITECH С РЕЛИНГАМИ, H250/94, NL400, АНТРАЦИТ*ЗАКАЗНАЯ ПОЗИЦИЯ!!!</v>
          </cell>
          <cell r="C1203" t="str">
            <v>*</v>
          </cell>
          <cell r="D1203">
            <v>1</v>
          </cell>
          <cell r="E1203">
            <v>2334.2700000000004</v>
          </cell>
          <cell r="F1203">
            <v>1576.6826715000004</v>
          </cell>
          <cell r="G1203">
            <v>1576.6826715000004</v>
          </cell>
        </row>
        <row r="1204">
          <cell r="A1204">
            <v>9150666</v>
          </cell>
          <cell r="B1204" t="str">
            <v>КОМПЛЕКТ КОРОБА ARCITECH С РЕЛИНГАМИ, H250/94, NL450, АНТРАЦИТ*ЗАКАЗНАЯ ПОЗИЦИЯ!!!</v>
          </cell>
          <cell r="C1204" t="str">
            <v>*</v>
          </cell>
          <cell r="D1204">
            <v>1</v>
          </cell>
          <cell r="E1204">
            <v>2359.44</v>
          </cell>
          <cell r="F1204">
            <v>1593.6837480000002</v>
          </cell>
          <cell r="G1204">
            <v>1593.6837480000002</v>
          </cell>
        </row>
        <row r="1205">
          <cell r="A1205">
            <v>9150667</v>
          </cell>
          <cell r="B1205" t="str">
            <v>КОМПЛЕКТ КОРОБА ARCITECH С РЕЛИНГАМИ, H250/94, NL500, АНТРАЦИТ*ЗАКАЗНАЯ ПОЗИЦИЯ!!!</v>
          </cell>
          <cell r="C1205" t="str">
            <v>*</v>
          </cell>
          <cell r="D1205">
            <v>1</v>
          </cell>
          <cell r="E1205">
            <v>2384.61</v>
          </cell>
          <cell r="F1205">
            <v>1610.6848245000001</v>
          </cell>
          <cell r="G1205">
            <v>1610.6848245000001</v>
          </cell>
        </row>
        <row r="1206">
          <cell r="A1206">
            <v>9150668</v>
          </cell>
          <cell r="B1206" t="str">
            <v>КОМПЛЕКТ КОРОБА ARCITECH С РЕЛИНГАМИ, H250/94, NL550, АНТРАЦИТ*ЗАКАЗНАЯ ПОЗИЦИЯ!!!</v>
          </cell>
          <cell r="C1206" t="str">
            <v>*</v>
          </cell>
          <cell r="D1206">
            <v>1</v>
          </cell>
          <cell r="E1206">
            <v>2409.8000000000002</v>
          </cell>
          <cell r="F1206">
            <v>1627.6994100000004</v>
          </cell>
          <cell r="G1206">
            <v>1627.6994100000004</v>
          </cell>
        </row>
        <row r="1207">
          <cell r="A1207">
            <v>9150669</v>
          </cell>
          <cell r="B1207" t="str">
            <v>КОМПЛЕКТ КОРОБА ARCITECH С РЕЛИНГАМИ, H250/94, NL650, АНТРАЦИТ*ЗАКАЗНАЯ ПОЗИЦИЯ!!!</v>
          </cell>
          <cell r="C1207" t="str">
            <v>*</v>
          </cell>
          <cell r="D1207">
            <v>1</v>
          </cell>
          <cell r="E1207">
            <v>2460.1600000000003</v>
          </cell>
          <cell r="F1207">
            <v>1661.7150720000004</v>
          </cell>
          <cell r="G1207">
            <v>1661.7150720000004</v>
          </cell>
        </row>
        <row r="1208">
          <cell r="A1208">
            <v>9150670</v>
          </cell>
          <cell r="B1208" t="str">
            <v>КОМПЛЕКТ КОРОБА ARCITECH С РЕЛИНГАМИ, H282/94, NL270, АНТРАЦИТ*ЗАКАЗНАЯ ПОЗИЦИЯ!!!</v>
          </cell>
          <cell r="C1208" t="str">
            <v>*</v>
          </cell>
          <cell r="D1208">
            <v>1</v>
          </cell>
          <cell r="E1208">
            <v>2205.2600000000002</v>
          </cell>
          <cell r="F1208">
            <v>1489.5428670000001</v>
          </cell>
          <cell r="G1208">
            <v>1489.5428670000001</v>
          </cell>
        </row>
        <row r="1209">
          <cell r="A1209">
            <v>9150671</v>
          </cell>
          <cell r="B1209" t="str">
            <v>КОМПЛЕКТ КОРОБА ARCITECH С РЕЛИНГАМИ, H282/94, NL300, АНТРАЦИТ*ЗАКАЗНАЯ ПОЗИЦИЯ!!!</v>
          </cell>
          <cell r="C1209" t="str">
            <v>*</v>
          </cell>
          <cell r="D1209">
            <v>1</v>
          </cell>
          <cell r="E1209">
            <v>2219.44</v>
          </cell>
          <cell r="F1209">
            <v>1499.1207480000003</v>
          </cell>
          <cell r="G1209">
            <v>1499.1207480000003</v>
          </cell>
        </row>
        <row r="1210">
          <cell r="A1210">
            <v>9150672</v>
          </cell>
          <cell r="B1210" t="str">
            <v>КОМПЛЕКТ КОРОБА ARCITECH С РЕЛИНГАМИ, H282/94, NL350, АНТРАЦИТ*ЗАКАЗНАЯ ПОЗИЦИЯ!!!</v>
          </cell>
          <cell r="C1210" t="str">
            <v>*</v>
          </cell>
          <cell r="D1210">
            <v>1</v>
          </cell>
          <cell r="E1210">
            <v>2243.0300000000002</v>
          </cell>
          <cell r="F1210">
            <v>1515.0546135000002</v>
          </cell>
          <cell r="G1210">
            <v>1515.0546135000002</v>
          </cell>
        </row>
        <row r="1211">
          <cell r="A1211">
            <v>9150673</v>
          </cell>
          <cell r="B1211" t="str">
            <v>КОМПЛЕКТ КОРОБА ARCITECH С РЕЛИНГАМИ, H282/94, NL400, АНТРАЦИТ*ЗАКАЗНАЯ ПОЗИЦИЯ!!!</v>
          </cell>
          <cell r="C1211" t="str">
            <v>*</v>
          </cell>
          <cell r="D1211">
            <v>1</v>
          </cell>
          <cell r="E1211">
            <v>2266.6400000000003</v>
          </cell>
          <cell r="F1211">
            <v>1531.0019880000002</v>
          </cell>
          <cell r="G1211">
            <v>1531.0019880000002</v>
          </cell>
        </row>
        <row r="1212">
          <cell r="A1212">
            <v>9150674</v>
          </cell>
          <cell r="B1212" t="str">
            <v>КОМПЛЕКТ КОРОБА ARCITECH С РЕЛИНГАМИ, H282/94, NL450, АНТРАЦИТ*ЗАКАЗНАЯ ПОЗИЦИЯ!!!</v>
          </cell>
          <cell r="C1212" t="str">
            <v>*</v>
          </cell>
          <cell r="D1212">
            <v>1</v>
          </cell>
          <cell r="E1212">
            <v>2290.23</v>
          </cell>
          <cell r="F1212">
            <v>1546.9358535000001</v>
          </cell>
          <cell r="G1212">
            <v>1546.9358535000001</v>
          </cell>
        </row>
        <row r="1213">
          <cell r="A1213">
            <v>9150675</v>
          </cell>
          <cell r="B1213" t="str">
            <v>КОМПЛЕКТ КОРОБА ARCITECH С РЕЛИНГАМИ, H282/94, NL500, АНТРАЦИТ*ЗАКАЗНАЯ ПОЗИЦИЯ!!!</v>
          </cell>
          <cell r="C1213" t="str">
            <v>*</v>
          </cell>
          <cell r="D1213">
            <v>1</v>
          </cell>
          <cell r="E1213">
            <v>2313.84</v>
          </cell>
          <cell r="F1213">
            <v>1562.8832280000001</v>
          </cell>
          <cell r="G1213">
            <v>1562.8832280000001</v>
          </cell>
        </row>
        <row r="1214">
          <cell r="A1214">
            <v>9150676</v>
          </cell>
          <cell r="B1214" t="str">
            <v>КОМПЛЕКТ КОРОБА ARCITECH С РЕЛИНГАМИ, H282/94, NL550, АНТРАЦИТ*ЗАКАЗНАЯ ПОЗИЦИЯ!!!</v>
          </cell>
          <cell r="C1214" t="str">
            <v>*</v>
          </cell>
          <cell r="D1214">
            <v>1</v>
          </cell>
          <cell r="E1214">
            <v>2337.44</v>
          </cell>
          <cell r="F1214">
            <v>1578.8238480000002</v>
          </cell>
          <cell r="G1214">
            <v>1578.8238480000002</v>
          </cell>
        </row>
        <row r="1215">
          <cell r="A1215">
            <v>9150677</v>
          </cell>
          <cell r="B1215" t="str">
            <v>КОМПЛЕКТ КОРОБА ARCITECH С РЕЛИНГАМИ, H282/94, NL650, АНТРАЦИТ*ЗАКАЗНАЯ ПОЗИЦИЯ!!!</v>
          </cell>
          <cell r="C1215" t="str">
            <v>*</v>
          </cell>
          <cell r="D1215">
            <v>1</v>
          </cell>
          <cell r="E1215">
            <v>2384.63</v>
          </cell>
          <cell r="F1215">
            <v>1610.6983335</v>
          </cell>
          <cell r="G1215">
            <v>1610.6983335</v>
          </cell>
        </row>
        <row r="1216">
          <cell r="A1216">
            <v>9150529</v>
          </cell>
          <cell r="B1216" t="str">
            <v>КОМПЛЕКТ ЯЩИКА ARCITECH, H126, NL270, АНТРАЦИТ*ЗАКАЗНАЯ ПОЗИЦИЯ!!!</v>
          </cell>
          <cell r="C1216" t="str">
            <v>*</v>
          </cell>
          <cell r="D1216">
            <v>1</v>
          </cell>
          <cell r="E1216">
            <v>1675.99</v>
          </cell>
          <cell r="F1216">
            <v>1132.0474455000001</v>
          </cell>
          <cell r="G1216">
            <v>1132.0474455000001</v>
          </cell>
        </row>
        <row r="1217">
          <cell r="A1217">
            <v>9150530</v>
          </cell>
          <cell r="B1217" t="str">
            <v>КОМПЛЕКТ ЯЩИКА ARCITECH, H126, NL300, АНТРАЦИТ*ЗАКАЗНАЯ ПОЗИЦИЯ!!!</v>
          </cell>
          <cell r="C1217" t="str">
            <v>*</v>
          </cell>
          <cell r="D1217">
            <v>1</v>
          </cell>
          <cell r="E1217">
            <v>1684.23</v>
          </cell>
          <cell r="F1217">
            <v>1137.6131535000002</v>
          </cell>
          <cell r="G1217">
            <v>1137.6131535000002</v>
          </cell>
        </row>
        <row r="1218">
          <cell r="A1218">
            <v>9150531</v>
          </cell>
          <cell r="B1218" t="str">
            <v>КОМПЛЕКТ ЯЩИКА ARCITECH, H126, NL350, АНТРАЦИТ*ЗАКАЗНАЯ ПОЗИЦИЯ!!!</v>
          </cell>
          <cell r="C1218" t="str">
            <v>*</v>
          </cell>
          <cell r="D1218">
            <v>1</v>
          </cell>
          <cell r="E1218">
            <v>1697.98</v>
          </cell>
          <cell r="F1218">
            <v>1146.9005910000001</v>
          </cell>
          <cell r="G1218">
            <v>1146.9005910000001</v>
          </cell>
        </row>
        <row r="1219">
          <cell r="A1219">
            <v>9150532</v>
          </cell>
          <cell r="B1219" t="str">
            <v>КОМПЛЕКТ ЯЩИКА ARCITECH, H126, NL400, АНТРАЦИТ*ЗАКАЗНАЯ ПОЗИЦИЯ!!!</v>
          </cell>
          <cell r="C1219" t="str">
            <v>*</v>
          </cell>
          <cell r="D1219">
            <v>1</v>
          </cell>
          <cell r="E1219">
            <v>1711.7</v>
          </cell>
          <cell r="F1219">
            <v>1156.1677650000001</v>
          </cell>
          <cell r="G1219">
            <v>1156.1677650000001</v>
          </cell>
        </row>
        <row r="1220">
          <cell r="A1220">
            <v>9150533</v>
          </cell>
          <cell r="B1220" t="str">
            <v>КОМПЛЕКТ ЯЩИКА ARCITECH, H126, NL450, АНТРАЦИТ*ЗАКАЗНАЯ ПОЗИЦИЯ!!!</v>
          </cell>
          <cell r="C1220" t="str">
            <v>*</v>
          </cell>
          <cell r="D1220">
            <v>1</v>
          </cell>
          <cell r="E1220">
            <v>1725.44</v>
          </cell>
          <cell r="F1220">
            <v>1165.4484480000001</v>
          </cell>
          <cell r="G1220">
            <v>1165.4484480000001</v>
          </cell>
        </row>
        <row r="1221">
          <cell r="A1221">
            <v>9150534</v>
          </cell>
          <cell r="B1221" t="str">
            <v>КОМПЛЕКТ ЯЩИКА ARCITECH, H126, NL500, АНТРАЦИТ*ЗАКАЗНАЯ ПОЗИЦИЯ!!!</v>
          </cell>
          <cell r="C1221" t="str">
            <v>*</v>
          </cell>
          <cell r="D1221">
            <v>1</v>
          </cell>
          <cell r="E1221">
            <v>1739.16</v>
          </cell>
          <cell r="F1221">
            <v>1174.7156219999999</v>
          </cell>
          <cell r="G1221">
            <v>1174.7156219999999</v>
          </cell>
        </row>
        <row r="1222">
          <cell r="A1222">
            <v>9150535</v>
          </cell>
          <cell r="B1222" t="str">
            <v>КОМПЛЕКТ ЯЩИКА ARCITECH, H126, NL550, АНТРАЦИТ*ЗАКАЗНАЯ ПОЗИЦИЯ!!!</v>
          </cell>
          <cell r="C1222" t="str">
            <v>*</v>
          </cell>
          <cell r="D1222">
            <v>1</v>
          </cell>
          <cell r="E1222">
            <v>1752.91</v>
          </cell>
          <cell r="F1222">
            <v>1184.0030595000001</v>
          </cell>
          <cell r="G1222">
            <v>1184.0030595000001</v>
          </cell>
        </row>
        <row r="1223">
          <cell r="A1223">
            <v>9150536</v>
          </cell>
          <cell r="B1223" t="str">
            <v>КОМПЛЕКТ ЯЩИКА ARCITECH, H126, NL650, АНТРАЦИТ*ЗАКАЗНАЯ ПОЗИЦИЯ!!!</v>
          </cell>
          <cell r="C1223" t="str">
            <v>*</v>
          </cell>
          <cell r="D1223">
            <v>1</v>
          </cell>
          <cell r="E1223">
            <v>1780.37</v>
          </cell>
          <cell r="F1223">
            <v>1202.5509165000001</v>
          </cell>
          <cell r="G1223">
            <v>1202.5509165000001</v>
          </cell>
        </row>
        <row r="1224">
          <cell r="A1224">
            <v>9150559</v>
          </cell>
          <cell r="B1224" t="str">
            <v>КОМПЛЕКТ КОРОБА ARCITECH С РЕЛИНГАМИ, H186/126, NL270, АНТРАЦИТ*ЗАКАЗНАЯ ПОЗИЦИЯ!!!</v>
          </cell>
          <cell r="C1224" t="str">
            <v>*</v>
          </cell>
          <cell r="D1224">
            <v>1</v>
          </cell>
          <cell r="E1224">
            <v>2197.38</v>
          </cell>
          <cell r="F1224">
            <v>1484.220321</v>
          </cell>
          <cell r="G1224">
            <v>1484.220321</v>
          </cell>
        </row>
        <row r="1225">
          <cell r="A1225">
            <v>9150560</v>
          </cell>
          <cell r="B1225" t="str">
            <v>КОМПЛЕКТ КОРОБА ARCITECH С РЕЛИНГАМИ, H186/126, NL300, АНТРАЦИТ*ЗАКАЗНАЯ ПОЗИЦИЯ!!!</v>
          </cell>
          <cell r="C1225" t="str">
            <v>*</v>
          </cell>
          <cell r="D1225">
            <v>1</v>
          </cell>
          <cell r="E1225">
            <v>2211.5300000000002</v>
          </cell>
          <cell r="F1225">
            <v>1493.7779385000001</v>
          </cell>
          <cell r="G1225">
            <v>1493.7779385000001</v>
          </cell>
        </row>
        <row r="1226">
          <cell r="A1226">
            <v>9150562</v>
          </cell>
          <cell r="B1226" t="str">
            <v>КОМПЛЕКТ КОРОБА ARCITECH С РЕЛИНГАМИ, H186/126, NL350, АНТРАЦИТ*ЗАКАЗНАЯ ПОЗИЦИЯ!!!</v>
          </cell>
          <cell r="C1226" t="str">
            <v>*</v>
          </cell>
          <cell r="D1226">
            <v>1</v>
          </cell>
          <cell r="E1226">
            <v>2235.15</v>
          </cell>
          <cell r="F1226">
            <v>1509.7320675000001</v>
          </cell>
          <cell r="G1226">
            <v>1509.7320675000001</v>
          </cell>
        </row>
        <row r="1227">
          <cell r="A1227">
            <v>9150563</v>
          </cell>
          <cell r="B1227" t="str">
            <v>КОМПЛЕКТ КОРОБА ARCITECH С РЕЛИНГАМИ, H186/126, NL400, АНТРАЦИТ*ЗАКАЗНАЯ ПОЗИЦИЯ!!!</v>
          </cell>
          <cell r="C1227" t="str">
            <v>*</v>
          </cell>
          <cell r="D1227">
            <v>1</v>
          </cell>
          <cell r="E1227">
            <v>2258.75</v>
          </cell>
          <cell r="F1227">
            <v>1525.6726874999999</v>
          </cell>
          <cell r="G1227">
            <v>1525.6726874999999</v>
          </cell>
        </row>
        <row r="1228">
          <cell r="A1228">
            <v>9150564</v>
          </cell>
          <cell r="B1228" t="str">
            <v>КОМПЛЕКТ КОРОБА ARCITECH С РЕЛИНГАМИ, H186/126, NL450, АНТРАЦИТ*ЗАКАЗНАЯ ПОЗИЦИЯ!!!</v>
          </cell>
          <cell r="C1228" t="str">
            <v>*</v>
          </cell>
          <cell r="D1228">
            <v>1</v>
          </cell>
          <cell r="E1228">
            <v>2282.3300000000004</v>
          </cell>
          <cell r="F1228">
            <v>1541.5997985000004</v>
          </cell>
          <cell r="G1228">
            <v>1541.5997985000004</v>
          </cell>
        </row>
        <row r="1229">
          <cell r="A1229">
            <v>9150565</v>
          </cell>
          <cell r="B1229" t="str">
            <v>КОМПЛЕКТ КОРОБА ARCITECH С РЕЛИНГАМИ, H186/126, NL500, АНТРАЦИТ*ЗАКАЗНАЯ ПОЗИЦИЯ!!!</v>
          </cell>
          <cell r="C1229" t="str">
            <v>*</v>
          </cell>
          <cell r="D1229">
            <v>1</v>
          </cell>
          <cell r="E1229">
            <v>2305.94</v>
          </cell>
          <cell r="F1229">
            <v>1557.5471730000002</v>
          </cell>
          <cell r="G1229">
            <v>1557.5471730000002</v>
          </cell>
        </row>
        <row r="1230">
          <cell r="A1230">
            <v>9150566</v>
          </cell>
          <cell r="B1230" t="str">
            <v>КОМПЛЕКТ КОРОБА ARCITECH С РЕЛИНГАМИ, H186/126, NL550, АНТРАЦИТ*ЗАКАЗНАЯ ПОЗИЦИЯ!!!</v>
          </cell>
          <cell r="C1230" t="str">
            <v>*</v>
          </cell>
          <cell r="D1230">
            <v>1</v>
          </cell>
          <cell r="E1230">
            <v>2329.5400000000004</v>
          </cell>
          <cell r="F1230">
            <v>1573.4877930000005</v>
          </cell>
          <cell r="G1230">
            <v>1573.4877930000005</v>
          </cell>
        </row>
        <row r="1231">
          <cell r="A1231">
            <v>9150567</v>
          </cell>
          <cell r="B1231" t="str">
            <v>КОМПЛЕКТ КОРОБА ARCITECH С РЕЛИНГАМИ, H186/126, NL650, АНТРАЦИТ*ЗАКАЗНАЯ ПОЗИЦИЯ!!!</v>
          </cell>
          <cell r="C1231" t="str">
            <v>*</v>
          </cell>
          <cell r="D1231">
            <v>1</v>
          </cell>
          <cell r="E1231">
            <v>2376.73</v>
          </cell>
          <cell r="F1231">
            <v>1605.3622785</v>
          </cell>
          <cell r="G1231">
            <v>1605.3622785</v>
          </cell>
        </row>
        <row r="1232">
          <cell r="A1232">
            <v>9150824</v>
          </cell>
          <cell r="B1232" t="str">
            <v>КОМПЛЕКТ КОРОБА ARCITECH С РЕЛИНГАМИ, H218/126, NL270, АНТРАЦИТ*ЗАКАЗНАЯ ПОЗИЦИЯ!!!</v>
          </cell>
          <cell r="C1232" t="str">
            <v>*</v>
          </cell>
          <cell r="D1232">
            <v>1</v>
          </cell>
          <cell r="E1232">
            <v>2260.5300000000002</v>
          </cell>
          <cell r="F1232">
            <v>1526.8749885000004</v>
          </cell>
          <cell r="G1232">
            <v>1526.8749885000004</v>
          </cell>
        </row>
        <row r="1233">
          <cell r="A1233">
            <v>9150825</v>
          </cell>
          <cell r="B1233" t="str">
            <v>КОМПЛЕКТ КОРОБА ARCITECH С РЕЛИНГАМИ, H218/126, NL300, АНТРАЦИТ*ЗАКАЗНАЯ ПОЗИЦИЯ!!!</v>
          </cell>
          <cell r="C1233" t="str">
            <v>*</v>
          </cell>
          <cell r="D1233">
            <v>1</v>
          </cell>
          <cell r="E1233">
            <v>2274.6799999999998</v>
          </cell>
          <cell r="F1233">
            <v>1536.4326059999999</v>
          </cell>
          <cell r="G1233">
            <v>1536.4326059999999</v>
          </cell>
        </row>
        <row r="1234">
          <cell r="A1234">
            <v>9150826</v>
          </cell>
          <cell r="B1234" t="str">
            <v>КОМПЛЕКТ КОРОБА ARCITECH С РЕЛИНГАМИ, H218/126, NL350, АНТРАЦИТ*ЗАКАЗНАЯ ПОЗИЦИЯ!!!</v>
          </cell>
          <cell r="C1234" t="str">
            <v>*</v>
          </cell>
          <cell r="D1234">
            <v>1</v>
          </cell>
          <cell r="E1234">
            <v>2298.2800000000002</v>
          </cell>
          <cell r="F1234">
            <v>1552.3732260000002</v>
          </cell>
          <cell r="G1234">
            <v>1552.3732260000002</v>
          </cell>
        </row>
        <row r="1235">
          <cell r="A1235">
            <v>9150827</v>
          </cell>
          <cell r="B1235" t="str">
            <v>КОМПЛЕКТ КОРОБА ARCITECH С РЕЛИНГАМИ, H218/126, NL400, АНТРАЦИТ*ЗАКАЗНАЯ ПОЗИЦИЯ!!!</v>
          </cell>
          <cell r="C1235" t="str">
            <v>*</v>
          </cell>
          <cell r="D1235">
            <v>1</v>
          </cell>
          <cell r="E1235">
            <v>2321.8700000000003</v>
          </cell>
          <cell r="F1235">
            <v>1568.3070915000001</v>
          </cell>
          <cell r="G1235">
            <v>1568.3070915000001</v>
          </cell>
        </row>
        <row r="1236">
          <cell r="A1236">
            <v>9150828</v>
          </cell>
          <cell r="B1236" t="str">
            <v>КОМПЛЕКТ КОРОБА ARCITECH С РЕЛИНГАМИ, H218/126, NL450, АНТРАЦИТ*ЗАКАЗНАЯ ПОЗИЦИЯ!!!</v>
          </cell>
          <cell r="C1236" t="str">
            <v>*</v>
          </cell>
          <cell r="D1236">
            <v>1</v>
          </cell>
          <cell r="E1236">
            <v>2345.4700000000003</v>
          </cell>
          <cell r="F1236">
            <v>1584.2477115000002</v>
          </cell>
          <cell r="G1236">
            <v>1584.2477115000002</v>
          </cell>
        </row>
        <row r="1237">
          <cell r="A1237">
            <v>9150829</v>
          </cell>
          <cell r="B1237" t="str">
            <v>КОМПЛЕКТ КОРОБА ARCITECH С РЕЛИНГАМИ, H218/126, NL500, АНТРАЦИТ*ЗАКАЗНАЯ ПОЗИЦИЯ!!!</v>
          </cell>
          <cell r="C1237" t="str">
            <v>*</v>
          </cell>
          <cell r="D1237">
            <v>1</v>
          </cell>
          <cell r="E1237">
            <v>2169.48</v>
          </cell>
          <cell r="F1237">
            <v>1465.3752660000002</v>
          </cell>
          <cell r="G1237">
            <v>1465.3752660000002</v>
          </cell>
        </row>
        <row r="1238">
          <cell r="A1238">
            <v>9150830</v>
          </cell>
          <cell r="B1238" t="str">
            <v>КОМПЛЕКТ КОРОБА ARCITECH С РЕЛИНГАМИ, H218/126, NL550, АНТРАЦИТ*ЗАКАЗНАЯ ПОЗИЦИЯ!!!</v>
          </cell>
          <cell r="C1238" t="str">
            <v>*</v>
          </cell>
          <cell r="D1238">
            <v>1</v>
          </cell>
          <cell r="E1238">
            <v>2392.6600000000003</v>
          </cell>
          <cell r="F1238">
            <v>1616.1221970000004</v>
          </cell>
          <cell r="G1238">
            <v>1616.1221970000004</v>
          </cell>
        </row>
        <row r="1239">
          <cell r="A1239">
            <v>9150841</v>
          </cell>
          <cell r="B1239" t="str">
            <v>КОМПЛЕКТ КОРОБА ARCITECH С РЕЛИНГАМИ, H218/126, NL650, АНТРАЦИТ*ЗАКАЗНАЯ ПОЗИЦИЯ!!!</v>
          </cell>
          <cell r="C1239" t="str">
            <v>*</v>
          </cell>
          <cell r="D1239">
            <v>1</v>
          </cell>
          <cell r="E1239">
            <v>2439.8700000000003</v>
          </cell>
          <cell r="F1239">
            <v>1648.0101915000005</v>
          </cell>
          <cell r="G1239">
            <v>1648.0101915000005</v>
          </cell>
        </row>
        <row r="1240">
          <cell r="A1240">
            <v>9150850</v>
          </cell>
          <cell r="B1240" t="str">
            <v>КОМПЛЕКТ КОРОБА ARCITECH С TOPSIDE, H218/126, NL400, АНТРАЦИТ*ЗАКАЗНАЯ ПОЗИЦИЯ!!!</v>
          </cell>
          <cell r="C1240" t="str">
            <v>*</v>
          </cell>
          <cell r="D1240">
            <v>1</v>
          </cell>
          <cell r="E1240">
            <v>3481.77</v>
          </cell>
          <cell r="F1240">
            <v>2351.7615465000003</v>
          </cell>
          <cell r="G1240">
            <v>2351.7615465000003</v>
          </cell>
        </row>
        <row r="1241">
          <cell r="A1241">
            <v>9150851</v>
          </cell>
          <cell r="B1241" t="str">
            <v>КОМПЛЕКТ КОРОБА ARCITECH С TOPSIDE, H218/126, NL450, АНТРАЦИТ*ЗАКАЗНАЯ ПОЗИЦИЯ!!!</v>
          </cell>
          <cell r="C1241" t="str">
            <v>*</v>
          </cell>
          <cell r="D1241">
            <v>1</v>
          </cell>
          <cell r="E1241">
            <v>3503.38</v>
          </cell>
          <cell r="F1241">
            <v>2366.358021</v>
          </cell>
          <cell r="G1241">
            <v>2366.358021</v>
          </cell>
        </row>
        <row r="1242">
          <cell r="A1242">
            <v>9150852</v>
          </cell>
          <cell r="B1242" t="str">
            <v>КОМПЛЕКТ КОРОБА ARCITECH С TOPSIDE, H218/126, NL500, АНТРАЦИТ*ЗАКАЗНАЯ ПОЗИЦИЯ!!!</v>
          </cell>
          <cell r="C1242" t="str">
            <v>*</v>
          </cell>
          <cell r="D1242">
            <v>1</v>
          </cell>
          <cell r="E1242">
            <v>3525</v>
          </cell>
          <cell r="F1242">
            <v>2380.9612499999998</v>
          </cell>
          <cell r="G1242">
            <v>2380.9612499999998</v>
          </cell>
        </row>
        <row r="1243">
          <cell r="A1243">
            <v>9150853</v>
          </cell>
          <cell r="B1243" t="str">
            <v>КОМПЛЕКТ КОРОБА ARCITECH С TOPSIDE, H218/126, NL550, АНТРАЦИТ*ЗАКАЗНАЯ ПОЗИЦИЯ!!!</v>
          </cell>
          <cell r="C1243" t="str">
            <v>*</v>
          </cell>
          <cell r="D1243">
            <v>1</v>
          </cell>
          <cell r="E1243">
            <v>3546.62</v>
          </cell>
          <cell r="F1243">
            <v>2395.5644790000001</v>
          </cell>
          <cell r="G1243">
            <v>2395.5644790000001</v>
          </cell>
        </row>
        <row r="1244">
          <cell r="A1244">
            <v>9150854</v>
          </cell>
          <cell r="B1244" t="str">
            <v>КОМПЛЕКТ КОРОБА ARCITECH С TOPSIDE, H218/126, NL650, АНТРАЦИТ*ЗАКАЗНАЯ ПОЗИЦИЯ!!!</v>
          </cell>
          <cell r="C1244" t="str">
            <v>*</v>
          </cell>
          <cell r="D1244">
            <v>1</v>
          </cell>
          <cell r="E1244">
            <v>3679.59</v>
          </cell>
          <cell r="F1244">
            <v>2485.3790655000003</v>
          </cell>
          <cell r="G1244">
            <v>2485.3790655000003</v>
          </cell>
        </row>
        <row r="1245">
          <cell r="A1245">
            <v>9150842</v>
          </cell>
          <cell r="B1245" t="str">
            <v>КОМПЛЕКТ КОРОБА ARCITECH С DESIGNSIDE, H218/126, NL270, АНТРАЦИТ*ЗАКАЗНАЯ ПОЗИЦИЯ!!!</v>
          </cell>
          <cell r="C1245" t="str">
            <v>*</v>
          </cell>
          <cell r="D1245">
            <v>1</v>
          </cell>
          <cell r="E1245">
            <v>3873.38</v>
          </cell>
          <cell r="F1245">
            <v>2616.2745210000003</v>
          </cell>
          <cell r="G1245">
            <v>2616.2745210000003</v>
          </cell>
        </row>
        <row r="1246">
          <cell r="A1246">
            <v>9150843</v>
          </cell>
          <cell r="B1246" t="str">
            <v>КОМПЛЕКТ КОРОБА ARCITECH С DESIGNSIDE, H218/126, NL300, АНТРАЦИТ*ЗАКАЗНАЯ ПОЗИЦИЯ!!!</v>
          </cell>
          <cell r="C1246" t="str">
            <v>*</v>
          </cell>
          <cell r="D1246">
            <v>1</v>
          </cell>
          <cell r="E1246">
            <v>3889.2000000000003</v>
          </cell>
          <cell r="F1246">
            <v>2626.9601400000001</v>
          </cell>
          <cell r="G1246">
            <v>2626.9601400000001</v>
          </cell>
        </row>
        <row r="1247">
          <cell r="A1247">
            <v>9150844</v>
          </cell>
          <cell r="B1247" t="str">
            <v>КОМПЛЕКТ КОРОБА ARCITECH С DESIGNSIDE, H218/126, NL350, АНТРАЦИТ*ЗАКАЗНАЯ ПОЗИЦИЯ!!!</v>
          </cell>
          <cell r="C1247" t="str">
            <v>*</v>
          </cell>
          <cell r="D1247">
            <v>1</v>
          </cell>
          <cell r="E1247">
            <v>3915.5800000000004</v>
          </cell>
          <cell r="F1247">
            <v>2644.7785110000004</v>
          </cell>
          <cell r="G1247">
            <v>2644.7785110000004</v>
          </cell>
        </row>
        <row r="1248">
          <cell r="A1248">
            <v>9150845</v>
          </cell>
          <cell r="B1248" t="str">
            <v>КОМПЛЕКТ КОРОБА ARCITECH С DESIGNSIDE, H218/126, NL400, АНТРАЦИТ*ЗАКАЗНАЯ ПОЗИЦИЯ!!!</v>
          </cell>
          <cell r="C1248" t="str">
            <v>*</v>
          </cell>
          <cell r="D1248">
            <v>1</v>
          </cell>
          <cell r="E1248">
            <v>3941.9500000000003</v>
          </cell>
          <cell r="F1248">
            <v>2662.5901275000001</v>
          </cell>
          <cell r="G1248">
            <v>2662.5901275000001</v>
          </cell>
        </row>
        <row r="1249">
          <cell r="A1249">
            <v>9150846</v>
          </cell>
          <cell r="B1249" t="str">
            <v>КОМПЛЕКТ КОРОБА ARCITECH С DESIGNSIDE, H218/126, NL450, АНТРАЦИТ*ЗАКАЗНАЯ ПОЗИЦИЯ!!!</v>
          </cell>
          <cell r="C1249" t="str">
            <v>*</v>
          </cell>
          <cell r="D1249">
            <v>1</v>
          </cell>
          <cell r="E1249">
            <v>3644.25</v>
          </cell>
          <cell r="F1249">
            <v>2461.5086625000004</v>
          </cell>
          <cell r="G1249">
            <v>2461.5086625000004</v>
          </cell>
        </row>
        <row r="1250">
          <cell r="A1250">
            <v>9150847</v>
          </cell>
          <cell r="B1250" t="str">
            <v>КОМПЛЕКТ КОРОБА ARCITECH С DESIGNSIDE, H218/126, NL500, АНТРАЦИТ*ЗАКАЗНАЯ ПОЗИЦИЯ!!!</v>
          </cell>
          <cell r="C1250" t="str">
            <v>*</v>
          </cell>
          <cell r="D1250">
            <v>1</v>
          </cell>
          <cell r="E1250">
            <v>4107.99</v>
          </cell>
          <cell r="F1250">
            <v>2774.7418454999997</v>
          </cell>
          <cell r="G1250">
            <v>2774.7418454999997</v>
          </cell>
        </row>
        <row r="1251">
          <cell r="A1251">
            <v>9150848</v>
          </cell>
          <cell r="B1251" t="str">
            <v>КОМПЛЕКТ КОРОБА ARCITECH С DESIGNSIDE, H218/126, NL550, АНТРАЦИТ*ЗАКАЗНАЯ ПОЗИЦИЯ!!!</v>
          </cell>
          <cell r="C1251" t="str">
            <v>*</v>
          </cell>
          <cell r="D1251">
            <v>1</v>
          </cell>
          <cell r="E1251">
            <v>3734.6400000000003</v>
          </cell>
          <cell r="F1251">
            <v>2522.5625880000002</v>
          </cell>
          <cell r="G1251">
            <v>2522.5625880000002</v>
          </cell>
        </row>
        <row r="1252">
          <cell r="A1252">
            <v>9150849</v>
          </cell>
          <cell r="B1252" t="str">
            <v>КОМПЛЕКТ КОРОБА ARCITECH С DESIGNSIDE, H218/126, NL650, АНТРАЦИТ*ЗАКАЗНАЯ ПОЗИЦИЯ!!!</v>
          </cell>
          <cell r="C1252" t="str">
            <v>*</v>
          </cell>
          <cell r="D1252">
            <v>1</v>
          </cell>
          <cell r="E1252">
            <v>4167.0300000000007</v>
          </cell>
          <cell r="F1252">
            <v>2814.6204135000003</v>
          </cell>
          <cell r="G1252">
            <v>2814.6204135000003</v>
          </cell>
        </row>
        <row r="1253">
          <cell r="A1253">
            <v>9150855</v>
          </cell>
          <cell r="B1253" t="str">
            <v>КОМПЛЕКТ КОРОБА ARCITECH С РЕЛИНГАМИ, H250/126, NL270, АНТРАЦИТ*ЗАКАЗНАЯ ПОЗИЦИЯ!!!</v>
          </cell>
          <cell r="C1253" t="str">
            <v>*</v>
          </cell>
          <cell r="D1253">
            <v>1</v>
          </cell>
          <cell r="E1253">
            <v>2339.44</v>
          </cell>
          <cell r="F1253">
            <v>1580.1747480000001</v>
          </cell>
          <cell r="G1253">
            <v>1580.1747480000001</v>
          </cell>
        </row>
        <row r="1254">
          <cell r="A1254">
            <v>9150856</v>
          </cell>
          <cell r="B1254" t="str">
            <v>КОМПЛЕКТ КОРОБА ARCITECH С РЕЛИНГАМИ, H250/126, NL300, АНТРАЦИТ*ЗАКАЗНАЯ ПОЗИЦИЯ!!!</v>
          </cell>
          <cell r="C1254" t="str">
            <v>*</v>
          </cell>
          <cell r="D1254">
            <v>1</v>
          </cell>
          <cell r="E1254">
            <v>2353.6000000000004</v>
          </cell>
          <cell r="F1254">
            <v>1589.7391200000004</v>
          </cell>
          <cell r="G1254">
            <v>1589.7391200000004</v>
          </cell>
        </row>
        <row r="1255">
          <cell r="A1255">
            <v>9150857</v>
          </cell>
          <cell r="B1255" t="str">
            <v>КОМПЛЕКТ КОРОБА ARCITECH С РЕЛИНГАМИ, H250/126, NL350, АНТРАЦИТ*ЗАКАЗНАЯ ПОЗИЦИЯ!!!</v>
          </cell>
          <cell r="C1255" t="str">
            <v>*</v>
          </cell>
          <cell r="D1255">
            <v>1</v>
          </cell>
          <cell r="E1255">
            <v>2377.21</v>
          </cell>
          <cell r="F1255">
            <v>1605.6864945000002</v>
          </cell>
          <cell r="G1255">
            <v>1605.6864945000002</v>
          </cell>
        </row>
        <row r="1256">
          <cell r="A1256">
            <v>9150858</v>
          </cell>
          <cell r="B1256" t="str">
            <v>КОМПЛЕКТ КОРОБА ARCITECH С РЕЛИНГАМИ, H250/126, NL400, АНТРАЦИТ*ЗАКАЗНАЯ ПОЗИЦИЯ!!!</v>
          </cell>
          <cell r="C1256" t="str">
            <v>*</v>
          </cell>
          <cell r="D1256">
            <v>1</v>
          </cell>
          <cell r="E1256">
            <v>2400.8100000000004</v>
          </cell>
          <cell r="F1256">
            <v>1621.6271145000003</v>
          </cell>
          <cell r="G1256">
            <v>1621.6271145000003</v>
          </cell>
        </row>
        <row r="1257">
          <cell r="A1257">
            <v>9150859</v>
          </cell>
          <cell r="B1257" t="str">
            <v>КОМПЛЕКТ КОРОБА ARCITECH С РЕЛИНГАМИ, H250/126, NL450, АНТРАЦИТ*ЗАКАЗНАЯ ПОЗИЦИЯ!!!</v>
          </cell>
          <cell r="C1257" t="str">
            <v>*</v>
          </cell>
          <cell r="D1257">
            <v>1</v>
          </cell>
          <cell r="E1257">
            <v>2424.4</v>
          </cell>
          <cell r="F1257">
            <v>1637.56098</v>
          </cell>
          <cell r="G1257">
            <v>1637.56098</v>
          </cell>
        </row>
        <row r="1258">
          <cell r="A1258">
            <v>9150860</v>
          </cell>
          <cell r="B1258" t="str">
            <v>КОМПЛЕКТ КОРОБА ARCITECH С РЕЛИНГАМИ, H250/126, NL500, АНТРАЦИТ*ЗАКАЗНАЯ ПОЗИЦИЯ!!!</v>
          </cell>
          <cell r="C1258" t="str">
            <v>*</v>
          </cell>
          <cell r="D1258">
            <v>1</v>
          </cell>
          <cell r="E1258">
            <v>2448</v>
          </cell>
          <cell r="F1258">
            <v>1653.5016000000001</v>
          </cell>
          <cell r="G1258">
            <v>1653.5016000000001</v>
          </cell>
        </row>
        <row r="1259">
          <cell r="A1259">
            <v>9150861</v>
          </cell>
          <cell r="B1259" t="str">
            <v>КОМПЛЕКТ КОРОБА ARCITECH С РЕЛИНГАМИ, H250/126, NL550, АНТРАЦИТ*ЗАКАЗНАЯ ПОЗИЦИЯ!!!</v>
          </cell>
          <cell r="C1259" t="str">
            <v>*</v>
          </cell>
          <cell r="D1259">
            <v>1</v>
          </cell>
          <cell r="E1259">
            <v>2471.6000000000004</v>
          </cell>
          <cell r="F1259">
            <v>1669.4422200000001</v>
          </cell>
          <cell r="G1259">
            <v>1669.4422200000001</v>
          </cell>
        </row>
        <row r="1260">
          <cell r="A1260">
            <v>9150862</v>
          </cell>
          <cell r="B1260" t="str">
            <v>КОМПЛЕКТ КОРОБА ARCITECH С РЕЛИНГАМИ, H250/126, NL650, АНТРАЦИТ*ЗАКАЗНАЯ ПОЗИЦИЯ!!!</v>
          </cell>
          <cell r="C1260" t="str">
            <v>*</v>
          </cell>
          <cell r="D1260">
            <v>1</v>
          </cell>
          <cell r="E1260">
            <v>2518.8000000000002</v>
          </cell>
          <cell r="F1260">
            <v>1701.3234600000001</v>
          </cell>
          <cell r="G1260">
            <v>1701.3234600000001</v>
          </cell>
        </row>
        <row r="1261">
          <cell r="A1261">
            <v>9150871</v>
          </cell>
          <cell r="B1261" t="str">
            <v>КОМПЛЕКТ КОРОБА ARCITECH С TOPSIDE, H250/126, NL400, АНТРАЦИТ*ЗАКАЗНАЯ ПОЗИЦИЯ!!!</v>
          </cell>
          <cell r="C1261" t="str">
            <v>*</v>
          </cell>
          <cell r="D1261">
            <v>1</v>
          </cell>
          <cell r="E1261">
            <v>3849.6</v>
          </cell>
          <cell r="F1261">
            <v>2600.2123200000001</v>
          </cell>
          <cell r="G1261">
            <v>2600.2123200000001</v>
          </cell>
        </row>
        <row r="1262">
          <cell r="A1262">
            <v>9150872</v>
          </cell>
          <cell r="B1262" t="str">
            <v>КОМПЛЕКТ КОРОБА ARCITECH С TOPSIDE, H250/126, NL450, АНТРАЦИТ*ЗАКАЗНАЯ ПОЗИЦИЯ!!!</v>
          </cell>
          <cell r="C1262" t="str">
            <v>*</v>
          </cell>
          <cell r="D1262">
            <v>1</v>
          </cell>
          <cell r="E1262">
            <v>3874.07</v>
          </cell>
          <cell r="F1262">
            <v>2616.7405815000006</v>
          </cell>
          <cell r="G1262">
            <v>2616.7405815000006</v>
          </cell>
        </row>
        <row r="1263">
          <cell r="A1263">
            <v>9150873</v>
          </cell>
          <cell r="B1263" t="str">
            <v>КОМПЛЕКТ КОРОБА ARCITECH С TOPSIDE, H250/126, NL500, АНТРАЦИТ*ЗАКАЗНАЯ ПОЗИЦИЯ!!!</v>
          </cell>
          <cell r="C1263" t="str">
            <v>*</v>
          </cell>
          <cell r="D1263">
            <v>1</v>
          </cell>
          <cell r="E1263">
            <v>3898.54</v>
          </cell>
          <cell r="F1263">
            <v>2633.2688430000003</v>
          </cell>
          <cell r="G1263">
            <v>2633.2688430000003</v>
          </cell>
        </row>
        <row r="1264">
          <cell r="A1264">
            <v>9150874</v>
          </cell>
          <cell r="B1264" t="str">
            <v>КОМПЛЕКТ КОРОБА ARCITECH С TOPSIDE, H250/126, NL550, АНТРАЦИТ*ЗАКАЗНАЯ ПОЗИЦИЯ!!!</v>
          </cell>
          <cell r="C1264" t="str">
            <v>*</v>
          </cell>
          <cell r="D1264">
            <v>1</v>
          </cell>
          <cell r="E1264">
            <v>3923.02</v>
          </cell>
          <cell r="F1264">
            <v>2649.8038589999996</v>
          </cell>
          <cell r="G1264">
            <v>2649.8038589999996</v>
          </cell>
        </row>
        <row r="1265">
          <cell r="A1265">
            <v>9150875</v>
          </cell>
          <cell r="B1265" t="str">
            <v>КОМПЛЕКТ КОРОБА ARCITECH С TOPSIDE, H250/126, NL650, АНТРАЦИТ*ЗАКАЗНАЯ ПОЗИЦИЯ!!!</v>
          </cell>
          <cell r="C1265" t="str">
            <v>*</v>
          </cell>
          <cell r="D1265">
            <v>1</v>
          </cell>
          <cell r="E1265">
            <v>3971.97</v>
          </cell>
          <cell r="F1265">
            <v>2682.8671365</v>
          </cell>
          <cell r="G1265">
            <v>2682.8671365</v>
          </cell>
        </row>
        <row r="1266">
          <cell r="A1266">
            <v>9150863</v>
          </cell>
          <cell r="B1266" t="str">
            <v>КОМПЛЕКТ КОРОБА ARCITECH С DESIGNSIDE, H250/126, NL270, АНТРАЦИТ*ЗАКАЗНАЯ ПОЗИЦИЯ!!!</v>
          </cell>
          <cell r="C1266" t="str">
            <v>*</v>
          </cell>
          <cell r="D1266">
            <v>1</v>
          </cell>
          <cell r="E1266">
            <v>4736.8900000000003</v>
          </cell>
          <cell r="F1266">
            <v>3199.5323505000006</v>
          </cell>
          <cell r="G1266">
            <v>3199.5323505000006</v>
          </cell>
        </row>
        <row r="1267">
          <cell r="A1267">
            <v>9150864</v>
          </cell>
          <cell r="B1267" t="str">
            <v>КОМПЛЕКТ КОРОБА ARCITECH С DESIGNSIDE, H250/126, NL300, АНТРАЦИТ*ЗАКАЗНАЯ ПОЗИЦИЯ!!!</v>
          </cell>
          <cell r="C1267" t="str">
            <v>*</v>
          </cell>
          <cell r="D1267">
            <v>1</v>
          </cell>
          <cell r="E1267">
            <v>4755.34</v>
          </cell>
          <cell r="F1267">
            <v>3211.9944030000006</v>
          </cell>
          <cell r="G1267">
            <v>3211.9944030000006</v>
          </cell>
        </row>
        <row r="1268">
          <cell r="A1268">
            <v>9150865</v>
          </cell>
          <cell r="B1268" t="str">
            <v>КОМПЛЕКТ КОРОБА ARCITECH С DESIGNSIDE, H250/126, NL350, АНТРАЦИТ*ЗАКАЗНАЯ ПОЗИЦИЯ!!!</v>
          </cell>
          <cell r="C1268" t="str">
            <v>*</v>
          </cell>
          <cell r="D1268">
            <v>1</v>
          </cell>
          <cell r="E1268">
            <v>4786.1100000000006</v>
          </cell>
          <cell r="F1268">
            <v>3232.7779995000005</v>
          </cell>
          <cell r="G1268">
            <v>3232.7779995000005</v>
          </cell>
        </row>
        <row r="1269">
          <cell r="A1269">
            <v>9150866</v>
          </cell>
          <cell r="B1269" t="str">
            <v>КОМПЛЕКТ КОРОБА ARCITECH С DESIGNSIDE, H250/126, NL400, АНТРАЦИТ*ЗАКАЗНАЯ ПОЗИЦИЯ!!!</v>
          </cell>
          <cell r="C1269" t="str">
            <v>*</v>
          </cell>
          <cell r="D1269">
            <v>1</v>
          </cell>
          <cell r="E1269">
            <v>4889.7300000000005</v>
          </cell>
          <cell r="F1269">
            <v>3302.7681284999999</v>
          </cell>
          <cell r="G1269">
            <v>3302.7681284999999</v>
          </cell>
        </row>
        <row r="1270">
          <cell r="A1270">
            <v>9150867</v>
          </cell>
          <cell r="B1270" t="str">
            <v>КОМПЛЕКТ КОРОБА ARCITECH С DESIGNSIDE, H250/126, NL450, АНТРАЦИТ*ЗАКАЗНАЯ ПОЗИЦИЯ!!!</v>
          </cell>
          <cell r="C1270" t="str">
            <v>*</v>
          </cell>
          <cell r="D1270">
            <v>1</v>
          </cell>
          <cell r="E1270">
            <v>4862.3500000000004</v>
          </cell>
          <cell r="F1270">
            <v>3284.2743075000008</v>
          </cell>
          <cell r="G1270">
            <v>3284.2743075000008</v>
          </cell>
        </row>
        <row r="1271">
          <cell r="A1271">
            <v>9150868</v>
          </cell>
          <cell r="B1271" t="str">
            <v>КОМПЛЕКТ КОРОБА ARCITECH С DESIGNSIDE, H250/126, NL500, АНТРАЦИТ*ЗАКАЗНАЯ ПОЗИЦИЯ!!!</v>
          </cell>
          <cell r="C1271" t="str">
            <v>*</v>
          </cell>
          <cell r="D1271">
            <v>1</v>
          </cell>
          <cell r="E1271">
            <v>4908.1099999999997</v>
          </cell>
          <cell r="F1271">
            <v>3315.1828995000005</v>
          </cell>
          <cell r="G1271">
            <v>3315.1828995000005</v>
          </cell>
        </row>
        <row r="1272">
          <cell r="A1272">
            <v>9150869</v>
          </cell>
          <cell r="B1272" t="str">
            <v>КОМПЛЕКТ КОРОБА ARCITECH С DESIGNSIDE, H250/126, NL550, АНТРАЦИТ*ЗАКАЗНАЯ ПОЗИЦИЯ!!!</v>
          </cell>
          <cell r="C1272" t="str">
            <v>*</v>
          </cell>
          <cell r="D1272">
            <v>1</v>
          </cell>
          <cell r="E1272">
            <v>4969.2</v>
          </cell>
          <cell r="F1272">
            <v>3356.4461400000005</v>
          </cell>
          <cell r="G1272">
            <v>3356.4461400000005</v>
          </cell>
        </row>
        <row r="1273">
          <cell r="A1273">
            <v>9150870</v>
          </cell>
          <cell r="B1273" t="str">
            <v>КОМПЛЕКТ КОРОБА ARCITECH С DESIGNSIDE, H250/126, NL650, АНТРАЦИТ*ЗАКАЗНАЯ ПОЗИЦИЯ!!!</v>
          </cell>
          <cell r="C1273" t="str">
            <v>*</v>
          </cell>
          <cell r="D1273">
            <v>1</v>
          </cell>
          <cell r="E1273">
            <v>5230.88</v>
          </cell>
          <cell r="F1273">
            <v>3533.1978959999997</v>
          </cell>
          <cell r="G1273">
            <v>3533.1978959999997</v>
          </cell>
        </row>
        <row r="1274">
          <cell r="A1274">
            <v>9150876</v>
          </cell>
          <cell r="B1274" t="str">
            <v>КОМПЛЕКТ КОРОБА ARCITECH С РЕЛИНГАМИ, H282/126, NL270, АНТРАЦИТ*ЗАКАЗНАЯ ПОЗИЦИЯ!!!</v>
          </cell>
          <cell r="C1274" t="str">
            <v>*</v>
          </cell>
          <cell r="D1274">
            <v>1</v>
          </cell>
          <cell r="E1274">
            <v>2434.15</v>
          </cell>
          <cell r="F1274">
            <v>1644.1466175</v>
          </cell>
          <cell r="G1274">
            <v>1644.1466175</v>
          </cell>
        </row>
        <row r="1275">
          <cell r="A1275">
            <v>9150877</v>
          </cell>
          <cell r="B1275" t="str">
            <v>КОМПЛЕКТ КОРОБА ARCITECH С РЕЛИНГАМИ, H282/126, NL300, АНТРАЦИТ*ЗАКАЗНАЯ ПОЗИЦИЯ!!!</v>
          </cell>
          <cell r="C1275" t="str">
            <v>*</v>
          </cell>
          <cell r="D1275">
            <v>1</v>
          </cell>
          <cell r="E1275">
            <v>2448.3100000000004</v>
          </cell>
          <cell r="F1275">
            <v>1653.7109895000003</v>
          </cell>
          <cell r="G1275">
            <v>1653.7109895000003</v>
          </cell>
        </row>
        <row r="1276">
          <cell r="A1276">
            <v>9150878</v>
          </cell>
          <cell r="B1276" t="str">
            <v>КОМПЛЕКТ КОРОБА ARCITECH С РЕЛИНГАМИ, H282/126, NL350, АНТРАЦИТ*ЗАКАЗНАЯ ПОЗИЦИЯ!!!</v>
          </cell>
          <cell r="C1276" t="str">
            <v>*</v>
          </cell>
          <cell r="D1276">
            <v>1</v>
          </cell>
          <cell r="E1276">
            <v>2471.92</v>
          </cell>
          <cell r="F1276">
            <v>1669.6583640000001</v>
          </cell>
          <cell r="G1276">
            <v>1669.6583640000001</v>
          </cell>
        </row>
        <row r="1277">
          <cell r="A1277">
            <v>9150879</v>
          </cell>
          <cell r="B1277" t="str">
            <v>КОМПЛЕКТ КОРОБА ARCITECH С РЕЛИНГАМИ, H282/126, NL400, АНТРАЦИТ*ЗАКАЗНАЯ ПОЗИЦИЯ!!!</v>
          </cell>
          <cell r="C1277" t="str">
            <v>*</v>
          </cell>
          <cell r="D1277">
            <v>1</v>
          </cell>
          <cell r="E1277">
            <v>2495.5100000000002</v>
          </cell>
          <cell r="F1277">
            <v>1685.5922295000003</v>
          </cell>
          <cell r="G1277">
            <v>1685.5922295000003</v>
          </cell>
        </row>
        <row r="1278">
          <cell r="A1278">
            <v>9150880</v>
          </cell>
          <cell r="B1278" t="str">
            <v>КОМПЛЕКТ КОРОБА ARCITECH С РЕЛИНГАМИ, H282/126, NL450, АНТРАЦИТ*ЗАКАЗНАЯ ПОЗИЦИЯ!!!</v>
          </cell>
          <cell r="C1278" t="str">
            <v>*</v>
          </cell>
          <cell r="D1278">
            <v>1</v>
          </cell>
          <cell r="E1278">
            <v>2519.11</v>
          </cell>
          <cell r="F1278">
            <v>1701.5328495000003</v>
          </cell>
          <cell r="G1278">
            <v>1701.5328495000003</v>
          </cell>
        </row>
        <row r="1279">
          <cell r="A1279">
            <v>9150881</v>
          </cell>
          <cell r="B1279" t="str">
            <v>КОМПЛЕКТ КОРОБА ARCITECH С РЕЛИНГАМИ, H282/126, NL500, АНТРАЦИТ*ЗАКАЗНАЯ ПОЗИЦИЯ!!!</v>
          </cell>
          <cell r="C1279" t="str">
            <v>*</v>
          </cell>
          <cell r="D1279">
            <v>1</v>
          </cell>
          <cell r="E1279">
            <v>2542.71</v>
          </cell>
          <cell r="F1279">
            <v>1717.4734695000002</v>
          </cell>
          <cell r="G1279">
            <v>1717.4734695000002</v>
          </cell>
        </row>
        <row r="1280">
          <cell r="A1280">
            <v>9150882</v>
          </cell>
          <cell r="B1280" t="str">
            <v>КОМПЛЕКТ КОРОБА ARCITECH С РЕЛИНГАМИ, H282/126, NL550, АНТРАЦИТ*ЗАКАЗНАЯ ПОЗИЦИЯ!!!</v>
          </cell>
          <cell r="C1280" t="str">
            <v>*</v>
          </cell>
          <cell r="D1280">
            <v>1</v>
          </cell>
          <cell r="E1280">
            <v>2566.3100000000004</v>
          </cell>
          <cell r="F1280">
            <v>1733.4140895000003</v>
          </cell>
          <cell r="G1280">
            <v>1733.4140895000003</v>
          </cell>
        </row>
        <row r="1281">
          <cell r="A1281">
            <v>9150883</v>
          </cell>
          <cell r="B1281" t="str">
            <v>КОМПЛЕКТ КОРОБА ARCITECH С РЕЛИНГАМИ, H282/126, NL650, АНТРАЦИТ*ЗАКАЗНАЯ ПОЗИЦИЯ!!!</v>
          </cell>
          <cell r="C1281" t="str">
            <v>*</v>
          </cell>
          <cell r="D1281">
            <v>1</v>
          </cell>
          <cell r="E1281">
            <v>2613.5</v>
          </cell>
          <cell r="F1281">
            <v>1765.288575</v>
          </cell>
          <cell r="G1281">
            <v>1765.288575</v>
          </cell>
        </row>
        <row r="1282">
          <cell r="A1282">
            <v>9234471</v>
          </cell>
          <cell r="B1282" t="str">
            <v>КОМПЛЕКТ БОКОВИН ЯЩИКА ARCITECH, H78, NL500, АНТРАЦИТ*ЗАКАЗНАЯ ПОЗИЦИЯ!!!</v>
          </cell>
          <cell r="C1282" t="str">
            <v>*</v>
          </cell>
          <cell r="D1282">
            <v>1</v>
          </cell>
          <cell r="E1282">
            <v>1528.05</v>
          </cell>
          <cell r="F1282">
            <v>1032.1213725</v>
          </cell>
          <cell r="G1282">
            <v>1032.1213725</v>
          </cell>
        </row>
        <row r="1283">
          <cell r="A1283">
            <v>9150484</v>
          </cell>
          <cell r="B1283" t="str">
            <v>КОМПЛЕКТ БОКОВИН ЯЩИКА ARCITECH, H94, NL270, АНТРАЦИТ*ЗАКАЗНАЯ ПОЗИЦИЯ!!!</v>
          </cell>
          <cell r="C1283" t="str">
            <v>*</v>
          </cell>
          <cell r="D1283">
            <v>1</v>
          </cell>
          <cell r="E1283">
            <v>1121.56</v>
          </cell>
          <cell r="F1283">
            <v>757.55770200000006</v>
          </cell>
          <cell r="G1283">
            <v>757.55770200000006</v>
          </cell>
        </row>
        <row r="1284">
          <cell r="A1284">
            <v>9150485</v>
          </cell>
          <cell r="B1284" t="str">
            <v>КОМПЛЕКТ БОКОВИН ЯЩИКА ARCITECH, H94, NL300, АНТРАЦИТ*ЗАКАЗНАЯ ПОЗИЦИЯ!!!</v>
          </cell>
          <cell r="C1284" t="str">
            <v>*</v>
          </cell>
          <cell r="D1284">
            <v>1</v>
          </cell>
          <cell r="E1284">
            <v>1129.8</v>
          </cell>
          <cell r="F1284">
            <v>763.12341000000004</v>
          </cell>
          <cell r="G1284">
            <v>763.12341000000004</v>
          </cell>
        </row>
        <row r="1285">
          <cell r="A1285">
            <v>9150486</v>
          </cell>
          <cell r="B1285" t="str">
            <v>КОМПЛЕКТ БОКОВИН ЯЩИКА ARCITECH, H94, NL350, АНТРАЦИТ*ЗАКАЗНАЯ ПОЗИЦИЯ!!!</v>
          </cell>
          <cell r="C1285" t="str">
            <v>*</v>
          </cell>
          <cell r="D1285">
            <v>1</v>
          </cell>
          <cell r="E1285">
            <v>1143.53</v>
          </cell>
          <cell r="F1285">
            <v>772.39733850000005</v>
          </cell>
          <cell r="G1285">
            <v>772.39733850000005</v>
          </cell>
        </row>
        <row r="1286">
          <cell r="A1286">
            <v>9150487</v>
          </cell>
          <cell r="B1286" t="str">
            <v>КОМПЛЕКТ БОКОВИН ЯЩИКА ARCITECH, H94, NL400, АНТРАЦИТ*ЗАКАЗНАЯ ПОЗИЦИЯ!!!</v>
          </cell>
          <cell r="C1286" t="str">
            <v>*</v>
          </cell>
          <cell r="D1286">
            <v>1</v>
          </cell>
          <cell r="E1286">
            <v>1157.27</v>
          </cell>
          <cell r="F1286">
            <v>781.6780215</v>
          </cell>
          <cell r="G1286">
            <v>781.6780215</v>
          </cell>
        </row>
        <row r="1287">
          <cell r="A1287">
            <v>9150488</v>
          </cell>
          <cell r="B1287" t="str">
            <v>КОМПЛЕКТ БОКОВИН ЯЩИКА ARCITECH, H94, NL450, АНТРАЦИТ*ЗАКАЗНАЯ ПОЗИЦИЯ!!!</v>
          </cell>
          <cell r="C1287" t="str">
            <v>*</v>
          </cell>
          <cell r="D1287">
            <v>1</v>
          </cell>
          <cell r="E1287">
            <v>1171</v>
          </cell>
          <cell r="F1287">
            <v>790.95195000000012</v>
          </cell>
          <cell r="G1287">
            <v>790.95195000000012</v>
          </cell>
        </row>
        <row r="1288">
          <cell r="A1288">
            <v>9150489</v>
          </cell>
          <cell r="B1288" t="str">
            <v>КОМПЛЕКТ БОКОВИН ЯЩИКА ARCITECH, H94, NL500, АНТРАЦИТ*ЗАКАЗНАЯ ПОЗИЦИЯ!!!</v>
          </cell>
          <cell r="C1288" t="str">
            <v>*</v>
          </cell>
          <cell r="D1288">
            <v>1</v>
          </cell>
          <cell r="E1288">
            <v>1184.73</v>
          </cell>
          <cell r="F1288">
            <v>800.22587850000002</v>
          </cell>
          <cell r="G1288">
            <v>800.22587850000002</v>
          </cell>
        </row>
        <row r="1289">
          <cell r="A1289">
            <v>9150490</v>
          </cell>
          <cell r="B1289" t="str">
            <v>КОМПЛЕКТ БОКОВИН ЯЩИКА ARCITECH, H94, NL550, АНТРАЦИТ*ЗАКАЗНАЯ ПОЗИЦИЯ!!!</v>
          </cell>
          <cell r="C1289" t="str">
            <v>*</v>
          </cell>
          <cell r="D1289">
            <v>1</v>
          </cell>
          <cell r="E1289">
            <v>1198.46</v>
          </cell>
          <cell r="F1289">
            <v>809.49980700000003</v>
          </cell>
          <cell r="G1289">
            <v>809.49980700000003</v>
          </cell>
        </row>
        <row r="1290">
          <cell r="A1290">
            <v>9150491</v>
          </cell>
          <cell r="B1290" t="str">
            <v>КОМПЛЕКТ БОКОВИН ЯЩИКА ARCITECH, H94, NL650, АНТРАЦИТ*ЗАКАЗНАЯ ПОЗИЦИЯ!!!</v>
          </cell>
          <cell r="C1290" t="str">
            <v>*</v>
          </cell>
          <cell r="D1290">
            <v>1</v>
          </cell>
          <cell r="E1290">
            <v>1225.93</v>
          </cell>
          <cell r="F1290">
            <v>828.05441850000011</v>
          </cell>
          <cell r="G1290">
            <v>828.05441850000011</v>
          </cell>
        </row>
        <row r="1291">
          <cell r="A1291">
            <v>9150492</v>
          </cell>
          <cell r="B1291" t="str">
            <v>КОМПЛЕКТ БОКОВИН ЯЩИКА ARCITECH, H126, NL270, АНТРАЦИТ*ЗАКАЗНАЯ ПОЗИЦИЯ!!!</v>
          </cell>
          <cell r="C1291" t="str">
            <v>*</v>
          </cell>
          <cell r="D1291">
            <v>1</v>
          </cell>
          <cell r="E1291">
            <v>1350.44</v>
          </cell>
          <cell r="F1291">
            <v>912.15469800000005</v>
          </cell>
          <cell r="G1291">
            <v>912.15469800000005</v>
          </cell>
        </row>
        <row r="1292">
          <cell r="A1292">
            <v>9150493</v>
          </cell>
          <cell r="B1292" t="str">
            <v>КОМПЛЕКТ БОКОВИН ЯЩИКА ARCITECH, H126, NL300, АНТРАЦИТ*ЗАКАЗНАЯ ПОЗИЦИЯ!!!</v>
          </cell>
          <cell r="C1292" t="str">
            <v>*</v>
          </cell>
          <cell r="D1292">
            <v>1</v>
          </cell>
          <cell r="E1292">
            <v>1358.68</v>
          </cell>
          <cell r="F1292">
            <v>917.72040600000003</v>
          </cell>
          <cell r="G1292">
            <v>917.72040600000003</v>
          </cell>
        </row>
        <row r="1293">
          <cell r="A1293">
            <v>9150494</v>
          </cell>
          <cell r="B1293" t="str">
            <v>КОМПЛЕКТ БОКОВИН ЯЩИКА ARCITECH, H126, NL350, АНТРАЦИТ*ЗАКАЗНАЯ ПОЗИЦИЯ!!!</v>
          </cell>
          <cell r="C1293" t="str">
            <v>*</v>
          </cell>
          <cell r="D1293">
            <v>1</v>
          </cell>
          <cell r="E1293">
            <v>1372.42</v>
          </cell>
          <cell r="F1293">
            <v>927.00108900000009</v>
          </cell>
          <cell r="G1293">
            <v>927.00108900000009</v>
          </cell>
        </row>
        <row r="1294">
          <cell r="A1294">
            <v>9150495</v>
          </cell>
          <cell r="B1294" t="str">
            <v>КОМПЛЕКТ БОКОВИН ЯЩИКА ARCITECH, H126, NL400, АНТРАЦИТ*ЗАКАЗНАЯ ПОЗИЦИЯ!!!</v>
          </cell>
          <cell r="C1294" t="str">
            <v>*</v>
          </cell>
          <cell r="D1294">
            <v>1</v>
          </cell>
          <cell r="E1294">
            <v>1386.14</v>
          </cell>
          <cell r="F1294">
            <v>936.26826300000016</v>
          </cell>
          <cell r="G1294">
            <v>936.26826300000016</v>
          </cell>
        </row>
        <row r="1295">
          <cell r="A1295">
            <v>9150496</v>
          </cell>
          <cell r="B1295" t="str">
            <v>КОМПЛЕКТ БОКОВИН ЯЩИКА ARCITECH, H126, NL450, АНТРАЦИТ*ЗАКАЗНАЯ ПОЗИЦИЯ!!!</v>
          </cell>
          <cell r="C1295" t="str">
            <v>*</v>
          </cell>
          <cell r="D1295">
            <v>1</v>
          </cell>
          <cell r="E1295">
            <v>1399.89</v>
          </cell>
          <cell r="F1295">
            <v>945.55570050000006</v>
          </cell>
          <cell r="G1295">
            <v>945.55570050000006</v>
          </cell>
        </row>
        <row r="1296">
          <cell r="A1296">
            <v>9150497</v>
          </cell>
          <cell r="B1296" t="str">
            <v>КОМПЛЕКТ БОКОВИН ЯЩИКА ARCITECH, H126, NL500, АНТРАЦИТ*ЗАКАЗНАЯ ПОЗИЦИЯ!!!</v>
          </cell>
          <cell r="C1296" t="str">
            <v>*</v>
          </cell>
          <cell r="D1296">
            <v>1</v>
          </cell>
          <cell r="E1296">
            <v>1413.61</v>
          </cell>
          <cell r="F1296">
            <v>954.82287450000001</v>
          </cell>
          <cell r="G1296">
            <v>954.82287450000001</v>
          </cell>
        </row>
        <row r="1297">
          <cell r="A1297">
            <v>9150498</v>
          </cell>
          <cell r="B1297" t="str">
            <v>КОМПЛЕКТ БОКОВИН ЯЩИКА ARCITECH, H126, NL550, АНТРАЦИТ*ЗАКАЗНАЯ ПОЗИЦИЯ!!!</v>
          </cell>
          <cell r="C1297" t="str">
            <v>*</v>
          </cell>
          <cell r="D1297">
            <v>1</v>
          </cell>
          <cell r="E1297">
            <v>1427.35</v>
          </cell>
          <cell r="F1297">
            <v>964.10355749999997</v>
          </cell>
          <cell r="G1297">
            <v>964.10355749999997</v>
          </cell>
        </row>
        <row r="1298">
          <cell r="A1298">
            <v>9150499</v>
          </cell>
          <cell r="B1298" t="str">
            <v>КОМПЛЕКТ БОКОВИН ЯЩИКА ARCITECH, H126, NL650, АНТРАЦИТ*ЗАКАЗНАЯ ПОЗИЦИЯ!!!</v>
          </cell>
          <cell r="C1298" t="str">
            <v>*</v>
          </cell>
          <cell r="D1298">
            <v>1</v>
          </cell>
          <cell r="E1298">
            <v>1454.82</v>
          </cell>
          <cell r="F1298">
            <v>982.65816900000004</v>
          </cell>
          <cell r="G1298">
            <v>982.65816900000004</v>
          </cell>
        </row>
        <row r="1299">
          <cell r="A1299">
            <v>9150500</v>
          </cell>
          <cell r="B1299" t="str">
            <v>КОМПЛЕКТ СОЕДИНИТЕЛЕЙ ЗАДНЕЙ СТЕНКИ ARCITECH, H78, АНТРАЦИТ*ЗАКАЗНАЯ ПОЗИЦИЯ!!!</v>
          </cell>
          <cell r="C1299" t="str">
            <v>*</v>
          </cell>
          <cell r="D1299">
            <v>1</v>
          </cell>
          <cell r="E1299">
            <v>256.52</v>
          </cell>
          <cell r="F1299">
            <v>173.266434</v>
          </cell>
          <cell r="G1299">
            <v>173.266434</v>
          </cell>
        </row>
        <row r="1300">
          <cell r="A1300">
            <v>9150501</v>
          </cell>
          <cell r="B1300" t="str">
            <v>КОМПЛЕКТ СОЕДИНИТЕЛЕЙ ЗАДНЕЙ СТЕНКИ ARCITECH, H94, АНТРАЦИТ*ЗАКАЗНАЯ ПОЗИЦИЯ!!!</v>
          </cell>
          <cell r="C1300" t="str">
            <v>*</v>
          </cell>
          <cell r="D1300">
            <v>1</v>
          </cell>
          <cell r="E1300">
            <v>256.52</v>
          </cell>
          <cell r="F1300">
            <v>173.266434</v>
          </cell>
          <cell r="G1300">
            <v>173.266434</v>
          </cell>
        </row>
        <row r="1301">
          <cell r="A1301">
            <v>9150502</v>
          </cell>
          <cell r="B1301" t="str">
            <v>КОМПЛЕКТ СОЕДИНИТЕЛЕЙ ЗАДНЕЙ СТЕНКИ ARCITECH, H126, АНТРАЦИТ*ЗАКАЗНАЯ ПОЗИЦИЯ!!!</v>
          </cell>
          <cell r="C1301" t="str">
            <v>*</v>
          </cell>
          <cell r="D1301">
            <v>1</v>
          </cell>
          <cell r="E1301">
            <v>325.58999999999997</v>
          </cell>
          <cell r="F1301">
            <v>219.91976549999998</v>
          </cell>
          <cell r="G1301">
            <v>219.91976549999998</v>
          </cell>
        </row>
        <row r="1302">
          <cell r="A1302">
            <v>9150503</v>
          </cell>
          <cell r="B1302" t="str">
            <v>КОМПЛЕКТ СОЕДИНИТЕЛЕЙ ЗАДНЕЙ СТЕНКИ ARCITECH, H186, АНТРАЦИТ*ЗАКАЗНАЯ ПОЗИЦИЯ!!!</v>
          </cell>
          <cell r="C1302" t="str">
            <v>*</v>
          </cell>
          <cell r="D1302">
            <v>1</v>
          </cell>
          <cell r="E1302">
            <v>414.37</v>
          </cell>
          <cell r="F1302">
            <v>279.88621649999999</v>
          </cell>
          <cell r="G1302">
            <v>279.88621649999999</v>
          </cell>
        </row>
        <row r="1303">
          <cell r="A1303">
            <v>9150505</v>
          </cell>
          <cell r="B1303" t="str">
            <v>КОМПЛЕКТ СОЕДИНИТЕЛЕЙ ЗАДНЕЙ СТЕНКИ ARCITECH, H218, АНТРАЦИТ*ЗАКАЗНАЯ ПОЗИЦИЯ!!!</v>
          </cell>
          <cell r="C1303" t="str">
            <v>*</v>
          </cell>
          <cell r="D1303">
            <v>1</v>
          </cell>
          <cell r="E1303">
            <v>477.52</v>
          </cell>
          <cell r="F1303">
            <v>322.54088400000001</v>
          </cell>
          <cell r="G1303">
            <v>322.54088400000001</v>
          </cell>
        </row>
        <row r="1304">
          <cell r="A1304">
            <v>9150506</v>
          </cell>
          <cell r="B1304" t="str">
            <v>КОМПЛЕКТ СОЕДИНИТЕЛЕЙ ЗАДНЕЙ СТЕНКИ ARCITECH, H250, АНТРАЦИТ*ЗАКАЗНАЯ ПОЗИЦИЯ!!!</v>
          </cell>
          <cell r="C1304" t="str">
            <v>*</v>
          </cell>
          <cell r="D1304">
            <v>1</v>
          </cell>
          <cell r="E1304">
            <v>556.45000000000005</v>
          </cell>
          <cell r="F1304">
            <v>375.85415250000005</v>
          </cell>
          <cell r="G1304">
            <v>375.85415250000005</v>
          </cell>
        </row>
        <row r="1305">
          <cell r="A1305">
            <v>9150507</v>
          </cell>
          <cell r="B1305" t="str">
            <v>КОМПЛЕКТ СОЕДИНИТЕЛЕЙ ЗАДНЕЙ СТЕНКИ ARCITECH, H282, АНТРАЦИТ*ЗАКАЗНАЯ ПОЗИЦИЯ!!!</v>
          </cell>
          <cell r="C1305" t="str">
            <v>*</v>
          </cell>
          <cell r="D1305">
            <v>1</v>
          </cell>
          <cell r="E1305">
            <v>651.16</v>
          </cell>
          <cell r="F1305">
            <v>439.82602200000002</v>
          </cell>
          <cell r="G1305">
            <v>439.82602200000002</v>
          </cell>
        </row>
        <row r="1306">
          <cell r="A1306">
            <v>9150512</v>
          </cell>
          <cell r="B1306" t="str">
            <v>КОМПЛЕКТ ПРОДОЛЬНЫХ РЕЛИНГОВ КОРОБА С СОЕД. ПЕРЕД. ПАНЕЛИ ARCITECH, NL270, АНТРАЦИТ*ЗАКАЗНАЯ ПОЗИЦИЯ!!!</v>
          </cell>
          <cell r="C1306" t="str">
            <v>*</v>
          </cell>
          <cell r="D1306">
            <v>1</v>
          </cell>
          <cell r="E1306">
            <v>432.63</v>
          </cell>
          <cell r="F1306">
            <v>292.21993350000002</v>
          </cell>
          <cell r="G1306">
            <v>292.21993350000002</v>
          </cell>
        </row>
        <row r="1307">
          <cell r="A1307">
            <v>9150513</v>
          </cell>
          <cell r="B1307" t="str">
            <v>КОМПЛЕКТ ПРОДОЛЬНЫХ РЕЛИНГОВ КОРОБА С СОЕД. ПЕРЕД. ПАНЕЛИ ARCITECH, NL300, АНТРАЦИТ*ЗАКАЗНАЯ ПОЗИЦИЯ!!!</v>
          </cell>
          <cell r="C1307" t="str">
            <v>*</v>
          </cell>
          <cell r="D1307">
            <v>1</v>
          </cell>
          <cell r="E1307">
            <v>438.53999999999996</v>
          </cell>
          <cell r="F1307">
            <v>296.21184299999999</v>
          </cell>
          <cell r="G1307">
            <v>296.21184299999999</v>
          </cell>
        </row>
        <row r="1308">
          <cell r="A1308">
            <v>9150514</v>
          </cell>
          <cell r="B1308" t="str">
            <v>КОМПЛЕКТ ПРОДОЛЬНЫХ РЕЛИНГОВ КОРОБА С СОЕД. ПЕРЕД. ПАНЕЛИ ARCITECH, NL350, АНТРАЦИТ*ЗАКАЗНАЯ ПОЗИЦИЯ!!!</v>
          </cell>
          <cell r="C1308" t="str">
            <v>*</v>
          </cell>
          <cell r="D1308">
            <v>1</v>
          </cell>
          <cell r="E1308">
            <v>448.4</v>
          </cell>
          <cell r="F1308">
            <v>302.87178</v>
          </cell>
          <cell r="G1308">
            <v>302.87178</v>
          </cell>
        </row>
        <row r="1309">
          <cell r="A1309">
            <v>9150515</v>
          </cell>
          <cell r="B1309" t="str">
            <v>КОМПЛЕКТ ПРОДОЛЬНЫХ РЕЛИНГОВ КОРОБА С СОЕД. ПЕРЕД. ПАНЕЛИ ARCITECH, NL400, АНТРАЦИТ*ЗАКАЗНАЯ ПОЗИЦИЯ!!!</v>
          </cell>
          <cell r="C1309" t="str">
            <v>*</v>
          </cell>
          <cell r="D1309">
            <v>1</v>
          </cell>
          <cell r="E1309">
            <v>458.26</v>
          </cell>
          <cell r="F1309">
            <v>309.53171700000007</v>
          </cell>
          <cell r="G1309">
            <v>309.53171700000007</v>
          </cell>
        </row>
        <row r="1310">
          <cell r="A1310">
            <v>9150516</v>
          </cell>
          <cell r="B1310" t="str">
            <v>КОМПЛЕКТ ПРОДОЛЬНЫХ РЕЛИНГОВ КОРОБА С СОЕД. ПЕРЕД. ПАНЕЛИ ARCITECH, NL450, АНТРАЦИТ*ЗАКАЗНАЯ ПОЗИЦИЯ!!!</v>
          </cell>
          <cell r="C1310" t="str">
            <v>*</v>
          </cell>
          <cell r="D1310">
            <v>1</v>
          </cell>
          <cell r="E1310">
            <v>468.12</v>
          </cell>
          <cell r="F1310">
            <v>316.19165400000003</v>
          </cell>
          <cell r="G1310">
            <v>316.19165400000003</v>
          </cell>
        </row>
        <row r="1311">
          <cell r="A1311">
            <v>9150517</v>
          </cell>
          <cell r="B1311" t="str">
            <v>КОМПЛЕКТ ПРОДОЛЬНЫХ РЕЛИНГОВ КОРОБА С СОЕД. ПЕРЕД. ПАНЕЛИ ARCITECH, NL500, АНТРАЦИТ*ЗАКАЗНАЯ ПОЗИЦИЯ!!!</v>
          </cell>
          <cell r="C1311" t="str">
            <v>*</v>
          </cell>
          <cell r="D1311">
            <v>1</v>
          </cell>
          <cell r="E1311">
            <v>477.98</v>
          </cell>
          <cell r="F1311">
            <v>322.85159099999998</v>
          </cell>
          <cell r="G1311">
            <v>322.85159099999998</v>
          </cell>
        </row>
        <row r="1312">
          <cell r="A1312">
            <v>9150518</v>
          </cell>
          <cell r="B1312" t="str">
            <v>КОМПЛЕКТ ПРОДОЛЬНЫХ РЕЛИНГОВ КОРОБА С СОЕД. ПЕРЕД. ПАНЕЛИ ARCITECH, NL550, АНТРАЦИТ*ЗАКАЗНАЯ ПОЗИЦИЯ!!!</v>
          </cell>
          <cell r="C1312" t="str">
            <v>*</v>
          </cell>
          <cell r="D1312">
            <v>1</v>
          </cell>
          <cell r="E1312">
            <v>487.86</v>
          </cell>
          <cell r="F1312">
            <v>329.52503700000005</v>
          </cell>
          <cell r="G1312">
            <v>329.52503700000005</v>
          </cell>
        </row>
        <row r="1313">
          <cell r="A1313">
            <v>9150519</v>
          </cell>
          <cell r="B1313" t="str">
            <v>КОМПЛЕКТ ПРОДОЛЬНЫХ РЕЛИНГОВ КОРОБА С СОЕД. ПЕРЕД. ПАНЕЛИ ARCITECH, NL650, АНТРАЦИТ*ЗАКАЗНАЯ ПОЗИЦИЯ!!!</v>
          </cell>
          <cell r="C1313" t="str">
            <v>*</v>
          </cell>
          <cell r="D1313">
            <v>1</v>
          </cell>
          <cell r="E1313">
            <v>507.59999999999997</v>
          </cell>
          <cell r="F1313">
            <v>342.85842000000002</v>
          </cell>
          <cell r="G1313">
            <v>342.85842000000002</v>
          </cell>
        </row>
        <row r="1314">
          <cell r="A1314">
            <v>9122913</v>
          </cell>
          <cell r="B1314" t="str">
            <v>КОМПЛЕКТ НАДСТАВОК НА БОКОВИНУ TOPSIDE ДЛЯ ARCITECH, H92, NL400, СТАЛЬ, АНТРАЦИТ*ЗАКАЗНАЯ ПОЗИЦИЯ!!!</v>
          </cell>
          <cell r="C1314" t="str">
            <v>*</v>
          </cell>
          <cell r="D1314">
            <v>1</v>
          </cell>
          <cell r="E1314">
            <v>1705.19</v>
          </cell>
          <cell r="F1314">
            <v>1151.7705855000002</v>
          </cell>
          <cell r="G1314">
            <v>1151.7705855000002</v>
          </cell>
        </row>
        <row r="1315">
          <cell r="A1315">
            <v>9122917</v>
          </cell>
          <cell r="B1315" t="str">
            <v>КОМПЛЕКТ НАДСТАВОК НА БОКОВИНУ TOPSIDE ДЛЯ ARCITECH, H92, NL450, СТАЛЬ, АНТРАЦИТ*ЗАКАЗНАЯ ПОЗИЦИЯ!!!</v>
          </cell>
          <cell r="C1315" t="str">
            <v>*</v>
          </cell>
          <cell r="D1315">
            <v>1</v>
          </cell>
          <cell r="E1315">
            <v>1713.62</v>
          </cell>
          <cell r="F1315">
            <v>1157.4646289999998</v>
          </cell>
          <cell r="G1315">
            <v>1157.4646289999998</v>
          </cell>
        </row>
        <row r="1316">
          <cell r="A1316">
            <v>9122921</v>
          </cell>
          <cell r="B1316" t="str">
            <v>КОМПЛЕКТ НАДСТАВОК НА БОКОВИНУ TOPSIDE ДЛЯ ARCITECH, H92, NL500, СТАЛЬ, АНТРАЦИТ*ЗАКАЗНАЯ ПОЗИЦИЯ!!!</v>
          </cell>
          <cell r="C1316" t="str">
            <v>*</v>
          </cell>
          <cell r="D1316">
            <v>1</v>
          </cell>
          <cell r="E1316">
            <v>1722.06</v>
          </cell>
          <cell r="F1316">
            <v>1163.1654270000001</v>
          </cell>
          <cell r="G1316">
            <v>1163.1654270000001</v>
          </cell>
        </row>
        <row r="1317">
          <cell r="A1317">
            <v>9122925</v>
          </cell>
          <cell r="B1317" t="str">
            <v>КОМПЛЕКТ НАДСТАВОК НА БОКОВИНУ TOPSIDE ДЛЯ ARCITECH, H92, NL550, СТАЛЬ, АНТРАЦИТ*ЗАКАЗНАЯ ПОЗИЦИЯ!!!</v>
          </cell>
          <cell r="C1317" t="str">
            <v>*</v>
          </cell>
          <cell r="D1317">
            <v>1</v>
          </cell>
          <cell r="E1317">
            <v>1730.47</v>
          </cell>
          <cell r="F1317">
            <v>1168.8459615000002</v>
          </cell>
          <cell r="G1317">
            <v>1168.8459615000002</v>
          </cell>
        </row>
        <row r="1318">
          <cell r="A1318">
            <v>9122933</v>
          </cell>
          <cell r="B1318" t="str">
            <v>КОМПЛЕКТ НАДСТАВОК НА БОКОВИНУ TOPSIDE ДЛЯ ARCITECH, H92, NL650, СТАЛЬ, АНТРАЦИТ*ЗАКАЗНАЯ ПОЗИЦИЯ!!!</v>
          </cell>
          <cell r="C1318" t="str">
            <v>*</v>
          </cell>
          <cell r="D1318">
            <v>1</v>
          </cell>
          <cell r="E1318">
            <v>1747.32</v>
          </cell>
          <cell r="F1318">
            <v>1180.227294</v>
          </cell>
          <cell r="G1318">
            <v>1180.227294</v>
          </cell>
        </row>
        <row r="1319">
          <cell r="A1319">
            <v>9122974</v>
          </cell>
          <cell r="B1319" t="str">
            <v>КОМПЛЕКТ АДАПТЕРОВ DESIGNSIDE ARCITECH, H92, АНТРАЦИТ*ЗАКАЗНАЯ ПОЗИЦИЯ!!!</v>
          </cell>
          <cell r="C1319" t="str">
            <v>*</v>
          </cell>
          <cell r="D1319">
            <v>1</v>
          </cell>
          <cell r="E1319">
            <v>789.27</v>
          </cell>
          <cell r="F1319">
            <v>533.11242149999998</v>
          </cell>
          <cell r="G1319">
            <v>533.11242149999998</v>
          </cell>
        </row>
        <row r="1320">
          <cell r="A1320">
            <v>9122950</v>
          </cell>
          <cell r="B1320" t="str">
            <v>КОМПЛЕКТ НАДСТАВОК НА БОКОВИНУ TOPSIDE ДЛЯ ARCITECH, H124, NL400, СТАЛЬ, АНТРАЦИТ*ЗАКАЗНАЯ ПОЗИЦИЯ!!!</v>
          </cell>
          <cell r="C1320" t="str">
            <v>*</v>
          </cell>
          <cell r="D1320">
            <v>1</v>
          </cell>
          <cell r="E1320">
            <v>2003.3</v>
          </cell>
          <cell r="F1320">
            <v>1353.1289850000001</v>
          </cell>
          <cell r="G1320">
            <v>1353.1289850000001</v>
          </cell>
        </row>
        <row r="1321">
          <cell r="A1321">
            <v>9122954</v>
          </cell>
          <cell r="B1321" t="str">
            <v>КОМПЛЕКТ НАДСТАВОК НА БОКОВИНУ TOPSIDE ДЛЯ ARCITECH, H124, NL450, СТАЛЬ, АНТРАЦИТ*ЗАКАЗНАЯ ПОЗИЦИЯ!!!</v>
          </cell>
          <cell r="C1321" t="str">
            <v>*</v>
          </cell>
          <cell r="D1321">
            <v>1</v>
          </cell>
          <cell r="E1321">
            <v>2014.66</v>
          </cell>
          <cell r="F1321">
            <v>1360.802097</v>
          </cell>
          <cell r="G1321">
            <v>1360.802097</v>
          </cell>
        </row>
        <row r="1322">
          <cell r="A1322">
            <v>9122958</v>
          </cell>
          <cell r="B1322" t="str">
            <v>КОМПЛЕКТ НАДСТАВОК НА БОКОВИНУ TOPSIDE ДЛЯ ARCITECH, H124, NL500, СТАЛЬ, АНТРАЦИТ*ЗАКАЗНАЯ ПОЗИЦИЯ!!!</v>
          </cell>
          <cell r="C1322" t="str">
            <v>*</v>
          </cell>
          <cell r="D1322">
            <v>1</v>
          </cell>
          <cell r="E1322">
            <v>2026</v>
          </cell>
          <cell r="F1322">
            <v>1368.4617000000001</v>
          </cell>
          <cell r="G1322">
            <v>1368.4617000000001</v>
          </cell>
        </row>
        <row r="1323">
          <cell r="A1323">
            <v>9122962</v>
          </cell>
          <cell r="B1323" t="str">
            <v>КОМПЛЕКТ НАДСТАВОК НА БОКОВИНУ TOPSIDE ДЛЯ ARCITECH, H124, NL550, СТАЛЬ, АНТРАЦИТ*ЗАКАЗНАЯ ПОЗИЦИЯ!!!</v>
          </cell>
          <cell r="C1323" t="str">
            <v>*</v>
          </cell>
          <cell r="D1323">
            <v>1</v>
          </cell>
          <cell r="E1323">
            <v>2037.36</v>
          </cell>
          <cell r="F1323">
            <v>1376.134812</v>
          </cell>
          <cell r="G1323">
            <v>1376.134812</v>
          </cell>
        </row>
        <row r="1324">
          <cell r="A1324">
            <v>9122970</v>
          </cell>
          <cell r="B1324" t="str">
            <v>КОМПЛЕКТ НАДСТАВОК НА БОКОВИНУ TOPSIDE ДЛЯ ARCITECH, H124, NL650, СТАЛЬ, АНТРАЦИТ*ЗАКАЗНАЯ ПОЗИЦИЯ!!!</v>
          </cell>
          <cell r="C1324" t="str">
            <v>*</v>
          </cell>
          <cell r="D1324">
            <v>1</v>
          </cell>
          <cell r="E1324">
            <v>2060.0600000000004</v>
          </cell>
          <cell r="F1324">
            <v>1391.4675270000005</v>
          </cell>
          <cell r="G1324">
            <v>1391.4675270000005</v>
          </cell>
        </row>
        <row r="1325">
          <cell r="A1325">
            <v>9122979</v>
          </cell>
          <cell r="B1325" t="str">
            <v>КОМПЛЕКТ АДАПТЕРОВ DESIGNSIDE ARCITECH, H124, АНТРАЦИТ*ЗАКАЗНАЯ ПОЗИЦИЯ!!!</v>
          </cell>
          <cell r="C1325" t="str">
            <v>*</v>
          </cell>
          <cell r="D1325">
            <v>1</v>
          </cell>
          <cell r="E1325">
            <v>1183.9000000000001</v>
          </cell>
          <cell r="F1325">
            <v>799.66525500000012</v>
          </cell>
          <cell r="G1325">
            <v>799.66525500000012</v>
          </cell>
        </row>
        <row r="1326">
          <cell r="A1326">
            <v>9192201</v>
          </cell>
          <cell r="B1326" t="str">
            <v>ЗАДНЯЯ СТЕНКА ЯЩИКА ARCITECH, H94, L2000, АЛЮМИНИЙ, АНТРАЦИТ*ЗАКАЗНАЯ ПОЗИЦИЯ!!!</v>
          </cell>
          <cell r="C1326" t="str">
            <v>*</v>
          </cell>
          <cell r="D1326">
            <v>1</v>
          </cell>
          <cell r="E1326">
            <v>4119.92</v>
          </cell>
          <cell r="F1326">
            <v>2782.7999639999998</v>
          </cell>
          <cell r="G1326">
            <v>2782.7999639999998</v>
          </cell>
        </row>
        <row r="1327">
          <cell r="A1327">
            <v>9192195</v>
          </cell>
          <cell r="B1327" t="str">
            <v>ЗАДНЯЯ СТЕНКА ЯЩИКА ARCITECH, H126, L2000, АЛЮМИНИЙ, АНТРАЦИТ*ЗАКАЗНАЯ ПОЗИЦИЯ!!!</v>
          </cell>
          <cell r="C1327" t="str">
            <v>*</v>
          </cell>
          <cell r="D1327">
            <v>1</v>
          </cell>
          <cell r="E1327">
            <v>4462.47</v>
          </cell>
          <cell r="F1327">
            <v>3014.1753615000002</v>
          </cell>
          <cell r="G1327">
            <v>3014.1753615000002</v>
          </cell>
        </row>
        <row r="1328">
          <cell r="A1328">
            <v>9192190</v>
          </cell>
          <cell r="B1328" t="str">
            <v>ЗАДНЯЯ СТЕНКА ЯЩИКА ARCITECH, H186, L2000, АЛЮМИНИЙ, АНТРАЦИТ*ЗАКАЗНАЯ ПОЗИЦИЯ!!!</v>
          </cell>
          <cell r="C1328" t="str">
            <v>*</v>
          </cell>
          <cell r="D1328">
            <v>1</v>
          </cell>
          <cell r="E1328">
            <v>5804.5</v>
          </cell>
          <cell r="F1328">
            <v>3920.6495250000003</v>
          </cell>
          <cell r="G1328">
            <v>3920.6495250000003</v>
          </cell>
        </row>
        <row r="1329">
          <cell r="A1329">
            <v>9192183</v>
          </cell>
          <cell r="B1329" t="str">
            <v>ЗАДНЯЯ СТЕНКА ЯЩИКА ARCITECH, H218, L2000, АЛЮМИНИЙ, АНТРАЦИТ*ЗАКАЗНАЯ ПОЗИЦИЯ!!!</v>
          </cell>
          <cell r="C1329" t="str">
            <v>*</v>
          </cell>
          <cell r="D1329">
            <v>1</v>
          </cell>
          <cell r="E1329">
            <v>6390.45</v>
          </cell>
          <cell r="F1329">
            <v>4316.4294525000005</v>
          </cell>
          <cell r="G1329">
            <v>4316.4294525000005</v>
          </cell>
        </row>
        <row r="1330">
          <cell r="A1330">
            <v>9140121</v>
          </cell>
          <cell r="B1330" t="str">
            <v>КОМПЛЕКТ СОЕДИНИТЕЛЕЙ ПЕРЕДНЕЙ ПАНЕЛИ ВНУТР. ЯЩИКА ARCITECH, H94, АНТРАЦИТ*ЗАКАЗНАЯ ПОЗИЦИЯ!!!</v>
          </cell>
          <cell r="C1330" t="str">
            <v>*</v>
          </cell>
          <cell r="D1330">
            <v>15</v>
          </cell>
          <cell r="E1330">
            <v>631.41999999999996</v>
          </cell>
          <cell r="F1330">
            <v>426.492639</v>
          </cell>
          <cell r="G1330">
            <v>426.492639</v>
          </cell>
        </row>
        <row r="1331">
          <cell r="A1331">
            <v>9140122</v>
          </cell>
          <cell r="B1331" t="str">
            <v>КОМПЛЕКТ СОЕДИНИТЕЛЕЙ ПЕРЕДНЕЙ ПАНЕЛИ ВНУТР. ЯЩИКА ARCITECH, H126, АНТРАЦИТ*ЗАКАЗНАЯ ПОЗИЦИЯ!!!</v>
          </cell>
          <cell r="C1331" t="str">
            <v>*</v>
          </cell>
          <cell r="D1331">
            <v>15</v>
          </cell>
          <cell r="E1331">
            <v>809.01</v>
          </cell>
          <cell r="F1331">
            <v>546.44580450000001</v>
          </cell>
          <cell r="G1331">
            <v>546.44580450000001</v>
          </cell>
        </row>
        <row r="1332">
          <cell r="A1332">
            <v>9140123</v>
          </cell>
          <cell r="B1332" t="str">
            <v>КОМПЛЕКТ СОЕДИНИТЕЛЕЙ ПЕРЕДНЕЙ ПАНЕЛИ ВНУТР. КОРОБА ARCITECH, H186, АНТРАЦИТ*ЗАКАЗНАЯ ПОЗИЦИЯ!!!</v>
          </cell>
          <cell r="C1332" t="str">
            <v>*</v>
          </cell>
          <cell r="D1332">
            <v>15</v>
          </cell>
          <cell r="E1332">
            <v>1144.45</v>
          </cell>
          <cell r="F1332">
            <v>773.01875250000001</v>
          </cell>
          <cell r="G1332">
            <v>773.01875250000001</v>
          </cell>
        </row>
        <row r="1333">
          <cell r="A1333">
            <v>9140124</v>
          </cell>
          <cell r="B1333" t="str">
            <v>КОМПЛЕКТ СОЕДИНИТЕЛЕЙ ПЕРЕДНЕЙ ПАНЕЛИ ВНУТР. КОРОБА ARCITECH, H218, АНТРАЦИТ*ЗАКАЗНАЯ ПОЗИЦИЯ!!!</v>
          </cell>
          <cell r="C1333" t="str">
            <v>*</v>
          </cell>
          <cell r="D1333">
            <v>15</v>
          </cell>
          <cell r="E1333">
            <v>1322.03</v>
          </cell>
          <cell r="F1333">
            <v>892.96516350000002</v>
          </cell>
          <cell r="G1333">
            <v>892.96516350000002</v>
          </cell>
        </row>
        <row r="1334">
          <cell r="A1334">
            <v>9192205</v>
          </cell>
          <cell r="B1334" t="str">
            <v>ПЕРЕДНЯЯ ПАНЕЛЬ ВНУТРЕННЕГО ЯЩИКА ARCITECH, L2000, АЛЮМИНИЙ, АНТРАЦИТ*ЗАКАЗНАЯ ПОЗИЦИЯ!!!</v>
          </cell>
          <cell r="C1334" t="str">
            <v>*</v>
          </cell>
          <cell r="D1334">
            <v>1</v>
          </cell>
          <cell r="E1334">
            <v>2590.3000000000002</v>
          </cell>
          <cell r="F1334">
            <v>1749.6181350000002</v>
          </cell>
          <cell r="G1334">
            <v>1749.6181350000002</v>
          </cell>
        </row>
        <row r="1335">
          <cell r="A1335">
            <v>9182712</v>
          </cell>
          <cell r="B1335" t="str">
            <v>РЕЛИНГ ПЕРЕДНЕЙ ПАНЕЛИ ARCITECH, L2000, АЛЮМИНИЙ, АНТРАЦИТ*ЗАКАЗНАЯ ПОЗИЦИЯ!!!</v>
          </cell>
          <cell r="C1335" t="str">
            <v>*</v>
          </cell>
          <cell r="D1335">
            <v>1</v>
          </cell>
          <cell r="E1335">
            <v>700.26</v>
          </cell>
          <cell r="F1335">
            <v>472.99061700000004</v>
          </cell>
          <cell r="G1335">
            <v>472.99061700000004</v>
          </cell>
        </row>
        <row r="1336">
          <cell r="A1336">
            <v>9235834</v>
          </cell>
          <cell r="B1336" t="str">
            <v>ФИКСАТОР ВНУТРЕННЕГО ЯЩИКА ARCITECH,АНТРАЦИТ</v>
          </cell>
          <cell r="C1336">
            <v>0</v>
          </cell>
          <cell r="D1336">
            <v>1</v>
          </cell>
          <cell r="E1336">
            <v>361.4</v>
          </cell>
          <cell r="F1336">
            <v>244.10763</v>
          </cell>
          <cell r="G1336">
            <v>244.10763</v>
          </cell>
        </row>
        <row r="1337">
          <cell r="A1337">
            <v>9194979</v>
          </cell>
          <cell r="B1337" t="str">
            <v>ВНУТРЕННЯЯ ОРГАНИЗАЦИЯ ORGATRAY 440, T370-440, B175-200, ПЛАСТИК, АНТРАЦИТ</v>
          </cell>
          <cell r="C1337">
            <v>0</v>
          </cell>
          <cell r="D1337">
            <v>1</v>
          </cell>
          <cell r="E1337">
            <v>596.41999999999996</v>
          </cell>
          <cell r="F1337">
            <v>402.85188900000003</v>
          </cell>
          <cell r="G1337">
            <v>402.85188900000003</v>
          </cell>
        </row>
        <row r="1338">
          <cell r="A1338">
            <v>9194980</v>
          </cell>
          <cell r="B1338" t="str">
            <v>ВНУТРЕННЯЯ ОРГАНИЗАЦИЯ ORGATRAY 440, T370-440, B201-250, ПЛАСТИК, АНТРАЦИТ</v>
          </cell>
          <cell r="C1338">
            <v>0</v>
          </cell>
          <cell r="D1338">
            <v>1</v>
          </cell>
          <cell r="E1338">
            <v>637.54999999999995</v>
          </cell>
          <cell r="F1338">
            <v>430.63314750000001</v>
          </cell>
          <cell r="G1338">
            <v>430.63314750000001</v>
          </cell>
        </row>
        <row r="1339">
          <cell r="A1339">
            <v>9194981</v>
          </cell>
          <cell r="B1339" t="str">
            <v>ВНУТРЕННЯЯ ОРГАНИЗАЦИЯ ORGATRAY 440, T370-440, B251-300, ПЛАСТИК, АНТРАЦИТ</v>
          </cell>
          <cell r="C1339">
            <v>0</v>
          </cell>
          <cell r="D1339">
            <v>1</v>
          </cell>
          <cell r="E1339">
            <v>678.69</v>
          </cell>
          <cell r="F1339">
            <v>458.42116050000004</v>
          </cell>
          <cell r="G1339">
            <v>458.42116050000004</v>
          </cell>
        </row>
        <row r="1340">
          <cell r="A1340">
            <v>9194982</v>
          </cell>
          <cell r="B1340" t="str">
            <v>ВНУТРЕННЯЯ ОРГАНИЗАЦИЯ ORGATRAY 440, T370-440, B301-350, ПЛАСТИК, АНТРАЦИТ</v>
          </cell>
          <cell r="C1340">
            <v>0</v>
          </cell>
          <cell r="D1340">
            <v>1</v>
          </cell>
          <cell r="E1340">
            <v>719.81</v>
          </cell>
          <cell r="F1340">
            <v>486.19566449999996</v>
          </cell>
          <cell r="G1340">
            <v>486.19566449999996</v>
          </cell>
        </row>
        <row r="1341">
          <cell r="A1341">
            <v>9194983</v>
          </cell>
          <cell r="B1341" t="str">
            <v>ВНУТРЕННЯЯ ОРГАНИЗАЦИЯ ORGATRAY 440, T370-440, B351-400, ПЛАСТИК, АНТРАЦИТ</v>
          </cell>
          <cell r="C1341">
            <v>0</v>
          </cell>
          <cell r="D1341">
            <v>1</v>
          </cell>
          <cell r="E1341">
            <v>760.96</v>
          </cell>
          <cell r="F1341">
            <v>513.99043200000006</v>
          </cell>
          <cell r="G1341">
            <v>513.99043200000006</v>
          </cell>
        </row>
        <row r="1342">
          <cell r="A1342">
            <v>9194984</v>
          </cell>
          <cell r="B1342" t="str">
            <v>ВНУТРЕННЯЯ ОРГАНИЗАЦИЯ ORGATRAY 440, T370-440, B401-450, ПЛАСТИК, АНТРАЦИТ</v>
          </cell>
          <cell r="C1342">
            <v>0</v>
          </cell>
          <cell r="D1342">
            <v>1</v>
          </cell>
          <cell r="E1342">
            <v>802.08</v>
          </cell>
          <cell r="F1342">
            <v>541.76493600000015</v>
          </cell>
          <cell r="G1342">
            <v>541.76493600000015</v>
          </cell>
        </row>
        <row r="1343">
          <cell r="A1343">
            <v>9194985</v>
          </cell>
          <cell r="B1343" t="str">
            <v>ВНУТРЕННЯЯ ОРГАНИЗАЦИЯ ORGATRAY 440, T370-440, B451-500, ПЛАСТИК, АНТРАЦИТ</v>
          </cell>
          <cell r="C1343">
            <v>0</v>
          </cell>
          <cell r="D1343">
            <v>1</v>
          </cell>
          <cell r="E1343">
            <v>843.22</v>
          </cell>
          <cell r="F1343">
            <v>569.55294900000001</v>
          </cell>
          <cell r="G1343">
            <v>569.55294900000001</v>
          </cell>
        </row>
        <row r="1344">
          <cell r="A1344">
            <v>9194986</v>
          </cell>
          <cell r="B1344" t="str">
            <v>ВНУТРЕННЯЯ ОРГАНИЗАЦИЯ ORGATRAY 440, T370-440, B501-600, ПЛАСТИК, АНТРАЦИТ</v>
          </cell>
          <cell r="C1344">
            <v>0</v>
          </cell>
          <cell r="D1344">
            <v>1</v>
          </cell>
          <cell r="E1344">
            <v>925.47</v>
          </cell>
          <cell r="F1344">
            <v>625.10871150000003</v>
          </cell>
          <cell r="G1344">
            <v>625.10871150000003</v>
          </cell>
        </row>
        <row r="1345">
          <cell r="A1345">
            <v>9194988</v>
          </cell>
          <cell r="B1345" t="str">
            <v>ВНУТРЕННЯЯ ОРГАНИЗАЦИЯ ORGATRAY 440, T370-440, B701-800, ПЛАСТИК, АНТРАЦИТ</v>
          </cell>
          <cell r="C1345">
            <v>0</v>
          </cell>
          <cell r="D1345">
            <v>1</v>
          </cell>
          <cell r="E1345">
            <v>1791.1</v>
          </cell>
          <cell r="F1345">
            <v>1209.798495</v>
          </cell>
          <cell r="G1345">
            <v>1209.798495</v>
          </cell>
        </row>
        <row r="1346">
          <cell r="A1346">
            <v>9194989</v>
          </cell>
          <cell r="B1346" t="str">
            <v>ВНУТРЕННЯЯ ОРГАНИЗАЦИЯ ORGATRAY 440, T370-440, B801-900, ПЛАСТИК, АНТРАЦИТ</v>
          </cell>
          <cell r="C1346">
            <v>0</v>
          </cell>
          <cell r="D1346">
            <v>1</v>
          </cell>
          <cell r="E1346">
            <v>1873.37</v>
          </cell>
          <cell r="F1346">
            <v>1265.3677665</v>
          </cell>
          <cell r="G1346">
            <v>1265.3677665</v>
          </cell>
        </row>
        <row r="1347">
          <cell r="A1347">
            <v>9194990</v>
          </cell>
          <cell r="B1347" t="str">
            <v>ВНУТРЕННЯЯ ОРГАНИЗАЦИЯ ORGATRAY 440, T370-440, B901-1000, ПЛАСТИК, АНТРАЦИТ</v>
          </cell>
          <cell r="C1347">
            <v>0</v>
          </cell>
          <cell r="D1347">
            <v>1</v>
          </cell>
          <cell r="E1347">
            <v>1955.62</v>
          </cell>
          <cell r="F1347">
            <v>1320.9235290000001</v>
          </cell>
          <cell r="G1347">
            <v>1320.9235290000001</v>
          </cell>
        </row>
        <row r="1348">
          <cell r="A1348">
            <v>9194991</v>
          </cell>
          <cell r="B1348" t="str">
            <v>ВНУТРЕННЯЯ ОРГАНИЗАЦИЯ ORGATRAY 440, T370-440, B1091-1150, ПЛАСТИК, АНТРАЦИТ*ЗАКАЗНАЯ ПОЗИЦИЯ!!!</v>
          </cell>
          <cell r="C1348" t="str">
            <v>*</v>
          </cell>
          <cell r="D1348">
            <v>1</v>
          </cell>
          <cell r="E1348">
            <v>2079.02</v>
          </cell>
          <cell r="F1348">
            <v>1404.2740589999999</v>
          </cell>
          <cell r="G1348">
            <v>1404.2740589999999</v>
          </cell>
        </row>
        <row r="1349">
          <cell r="A1349">
            <v>9194992</v>
          </cell>
          <cell r="B1349" t="str">
            <v>ВНУТРЕННЯЯ ОРГАНИЗАЦИЯ ORGATRAY 440, T441-520, B175-200, ПЛАСТИК, АНТРАЦИТ</v>
          </cell>
          <cell r="C1349">
            <v>0</v>
          </cell>
          <cell r="D1349">
            <v>1</v>
          </cell>
          <cell r="E1349">
            <v>626.34</v>
          </cell>
          <cell r="F1349">
            <v>423.06135300000005</v>
          </cell>
          <cell r="G1349">
            <v>423.06135300000005</v>
          </cell>
        </row>
        <row r="1350">
          <cell r="A1350">
            <v>9194993</v>
          </cell>
          <cell r="B1350" t="str">
            <v>ВНУТРЕННЯЯ ОРГАНИЗАЦИЯ ORGATRAY 440, T441-520, B201-250, ПЛАСТИК, АНТРАЦИТ</v>
          </cell>
          <cell r="C1350">
            <v>0</v>
          </cell>
          <cell r="D1350">
            <v>1</v>
          </cell>
          <cell r="E1350">
            <v>674.94</v>
          </cell>
          <cell r="F1350">
            <v>455.8882230000001</v>
          </cell>
          <cell r="G1350">
            <v>455.8882230000001</v>
          </cell>
        </row>
        <row r="1351">
          <cell r="A1351">
            <v>9194994</v>
          </cell>
          <cell r="B1351" t="str">
            <v>ВНУТРЕННЯЯ ОРГАНИЗАЦИЯ ORGATRAY 440, T441-520, B251-300, ПЛАСТИК, АНТРАЦИТ</v>
          </cell>
          <cell r="C1351">
            <v>0</v>
          </cell>
          <cell r="D1351">
            <v>1</v>
          </cell>
          <cell r="E1351">
            <v>723.56</v>
          </cell>
          <cell r="F1351">
            <v>488.72860199999997</v>
          </cell>
          <cell r="G1351">
            <v>488.72860199999997</v>
          </cell>
        </row>
        <row r="1352">
          <cell r="A1352">
            <v>9194995</v>
          </cell>
          <cell r="B1352" t="str">
            <v>ВНУТРЕННЯЯ ОРГАНИЗАЦИЯ ORGATRAY 440, T441-520, B301-350, ПЛАСТИК, АНТРАЦИТ</v>
          </cell>
          <cell r="C1352">
            <v>0</v>
          </cell>
          <cell r="D1352">
            <v>1</v>
          </cell>
          <cell r="E1352">
            <v>772.16</v>
          </cell>
          <cell r="F1352">
            <v>521.55547200000001</v>
          </cell>
          <cell r="G1352">
            <v>521.55547200000001</v>
          </cell>
        </row>
        <row r="1353">
          <cell r="A1353">
            <v>9194996</v>
          </cell>
          <cell r="B1353" t="str">
            <v>ВНУТРЕННЯЯ ОРГАНИЗАЦИЯ ORGATRAY 440, T441-520, B351-400, ПЛАСТИК, АНТРАЦИТ</v>
          </cell>
          <cell r="C1353">
            <v>0</v>
          </cell>
          <cell r="D1353">
            <v>1</v>
          </cell>
          <cell r="E1353">
            <v>820.78</v>
          </cell>
          <cell r="F1353">
            <v>554.39585099999999</v>
          </cell>
          <cell r="G1353">
            <v>554.39585099999999</v>
          </cell>
        </row>
        <row r="1354">
          <cell r="A1354">
            <v>9194997</v>
          </cell>
          <cell r="B1354" t="str">
            <v>ВНУТРЕННЯЯ ОРГАНИЗАЦИЯ ORGATRAY 440, T441-520, B401-450, ПЛАСТИК, АНТРАЦИТ</v>
          </cell>
          <cell r="C1354">
            <v>0</v>
          </cell>
          <cell r="D1354">
            <v>1</v>
          </cell>
          <cell r="E1354">
            <v>869.39</v>
          </cell>
          <cell r="F1354">
            <v>587.22947550000004</v>
          </cell>
          <cell r="G1354">
            <v>587.22947550000004</v>
          </cell>
        </row>
        <row r="1355">
          <cell r="A1355">
            <v>9194998</v>
          </cell>
          <cell r="B1355" t="str">
            <v>ВНУТРЕННЯЯ ОРГАНИЗАЦИЯ ORGATRAY 440, T441-520, B451-500, ПЛАСТИК, АНТРАЦИТ</v>
          </cell>
          <cell r="C1355">
            <v>0</v>
          </cell>
          <cell r="D1355">
            <v>1</v>
          </cell>
          <cell r="E1355">
            <v>917.99</v>
          </cell>
          <cell r="F1355">
            <v>620.05634550000002</v>
          </cell>
          <cell r="G1355">
            <v>620.05634550000002</v>
          </cell>
        </row>
        <row r="1356">
          <cell r="A1356">
            <v>9194999</v>
          </cell>
          <cell r="B1356" t="str">
            <v>ВНУТРЕННЯЯ ОРГАНИЗАЦИЯ ORGATRAY 440, T441-520, B501-600, ПЛАСТИК, АНТРАЦИТ</v>
          </cell>
          <cell r="C1356">
            <v>0</v>
          </cell>
          <cell r="D1356">
            <v>1</v>
          </cell>
          <cell r="E1356">
            <v>1015.2</v>
          </cell>
          <cell r="F1356">
            <v>685.71684000000016</v>
          </cell>
          <cell r="G1356">
            <v>685.71684000000016</v>
          </cell>
        </row>
        <row r="1357">
          <cell r="A1357">
            <v>9195001</v>
          </cell>
          <cell r="B1357" t="str">
            <v>ВНУТРЕННЯЯ ОРГАНИЗАЦИЯ ORGATRAY 440, T441-520, B701-800, ПЛАСТИК, АНТРАЦИТ</v>
          </cell>
          <cell r="C1357">
            <v>0</v>
          </cell>
          <cell r="D1357">
            <v>1</v>
          </cell>
          <cell r="E1357">
            <v>1910.74</v>
          </cell>
          <cell r="F1357">
            <v>1290.6093329999999</v>
          </cell>
          <cell r="G1357">
            <v>1290.6093329999999</v>
          </cell>
        </row>
        <row r="1358">
          <cell r="A1358">
            <v>9195002</v>
          </cell>
          <cell r="B1358" t="str">
            <v>ВНУТРЕННЯЯ ОРГАНИЗАЦИЯ ORGATRAY 440, T441-520, B801-900, ПЛАСТИК, АНТРАЦИТ</v>
          </cell>
          <cell r="C1358">
            <v>0</v>
          </cell>
          <cell r="D1358">
            <v>1</v>
          </cell>
          <cell r="E1358">
            <v>2007.98</v>
          </cell>
          <cell r="F1358">
            <v>1356.2900910000001</v>
          </cell>
          <cell r="G1358">
            <v>1356.2900910000001</v>
          </cell>
        </row>
        <row r="1359">
          <cell r="A1359">
            <v>9195003</v>
          </cell>
          <cell r="B1359" t="str">
            <v>ВНУТРЕННЯЯ ОРГАНИЗАЦИЯ ORGATRAY 440, T441-520, B901-1000, ПЛАСТИК, АНТРАЦИТ</v>
          </cell>
          <cell r="C1359">
            <v>0</v>
          </cell>
          <cell r="D1359">
            <v>1</v>
          </cell>
          <cell r="E1359">
            <v>2105.1999999999998</v>
          </cell>
          <cell r="F1359">
            <v>1421.9573400000002</v>
          </cell>
          <cell r="G1359">
            <v>1421.9573400000002</v>
          </cell>
        </row>
        <row r="1360">
          <cell r="A1360">
            <v>9195004</v>
          </cell>
          <cell r="B1360" t="str">
            <v>ВНУТРЕННЯЯ ОРГАНИЗАЦИЯ ORGATRAY 440, T441-520, B1091-1150, ПЛАСТИК, АНТРАЦИТ*ЗАКАЗНАЯ ПОЗИЦИЯ!!!</v>
          </cell>
          <cell r="C1360" t="str">
            <v>*</v>
          </cell>
          <cell r="D1360">
            <v>1</v>
          </cell>
          <cell r="E1360">
            <v>2251.02</v>
          </cell>
          <cell r="F1360">
            <v>1520.4514590000001</v>
          </cell>
          <cell r="G1360">
            <v>1520.4514590000001</v>
          </cell>
        </row>
        <row r="1361">
          <cell r="A1361">
            <v>9183320</v>
          </cell>
          <cell r="B1361" t="str">
            <v>ВНУТРЕННЯЯ ОРГАНИЗАЦИЯ ORGATRAY 570 ДЛЯ ARCITECH, NL450, KB500, ПЛАСТИК, АНТРАЦИТ*ЗАКАЗНАЯ ПОЗИЦИЯ!!!</v>
          </cell>
          <cell r="C1361" t="str">
            <v>*</v>
          </cell>
          <cell r="D1361">
            <v>1</v>
          </cell>
          <cell r="E1361">
            <v>1229.28</v>
          </cell>
          <cell r="F1361">
            <v>830.3171759999999</v>
          </cell>
          <cell r="G1361">
            <v>830.3171759999999</v>
          </cell>
        </row>
        <row r="1362">
          <cell r="A1362">
            <v>9183323</v>
          </cell>
          <cell r="B1362" t="str">
            <v>ВНУТРЕННЯЯ ОРГАНИЗАЦИЯ ORGATRAY 570 ДЛЯ ARCITECH, NL450, KB600, ПЛАСТИК, АНТРАЦИТ*ЗАКАЗНАЯ ПОЗИЦИЯ!!!</v>
          </cell>
          <cell r="C1362" t="str">
            <v>*</v>
          </cell>
          <cell r="D1362">
            <v>1</v>
          </cell>
          <cell r="E1362">
            <v>1355.48</v>
          </cell>
          <cell r="F1362">
            <v>915.55896600000005</v>
          </cell>
          <cell r="G1362">
            <v>915.55896600000005</v>
          </cell>
        </row>
        <row r="1363">
          <cell r="A1363">
            <v>9183326</v>
          </cell>
          <cell r="B1363" t="str">
            <v>ВНУТРЕННЯЯ ОРГАНИЗАЦИЯ ORGATRAY 570 ДЛЯ ARCITECH, NL500, KB300, ПЛАСТИК, АНТРАЦИТ</v>
          </cell>
          <cell r="C1363">
            <v>0</v>
          </cell>
          <cell r="D1363">
            <v>1</v>
          </cell>
          <cell r="E1363">
            <v>1018.95</v>
          </cell>
          <cell r="F1363">
            <v>688.24977750000005</v>
          </cell>
          <cell r="G1363">
            <v>688.24977750000005</v>
          </cell>
        </row>
        <row r="1364">
          <cell r="A1364">
            <v>9183327</v>
          </cell>
          <cell r="B1364" t="str">
            <v>ВНУТРЕННЯЯ ОРГАНИЗАЦИЯ ORGATRAY 570 ДЛЯ ARCITECH, NL500, KB350, ПЛАСТИК, АНТРАЦИТ</v>
          </cell>
          <cell r="C1364">
            <v>0</v>
          </cell>
          <cell r="D1364">
            <v>1</v>
          </cell>
          <cell r="E1364">
            <v>1089.06</v>
          </cell>
          <cell r="F1364">
            <v>735.60557700000004</v>
          </cell>
          <cell r="G1364">
            <v>735.60557700000004</v>
          </cell>
        </row>
        <row r="1365">
          <cell r="A1365">
            <v>9183328</v>
          </cell>
          <cell r="B1365" t="str">
            <v>ВНУТРЕННЯЯ ОРГАНИЗАЦИЯ ORGATRAY 570 ДЛЯ ARCITECH, NL500, KB400, ПЛАСТИК, АНТРАЦИТ</v>
          </cell>
          <cell r="C1365">
            <v>0</v>
          </cell>
          <cell r="D1365">
            <v>1</v>
          </cell>
          <cell r="E1365">
            <v>1159.17</v>
          </cell>
          <cell r="F1365">
            <v>782.96137650000003</v>
          </cell>
          <cell r="G1365">
            <v>782.96137650000003</v>
          </cell>
        </row>
        <row r="1366">
          <cell r="A1366">
            <v>9183329</v>
          </cell>
          <cell r="B1366" t="str">
            <v>ВНУТРЕННЯЯ ОРГАНИЗАЦИЯ ORGATRAY 570 ДЛЯ ARCITECH, NL500, KB450, ПЛАСТИК, АНТРАЦИТ</v>
          </cell>
          <cell r="C1366">
            <v>0</v>
          </cell>
          <cell r="D1366">
            <v>1</v>
          </cell>
          <cell r="E1366">
            <v>1229.28</v>
          </cell>
          <cell r="F1366">
            <v>830.3171759999999</v>
          </cell>
          <cell r="G1366">
            <v>830.3171759999999</v>
          </cell>
        </row>
        <row r="1367">
          <cell r="A1367">
            <v>9183330</v>
          </cell>
          <cell r="B1367" t="str">
            <v>ВНУТРЕННЯЯ ОРГАНИЗАЦИЯ ORGATRAY 570 ДЛЯ ARCITECH, NL500, KB500, ПЛАСТИК, АНТРАЦИТ</v>
          </cell>
          <cell r="C1367">
            <v>0</v>
          </cell>
          <cell r="D1367">
            <v>1</v>
          </cell>
          <cell r="E1367">
            <v>1299.4000000000001</v>
          </cell>
          <cell r="F1367">
            <v>877.67973000000006</v>
          </cell>
          <cell r="G1367">
            <v>877.67973000000006</v>
          </cell>
        </row>
        <row r="1368">
          <cell r="A1368">
            <v>9183332</v>
          </cell>
          <cell r="B1368" t="str">
            <v>ВНУТРЕННЯЯ ОРГАНИЗАЦИЯ ORGATRAY 570 ДЛЯ ARCITECH, NL500, KB600, ПЛАСТИК, АНТРАЦИТ</v>
          </cell>
          <cell r="C1368">
            <v>0</v>
          </cell>
          <cell r="D1368">
            <v>1</v>
          </cell>
          <cell r="E1368">
            <v>1439.61</v>
          </cell>
          <cell r="F1368">
            <v>972.38457449999999</v>
          </cell>
          <cell r="G1368">
            <v>972.38457449999999</v>
          </cell>
        </row>
        <row r="1369">
          <cell r="A1369">
            <v>9183333</v>
          </cell>
          <cell r="B1369" t="str">
            <v>ВНУТРЕННЯЯ ОРГАНИЗАЦИЯ ORGATRAY 570 ДЛЯ ARCITECH, NL500, KB800, ПЛАСТИК, АНТРАЦИТ</v>
          </cell>
          <cell r="C1369">
            <v>0</v>
          </cell>
          <cell r="D1369">
            <v>1</v>
          </cell>
          <cell r="E1369">
            <v>2421.16</v>
          </cell>
          <cell r="F1369">
            <v>1635.3725219999997</v>
          </cell>
          <cell r="G1369">
            <v>1635.3725219999997</v>
          </cell>
        </row>
        <row r="1370">
          <cell r="A1370">
            <v>9183334</v>
          </cell>
          <cell r="B1370" t="str">
            <v>ВНУТРЕННЯЯ ОРГАНИЗАЦИЯ ORGATRAY 570 ДЛЯ ARCITECH, NL500, KB900, ПЛАСТИК, АНТРАЦИТ</v>
          </cell>
          <cell r="C1370">
            <v>0</v>
          </cell>
          <cell r="D1370">
            <v>1</v>
          </cell>
          <cell r="E1370">
            <v>2561.37</v>
          </cell>
          <cell r="F1370">
            <v>1730.0773664999999</v>
          </cell>
          <cell r="G1370">
            <v>1730.0773664999999</v>
          </cell>
        </row>
        <row r="1371">
          <cell r="A1371">
            <v>9183335</v>
          </cell>
          <cell r="B1371" t="str">
            <v>ВНУТРЕННЯЯ ОРГАНИЗАЦИЯ ORGATRAY 570 ДЛЯ ARCITECH, NL500, KB1000, ПЛАСТИК, АНТРАЦИТ</v>
          </cell>
          <cell r="C1371">
            <v>0</v>
          </cell>
          <cell r="D1371">
            <v>1</v>
          </cell>
          <cell r="E1371">
            <v>2701.59</v>
          </cell>
          <cell r="F1371">
            <v>1824.7889655000004</v>
          </cell>
          <cell r="G1371">
            <v>1824.7889655000004</v>
          </cell>
        </row>
        <row r="1372">
          <cell r="A1372">
            <v>9184508</v>
          </cell>
          <cell r="B1372" t="str">
            <v>ВНУТРЕННЯЯ ОРГАНИЗАЦИЯ ORGATRAY 600, NL450, KB300, СТАЛЬ, АНТРАЦИТ*ЗАКАЗНАЯ ПОЗИЦИЯ!!!</v>
          </cell>
          <cell r="C1372" t="str">
            <v>*</v>
          </cell>
          <cell r="D1372">
            <v>1</v>
          </cell>
          <cell r="E1372">
            <v>2552.02</v>
          </cell>
          <cell r="F1372">
            <v>1723.7619090000001</v>
          </cell>
          <cell r="G1372">
            <v>1723.7619090000001</v>
          </cell>
        </row>
        <row r="1373">
          <cell r="A1373">
            <v>9184509</v>
          </cell>
          <cell r="B1373" t="str">
            <v>ВНУТРЕННЯЯ ОРГАНИЗАЦИЯ ORGATRAY 600, NL450, KB400, СТАЛЬ, АНТРАЦИТ*ЗАКАЗНАЯ ПОЗИЦИЯ!!!</v>
          </cell>
          <cell r="C1373" t="str">
            <v>*</v>
          </cell>
          <cell r="D1373">
            <v>1</v>
          </cell>
          <cell r="E1373">
            <v>2965.46</v>
          </cell>
          <cell r="F1373">
            <v>2003.0199570000002</v>
          </cell>
          <cell r="G1373">
            <v>2003.0199570000002</v>
          </cell>
        </row>
        <row r="1374">
          <cell r="A1374">
            <v>9184551</v>
          </cell>
          <cell r="B1374" t="str">
            <v>ВНУТРЕННЯЯ ОРГАНИЗАЦИЯ ORGATRAY 600, NL450, KB450, СТАЛЬ, АНТРАЦИТ*ЗАКАЗНАЯ ПОЗИЦИЯ!!!</v>
          </cell>
          <cell r="C1374" t="str">
            <v>*</v>
          </cell>
          <cell r="D1374">
            <v>1</v>
          </cell>
          <cell r="E1374">
            <v>3172.16</v>
          </cell>
          <cell r="F1374">
            <v>2142.6354719999999</v>
          </cell>
          <cell r="G1374">
            <v>2142.6354719999999</v>
          </cell>
        </row>
        <row r="1375">
          <cell r="A1375">
            <v>9179793</v>
          </cell>
          <cell r="B1375" t="str">
            <v>ВНУТРЕННЯЯ ОРГАНИЗАЦИЯ ORGATRAY 600, NL500, KB300, СТАЛЬ, АНТРАЦИТ*ЗАКАЗНАЯ ПОЗИЦИЯ!!!</v>
          </cell>
          <cell r="C1375" t="str">
            <v>*</v>
          </cell>
          <cell r="D1375">
            <v>1</v>
          </cell>
          <cell r="E1375">
            <v>3378.87</v>
          </cell>
          <cell r="F1375">
            <v>2282.2577415000001</v>
          </cell>
          <cell r="G1375">
            <v>2282.2577415000001</v>
          </cell>
        </row>
        <row r="1376">
          <cell r="A1376">
            <v>9184552</v>
          </cell>
          <cell r="B1376" t="str">
            <v>ВНУТРЕННЯЯ ОРГАНИЗАЦИЯ ORGATRAY 600, NL500, KB400, СТАЛЬ, АНТРАЦИТ*ЗАКАЗНАЯ ПОЗИЦИЯ!!!</v>
          </cell>
          <cell r="C1376" t="str">
            <v>*</v>
          </cell>
          <cell r="D1376">
            <v>1</v>
          </cell>
          <cell r="E1376">
            <v>2689.84</v>
          </cell>
          <cell r="F1376">
            <v>1816.8524280000001</v>
          </cell>
          <cell r="G1376">
            <v>1816.8524280000001</v>
          </cell>
        </row>
        <row r="1377">
          <cell r="A1377">
            <v>9184553</v>
          </cell>
          <cell r="B1377" t="str">
            <v>ВНУТРЕННЯЯ ОРГАНИЗАЦИЯ ORGATRAY 600, NL500, KB450, СТАЛЬ, АНТРАЦИТ*ЗАКАЗНАЯ ПОЗИЦИЯ!!!</v>
          </cell>
          <cell r="C1377" t="str">
            <v>*</v>
          </cell>
          <cell r="D1377">
            <v>1</v>
          </cell>
          <cell r="E1377">
            <v>3149.19</v>
          </cell>
          <cell r="F1377">
            <v>2127.1203855000003</v>
          </cell>
          <cell r="G1377">
            <v>2127.1203855000003</v>
          </cell>
        </row>
        <row r="1378">
          <cell r="A1378">
            <v>9184554</v>
          </cell>
          <cell r="B1378" t="str">
            <v>ВНУТРЕННЯЯ ОРГАНИЗАЦИЯ ORGATRAY 600, NL450, KB500-1200, СТАЛЬ, АНТРАЦИТ*ЗАКАЗНАЯ ПОЗИЦИЯ!!!</v>
          </cell>
          <cell r="C1378" t="str">
            <v>*</v>
          </cell>
          <cell r="D1378">
            <v>1</v>
          </cell>
          <cell r="E1378">
            <v>3378.87</v>
          </cell>
          <cell r="F1378">
            <v>2282.2577415000001</v>
          </cell>
          <cell r="G1378">
            <v>2282.2577415000001</v>
          </cell>
        </row>
        <row r="1379">
          <cell r="A1379">
            <v>9183159</v>
          </cell>
          <cell r="B1379" t="str">
            <v>ВНУТРЕННЯЯ ОРГАНИЗАЦИЯ ORGATRAY 600, NL500, KB500-1200, СТАЛЬ, АНТРАЦИТ*ЗАКАЗНАЯ ПОЗИЦИЯ!!!</v>
          </cell>
          <cell r="C1379" t="str">
            <v>*</v>
          </cell>
          <cell r="D1379">
            <v>1</v>
          </cell>
          <cell r="E1379">
            <v>3608.56</v>
          </cell>
          <cell r="F1379">
            <v>2437.401852</v>
          </cell>
          <cell r="G1379">
            <v>2437.401852</v>
          </cell>
        </row>
        <row r="1380">
          <cell r="A1380">
            <v>9139157</v>
          </cell>
          <cell r="B1380" t="str">
            <v>ПОПЕРЕЧНЫЙ РЕЛИНГ ORGASTORE 400 ДЛЯ ARCITECH, KB300, АНТРАЦИТ*ЗАКАЗНАЯ ПОЗИЦИЯ!!!</v>
          </cell>
          <cell r="C1380" t="str">
            <v>*</v>
          </cell>
          <cell r="D1380">
            <v>30</v>
          </cell>
          <cell r="E1380">
            <v>445.58</v>
          </cell>
          <cell r="F1380">
            <v>300.96701100000001</v>
          </cell>
          <cell r="G1380">
            <v>300.96701100000001</v>
          </cell>
        </row>
        <row r="1381">
          <cell r="A1381">
            <v>9139158</v>
          </cell>
          <cell r="B1381" t="str">
            <v>ПОПЕРЕЧНЫЙ РЕЛИНГ ORGASTORE 400 ДЛЯ ARCITECH, KB350, АНТРАЦИТ*ЗАКАЗНАЯ ПОЗИЦИЯ!!!</v>
          </cell>
          <cell r="C1381" t="str">
            <v>*</v>
          </cell>
          <cell r="D1381">
            <v>30</v>
          </cell>
          <cell r="E1381">
            <v>451.06</v>
          </cell>
          <cell r="F1381">
            <v>304.66847700000005</v>
          </cell>
          <cell r="G1381">
            <v>304.66847700000005</v>
          </cell>
        </row>
        <row r="1382">
          <cell r="A1382">
            <v>9139159</v>
          </cell>
          <cell r="B1382" t="str">
            <v>ПОПЕРЕЧНЫЙ РЕЛИНГ ORGASTORE 400 ДЛЯ ARCITECH, KB400, АНТРАЦИТ*ЗАКАЗНАЯ ПОЗИЦИЯ!!!</v>
          </cell>
          <cell r="C1382" t="str">
            <v>*</v>
          </cell>
          <cell r="D1382">
            <v>30</v>
          </cell>
          <cell r="E1382">
            <v>456.57</v>
          </cell>
          <cell r="F1382">
            <v>308.39020649999998</v>
          </cell>
          <cell r="G1382">
            <v>308.39020649999998</v>
          </cell>
        </row>
        <row r="1383">
          <cell r="A1383">
            <v>9139160</v>
          </cell>
          <cell r="B1383" t="str">
            <v>ПОПЕРЕЧНЫЙ РЕЛИНГ ORGASTORE 400 ДЛЯ ARCITECH, KB450, АНТРАЦИТ*ЗАКАЗНАЯ ПОЗИЦИЯ!!!</v>
          </cell>
          <cell r="C1383" t="str">
            <v>*</v>
          </cell>
          <cell r="D1383">
            <v>30</v>
          </cell>
          <cell r="E1383">
            <v>462.06</v>
          </cell>
          <cell r="F1383">
            <v>312.09842700000002</v>
          </cell>
          <cell r="G1383">
            <v>312.09842700000002</v>
          </cell>
        </row>
        <row r="1384">
          <cell r="A1384">
            <v>9139181</v>
          </cell>
          <cell r="B1384" t="str">
            <v>ПОПЕРЕЧНЫЙ РЕЛИНГ ORGASTORE 400 ДЛЯ ARCITECH, KB500, АНТРАЦИТ*ЗАКАЗНАЯ ПОЗИЦИЯ!!!</v>
          </cell>
          <cell r="C1384" t="str">
            <v>*</v>
          </cell>
          <cell r="D1384">
            <v>30</v>
          </cell>
          <cell r="E1384">
            <v>467.56</v>
          </cell>
          <cell r="F1384">
            <v>315.81340200000005</v>
          </cell>
          <cell r="G1384">
            <v>315.81340200000005</v>
          </cell>
        </row>
        <row r="1385">
          <cell r="A1385">
            <v>9139182</v>
          </cell>
          <cell r="B1385" t="str">
            <v>ПОПЕРЕЧНЫЙ РЕЛИНГ ORGASTORE 400 ДЛЯ ARCITECH, KB550, АНТРАЦИТ*ЗАКАЗНАЯ ПОЗИЦИЯ!!!</v>
          </cell>
          <cell r="C1385" t="str">
            <v>*</v>
          </cell>
          <cell r="D1385">
            <v>30</v>
          </cell>
          <cell r="E1385">
            <v>473.07</v>
          </cell>
          <cell r="F1385">
            <v>319.53513149999998</v>
          </cell>
          <cell r="G1385">
            <v>319.53513149999998</v>
          </cell>
        </row>
        <row r="1386">
          <cell r="A1386">
            <v>9139183</v>
          </cell>
          <cell r="B1386" t="str">
            <v>ПОПЕРЕЧНЫЙ РЕЛИНГ ORGASTORE 400 ДЛЯ ARCITECH, KB600, АНТРАЦИТ*ЗАКАЗНАЯ ПОЗИЦИЯ!!!</v>
          </cell>
          <cell r="C1386" t="str">
            <v>*</v>
          </cell>
          <cell r="D1386">
            <v>30</v>
          </cell>
          <cell r="E1386">
            <v>478.56</v>
          </cell>
          <cell r="F1386">
            <v>323.24335200000002</v>
          </cell>
          <cell r="G1386">
            <v>323.24335200000002</v>
          </cell>
        </row>
        <row r="1387">
          <cell r="A1387">
            <v>9139184</v>
          </cell>
          <cell r="B1387" t="str">
            <v>ПОПЕРЕЧНЫЙ РЕЛИНГ ORGASTORE 400 ДЛЯ ARCITECH, KB800, АНТРАЦИТ*ЗАКАЗНАЯ ПОЗИЦИЯ!!!</v>
          </cell>
          <cell r="C1387" t="str">
            <v>*</v>
          </cell>
          <cell r="D1387">
            <v>30</v>
          </cell>
          <cell r="E1387">
            <v>500.56</v>
          </cell>
          <cell r="F1387">
            <v>338.10325200000005</v>
          </cell>
          <cell r="G1387">
            <v>338.10325200000005</v>
          </cell>
        </row>
        <row r="1388">
          <cell r="A1388">
            <v>9139185</v>
          </cell>
          <cell r="B1388" t="str">
            <v>ПОПЕРЕЧНЫЙ РЕЛИНГ ORGASTORE 400 ДЛЯ ARCITECH, KB900, АНТРАЦИТ*ЗАКАЗНАЯ ПОЗИЦИЯ!!!</v>
          </cell>
          <cell r="C1388" t="str">
            <v>*</v>
          </cell>
          <cell r="D1388">
            <v>30</v>
          </cell>
          <cell r="E1388">
            <v>511.56</v>
          </cell>
          <cell r="F1388">
            <v>345.53320200000002</v>
          </cell>
          <cell r="G1388">
            <v>345.53320200000002</v>
          </cell>
        </row>
        <row r="1389">
          <cell r="A1389">
            <v>9139186</v>
          </cell>
          <cell r="B1389" t="str">
            <v>ПОПЕРЕЧНЫЙ РЕЛИНГ ORGASTORE 400 ДЛЯ ARCITECH, KB1000, АНТРАЦИТ*ЗАКАЗНАЯ ПОЗИЦИЯ!!!</v>
          </cell>
          <cell r="C1389" t="str">
            <v>*</v>
          </cell>
          <cell r="D1389">
            <v>30</v>
          </cell>
          <cell r="E1389">
            <v>522.57000000000005</v>
          </cell>
          <cell r="F1389">
            <v>352.96990650000004</v>
          </cell>
          <cell r="G1389">
            <v>352.96990650000004</v>
          </cell>
        </row>
        <row r="1390">
          <cell r="A1390">
            <v>9139187</v>
          </cell>
          <cell r="B1390" t="str">
            <v>ПОПЕРЕЧНЫЙ РЕЛИНГ ORGASTORE 400 ДЛЯ ARCITECH, KB1200, АНТРАЦИТ*ЗАКАЗНАЯ ПОЗИЦИЯ!!!</v>
          </cell>
          <cell r="C1390" t="str">
            <v>*</v>
          </cell>
          <cell r="D1390">
            <v>30</v>
          </cell>
          <cell r="E1390">
            <v>544.55999999999995</v>
          </cell>
          <cell r="F1390">
            <v>367.82305200000002</v>
          </cell>
          <cell r="G1390">
            <v>367.82305200000002</v>
          </cell>
        </row>
        <row r="1391">
          <cell r="A1391">
            <v>9182266</v>
          </cell>
          <cell r="B1391" t="str">
            <v>ВНУТРЕННЯЯ ОРГАНИЗАЦИЯ ORGASTORE 810 ДЛЯ ARCITECH, KB600, АНТРАЦИТ*ЗАКАЗНАЯ ПОЗИЦИЯ!!!</v>
          </cell>
          <cell r="C1391" t="str">
            <v>*</v>
          </cell>
          <cell r="D1391">
            <v>1</v>
          </cell>
          <cell r="E1391">
            <v>2503.41</v>
          </cell>
          <cell r="F1391">
            <v>1690.9282844999998</v>
          </cell>
          <cell r="G1391">
            <v>1690.9282844999998</v>
          </cell>
        </row>
        <row r="1392">
          <cell r="A1392">
            <v>9211654</v>
          </cell>
          <cell r="B1392" t="str">
            <v>ВНУТРЕННЯЯ ОРГАНИЗАЦИЯ ORGASTORE 810 ДЛЯ ARCITECH, KB800, АНТРАЦИТ*ЗАКАЗНАЯ ПОЗИЦИЯ!!!</v>
          </cell>
          <cell r="C1392" t="str">
            <v>*</v>
          </cell>
          <cell r="D1392">
            <v>1</v>
          </cell>
          <cell r="E1392">
            <v>3471.08</v>
          </cell>
          <cell r="F1392">
            <v>2344.540986</v>
          </cell>
          <cell r="G1392">
            <v>2344.540986</v>
          </cell>
        </row>
        <row r="1393">
          <cell r="A1393">
            <v>9182267</v>
          </cell>
          <cell r="B1393" t="str">
            <v>ВНУТРЕННЯЯ ОРГАНИЗАЦИЯ ORGASTORE 810 ДЛЯ ARCITECH, KB900, АНТРАЦИТ*ЗАКАЗНАЯ ПОЗИЦИЯ!!!</v>
          </cell>
          <cell r="C1393" t="str">
            <v>*</v>
          </cell>
          <cell r="D1393">
            <v>1</v>
          </cell>
          <cell r="E1393">
            <v>3755.1</v>
          </cell>
          <cell r="F1393">
            <v>2536.3822950000003</v>
          </cell>
          <cell r="G1393">
            <v>2536.3822950000003</v>
          </cell>
        </row>
        <row r="1394">
          <cell r="A1394">
            <v>9211655</v>
          </cell>
          <cell r="B1394" t="str">
            <v>ВНУТРЕННЯЯ ОРГАНИЗАЦИЯ ORGASTORE 810 ДЛЯ ARCITECH, KB1000, АНТРАЦИТ*ЗАКАЗНАЯ ПОЗИЦИЯ!!!</v>
          </cell>
          <cell r="C1394" t="str">
            <v>*</v>
          </cell>
          <cell r="D1394">
            <v>1</v>
          </cell>
          <cell r="E1394">
            <v>3966.94</v>
          </cell>
          <cell r="F1394">
            <v>2679.4696230000004</v>
          </cell>
          <cell r="G1394">
            <v>2679.4696230000004</v>
          </cell>
        </row>
        <row r="1395">
          <cell r="A1395">
            <v>9182268</v>
          </cell>
          <cell r="B1395" t="str">
            <v>ВНУТРЕННЯЯ ОРГАНИЗАЦИЯ ORGASTORE 810 ДЛЯ ARCITECH, KB1200, АНТРАЦИТ*ЗАКАЗНАЯ ПОЗИЦИЯ!!!</v>
          </cell>
          <cell r="C1395" t="str">
            <v>*</v>
          </cell>
          <cell r="D1395">
            <v>1</v>
          </cell>
          <cell r="E1395">
            <v>4506.1400000000003</v>
          </cell>
          <cell r="F1395">
            <v>3043.6722630000008</v>
          </cell>
          <cell r="G1395">
            <v>3043.6722630000008</v>
          </cell>
        </row>
        <row r="1396">
          <cell r="A1396">
            <v>9207047</v>
          </cell>
          <cell r="B1396" t="str">
            <v>ВНУТРЕННЯЯ ОРГАНИЗАЦИЯ ORGATRAY 510 INNOTECH ATIRA, NL350+, KB550+, ПЛАСТИК, АНТРАЦИТ</v>
          </cell>
          <cell r="C1396">
            <v>0</v>
          </cell>
          <cell r="D1396">
            <v>1</v>
          </cell>
          <cell r="E1396">
            <v>1035.1099999999999</v>
          </cell>
          <cell r="F1396">
            <v>699.1650494999999</v>
          </cell>
          <cell r="G1396">
            <v>699.1650494999999</v>
          </cell>
        </row>
        <row r="1397">
          <cell r="A1397">
            <v>9207259</v>
          </cell>
          <cell r="B1397" t="str">
            <v>РАМА BANIO, ПЛАСТИК, ТЕМНО СЕРАЯ</v>
          </cell>
          <cell r="C1397">
            <v>0</v>
          </cell>
          <cell r="D1397">
            <v>1</v>
          </cell>
          <cell r="E1397">
            <v>3071.01</v>
          </cell>
          <cell r="F1397">
            <v>2074.3137045000003</v>
          </cell>
          <cell r="G1397">
            <v>2074.3137045000003</v>
          </cell>
        </row>
        <row r="1398">
          <cell r="A1398">
            <v>9204284</v>
          </cell>
          <cell r="B1398" t="str">
            <v>U-ОБРАЗНАЯ СТЕНКА ДЛЯ ЯЩИКА ПОД МОЙКУ, СТАЛЬ, АНТРАЦИТ</v>
          </cell>
          <cell r="C1398">
            <v>0</v>
          </cell>
          <cell r="D1398">
            <v>1</v>
          </cell>
          <cell r="E1398">
            <v>910.95</v>
          </cell>
          <cell r="F1398">
            <v>615.30117750000011</v>
          </cell>
          <cell r="G1398">
            <v>615.30117750000011</v>
          </cell>
        </row>
        <row r="1399">
          <cell r="A1399">
            <v>9123010</v>
          </cell>
          <cell r="B1399" t="str">
            <v>СОЕДИНИТЕЛЬ ПЕРЕДНЕЙ ПАНЕЛИ ARCITECH, C РАСПОРНОЙ МУФТОЙ</v>
          </cell>
          <cell r="C1399">
            <v>0</v>
          </cell>
          <cell r="D1399">
            <v>150</v>
          </cell>
          <cell r="E1399">
            <v>72.25</v>
          </cell>
          <cell r="F1399">
            <v>48.8012625</v>
          </cell>
          <cell r="G1399">
            <v>48.8012625</v>
          </cell>
        </row>
        <row r="1400">
          <cell r="A1400">
            <v>9123011</v>
          </cell>
          <cell r="B1400" t="str">
            <v>СОЕДИНИТЕЛЬ ПЕРЕДНЕЙ ПАНЕЛИ ARCITECH, ПОД ПРИКРУЧИВАНИЕ</v>
          </cell>
          <cell r="C1400">
            <v>0</v>
          </cell>
          <cell r="D1400">
            <v>150</v>
          </cell>
          <cell r="E1400">
            <v>69.09</v>
          </cell>
          <cell r="F1400">
            <v>46.666840500000006</v>
          </cell>
          <cell r="G1400">
            <v>46.666840500000006</v>
          </cell>
        </row>
        <row r="1401">
          <cell r="A1401">
            <v>9127000</v>
          </cell>
          <cell r="B1401" t="str">
            <v>СОЕДИНИТЕЛЬ ПЕРЕДНЕЙ ПАНЕЛИ ДЛЯ ПРОДОЛЬНОГО РЕЛИНГА ARCITECH, ПОД ЗАПРЕССОВКУ</v>
          </cell>
          <cell r="C1401">
            <v>0</v>
          </cell>
          <cell r="D1401">
            <v>300</v>
          </cell>
          <cell r="E1401">
            <v>11.07</v>
          </cell>
          <cell r="F1401">
            <v>7.4772315000000003</v>
          </cell>
          <cell r="G1401">
            <v>7.4772315000000003</v>
          </cell>
        </row>
        <row r="1402">
          <cell r="A1402">
            <v>9127011</v>
          </cell>
          <cell r="B1402" t="str">
            <v>СОЕДИНИТЕЛЬ ПЕРЕДНЕЙ ПАНЕЛИ ДЛЯ ПРОДОЛЬНОГО РЕЛИНГА ARCITECH, ПОД ПРИКРУЧИВАНИЕ</v>
          </cell>
          <cell r="C1402">
            <v>0</v>
          </cell>
          <cell r="D1402">
            <v>300</v>
          </cell>
          <cell r="E1402">
            <v>7.92</v>
          </cell>
          <cell r="F1402">
            <v>5.349564</v>
          </cell>
          <cell r="G1402">
            <v>5.349564</v>
          </cell>
        </row>
        <row r="1403">
          <cell r="A1403">
            <v>9123080</v>
          </cell>
          <cell r="B1403" t="str">
            <v xml:space="preserve">СТАБИЛИЗАТОР ПЕРЕДНЕЙ ПАНЕЛИ </v>
          </cell>
          <cell r="C1403">
            <v>0</v>
          </cell>
          <cell r="D1403">
            <v>150</v>
          </cell>
          <cell r="E1403">
            <v>51.33</v>
          </cell>
          <cell r="F1403">
            <v>34.670848499999998</v>
          </cell>
          <cell r="G1403">
            <v>34.670848499999998</v>
          </cell>
        </row>
        <row r="1404">
          <cell r="A1404">
            <v>9123005</v>
          </cell>
          <cell r="B1404" t="str">
            <v>ЗАГЛУШКА НА БОКОВИНУ ARCITECH, С ЛОГОТИПОМ HETTICH, АНТРАЦИТ</v>
          </cell>
          <cell r="C1404">
            <v>0</v>
          </cell>
          <cell r="D1404">
            <v>300</v>
          </cell>
          <cell r="E1404">
            <v>13.02</v>
          </cell>
          <cell r="F1404">
            <v>8.794359</v>
          </cell>
          <cell r="G1404">
            <v>8.794359</v>
          </cell>
        </row>
        <row r="1405">
          <cell r="A1405">
            <v>9123009</v>
          </cell>
          <cell r="B1405" t="str">
            <v>ЗАГЛУШКА НА БОКОВИНУ ARCITECH, С ЛОГОТИПОМ HETTICH, ПОД АЛЮМИНИЙ</v>
          </cell>
          <cell r="C1405">
            <v>0</v>
          </cell>
          <cell r="D1405">
            <v>300</v>
          </cell>
          <cell r="E1405">
            <v>41.86</v>
          </cell>
          <cell r="F1405">
            <v>28.274336999999999</v>
          </cell>
          <cell r="G1405">
            <v>28.274336999999999</v>
          </cell>
        </row>
        <row r="1406">
          <cell r="A1406">
            <v>9123008</v>
          </cell>
          <cell r="B1406" t="str">
            <v>ЗАГЛУШКА НА БОКОВИНУ ARCITECH, С ЛОГОТИПОМ HETTICH, ПОД ХРОМ</v>
          </cell>
          <cell r="C1406">
            <v>0</v>
          </cell>
          <cell r="D1406">
            <v>300</v>
          </cell>
          <cell r="E1406">
            <v>41.86</v>
          </cell>
          <cell r="F1406">
            <v>28.274336999999999</v>
          </cell>
          <cell r="G1406">
            <v>28.274336999999999</v>
          </cell>
        </row>
        <row r="1407">
          <cell r="A1407">
            <v>9123006</v>
          </cell>
          <cell r="B1407" t="str">
            <v>ЗАГЛУШКА НА БОКОВИНУ ARCITECH, С ЛОГОТИПОМ HETTICH, БЕЛАЯ</v>
          </cell>
          <cell r="C1407">
            <v>0</v>
          </cell>
          <cell r="D1407">
            <v>300</v>
          </cell>
          <cell r="E1407">
            <v>13.02</v>
          </cell>
          <cell r="F1407">
            <v>8.794359</v>
          </cell>
          <cell r="G1407">
            <v>8.794359</v>
          </cell>
        </row>
        <row r="1408">
          <cell r="A1408">
            <v>9123007</v>
          </cell>
          <cell r="B1408" t="str">
            <v>ЗАГЛУШКА НА БОКОВИНУ ARCITECH, С ЛОГОТИПОМ HETTICH, ПОД НЕРЖ. СТАЛЬ</v>
          </cell>
          <cell r="C1408">
            <v>0</v>
          </cell>
          <cell r="D1408">
            <v>300</v>
          </cell>
          <cell r="E1408">
            <v>41.86</v>
          </cell>
          <cell r="F1408">
            <v>28.274336999999999</v>
          </cell>
          <cell r="G1408">
            <v>28.274336999999999</v>
          </cell>
        </row>
        <row r="1409">
          <cell r="A1409">
            <v>9240681</v>
          </cell>
          <cell r="B1409" t="str">
            <v>ДИЗАЙН-ПРОФИЛЬ ARCITECH, NL450,ПОД ХРОМ*ЗАКАЗНАЯ ПОЗИЦИЯ!!!</v>
          </cell>
          <cell r="C1409" t="str">
            <v>*</v>
          </cell>
          <cell r="D1409">
            <v>100</v>
          </cell>
          <cell r="E1409">
            <v>138.28</v>
          </cell>
          <cell r="F1409">
            <v>93.401226000000008</v>
          </cell>
          <cell r="G1409">
            <v>93.401226000000008</v>
          </cell>
        </row>
        <row r="1410">
          <cell r="A1410">
            <v>9240683</v>
          </cell>
          <cell r="B1410" t="str">
            <v>ДИЗАЙН-ПРОФИЛЬ ARCITECH, NL450,ПОД АЛЮМИНИЙ*ЗАКАЗНАЯ ПОЗИЦИЯ!!!</v>
          </cell>
          <cell r="C1410" t="str">
            <v>*</v>
          </cell>
          <cell r="D1410">
            <v>100</v>
          </cell>
          <cell r="E1410">
            <v>138.28</v>
          </cell>
          <cell r="F1410">
            <v>93.401226000000008</v>
          </cell>
          <cell r="G1410">
            <v>93.401226000000008</v>
          </cell>
        </row>
        <row r="1411">
          <cell r="A1411">
            <v>9240684</v>
          </cell>
          <cell r="B1411" t="str">
            <v>ДИЗАЙН-ПРОФИЛЬ ARCITECH, NL450,ПОД НЕРЖАВЕЮЩУЮ СТАЛЬ*ЗАКАЗНАЯ ПОЗИЦИЯ!!!</v>
          </cell>
          <cell r="C1411" t="str">
            <v>*</v>
          </cell>
          <cell r="D1411">
            <v>100</v>
          </cell>
          <cell r="E1411">
            <v>138.28</v>
          </cell>
          <cell r="F1411">
            <v>93.401226000000008</v>
          </cell>
          <cell r="G1411">
            <v>93.401226000000008</v>
          </cell>
        </row>
        <row r="1412">
          <cell r="A1412">
            <v>9240687</v>
          </cell>
          <cell r="B1412" t="str">
            <v>ДИЗАЙН-ПРОФИЛЬ ARCITECH, NL450,ПОД ДУБ*ЗАКАЗНАЯ ПОЗИЦИЯ!!!</v>
          </cell>
          <cell r="C1412" t="str">
            <v>*</v>
          </cell>
          <cell r="D1412">
            <v>100</v>
          </cell>
          <cell r="E1412">
            <v>138.28</v>
          </cell>
          <cell r="F1412">
            <v>93.401226000000008</v>
          </cell>
          <cell r="G1412">
            <v>93.401226000000008</v>
          </cell>
        </row>
        <row r="1413">
          <cell r="A1413">
            <v>9240688</v>
          </cell>
          <cell r="B1413" t="str">
            <v>ДИЗАЙН-ПРОФИЛЬ ARCITECH, NL450,ПОД ОРЕХ*ЗАКАЗНАЯ ПОЗИЦИЯ!!!</v>
          </cell>
          <cell r="C1413" t="str">
            <v>*</v>
          </cell>
          <cell r="D1413">
            <v>100</v>
          </cell>
          <cell r="E1413">
            <v>138.28</v>
          </cell>
          <cell r="F1413">
            <v>93.401226000000008</v>
          </cell>
          <cell r="G1413">
            <v>93.401226000000008</v>
          </cell>
        </row>
        <row r="1414">
          <cell r="A1414">
            <v>9240689</v>
          </cell>
          <cell r="B1414" t="str">
            <v>ДИЗАЙН-ПРОФИЛЬ ARCITECH, NL500,ПОД ХРОМ</v>
          </cell>
          <cell r="C1414">
            <v>0</v>
          </cell>
          <cell r="D1414">
            <v>100</v>
          </cell>
          <cell r="E1414">
            <v>153.85999999999999</v>
          </cell>
          <cell r="F1414">
            <v>103.92473699999999</v>
          </cell>
          <cell r="G1414">
            <v>103.92473699999999</v>
          </cell>
        </row>
        <row r="1415">
          <cell r="A1415">
            <v>9240690</v>
          </cell>
          <cell r="B1415" t="str">
            <v>ДИЗАЙН-ПРОФИЛЬ ARCITECH, NL500,ПОД АЛЮМИНИЙ</v>
          </cell>
          <cell r="C1415">
            <v>0</v>
          </cell>
          <cell r="D1415">
            <v>100</v>
          </cell>
          <cell r="E1415">
            <v>153.85999999999999</v>
          </cell>
          <cell r="F1415">
            <v>103.92473699999999</v>
          </cell>
          <cell r="G1415">
            <v>103.92473699999999</v>
          </cell>
        </row>
        <row r="1416">
          <cell r="A1416">
            <v>9240691</v>
          </cell>
          <cell r="B1416" t="str">
            <v>ДИЗАЙН-ПРОФИЛЬ ARCITECH, NL500,ПОД НЕРЖАВЕЮЩУЮ СТАЛЬ</v>
          </cell>
          <cell r="C1416">
            <v>0</v>
          </cell>
          <cell r="D1416">
            <v>100</v>
          </cell>
          <cell r="E1416">
            <v>153.85999999999999</v>
          </cell>
          <cell r="F1416">
            <v>103.92473699999999</v>
          </cell>
          <cell r="G1416">
            <v>103.92473699999999</v>
          </cell>
        </row>
        <row r="1417">
          <cell r="A1417">
            <v>9240692</v>
          </cell>
          <cell r="B1417" t="str">
            <v>ДИЗАЙН-ПРОФИЛЬ ARCITECH, NL500,ПОД ДУБ</v>
          </cell>
          <cell r="C1417">
            <v>0</v>
          </cell>
          <cell r="D1417">
            <v>100</v>
          </cell>
          <cell r="E1417">
            <v>153.85999999999999</v>
          </cell>
          <cell r="F1417">
            <v>103.92473699999999</v>
          </cell>
          <cell r="G1417">
            <v>103.92473699999999</v>
          </cell>
        </row>
        <row r="1418">
          <cell r="A1418">
            <v>9240693</v>
          </cell>
          <cell r="B1418" t="str">
            <v>ДИЗАЙН-ПРОФИЛЬ ARCITECH, NL500,ПОД ОРЕХ</v>
          </cell>
          <cell r="C1418">
            <v>0</v>
          </cell>
          <cell r="D1418">
            <v>100</v>
          </cell>
          <cell r="E1418">
            <v>153.85999999999999</v>
          </cell>
          <cell r="F1418">
            <v>103.92473699999999</v>
          </cell>
          <cell r="G1418">
            <v>103.92473699999999</v>
          </cell>
        </row>
        <row r="1419">
          <cell r="A1419">
            <v>9240694</v>
          </cell>
          <cell r="B1419" t="str">
            <v>ДИЗАЙН-ПРОФИЛЬ ARCITECH, NL650,ПОД ХРОМ*ЗАКАЗНАЯ ПОЗИЦИЯ!!!</v>
          </cell>
          <cell r="C1419" t="str">
            <v>*</v>
          </cell>
          <cell r="D1419">
            <v>100</v>
          </cell>
          <cell r="E1419">
            <v>200.62</v>
          </cell>
          <cell r="F1419">
            <v>135.508779</v>
          </cell>
          <cell r="G1419">
            <v>135.508779</v>
          </cell>
        </row>
        <row r="1420">
          <cell r="A1420">
            <v>9240695</v>
          </cell>
          <cell r="B1420" t="str">
            <v>ДИЗАЙН-ПРОФИЛЬ ARCITECH, NL650,ПОД АЛЮМИНИЙ*ЗАКАЗНАЯ ПОЗИЦИЯ!!!</v>
          </cell>
          <cell r="C1420" t="str">
            <v>*</v>
          </cell>
          <cell r="D1420">
            <v>100</v>
          </cell>
          <cell r="E1420">
            <v>200.62</v>
          </cell>
          <cell r="F1420">
            <v>135.508779</v>
          </cell>
          <cell r="G1420">
            <v>135.508779</v>
          </cell>
        </row>
        <row r="1421">
          <cell r="A1421">
            <v>9240696</v>
          </cell>
          <cell r="B1421" t="str">
            <v>ДИЗАЙН-ПРОФИЛЬ ARCITECH, NL650,ПОД НЕРЖАВЕЮЩУЮ СТАЛЬ*ЗАКАЗНАЯ ПОЗИЦИЯ!!!</v>
          </cell>
          <cell r="C1421" t="str">
            <v>*</v>
          </cell>
          <cell r="D1421">
            <v>100</v>
          </cell>
          <cell r="E1421">
            <v>200.62</v>
          </cell>
          <cell r="F1421">
            <v>135.508779</v>
          </cell>
          <cell r="G1421">
            <v>135.508779</v>
          </cell>
        </row>
        <row r="1422">
          <cell r="A1422">
            <v>9240697</v>
          </cell>
          <cell r="B1422" t="str">
            <v>ДИЗАЙН-ПРОФИЛЬ ARCITECH, NL650,ПОД ДУБ*ЗАКАЗНАЯ ПОЗИЦИЯ!!!</v>
          </cell>
          <cell r="C1422" t="str">
            <v>*</v>
          </cell>
          <cell r="D1422">
            <v>100</v>
          </cell>
          <cell r="E1422">
            <v>200.62</v>
          </cell>
          <cell r="F1422">
            <v>135.508779</v>
          </cell>
          <cell r="G1422">
            <v>135.508779</v>
          </cell>
        </row>
        <row r="1423">
          <cell r="A1423">
            <v>9240698</v>
          </cell>
          <cell r="B1423" t="str">
            <v>ДИЗАЙН-ПРОФИЛЬ ARCITECH, NL650,ПОД ОРЕХ*ЗАКАЗНАЯ ПОЗИЦИЯ!!!</v>
          </cell>
          <cell r="C1423" t="str">
            <v>*</v>
          </cell>
          <cell r="D1423">
            <v>100</v>
          </cell>
          <cell r="E1423">
            <v>200.62</v>
          </cell>
          <cell r="F1423">
            <v>135.508779</v>
          </cell>
          <cell r="G1423">
            <v>135.508779</v>
          </cell>
        </row>
        <row r="1424">
          <cell r="A1424">
            <v>9143038</v>
          </cell>
          <cell r="B1424" t="str">
            <v>ВНУТРЕННЯЯ ОРГАНИЗАЦИЯ ORGATRAY 400, NL450, KB400, СТАЛЬ, НЕРЖАВЕЮЩАЯ СТАЛЬ</v>
          </cell>
          <cell r="C1424">
            <v>0</v>
          </cell>
          <cell r="D1424">
            <v>30</v>
          </cell>
          <cell r="E1424">
            <v>456.57</v>
          </cell>
          <cell r="F1424">
            <v>308.39020649999998</v>
          </cell>
          <cell r="G1424">
            <v>308.39020649999998</v>
          </cell>
        </row>
        <row r="1425">
          <cell r="A1425">
            <v>9143046</v>
          </cell>
          <cell r="B1425" t="str">
            <v>ВНУТРЕННЯЯ ОРГАНИЗАЦИЯ ORGATRAY 400, NL500, KB1200, СТАЛЬ, НЕРЖАВЕЮЩАЯ СТАЛЬ</v>
          </cell>
          <cell r="C1425">
            <v>0</v>
          </cell>
          <cell r="D1425">
            <v>30</v>
          </cell>
          <cell r="E1425">
            <v>544.55999999999995</v>
          </cell>
          <cell r="F1425">
            <v>367.82305200000002</v>
          </cell>
          <cell r="G1425">
            <v>367.82305200000002</v>
          </cell>
        </row>
        <row r="1426">
          <cell r="A1426">
            <v>9240853</v>
          </cell>
          <cell r="B1426" t="str">
            <v>КОМПЛЕКТ НАПРАВЛЯЮЩИХ ACTRO SILENT SYSTEM ДЛЯ ARCITECH, 10КГ,NL270,KD16/EB15</v>
          </cell>
          <cell r="C1426">
            <v>0</v>
          </cell>
          <cell r="D1426">
            <v>1</v>
          </cell>
          <cell r="E1426">
            <v>1351.21</v>
          </cell>
          <cell r="F1426">
            <v>912.67479450000008</v>
          </cell>
          <cell r="G1426">
            <v>912.67479450000008</v>
          </cell>
        </row>
        <row r="1427">
          <cell r="A1427">
            <v>9240854</v>
          </cell>
          <cell r="B1427" t="str">
            <v>КОМПЛЕКТ НАПРАВЛЯЮЩИХ ACTRO SILENT SYSTEM ДЛЯ ARCITECH, 10КГ,NL300,KD16/EB15</v>
          </cell>
          <cell r="C1427">
            <v>0</v>
          </cell>
          <cell r="D1427">
            <v>1</v>
          </cell>
          <cell r="E1427">
            <v>1365.45</v>
          </cell>
          <cell r="F1427">
            <v>922.29320250000001</v>
          </cell>
          <cell r="G1427">
            <v>922.29320250000001</v>
          </cell>
        </row>
        <row r="1428">
          <cell r="A1428">
            <v>9240856</v>
          </cell>
          <cell r="B1428" t="str">
            <v>КОМПЛЕКТ НАПРАВЛЯЮЩИХ ACTRO SILENT SYSTEM ДЛЯ ARCITECH, 10КГ,NL350,KD16/EB15</v>
          </cell>
          <cell r="C1428">
            <v>0</v>
          </cell>
          <cell r="D1428">
            <v>1</v>
          </cell>
          <cell r="E1428">
            <v>1389.1</v>
          </cell>
          <cell r="F1428">
            <v>938.26759499999991</v>
          </cell>
          <cell r="G1428">
            <v>938.26759499999991</v>
          </cell>
        </row>
        <row r="1429">
          <cell r="A1429">
            <v>9240857</v>
          </cell>
          <cell r="B1429" t="str">
            <v>КОМПЛЕКТ НАПРАВЛЯЮЩИХ ACTRO SILENT SYSTEM ДЛЯ ARCITECH, 40КГ,NL270,KD16/EB15</v>
          </cell>
          <cell r="C1429">
            <v>0</v>
          </cell>
          <cell r="D1429">
            <v>1</v>
          </cell>
          <cell r="E1429">
            <v>1351.21</v>
          </cell>
          <cell r="F1429">
            <v>912.67479450000008</v>
          </cell>
          <cell r="G1429">
            <v>912.67479450000008</v>
          </cell>
        </row>
        <row r="1430">
          <cell r="A1430">
            <v>9240869</v>
          </cell>
          <cell r="B1430" t="str">
            <v>КОМПЛЕКТ НАПРАВЛЯЮЩИХ ACTRO SILENT SYSTEM ДЛЯ ARCITECH, 40КГ,NL300,KD16/EB15</v>
          </cell>
          <cell r="C1430">
            <v>0</v>
          </cell>
          <cell r="D1430">
            <v>1</v>
          </cell>
          <cell r="E1430">
            <v>1365.45</v>
          </cell>
          <cell r="F1430">
            <v>922.29320250000001</v>
          </cell>
          <cell r="G1430">
            <v>922.29320250000001</v>
          </cell>
        </row>
        <row r="1431">
          <cell r="A1431">
            <v>9240870</v>
          </cell>
          <cell r="B1431" t="str">
            <v>КОМПЛЕКТ НАПРАВЛЯЮЩИХ ACTRO SILENT SYSTEM ДЛЯ ARCITECH, 40КГ,NL350,KD16/EB15</v>
          </cell>
          <cell r="C1431">
            <v>0</v>
          </cell>
          <cell r="D1431">
            <v>1</v>
          </cell>
          <cell r="E1431">
            <v>1389.1</v>
          </cell>
          <cell r="F1431">
            <v>938.26759499999991</v>
          </cell>
          <cell r="G1431">
            <v>938.26759499999991</v>
          </cell>
        </row>
        <row r="1432">
          <cell r="A1432">
            <v>9240871</v>
          </cell>
          <cell r="B1432" t="str">
            <v>КОМПЛЕКТ НАПРАВЛЯЮЩИХ ACTRO SILENT SYSTEM ДЛЯ ARCITECH, 40КГ,NL400,KD16/EB15</v>
          </cell>
          <cell r="C1432">
            <v>0</v>
          </cell>
          <cell r="D1432">
            <v>1</v>
          </cell>
          <cell r="E1432">
            <v>1412.78</v>
          </cell>
          <cell r="F1432">
            <v>954.26225100000011</v>
          </cell>
          <cell r="G1432">
            <v>954.26225100000011</v>
          </cell>
        </row>
        <row r="1433">
          <cell r="A1433">
            <v>9240872</v>
          </cell>
          <cell r="B1433" t="str">
            <v>КОМПЛЕКТ НАПРАВЛЯЮЩИХ ACTRO SILENT SYSTEM ДЛЯ ARCITECH, 40КГ,NL450,KD16/EB15</v>
          </cell>
          <cell r="C1433">
            <v>0</v>
          </cell>
          <cell r="D1433">
            <v>1</v>
          </cell>
          <cell r="E1433">
            <v>1436.45</v>
          </cell>
          <cell r="F1433">
            <v>970.25015250000001</v>
          </cell>
          <cell r="G1433">
            <v>970.25015250000001</v>
          </cell>
        </row>
        <row r="1434">
          <cell r="A1434">
            <v>9240873</v>
          </cell>
          <cell r="B1434" t="str">
            <v>КОМПЛЕКТ НАПРАВЛЯЮЩИХ ACTRO SILENT SYSTEM ДЛЯ ARCITECH, 40КГ,NL500,KD16/EB15</v>
          </cell>
          <cell r="C1434">
            <v>0</v>
          </cell>
          <cell r="D1434">
            <v>1</v>
          </cell>
          <cell r="E1434">
            <v>1460.14</v>
          </cell>
          <cell r="F1434">
            <v>986.25156300000026</v>
          </cell>
          <cell r="G1434">
            <v>986.25156300000026</v>
          </cell>
        </row>
        <row r="1435">
          <cell r="A1435">
            <v>9240874</v>
          </cell>
          <cell r="B1435" t="str">
            <v>КОМПЛЕКТ НАПРАВЛЯЮЩИХ ACTRO SILENT SYSTEM ДЛЯ ARCITECH, 40КГ,NL550,KD16/EB15</v>
          </cell>
          <cell r="C1435">
            <v>0</v>
          </cell>
          <cell r="D1435">
            <v>1</v>
          </cell>
          <cell r="E1435">
            <v>1483.82</v>
          </cell>
          <cell r="F1435">
            <v>1002.246219</v>
          </cell>
          <cell r="G1435">
            <v>1002.246219</v>
          </cell>
        </row>
        <row r="1436">
          <cell r="A1436">
            <v>9240877</v>
          </cell>
          <cell r="B1436" t="str">
            <v>КОМПЛЕКТ НАПРАВЛЯЮЩИХ ACTRO SILENT SYSTEM ДЛЯ ARCITECH, 60КГ,NL450,KD16/EB15</v>
          </cell>
          <cell r="C1436">
            <v>0</v>
          </cell>
          <cell r="D1436">
            <v>1</v>
          </cell>
          <cell r="E1436">
            <v>1515.4</v>
          </cell>
          <cell r="F1436">
            <v>1023.5769300000002</v>
          </cell>
          <cell r="G1436">
            <v>1023.5769300000002</v>
          </cell>
        </row>
        <row r="1437">
          <cell r="A1437">
            <v>9240878</v>
          </cell>
          <cell r="B1437" t="str">
            <v>КОМПЛЕКТ НАПРАВЛЯЮЩИХ ACTRO SILENT SYSTEM ДЛЯ ARCITECH, 60КГ,NL500,KD16/EB15</v>
          </cell>
          <cell r="C1437">
            <v>0</v>
          </cell>
          <cell r="D1437">
            <v>1</v>
          </cell>
          <cell r="E1437">
            <v>1539.07</v>
          </cell>
          <cell r="F1437">
            <v>1039.5648314999999</v>
          </cell>
          <cell r="G1437">
            <v>1039.5648314999999</v>
          </cell>
        </row>
        <row r="1438">
          <cell r="A1438">
            <v>9240879</v>
          </cell>
          <cell r="B1438" t="str">
            <v>КОМПЛЕКТ НАПРАВЛЯЮЩИХ ACTRO SILENT SYSTEM ДЛЯ ARCITECH, 60КГ,NL550,KD16/EB15*ЗАКАЗНАЯ ПОЗИЦИЯ!!!</v>
          </cell>
          <cell r="C1438" t="str">
            <v>*</v>
          </cell>
          <cell r="D1438">
            <v>1</v>
          </cell>
          <cell r="E1438">
            <v>1562.75</v>
          </cell>
          <cell r="F1438">
            <v>1055.5594874999999</v>
          </cell>
          <cell r="G1438">
            <v>1055.5594874999999</v>
          </cell>
        </row>
        <row r="1439">
          <cell r="A1439">
            <v>9240880</v>
          </cell>
          <cell r="B1439" t="str">
            <v>КОМПЛЕКТ НАПРАВЛЯЮЩИХ ACTRO SILENT SYSTEM ДЛЯ ARCITECH, 60КГ,NL650,KD16/EB15*ЗАКАЗНАЯ ПОЗИЦИЯ!!!</v>
          </cell>
          <cell r="C1439" t="str">
            <v>*</v>
          </cell>
          <cell r="D1439">
            <v>1</v>
          </cell>
          <cell r="E1439">
            <v>1610.1</v>
          </cell>
          <cell r="F1439">
            <v>1087.5420449999999</v>
          </cell>
          <cell r="G1439">
            <v>1087.5420449999999</v>
          </cell>
        </row>
        <row r="1440">
          <cell r="A1440">
            <v>9240881</v>
          </cell>
          <cell r="B1440" t="str">
            <v>КОМПЛЕКТ НАПРАВЛЯЮЩИХ ACTRO SILENT SYSTEM ДЛЯ ARCITECH, 80КГ,NL500,KD16/EB15*ЗАКАЗНАЯ ПОЗИЦИЯ!!!</v>
          </cell>
          <cell r="C1440" t="str">
            <v>*</v>
          </cell>
          <cell r="D1440">
            <v>1</v>
          </cell>
          <cell r="E1440">
            <v>1617.99</v>
          </cell>
          <cell r="F1440">
            <v>1092.8713455</v>
          </cell>
          <cell r="G1440">
            <v>1092.8713455</v>
          </cell>
        </row>
        <row r="1441">
          <cell r="A1441">
            <v>9240882</v>
          </cell>
          <cell r="B1441" t="str">
            <v>КОМПЛЕКТ НАПРАВЛЯЮЩИХ ACTRO SILENT SYSTEM ДЛЯ ARCITECH, 80КГ,NL550,KD16/EB15*ЗАКАЗНАЯ ПОЗИЦИЯ!!!</v>
          </cell>
          <cell r="C1441" t="str">
            <v>*</v>
          </cell>
          <cell r="D1441">
            <v>1</v>
          </cell>
          <cell r="E1441">
            <v>1641.67</v>
          </cell>
          <cell r="F1441">
            <v>1108.8660015000003</v>
          </cell>
          <cell r="G1441">
            <v>1108.8660015000003</v>
          </cell>
        </row>
        <row r="1442">
          <cell r="A1442">
            <v>9240883</v>
          </cell>
          <cell r="B1442" t="str">
            <v>КОМПЛЕКТ НАПРАВЛЯЮЩИХ ACTRO SILENT SYSTEM ДЛЯ ARCITECH, 80КГ,NL650,KD16/EB15*ЗАКАЗНАЯ ПОЗИЦИЯ!!!</v>
          </cell>
          <cell r="C1442" t="str">
            <v>*</v>
          </cell>
          <cell r="D1442">
            <v>1</v>
          </cell>
          <cell r="E1442">
            <v>1689.02</v>
          </cell>
          <cell r="F1442">
            <v>1140.848559</v>
          </cell>
          <cell r="G1442">
            <v>1140.848559</v>
          </cell>
        </row>
        <row r="1443">
          <cell r="A1443">
            <v>9240884</v>
          </cell>
          <cell r="B1443" t="str">
            <v>КОМПЛЕКТ НАПРАВЛЯЮЩИХ ACTRO SILENT SYSTEM ДЛЯ ARCITECH, 10 КГ,NL270,KD18/EB13</v>
          </cell>
          <cell r="C1443">
            <v>0</v>
          </cell>
          <cell r="D1443">
            <v>1</v>
          </cell>
          <cell r="E1443">
            <v>1351.21</v>
          </cell>
          <cell r="F1443">
            <v>912.67479450000008</v>
          </cell>
          <cell r="G1443">
            <v>912.67479450000008</v>
          </cell>
        </row>
        <row r="1444">
          <cell r="A1444">
            <v>9240885</v>
          </cell>
          <cell r="B1444" t="str">
            <v>КОМПЛЕКТ НАПРАВЛЯЮЩИХ ACTRO SILENT SYSTEM ДЛЯ ARCITECH, 10 КГ,NL300,KD18/EB13</v>
          </cell>
          <cell r="C1444">
            <v>0</v>
          </cell>
          <cell r="D1444">
            <v>1</v>
          </cell>
          <cell r="E1444">
            <v>1365.45</v>
          </cell>
          <cell r="F1444">
            <v>922.29320250000001</v>
          </cell>
          <cell r="G1444">
            <v>922.29320250000001</v>
          </cell>
        </row>
        <row r="1445">
          <cell r="A1445">
            <v>9240886</v>
          </cell>
          <cell r="B1445" t="str">
            <v>КОМПЛЕКТ НАПРАВЛЯЮЩИХ ACTRO SILENT SYSTEM ДЛЯ ARCITECH, 10 КГ,NL350,KD18/EB13</v>
          </cell>
          <cell r="C1445">
            <v>0</v>
          </cell>
          <cell r="D1445">
            <v>1</v>
          </cell>
          <cell r="E1445">
            <v>1389.1</v>
          </cell>
          <cell r="F1445">
            <v>938.26759499999991</v>
          </cell>
          <cell r="G1445">
            <v>938.26759499999991</v>
          </cell>
        </row>
        <row r="1446">
          <cell r="A1446">
            <v>9240887</v>
          </cell>
          <cell r="B1446" t="str">
            <v>КОМПЛЕКТ НАПРАВЛЯЮЩИХ ACTRO SILENT SYSTEM ДЛЯ ARCITECH, 40КГ,NL270,KD18/EB13</v>
          </cell>
          <cell r="C1446">
            <v>0</v>
          </cell>
          <cell r="D1446">
            <v>1</v>
          </cell>
          <cell r="E1446">
            <v>1351.21</v>
          </cell>
          <cell r="F1446">
            <v>912.67479450000008</v>
          </cell>
          <cell r="G1446">
            <v>912.67479450000008</v>
          </cell>
        </row>
        <row r="1447">
          <cell r="A1447">
            <v>9240888</v>
          </cell>
          <cell r="B1447" t="str">
            <v>КОМПЛЕКТ НАПРАВЛЯЮЩИХ ACTRO SILENT SYSTEM ДЛЯ ARCITECH, 40КГ,NL300,KD18/EB13</v>
          </cell>
          <cell r="C1447">
            <v>0</v>
          </cell>
          <cell r="D1447">
            <v>1</v>
          </cell>
          <cell r="E1447">
            <v>1365.45</v>
          </cell>
          <cell r="F1447">
            <v>922.29320250000001</v>
          </cell>
          <cell r="G1447">
            <v>922.29320250000001</v>
          </cell>
        </row>
        <row r="1448">
          <cell r="A1448">
            <v>9240889</v>
          </cell>
          <cell r="B1448" t="str">
            <v>КОМПЛЕКТ НАПРАВЛЯЮЩИХ ACTRO SILENT SYSTEM ДЛЯ ARCITECH, 40КГ,NL350,KD18/EB13</v>
          </cell>
          <cell r="C1448">
            <v>0</v>
          </cell>
          <cell r="D1448">
            <v>1</v>
          </cell>
          <cell r="E1448">
            <v>1389.1</v>
          </cell>
          <cell r="F1448">
            <v>938.26759499999991</v>
          </cell>
          <cell r="G1448">
            <v>938.26759499999991</v>
          </cell>
        </row>
        <row r="1449">
          <cell r="A1449">
            <v>9240890</v>
          </cell>
          <cell r="B1449" t="str">
            <v>КОМПЛЕКТ НАПРАВЛЯЮЩИХ ACTRO SILENT SYSTEM ДЛЯ ARCITECH, 40КГ,NL400,KD18/EB13</v>
          </cell>
          <cell r="C1449">
            <v>0</v>
          </cell>
          <cell r="D1449">
            <v>1</v>
          </cell>
          <cell r="E1449">
            <v>1412.78</v>
          </cell>
          <cell r="F1449">
            <v>954.26225100000011</v>
          </cell>
          <cell r="G1449">
            <v>954.26225100000011</v>
          </cell>
        </row>
        <row r="1450">
          <cell r="A1450">
            <v>9240891</v>
          </cell>
          <cell r="B1450" t="str">
            <v>КОМПЛЕКТ НАПРАВЛЯЮЩИХ ACTRO SILENT SYSTEM ДЛЯ ARCITECH, 40КГ,NL450,KD18/EB13</v>
          </cell>
          <cell r="C1450">
            <v>0</v>
          </cell>
          <cell r="D1450">
            <v>1</v>
          </cell>
          <cell r="E1450">
            <v>1436.45</v>
          </cell>
          <cell r="F1450">
            <v>970.25015250000001</v>
          </cell>
          <cell r="G1450">
            <v>970.25015250000001</v>
          </cell>
        </row>
        <row r="1451">
          <cell r="A1451">
            <v>9240893</v>
          </cell>
          <cell r="B1451" t="str">
            <v>КОМПЛЕКТ НАПРАВЛЯЮЩИХ ACTRO SILENT SYSTEM ДЛЯ ARCITECH, 40КГ,NL500,KD18/EB13</v>
          </cell>
          <cell r="C1451">
            <v>0</v>
          </cell>
          <cell r="D1451">
            <v>1</v>
          </cell>
          <cell r="E1451">
            <v>1460.14</v>
          </cell>
          <cell r="F1451">
            <v>986.25156300000026</v>
          </cell>
          <cell r="G1451">
            <v>986.25156300000026</v>
          </cell>
        </row>
        <row r="1452">
          <cell r="A1452">
            <v>9240894</v>
          </cell>
          <cell r="B1452" t="str">
            <v>КОМПЛЕКТ НАПРАВЛЯЮЩИХ ACTRO SILENT SYSTEM ДЛЯ ARCITECH, 40КГ,NL550,KD18/EB13*ЗАКАЗНАЯ ПОЗИЦИЯ!!!</v>
          </cell>
          <cell r="C1452" t="str">
            <v>*</v>
          </cell>
          <cell r="D1452">
            <v>1</v>
          </cell>
          <cell r="E1452">
            <v>1483.82</v>
          </cell>
          <cell r="F1452">
            <v>1002.246219</v>
          </cell>
          <cell r="G1452">
            <v>1002.246219</v>
          </cell>
        </row>
        <row r="1453">
          <cell r="A1453">
            <v>9240897</v>
          </cell>
          <cell r="B1453" t="str">
            <v>КОМПЛЕКТ НАПРАВЛЯЮЩИХ ACTRO SILENT SYSTEM ДЛЯ ARCITECH, 60КГ,NL450,KD18/EB13</v>
          </cell>
          <cell r="C1453">
            <v>0</v>
          </cell>
          <cell r="D1453">
            <v>1</v>
          </cell>
          <cell r="E1453">
            <v>1515.4</v>
          </cell>
          <cell r="F1453">
            <v>1023.5769300000002</v>
          </cell>
          <cell r="G1453">
            <v>1023.5769300000002</v>
          </cell>
        </row>
        <row r="1454">
          <cell r="A1454">
            <v>9240898</v>
          </cell>
          <cell r="B1454" t="str">
            <v>КОМПЛЕКТ НАПРАВЛЯЮЩИХ ACTRO SILENT SYSTEM ДЛЯ ARCITECH, 60КГ,NL500,KD18/EB13</v>
          </cell>
          <cell r="C1454">
            <v>0</v>
          </cell>
          <cell r="D1454">
            <v>1</v>
          </cell>
          <cell r="E1454">
            <v>1539.07</v>
          </cell>
          <cell r="F1454">
            <v>1039.5648314999999</v>
          </cell>
          <cell r="G1454">
            <v>1039.5648314999999</v>
          </cell>
        </row>
        <row r="1455">
          <cell r="A1455">
            <v>9240899</v>
          </cell>
          <cell r="B1455" t="str">
            <v>КОМПЛЕКТ НАПРАВЛЯЮЩИХ ACTRO SILENT SYSTEM ДЛЯ ARCITECH, 60КГ,NL550,KD18/EB13*ЗАКАЗНАЯ ПОЗИЦИЯ!!!</v>
          </cell>
          <cell r="C1455" t="str">
            <v>*</v>
          </cell>
          <cell r="D1455">
            <v>1</v>
          </cell>
          <cell r="E1455">
            <v>1562.75</v>
          </cell>
          <cell r="F1455">
            <v>1055.5594874999999</v>
          </cell>
          <cell r="G1455">
            <v>1055.5594874999999</v>
          </cell>
        </row>
        <row r="1456">
          <cell r="A1456">
            <v>9240900</v>
          </cell>
          <cell r="B1456" t="str">
            <v>КОМПЛЕКТ НАПРАВЛЯЮЩИХ ACTRO SILENT SYSTEM ДЛЯ ARCITECH, 60КГ,NL650,KD18/EB13*ЗАКАЗНАЯ ПОЗИЦИЯ!!!</v>
          </cell>
          <cell r="C1456" t="str">
            <v>*</v>
          </cell>
          <cell r="D1456">
            <v>1</v>
          </cell>
          <cell r="E1456">
            <v>1610.1</v>
          </cell>
          <cell r="F1456">
            <v>1087.5420449999999</v>
          </cell>
          <cell r="G1456">
            <v>1087.5420449999999</v>
          </cell>
        </row>
        <row r="1457">
          <cell r="A1457">
            <v>9240901</v>
          </cell>
          <cell r="B1457" t="str">
            <v>КОМПЛЕКТ НАПРАВЛЯЮЩИХ ACTRO SILENT SYSTEM ДЛЯ ARCITECH, 80КГ,NL500,KD18/EB13*ЗАКАЗНАЯ ПОЗИЦИЯ!!!</v>
          </cell>
          <cell r="C1457" t="str">
            <v>*</v>
          </cell>
          <cell r="D1457">
            <v>1</v>
          </cell>
          <cell r="E1457">
            <v>1617.99</v>
          </cell>
          <cell r="F1457">
            <v>1092.8713455</v>
          </cell>
          <cell r="G1457">
            <v>1092.8713455</v>
          </cell>
        </row>
        <row r="1458">
          <cell r="A1458">
            <v>9240902</v>
          </cell>
          <cell r="B1458" t="str">
            <v>КОМПЛЕКТ НАПРАВЛЯЮЩИХ ACTRO SILENT SYSTEM ДЛЯ ARCITECH, 80КГ,NL550,KD18/EB13*ЗАКАЗНАЯ ПОЗИЦИЯ!!!</v>
          </cell>
          <cell r="C1458" t="str">
            <v>*</v>
          </cell>
          <cell r="D1458">
            <v>1</v>
          </cell>
          <cell r="E1458">
            <v>1641.67</v>
          </cell>
          <cell r="F1458">
            <v>1108.8660015000003</v>
          </cell>
          <cell r="G1458">
            <v>1108.8660015000003</v>
          </cell>
        </row>
        <row r="1459">
          <cell r="A1459">
            <v>9240903</v>
          </cell>
          <cell r="B1459" t="str">
            <v>КОМПЛЕКТ НАПРАВЛЯЮЩИХ ACTRO SILENT SYSTEM ДЛЯ ARCITECH, 80КГ,NL650,KD18/EB13*ЗАКАЗНАЯ ПОЗИЦИЯ!!!</v>
          </cell>
          <cell r="C1459" t="str">
            <v>*</v>
          </cell>
          <cell r="D1459">
            <v>1</v>
          </cell>
          <cell r="E1459">
            <v>1689.02</v>
          </cell>
          <cell r="F1459">
            <v>1140.848559</v>
          </cell>
          <cell r="G1459">
            <v>1140.848559</v>
          </cell>
        </row>
        <row r="1460">
          <cell r="A1460">
            <v>9241038</v>
          </cell>
          <cell r="B1460" t="str">
            <v>КОМПЛЕКТ МЕХАНИЗМА PUSH TO OPEN SILENT 10 ДЛЯ ARCITECH</v>
          </cell>
          <cell r="C1460">
            <v>0</v>
          </cell>
          <cell r="D1460">
            <v>1</v>
          </cell>
          <cell r="E1460">
            <v>1553.95</v>
          </cell>
          <cell r="F1460">
            <v>1049.6155275000001</v>
          </cell>
          <cell r="G1460">
            <v>1049.6155275000001</v>
          </cell>
        </row>
        <row r="1461">
          <cell r="A1461">
            <v>9241049</v>
          </cell>
          <cell r="B1461" t="str">
            <v>КОМПЛЕКТ МЕХАНИЗМА PUSH TO OPEN SILENT 20 ДЛЯ ARCITECH</v>
          </cell>
          <cell r="C1461">
            <v>0</v>
          </cell>
          <cell r="D1461">
            <v>1</v>
          </cell>
          <cell r="E1461">
            <v>1553.95</v>
          </cell>
          <cell r="F1461">
            <v>1049.6155275000001</v>
          </cell>
          <cell r="G1461">
            <v>1049.6155275000001</v>
          </cell>
        </row>
        <row r="1462">
          <cell r="A1462">
            <v>9241050</v>
          </cell>
          <cell r="B1462" t="str">
            <v>КОМПЛЕКТ МЕХАНИЗМА PUSH TO OPEN SILENT 40 ДЛЯ ARCITECH</v>
          </cell>
          <cell r="C1462">
            <v>0</v>
          </cell>
          <cell r="D1462">
            <v>1</v>
          </cell>
          <cell r="E1462">
            <v>1553.95</v>
          </cell>
          <cell r="F1462">
            <v>1049.6155275000001</v>
          </cell>
          <cell r="G1462">
            <v>1049.6155275000001</v>
          </cell>
        </row>
        <row r="1463">
          <cell r="A1463">
            <v>9241051</v>
          </cell>
          <cell r="B1463" t="str">
            <v>КОМПЛЕКТ МЕХАНИЗМА PUSH TO OPEN SILENT 80 ДЛЯ ARCITECH*ЗАКАЗНАЯ ПОЗИЦИЯ!!!</v>
          </cell>
          <cell r="C1463" t="str">
            <v>*</v>
          </cell>
          <cell r="D1463">
            <v>1</v>
          </cell>
          <cell r="E1463">
            <v>1553.95</v>
          </cell>
          <cell r="F1463">
            <v>1049.6155275000001</v>
          </cell>
          <cell r="G1463">
            <v>1049.6155275000001</v>
          </cell>
        </row>
        <row r="1464">
          <cell r="A1464">
            <v>9149234</v>
          </cell>
          <cell r="B1464" t="str">
            <v>КОМПЛЕКТ НАПРАВЛЯЮЩИХ ACTRO SILENT SYSTEM ДЛЯ ARCITECH, 40КГ, NL270, KD16/EB15</v>
          </cell>
          <cell r="C1464">
            <v>0</v>
          </cell>
          <cell r="D1464">
            <v>1</v>
          </cell>
          <cell r="E1464">
            <v>1351.21</v>
          </cell>
          <cell r="F1464">
            <v>912.67479450000008</v>
          </cell>
          <cell r="G1464">
            <v>912.67479450000008</v>
          </cell>
        </row>
        <row r="1465">
          <cell r="A1465">
            <v>9149235</v>
          </cell>
          <cell r="B1465" t="str">
            <v>КОМПЛЕКТ НАПРАВЛЯЮЩИХ ACTRO SILENT SYSTEM ДЛЯ ARCITECH, 40КГ, NL300, KD16/EB15</v>
          </cell>
          <cell r="C1465">
            <v>0</v>
          </cell>
          <cell r="D1465">
            <v>1</v>
          </cell>
          <cell r="E1465">
            <v>1365.45</v>
          </cell>
          <cell r="F1465">
            <v>922.29320250000001</v>
          </cell>
          <cell r="G1465">
            <v>922.29320250000001</v>
          </cell>
        </row>
        <row r="1466">
          <cell r="A1466">
            <v>9149238</v>
          </cell>
          <cell r="B1466" t="str">
            <v>КОМПЛЕКТ НАПРАВЛЯЮЩИХ ACTRO SILENT SYSTEM ДЛЯ ARCITECH, 40КГ, NL450, KD16/EB15</v>
          </cell>
          <cell r="C1466">
            <v>0</v>
          </cell>
          <cell r="D1466">
            <v>1</v>
          </cell>
          <cell r="E1466">
            <v>1436.45</v>
          </cell>
          <cell r="F1466">
            <v>970.25015250000001</v>
          </cell>
          <cell r="G1466">
            <v>970.25015250000001</v>
          </cell>
        </row>
        <row r="1467">
          <cell r="A1467">
            <v>9149240</v>
          </cell>
          <cell r="B1467" t="str">
            <v>КОМПЛЕКТ НАПРАВЛЯЮЩИХ ACTRO SILENT SYSTEM ДЛЯ ARCITECH, 40КГ, NL550, KD16/EB15</v>
          </cell>
          <cell r="C1467">
            <v>0</v>
          </cell>
          <cell r="D1467">
            <v>1</v>
          </cell>
          <cell r="E1467">
            <v>1483.82</v>
          </cell>
          <cell r="F1467">
            <v>1002.246219</v>
          </cell>
          <cell r="G1467">
            <v>1002.246219</v>
          </cell>
        </row>
        <row r="1468">
          <cell r="A1468">
            <v>9149243</v>
          </cell>
          <cell r="B1468" t="str">
            <v>КОМПЛЕКТ НАПРАВЛЯЮЩИХ ACTRO SILENT SYSTEM ДЛЯ ARCITECH, 60КГ, NL500, KD16/EB15</v>
          </cell>
          <cell r="C1468">
            <v>0</v>
          </cell>
          <cell r="D1468">
            <v>1</v>
          </cell>
          <cell r="E1468">
            <v>1539.07</v>
          </cell>
          <cell r="F1468">
            <v>1039.5648314999999</v>
          </cell>
          <cell r="G1468">
            <v>1039.5648314999999</v>
          </cell>
        </row>
        <row r="1469">
          <cell r="A1469">
            <v>9150420</v>
          </cell>
          <cell r="B1469" t="str">
            <v>КОМПЛЕКТ НАПРАВЛЯЮЩИХ ACTRO SILENT SYSTEM ДЛЯ ARCITECH, 40КГ, NL270, KD18/EB13</v>
          </cell>
          <cell r="C1469">
            <v>0</v>
          </cell>
          <cell r="D1469">
            <v>1</v>
          </cell>
          <cell r="E1469">
            <v>1351.21</v>
          </cell>
          <cell r="F1469">
            <v>912.67479450000008</v>
          </cell>
          <cell r="G1469">
            <v>912.67479450000008</v>
          </cell>
        </row>
        <row r="1470">
          <cell r="A1470">
            <v>9150424</v>
          </cell>
          <cell r="B1470" t="str">
            <v>КОМПЛЕКТ НАПРАВЛЯЮЩИХ ACTRO SILENT SYSTEM ДЛЯ ARCITECH, 40КГ, NL450, KD18/EB13</v>
          </cell>
          <cell r="C1470">
            <v>0</v>
          </cell>
          <cell r="D1470">
            <v>1</v>
          </cell>
          <cell r="E1470">
            <v>1436.45</v>
          </cell>
          <cell r="F1470">
            <v>970.25015250000001</v>
          </cell>
          <cell r="G1470">
            <v>970.25015250000001</v>
          </cell>
        </row>
        <row r="1471">
          <cell r="A1471">
            <v>9150425</v>
          </cell>
          <cell r="B1471" t="str">
            <v>КОМПЛЕКТ НАПРАВЛЯЮЩИХ ACTRO SILENT SYSTEM ДЛЯ ARCITECH, 40КГ, NL500, KD18/EB13</v>
          </cell>
          <cell r="C1471">
            <v>0</v>
          </cell>
          <cell r="D1471">
            <v>1</v>
          </cell>
          <cell r="E1471">
            <v>1460.14</v>
          </cell>
          <cell r="F1471">
            <v>986.25156300000026</v>
          </cell>
          <cell r="G1471">
            <v>986.25156300000026</v>
          </cell>
        </row>
        <row r="1472">
          <cell r="A1472">
            <v>9150428</v>
          </cell>
          <cell r="B1472" t="str">
            <v>КОМПЛЕКТ НАПРАВЛЯЮЩИХ ACTRO SILENT SYSTEM ДЛЯ ARCITECH, 60КГ, NL450, KD18/EB13</v>
          </cell>
          <cell r="C1472">
            <v>0</v>
          </cell>
          <cell r="D1472">
            <v>1</v>
          </cell>
          <cell r="E1472">
            <v>1515.4</v>
          </cell>
          <cell r="F1472">
            <v>1023.5769300000002</v>
          </cell>
          <cell r="G1472">
            <v>1023.5769300000002</v>
          </cell>
        </row>
        <row r="1473">
          <cell r="A1473">
            <v>9150430</v>
          </cell>
          <cell r="B1473" t="str">
            <v>КОМПЛЕКТ НАПРАВЛЯЮЩИХ ACTRO SILENT SYSTEM ДЛЯ ARCITECH, 60КГ, NL500, KD18/EB13</v>
          </cell>
          <cell r="C1473">
            <v>0</v>
          </cell>
          <cell r="D1473">
            <v>1</v>
          </cell>
          <cell r="E1473">
            <v>1539.07</v>
          </cell>
          <cell r="F1473">
            <v>1039.5648314999999</v>
          </cell>
          <cell r="G1473">
            <v>1039.5648314999999</v>
          </cell>
        </row>
        <row r="1474">
          <cell r="A1474">
            <v>9149254</v>
          </cell>
          <cell r="B1474" t="str">
            <v>КОМПЛЕКТ НАПРАВЛЯЮЩИХ ACTRO С PUSH TO OPEN ДЛЯ ARCITECH, 60КГ, NL500, KD16/EB15</v>
          </cell>
          <cell r="C1474">
            <v>0</v>
          </cell>
          <cell r="D1474">
            <v>1</v>
          </cell>
          <cell r="E1474">
            <v>2174.5700000000002</v>
          </cell>
          <cell r="F1474">
            <v>1468.8133065000002</v>
          </cell>
          <cell r="G1474">
            <v>1468.8133065000002</v>
          </cell>
        </row>
        <row r="1475">
          <cell r="A1475">
            <v>9149231</v>
          </cell>
          <cell r="B1475" t="str">
            <v>КОМПЛЕКТ НАПРАВЛЯЮЩИХ ACTRO ДЛЯ PUSH TO OPEN ДЛЯ ARCITECH, 60КГ, NL500, KD16/EB15</v>
          </cell>
          <cell r="C1475">
            <v>0</v>
          </cell>
          <cell r="D1475">
            <v>1</v>
          </cell>
          <cell r="E1475">
            <v>1539.07</v>
          </cell>
          <cell r="F1475">
            <v>1039.5648314999999</v>
          </cell>
          <cell r="G1475">
            <v>1039.5648314999999</v>
          </cell>
        </row>
        <row r="1476">
          <cell r="A1476">
            <v>9154548</v>
          </cell>
          <cell r="B1476" t="str">
            <v>МЕХАНИЗМ PUSH TO OPEN SILENT SYSTEM ДЛЯ ACTRO</v>
          </cell>
          <cell r="C1476">
            <v>0</v>
          </cell>
          <cell r="D1476">
            <v>1</v>
          </cell>
          <cell r="E1476">
            <v>2131.0100000000002</v>
          </cell>
          <cell r="F1476">
            <v>1439.3907045000003</v>
          </cell>
          <cell r="G1476">
            <v>1439.3907045000003</v>
          </cell>
        </row>
        <row r="1477">
          <cell r="A1477">
            <v>9123076</v>
          </cell>
          <cell r="B1477" t="str">
            <v>МЕХАНИЗМ PUSH TO OPEN  ДЛЯ ACTRO</v>
          </cell>
          <cell r="C1477">
            <v>0</v>
          </cell>
          <cell r="D1477">
            <v>15</v>
          </cell>
          <cell r="E1477">
            <v>689.89</v>
          </cell>
          <cell r="F1477">
            <v>465.98620050000005</v>
          </cell>
          <cell r="G1477">
            <v>465.98620050000005</v>
          </cell>
        </row>
        <row r="1478">
          <cell r="A1478">
            <v>9123077</v>
          </cell>
          <cell r="B1478" t="str">
            <v>ПРОФИЛЬ ДЛЯ СИНХРОНИЗАЦИИ МЕХАНИЗМА PUSH TO OPEN ACTRO, L1140, АЛЮМИНИЙ</v>
          </cell>
          <cell r="C1478">
            <v>0</v>
          </cell>
          <cell r="D1478">
            <v>15</v>
          </cell>
          <cell r="E1478">
            <v>301.13</v>
          </cell>
          <cell r="F1478">
            <v>203.3982585</v>
          </cell>
          <cell r="G1478">
            <v>203.3982585</v>
          </cell>
        </row>
        <row r="1479">
          <cell r="A1479">
            <v>1008313</v>
          </cell>
          <cell r="B1479" t="str">
            <v>ВИНТ С ПОТАЙНОЙ ГОЛОВКОЙ, D6, 3Х14, ОЦИНКОВАННЫЙ</v>
          </cell>
          <cell r="C1479">
            <v>0</v>
          </cell>
          <cell r="D1479">
            <v>1</v>
          </cell>
          <cell r="E1479">
            <v>1.24</v>
          </cell>
          <cell r="F1479">
            <v>0.83755800000000002</v>
          </cell>
          <cell r="G1479">
            <v>0.83755800000000002</v>
          </cell>
        </row>
        <row r="1480">
          <cell r="A1480">
            <v>9141888</v>
          </cell>
          <cell r="B1480" t="str">
            <v>САМОРЕЗ СО СФЕРИЧЕСКОЙ ГОЛОВКОЙ, Ø3,5Х6, ГАЛЬВАНИЗИРОВАННЫЙ</v>
          </cell>
          <cell r="C1480">
            <v>0</v>
          </cell>
          <cell r="D1480">
            <v>200</v>
          </cell>
          <cell r="E1480">
            <v>8.9499999999999993</v>
          </cell>
          <cell r="F1480">
            <v>6.0452775000000001</v>
          </cell>
          <cell r="G1480">
            <v>6.0452775000000001</v>
          </cell>
        </row>
        <row r="1481">
          <cell r="A1481">
            <v>9245475</v>
          </cell>
          <cell r="B1481" t="str">
            <v>КОМПЛЕКТ ЯЩИКА INNOTECH ATIRA ПОЛН. ВЫДВ. С SILENT SYSTEM, H54, NL470, СЕРЫЙ</v>
          </cell>
          <cell r="C1481">
            <v>0</v>
          </cell>
          <cell r="D1481">
            <v>1</v>
          </cell>
          <cell r="E1481">
            <v>3241.9</v>
          </cell>
          <cell r="F1481">
            <v>2189.7413550000001</v>
          </cell>
          <cell r="G1481">
            <v>2189.7413550000001</v>
          </cell>
        </row>
        <row r="1482">
          <cell r="A1482">
            <v>9228876</v>
          </cell>
          <cell r="B1482" t="str">
            <v>КОМПЛЕКТ ЯЩИКА INNOTECH ATIRA ПОЛНОГО ВЫДВ. SILENT SYSTEM, H70, NL260, СЕРЫЙ</v>
          </cell>
          <cell r="C1482">
            <v>0</v>
          </cell>
          <cell r="D1482">
            <v>1</v>
          </cell>
          <cell r="E1482">
            <v>1974.47</v>
          </cell>
          <cell r="F1482">
            <v>1333.6557615000002</v>
          </cell>
          <cell r="G1482">
            <v>1333.6557615000002</v>
          </cell>
        </row>
        <row r="1483">
          <cell r="A1483">
            <v>9228877</v>
          </cell>
          <cell r="B1483" t="str">
            <v>КОМПЛЕКТ ЯЩИКА INNOTECH ATIRA ПОЛНОГО ВЫДВ. SILENT SYSTEM, H70, NL300, СЕРЫЙ</v>
          </cell>
          <cell r="C1483">
            <v>0</v>
          </cell>
          <cell r="D1483">
            <v>1</v>
          </cell>
          <cell r="E1483">
            <v>2015.58</v>
          </cell>
          <cell r="F1483">
            <v>1361.423511</v>
          </cell>
          <cell r="G1483">
            <v>1361.423511</v>
          </cell>
        </row>
        <row r="1484">
          <cell r="A1484">
            <v>9228878</v>
          </cell>
          <cell r="B1484" t="str">
            <v>КОМПЛЕКТ ЯЩИКА INNOTECH ATIRA ПОЛНОГО ВЫДВ. SILENT SYSTEM, H70, NL350, СЕРЫЙ</v>
          </cell>
          <cell r="C1484">
            <v>0</v>
          </cell>
          <cell r="D1484">
            <v>1</v>
          </cell>
          <cell r="E1484">
            <v>2067.89</v>
          </cell>
          <cell r="F1484">
            <v>1396.7563005000002</v>
          </cell>
          <cell r="G1484">
            <v>1396.7563005000002</v>
          </cell>
        </row>
        <row r="1485">
          <cell r="A1485">
            <v>9228889</v>
          </cell>
          <cell r="B1485" t="str">
            <v>КОМПЛЕКТ ЯЩИКА INNOTECH ATIRA ПОЛНОГО ВЫДВ. SILENT SYSTEM, H70, NL420, СЕРЫЙ</v>
          </cell>
          <cell r="C1485">
            <v>0</v>
          </cell>
          <cell r="D1485">
            <v>1</v>
          </cell>
          <cell r="E1485">
            <v>2153.54</v>
          </cell>
          <cell r="F1485">
            <v>1454.6085929999999</v>
          </cell>
          <cell r="G1485">
            <v>1454.6085929999999</v>
          </cell>
        </row>
        <row r="1486">
          <cell r="A1486">
            <v>9228890</v>
          </cell>
          <cell r="B1486" t="str">
            <v>КОМПЛЕКТ ЯЩИКА INNOTECH ATIRA ПОЛНОГО ВЫДВ. SILENT SYSTEM, H70, NL470, СЕРЫЙ</v>
          </cell>
          <cell r="C1486">
            <v>0</v>
          </cell>
          <cell r="D1486">
            <v>1</v>
          </cell>
          <cell r="E1486">
            <v>2205.1</v>
          </cell>
          <cell r="F1486">
            <v>1489.4347949999999</v>
          </cell>
          <cell r="G1486">
            <v>1489.4347949999999</v>
          </cell>
        </row>
        <row r="1487">
          <cell r="A1487">
            <v>9228891</v>
          </cell>
          <cell r="B1487" t="str">
            <v>КОМПЛЕКТ ЯЩИКА INNOTECH ATIRA ПОЛНОГО ВЫДВ. SILENT SYSTEM, H70, NL520, СЕРЫЙ</v>
          </cell>
          <cell r="C1487">
            <v>0</v>
          </cell>
          <cell r="D1487">
            <v>1</v>
          </cell>
          <cell r="E1487">
            <v>2265.0300000000002</v>
          </cell>
          <cell r="F1487">
            <v>1529.9145135000001</v>
          </cell>
          <cell r="G1487">
            <v>1529.9145135000001</v>
          </cell>
        </row>
        <row r="1488">
          <cell r="A1488">
            <v>9248729</v>
          </cell>
          <cell r="B1488" t="str">
            <v>КОМПЛЕКТ ЯЩИКА INNOTECH ATIRA ЧАСТИЧ. ВЫДВ. С SILENT SYSTEM, H70, NL260, СЕРЫЙ</v>
          </cell>
          <cell r="C1488">
            <v>0</v>
          </cell>
          <cell r="D1488">
            <v>1</v>
          </cell>
          <cell r="E1488">
            <v>1636.2</v>
          </cell>
          <cell r="F1488">
            <v>1105.1712900000002</v>
          </cell>
          <cell r="G1488">
            <v>1105.1712900000002</v>
          </cell>
        </row>
        <row r="1489">
          <cell r="A1489">
            <v>9248730</v>
          </cell>
          <cell r="B1489" t="str">
            <v>КОМПЛЕКТ ЯЩИКА INNOTECH ATIRA ЧАСТИЧ. ВЫДВ. С SILENT SYSTEM, H70, NL350, СЕРЫЙ</v>
          </cell>
          <cell r="C1489">
            <v>0</v>
          </cell>
          <cell r="D1489">
            <v>1</v>
          </cell>
          <cell r="E1489">
            <v>1723.4</v>
          </cell>
          <cell r="F1489">
            <v>1164.0705300000002</v>
          </cell>
          <cell r="G1489">
            <v>1164.0705300000002</v>
          </cell>
        </row>
        <row r="1490">
          <cell r="A1490">
            <v>9228915</v>
          </cell>
          <cell r="B1490" t="str">
            <v>КОМПЛЕКТ ЯЩИКА INNOTECH ATIRA ЧАСТИЧНОГО ВЫДВ. SILENT SYSTEM, H70, NL420, СЕРЫЙ</v>
          </cell>
          <cell r="C1490">
            <v>0</v>
          </cell>
          <cell r="D1490">
            <v>1</v>
          </cell>
          <cell r="E1490">
            <v>1804.18</v>
          </cell>
          <cell r="F1490">
            <v>1218.6333810000001</v>
          </cell>
          <cell r="G1490">
            <v>1218.6333810000001</v>
          </cell>
        </row>
        <row r="1491">
          <cell r="A1491">
            <v>9228916</v>
          </cell>
          <cell r="B1491" t="str">
            <v>КОМПЛЕКТ ЯЩИКА INNOTECH ATIRA ЧАСТИЧНОГО ВЫДВ. SILENT SYSTEM, H70, NL470, СЕРЫЙ</v>
          </cell>
          <cell r="C1491">
            <v>0</v>
          </cell>
          <cell r="D1491">
            <v>1</v>
          </cell>
          <cell r="E1491">
            <v>1852.26</v>
          </cell>
          <cell r="F1491">
            <v>1251.1090170000002</v>
          </cell>
          <cell r="G1491">
            <v>1251.1090170000002</v>
          </cell>
        </row>
        <row r="1492">
          <cell r="A1492">
            <v>9248731</v>
          </cell>
          <cell r="B1492" t="str">
            <v>КОМПЛЕКТ ЯЩИКА INNOTECH ATIRA ЧАСТИЧ. ВЫДВ. С SILENT SYSTEM, H70, NL520, СЕРЫЙ</v>
          </cell>
          <cell r="C1492">
            <v>0</v>
          </cell>
          <cell r="D1492">
            <v>1</v>
          </cell>
          <cell r="E1492">
            <v>1908.77</v>
          </cell>
          <cell r="F1492">
            <v>1289.2786964999998</v>
          </cell>
          <cell r="G1492">
            <v>1289.2786964999998</v>
          </cell>
        </row>
        <row r="1493">
          <cell r="A1493">
            <v>9242926</v>
          </cell>
          <cell r="B1493" t="str">
            <v>КОМПЛЕКТ ЯЩИКА INNOTECH ATIRA ПОЛН. ВЫДВ. С PUSH TO OPEN, H70, NL260, СЕРЫЙ</v>
          </cell>
          <cell r="C1493">
            <v>0</v>
          </cell>
          <cell r="D1493">
            <v>1</v>
          </cell>
          <cell r="E1493">
            <v>2626.68</v>
          </cell>
          <cell r="F1493">
            <v>1774.191006</v>
          </cell>
          <cell r="G1493">
            <v>1774.191006</v>
          </cell>
        </row>
        <row r="1494">
          <cell r="A1494">
            <v>9242927</v>
          </cell>
          <cell r="B1494" t="str">
            <v>КОМПЛЕКТ ЯЩИКА INNOTECH ATIRA ПОЛН. ВЫДВ. С PUSH TO OPEN, H70, NL300, СЕРЫЙ</v>
          </cell>
          <cell r="C1494">
            <v>0</v>
          </cell>
          <cell r="D1494">
            <v>1</v>
          </cell>
          <cell r="E1494">
            <v>2667.81</v>
          </cell>
          <cell r="F1494">
            <v>1801.9722644999999</v>
          </cell>
          <cell r="G1494">
            <v>1801.9722644999999</v>
          </cell>
        </row>
        <row r="1495">
          <cell r="A1495">
            <v>9242928</v>
          </cell>
          <cell r="B1495" t="str">
            <v>КОМПЛЕКТ ЯЩИКА INNOTECH ATIRA ПОЛН. ВЫДВ. С PUSH TO OPEN, H70, NL350, СЕРЫЙ</v>
          </cell>
          <cell r="C1495">
            <v>0</v>
          </cell>
          <cell r="D1495">
            <v>1</v>
          </cell>
          <cell r="E1495">
            <v>2720.12</v>
          </cell>
          <cell r="F1495">
            <v>1837.3050540000002</v>
          </cell>
          <cell r="G1495">
            <v>1837.3050540000002</v>
          </cell>
        </row>
        <row r="1496">
          <cell r="A1496">
            <v>9242929</v>
          </cell>
          <cell r="B1496" t="str">
            <v>КОМПЛЕКТ ЯЩИКА INNOTECH ATIRA ПОЛН. ВЫДВ. С PUSH TO OPEN, H70, NL420, СЕРЫЙ</v>
          </cell>
          <cell r="C1496">
            <v>0</v>
          </cell>
          <cell r="D1496">
            <v>1</v>
          </cell>
          <cell r="E1496">
            <v>2805.76</v>
          </cell>
          <cell r="F1496">
            <v>1895.1505920000002</v>
          </cell>
          <cell r="G1496">
            <v>1895.1505920000002</v>
          </cell>
        </row>
        <row r="1497">
          <cell r="A1497">
            <v>9239731</v>
          </cell>
          <cell r="B1497" t="str">
            <v>КОМПЛЕКТ ЯЩИКА INNOTECH ATIRA ПОЛН. ВЫДВ. С PUSH TO OPEN, H70, NL470, СЕРЫЙ</v>
          </cell>
          <cell r="C1497">
            <v>0</v>
          </cell>
          <cell r="D1497">
            <v>1</v>
          </cell>
          <cell r="E1497">
            <v>2835.33</v>
          </cell>
          <cell r="F1497">
            <v>1915.1236485000002</v>
          </cell>
          <cell r="G1497">
            <v>1915.1236485000002</v>
          </cell>
        </row>
        <row r="1498">
          <cell r="A1498">
            <v>9242930</v>
          </cell>
          <cell r="B1498" t="str">
            <v>КОМПЛЕКТ ЯЩИКА INNOTECH ATIRA ПОЛН. ВЫДВ. С PUSH TO OPEN, H70, NL520, СЕРЫЙ</v>
          </cell>
          <cell r="C1498">
            <v>0</v>
          </cell>
          <cell r="D1498">
            <v>1</v>
          </cell>
          <cell r="E1498">
            <v>2917.28</v>
          </cell>
          <cell r="F1498">
            <v>1970.4767760000002</v>
          </cell>
          <cell r="G1498">
            <v>1970.4767760000002</v>
          </cell>
        </row>
        <row r="1499">
          <cell r="A1499">
            <v>9259359</v>
          </cell>
          <cell r="B1499" t="str">
            <v>КОМПЛЕКТ ЯЩИКА INNOTECH ATIRA ПОЛНОГО ВЫДВ. ДЛЯ PUSH TO OPEN SILENT,10КГ,H70,NL260,СЕРЫЙ</v>
          </cell>
          <cell r="C1499">
            <v>0</v>
          </cell>
          <cell r="D1499">
            <v>1</v>
          </cell>
          <cell r="E1499">
            <v>1974.47</v>
          </cell>
          <cell r="F1499">
            <v>1333.6557615000002</v>
          </cell>
          <cell r="G1499">
            <v>1333.6557615000002</v>
          </cell>
        </row>
        <row r="1500">
          <cell r="A1500">
            <v>9259360</v>
          </cell>
          <cell r="B1500" t="str">
            <v>КОМПЛЕКТ ЯЩИКА INNOTECH ATIRA ПОЛНОГО ВЫДВ. ДЛЯ PUSH TO OPEN SILENT,10КГ,H70,NL300,СЕРЫЙ</v>
          </cell>
          <cell r="C1500">
            <v>0</v>
          </cell>
          <cell r="D1500">
            <v>1</v>
          </cell>
          <cell r="E1500">
            <v>2015.58</v>
          </cell>
          <cell r="F1500">
            <v>1361.423511</v>
          </cell>
          <cell r="G1500">
            <v>1361.423511</v>
          </cell>
        </row>
        <row r="1501">
          <cell r="A1501">
            <v>9254859</v>
          </cell>
          <cell r="B1501" t="str">
            <v>КОМПЛЕКТ ЯЩИКА INNOTECH ATIRA ПОЛНОГО ВЫДВ. ДЛЯ PUSH TO OPEN SILENT,10КГ,H70,NL350,СЕРЫЙ</v>
          </cell>
          <cell r="C1501">
            <v>0</v>
          </cell>
          <cell r="D1501">
            <v>1</v>
          </cell>
          <cell r="E1501">
            <v>2067.89</v>
          </cell>
          <cell r="F1501">
            <v>1396.7563005000002</v>
          </cell>
          <cell r="G1501">
            <v>1396.7563005000002</v>
          </cell>
        </row>
        <row r="1502">
          <cell r="A1502">
            <v>9254860</v>
          </cell>
          <cell r="B1502" t="str">
            <v>КОМПЛЕКТ ЯЩИКА INNOTECH ATIRA ПОЛНОГО ВЫДВ. ДЛЯ PUSH TO OPEN SILENT,30КГ,H70,NL260,СЕРЫЙ</v>
          </cell>
          <cell r="C1502">
            <v>0</v>
          </cell>
          <cell r="D1502">
            <v>1</v>
          </cell>
          <cell r="E1502">
            <v>1974.47</v>
          </cell>
          <cell r="F1502">
            <v>1333.6557615000002</v>
          </cell>
          <cell r="G1502">
            <v>1333.6557615000002</v>
          </cell>
        </row>
        <row r="1503">
          <cell r="A1503">
            <v>9254861</v>
          </cell>
          <cell r="B1503" t="str">
            <v>КОМПЛЕКТ ЯЩИКА INNOTECH ATIRA ПОЛНОГО ВЫДВ. ДЛЯ PUSH TO OPEN SILENT,30КГ,H70,NL300,СЕРЫЙ</v>
          </cell>
          <cell r="C1503">
            <v>0</v>
          </cell>
          <cell r="D1503">
            <v>1</v>
          </cell>
          <cell r="E1503">
            <v>2015.58</v>
          </cell>
          <cell r="F1503">
            <v>1361.423511</v>
          </cell>
          <cell r="G1503">
            <v>1361.423511</v>
          </cell>
        </row>
        <row r="1504">
          <cell r="A1504">
            <v>9254862</v>
          </cell>
          <cell r="B1504" t="str">
            <v>КОМПЛЕКТ ЯЩИКА INNOTECH ATIRA ПОЛНОГО ВЫДВ. ДЛЯ PUSH TO OPEN SILENT,30КГ,H70,NL350,СЕРЫЙ</v>
          </cell>
          <cell r="C1504">
            <v>0</v>
          </cell>
          <cell r="D1504">
            <v>1</v>
          </cell>
          <cell r="E1504">
            <v>2067.89</v>
          </cell>
          <cell r="F1504">
            <v>1396.7563005000002</v>
          </cell>
          <cell r="G1504">
            <v>1396.7563005000002</v>
          </cell>
        </row>
        <row r="1505">
          <cell r="A1505">
            <v>9254863</v>
          </cell>
          <cell r="B1505" t="str">
            <v>КОМПЛЕКТ ЯЩИКА INNOTECH ATIRA ПОЛНОГО ВЫДВ. ДЛЯ PUSH TO OPEN SILENT,30КГ,H70,NL420,СЕРЫЙ</v>
          </cell>
          <cell r="C1505">
            <v>0</v>
          </cell>
          <cell r="D1505">
            <v>1</v>
          </cell>
          <cell r="E1505">
            <v>2153.54</v>
          </cell>
          <cell r="F1505">
            <v>1454.6085929999999</v>
          </cell>
          <cell r="G1505">
            <v>1454.6085929999999</v>
          </cell>
        </row>
        <row r="1506">
          <cell r="A1506">
            <v>9254864</v>
          </cell>
          <cell r="B1506" t="str">
            <v>КОМПЛЕКТ ЯЩИКА INNOTECH ATIRA ПОЛНОГО ВЫДВ. ДЛЯ PUSH TO OPEN SILENT,30КГ,H70,NL470,СЕРЫЙ</v>
          </cell>
          <cell r="C1506">
            <v>0</v>
          </cell>
          <cell r="D1506">
            <v>1</v>
          </cell>
          <cell r="E1506">
            <v>2205.1</v>
          </cell>
          <cell r="F1506">
            <v>1489.4347949999999</v>
          </cell>
          <cell r="G1506">
            <v>1489.4347949999999</v>
          </cell>
        </row>
        <row r="1507">
          <cell r="A1507">
            <v>9254865</v>
          </cell>
          <cell r="B1507" t="str">
            <v>КОМПЛЕКТ ЯЩИКА INNOTECH ATIRA ПОЛНОГО ВЫДВ. ДЛЯ PUSH TO OPEN SILENT,30КГ,H70,NL520,СЕРЫЙ</v>
          </cell>
          <cell r="C1507">
            <v>0</v>
          </cell>
          <cell r="D1507">
            <v>1</v>
          </cell>
          <cell r="E1507">
            <v>2265.0300000000002</v>
          </cell>
          <cell r="F1507">
            <v>1529.9145135000001</v>
          </cell>
          <cell r="G1507">
            <v>1529.9145135000001</v>
          </cell>
        </row>
        <row r="1508">
          <cell r="A1508">
            <v>9228892</v>
          </cell>
          <cell r="B1508" t="str">
            <v>КОМПЛЕКТ КОРОБА INNOTECH ATIRA ПОЛН. ВЫДВ. С SILENT SYSTEM, H144, NL260, РЕЛИНГИ, СЕРЫЙ</v>
          </cell>
          <cell r="C1508">
            <v>0</v>
          </cell>
          <cell r="D1508">
            <v>1</v>
          </cell>
          <cell r="E1508">
            <v>2515.4299999999998</v>
          </cell>
          <cell r="F1508">
            <v>1699.0471935</v>
          </cell>
          <cell r="G1508">
            <v>1699.0471935</v>
          </cell>
        </row>
        <row r="1509">
          <cell r="A1509">
            <v>9228893</v>
          </cell>
          <cell r="B1509" t="str">
            <v>КОМПЛЕКТ КОРОБА INNOTECH ATIRA ПОЛН. ВЫДВ. С SILENT SYSTEM, H144, NL300, РЕЛИНГИ, СЕРЫЙ</v>
          </cell>
          <cell r="C1509">
            <v>0</v>
          </cell>
          <cell r="D1509">
            <v>1</v>
          </cell>
          <cell r="E1509">
            <v>2564.86</v>
          </cell>
          <cell r="F1509">
            <v>1732.4346870000004</v>
          </cell>
          <cell r="G1509">
            <v>1732.4346870000004</v>
          </cell>
        </row>
        <row r="1510">
          <cell r="A1510">
            <v>9228894</v>
          </cell>
          <cell r="B1510" t="str">
            <v>КОМПЛЕКТ КОРОБА INNOTECH ATIRA ПОЛН. ВЫДВ. С SILENT SYSTEM, H144, NL350, РЕЛИНГИ, СЕРЫЙ</v>
          </cell>
          <cell r="C1510">
            <v>0</v>
          </cell>
          <cell r="D1510">
            <v>1</v>
          </cell>
          <cell r="E1510">
            <v>2627.55</v>
          </cell>
          <cell r="F1510">
            <v>1774.7786475</v>
          </cell>
          <cell r="G1510">
            <v>1774.7786475</v>
          </cell>
        </row>
        <row r="1511">
          <cell r="A1511">
            <v>9228895</v>
          </cell>
          <cell r="B1511" t="str">
            <v>КОМПЛЕКТ КОРОБА INNOTECH ATIRA ПОЛН. ВЫДВ. С SILENT SYSTEM, H144, NL420, РЕЛИНГИ, СЕРЫЙ</v>
          </cell>
          <cell r="C1511">
            <v>0</v>
          </cell>
          <cell r="D1511">
            <v>1</v>
          </cell>
          <cell r="E1511">
            <v>2727.75</v>
          </cell>
          <cell r="F1511">
            <v>1842.4587375000001</v>
          </cell>
          <cell r="G1511">
            <v>1842.4587375000001</v>
          </cell>
        </row>
        <row r="1512">
          <cell r="A1512">
            <v>9228897</v>
          </cell>
          <cell r="B1512" t="str">
            <v>КОМПЛЕКТ КОРОБА INNOTECH ATIRA ПОЛН. ВЫДВ. С SILENT SYSTEM, H144, NL470, РЕЛИНГИ, СЕРЫЙ</v>
          </cell>
          <cell r="C1512">
            <v>0</v>
          </cell>
          <cell r="D1512">
            <v>1</v>
          </cell>
          <cell r="E1512">
            <v>2789.68</v>
          </cell>
          <cell r="F1512">
            <v>1884.289356</v>
          </cell>
          <cell r="G1512">
            <v>1884.289356</v>
          </cell>
        </row>
        <row r="1513">
          <cell r="A1513">
            <v>9228898</v>
          </cell>
          <cell r="B1513" t="str">
            <v>КОМПЛЕКТ КОРОБА INNOTECH ATIRA ПОЛН. ВЫДВ. С SILENT SYSTEM, H144, NL520, РЕЛИНГИ, СЕРЫЙ</v>
          </cell>
          <cell r="C1513">
            <v>0</v>
          </cell>
          <cell r="D1513">
            <v>1</v>
          </cell>
          <cell r="E1513">
            <v>2860.02</v>
          </cell>
          <cell r="F1513">
            <v>1931.8005089999999</v>
          </cell>
          <cell r="G1513">
            <v>1931.8005089999999</v>
          </cell>
        </row>
        <row r="1514">
          <cell r="A1514">
            <v>9248732</v>
          </cell>
          <cell r="B1514" t="str">
            <v>КОМПЛЕКТ КОРОБА INNOTECH ATIRA ЧАСТИЧ. ВЫДВ. С SILENT SYSTEM, H144, NL260, РЕЛИНГИ, СЕРЫЙ</v>
          </cell>
          <cell r="C1514">
            <v>0</v>
          </cell>
          <cell r="D1514">
            <v>1</v>
          </cell>
          <cell r="E1514">
            <v>2177.1799999999998</v>
          </cell>
          <cell r="F1514">
            <v>1470.576231</v>
          </cell>
          <cell r="G1514">
            <v>1470.576231</v>
          </cell>
        </row>
        <row r="1515">
          <cell r="A1515">
            <v>9248733</v>
          </cell>
          <cell r="B1515" t="str">
            <v>КОМПЛЕКТ КОРОБА INNOTECH ATIRA ЧАСТИЧ. ВЫДВ. С SILENT SYSTEM, H144, NL350, РЕЛИНГИ, СЕРЫЙ</v>
          </cell>
          <cell r="C1515">
            <v>0</v>
          </cell>
          <cell r="D1515">
            <v>1</v>
          </cell>
          <cell r="E1515">
            <v>2283.0500000000002</v>
          </cell>
          <cell r="F1515">
            <v>1542.0861225000003</v>
          </cell>
          <cell r="G1515">
            <v>1542.0861225000003</v>
          </cell>
        </row>
        <row r="1516">
          <cell r="A1516">
            <v>9228917</v>
          </cell>
          <cell r="B1516" t="str">
            <v>КОМПЛЕКТ КОРОБА INNOTECH ATIRA ЧАСТИЧ. ВЫДВ. С SILENT SYSTEM, H144, NL420, РЕЛИНГИ, СЕРЫЙ</v>
          </cell>
          <cell r="C1516">
            <v>0</v>
          </cell>
          <cell r="D1516">
            <v>1</v>
          </cell>
          <cell r="E1516">
            <v>2378.4</v>
          </cell>
          <cell r="F1516">
            <v>1606.4902800000002</v>
          </cell>
          <cell r="G1516">
            <v>1606.4902800000002</v>
          </cell>
        </row>
        <row r="1517">
          <cell r="A1517">
            <v>9228918</v>
          </cell>
          <cell r="B1517" t="str">
            <v>КОМПЛЕКТ КОРОБА INNOTECH ATIRA ЧАСТИЧ. ВЫДВ. С SILENT SYSTEM, H144, NL470, РЕЛИНГИ, СЕРЫЙ</v>
          </cell>
          <cell r="C1517">
            <v>0</v>
          </cell>
          <cell r="D1517">
            <v>1</v>
          </cell>
          <cell r="E1517">
            <v>2436.86</v>
          </cell>
          <cell r="F1517">
            <v>1645.9770870000002</v>
          </cell>
          <cell r="G1517">
            <v>1645.9770870000002</v>
          </cell>
        </row>
        <row r="1518">
          <cell r="A1518">
            <v>9248734</v>
          </cell>
          <cell r="B1518" t="str">
            <v>КОМПЛЕКТ КОРОБА INNOTECH ATIRA ЧАСТИЧ. ВЫДВ. С SILENT SYSTEM, H144, NL520, РЕЛИНГИ, СЕРЫЙ</v>
          </cell>
          <cell r="C1518">
            <v>0</v>
          </cell>
          <cell r="D1518">
            <v>1</v>
          </cell>
          <cell r="E1518">
            <v>2503.7600000000002</v>
          </cell>
          <cell r="F1518">
            <v>1691.1646920000003</v>
          </cell>
          <cell r="G1518">
            <v>1691.1646920000003</v>
          </cell>
        </row>
        <row r="1519">
          <cell r="A1519">
            <v>9242931</v>
          </cell>
          <cell r="B1519" t="str">
            <v>КОМПЛЕКТ КОРОБА INNOTECH ATIRA ПОЛН. ВЫДВ. С PUSH TO OPEN, H144, NL260, РЕЛИНГИ, СЕРЫЙ</v>
          </cell>
          <cell r="C1519">
            <v>0</v>
          </cell>
          <cell r="D1519">
            <v>1</v>
          </cell>
          <cell r="E1519">
            <v>3167.66</v>
          </cell>
          <cell r="F1519">
            <v>2139.5959469999998</v>
          </cell>
          <cell r="G1519">
            <v>2139.5959469999998</v>
          </cell>
        </row>
        <row r="1520">
          <cell r="A1520">
            <v>9242932</v>
          </cell>
          <cell r="B1520" t="str">
            <v>КОМПЛЕКТ КОРОБА INNOTECH ATIRA ПОЛН. ВЫДВ. С PUSH TO OPEN, H144, NL300, РЕЛИНГИ, СЕРЫЙ</v>
          </cell>
          <cell r="C1520">
            <v>0</v>
          </cell>
          <cell r="D1520">
            <v>1</v>
          </cell>
          <cell r="E1520">
            <v>3217.08</v>
          </cell>
          <cell r="F1520">
            <v>2172.976686</v>
          </cell>
          <cell r="G1520">
            <v>2172.976686</v>
          </cell>
        </row>
        <row r="1521">
          <cell r="A1521">
            <v>9242933</v>
          </cell>
          <cell r="B1521" t="str">
            <v>КОМПЛЕКТ КОРОБА INNOTECH ATIRA ПОЛН. ВЫДВ. С PUSH TO OPEN, H144, NL350, РЕЛИНГИ, СЕРЫЙ</v>
          </cell>
          <cell r="C1521">
            <v>0</v>
          </cell>
          <cell r="D1521">
            <v>1</v>
          </cell>
          <cell r="E1521">
            <v>3279.78</v>
          </cell>
          <cell r="F1521">
            <v>2215.3274010000005</v>
          </cell>
          <cell r="G1521">
            <v>2215.3274010000005</v>
          </cell>
        </row>
        <row r="1522">
          <cell r="A1522">
            <v>9242934</v>
          </cell>
          <cell r="B1522" t="str">
            <v>КОМПЛЕКТ КОРОБА INNOTECH ATIRA ПОЛН. ВЫДВ. С PUSH TO OPEN, H144, NL420, РЕЛИНГИ, СЕРЫЙ</v>
          </cell>
          <cell r="C1522">
            <v>0</v>
          </cell>
          <cell r="D1522">
            <v>1</v>
          </cell>
          <cell r="E1522">
            <v>3379.97</v>
          </cell>
          <cell r="F1522">
            <v>2283.0007365000001</v>
          </cell>
          <cell r="G1522">
            <v>2283.0007365000001</v>
          </cell>
        </row>
        <row r="1523">
          <cell r="A1523">
            <v>9242935</v>
          </cell>
          <cell r="B1523" t="str">
            <v>КОМПЛЕКТ КОРОБА INNOTECH ATIRA ПОЛН. ВЫДВ. С PUSH TO OPEN, H144, NL470, РЕЛИНГИ, СЕРЫЙ</v>
          </cell>
          <cell r="C1523">
            <v>0</v>
          </cell>
          <cell r="D1523">
            <v>1</v>
          </cell>
          <cell r="E1523">
            <v>3441.92</v>
          </cell>
          <cell r="F1523">
            <v>2324.8448640000006</v>
          </cell>
          <cell r="G1523">
            <v>2324.8448640000006</v>
          </cell>
        </row>
        <row r="1524">
          <cell r="A1524">
            <v>9242936</v>
          </cell>
          <cell r="B1524" t="str">
            <v>КОМПЛЕКТ КОРОБА INNOTECH ATIRA ПОЛН. ВЫДВ. С PUSH TO OPEN, H144, NL520, РЕЛИНГИ, СЕРЫЙ</v>
          </cell>
          <cell r="C1524">
            <v>0</v>
          </cell>
          <cell r="D1524">
            <v>1</v>
          </cell>
          <cell r="E1524">
            <v>3512.25</v>
          </cell>
          <cell r="F1524">
            <v>2372.3492625000003</v>
          </cell>
          <cell r="G1524">
            <v>2372.3492625000003</v>
          </cell>
        </row>
        <row r="1525">
          <cell r="A1525">
            <v>9254866</v>
          </cell>
          <cell r="B1525" t="str">
            <v>КОМПЛЕКТ ЯЩИКА INNOTECH ATIRA ПОЛНОГО ВЫДВ. ДЛЯ PUSH TO OPEN SILENT,30КГ,H144,NL260,СЕРЫЙ</v>
          </cell>
          <cell r="C1525">
            <v>0</v>
          </cell>
          <cell r="D1525">
            <v>1</v>
          </cell>
          <cell r="E1525">
            <v>2515.4299999999998</v>
          </cell>
          <cell r="F1525">
            <v>1699.0471935</v>
          </cell>
          <cell r="G1525">
            <v>1699.0471935</v>
          </cell>
        </row>
        <row r="1526">
          <cell r="A1526">
            <v>9254867</v>
          </cell>
          <cell r="B1526" t="str">
            <v>КОМПЛЕКТ ЯЩИКА INNOTECH ATIRA ПОЛНОГО ВЫДВ. ДЛЯ PUSH TO OPEN SILENT,30КГ,H144,NL300,СЕРЫЙ</v>
          </cell>
          <cell r="C1526">
            <v>0</v>
          </cell>
          <cell r="D1526">
            <v>1</v>
          </cell>
          <cell r="E1526">
            <v>2564.86</v>
          </cell>
          <cell r="F1526">
            <v>1732.4346870000004</v>
          </cell>
          <cell r="G1526">
            <v>1732.4346870000004</v>
          </cell>
        </row>
        <row r="1527">
          <cell r="A1527">
            <v>9254868</v>
          </cell>
          <cell r="B1527" t="str">
            <v>КОМПЛЕКТ ЯЩИКА INNOTECH ATIRA ПОЛНОГО ВЫДВ. ДЛЯ PUSH TO OPEN SILENT,30КГ,H144,NL350,СЕРЫЙ</v>
          </cell>
          <cell r="C1527">
            <v>0</v>
          </cell>
          <cell r="D1527">
            <v>1</v>
          </cell>
          <cell r="E1527">
            <v>2627.55</v>
          </cell>
          <cell r="F1527">
            <v>1774.7786475</v>
          </cell>
          <cell r="G1527">
            <v>1774.7786475</v>
          </cell>
        </row>
        <row r="1528">
          <cell r="A1528">
            <v>9254869</v>
          </cell>
          <cell r="B1528" t="str">
            <v>КОМПЛЕКТ ЯЩИКА INNOTECH ATIRA ПОЛНОГО ВЫДВ. ДЛЯ PUSH TO OPEN SILENT,30КГ,H144,NL420,СЕРЫЙ</v>
          </cell>
          <cell r="C1528">
            <v>0</v>
          </cell>
          <cell r="D1528">
            <v>1</v>
          </cell>
          <cell r="E1528">
            <v>2727.75</v>
          </cell>
          <cell r="F1528">
            <v>1842.4587375000001</v>
          </cell>
          <cell r="G1528">
            <v>1842.4587375000001</v>
          </cell>
        </row>
        <row r="1529">
          <cell r="A1529">
            <v>9254870</v>
          </cell>
          <cell r="B1529" t="str">
            <v>КОМПЛЕКТ ЯЩИКА INNOTECH ATIRA ПОЛНОГО ВЫДВ. ДЛЯ PUSH TO OPEN SILENT,30КГ,H144,NL470,СЕРЫЙ</v>
          </cell>
          <cell r="C1529">
            <v>0</v>
          </cell>
          <cell r="D1529">
            <v>1</v>
          </cell>
          <cell r="E1529">
            <v>2789.68</v>
          </cell>
          <cell r="F1529">
            <v>1884.289356</v>
          </cell>
          <cell r="G1529">
            <v>1884.289356</v>
          </cell>
        </row>
        <row r="1530">
          <cell r="A1530">
            <v>9254871</v>
          </cell>
          <cell r="B1530" t="str">
            <v>КОМПЛЕКТ ЯЩИКА INNOTECH ATIRA ПОЛНОГО ВЫДВ. ДЛЯ PUSH TO OPEN SILENT,30КГ,H144,NL520,СЕРЫЙ</v>
          </cell>
          <cell r="C1530">
            <v>0</v>
          </cell>
          <cell r="D1530">
            <v>1</v>
          </cell>
          <cell r="E1530">
            <v>2860.02</v>
          </cell>
          <cell r="F1530">
            <v>1931.8005089999999</v>
          </cell>
          <cell r="G1530">
            <v>1931.8005089999999</v>
          </cell>
        </row>
        <row r="1531">
          <cell r="A1531">
            <v>9228909</v>
          </cell>
          <cell r="B1531" t="str">
            <v>КОМПЛЕКТ КОРОБА INNOTECH ATIRA ПОЛН. ВЫДВ. С SILENT SYSTEM, H176, NL260, РЕЛИНГИ, СЕРЫЙ</v>
          </cell>
          <cell r="C1531">
            <v>0</v>
          </cell>
          <cell r="D1531">
            <v>1</v>
          </cell>
          <cell r="E1531">
            <v>2607.69</v>
          </cell>
          <cell r="F1531">
            <v>1761.3642105000001</v>
          </cell>
          <cell r="G1531">
            <v>1761.3642105000001</v>
          </cell>
        </row>
        <row r="1532">
          <cell r="A1532">
            <v>9228910</v>
          </cell>
          <cell r="B1532" t="str">
            <v>КОМПЛЕКТ КОРОБА INNOTECH ATIRA ПОЛН. ВЫДВ. С SILENT SYSTEM, H176, NL300, РЕЛИНГИ, СЕРЫЙ</v>
          </cell>
          <cell r="C1532">
            <v>0</v>
          </cell>
          <cell r="D1532">
            <v>1</v>
          </cell>
          <cell r="E1532">
            <v>2657.12</v>
          </cell>
          <cell r="F1532">
            <v>1794.7517039999998</v>
          </cell>
          <cell r="G1532">
            <v>1794.7517039999998</v>
          </cell>
        </row>
        <row r="1533">
          <cell r="A1533">
            <v>9228911</v>
          </cell>
          <cell r="B1533" t="str">
            <v>КОМПЛЕКТ КОРОБА INNOTECH ATIRA ПОЛН. ВЫДВ. С SILENT SYSTEM, H176, NL350, РЕЛИНГИ, СЕРЫЙ</v>
          </cell>
          <cell r="C1533">
            <v>0</v>
          </cell>
          <cell r="D1533">
            <v>1</v>
          </cell>
          <cell r="E1533">
            <v>2719.82</v>
          </cell>
          <cell r="F1533">
            <v>1837.1024190000001</v>
          </cell>
          <cell r="G1533">
            <v>1837.1024190000001</v>
          </cell>
        </row>
        <row r="1534">
          <cell r="A1534">
            <v>9228912</v>
          </cell>
          <cell r="B1534" t="str">
            <v>КОМПЛЕКТ КОРОБА INNOTECH ATIRA ПОЛН. ВЫДВ. С SILENT SYSTEM, H176, NL420, РЕЛИНГИ, СЕРЫЙ</v>
          </cell>
          <cell r="C1534">
            <v>0</v>
          </cell>
          <cell r="D1534">
            <v>1</v>
          </cell>
          <cell r="E1534">
            <v>2819.99</v>
          </cell>
          <cell r="F1534">
            <v>1904.7622454999998</v>
          </cell>
          <cell r="G1534">
            <v>1904.7622454999998</v>
          </cell>
        </row>
        <row r="1535">
          <cell r="A1535">
            <v>9228913</v>
          </cell>
          <cell r="B1535" t="str">
            <v>КОМПЛЕКТ КОРОБА INNOTECH ATIRA ПОЛН. ВЫДВ. С SILENT SYSTEM, H176, NL470, РЕЛИНГИ, СЕРЫЙ</v>
          </cell>
          <cell r="C1535">
            <v>0</v>
          </cell>
          <cell r="D1535">
            <v>1</v>
          </cell>
          <cell r="E1535">
            <v>2881.94</v>
          </cell>
          <cell r="F1535">
            <v>1946.6063730000001</v>
          </cell>
          <cell r="G1535">
            <v>1946.6063730000001</v>
          </cell>
        </row>
        <row r="1536">
          <cell r="A1536">
            <v>9228914</v>
          </cell>
          <cell r="B1536" t="str">
            <v>КОМПЛЕКТ КОРОБА INNOTECH ATIRA ПОЛН. ВЫДВ. С SILENT SYSTEM, H176, NL520, РЕЛИНГИ, СЕРЫЙ</v>
          </cell>
          <cell r="C1536">
            <v>0</v>
          </cell>
          <cell r="D1536">
            <v>1</v>
          </cell>
          <cell r="E1536">
            <v>2952.28</v>
          </cell>
          <cell r="F1536">
            <v>1994.1175260000005</v>
          </cell>
          <cell r="G1536">
            <v>1994.1175260000005</v>
          </cell>
        </row>
        <row r="1537">
          <cell r="A1537">
            <v>9248735</v>
          </cell>
          <cell r="B1537" t="str">
            <v>КОМПЛЕКТ КОРОБА INNOTECH ATIRA ЧАСТИЧ. ВЫДВ. С SILENT SYSTEM, H176, NL260, РЕЛИНГИ, СЕРЫЙ</v>
          </cell>
          <cell r="C1537">
            <v>0</v>
          </cell>
          <cell r="D1537">
            <v>1</v>
          </cell>
          <cell r="E1537">
            <v>2269.42</v>
          </cell>
          <cell r="F1537">
            <v>1532.8797390000004</v>
          </cell>
          <cell r="G1537">
            <v>1532.8797390000004</v>
          </cell>
        </row>
        <row r="1538">
          <cell r="A1538">
            <v>9248736</v>
          </cell>
          <cell r="B1538" t="str">
            <v>КОМПЛЕКТ КОРОБА INNOTECH ATIRA ЧАСТИЧ. ВЫДВ. С SILENT SYSTEM, H176, NL350, РЕЛИНГИ, СЕРЫЙ</v>
          </cell>
          <cell r="C1538">
            <v>0</v>
          </cell>
          <cell r="D1538">
            <v>1</v>
          </cell>
          <cell r="E1538">
            <v>2375.3200000000002</v>
          </cell>
          <cell r="F1538">
            <v>1604.4098940000003</v>
          </cell>
          <cell r="G1538">
            <v>1604.4098940000003</v>
          </cell>
        </row>
        <row r="1539">
          <cell r="A1539">
            <v>9248737</v>
          </cell>
          <cell r="B1539" t="str">
            <v>КОМПЛЕКТ КОРОБА INNOTECH ATIRA ЧАСТИЧ. ВЫДВ. С SILENT SYSTEM, H176, NL420, РЕЛИНГИ, СЕРЫЙ</v>
          </cell>
          <cell r="C1539">
            <v>0</v>
          </cell>
          <cell r="D1539">
            <v>1</v>
          </cell>
          <cell r="E1539">
            <v>2470.64</v>
          </cell>
          <cell r="F1539">
            <v>1668.7937880000002</v>
          </cell>
          <cell r="G1539">
            <v>1668.7937880000002</v>
          </cell>
        </row>
        <row r="1540">
          <cell r="A1540">
            <v>9248738</v>
          </cell>
          <cell r="B1540" t="str">
            <v>КОМПЛЕКТ КОРОБА INNOTECH ATIRA ЧАСТИЧ. ВЫДВ. С SILENT SYSTEM, H176, NL470, РЕЛИНГИ, СЕРЫЙ</v>
          </cell>
          <cell r="C1540">
            <v>0</v>
          </cell>
          <cell r="D1540">
            <v>1</v>
          </cell>
          <cell r="E1540">
            <v>2529.12</v>
          </cell>
          <cell r="F1540">
            <v>1708.2941040000001</v>
          </cell>
          <cell r="G1540">
            <v>1708.2941040000001</v>
          </cell>
        </row>
        <row r="1541">
          <cell r="A1541">
            <v>9248739</v>
          </cell>
          <cell r="B1541" t="str">
            <v>КОМПЛЕКТ КОРОБА INNOTECH ATIRA ЧАСТИЧ. ВЫДВ. С SILENT SYSTEM, H176, NL520, РЕЛИНГИ, СЕРЫЙ</v>
          </cell>
          <cell r="C1541">
            <v>0</v>
          </cell>
          <cell r="D1541">
            <v>1</v>
          </cell>
          <cell r="E1541">
            <v>2596</v>
          </cell>
          <cell r="F1541">
            <v>1753.4682000000003</v>
          </cell>
          <cell r="G1541">
            <v>1753.4682000000003</v>
          </cell>
        </row>
        <row r="1542">
          <cell r="A1542">
            <v>9242937</v>
          </cell>
          <cell r="B1542" t="str">
            <v>КОМПЛЕКТ КОРОБА INNOTECH ATIRA ПОЛН. ВЫДВ. С PUSH TO OPEN, H176, NL260, РЕЛИНГИ, СЕРЫЙ</v>
          </cell>
          <cell r="C1542">
            <v>0</v>
          </cell>
          <cell r="D1542">
            <v>1</v>
          </cell>
          <cell r="E1542">
            <v>3259.91</v>
          </cell>
          <cell r="F1542">
            <v>2201.9062095000004</v>
          </cell>
          <cell r="G1542">
            <v>2201.9062095000004</v>
          </cell>
        </row>
        <row r="1543">
          <cell r="A1543">
            <v>9242939</v>
          </cell>
          <cell r="B1543" t="str">
            <v>КОМПЛЕКТ КОРОБА INNOTECH ATIRA ПОЛН. ВЫДВ. С PUSH TO OPEN, H176, NL300, РЕЛИНГИ, СЕРЫЙ</v>
          </cell>
          <cell r="C1543">
            <v>0</v>
          </cell>
          <cell r="D1543">
            <v>1</v>
          </cell>
          <cell r="E1543">
            <v>3309.33</v>
          </cell>
          <cell r="F1543">
            <v>2235.2869485000001</v>
          </cell>
          <cell r="G1543">
            <v>2235.2869485000001</v>
          </cell>
        </row>
        <row r="1544">
          <cell r="A1544">
            <v>9242941</v>
          </cell>
          <cell r="B1544" t="str">
            <v>КОМПЛЕКТ КОРОБА INNOTECH ATIRA ПОЛН. ВЫДВ. С PUSH TO OPEN, H176, NL350, РЕЛИНГИ, СЕРЫЙ</v>
          </cell>
          <cell r="C1544">
            <v>0</v>
          </cell>
          <cell r="D1544">
            <v>1</v>
          </cell>
          <cell r="E1544">
            <v>3372.04</v>
          </cell>
          <cell r="F1544">
            <v>2277.6444179999999</v>
          </cell>
          <cell r="G1544">
            <v>2277.6444179999999</v>
          </cell>
        </row>
        <row r="1545">
          <cell r="A1545">
            <v>9242943</v>
          </cell>
          <cell r="B1545" t="str">
            <v>КОМПЛЕКТ КОРОБА INNOTECH ATIRA ПОЛН. ВЫДВ. С PUSH TO OPEN, H176, NL420, РЕЛИНГИ, СЕРЫЙ</v>
          </cell>
          <cell r="C1545">
            <v>0</v>
          </cell>
          <cell r="D1545">
            <v>1</v>
          </cell>
          <cell r="E1545">
            <v>3472.22</v>
          </cell>
          <cell r="F1545">
            <v>2345.3109990000003</v>
          </cell>
          <cell r="G1545">
            <v>2345.3109990000003</v>
          </cell>
        </row>
        <row r="1546">
          <cell r="A1546">
            <v>9239733</v>
          </cell>
          <cell r="B1546" t="str">
            <v>КОМПЛЕКТ КОРОБА INNOTECH ATIRA ПОЛН. ВЫДВ. С PUSH TO OPEN, H176, NL470, РЕЛИНГИ, СЕРЫЙ</v>
          </cell>
          <cell r="C1546">
            <v>0</v>
          </cell>
          <cell r="D1546">
            <v>1</v>
          </cell>
          <cell r="E1546">
            <v>3512.19</v>
          </cell>
          <cell r="F1546">
            <v>2372.3087355000002</v>
          </cell>
          <cell r="G1546">
            <v>2372.3087355000002</v>
          </cell>
        </row>
        <row r="1547">
          <cell r="A1547">
            <v>9242944</v>
          </cell>
          <cell r="B1547" t="str">
            <v>КОМПЛЕКТ КОРОБА INNOTECH ATIRA ПОЛН. ВЫДВ. С PUSH TO OPEN, H176, NL520, РЕЛИНГИ, СЕРЫЙ</v>
          </cell>
          <cell r="C1547">
            <v>0</v>
          </cell>
          <cell r="D1547">
            <v>1</v>
          </cell>
          <cell r="E1547">
            <v>3604.5</v>
          </cell>
          <cell r="F1547">
            <v>2434.659525</v>
          </cell>
          <cell r="G1547">
            <v>2434.659525</v>
          </cell>
        </row>
        <row r="1548">
          <cell r="A1548">
            <v>9254872</v>
          </cell>
          <cell r="B1548" t="str">
            <v>КОМПЛЕКТ ЯЩИКА INNOTECH ATIRA ПОЛНОГО ВЫДВ. ДЛЯ PUSH TO OPEN SILENT,30КГ,H176,NL260,СЕРЫЙ</v>
          </cell>
          <cell r="C1548">
            <v>0</v>
          </cell>
          <cell r="D1548">
            <v>1</v>
          </cell>
          <cell r="E1548">
            <v>2607.69</v>
          </cell>
          <cell r="F1548">
            <v>1761.3642105000001</v>
          </cell>
          <cell r="G1548">
            <v>1761.3642105000001</v>
          </cell>
        </row>
        <row r="1549">
          <cell r="A1549">
            <v>9254873</v>
          </cell>
          <cell r="B1549" t="str">
            <v>КОМПЛЕКТ ЯЩИКА INNOTECH ATIRA ПОЛНОГО ВЫДВ. ДЛЯ PUSH TO OPEN SILENT,30КГ,H176,NL300,СЕРЫЙ</v>
          </cell>
          <cell r="C1549">
            <v>0</v>
          </cell>
          <cell r="D1549">
            <v>1</v>
          </cell>
          <cell r="E1549">
            <v>2657.12</v>
          </cell>
          <cell r="F1549">
            <v>1794.7517039999998</v>
          </cell>
          <cell r="G1549">
            <v>1794.7517039999998</v>
          </cell>
        </row>
        <row r="1550">
          <cell r="A1550">
            <v>9254874</v>
          </cell>
          <cell r="B1550" t="str">
            <v>КОМПЛЕКТ ЯЩИКА INNOTECH ATIRA ПОЛНОГО ВЫДВ. ДЛЯ PUSH TO OPEN SILENT,30КГ,H176,NL350,СЕРЫЙ</v>
          </cell>
          <cell r="C1550">
            <v>0</v>
          </cell>
          <cell r="D1550">
            <v>1</v>
          </cell>
          <cell r="E1550">
            <v>2719.82</v>
          </cell>
          <cell r="F1550">
            <v>1837.1024190000001</v>
          </cell>
          <cell r="G1550">
            <v>1837.1024190000001</v>
          </cell>
        </row>
        <row r="1551">
          <cell r="A1551">
            <v>9254875</v>
          </cell>
          <cell r="B1551" t="str">
            <v>КОМПЛЕКТ ЯЩИКА INNOTECH ATIRA ПОЛНОГО ВЫДВ. ДЛЯ PUSH TO OPEN SILENT,30КГ,H176,NL420,СЕРЫЙ</v>
          </cell>
          <cell r="C1551">
            <v>0</v>
          </cell>
          <cell r="D1551">
            <v>1</v>
          </cell>
          <cell r="E1551">
            <v>2819.99</v>
          </cell>
          <cell r="F1551">
            <v>1904.7622454999998</v>
          </cell>
          <cell r="G1551">
            <v>1904.7622454999998</v>
          </cell>
        </row>
        <row r="1552">
          <cell r="A1552">
            <v>9254876</v>
          </cell>
          <cell r="B1552" t="str">
            <v>КОМПЛЕКТ ЯЩИКА INNOTECH ATIRA ПОЛНОГО ВЫДВ. ДЛЯ PUSH TO OPEN SILENT,30КГ,H176,NL470,СЕРЫЙ</v>
          </cell>
          <cell r="C1552">
            <v>0</v>
          </cell>
          <cell r="D1552">
            <v>1</v>
          </cell>
          <cell r="E1552">
            <v>2881.94</v>
          </cell>
          <cell r="F1552">
            <v>1946.6063730000001</v>
          </cell>
          <cell r="G1552">
            <v>1946.6063730000001</v>
          </cell>
        </row>
        <row r="1553">
          <cell r="A1553">
            <v>9254877</v>
          </cell>
          <cell r="B1553" t="str">
            <v>КОМПЛЕКТ ЯЩИКА INNOTECH ATIRA ПОЛНОГО ВЫДВ. ДЛЯ PUSH TO OPEN SILENT,30КГ,H176,NL520,СЕРЫЙ</v>
          </cell>
          <cell r="C1553">
            <v>0</v>
          </cell>
          <cell r="D1553">
            <v>1</v>
          </cell>
          <cell r="E1553">
            <v>2952.28</v>
          </cell>
          <cell r="F1553">
            <v>1994.1175260000005</v>
          </cell>
          <cell r="G1553">
            <v>1994.1175260000005</v>
          </cell>
        </row>
        <row r="1554">
          <cell r="A1554">
            <v>9245476</v>
          </cell>
          <cell r="B1554" t="str">
            <v>КОМПЛЕКТ ЯЩИКА INNOTECH ATIRA ПОЛН. ВЫДВ. С SILENT SYSTEM, H54, NL470, БЕЛЫЙ</v>
          </cell>
          <cell r="C1554">
            <v>0</v>
          </cell>
          <cell r="D1554">
            <v>1</v>
          </cell>
          <cell r="E1554">
            <v>3241.9</v>
          </cell>
          <cell r="F1554">
            <v>2189.7413550000001</v>
          </cell>
          <cell r="G1554">
            <v>2189.7413550000001</v>
          </cell>
        </row>
        <row r="1555">
          <cell r="A1555">
            <v>9230044</v>
          </cell>
          <cell r="B1555" t="str">
            <v>КОМПЛЕКТ ЯЩИКА INNOTECH ATIRA ПОЛНОГО ВЫДВ. SILENT SYSTEM, H70, NL260, БЕЛЫЙ</v>
          </cell>
          <cell r="C1555">
            <v>0</v>
          </cell>
          <cell r="D1555">
            <v>1</v>
          </cell>
          <cell r="E1555">
            <v>1974.47</v>
          </cell>
          <cell r="F1555">
            <v>1333.6557615000002</v>
          </cell>
          <cell r="G1555">
            <v>1333.6557615000002</v>
          </cell>
        </row>
        <row r="1556">
          <cell r="A1556">
            <v>9230045</v>
          </cell>
          <cell r="B1556" t="str">
            <v>КОМПЛЕКТ ЯЩИКА INNOTECH ATIRA ПОЛНОГО ВЫДВ. SILENT SYSTEM, H70, NL300, БЕЛЫЙ</v>
          </cell>
          <cell r="C1556">
            <v>0</v>
          </cell>
          <cell r="D1556">
            <v>1</v>
          </cell>
          <cell r="E1556">
            <v>2015.58</v>
          </cell>
          <cell r="F1556">
            <v>1361.423511</v>
          </cell>
          <cell r="G1556">
            <v>1361.423511</v>
          </cell>
        </row>
        <row r="1557">
          <cell r="A1557">
            <v>9230046</v>
          </cell>
          <cell r="B1557" t="str">
            <v>КОМПЛЕКТ ЯЩИКА INNOTECH ATIRA ПОЛНОГО ВЫДВ. SILENT SYSTEM, H70, NL350, БЕЛЫЙ</v>
          </cell>
          <cell r="C1557">
            <v>0</v>
          </cell>
          <cell r="D1557">
            <v>1</v>
          </cell>
          <cell r="E1557">
            <v>2067.89</v>
          </cell>
          <cell r="F1557">
            <v>1396.7563005000002</v>
          </cell>
          <cell r="G1557">
            <v>1396.7563005000002</v>
          </cell>
        </row>
        <row r="1558">
          <cell r="A1558">
            <v>9230047</v>
          </cell>
          <cell r="B1558" t="str">
            <v>КОМПЛЕКТ ЯЩИКА INNOTECH ATIRA ПОЛНОГО ВЫДВ. SILENT SYSTEM, H70, NL420, БЕЛЫЙ</v>
          </cell>
          <cell r="C1558">
            <v>0</v>
          </cell>
          <cell r="D1558">
            <v>1</v>
          </cell>
          <cell r="E1558">
            <v>2153.54</v>
          </cell>
          <cell r="F1558">
            <v>1454.6085929999999</v>
          </cell>
          <cell r="G1558">
            <v>1454.6085929999999</v>
          </cell>
        </row>
        <row r="1559">
          <cell r="A1559">
            <v>9230048</v>
          </cell>
          <cell r="B1559" t="str">
            <v>КОМПЛЕКТ ЯЩИКА INNOTECH ATIRA ПОЛНОГО ВЫДВ. SILENT SYSTEM, H70, NL470, БЕЛЫЙ</v>
          </cell>
          <cell r="C1559">
            <v>0</v>
          </cell>
          <cell r="D1559">
            <v>1</v>
          </cell>
          <cell r="E1559">
            <v>2205.1</v>
          </cell>
          <cell r="F1559">
            <v>1489.4347949999999</v>
          </cell>
          <cell r="G1559">
            <v>1489.4347949999999</v>
          </cell>
        </row>
        <row r="1560">
          <cell r="A1560">
            <v>9230049</v>
          </cell>
          <cell r="B1560" t="str">
            <v>КОМПЛЕКТ ЯЩИКА INNOTECH ATIRA ПОЛНОГО ВЫДВ. SILENT SYSTEM, H70, NL520, БЕЛЫЙ</v>
          </cell>
          <cell r="C1560">
            <v>0</v>
          </cell>
          <cell r="D1560">
            <v>1</v>
          </cell>
          <cell r="E1560">
            <v>2265.0300000000002</v>
          </cell>
          <cell r="F1560">
            <v>1529.9145135000001</v>
          </cell>
          <cell r="G1560">
            <v>1529.9145135000001</v>
          </cell>
        </row>
        <row r="1561">
          <cell r="A1561">
            <v>9248740</v>
          </cell>
          <cell r="B1561" t="str">
            <v>КОМПЛЕКТ ЯЩИКА INNOTECH ATIRA ЧАСТИЧ. ВЫДВ. С SILENT SYSTEM, H70, NL260, БЕЛЫЙ</v>
          </cell>
          <cell r="C1561">
            <v>0</v>
          </cell>
          <cell r="D1561">
            <v>1</v>
          </cell>
          <cell r="E1561">
            <v>1636.2</v>
          </cell>
          <cell r="F1561">
            <v>1105.1712900000002</v>
          </cell>
          <cell r="G1561">
            <v>1105.1712900000002</v>
          </cell>
        </row>
        <row r="1562">
          <cell r="A1562">
            <v>9248741</v>
          </cell>
          <cell r="B1562" t="str">
            <v>КОМПЛЕКТ ЯЩИКА INNOTECH ATIRA ЧАСТИЧ. ВЫДВ. С SILENT SYSTEM, H70, NL350, БЕЛЫЙ</v>
          </cell>
          <cell r="C1562">
            <v>0</v>
          </cell>
          <cell r="D1562">
            <v>1</v>
          </cell>
          <cell r="E1562">
            <v>1723.4</v>
          </cell>
          <cell r="F1562">
            <v>1164.0705300000002</v>
          </cell>
          <cell r="G1562">
            <v>1164.0705300000002</v>
          </cell>
        </row>
        <row r="1563">
          <cell r="A1563">
            <v>9230062</v>
          </cell>
          <cell r="B1563" t="str">
            <v>КОМПЛЕКТ ЯЩИКА INNOTECH ATIRA ЧАСТИЧНОГО ВЫДВ. SILENT SYSTEM, H70, NL420, БЕЛЫЙ</v>
          </cell>
          <cell r="C1563">
            <v>0</v>
          </cell>
          <cell r="D1563">
            <v>1</v>
          </cell>
          <cell r="E1563">
            <v>1804.18</v>
          </cell>
          <cell r="F1563">
            <v>1218.6333810000001</v>
          </cell>
          <cell r="G1563">
            <v>1218.6333810000001</v>
          </cell>
        </row>
        <row r="1564">
          <cell r="A1564">
            <v>9230064</v>
          </cell>
          <cell r="B1564" t="str">
            <v>КОМПЛЕКТ ЯЩИКА INNOTECH ATIRA ЧАСТИЧНОГО ВЫДВ. SILENT SYSTEM, H70, NL470, БЕЛЫЙ</v>
          </cell>
          <cell r="C1564">
            <v>0</v>
          </cell>
          <cell r="D1564">
            <v>1</v>
          </cell>
          <cell r="E1564">
            <v>1852.26</v>
          </cell>
          <cell r="F1564">
            <v>1251.1090170000002</v>
          </cell>
          <cell r="G1564">
            <v>1251.1090170000002</v>
          </cell>
        </row>
        <row r="1565">
          <cell r="A1565">
            <v>9248742</v>
          </cell>
          <cell r="B1565" t="str">
            <v>КОМПЛЕКТ ЯЩИКА INNOTECH ATIRA ЧАСТИЧ. ВЫДВ. С SILENT SYSTEM, H70, NL520, БЕЛЫЙ</v>
          </cell>
          <cell r="C1565">
            <v>0</v>
          </cell>
          <cell r="D1565">
            <v>1</v>
          </cell>
          <cell r="E1565">
            <v>1908.77</v>
          </cell>
          <cell r="F1565">
            <v>1289.2786964999998</v>
          </cell>
          <cell r="G1565">
            <v>1289.2786964999998</v>
          </cell>
        </row>
        <row r="1566">
          <cell r="A1566">
            <v>9230050</v>
          </cell>
          <cell r="B1566" t="str">
            <v>КОМПЛЕКТ КОРОБА INNOTECH ATIRA ПОЛН. ВЫДВ. С SILENT SYSTEM, H144, NL260, РЕЛИНГИ, БЕЛЫЙ</v>
          </cell>
          <cell r="C1566">
            <v>0</v>
          </cell>
          <cell r="D1566">
            <v>1</v>
          </cell>
          <cell r="E1566">
            <v>2515.4299999999998</v>
          </cell>
          <cell r="F1566">
            <v>1699.0471935</v>
          </cell>
          <cell r="G1566">
            <v>1699.0471935</v>
          </cell>
        </row>
        <row r="1567">
          <cell r="A1567">
            <v>9230051</v>
          </cell>
          <cell r="B1567" t="str">
            <v>КОМПЛЕКТ КОРОБА INNOTECH ATIRA ПОЛН. ВЫДВ. С SILENT SYSTEM, H144, NL300, РЕЛИНГИ, БЕЛЫЙ</v>
          </cell>
          <cell r="C1567">
            <v>0</v>
          </cell>
          <cell r="D1567">
            <v>1</v>
          </cell>
          <cell r="E1567">
            <v>2564.86</v>
          </cell>
          <cell r="F1567">
            <v>1732.4346870000004</v>
          </cell>
          <cell r="G1567">
            <v>1732.4346870000004</v>
          </cell>
        </row>
        <row r="1568">
          <cell r="A1568">
            <v>9230052</v>
          </cell>
          <cell r="B1568" t="str">
            <v>КОМПЛЕКТ КОРОБА INNOTECH ATIRA ПОЛН. ВЫДВ. С SILENT SYSTEM, H144, NL350, РЕЛИНГИ, БЕЛЫЙ</v>
          </cell>
          <cell r="C1568">
            <v>0</v>
          </cell>
          <cell r="D1568">
            <v>1</v>
          </cell>
          <cell r="E1568">
            <v>2627.55</v>
          </cell>
          <cell r="F1568">
            <v>1774.7786475</v>
          </cell>
          <cell r="G1568">
            <v>1774.7786475</v>
          </cell>
        </row>
        <row r="1569">
          <cell r="A1569">
            <v>9230053</v>
          </cell>
          <cell r="B1569" t="str">
            <v>КОМПЛЕКТ КОРОБА INNOTECH ATIRA ПОЛН. ВЫДВ. С SILENT SYSTEM, H144, NL420, РЕЛИНГИ, БЕЛЫЙ</v>
          </cell>
          <cell r="C1569">
            <v>0</v>
          </cell>
          <cell r="D1569">
            <v>1</v>
          </cell>
          <cell r="E1569">
            <v>2727.75</v>
          </cell>
          <cell r="F1569">
            <v>1842.4587375000001</v>
          </cell>
          <cell r="G1569">
            <v>1842.4587375000001</v>
          </cell>
        </row>
        <row r="1570">
          <cell r="A1570">
            <v>9230054</v>
          </cell>
          <cell r="B1570" t="str">
            <v>КОМПЛЕКТ КОРОБА INNOTECH ATIRA ПОЛН. ВЫДВ. С SILENT SYSTEM, H144, NL470, РЕЛИНГИ, БЕЛЫЙ</v>
          </cell>
          <cell r="C1570">
            <v>0</v>
          </cell>
          <cell r="D1570">
            <v>1</v>
          </cell>
          <cell r="E1570">
            <v>2789.68</v>
          </cell>
          <cell r="F1570">
            <v>1884.289356</v>
          </cell>
          <cell r="G1570">
            <v>1884.289356</v>
          </cell>
        </row>
        <row r="1571">
          <cell r="A1571">
            <v>9230055</v>
          </cell>
          <cell r="B1571" t="str">
            <v>КОМПЛЕКТ КОРОБА INNOTECH ATIRA ПОЛН. ВЫДВ. С SILENT SYSTEM, H144, NL520, РЕЛИНГИ, БЕЛЫЙ</v>
          </cell>
          <cell r="C1571">
            <v>0</v>
          </cell>
          <cell r="D1571">
            <v>1</v>
          </cell>
          <cell r="E1571">
            <v>2860.02</v>
          </cell>
          <cell r="F1571">
            <v>1931.8005089999999</v>
          </cell>
          <cell r="G1571">
            <v>1931.8005089999999</v>
          </cell>
        </row>
        <row r="1572">
          <cell r="A1572">
            <v>9248743</v>
          </cell>
          <cell r="B1572" t="str">
            <v>КОМПЛЕКТ КОРОБА INNOTECH ATIRA ЧАСТИЧ. ВЫДВ. С SILENT SYSTEM, H144, NL260, РЕЛИНГИ, БЕЛЫЙ</v>
          </cell>
          <cell r="C1572">
            <v>0</v>
          </cell>
          <cell r="D1572">
            <v>1</v>
          </cell>
          <cell r="E1572">
            <v>2177.1799999999998</v>
          </cell>
          <cell r="F1572">
            <v>1470.576231</v>
          </cell>
          <cell r="G1572">
            <v>1470.576231</v>
          </cell>
        </row>
        <row r="1573">
          <cell r="A1573">
            <v>9248744</v>
          </cell>
          <cell r="B1573" t="str">
            <v>КОМПЛЕКТ КОРОБА INNOTECH ATIRA ЧАСТИЧ. ВЫДВ. С SILENT SYSTEM, H144, NL350, РЕЛИНГИ, БЕЛЫЙ</v>
          </cell>
          <cell r="C1573">
            <v>0</v>
          </cell>
          <cell r="D1573">
            <v>1</v>
          </cell>
          <cell r="E1573">
            <v>2283.0500000000002</v>
          </cell>
          <cell r="F1573">
            <v>1542.0861225000003</v>
          </cell>
          <cell r="G1573">
            <v>1542.0861225000003</v>
          </cell>
        </row>
        <row r="1574">
          <cell r="A1574">
            <v>9230065</v>
          </cell>
          <cell r="B1574" t="str">
            <v>КОМПЛЕКТ КОРОБА INNOTECH ATIRA ЧАСТИЧ. ВЫДВ. С SILENT SYSTEM, H144, NL420, РЕЛИНГИ, БЕЛЫЙ</v>
          </cell>
          <cell r="C1574">
            <v>0</v>
          </cell>
          <cell r="D1574">
            <v>1</v>
          </cell>
          <cell r="E1574">
            <v>2378.4</v>
          </cell>
          <cell r="F1574">
            <v>1606.4902800000002</v>
          </cell>
          <cell r="G1574">
            <v>1606.4902800000002</v>
          </cell>
        </row>
        <row r="1575">
          <cell r="A1575">
            <v>9230066</v>
          </cell>
          <cell r="B1575" t="str">
            <v>КОМПЛЕКТ КОРОБА INNOTECH ATIRA ЧАСТИЧ. ВЫДВ. С SILENT SYSTEM, H144, NL470, РЕЛИНГИ, БЕЛЫЙ</v>
          </cell>
          <cell r="C1575">
            <v>0</v>
          </cell>
          <cell r="D1575">
            <v>1</v>
          </cell>
          <cell r="E1575">
            <v>2436.86</v>
          </cell>
          <cell r="F1575">
            <v>1645.9770870000002</v>
          </cell>
          <cell r="G1575">
            <v>1645.9770870000002</v>
          </cell>
        </row>
        <row r="1576">
          <cell r="A1576">
            <v>9248745</v>
          </cell>
          <cell r="B1576" t="str">
            <v>КОМПЛЕКТ КОРОБА INNOTECH ATIRA ЧАСТИЧ. ВЫДВ. С SILENT SYSTEM, H144, NL520, РЕЛИНГИ, БЕЛЫЙ</v>
          </cell>
          <cell r="C1576">
            <v>0</v>
          </cell>
          <cell r="D1576">
            <v>1</v>
          </cell>
          <cell r="E1576">
            <v>2503.7600000000002</v>
          </cell>
          <cell r="F1576">
            <v>1691.1646920000003</v>
          </cell>
          <cell r="G1576">
            <v>1691.1646920000003</v>
          </cell>
        </row>
        <row r="1577">
          <cell r="A1577">
            <v>9230056</v>
          </cell>
          <cell r="B1577" t="str">
            <v>КОМПЛЕКТ КОРОБА INNOTECH ATIRA ПОЛН. ВЫДВ. С SILENT SYSTEM, H176, NL260, РЕЛИНГИ, БЕЛЫЙ</v>
          </cell>
          <cell r="C1577">
            <v>0</v>
          </cell>
          <cell r="D1577">
            <v>1</v>
          </cell>
          <cell r="E1577">
            <v>2607.69</v>
          </cell>
          <cell r="F1577">
            <v>1761.3642105000001</v>
          </cell>
          <cell r="G1577">
            <v>1761.3642105000001</v>
          </cell>
        </row>
        <row r="1578">
          <cell r="A1578">
            <v>9230057</v>
          </cell>
          <cell r="B1578" t="str">
            <v>КОМПЛЕКТ КОРОБА INNOTECH ATIRA ПОЛН. ВЫДВ. С SILENT SYSTEM, H176, NL300, РЕЛИНГИ, БЕЛЫЙ</v>
          </cell>
          <cell r="C1578">
            <v>0</v>
          </cell>
          <cell r="D1578">
            <v>1</v>
          </cell>
          <cell r="E1578">
            <v>2657.12</v>
          </cell>
          <cell r="F1578">
            <v>1794.7517039999998</v>
          </cell>
          <cell r="G1578">
            <v>1794.7517039999998</v>
          </cell>
        </row>
        <row r="1579">
          <cell r="A1579">
            <v>9230058</v>
          </cell>
          <cell r="B1579" t="str">
            <v>КОМПЛЕКТ КОРОБА INNOTECH ATIRA ПОЛН. ВЫДВ. С SILENT SYSTEM, H176, NL350, РЕЛИНГИ, БЕЛЫЙ</v>
          </cell>
          <cell r="C1579">
            <v>0</v>
          </cell>
          <cell r="D1579">
            <v>1</v>
          </cell>
          <cell r="E1579">
            <v>2719.82</v>
          </cell>
          <cell r="F1579">
            <v>1837.1024190000001</v>
          </cell>
          <cell r="G1579">
            <v>1837.1024190000001</v>
          </cell>
        </row>
        <row r="1580">
          <cell r="A1580">
            <v>9230059</v>
          </cell>
          <cell r="B1580" t="str">
            <v>КОМПЛЕКТ КОРОБА INNOTECH ATIRA ПОЛН. ВЫДВ. С SILENT SYSTEM, H176, NL420, РЕЛИНГИ, БЕЛЫЙ</v>
          </cell>
          <cell r="C1580">
            <v>0</v>
          </cell>
          <cell r="D1580">
            <v>1</v>
          </cell>
          <cell r="E1580">
            <v>2819.99</v>
          </cell>
          <cell r="F1580">
            <v>1904.7622454999998</v>
          </cell>
          <cell r="G1580">
            <v>1904.7622454999998</v>
          </cell>
        </row>
        <row r="1581">
          <cell r="A1581">
            <v>9230060</v>
          </cell>
          <cell r="B1581" t="str">
            <v>КОМПЛЕКТ КОРОБА INNOTECH ATIRA ПОЛН. ВЫДВ. С SILENT SYSTEM, H176, NL470, РЕЛИНГИ, БЕЛЫЙ</v>
          </cell>
          <cell r="C1581">
            <v>0</v>
          </cell>
          <cell r="D1581">
            <v>1</v>
          </cell>
          <cell r="E1581">
            <v>2881.94</v>
          </cell>
          <cell r="F1581">
            <v>1946.6063730000001</v>
          </cell>
          <cell r="G1581">
            <v>1946.6063730000001</v>
          </cell>
        </row>
        <row r="1582">
          <cell r="A1582">
            <v>9230061</v>
          </cell>
          <cell r="B1582" t="str">
            <v>КОМПЛЕКТ КОРОБА INNOTECH ATIRA ПОЛН. ВЫДВ. С SILENT SYSTEM, H176, NL520, РЕЛИНГИ, БЕЛЫЙ</v>
          </cell>
          <cell r="C1582">
            <v>0</v>
          </cell>
          <cell r="D1582">
            <v>1</v>
          </cell>
          <cell r="E1582">
            <v>2952.28</v>
          </cell>
          <cell r="F1582">
            <v>1994.1175260000005</v>
          </cell>
          <cell r="G1582">
            <v>1994.1175260000005</v>
          </cell>
        </row>
        <row r="1583">
          <cell r="A1583">
            <v>9248746</v>
          </cell>
          <cell r="B1583" t="str">
            <v>КОМПЛЕКТ КОРОБА INNOTECH ATIRA ЧАСТИЧ. ВЫДВ. С SILENT SYSTEM, H176, NL260, РЕЛИНГИ, БЕЛЫЙ</v>
          </cell>
          <cell r="C1583">
            <v>0</v>
          </cell>
          <cell r="D1583">
            <v>1</v>
          </cell>
          <cell r="E1583">
            <v>2269.42</v>
          </cell>
          <cell r="F1583">
            <v>1532.8797390000004</v>
          </cell>
          <cell r="G1583">
            <v>1532.8797390000004</v>
          </cell>
        </row>
        <row r="1584">
          <cell r="A1584">
            <v>9248747</v>
          </cell>
          <cell r="B1584" t="str">
            <v>КОМПЛЕКТ КОРОБА INNOTECH ATIRA ЧАСТИЧ. ВЫДВ. С SILENT SYSTEM, H176, NL350, РЕЛИНГИ, БЕЛЫЙ</v>
          </cell>
          <cell r="C1584">
            <v>0</v>
          </cell>
          <cell r="D1584">
            <v>1</v>
          </cell>
          <cell r="E1584">
            <v>2375.3200000000002</v>
          </cell>
          <cell r="F1584">
            <v>1604.4098940000003</v>
          </cell>
          <cell r="G1584">
            <v>1604.4098940000003</v>
          </cell>
        </row>
        <row r="1585">
          <cell r="A1585">
            <v>9248748</v>
          </cell>
          <cell r="B1585" t="str">
            <v>КОМПЛЕКТ КОРОБА INNOTECH ATIRA ЧАСТИЧ. ВЫДВ. С SILENT SYSTEM, H176, NL420, РЕЛИНГИ, БЕЛЫЙ</v>
          </cell>
          <cell r="C1585">
            <v>0</v>
          </cell>
          <cell r="D1585">
            <v>1</v>
          </cell>
          <cell r="E1585">
            <v>2470.64</v>
          </cell>
          <cell r="F1585">
            <v>1668.7937880000002</v>
          </cell>
          <cell r="G1585">
            <v>1668.7937880000002</v>
          </cell>
        </row>
        <row r="1586">
          <cell r="A1586">
            <v>9248749</v>
          </cell>
          <cell r="B1586" t="str">
            <v>КОМПЛЕКТ КОРОБА INNOTECH ATIRA ЧАСТИЧ. ВЫДВ. С SILENT SYSTEM, H176, NL470, РЕЛИНГИ, БЕЛЫЙ</v>
          </cell>
          <cell r="C1586">
            <v>0</v>
          </cell>
          <cell r="D1586">
            <v>1</v>
          </cell>
          <cell r="E1586">
            <v>2529.12</v>
          </cell>
          <cell r="F1586">
            <v>1708.2941040000001</v>
          </cell>
          <cell r="G1586">
            <v>1708.2941040000001</v>
          </cell>
        </row>
        <row r="1587">
          <cell r="A1587">
            <v>9248750</v>
          </cell>
          <cell r="B1587" t="str">
            <v>КОМПЛЕКТ КОРОБА INNOTECH ATIRA ЧАСТИЧ. ВЫДВ. С SILENT SYSTEM, H176, NL520, РЕЛИНГИ, БЕЛЫЙ</v>
          </cell>
          <cell r="C1587">
            <v>0</v>
          </cell>
          <cell r="D1587">
            <v>1</v>
          </cell>
          <cell r="E1587">
            <v>2596</v>
          </cell>
          <cell r="F1587">
            <v>1753.4682000000003</v>
          </cell>
          <cell r="G1587">
            <v>1753.4682000000003</v>
          </cell>
        </row>
        <row r="1588">
          <cell r="A1588">
            <v>9245409</v>
          </cell>
          <cell r="B1588" t="str">
            <v>КОМПЛЕКТ ЯЩИКА INNOTECH ATIRA ПОЛН. ВЫДВ. С PUSH TO OPEN, H70, NL420, БЕЛЫЙ</v>
          </cell>
          <cell r="C1588">
            <v>0</v>
          </cell>
          <cell r="D1588">
            <v>1</v>
          </cell>
          <cell r="E1588">
            <v>2805.76</v>
          </cell>
          <cell r="F1588">
            <v>1895.1505920000002</v>
          </cell>
          <cell r="G1588">
            <v>1895.1505920000002</v>
          </cell>
        </row>
        <row r="1589">
          <cell r="A1589">
            <v>9245431</v>
          </cell>
          <cell r="B1589" t="str">
            <v>КОМПЛЕКТ ЯЩИКА INNOTECH ATIRA ПОЛН. ВЫДВ. С PUSH TO OPEN, H70, NL470, БЕЛЫЙ</v>
          </cell>
          <cell r="C1589">
            <v>0</v>
          </cell>
          <cell r="D1589">
            <v>1</v>
          </cell>
          <cell r="E1589">
            <v>2857.31</v>
          </cell>
          <cell r="F1589">
            <v>1929.9700395000002</v>
          </cell>
          <cell r="G1589">
            <v>1929.9700395000002</v>
          </cell>
        </row>
        <row r="1590">
          <cell r="A1590">
            <v>9245433</v>
          </cell>
          <cell r="B1590" t="str">
            <v>КОМПЛЕКТ КОРОБА INNOTECH ATIRA ПОЛН. ВЫДВ. С PUSH TO OPEN, H144, NL420, РЕЛИНГИ, БЕЛЫЙ</v>
          </cell>
          <cell r="C1590">
            <v>0</v>
          </cell>
          <cell r="D1590">
            <v>1</v>
          </cell>
          <cell r="E1590">
            <v>3379.97</v>
          </cell>
          <cell r="F1590">
            <v>2283.0007365000001</v>
          </cell>
          <cell r="G1590">
            <v>2283.0007365000001</v>
          </cell>
        </row>
        <row r="1591">
          <cell r="A1591">
            <v>9245434</v>
          </cell>
          <cell r="B1591" t="str">
            <v>КОМПЛЕКТ КОРОБА INNOTECH ATIRA ПОЛН. ВЫДВ. С PUSH TO OPEN, H144, NL470, РЕЛИНГИ, БЕЛЫЙ</v>
          </cell>
          <cell r="C1591">
            <v>0</v>
          </cell>
          <cell r="D1591">
            <v>1</v>
          </cell>
          <cell r="E1591">
            <v>3441.92</v>
          </cell>
          <cell r="F1591">
            <v>2324.8448640000006</v>
          </cell>
          <cell r="G1591">
            <v>2324.8448640000006</v>
          </cell>
        </row>
        <row r="1592">
          <cell r="A1592">
            <v>9245435</v>
          </cell>
          <cell r="B1592" t="str">
            <v>КОМПЛЕКТ КОРОБА INNOTECH ATIRA ПОЛН. ВЫДВ. С PUSH TO OPEN, H176, NL420, РЕЛИНГИ, БЕЛЫЙ</v>
          </cell>
          <cell r="C1592">
            <v>0</v>
          </cell>
          <cell r="D1592">
            <v>1</v>
          </cell>
          <cell r="E1592">
            <v>3472.22</v>
          </cell>
          <cell r="F1592">
            <v>2345.3109990000003</v>
          </cell>
          <cell r="G1592">
            <v>2345.3109990000003</v>
          </cell>
        </row>
        <row r="1593">
          <cell r="A1593">
            <v>9245436</v>
          </cell>
          <cell r="B1593" t="str">
            <v>КОМПЛЕКТ КОРОБА INNOTECH ATIRA ПОЛН. ВЫДВ. С PUSH TO OPEN, H176, NL470, РЕЛИНГИ, БЕЛЫЙ</v>
          </cell>
          <cell r="C1593">
            <v>0</v>
          </cell>
          <cell r="D1593">
            <v>1</v>
          </cell>
          <cell r="E1593">
            <v>3534.16</v>
          </cell>
          <cell r="F1593">
            <v>2387.1483720000001</v>
          </cell>
          <cell r="G1593">
            <v>2387.1483720000001</v>
          </cell>
        </row>
        <row r="1594">
          <cell r="A1594">
            <v>9254878</v>
          </cell>
          <cell r="B1594" t="str">
            <v>КОМПЛЕКТ ЯЩИКА INNOTECH ATIRA ПОЛНОГО ВЫДВ. ДЛЯ PUSH TO OPEN SILENT,10КГ,H70,NL260,БЕЛЫЙ</v>
          </cell>
          <cell r="C1594">
            <v>0</v>
          </cell>
          <cell r="D1594">
            <v>1</v>
          </cell>
          <cell r="E1594">
            <v>1974.47</v>
          </cell>
          <cell r="F1594">
            <v>1333.6557615000002</v>
          </cell>
          <cell r="G1594">
            <v>1333.6557615000002</v>
          </cell>
        </row>
        <row r="1595">
          <cell r="A1595">
            <v>9254879</v>
          </cell>
          <cell r="B1595" t="str">
            <v>КОМПЛЕКТ ЯЩИКА INNOTECH ATIRA ПОЛНОГО ВЫДВ. ДЛЯ PUSH TO OPEN SILENT,10КГ,H70,NL300,БЕЛЫЙ</v>
          </cell>
          <cell r="C1595">
            <v>0</v>
          </cell>
          <cell r="D1595">
            <v>1</v>
          </cell>
          <cell r="E1595">
            <v>2015.58</v>
          </cell>
          <cell r="F1595">
            <v>1361.423511</v>
          </cell>
          <cell r="G1595">
            <v>1361.423511</v>
          </cell>
        </row>
        <row r="1596">
          <cell r="A1596">
            <v>9254880</v>
          </cell>
          <cell r="B1596" t="str">
            <v>КОМПЛЕКТ ЯЩИКА INNOTECH ATIRA ПОЛНОГО ВЫДВ. ДЛЯ PUSH TO OPEN SILENT,10КГ,H70,NL350,БЕЛЫЙ</v>
          </cell>
          <cell r="C1596">
            <v>0</v>
          </cell>
          <cell r="D1596">
            <v>1</v>
          </cell>
          <cell r="E1596">
            <v>2067.89</v>
          </cell>
          <cell r="F1596">
            <v>1396.7563005000002</v>
          </cell>
          <cell r="G1596">
            <v>1396.7563005000002</v>
          </cell>
        </row>
        <row r="1597">
          <cell r="A1597">
            <v>9254881</v>
          </cell>
          <cell r="B1597" t="str">
            <v>КОМПЛЕКТ ЯЩИКА INNOTECH ATIRA ПОЛНОГО ВЫДВ. ДЛЯ PUSH TO OPEN SILENT,30КГ,H70,NL260,БЕЛЫЙ</v>
          </cell>
          <cell r="C1597">
            <v>0</v>
          </cell>
          <cell r="D1597">
            <v>1</v>
          </cell>
          <cell r="E1597">
            <v>1974.47</v>
          </cell>
          <cell r="F1597">
            <v>1333.6557615000002</v>
          </cell>
          <cell r="G1597">
            <v>1333.6557615000002</v>
          </cell>
        </row>
        <row r="1598">
          <cell r="A1598">
            <v>9254882</v>
          </cell>
          <cell r="B1598" t="str">
            <v>КОМПЛЕКТ ЯЩИКА INNOTECH ATIRA ПОЛНОГО ВЫДВ. ДЛЯ PUSH TO OPEN SILENT,30КГ,H70,NL300,БЕЛЫЙ</v>
          </cell>
          <cell r="C1598">
            <v>0</v>
          </cell>
          <cell r="D1598">
            <v>1</v>
          </cell>
          <cell r="E1598">
            <v>2015.58</v>
          </cell>
          <cell r="F1598">
            <v>1361.423511</v>
          </cell>
          <cell r="G1598">
            <v>1361.423511</v>
          </cell>
        </row>
        <row r="1599">
          <cell r="A1599">
            <v>9254883</v>
          </cell>
          <cell r="B1599" t="str">
            <v>КОМПЛЕКТ ЯЩИКА INNOTECH ATIRA ПОЛНОГО ВЫДВ. ДЛЯ PUSH TO OPEN SILENT,30КГ,H70,NL350,БЕЛЫЙ</v>
          </cell>
          <cell r="C1599">
            <v>0</v>
          </cell>
          <cell r="D1599">
            <v>1</v>
          </cell>
          <cell r="E1599">
            <v>2067.89</v>
          </cell>
          <cell r="F1599">
            <v>1396.7563005000002</v>
          </cell>
          <cell r="G1599">
            <v>1396.7563005000002</v>
          </cell>
        </row>
        <row r="1600">
          <cell r="A1600">
            <v>9254884</v>
          </cell>
          <cell r="B1600" t="str">
            <v>КОМПЛЕКТ ЯЩИКА INNOTECH ATIRA ПОЛНОГО ВЫДВ. ДЛЯ PUSH TO OPEN SILENT,30КГ,H70,NL420,БЕЛЫЙ</v>
          </cell>
          <cell r="C1600">
            <v>0</v>
          </cell>
          <cell r="D1600">
            <v>1</v>
          </cell>
          <cell r="E1600">
            <v>2153.54</v>
          </cell>
          <cell r="F1600">
            <v>1454.6085929999999</v>
          </cell>
          <cell r="G1600">
            <v>1454.6085929999999</v>
          </cell>
        </row>
        <row r="1601">
          <cell r="A1601">
            <v>9254885</v>
          </cell>
          <cell r="B1601" t="str">
            <v>КОМПЛЕКТ ЯЩИКА INNOTECH ATIRA ПОЛНОГО ВЫДВ. ДЛЯ PUSH TO OPEN SILENT,30КГ,H70,NL470,БЕЛЫЙ</v>
          </cell>
          <cell r="C1601">
            <v>0</v>
          </cell>
          <cell r="D1601">
            <v>1</v>
          </cell>
          <cell r="E1601">
            <v>2205.1</v>
          </cell>
          <cell r="F1601">
            <v>1489.4347949999999</v>
          </cell>
          <cell r="G1601">
            <v>1489.4347949999999</v>
          </cell>
        </row>
        <row r="1602">
          <cell r="A1602">
            <v>9254886</v>
          </cell>
          <cell r="B1602" t="str">
            <v>КОМПЛЕКТ ЯЩИКА INNOTECH ATIRA ПОЛНОГО ВЫДВ. ДЛЯ PUSH TO OPEN SILENT,30КГ,H70,NL520,БЕЛЫЙ</v>
          </cell>
          <cell r="C1602">
            <v>0</v>
          </cell>
          <cell r="D1602">
            <v>1</v>
          </cell>
          <cell r="E1602">
            <v>2265.0300000000002</v>
          </cell>
          <cell r="F1602">
            <v>1529.9145135000001</v>
          </cell>
          <cell r="G1602">
            <v>1529.9145135000001</v>
          </cell>
        </row>
        <row r="1603">
          <cell r="A1603">
            <v>9254887</v>
          </cell>
          <cell r="B1603" t="str">
            <v>КОМПЛЕКТ ЯЩИКА INNOTECH ATIRA ПОЛНОГО ВЫДВ. ДЛЯ PUSH TO OPEN SILENT,30КГ,H144,NL260,БЕЛЫЙ</v>
          </cell>
          <cell r="C1603">
            <v>0</v>
          </cell>
          <cell r="D1603">
            <v>1</v>
          </cell>
          <cell r="E1603">
            <v>2515.4299999999998</v>
          </cell>
          <cell r="F1603">
            <v>1699.0471935</v>
          </cell>
          <cell r="G1603">
            <v>1699.0471935</v>
          </cell>
        </row>
        <row r="1604">
          <cell r="A1604">
            <v>9254888</v>
          </cell>
          <cell r="B1604" t="str">
            <v>КОМПЛЕКТ ЯЩИКА INNOTECH ATIRA ПОЛНОГО ВЫДВ. ДЛЯ PUSH TO OPEN SILENT,30КГ,H144,NL300,БЕЛЫЙ</v>
          </cell>
          <cell r="C1604">
            <v>0</v>
          </cell>
          <cell r="D1604">
            <v>1</v>
          </cell>
          <cell r="E1604">
            <v>2564.86</v>
          </cell>
          <cell r="F1604">
            <v>1732.4346870000004</v>
          </cell>
          <cell r="G1604">
            <v>1732.4346870000004</v>
          </cell>
        </row>
        <row r="1605">
          <cell r="A1605">
            <v>9254889</v>
          </cell>
          <cell r="B1605" t="str">
            <v>КОМПЛЕКТ ЯЩИКА INNOTECH ATIRA ПОЛНОГО ВЫДВ. ДЛЯ PUSH TO OPEN SILENT,30КГ,H144,NL350,БЕЛЫЙ</v>
          </cell>
          <cell r="C1605">
            <v>0</v>
          </cell>
          <cell r="D1605">
            <v>1</v>
          </cell>
          <cell r="E1605">
            <v>2627.55</v>
          </cell>
          <cell r="F1605">
            <v>1774.7786475</v>
          </cell>
          <cell r="G1605">
            <v>1774.7786475</v>
          </cell>
        </row>
        <row r="1606">
          <cell r="A1606">
            <v>9254890</v>
          </cell>
          <cell r="B1606" t="str">
            <v>КОМПЛЕКТ ЯЩИКА INNOTECH ATIRA ПОЛНОГО ВЫДВ. ДЛЯ PUSH TO OPEN SILENT,30КГ,H144,NL420,БЕЛЫЙ</v>
          </cell>
          <cell r="C1606">
            <v>0</v>
          </cell>
          <cell r="D1606">
            <v>1</v>
          </cell>
          <cell r="E1606">
            <v>2727.75</v>
          </cell>
          <cell r="F1606">
            <v>1842.4587375000001</v>
          </cell>
          <cell r="G1606">
            <v>1842.4587375000001</v>
          </cell>
        </row>
        <row r="1607">
          <cell r="A1607">
            <v>9254891</v>
          </cell>
          <cell r="B1607" t="str">
            <v>КОМПЛЕКТ ЯЩИКА INNOTECH ATIRA ПОЛНОГО ВЫДВ. ДЛЯ PUSH TO OPEN SILENT,30КГ,H144,NL470,БЕЛЫЙ</v>
          </cell>
          <cell r="C1607">
            <v>0</v>
          </cell>
          <cell r="D1607">
            <v>1</v>
          </cell>
          <cell r="E1607">
            <v>2789.68</v>
          </cell>
          <cell r="F1607">
            <v>1884.289356</v>
          </cell>
          <cell r="G1607">
            <v>1884.289356</v>
          </cell>
        </row>
        <row r="1608">
          <cell r="A1608">
            <v>9254892</v>
          </cell>
          <cell r="B1608" t="str">
            <v>КОМПЛЕКТ ЯЩИКА INNOTECH ATIRA ПОЛНОГО ВЫДВ. ДЛЯ PUSH TO OPEN SILENT,30КГ,H144,NL520,БЕЛЫЙ</v>
          </cell>
          <cell r="C1608">
            <v>0</v>
          </cell>
          <cell r="D1608">
            <v>1</v>
          </cell>
          <cell r="E1608">
            <v>2860.02</v>
          </cell>
          <cell r="F1608">
            <v>1931.8005089999999</v>
          </cell>
          <cell r="G1608">
            <v>1931.8005089999999</v>
          </cell>
        </row>
        <row r="1609">
          <cell r="A1609">
            <v>9254893</v>
          </cell>
          <cell r="B1609" t="str">
            <v>КОМПЛЕКТ ЯЩИКА INNOTECH ATIRA ПОЛНОГО ВЫДВ. ДЛЯ PUSH TO OPEN SILENT,30КГ,H176,NL260,БЕЛЫЙ</v>
          </cell>
          <cell r="C1609">
            <v>0</v>
          </cell>
          <cell r="D1609">
            <v>1</v>
          </cell>
          <cell r="E1609">
            <v>2607.69</v>
          </cell>
          <cell r="F1609">
            <v>1761.3642105000001</v>
          </cell>
          <cell r="G1609">
            <v>1761.3642105000001</v>
          </cell>
        </row>
        <row r="1610">
          <cell r="A1610">
            <v>9254894</v>
          </cell>
          <cell r="B1610" t="str">
            <v>КОМПЛЕКТ ЯЩИКА INNOTECH ATIRA ПОЛНОГО ВЫДВ. ДЛЯ PUSH TO OPEN SILENT,30КГ,H176,NL300,БЕЛЫЙ</v>
          </cell>
          <cell r="C1610">
            <v>0</v>
          </cell>
          <cell r="D1610">
            <v>1</v>
          </cell>
          <cell r="E1610">
            <v>2657.12</v>
          </cell>
          <cell r="F1610">
            <v>1794.7517039999998</v>
          </cell>
          <cell r="G1610">
            <v>1794.7517039999998</v>
          </cell>
        </row>
        <row r="1611">
          <cell r="A1611">
            <v>9254895</v>
          </cell>
          <cell r="B1611" t="str">
            <v>КОМПЛЕКТ ЯЩИКА INNOTECH ATIRA ПОЛНОГО ВЫДВ. ДЛЯ PUSH TO OPEN SILENT,30КГ,H176,NL350,БЕЛЫЙ</v>
          </cell>
          <cell r="C1611">
            <v>0</v>
          </cell>
          <cell r="D1611">
            <v>1</v>
          </cell>
          <cell r="E1611">
            <v>2719.82</v>
          </cell>
          <cell r="F1611">
            <v>1837.1024190000001</v>
          </cell>
          <cell r="G1611">
            <v>1837.1024190000001</v>
          </cell>
        </row>
        <row r="1612">
          <cell r="A1612">
            <v>9254896</v>
          </cell>
          <cell r="B1612" t="str">
            <v>КОМПЛЕКТ ЯЩИКА INNOTECH ATIRA ПОЛНОГО ВЫДВ. ДЛЯ PUSH TO OPEN SILENT,30КГ,H176,NL420,БЕЛЫЙ</v>
          </cell>
          <cell r="C1612">
            <v>0</v>
          </cell>
          <cell r="D1612">
            <v>1</v>
          </cell>
          <cell r="E1612">
            <v>2819.99</v>
          </cell>
          <cell r="F1612">
            <v>1904.7622454999998</v>
          </cell>
          <cell r="G1612">
            <v>1904.7622454999998</v>
          </cell>
        </row>
        <row r="1613">
          <cell r="A1613">
            <v>9254897</v>
          </cell>
          <cell r="B1613" t="str">
            <v>КОМПЛЕКТ ЯЩИКА INNOTECH ATIRA ПОЛНОГО ВЫДВ. ДЛЯ PUSH TO OPEN SILENT,30КГ,H176,NL470,БЕЛЫЙ</v>
          </cell>
          <cell r="C1613">
            <v>0</v>
          </cell>
          <cell r="D1613">
            <v>1</v>
          </cell>
          <cell r="E1613">
            <v>2881.94</v>
          </cell>
          <cell r="F1613">
            <v>1946.6063730000001</v>
          </cell>
          <cell r="G1613">
            <v>1946.6063730000001</v>
          </cell>
        </row>
        <row r="1614">
          <cell r="A1614">
            <v>9254898</v>
          </cell>
          <cell r="B1614" t="str">
            <v>КОМПЛЕКТ ЯЩИКА INNOTECH ATIRA ПОЛНОГО ВЫДВ. ДЛЯ PUSH TO OPEN SILENT,30КГ,H176,NL520,БЕЛЫЙ</v>
          </cell>
          <cell r="C1614">
            <v>0</v>
          </cell>
          <cell r="D1614">
            <v>1</v>
          </cell>
          <cell r="E1614">
            <v>2952.28</v>
          </cell>
          <cell r="F1614">
            <v>1994.1175260000005</v>
          </cell>
          <cell r="G1614">
            <v>1994.1175260000005</v>
          </cell>
        </row>
        <row r="1615">
          <cell r="A1615">
            <v>9245477</v>
          </cell>
          <cell r="B1615" t="str">
            <v>КОМПЛЕКТ ЯЩИКА INNOTECH ATIRA ПОЛН. ВЫДВ. С SILENT SYSTEM, H54, NL470, АНТРАЦИТ</v>
          </cell>
          <cell r="C1615">
            <v>0</v>
          </cell>
          <cell r="D1615">
            <v>1</v>
          </cell>
          <cell r="E1615">
            <v>3241.9</v>
          </cell>
          <cell r="F1615">
            <v>2189.7413550000001</v>
          </cell>
          <cell r="G1615">
            <v>2189.7413550000001</v>
          </cell>
        </row>
        <row r="1616">
          <cell r="A1616">
            <v>9234541</v>
          </cell>
          <cell r="B1616" t="str">
            <v>КОМПЛЕКТ ЯЩИКА INNOTECH ATIRA ПОЛНОГО ВЫДВ. SILENT SYSTEM, H70, NL260, АНТРАЦИТ</v>
          </cell>
          <cell r="C1616">
            <v>0</v>
          </cell>
          <cell r="D1616">
            <v>1</v>
          </cell>
          <cell r="E1616">
            <v>1974.47</v>
          </cell>
          <cell r="F1616">
            <v>1333.6557615000002</v>
          </cell>
          <cell r="G1616">
            <v>1333.6557615000002</v>
          </cell>
        </row>
        <row r="1617">
          <cell r="A1617">
            <v>9234542</v>
          </cell>
          <cell r="B1617" t="str">
            <v>КОМПЛЕКТ ЯЩИКА INNOTECH ATIRA ПОЛНОГО ВЫДВ. SILENT SYSTEM, H70, NL300, АНТРАЦИТ</v>
          </cell>
          <cell r="C1617">
            <v>0</v>
          </cell>
          <cell r="D1617">
            <v>1</v>
          </cell>
          <cell r="E1617">
            <v>2015.58</v>
          </cell>
          <cell r="F1617">
            <v>1361.423511</v>
          </cell>
          <cell r="G1617">
            <v>1361.423511</v>
          </cell>
        </row>
        <row r="1618">
          <cell r="A1618">
            <v>9234543</v>
          </cell>
          <cell r="B1618" t="str">
            <v>КОМПЛЕКТ ЯЩИКА INNOTECH ATIRA ПОЛНОГО ВЫДВ. SILENT SYSTEM, H70, NL350, АНТРАЦИТ</v>
          </cell>
          <cell r="C1618">
            <v>0</v>
          </cell>
          <cell r="D1618">
            <v>1</v>
          </cell>
          <cell r="E1618">
            <v>2067.89</v>
          </cell>
          <cell r="F1618">
            <v>1396.7563005000002</v>
          </cell>
          <cell r="G1618">
            <v>1396.7563005000002</v>
          </cell>
        </row>
        <row r="1619">
          <cell r="A1619">
            <v>9234544</v>
          </cell>
          <cell r="B1619" t="str">
            <v>КОМПЛЕКТ ЯЩИКА INNOTECH ATIRA ПОЛНОГО ВЫДВ. SILENT SYSTEM, H70, NL420, АНТРАЦИТ</v>
          </cell>
          <cell r="C1619">
            <v>0</v>
          </cell>
          <cell r="D1619">
            <v>1</v>
          </cell>
          <cell r="E1619">
            <v>2153.54</v>
          </cell>
          <cell r="F1619">
            <v>1454.6085929999999</v>
          </cell>
          <cell r="G1619">
            <v>1454.6085929999999</v>
          </cell>
        </row>
        <row r="1620">
          <cell r="A1620">
            <v>9234545</v>
          </cell>
          <cell r="B1620" t="str">
            <v>КОМПЛЕКТ ЯЩИКА INNOTECH ATIRA ПОЛНОГО ВЫДВ. SILENT SYSTEM, H70, NL470, АНТРАЦИТ</v>
          </cell>
          <cell r="C1620">
            <v>0</v>
          </cell>
          <cell r="D1620">
            <v>1</v>
          </cell>
          <cell r="E1620">
            <v>2205.1</v>
          </cell>
          <cell r="F1620">
            <v>1489.4347949999999</v>
          </cell>
          <cell r="G1620">
            <v>1489.4347949999999</v>
          </cell>
        </row>
        <row r="1621">
          <cell r="A1621">
            <v>9234546</v>
          </cell>
          <cell r="B1621" t="str">
            <v>КОМПЛЕКТ ЯЩИКА INNOTECH ATIRA ПОЛНОГО ВЫДВ. SILENT SYSTEM, H70, NL520, АНТРАЦИТ</v>
          </cell>
          <cell r="C1621">
            <v>0</v>
          </cell>
          <cell r="D1621">
            <v>1</v>
          </cell>
          <cell r="E1621">
            <v>2265.0300000000002</v>
          </cell>
          <cell r="F1621">
            <v>1529.9145135000001</v>
          </cell>
          <cell r="G1621">
            <v>1529.9145135000001</v>
          </cell>
        </row>
        <row r="1622">
          <cell r="A1622">
            <v>9248751</v>
          </cell>
          <cell r="B1622" t="str">
            <v>КОМПЛЕКТ ЯЩИКА INNOTECH ATIRA ЧАСТИЧ. ВЫДВ. С SILENT SYSTEM, H70, NL260, АНТРАЦИТ</v>
          </cell>
          <cell r="C1622">
            <v>0</v>
          </cell>
          <cell r="D1622">
            <v>1</v>
          </cell>
          <cell r="E1622">
            <v>1636.2</v>
          </cell>
          <cell r="F1622">
            <v>1105.1712900000002</v>
          </cell>
          <cell r="G1622">
            <v>1105.1712900000002</v>
          </cell>
        </row>
        <row r="1623">
          <cell r="A1623">
            <v>9248752</v>
          </cell>
          <cell r="B1623" t="str">
            <v>КОМПЛЕКТ ЯЩИКА INNOTECH ATIRA ЧАСТИЧ. ВЫДВ. С SILENT SYSTEM, H70, NL350, АНТРАЦИТ</v>
          </cell>
          <cell r="C1623">
            <v>0</v>
          </cell>
          <cell r="D1623">
            <v>1</v>
          </cell>
          <cell r="E1623">
            <v>1723.4</v>
          </cell>
          <cell r="F1623">
            <v>1164.0705300000002</v>
          </cell>
          <cell r="G1623">
            <v>1164.0705300000002</v>
          </cell>
        </row>
        <row r="1624">
          <cell r="A1624">
            <v>9234569</v>
          </cell>
          <cell r="B1624" t="str">
            <v>КОМПЛЕКТ ЯЩИКА INNOTECH ATIRA ЧАСТИЧНОГО ВЫДВ. SILENT SYSTEM, H70, NL420, АНТРАЦИТ</v>
          </cell>
          <cell r="C1624">
            <v>0</v>
          </cell>
          <cell r="D1624">
            <v>1</v>
          </cell>
          <cell r="E1624">
            <v>1804.18</v>
          </cell>
          <cell r="F1624">
            <v>1218.6333810000001</v>
          </cell>
          <cell r="G1624">
            <v>1218.6333810000001</v>
          </cell>
        </row>
        <row r="1625">
          <cell r="A1625">
            <v>9234570</v>
          </cell>
          <cell r="B1625" t="str">
            <v>КОМПЛЕКТ ЯЩИКА INNOTECH ATIRA ЧАСТИЧНОГО ВЫДВ. SILENT SYSTEM, H70, NL470, АНТРАЦИТ</v>
          </cell>
          <cell r="C1625">
            <v>0</v>
          </cell>
          <cell r="D1625">
            <v>1</v>
          </cell>
          <cell r="E1625">
            <v>1852.26</v>
          </cell>
          <cell r="F1625">
            <v>1251.1090170000002</v>
          </cell>
          <cell r="G1625">
            <v>1251.1090170000002</v>
          </cell>
        </row>
        <row r="1626">
          <cell r="A1626">
            <v>9248753</v>
          </cell>
          <cell r="B1626" t="str">
            <v>КОМПЛЕКТ ЯЩИКА INNOTECH ATIRA ЧАСТИЧ. ВЫДВ. С SILENT SYSTEM, H70, NL520, АНТРАЦИТ</v>
          </cell>
          <cell r="C1626">
            <v>0</v>
          </cell>
          <cell r="D1626">
            <v>1</v>
          </cell>
          <cell r="E1626">
            <v>1908.77</v>
          </cell>
          <cell r="F1626">
            <v>1289.2786964999998</v>
          </cell>
          <cell r="G1626">
            <v>1289.2786964999998</v>
          </cell>
        </row>
        <row r="1627">
          <cell r="A1627">
            <v>9245440</v>
          </cell>
          <cell r="B1627" t="str">
            <v>КОМПЛЕКТ ЯЩИКА INNOTECH ATIRA ПОЛН. ВЫДВ. С PUSH TO OPEN, H70, NL420, АНТРАЦИТ</v>
          </cell>
          <cell r="C1627">
            <v>0</v>
          </cell>
          <cell r="D1627">
            <v>1</v>
          </cell>
          <cell r="E1627">
            <v>2805.76</v>
          </cell>
          <cell r="F1627">
            <v>1895.1505920000002</v>
          </cell>
          <cell r="G1627">
            <v>1895.1505920000002</v>
          </cell>
        </row>
        <row r="1628">
          <cell r="A1628">
            <v>9245438</v>
          </cell>
          <cell r="B1628" t="str">
            <v>КОМПЛЕКТ ЯЩИКА INNOTECH ATIRA ПОЛН. ВЫДВ. С PUSH TO OPEN, H70, NL470, АНТРАЦИТ</v>
          </cell>
          <cell r="C1628">
            <v>0</v>
          </cell>
          <cell r="D1628">
            <v>1</v>
          </cell>
          <cell r="E1628">
            <v>2857.31</v>
          </cell>
          <cell r="F1628">
            <v>1929.9700395000002</v>
          </cell>
          <cell r="G1628">
            <v>1929.9700395000002</v>
          </cell>
        </row>
        <row r="1629">
          <cell r="A1629">
            <v>9234547</v>
          </cell>
          <cell r="B1629" t="str">
            <v>КОМПЛЕКТ КОРОБА INNOTECH ATIRA ПОЛН. ВЫДВ. С SILENT SYSTEM, H144, NL260, РЕЛИНГИ, АНТРАЦИТ</v>
          </cell>
          <cell r="C1629">
            <v>0</v>
          </cell>
          <cell r="D1629">
            <v>1</v>
          </cell>
          <cell r="E1629">
            <v>2515.4299999999998</v>
          </cell>
          <cell r="F1629">
            <v>1699.0471935</v>
          </cell>
          <cell r="G1629">
            <v>1699.0471935</v>
          </cell>
        </row>
        <row r="1630">
          <cell r="A1630">
            <v>9234548</v>
          </cell>
          <cell r="B1630" t="str">
            <v>КОМПЛЕКТ КОРОБА INNOTECH ATIRA ПОЛН. ВЫДВ. С SILENT SYSTEM, H144, NL300, РЕЛИНГИ, АНТРАЦИТ</v>
          </cell>
          <cell r="C1630">
            <v>0</v>
          </cell>
          <cell r="D1630">
            <v>1</v>
          </cell>
          <cell r="E1630">
            <v>2564.86</v>
          </cell>
          <cell r="F1630">
            <v>1732.4346870000004</v>
          </cell>
          <cell r="G1630">
            <v>1732.4346870000004</v>
          </cell>
        </row>
        <row r="1631">
          <cell r="A1631">
            <v>9234549</v>
          </cell>
          <cell r="B1631" t="str">
            <v>КОМПЛЕКТ КОРОБА INNOTECH ATIRA ПОЛН. ВЫДВ. С SILENT SYSTEM, H144, NL350, РЕЛИНГИ, АНТРАЦИТ</v>
          </cell>
          <cell r="C1631">
            <v>0</v>
          </cell>
          <cell r="D1631">
            <v>1</v>
          </cell>
          <cell r="E1631">
            <v>2627.55</v>
          </cell>
          <cell r="F1631">
            <v>1774.7786475</v>
          </cell>
          <cell r="G1631">
            <v>1774.7786475</v>
          </cell>
        </row>
        <row r="1632">
          <cell r="A1632">
            <v>9234550</v>
          </cell>
          <cell r="B1632" t="str">
            <v>КОМПЛЕКТ КОРОБА INNOTECH ATIRA ПОЛН. ВЫДВ. С SILENT SYSTEM, H144, NL420, РЕЛИНГИ, АНТРАЦИТ</v>
          </cell>
          <cell r="C1632">
            <v>0</v>
          </cell>
          <cell r="D1632">
            <v>1</v>
          </cell>
          <cell r="E1632">
            <v>2727.75</v>
          </cell>
          <cell r="F1632">
            <v>1842.4587375000001</v>
          </cell>
          <cell r="G1632">
            <v>1842.4587375000001</v>
          </cell>
        </row>
        <row r="1633">
          <cell r="A1633">
            <v>9234551</v>
          </cell>
          <cell r="B1633" t="str">
            <v>КОМПЛЕКТ КОРОБА INNOTECH ATIRA ПОЛН. ВЫДВ. С SILENT SYSTEM, H144, NL470, РЕЛИНГИ, АНТРАЦИТ</v>
          </cell>
          <cell r="C1633">
            <v>0</v>
          </cell>
          <cell r="D1633">
            <v>1</v>
          </cell>
          <cell r="E1633">
            <v>2789.68</v>
          </cell>
          <cell r="F1633">
            <v>1884.289356</v>
          </cell>
          <cell r="G1633">
            <v>1884.289356</v>
          </cell>
        </row>
        <row r="1634">
          <cell r="A1634">
            <v>9234552</v>
          </cell>
          <cell r="B1634" t="str">
            <v>КОМПЛЕКТ КОРОБА INNOTECH ATIRA ПОЛН. ВЫДВ. С SILENT SYSTEM, H144, NL520, РЕЛИНГИ, АНТРАЦИТ</v>
          </cell>
          <cell r="C1634">
            <v>0</v>
          </cell>
          <cell r="D1634">
            <v>1</v>
          </cell>
          <cell r="E1634">
            <v>2860.02</v>
          </cell>
          <cell r="F1634">
            <v>1931.8005089999999</v>
          </cell>
          <cell r="G1634">
            <v>1931.8005089999999</v>
          </cell>
        </row>
        <row r="1635">
          <cell r="A1635">
            <v>9248754</v>
          </cell>
          <cell r="B1635" t="str">
            <v>КОМПЛЕКТ КОРОБА INNOTECH ATIRA ЧАСТИЧ. ВЫДВ. С SILENT SYSTEM, H144, NL260, РЕЛИНГИ, АНТРАЦИТ</v>
          </cell>
          <cell r="C1635">
            <v>0</v>
          </cell>
          <cell r="D1635">
            <v>1</v>
          </cell>
          <cell r="E1635">
            <v>2177.1799999999998</v>
          </cell>
          <cell r="F1635">
            <v>1470.576231</v>
          </cell>
          <cell r="G1635">
            <v>1470.576231</v>
          </cell>
        </row>
        <row r="1636">
          <cell r="A1636">
            <v>9248755</v>
          </cell>
          <cell r="B1636" t="str">
            <v>КОМПЛЕКТ КОРОБА INNOTECH ATIRA ЧАСТИЧ. ВЫДВ. С SILENT SYSTEM, H144, NL350, РЕЛИНГИ, АНТРАЦИТ</v>
          </cell>
          <cell r="C1636">
            <v>0</v>
          </cell>
          <cell r="D1636">
            <v>1</v>
          </cell>
          <cell r="E1636">
            <v>2283.0500000000002</v>
          </cell>
          <cell r="F1636">
            <v>1542.0861225000003</v>
          </cell>
          <cell r="G1636">
            <v>1542.0861225000003</v>
          </cell>
        </row>
        <row r="1637">
          <cell r="A1637">
            <v>9234571</v>
          </cell>
          <cell r="B1637" t="str">
            <v>КОМПЛЕКТ КОРОБА INNOTECH ATIRA ЧАСТИЧ. ВЫДВ. С SILENT SYSTEM, H144, NL420, РЕЛИНГИ, АНТРАЦИТ</v>
          </cell>
          <cell r="C1637">
            <v>0</v>
          </cell>
          <cell r="D1637">
            <v>1</v>
          </cell>
          <cell r="E1637">
            <v>2378.4</v>
          </cell>
          <cell r="F1637">
            <v>1606.4902800000002</v>
          </cell>
          <cell r="G1637">
            <v>1606.4902800000002</v>
          </cell>
        </row>
        <row r="1638">
          <cell r="A1638">
            <v>9234572</v>
          </cell>
          <cell r="B1638" t="str">
            <v>КОМПЛЕКТ КОРОБА INNOTECH ATIRA ЧАСТИЧ. ВЫДВ. С SILENT SYSTEM, H144, NL470, РЕЛИНГИ, АНТРАЦИТ</v>
          </cell>
          <cell r="C1638">
            <v>0</v>
          </cell>
          <cell r="D1638">
            <v>1</v>
          </cell>
          <cell r="E1638">
            <v>2436.86</v>
          </cell>
          <cell r="F1638">
            <v>1645.9770870000002</v>
          </cell>
          <cell r="G1638">
            <v>1645.9770870000002</v>
          </cell>
        </row>
        <row r="1639">
          <cell r="A1639">
            <v>9248756</v>
          </cell>
          <cell r="B1639" t="str">
            <v>КОМПЛЕКТ КОРОБА INNOTECH ATIRA ЧАСТИЧ. ВЫДВ. С SILENT SYSTEM, H144, NL520, РЕЛИНГИ, АНТРАЦИТ</v>
          </cell>
          <cell r="C1639">
            <v>0</v>
          </cell>
          <cell r="D1639">
            <v>1</v>
          </cell>
          <cell r="E1639">
            <v>2503.7600000000002</v>
          </cell>
          <cell r="F1639">
            <v>1691.1646920000003</v>
          </cell>
          <cell r="G1639">
            <v>1691.1646920000003</v>
          </cell>
        </row>
        <row r="1640">
          <cell r="A1640">
            <v>9245441</v>
          </cell>
          <cell r="B1640" t="str">
            <v>КОМПЛЕКТ КОРОБА INNOTECH ATIRA ПОЛН. ВЫДВ. С PUSH TO OPEN, H144, NL420, РЕЛИНГИ, АНТРАЦИТ</v>
          </cell>
          <cell r="C1640">
            <v>0</v>
          </cell>
          <cell r="D1640">
            <v>1</v>
          </cell>
          <cell r="E1640">
            <v>3379.97</v>
          </cell>
          <cell r="F1640">
            <v>2283.0007365000001</v>
          </cell>
          <cell r="G1640">
            <v>2283.0007365000001</v>
          </cell>
        </row>
        <row r="1641">
          <cell r="A1641">
            <v>9245442</v>
          </cell>
          <cell r="B1641" t="str">
            <v>КОМПЛЕКТ КОРОБА INNOTECH ATIRA ПОЛН. ВЫДВ. С PUSH TO OPEN, H144, NL470, РЕЛИНГИ, АНТРАЦИТ</v>
          </cell>
          <cell r="C1641">
            <v>0</v>
          </cell>
          <cell r="D1641">
            <v>1</v>
          </cell>
          <cell r="E1641">
            <v>3441.92</v>
          </cell>
          <cell r="F1641">
            <v>2324.8448640000006</v>
          </cell>
          <cell r="G1641">
            <v>2324.8448640000006</v>
          </cell>
        </row>
        <row r="1642">
          <cell r="A1642">
            <v>9234553</v>
          </cell>
          <cell r="B1642" t="str">
            <v>КОМПЛЕКТ КОРОБА INNOTECH ATIRA ПОЛН. ВЫДВ. С SILENT SYSTEM, H176, NL260, РЕЛИНГИ, АНТРАЦИТ</v>
          </cell>
          <cell r="C1642">
            <v>0</v>
          </cell>
          <cell r="D1642">
            <v>1</v>
          </cell>
          <cell r="E1642">
            <v>2607.69</v>
          </cell>
          <cell r="F1642">
            <v>1761.3642105000001</v>
          </cell>
          <cell r="G1642">
            <v>1761.3642105000001</v>
          </cell>
        </row>
        <row r="1643">
          <cell r="A1643">
            <v>9234554</v>
          </cell>
          <cell r="B1643" t="str">
            <v>КОМПЛЕКТ КОРОБА INNOTECH ATIRA ПОЛН. ВЫДВ. С SILENT SYSTEM, H176, NL300, РЕЛИНГИ, АНТРАЦИТ</v>
          </cell>
          <cell r="C1643">
            <v>0</v>
          </cell>
          <cell r="D1643">
            <v>1</v>
          </cell>
          <cell r="E1643">
            <v>2657.12</v>
          </cell>
          <cell r="F1643">
            <v>1794.7517039999998</v>
          </cell>
          <cell r="G1643">
            <v>1794.7517039999998</v>
          </cell>
        </row>
        <row r="1644">
          <cell r="A1644">
            <v>9234555</v>
          </cell>
          <cell r="B1644" t="str">
            <v>КОМПЛЕКТ КОРОБА INNOTECH ATIRA ПОЛН. ВЫДВ. С SILENT SYSTEM, H176, NL350, РЕЛИНГИ, АНТРАЦИТ</v>
          </cell>
          <cell r="C1644">
            <v>0</v>
          </cell>
          <cell r="D1644">
            <v>1</v>
          </cell>
          <cell r="E1644">
            <v>2719.82</v>
          </cell>
          <cell r="F1644">
            <v>1837.1024190000001</v>
          </cell>
          <cell r="G1644">
            <v>1837.1024190000001</v>
          </cell>
        </row>
        <row r="1645">
          <cell r="A1645">
            <v>9234556</v>
          </cell>
          <cell r="B1645" t="str">
            <v>КОМПЛЕКТ КОРОБА INNOTECH ATIRA ПОЛН. ВЫДВ. С SILENT SYSTEM, H176, NL420, РЕЛИНГИ, АНТРАЦИТ</v>
          </cell>
          <cell r="C1645">
            <v>0</v>
          </cell>
          <cell r="D1645">
            <v>1</v>
          </cell>
          <cell r="E1645">
            <v>2819.99</v>
          </cell>
          <cell r="F1645">
            <v>1904.7622454999998</v>
          </cell>
          <cell r="G1645">
            <v>1904.7622454999998</v>
          </cell>
        </row>
        <row r="1646">
          <cell r="A1646">
            <v>9234557</v>
          </cell>
          <cell r="B1646" t="str">
            <v>КОМПЛЕКТ КОРОБА INNOTECH ATIRA ПОЛН. ВЫДВ. С SILENT SYSTEM, H176, NL470, РЕЛИНГИ, АНТРАЦИТ</v>
          </cell>
          <cell r="C1646">
            <v>0</v>
          </cell>
          <cell r="D1646">
            <v>1</v>
          </cell>
          <cell r="E1646">
            <v>2881.94</v>
          </cell>
          <cell r="F1646">
            <v>1946.6063730000001</v>
          </cell>
          <cell r="G1646">
            <v>1946.6063730000001</v>
          </cell>
        </row>
        <row r="1647">
          <cell r="A1647">
            <v>9234558</v>
          </cell>
          <cell r="B1647" t="str">
            <v>КОМПЛЕКТ КОРОБА INNOTECH ATIRA ПОЛН. ВЫДВ. С SILENT SYSTEM, H176, NL520, РЕЛИНГИ, АНТРАЦИТ</v>
          </cell>
          <cell r="C1647">
            <v>0</v>
          </cell>
          <cell r="D1647">
            <v>1</v>
          </cell>
          <cell r="E1647">
            <v>2952.28</v>
          </cell>
          <cell r="F1647">
            <v>1994.1175260000005</v>
          </cell>
          <cell r="G1647">
            <v>1994.1175260000005</v>
          </cell>
        </row>
        <row r="1648">
          <cell r="A1648">
            <v>9248757</v>
          </cell>
          <cell r="B1648" t="str">
            <v>КОМПЛЕКТ КОРОБА INNOTECH ATIRA ЧАСТИЧ. ВЫДВ. С SILENT SYSTEM, H176, NL260, РЕЛИНГИ, АНТРАЦИТ</v>
          </cell>
          <cell r="C1648">
            <v>0</v>
          </cell>
          <cell r="D1648">
            <v>1</v>
          </cell>
          <cell r="E1648">
            <v>2269.42</v>
          </cell>
          <cell r="F1648">
            <v>1532.8797390000004</v>
          </cell>
          <cell r="G1648">
            <v>1532.8797390000004</v>
          </cell>
        </row>
        <row r="1649">
          <cell r="A1649">
            <v>9248758</v>
          </cell>
          <cell r="B1649" t="str">
            <v>КОМПЛЕКТ КОРОБА INNOTECH ATIRA ЧАСТИЧ. ВЫДВ. С SILENT SYSTEM, H176, NL350, РЕЛИНГИ, АНТРАЦИТ</v>
          </cell>
          <cell r="C1649">
            <v>0</v>
          </cell>
          <cell r="D1649">
            <v>1</v>
          </cell>
          <cell r="E1649">
            <v>2375.3200000000002</v>
          </cell>
          <cell r="F1649">
            <v>1604.4098940000003</v>
          </cell>
          <cell r="G1649">
            <v>1604.4098940000003</v>
          </cell>
        </row>
        <row r="1650">
          <cell r="A1650">
            <v>9248759</v>
          </cell>
          <cell r="B1650" t="str">
            <v>КОМПЛЕКТ КОРОБА INNOTECH ATIRA ЧАСТИЧ. ВЫДВ. С SILENT SYSTEM, H176, NL420, РЕЛИНГИ, АНТРАЦИТ</v>
          </cell>
          <cell r="C1650">
            <v>0</v>
          </cell>
          <cell r="D1650">
            <v>1</v>
          </cell>
          <cell r="E1650">
            <v>2470.64</v>
          </cell>
          <cell r="F1650">
            <v>1668.7937880000002</v>
          </cell>
          <cell r="G1650">
            <v>1668.7937880000002</v>
          </cell>
        </row>
        <row r="1651">
          <cell r="A1651">
            <v>9248760</v>
          </cell>
          <cell r="B1651" t="str">
            <v>КОМПЛЕКТ КОРОБА INNOTECH ATIRA ЧАСТИЧ. ВЫДВ. С SILENT SYSTEM, H176, NL470, РЕЛИНГИ, АНТРАЦИТ</v>
          </cell>
          <cell r="C1651">
            <v>0</v>
          </cell>
          <cell r="D1651">
            <v>1</v>
          </cell>
          <cell r="E1651">
            <v>2529.12</v>
          </cell>
          <cell r="F1651">
            <v>1708.2941040000001</v>
          </cell>
          <cell r="G1651">
            <v>1708.2941040000001</v>
          </cell>
        </row>
        <row r="1652">
          <cell r="A1652">
            <v>9248761</v>
          </cell>
          <cell r="B1652" t="str">
            <v>КОМПЛЕКТ КОРОБА INNOTECH ATIRA ЧАСТИЧ. ВЫДВ. С SILENT SYSTEM, H176, NL520, РЕЛИНГИ, АНТРАЦИТ</v>
          </cell>
          <cell r="C1652">
            <v>0</v>
          </cell>
          <cell r="D1652">
            <v>1</v>
          </cell>
          <cell r="E1652">
            <v>2596</v>
          </cell>
          <cell r="F1652">
            <v>1753.4682000000003</v>
          </cell>
          <cell r="G1652">
            <v>1753.4682000000003</v>
          </cell>
        </row>
        <row r="1653">
          <cell r="A1653">
            <v>9245443</v>
          </cell>
          <cell r="B1653" t="str">
            <v>КОМПЛЕКТ КОРОБА INNOTECH ATIRA ПОЛН. ВЫДВ. С PUSH TO OPEN, H176, NL420, РЕЛИНГИ, АНТРАЦИТ</v>
          </cell>
          <cell r="C1653">
            <v>0</v>
          </cell>
          <cell r="D1653">
            <v>1</v>
          </cell>
          <cell r="E1653">
            <v>3472.22</v>
          </cell>
          <cell r="F1653">
            <v>2345.3109990000003</v>
          </cell>
          <cell r="G1653">
            <v>2345.3109990000003</v>
          </cell>
        </row>
        <row r="1654">
          <cell r="A1654">
            <v>9245444</v>
          </cell>
          <cell r="B1654" t="str">
            <v>КОМПЛЕКТ КОРОБА INNOTECH ATIRA ПОЛН. ВЫДВ. С PUSH TO OPEN, H176, NL470, РЕЛИНГИ, АНТРАЦИТ</v>
          </cell>
          <cell r="C1654">
            <v>0</v>
          </cell>
          <cell r="D1654">
            <v>1</v>
          </cell>
          <cell r="E1654">
            <v>3534.16</v>
          </cell>
          <cell r="F1654">
            <v>2387.1483720000001</v>
          </cell>
          <cell r="G1654">
            <v>2387.1483720000001</v>
          </cell>
        </row>
        <row r="1655">
          <cell r="A1655">
            <v>1063801</v>
          </cell>
          <cell r="B1655" t="str">
            <v>БОКОВИНА ЯЩИКА INNOTECH/INNOTECH ATIRA, H54, NL470, СЕРАЯ, ЛЕВАЯ</v>
          </cell>
          <cell r="C1655">
            <v>0</v>
          </cell>
          <cell r="D1655">
            <v>18</v>
          </cell>
          <cell r="E1655">
            <v>843.59</v>
          </cell>
          <cell r="F1655">
            <v>569.80286550000005</v>
          </cell>
          <cell r="G1655">
            <v>569.80286550000005</v>
          </cell>
        </row>
        <row r="1656">
          <cell r="A1656">
            <v>1063802</v>
          </cell>
          <cell r="B1656" t="str">
            <v>БОКОВИНА ЯЩИКА INNOTECH/INNOTECH ATIRA, H54, NL470, СЕРАЯ, ПРАВАЯ</v>
          </cell>
          <cell r="C1656">
            <v>0</v>
          </cell>
          <cell r="D1656">
            <v>18</v>
          </cell>
          <cell r="E1656">
            <v>843.59</v>
          </cell>
          <cell r="F1656">
            <v>569.80286550000005</v>
          </cell>
          <cell r="G1656">
            <v>569.80286550000005</v>
          </cell>
        </row>
        <row r="1657">
          <cell r="A1657">
            <v>9194390</v>
          </cell>
          <cell r="B1657" t="str">
            <v>БОКОВИНА ЯЩИКА INNOTECH ATIRA, H70, NL260, СЕРАЯ, ЛЕВАЯ</v>
          </cell>
          <cell r="C1657">
            <v>0</v>
          </cell>
          <cell r="D1657">
            <v>18</v>
          </cell>
          <cell r="E1657">
            <v>310.95</v>
          </cell>
          <cell r="F1657">
            <v>210.03117749999998</v>
          </cell>
          <cell r="G1657">
            <v>210.03117749999998</v>
          </cell>
        </row>
        <row r="1658">
          <cell r="A1658">
            <v>9194391</v>
          </cell>
          <cell r="B1658" t="str">
            <v>БОКОВИНА ЯЩИКА INNOTECH ATIRA, H70, NL260, СЕРАЯ, ПРАВАЯ</v>
          </cell>
          <cell r="C1658">
            <v>0</v>
          </cell>
          <cell r="D1658">
            <v>18</v>
          </cell>
          <cell r="E1658">
            <v>310.95</v>
          </cell>
          <cell r="F1658">
            <v>210.03117749999998</v>
          </cell>
          <cell r="G1658">
            <v>210.03117749999998</v>
          </cell>
        </row>
        <row r="1659">
          <cell r="A1659">
            <v>9194392</v>
          </cell>
          <cell r="B1659" t="str">
            <v>БОКОВИНА ЯЩИКА INNOTECH ATIRA, H70, NL300, СЕРАЯ, ЛЕВАЯ</v>
          </cell>
          <cell r="C1659">
            <v>0</v>
          </cell>
          <cell r="D1659">
            <v>18</v>
          </cell>
          <cell r="E1659">
            <v>323.33999999999997</v>
          </cell>
          <cell r="F1659">
            <v>218.40000299999997</v>
          </cell>
          <cell r="G1659">
            <v>218.40000299999997</v>
          </cell>
        </row>
        <row r="1660">
          <cell r="A1660">
            <v>9194393</v>
          </cell>
          <cell r="B1660" t="str">
            <v>БОКОВИНА ЯЩИКА INNOTECH ATIRA, H70, NL300, СЕРАЯ, ПРАВАЯ</v>
          </cell>
          <cell r="C1660">
            <v>0</v>
          </cell>
          <cell r="D1660">
            <v>18</v>
          </cell>
          <cell r="E1660">
            <v>323.33999999999997</v>
          </cell>
          <cell r="F1660">
            <v>218.40000299999997</v>
          </cell>
          <cell r="G1660">
            <v>218.40000299999997</v>
          </cell>
        </row>
        <row r="1661">
          <cell r="A1661">
            <v>9194394</v>
          </cell>
          <cell r="B1661" t="str">
            <v>БОКОВИНА ЯЩИКА INNOTECH ATIRA, H70, NL350, СЕРАЯ, ЛЕВАЯ</v>
          </cell>
          <cell r="C1661">
            <v>0</v>
          </cell>
          <cell r="D1661">
            <v>18</v>
          </cell>
          <cell r="E1661">
            <v>338.37</v>
          </cell>
          <cell r="F1661">
            <v>228.55201650000004</v>
          </cell>
          <cell r="G1661">
            <v>228.55201650000004</v>
          </cell>
        </row>
        <row r="1662">
          <cell r="A1662">
            <v>9194395</v>
          </cell>
          <cell r="B1662" t="str">
            <v>БОКОВИНА ЯЩИКА INNOTECH ATIRA, H70, NL350, СЕРАЯ, ПРАВАЯ</v>
          </cell>
          <cell r="C1662">
            <v>0</v>
          </cell>
          <cell r="D1662">
            <v>18</v>
          </cell>
          <cell r="E1662">
            <v>338.37</v>
          </cell>
          <cell r="F1662">
            <v>228.55201650000004</v>
          </cell>
          <cell r="G1662">
            <v>228.55201650000004</v>
          </cell>
        </row>
        <row r="1663">
          <cell r="A1663">
            <v>9194396</v>
          </cell>
          <cell r="B1663" t="str">
            <v>БОКОВИНА ЯЩИКА INNOTECH ATIRA, H70, NL420, СЕРАЯ, ЛЕВАЯ</v>
          </cell>
          <cell r="C1663">
            <v>0</v>
          </cell>
          <cell r="D1663">
            <v>18</v>
          </cell>
          <cell r="E1663">
            <v>361.56</v>
          </cell>
          <cell r="F1663">
            <v>244.21570200000002</v>
          </cell>
          <cell r="G1663">
            <v>244.21570200000002</v>
          </cell>
        </row>
        <row r="1664">
          <cell r="A1664">
            <v>9194397</v>
          </cell>
          <cell r="B1664" t="str">
            <v>БОКОВИНА ЯЩИКА INNOTECH ATIRA, H70, NL420, СЕРАЯ, ПРАВАЯ</v>
          </cell>
          <cell r="C1664">
            <v>0</v>
          </cell>
          <cell r="D1664">
            <v>18</v>
          </cell>
          <cell r="E1664">
            <v>361.56</v>
          </cell>
          <cell r="F1664">
            <v>244.21570200000002</v>
          </cell>
          <cell r="G1664">
            <v>244.21570200000002</v>
          </cell>
        </row>
        <row r="1665">
          <cell r="A1665">
            <v>9194398</v>
          </cell>
          <cell r="B1665" t="str">
            <v>БОКОВИНА ЯЩИКА INNOTECH ATIRA, H70, NL470, СЕРАЯ, ЛЕВАЯ</v>
          </cell>
          <cell r="C1665">
            <v>0</v>
          </cell>
          <cell r="D1665">
            <v>18</v>
          </cell>
          <cell r="E1665">
            <v>377.14</v>
          </cell>
          <cell r="F1665">
            <v>254.73921300000001</v>
          </cell>
          <cell r="G1665">
            <v>254.73921300000001</v>
          </cell>
        </row>
        <row r="1666">
          <cell r="A1666">
            <v>9194399</v>
          </cell>
          <cell r="B1666" t="str">
            <v>БОКОВИНА ЯЩИКА INNOTECH ATIRA, H70, NL470, СЕРАЯ, ПРАВАЯ</v>
          </cell>
          <cell r="C1666">
            <v>0</v>
          </cell>
          <cell r="D1666">
            <v>18</v>
          </cell>
          <cell r="E1666">
            <v>377.14</v>
          </cell>
          <cell r="F1666">
            <v>254.73921300000001</v>
          </cell>
          <cell r="G1666">
            <v>254.73921300000001</v>
          </cell>
        </row>
        <row r="1667">
          <cell r="A1667">
            <v>9194400</v>
          </cell>
          <cell r="B1667" t="str">
            <v>БОКОВИНА ЯЩИКА INNOTECH ATIRA, H70, NL520, СЕРАЯ, ЛЕВАЯ</v>
          </cell>
          <cell r="C1667">
            <v>0</v>
          </cell>
          <cell r="D1667">
            <v>18</v>
          </cell>
          <cell r="E1667">
            <v>392.93</v>
          </cell>
          <cell r="F1667">
            <v>265.40456850000004</v>
          </cell>
          <cell r="G1667">
            <v>265.40456850000004</v>
          </cell>
        </row>
        <row r="1668">
          <cell r="A1668">
            <v>9194401</v>
          </cell>
          <cell r="B1668" t="str">
            <v>БОКОВИНА ЯЩИКА INNOTECH ATIRA, H70, NL520, СЕРАЯ, ПРАВАЯ</v>
          </cell>
          <cell r="C1668">
            <v>0</v>
          </cell>
          <cell r="D1668">
            <v>18</v>
          </cell>
          <cell r="E1668">
            <v>392.93</v>
          </cell>
          <cell r="F1668">
            <v>265.40456850000004</v>
          </cell>
          <cell r="G1668">
            <v>265.40456850000004</v>
          </cell>
        </row>
        <row r="1669">
          <cell r="A1669">
            <v>9003473</v>
          </cell>
          <cell r="B1669" t="str">
            <v>СОЕДИНИТЕЛЬ ЗАДНЕЙ СТЕНКИ INNOTECH/INNOTECH ATIRA, H54, СЕРЫЙ, ЛЕВЫЙ</v>
          </cell>
          <cell r="C1669">
            <v>0</v>
          </cell>
          <cell r="D1669">
            <v>40</v>
          </cell>
          <cell r="E1669">
            <v>150.65</v>
          </cell>
          <cell r="F1669">
            <v>101.75654249999999</v>
          </cell>
          <cell r="G1669">
            <v>101.75654249999999</v>
          </cell>
        </row>
        <row r="1670">
          <cell r="A1670">
            <v>9003474</v>
          </cell>
          <cell r="B1670" t="str">
            <v>СОЕДИНИТЕЛЬ ЗАДНЕЙ СТЕНКИ INNOTECH/INNOTECH ATIRA, H54, СЕРЫЙ, ПРАВЫЙ</v>
          </cell>
          <cell r="C1670">
            <v>0</v>
          </cell>
          <cell r="D1670">
            <v>40</v>
          </cell>
          <cell r="E1670">
            <v>150.65</v>
          </cell>
          <cell r="F1670">
            <v>101.75654249999999</v>
          </cell>
          <cell r="G1670">
            <v>101.75654249999999</v>
          </cell>
        </row>
        <row r="1671">
          <cell r="A1671">
            <v>1062501</v>
          </cell>
          <cell r="B1671" t="str">
            <v>СОЕДИНИТЕЛЬ ЗАДНЕЙ СТЕНКИ INNOTECH/INNOTECH ATIRA, H70, СЕРЫЙ, ЛЕВЫЙ</v>
          </cell>
          <cell r="C1671">
            <v>0</v>
          </cell>
          <cell r="D1671">
            <v>40</v>
          </cell>
          <cell r="E1671">
            <v>98.72</v>
          </cell>
          <cell r="F1671">
            <v>66.680424000000002</v>
          </cell>
          <cell r="G1671">
            <v>66.680424000000002</v>
          </cell>
        </row>
        <row r="1672">
          <cell r="A1672">
            <v>1062502</v>
          </cell>
          <cell r="B1672" t="str">
            <v>СОЕДИНИТЕЛЬ ЗАДНЕЙ СТЕНКИ INNOTECH/INNOTECH ATIRA, H70, СЕРЫЙ, ПРАВЫЙ</v>
          </cell>
          <cell r="C1672">
            <v>0</v>
          </cell>
          <cell r="D1672">
            <v>40</v>
          </cell>
          <cell r="E1672">
            <v>98.72</v>
          </cell>
          <cell r="F1672">
            <v>66.680424000000002</v>
          </cell>
          <cell r="G1672">
            <v>66.680424000000002</v>
          </cell>
        </row>
        <row r="1673">
          <cell r="A1673">
            <v>9007355</v>
          </cell>
          <cell r="B1673" t="str">
            <v>СОЕДИНИТЕЛЬ ЗАДНЕЙ СТЕНКИ INNOTECH/INNOTECH ATIRA, H144, СЕРЫЙ, ЛЕВЫЙ</v>
          </cell>
          <cell r="C1673">
            <v>0</v>
          </cell>
          <cell r="D1673">
            <v>40</v>
          </cell>
          <cell r="E1673">
            <v>181.83</v>
          </cell>
          <cell r="F1673">
            <v>122.81707350000001</v>
          </cell>
          <cell r="G1673">
            <v>122.81707350000001</v>
          </cell>
        </row>
        <row r="1674">
          <cell r="A1674">
            <v>9007356</v>
          </cell>
          <cell r="B1674" t="str">
            <v>СОЕДИНИТЕЛЬ ЗАДНЕЙ СТЕНКИ INNOTECH/INNOTECH ATIRA, H144, СЕРЫЙ, ПРАВЫЙ</v>
          </cell>
          <cell r="C1674">
            <v>0</v>
          </cell>
          <cell r="D1674">
            <v>40</v>
          </cell>
          <cell r="E1674">
            <v>181.83</v>
          </cell>
          <cell r="F1674">
            <v>122.81707350000001</v>
          </cell>
          <cell r="G1674">
            <v>122.81707350000001</v>
          </cell>
        </row>
        <row r="1675">
          <cell r="A1675">
            <v>9027831</v>
          </cell>
          <cell r="B1675" t="str">
            <v>СОЕДИНИТЕЛЬ ЗАДНЕЙ СТЕНКИ INNOTECH/INNOTECH ATIRA, H176, СЕРЫЙ, ЛЕВЫЙ</v>
          </cell>
          <cell r="C1675">
            <v>0</v>
          </cell>
          <cell r="D1675">
            <v>40</v>
          </cell>
          <cell r="E1675">
            <v>227.94</v>
          </cell>
          <cell r="F1675">
            <v>153.962073</v>
          </cell>
          <cell r="G1675">
            <v>153.962073</v>
          </cell>
        </row>
        <row r="1676">
          <cell r="A1676">
            <v>9027832</v>
          </cell>
          <cell r="B1676" t="str">
            <v>СОЕДИНИТЕЛЬ ЗАДНЕЙ СТЕНКИ INNOTECH/INNOTECH ATIRA, H176, СЕРЫЙ, ПРАВЫЙ</v>
          </cell>
          <cell r="C1676">
            <v>0</v>
          </cell>
          <cell r="D1676">
            <v>40</v>
          </cell>
          <cell r="E1676">
            <v>227.94</v>
          </cell>
          <cell r="F1676">
            <v>153.962073</v>
          </cell>
          <cell r="G1676">
            <v>153.962073</v>
          </cell>
        </row>
        <row r="1677">
          <cell r="A1677">
            <v>1063806</v>
          </cell>
          <cell r="B1677" t="str">
            <v>ЗАДНЯЯ СТЕНКА ЯЩИКА INNOTECH/INNOTECH ATIRA, H54, KB600, СТАЛЬ, СЕРАЯ</v>
          </cell>
          <cell r="C1677">
            <v>0</v>
          </cell>
          <cell r="D1677">
            <v>40</v>
          </cell>
          <cell r="E1677">
            <v>375.59</v>
          </cell>
          <cell r="F1677">
            <v>253.69226549999999</v>
          </cell>
          <cell r="G1677">
            <v>253.69226549999999</v>
          </cell>
        </row>
        <row r="1678">
          <cell r="A1678">
            <v>1061901</v>
          </cell>
          <cell r="B1678" t="str">
            <v>ЗАДНЯЯ СТЕНКА ЯЩИКА INNOTECH/INNOTECH ATIRA, H70, KB300, СТАЛЬ, СЕРАЯ</v>
          </cell>
          <cell r="C1678">
            <v>0</v>
          </cell>
          <cell r="D1678">
            <v>40</v>
          </cell>
          <cell r="E1678">
            <v>198.87</v>
          </cell>
          <cell r="F1678">
            <v>134.32674150000003</v>
          </cell>
          <cell r="G1678">
            <v>134.32674150000003</v>
          </cell>
        </row>
        <row r="1679">
          <cell r="A1679">
            <v>1061903</v>
          </cell>
          <cell r="B1679" t="str">
            <v>ЗАДНЯЯ СТЕНКА ЯЩИКА INNOTECH/INNOTECH ATIRA, H70, KB400, СТАЛЬ, СЕРАЯ</v>
          </cell>
          <cell r="C1679">
            <v>0</v>
          </cell>
          <cell r="D1679">
            <v>40</v>
          </cell>
          <cell r="E1679">
            <v>223.02</v>
          </cell>
          <cell r="F1679">
            <v>150.63885900000002</v>
          </cell>
          <cell r="G1679">
            <v>150.63885900000002</v>
          </cell>
        </row>
        <row r="1680">
          <cell r="A1680">
            <v>1061904</v>
          </cell>
          <cell r="B1680" t="str">
            <v>ЗАДНЯЯ СТЕНКА ЯЩИКА INNOTECH/INNOTECH ATIRA, H70, KB450, СТАЛЬ, СЕРАЯ</v>
          </cell>
          <cell r="C1680">
            <v>0</v>
          </cell>
          <cell r="D1680">
            <v>40</v>
          </cell>
          <cell r="E1680">
            <v>235.11</v>
          </cell>
          <cell r="F1680">
            <v>158.80504950000002</v>
          </cell>
          <cell r="G1680">
            <v>158.80504950000002</v>
          </cell>
        </row>
        <row r="1681">
          <cell r="A1681">
            <v>1061905</v>
          </cell>
          <cell r="B1681" t="str">
            <v>ЗАДНЯЯ СТЕНКА ЯЩИКА INNOTECH/INNOTECH ATIRA, H70, KB500, СТАЛЬ, СЕРАЯ</v>
          </cell>
          <cell r="C1681">
            <v>0</v>
          </cell>
          <cell r="D1681">
            <v>40</v>
          </cell>
          <cell r="E1681">
            <v>247.18</v>
          </cell>
          <cell r="F1681">
            <v>166.957731</v>
          </cell>
          <cell r="G1681">
            <v>166.957731</v>
          </cell>
        </row>
        <row r="1682">
          <cell r="A1682">
            <v>1061907</v>
          </cell>
          <cell r="B1682" t="str">
            <v>ЗАДНЯЯ СТЕНКА ЯЩИКА INNOTECH/INNOTECH ATIRA, H70, KB600, СТАЛЬ, СЕРАЯ</v>
          </cell>
          <cell r="C1682">
            <v>0</v>
          </cell>
          <cell r="D1682">
            <v>40</v>
          </cell>
          <cell r="E1682">
            <v>273.68</v>
          </cell>
          <cell r="F1682">
            <v>184.85715600000003</v>
          </cell>
          <cell r="G1682">
            <v>184.85715600000003</v>
          </cell>
        </row>
        <row r="1683">
          <cell r="A1683">
            <v>1062960</v>
          </cell>
          <cell r="B1683" t="str">
            <v>ЗАДНЯЯ СТЕНКА ЯЩИКА INNOTECH/INNOTECH ATIRA, H70, KB800, СТАЛЬ, СЕРАЯ</v>
          </cell>
          <cell r="C1683">
            <v>0</v>
          </cell>
          <cell r="D1683">
            <v>20</v>
          </cell>
          <cell r="E1683">
            <v>464.28</v>
          </cell>
          <cell r="F1683">
            <v>313.59792599999997</v>
          </cell>
          <cell r="G1683">
            <v>313.59792599999997</v>
          </cell>
        </row>
        <row r="1684">
          <cell r="A1684">
            <v>1062961</v>
          </cell>
          <cell r="B1684" t="str">
            <v>ЗАДНЯЯ СТЕНКА ЯЩИКА INNOTECH/INNOTECH ATIRA, H70, KB900, СТАЛЬ, СЕРАЯ</v>
          </cell>
          <cell r="C1684">
            <v>0</v>
          </cell>
          <cell r="D1684">
            <v>20</v>
          </cell>
          <cell r="E1684">
            <v>488.43</v>
          </cell>
          <cell r="F1684">
            <v>329.91004350000003</v>
          </cell>
          <cell r="G1684">
            <v>329.91004350000003</v>
          </cell>
        </row>
        <row r="1685">
          <cell r="A1685">
            <v>9004102</v>
          </cell>
          <cell r="B1685" t="str">
            <v>ЗАДНЯЯ СТЕНКА ЯЩИКА INNOTECH/INNOTECH ATIRA, H70, KB1200, СТАЛЬ, СЕРАЯ</v>
          </cell>
          <cell r="C1685">
            <v>0</v>
          </cell>
          <cell r="D1685">
            <v>20</v>
          </cell>
          <cell r="E1685">
            <v>565.76</v>
          </cell>
          <cell r="F1685">
            <v>382.14259199999998</v>
          </cell>
          <cell r="G1685">
            <v>382.14259199999998</v>
          </cell>
        </row>
        <row r="1686">
          <cell r="A1686">
            <v>9004065</v>
          </cell>
          <cell r="B1686" t="str">
            <v>ЗАДНЯЯ СТЕНКА КОРОБА INNOTECH/INNOTECH ATIRA, H144, KB300, СТАЛЬ, СЕРАЯ</v>
          </cell>
          <cell r="C1686">
            <v>0</v>
          </cell>
          <cell r="D1686">
            <v>20</v>
          </cell>
          <cell r="E1686">
            <v>338.15</v>
          </cell>
          <cell r="F1686">
            <v>228.40341749999999</v>
          </cell>
          <cell r="G1686">
            <v>228.40341749999999</v>
          </cell>
        </row>
        <row r="1687">
          <cell r="A1687">
            <v>9004068</v>
          </cell>
          <cell r="B1687" t="str">
            <v>ЗАДНЯЯ СТЕНКА КОРОБА INNOTECH/INNOTECH ATIRA, H144, KB400, СТАЛЬ, СЕРАЯ</v>
          </cell>
          <cell r="C1687">
            <v>0</v>
          </cell>
          <cell r="D1687">
            <v>20</v>
          </cell>
          <cell r="E1687">
            <v>404.57</v>
          </cell>
          <cell r="F1687">
            <v>273.26680650000003</v>
          </cell>
          <cell r="G1687">
            <v>273.26680650000003</v>
          </cell>
        </row>
        <row r="1688">
          <cell r="A1688">
            <v>9004069</v>
          </cell>
          <cell r="B1688" t="str">
            <v>ЗАДНЯЯ СТЕНКА КОРОБА INNOTECH/INNOTECH ATIRA, H144, KB450, СТАЛЬ, СЕРАЯ</v>
          </cell>
          <cell r="C1688">
            <v>0</v>
          </cell>
          <cell r="D1688">
            <v>20</v>
          </cell>
          <cell r="E1688">
            <v>434.04</v>
          </cell>
          <cell r="F1688">
            <v>293.17231800000002</v>
          </cell>
          <cell r="G1688">
            <v>293.17231800000002</v>
          </cell>
        </row>
        <row r="1689">
          <cell r="A1689">
            <v>9004070</v>
          </cell>
          <cell r="B1689" t="str">
            <v>ЗАДНЯЯ СТЕНКА КОРОБА INNOTECH/INNOTECH ATIRA, H144, KB500, СТАЛЬ, СЕРАЯ</v>
          </cell>
          <cell r="C1689">
            <v>0</v>
          </cell>
          <cell r="D1689">
            <v>20</v>
          </cell>
          <cell r="E1689">
            <v>437.56</v>
          </cell>
          <cell r="F1689">
            <v>295.54990200000003</v>
          </cell>
          <cell r="G1689">
            <v>295.54990200000003</v>
          </cell>
        </row>
        <row r="1690">
          <cell r="A1690">
            <v>9004072</v>
          </cell>
          <cell r="B1690" t="str">
            <v>ЗАДНЯЯ СТЕНКА КОРОБА INNOTECH/INNOTECH ATIRA, H144, KB600, СТАЛЬ, СЕРАЯ</v>
          </cell>
          <cell r="C1690">
            <v>0</v>
          </cell>
          <cell r="D1690">
            <v>20</v>
          </cell>
          <cell r="E1690">
            <v>537.66</v>
          </cell>
          <cell r="F1690">
            <v>363.16244699999999</v>
          </cell>
          <cell r="G1690">
            <v>363.16244699999999</v>
          </cell>
        </row>
        <row r="1691">
          <cell r="A1691">
            <v>9004074</v>
          </cell>
          <cell r="B1691" t="str">
            <v>ЗАДНЯЯ СТЕНКА КОРОБА INNOTECH/INNOTECH ATIRA, H144, KB800, СТАЛЬ, СЕРАЯ</v>
          </cell>
          <cell r="C1691">
            <v>0</v>
          </cell>
          <cell r="D1691">
            <v>10</v>
          </cell>
          <cell r="E1691">
            <v>749.74</v>
          </cell>
          <cell r="F1691">
            <v>506.41188300000005</v>
          </cell>
          <cell r="G1691">
            <v>506.41188300000005</v>
          </cell>
        </row>
        <row r="1692">
          <cell r="A1692">
            <v>9004075</v>
          </cell>
          <cell r="B1692" t="str">
            <v>ЗАДНЯЯ СТЕНКА КОРОБА INNOTECH/INNOTECH ATIRA, H144, KB900, СТАЛЬ, СЕРАЯ</v>
          </cell>
          <cell r="C1692">
            <v>0</v>
          </cell>
          <cell r="D1692">
            <v>10</v>
          </cell>
          <cell r="E1692">
            <v>868.22</v>
          </cell>
          <cell r="F1692">
            <v>586.43919900000003</v>
          </cell>
          <cell r="G1692">
            <v>586.43919900000003</v>
          </cell>
        </row>
        <row r="1693">
          <cell r="A1693">
            <v>9004077</v>
          </cell>
          <cell r="B1693" t="str">
            <v>ЗАДНЯЯ СТЕНКА КОРОБА INNOTECH/INNOTECH ATIRA, H144, KB1200, СТАЛЬ, СЕРАЯ</v>
          </cell>
          <cell r="C1693">
            <v>0</v>
          </cell>
          <cell r="D1693">
            <v>10</v>
          </cell>
          <cell r="E1693">
            <v>982.73</v>
          </cell>
          <cell r="F1693">
            <v>663.78497850000008</v>
          </cell>
          <cell r="G1693">
            <v>663.78497850000008</v>
          </cell>
        </row>
        <row r="1694">
          <cell r="A1694">
            <v>9194522</v>
          </cell>
          <cell r="B1694" t="str">
            <v>ПРОДОЛЬНЫЙ РЕЛИНГ КОРОБА INNOTECH ATIRA, NL260, СЕРЫЙ, ЛЕВЫЙ</v>
          </cell>
          <cell r="C1694">
            <v>0</v>
          </cell>
          <cell r="D1694">
            <v>80</v>
          </cell>
          <cell r="E1694">
            <v>180.8</v>
          </cell>
          <cell r="F1694">
            <v>122.12136000000001</v>
          </cell>
          <cell r="G1694">
            <v>122.12136000000001</v>
          </cell>
        </row>
        <row r="1695">
          <cell r="A1695">
            <v>9194523</v>
          </cell>
          <cell r="B1695" t="str">
            <v>ПРОДОЛЬНЫЙ РЕЛИНГ КОРОБА INNOTECH ATIRA, NL260, СЕРЫЙ, ПРАВЫЙ</v>
          </cell>
          <cell r="C1695">
            <v>0</v>
          </cell>
          <cell r="D1695">
            <v>80</v>
          </cell>
          <cell r="E1695">
            <v>180.8</v>
          </cell>
          <cell r="F1695">
            <v>122.12136000000001</v>
          </cell>
          <cell r="G1695">
            <v>122.12136000000001</v>
          </cell>
        </row>
        <row r="1696">
          <cell r="A1696">
            <v>9194524</v>
          </cell>
          <cell r="B1696" t="str">
            <v>ПРОДОЛЬНЫЙ РЕЛИНГ КОРОБА INNOTECH ATIRA, NL300, СЕРЫЙ, ЛЕВЫЙ</v>
          </cell>
          <cell r="C1696">
            <v>0</v>
          </cell>
          <cell r="D1696">
            <v>80</v>
          </cell>
          <cell r="E1696">
            <v>184.94</v>
          </cell>
          <cell r="F1696">
            <v>124.917723</v>
          </cell>
          <cell r="G1696">
            <v>124.917723</v>
          </cell>
        </row>
        <row r="1697">
          <cell r="A1697">
            <v>9194525</v>
          </cell>
          <cell r="B1697" t="str">
            <v>ПРОДОЛЬНЫЙ РЕЛИНГ КОРОБА INNOTECH ATIRA, NL300, СЕРЫЙ, ПРАВЫЙ</v>
          </cell>
          <cell r="C1697">
            <v>0</v>
          </cell>
          <cell r="D1697">
            <v>80</v>
          </cell>
          <cell r="E1697">
            <v>184.94</v>
          </cell>
          <cell r="F1697">
            <v>124.917723</v>
          </cell>
          <cell r="G1697">
            <v>124.917723</v>
          </cell>
        </row>
        <row r="1698">
          <cell r="A1698">
            <v>9194526</v>
          </cell>
          <cell r="B1698" t="str">
            <v>ПРОДОЛЬНЫЙ РЕЛИНГ КОРОБА INNOTECH ATIRA, NL350, СЕРЫЙ, ЛЕВЫЙ</v>
          </cell>
          <cell r="C1698">
            <v>0</v>
          </cell>
          <cell r="D1698">
            <v>80</v>
          </cell>
          <cell r="E1698">
            <v>190.14</v>
          </cell>
          <cell r="F1698">
            <v>128.43006299999999</v>
          </cell>
          <cell r="G1698">
            <v>128.43006299999999</v>
          </cell>
        </row>
        <row r="1699">
          <cell r="A1699">
            <v>9194527</v>
          </cell>
          <cell r="B1699" t="str">
            <v>ПРОДОЛЬНЫЙ РЕЛИНГ КОРОБА INNOTECH ATIRA, NL350, СЕРЫЙ, ПРАВЫЙ</v>
          </cell>
          <cell r="C1699">
            <v>0</v>
          </cell>
          <cell r="D1699">
            <v>80</v>
          </cell>
          <cell r="E1699">
            <v>190.14</v>
          </cell>
          <cell r="F1699">
            <v>128.43006299999999</v>
          </cell>
          <cell r="G1699">
            <v>128.43006299999999</v>
          </cell>
        </row>
        <row r="1700">
          <cell r="A1700">
            <v>9194528</v>
          </cell>
          <cell r="B1700" t="str">
            <v>ПРОДОЛЬНЫЙ РЕЛИНГ КОРОБА INNOTECH ATIRA, NL420, СЕРЫЙ, ЛЕВЫЙ</v>
          </cell>
          <cell r="C1700">
            <v>0</v>
          </cell>
          <cell r="D1700">
            <v>80</v>
          </cell>
          <cell r="E1700">
            <v>197.4</v>
          </cell>
          <cell r="F1700">
            <v>133.33383000000001</v>
          </cell>
          <cell r="G1700">
            <v>133.33383000000001</v>
          </cell>
        </row>
        <row r="1701">
          <cell r="A1701">
            <v>9194529</v>
          </cell>
          <cell r="B1701" t="str">
            <v>ПРОДОЛЬНЫЙ РЕЛИНГ КОРОБА INNOTECH ATIRA, NL420, СЕРЫЙ, ПРАВЫЙ</v>
          </cell>
          <cell r="C1701">
            <v>0</v>
          </cell>
          <cell r="D1701">
            <v>80</v>
          </cell>
          <cell r="E1701">
            <v>197.4</v>
          </cell>
          <cell r="F1701">
            <v>133.33383000000001</v>
          </cell>
          <cell r="G1701">
            <v>133.33383000000001</v>
          </cell>
        </row>
        <row r="1702">
          <cell r="A1702">
            <v>9194530</v>
          </cell>
          <cell r="B1702" t="str">
            <v>ПРОДОЛЬНЫЙ РЕЛИНГ КОРОБА INNOTECH ATIRA, NL470, СЕРЫЙ, ЛЕВЫЙ</v>
          </cell>
          <cell r="C1702">
            <v>0</v>
          </cell>
          <cell r="D1702">
            <v>80</v>
          </cell>
          <cell r="E1702">
            <v>202.6</v>
          </cell>
          <cell r="F1702">
            <v>136.84617</v>
          </cell>
          <cell r="G1702">
            <v>136.84617</v>
          </cell>
        </row>
        <row r="1703">
          <cell r="A1703">
            <v>9194531</v>
          </cell>
          <cell r="B1703" t="str">
            <v>ПРОДОЛЬНЫЙ РЕЛИНГ КОРОБА INNOTECH ATIRA, NL470, СЕРЫЙ, ПРАВЫЙ</v>
          </cell>
          <cell r="C1703">
            <v>0</v>
          </cell>
          <cell r="D1703">
            <v>80</v>
          </cell>
          <cell r="E1703">
            <v>202.6</v>
          </cell>
          <cell r="F1703">
            <v>136.84617</v>
          </cell>
          <cell r="G1703">
            <v>136.84617</v>
          </cell>
        </row>
        <row r="1704">
          <cell r="A1704">
            <v>9194532</v>
          </cell>
          <cell r="B1704" t="str">
            <v>ПРОДОЛЬНЫЙ РЕЛИНГ КОРОБА INNOTECH ATIRA, NL520, СЕРЫЙ, ЛЕВЫЙ</v>
          </cell>
          <cell r="C1704">
            <v>0</v>
          </cell>
          <cell r="D1704">
            <v>80</v>
          </cell>
          <cell r="E1704">
            <v>207.8</v>
          </cell>
          <cell r="F1704">
            <v>140.35851000000002</v>
          </cell>
          <cell r="G1704">
            <v>140.35851000000002</v>
          </cell>
        </row>
        <row r="1705">
          <cell r="A1705">
            <v>9194533</v>
          </cell>
          <cell r="B1705" t="str">
            <v>ПРОДОЛЬНЫЙ РЕЛИНГ КОРОБА INNOTECH ATIRA, NL520, СЕРЫЙ, ПРАВЫЙ</v>
          </cell>
          <cell r="C1705">
            <v>0</v>
          </cell>
          <cell r="D1705">
            <v>80</v>
          </cell>
          <cell r="E1705">
            <v>207.8</v>
          </cell>
          <cell r="F1705">
            <v>140.35851000000002</v>
          </cell>
          <cell r="G1705">
            <v>140.35851000000002</v>
          </cell>
        </row>
        <row r="1706">
          <cell r="A1706">
            <v>9195010</v>
          </cell>
          <cell r="B1706" t="str">
            <v>ДОПОЛНИТЕЛЬНЫЙ ПРОДОЛЬНЫЙ РЕЛИНГ КОРОБА INNOTECH ATIRA, NL260, СЕРЫЙ, ЛЕВЫЙ*ЗАКАЗНАЯ ПОЗИЦИЯ!!!</v>
          </cell>
          <cell r="C1706" t="str">
            <v>*</v>
          </cell>
          <cell r="D1706">
            <v>80</v>
          </cell>
          <cell r="E1706">
            <v>180.8</v>
          </cell>
          <cell r="F1706">
            <v>122.12136000000001</v>
          </cell>
          <cell r="G1706">
            <v>122.12136000000001</v>
          </cell>
        </row>
        <row r="1707">
          <cell r="A1707">
            <v>9195011</v>
          </cell>
          <cell r="B1707" t="str">
            <v>ПРОДОЛЬНЫЙ РЕЛИНГ КОРОБА ВТОРОГО УРОВНЯ INNOTECH ATIRA, NL260, СЕРЫЙ, ПРАВЫЙ*ЗАКАЗНАЯ ПОЗИЦИЯ!!!</v>
          </cell>
          <cell r="C1707" t="str">
            <v>*</v>
          </cell>
          <cell r="D1707">
            <v>80</v>
          </cell>
          <cell r="E1707">
            <v>180.8</v>
          </cell>
          <cell r="F1707">
            <v>122.12136000000001</v>
          </cell>
          <cell r="G1707">
            <v>122.12136000000001</v>
          </cell>
        </row>
        <row r="1708">
          <cell r="A1708">
            <v>9195012</v>
          </cell>
          <cell r="B1708" t="str">
            <v>ПРОДОЛЬНЫЙ РЕЛИНГ КОРОБА ВТОРОГО УРОВНЯ INNOTECH ATIRA, NL300, СЕРЫЙ, ЛЕВЫЙ*ЗАКАЗНАЯ ПОЗИЦИЯ!!!</v>
          </cell>
          <cell r="C1708" t="str">
            <v>*</v>
          </cell>
          <cell r="D1708">
            <v>80</v>
          </cell>
          <cell r="E1708">
            <v>184.94</v>
          </cell>
          <cell r="F1708">
            <v>124.917723</v>
          </cell>
          <cell r="G1708">
            <v>124.917723</v>
          </cell>
        </row>
        <row r="1709">
          <cell r="A1709">
            <v>9195013</v>
          </cell>
          <cell r="B1709" t="str">
            <v>ПРОДОЛЬНЫЙ РЕЛИНГ КОРОБА ВТОРОГО УРОВНЯ INNOTECH ATIRA, NL300, СЕРЫЙ, ПРАВЫЙ*ЗАКАЗНАЯ ПОЗИЦИЯ!!!</v>
          </cell>
          <cell r="C1709" t="str">
            <v>*</v>
          </cell>
          <cell r="D1709">
            <v>80</v>
          </cell>
          <cell r="E1709">
            <v>184.94</v>
          </cell>
          <cell r="F1709">
            <v>124.917723</v>
          </cell>
          <cell r="G1709">
            <v>124.917723</v>
          </cell>
        </row>
        <row r="1710">
          <cell r="A1710">
            <v>9195014</v>
          </cell>
          <cell r="B1710" t="str">
            <v>ПРОДОЛЬНЫЙ РЕЛИНГ КОРОБА ВТОРОГО УРОВНЯ INNOTECH ATIRA, NL350, СЕРЫЙ, ЛЕВЫЙ</v>
          </cell>
          <cell r="C1710">
            <v>0</v>
          </cell>
          <cell r="D1710">
            <v>80</v>
          </cell>
          <cell r="E1710">
            <v>190.14</v>
          </cell>
          <cell r="F1710">
            <v>128.43006299999999</v>
          </cell>
          <cell r="G1710">
            <v>128.43006299999999</v>
          </cell>
        </row>
        <row r="1711">
          <cell r="A1711">
            <v>9195015</v>
          </cell>
          <cell r="B1711" t="str">
            <v>ПРОДОЛЬНЫЙ РЕЛИНГ КОРОБА ВТОРОГО УРОВНЯ INNOTECH ATIRA, NL350, СЕРЫЙ, ПРАВЫЙ</v>
          </cell>
          <cell r="C1711">
            <v>0</v>
          </cell>
          <cell r="D1711">
            <v>80</v>
          </cell>
          <cell r="E1711">
            <v>190.14</v>
          </cell>
          <cell r="F1711">
            <v>128.43006299999999</v>
          </cell>
          <cell r="G1711">
            <v>128.43006299999999</v>
          </cell>
        </row>
        <row r="1712">
          <cell r="A1712">
            <v>9195016</v>
          </cell>
          <cell r="B1712" t="str">
            <v>ПРОДОЛЬНЫЙ РЕЛИНГ КОРОБА ВТОРОГО УРОВНЯ INNOTECH ATIRA, NL420, СЕРЫЙ, ЛЕВЫЙ</v>
          </cell>
          <cell r="C1712">
            <v>0</v>
          </cell>
          <cell r="D1712">
            <v>1</v>
          </cell>
          <cell r="E1712">
            <v>197.4</v>
          </cell>
          <cell r="F1712">
            <v>133.33383000000001</v>
          </cell>
          <cell r="G1712">
            <v>133.33383000000001</v>
          </cell>
        </row>
        <row r="1713">
          <cell r="A1713">
            <v>9195017</v>
          </cell>
          <cell r="B1713" t="str">
            <v>ПРОДОЛЬНЫЙ РЕЛИНГ КОРОБА ВТОРОГО УРОВНЯ INNOTECH ATIRA, NL420, СЕРЫЙ, ПРАВЫЙ</v>
          </cell>
          <cell r="C1713">
            <v>0</v>
          </cell>
          <cell r="D1713">
            <v>1</v>
          </cell>
          <cell r="E1713">
            <v>197.4</v>
          </cell>
          <cell r="F1713">
            <v>133.33383000000001</v>
          </cell>
          <cell r="G1713">
            <v>133.33383000000001</v>
          </cell>
        </row>
        <row r="1714">
          <cell r="A1714">
            <v>9195018</v>
          </cell>
          <cell r="B1714" t="str">
            <v>ПРОДОЛЬНЫЙ РЕЛИНГ КОРОБА ВТОРОГО УРОВНЯ INNOTECH ATIRA, NL470, СЕРЫЙ, ЛЕВЫЙ</v>
          </cell>
          <cell r="C1714">
            <v>0</v>
          </cell>
          <cell r="D1714">
            <v>1</v>
          </cell>
          <cell r="E1714">
            <v>202.6</v>
          </cell>
          <cell r="F1714">
            <v>136.84617</v>
          </cell>
          <cell r="G1714">
            <v>136.84617</v>
          </cell>
        </row>
        <row r="1715">
          <cell r="A1715">
            <v>9195019</v>
          </cell>
          <cell r="B1715" t="str">
            <v>ПРОДОЛЬНЫЙ РЕЛИНГ КОРОБА ВТОРОГО УРОВНЯ INNOTECH ATIRA, NL470, СЕРЫЙ, ПРАВЫЙ</v>
          </cell>
          <cell r="C1715">
            <v>0</v>
          </cell>
          <cell r="D1715">
            <v>1</v>
          </cell>
          <cell r="E1715">
            <v>202.6</v>
          </cell>
          <cell r="F1715">
            <v>136.84617</v>
          </cell>
          <cell r="G1715">
            <v>136.84617</v>
          </cell>
        </row>
        <row r="1716">
          <cell r="A1716">
            <v>9195020</v>
          </cell>
          <cell r="B1716" t="str">
            <v>ПРОДОЛЬНЫЙ РЕЛИНГ КОРОБА ВТОРОГО УРОВНЯ INNOTECH ATIRA, NL520, СЕРЫЙ, ЛЕВЫЙ</v>
          </cell>
          <cell r="C1716">
            <v>0</v>
          </cell>
          <cell r="D1716">
            <v>1</v>
          </cell>
          <cell r="E1716">
            <v>207.8</v>
          </cell>
          <cell r="F1716">
            <v>140.35851000000002</v>
          </cell>
          <cell r="G1716">
            <v>140.35851000000002</v>
          </cell>
        </row>
        <row r="1717">
          <cell r="A1717">
            <v>9195021</v>
          </cell>
          <cell r="B1717" t="str">
            <v>ПРОДОЛЬНЫЙ РЕЛИНГ КОРОБА ВТОРОГО УРОВНЯ INNOTECH ATIRA, NL520, СЕРЫЙ, ПРАВЫЙ</v>
          </cell>
          <cell r="C1717">
            <v>0</v>
          </cell>
          <cell r="D1717">
            <v>1</v>
          </cell>
          <cell r="E1717">
            <v>207.8</v>
          </cell>
          <cell r="F1717">
            <v>140.35851000000002</v>
          </cell>
          <cell r="G1717">
            <v>140.35851000000002</v>
          </cell>
        </row>
        <row r="1718">
          <cell r="A1718">
            <v>9206256</v>
          </cell>
          <cell r="B1718" t="str">
            <v>АДАПТЕР ПРОДОЛЬНОГО РЕЛИНГА КОРОБА INNOTECH ATIRA, СЕРЫЙ</v>
          </cell>
          <cell r="C1718">
            <v>0</v>
          </cell>
          <cell r="D1718">
            <v>1</v>
          </cell>
          <cell r="E1718">
            <v>181.19</v>
          </cell>
          <cell r="F1718">
            <v>122.38478550000001</v>
          </cell>
          <cell r="G1718">
            <v>122.38478550000001</v>
          </cell>
        </row>
        <row r="1719">
          <cell r="A1719">
            <v>9194677</v>
          </cell>
          <cell r="B1719" t="str">
            <v>КОМПЛЕКТ НАДСТАВОК НА БОКОВИНУ TOPSIDE INNOTECH ATIRA, H144, NL260, СТАЛЬ, СЕРЫЙ</v>
          </cell>
          <cell r="C1719">
            <v>0</v>
          </cell>
          <cell r="D1719">
            <v>1</v>
          </cell>
          <cell r="E1719">
            <v>872.3</v>
          </cell>
          <cell r="F1719">
            <v>589.19503499999996</v>
          </cell>
          <cell r="G1719">
            <v>589.19503499999996</v>
          </cell>
        </row>
        <row r="1720">
          <cell r="A1720">
            <v>9194678</v>
          </cell>
          <cell r="B1720" t="str">
            <v>КОМПЛЕКТ НАДСТАВОК НА БОКОВИНУ TOPSIDE INNOTECH ATIRA, H144, NL300, СТАЛЬ, СЕРЫЙ</v>
          </cell>
          <cell r="C1720">
            <v>0</v>
          </cell>
          <cell r="D1720">
            <v>1</v>
          </cell>
          <cell r="E1720">
            <v>877.58</v>
          </cell>
          <cell r="F1720">
            <v>592.76141100000007</v>
          </cell>
          <cell r="G1720">
            <v>592.76141100000007</v>
          </cell>
        </row>
        <row r="1721">
          <cell r="A1721">
            <v>9194679</v>
          </cell>
          <cell r="B1721" t="str">
            <v>КОМПЛЕКТ НАДСТАВОК НА БОКОВИНУ TOPSIDE INNOTECH ATIRA, H144, NL350, СТАЛЬ, СЕРЫЙ</v>
          </cell>
          <cell r="C1721">
            <v>0</v>
          </cell>
          <cell r="D1721">
            <v>1</v>
          </cell>
          <cell r="E1721">
            <v>884.19</v>
          </cell>
          <cell r="F1721">
            <v>597.22613550000005</v>
          </cell>
          <cell r="G1721">
            <v>597.22613550000005</v>
          </cell>
        </row>
        <row r="1722">
          <cell r="A1722">
            <v>9194680</v>
          </cell>
          <cell r="B1722" t="str">
            <v>КОМПЛЕКТ НАДСТАВОК НА БОКОВИНУ TOPSIDE INNOTECH ATIRA, H144, NL420, СТАЛЬ, СЕРЫЙ</v>
          </cell>
          <cell r="C1722">
            <v>0</v>
          </cell>
          <cell r="D1722">
            <v>1</v>
          </cell>
          <cell r="E1722">
            <v>893.45</v>
          </cell>
          <cell r="F1722">
            <v>603.48080249999998</v>
          </cell>
          <cell r="G1722">
            <v>603.48080249999998</v>
          </cell>
        </row>
        <row r="1723">
          <cell r="A1723">
            <v>9194681</v>
          </cell>
          <cell r="B1723" t="str">
            <v>КОМПЛЕКТ НАДСТАВОК НА БОКОВИНУ TOPSIDE INNOTECH ATIRA, H144, NL470, СТАЛЬ, СЕРЫЙ</v>
          </cell>
          <cell r="C1723">
            <v>0</v>
          </cell>
          <cell r="D1723">
            <v>1</v>
          </cell>
          <cell r="E1723">
            <v>900.06</v>
          </cell>
          <cell r="F1723">
            <v>607.94552699999997</v>
          </cell>
          <cell r="G1723">
            <v>607.94552699999997</v>
          </cell>
        </row>
        <row r="1724">
          <cell r="A1724">
            <v>9194682</v>
          </cell>
          <cell r="B1724" t="str">
            <v>КОМПЛЕКТ НАДСТАВОК НА БОКОВИНУ TOPSIDE INNOTECH ATIRA, H144, NL520, СТАЛЬ, СЕРЫЙ</v>
          </cell>
          <cell r="C1724">
            <v>0</v>
          </cell>
          <cell r="D1724">
            <v>1</v>
          </cell>
          <cell r="E1724">
            <v>906.66</v>
          </cell>
          <cell r="F1724">
            <v>612.40349700000002</v>
          </cell>
          <cell r="G1724">
            <v>612.40349700000002</v>
          </cell>
        </row>
        <row r="1725">
          <cell r="A1725">
            <v>9194657</v>
          </cell>
          <cell r="B1725" t="str">
            <v>КОМПЛЕКТ АДАПТЕРОВ TOPSIDE INNOTECH ATIRA, H144, СЕРЫЕ</v>
          </cell>
          <cell r="C1725">
            <v>0</v>
          </cell>
          <cell r="D1725">
            <v>1</v>
          </cell>
          <cell r="E1725">
            <v>316.62</v>
          </cell>
          <cell r="F1725">
            <v>213.86097900000001</v>
          </cell>
          <cell r="G1725">
            <v>213.86097900000001</v>
          </cell>
        </row>
        <row r="1726">
          <cell r="A1726">
            <v>9194698</v>
          </cell>
          <cell r="B1726" t="str">
            <v>КОМПЛЕКТ НАДСТАВОК НА БОКОВИНУ TOPSIDE INNOTECH ATIRA, H176, NL260, СТАЛЬ, СЕРЫЙ</v>
          </cell>
          <cell r="C1726">
            <v>0</v>
          </cell>
          <cell r="D1726">
            <v>1</v>
          </cell>
          <cell r="E1726">
            <v>1109.48</v>
          </cell>
          <cell r="F1726">
            <v>749.39826599999992</v>
          </cell>
          <cell r="G1726">
            <v>749.39826599999992</v>
          </cell>
        </row>
        <row r="1727">
          <cell r="A1727">
            <v>9194699</v>
          </cell>
          <cell r="B1727" t="str">
            <v>КОМПЛЕКТ НАДСТАВОК НА БОКОВИНУ TOPSIDE INNOTECH ATIRA, H176, NL300, СТАЛЬ, СЕРЫЙ</v>
          </cell>
          <cell r="C1727">
            <v>0</v>
          </cell>
          <cell r="D1727">
            <v>1</v>
          </cell>
          <cell r="E1727">
            <v>1115.94</v>
          </cell>
          <cell r="F1727">
            <v>753.76167300000009</v>
          </cell>
          <cell r="G1727">
            <v>753.76167300000009</v>
          </cell>
        </row>
        <row r="1728">
          <cell r="A1728">
            <v>9194700</v>
          </cell>
          <cell r="B1728" t="str">
            <v>КОМПЛЕКТ НАДСТАВОК НА БОКОВИНУ TOPSIDE INNOTECH ATIRA, H176, NL350, СТАЛЬ, СЕРЫЙ</v>
          </cell>
          <cell r="C1728">
            <v>0</v>
          </cell>
          <cell r="D1728">
            <v>1</v>
          </cell>
          <cell r="E1728">
            <v>1124.02</v>
          </cell>
          <cell r="F1728">
            <v>759.21930900000007</v>
          </cell>
          <cell r="G1728">
            <v>759.21930900000007</v>
          </cell>
        </row>
        <row r="1729">
          <cell r="A1729">
            <v>9194701</v>
          </cell>
          <cell r="B1729" t="str">
            <v>КОМПЛЕКТ НАДСТАВОК НА БОКОВИНУ TOPSIDE INNOTECH ATIRA, H176, NL420, СТАЛЬ, СЕРЫЙ</v>
          </cell>
          <cell r="C1729">
            <v>0</v>
          </cell>
          <cell r="D1729">
            <v>1</v>
          </cell>
          <cell r="E1729">
            <v>1135.32</v>
          </cell>
          <cell r="F1729">
            <v>766.85189400000002</v>
          </cell>
          <cell r="G1729">
            <v>766.85189400000002</v>
          </cell>
        </row>
        <row r="1730">
          <cell r="A1730">
            <v>9194702</v>
          </cell>
          <cell r="B1730" t="str">
            <v>КОМПЛЕКТ НАДСТАВОК НА БОКОВИНУ TOPSIDE INNOTECH ATIRA, H176, NL470, СТАЛЬ, СЕРЫЙ</v>
          </cell>
          <cell r="C1730">
            <v>0</v>
          </cell>
          <cell r="D1730">
            <v>1</v>
          </cell>
          <cell r="E1730">
            <v>1143.4100000000001</v>
          </cell>
          <cell r="F1730">
            <v>772.31628450000005</v>
          </cell>
          <cell r="G1730">
            <v>772.31628450000005</v>
          </cell>
        </row>
        <row r="1731">
          <cell r="A1731">
            <v>9194703</v>
          </cell>
          <cell r="B1731" t="str">
            <v>КОМПЛЕКТ НАДСТАВОК НА БОКОВИНУ TOPSIDE INNOTECH ATIRA, H176, NL520, СТАЛЬ, СЕРЫЙ</v>
          </cell>
          <cell r="C1731">
            <v>0</v>
          </cell>
          <cell r="D1731">
            <v>1</v>
          </cell>
          <cell r="E1731">
            <v>1151.49</v>
          </cell>
          <cell r="F1731">
            <v>777.77392050000003</v>
          </cell>
          <cell r="G1731">
            <v>777.77392050000003</v>
          </cell>
        </row>
        <row r="1732">
          <cell r="A1732">
            <v>9194660</v>
          </cell>
          <cell r="B1732" t="str">
            <v>КОМПЛЕКТ АДАПТЕРОВ TOPSIDE INNOTECH ATIRA, H176, СЕРЫЕ</v>
          </cell>
          <cell r="C1732">
            <v>0</v>
          </cell>
          <cell r="D1732">
            <v>1</v>
          </cell>
          <cell r="E1732">
            <v>514.52</v>
          </cell>
          <cell r="F1732">
            <v>347.53253400000006</v>
          </cell>
          <cell r="G1732">
            <v>347.53253400000006</v>
          </cell>
        </row>
        <row r="1733">
          <cell r="A1733">
            <v>9194797</v>
          </cell>
          <cell r="B1733" t="str">
            <v>КОМПЛЕКТ НАДСТАВОК НА БОКОВИНУ DESIGNSIDE INNOTECH ATIRA, H144, NL260, СТЕКЛО, СЕРЫЙ*ЗАКАЗНАЯ ПОЗИЦИЯ!!!</v>
          </cell>
          <cell r="C1733" t="str">
            <v>*</v>
          </cell>
          <cell r="D1733">
            <v>1</v>
          </cell>
          <cell r="E1733">
            <v>1755.5</v>
          </cell>
          <cell r="F1733">
            <v>1185.752475</v>
          </cell>
          <cell r="G1733">
            <v>1185.752475</v>
          </cell>
        </row>
        <row r="1734">
          <cell r="A1734">
            <v>9194798</v>
          </cell>
          <cell r="B1734" t="str">
            <v>КОМПЛЕКТ НАДСТАВОК НА БОКОВИНУ DESIGNSIDE INNOTECH ATIRA, H144, NL300, СТЕКЛО, СЕРЫЙ*ЗАКАЗНАЯ ПОЗИЦИЯ!!!</v>
          </cell>
          <cell r="C1734" t="str">
            <v>*</v>
          </cell>
          <cell r="D1734">
            <v>1</v>
          </cell>
          <cell r="E1734">
            <v>1768.72</v>
          </cell>
          <cell r="F1734">
            <v>1194.681924</v>
          </cell>
          <cell r="G1734">
            <v>1194.681924</v>
          </cell>
        </row>
        <row r="1735">
          <cell r="A1735">
            <v>9194799</v>
          </cell>
          <cell r="B1735" t="str">
            <v>КОМПЛЕКТ НАДСТАВОК НА БОКОВИНУ DESIGNSIDE INNOTECH ATIRA, H144, NL350, СТЕКЛО, СЕРЫЙ</v>
          </cell>
          <cell r="C1735">
            <v>0</v>
          </cell>
          <cell r="D1735">
            <v>1</v>
          </cell>
          <cell r="E1735">
            <v>1785.24</v>
          </cell>
          <cell r="F1735">
            <v>1205.8403579999999</v>
          </cell>
          <cell r="G1735">
            <v>1205.8403579999999</v>
          </cell>
        </row>
        <row r="1736">
          <cell r="A1736">
            <v>9194800</v>
          </cell>
          <cell r="B1736" t="str">
            <v>КОМПЛЕКТ НАДСТАВОК НА БОКОВИНУ DESIGNSIDE INNOTECH ATIRA, H144, NL420, СТЕКЛО, СЕРЫЙ</v>
          </cell>
          <cell r="C1736">
            <v>0</v>
          </cell>
          <cell r="D1736">
            <v>1</v>
          </cell>
          <cell r="E1736">
            <v>1808.38</v>
          </cell>
          <cell r="F1736">
            <v>1221.4702710000001</v>
          </cell>
          <cell r="G1736">
            <v>1221.4702710000001</v>
          </cell>
        </row>
        <row r="1737">
          <cell r="A1737">
            <v>9194801</v>
          </cell>
          <cell r="B1737" t="str">
            <v>КОМПЛЕКТ НАДСТАВОК НА БОКОВИНУ DESIGNSIDE INNOTECH ATIRA, H144, NL470, СТЕКЛО, СЕРЫЙ</v>
          </cell>
          <cell r="C1737">
            <v>0</v>
          </cell>
          <cell r="D1737">
            <v>1</v>
          </cell>
          <cell r="E1737">
            <v>1824.9</v>
          </cell>
          <cell r="F1737">
            <v>1232.6287050000001</v>
          </cell>
          <cell r="G1737">
            <v>1232.6287050000001</v>
          </cell>
        </row>
        <row r="1738">
          <cell r="A1738">
            <v>9194802</v>
          </cell>
          <cell r="B1738" t="str">
            <v>КОМПЛЕКТ НАДСТАВОК НА БОКОВИНУ DESIGNSIDE INNOTECH ATIRA, H144, NL520, СТЕКЛО, СЕРЫЙ</v>
          </cell>
          <cell r="C1738">
            <v>0</v>
          </cell>
          <cell r="D1738">
            <v>1</v>
          </cell>
          <cell r="E1738">
            <v>1841.44</v>
          </cell>
          <cell r="F1738">
            <v>1243.8006480000001</v>
          </cell>
          <cell r="G1738">
            <v>1243.8006480000001</v>
          </cell>
        </row>
        <row r="1739">
          <cell r="A1739">
            <v>9196317</v>
          </cell>
          <cell r="B1739" t="str">
            <v>КОМПЛЕКТ АДАПТЕРОВ DESIGNSIDE INNOTECH ATIRA, H144, СЕРЫЙ</v>
          </cell>
          <cell r="C1739">
            <v>0</v>
          </cell>
          <cell r="D1739">
            <v>1</v>
          </cell>
          <cell r="E1739">
            <v>751.97</v>
          </cell>
          <cell r="F1739">
            <v>507.91813650000006</v>
          </cell>
          <cell r="G1739">
            <v>507.91813650000006</v>
          </cell>
        </row>
        <row r="1740">
          <cell r="A1740">
            <v>9194818</v>
          </cell>
          <cell r="B1740" t="str">
            <v>КОМПЛЕКТ НАДСТАВОК НА БОКОВИНУ DESIGNSIDE INNOTECH ATIRA, H176, NL260, СТЕКЛО, СЕРЫЙ*ЗАКАЗНАЯ ПОЗИЦИЯ!!!</v>
          </cell>
          <cell r="C1740" t="str">
            <v>*</v>
          </cell>
          <cell r="D1740">
            <v>1</v>
          </cell>
          <cell r="E1740">
            <v>2095.9499999999998</v>
          </cell>
          <cell r="F1740">
            <v>1415.7094274999997</v>
          </cell>
          <cell r="G1740">
            <v>1415.7094274999997</v>
          </cell>
        </row>
        <row r="1741">
          <cell r="A1741">
            <v>9194819</v>
          </cell>
          <cell r="B1741" t="str">
            <v>КОМПЛЕКТ НАДСТАВОК НА БОКОВИНУ DESIGNSIDE INNOTECH ATIRA, H176, NL300, СТЕКЛО, СЕРЫЙ*ЗАКАЗНАЯ ПОЗИЦИЯ!!!</v>
          </cell>
          <cell r="C1741" t="str">
            <v>*</v>
          </cell>
          <cell r="D1741">
            <v>1</v>
          </cell>
          <cell r="E1741">
            <v>2112.11</v>
          </cell>
          <cell r="F1741">
            <v>1426.6246995000001</v>
          </cell>
          <cell r="G1741">
            <v>1426.6246995000001</v>
          </cell>
        </row>
        <row r="1742">
          <cell r="A1742">
            <v>9194820</v>
          </cell>
          <cell r="B1742" t="str">
            <v>КОМПЛЕКТ НАДСТАВОК НА БОКОВИНУ DESIGNSIDE INNOTECH ATIRA, H176, NL350, СТЕКЛО, СЕРЫЙ*ЗАКАЗНАЯ ПОЗИЦИЯ!!!</v>
          </cell>
          <cell r="C1742" t="str">
            <v>*</v>
          </cell>
          <cell r="D1742">
            <v>1</v>
          </cell>
          <cell r="E1742">
            <v>2132.31</v>
          </cell>
          <cell r="F1742">
            <v>1440.2687895000001</v>
          </cell>
          <cell r="G1742">
            <v>1440.2687895000001</v>
          </cell>
        </row>
        <row r="1743">
          <cell r="A1743">
            <v>9194821</v>
          </cell>
          <cell r="B1743" t="str">
            <v>КОМПЛЕКТ НАДСТАВОК НА БОКОВИНУ DESIGNSIDE INNOTECH ATIRA, H176, NL420, СТЕКЛО, СЕРЫЙ</v>
          </cell>
          <cell r="C1743">
            <v>0</v>
          </cell>
          <cell r="D1743">
            <v>1</v>
          </cell>
          <cell r="E1743">
            <v>2160.59</v>
          </cell>
          <cell r="F1743">
            <v>1459.3705155000002</v>
          </cell>
          <cell r="G1743">
            <v>1459.3705155000002</v>
          </cell>
        </row>
        <row r="1744">
          <cell r="A1744">
            <v>9194822</v>
          </cell>
          <cell r="B1744" t="str">
            <v>КОМПЛЕКТ НАДСТАВОК НА БОКОВИНУ DESIGNSIDE INNOTECH ATIRA, H176, NL470, СТЕКЛО, СЕРЫЙ</v>
          </cell>
          <cell r="C1744">
            <v>0</v>
          </cell>
          <cell r="D1744">
            <v>1</v>
          </cell>
          <cell r="E1744">
            <v>2180.79</v>
          </cell>
          <cell r="F1744">
            <v>1473.0146055</v>
          </cell>
          <cell r="G1744">
            <v>1473.0146055</v>
          </cell>
        </row>
        <row r="1745">
          <cell r="A1745">
            <v>9194823</v>
          </cell>
          <cell r="B1745" t="str">
            <v>КОМПЛЕКТ НАДСТАВОК НА БОКОВИНУ DESIGNSIDE INNOTECH ATIRA, H176, NL520, СТЕКЛО, СЕРЫЙ</v>
          </cell>
          <cell r="C1745">
            <v>0</v>
          </cell>
          <cell r="D1745">
            <v>1</v>
          </cell>
          <cell r="E1745">
            <v>2201</v>
          </cell>
          <cell r="F1745">
            <v>1486.6654500000002</v>
          </cell>
          <cell r="G1745">
            <v>1486.6654500000002</v>
          </cell>
        </row>
        <row r="1746">
          <cell r="A1746">
            <v>9196320</v>
          </cell>
          <cell r="B1746" t="str">
            <v>КОМПЛЕКТ АДАПТЕРОВ DESIGNSIDE INNOTECH ATIRA, H176, СЕРЫЙ</v>
          </cell>
          <cell r="C1746">
            <v>0</v>
          </cell>
          <cell r="D1746">
            <v>1</v>
          </cell>
          <cell r="E1746">
            <v>949.86</v>
          </cell>
          <cell r="F1746">
            <v>641.58293700000002</v>
          </cell>
          <cell r="G1746">
            <v>641.58293700000002</v>
          </cell>
        </row>
        <row r="1747">
          <cell r="A1747">
            <v>9194721</v>
          </cell>
          <cell r="B1747" t="str">
            <v>ПЕРЕДНЯЯ ПАНЕЛЬ ВНУТРЕННЕГО ЯЩИКА 100 INNOTECH ATIRA, H70, KB450, СЕРАЯ</v>
          </cell>
          <cell r="C1747">
            <v>0</v>
          </cell>
          <cell r="D1747">
            <v>20</v>
          </cell>
          <cell r="E1747">
            <v>1227.17</v>
          </cell>
          <cell r="F1747">
            <v>828.89197650000006</v>
          </cell>
          <cell r="G1747">
            <v>828.89197650000006</v>
          </cell>
        </row>
        <row r="1748">
          <cell r="A1748">
            <v>9194723</v>
          </cell>
          <cell r="B1748" t="str">
            <v>ПЕРЕДНЯЯ ПАНЕЛЬ ВНУТРЕННЕГО ЯЩИКА 100 INNOTECH ATIRA, H70, KB600, СЕРАЯ</v>
          </cell>
          <cell r="C1748">
            <v>0</v>
          </cell>
          <cell r="D1748">
            <v>20</v>
          </cell>
          <cell r="E1748">
            <v>1352.5</v>
          </cell>
          <cell r="F1748">
            <v>913.54612500000007</v>
          </cell>
          <cell r="G1748">
            <v>913.54612500000007</v>
          </cell>
        </row>
        <row r="1749">
          <cell r="A1749">
            <v>9194725</v>
          </cell>
          <cell r="B1749" t="str">
            <v>ПЕРЕДНЯЯ ПАНЕЛЬ ВНУТРЕННЕГО ЯЩИКА 100 INNOTECH ATIRA, H70, KB900, СЕРАЯ</v>
          </cell>
          <cell r="C1749">
            <v>0</v>
          </cell>
          <cell r="D1749">
            <v>20</v>
          </cell>
          <cell r="E1749">
            <v>2062.2600000000002</v>
          </cell>
          <cell r="F1749">
            <v>1392.9535170000001</v>
          </cell>
          <cell r="G1749">
            <v>1392.9535170000001</v>
          </cell>
        </row>
        <row r="1750">
          <cell r="A1750">
            <v>9194764</v>
          </cell>
          <cell r="B1750" t="str">
            <v>ПЕРЕДНЯЯ ПАНЕЛЬ ВНУТРЕННЕГО ЯЩИКА 100 INNOTECH ATIRA, L2000, АЛЮМИНИЙ, СЕРАЯ</v>
          </cell>
          <cell r="C1750">
            <v>0</v>
          </cell>
          <cell r="D1750">
            <v>1</v>
          </cell>
          <cell r="E1750">
            <v>2662.76</v>
          </cell>
          <cell r="F1750">
            <v>1798.5612420000002</v>
          </cell>
          <cell r="G1750">
            <v>1798.5612420000002</v>
          </cell>
        </row>
        <row r="1751">
          <cell r="A1751">
            <v>9104107</v>
          </cell>
          <cell r="B1751" t="str">
            <v>КОМПЛЕКТ СОЕДИНИТЕЛЕЙ ПЕРЕДНЕЙ ПАНЕЛИ ВНУТР. ЯЩИКА 100 INNOTECH ATIRA, H70, СЕРЫЙ</v>
          </cell>
          <cell r="C1751">
            <v>0</v>
          </cell>
          <cell r="D1751">
            <v>1</v>
          </cell>
          <cell r="E1751">
            <v>395.79</v>
          </cell>
          <cell r="F1751">
            <v>267.33635550000002</v>
          </cell>
          <cell r="G1751">
            <v>267.33635550000002</v>
          </cell>
        </row>
        <row r="1752">
          <cell r="A1752">
            <v>9204257</v>
          </cell>
          <cell r="B1752" t="str">
            <v>КОМПЛЕКТ СОЕДИНИТЕЛЕЙ ПЕРЕДНЕЙ ПАНЕЛИ ВНУТР. КОРОБА 100 INNOTECH ATIRA, H144, СЕРЫЙ</v>
          </cell>
          <cell r="C1752">
            <v>0</v>
          </cell>
          <cell r="D1752">
            <v>1</v>
          </cell>
          <cell r="E1752">
            <v>831.14</v>
          </cell>
          <cell r="F1752">
            <v>561.39351299999998</v>
          </cell>
          <cell r="G1752">
            <v>561.39351299999998</v>
          </cell>
        </row>
        <row r="1753">
          <cell r="A1753">
            <v>9235838</v>
          </cell>
          <cell r="B1753" t="str">
            <v>ФИКСАТОР ВНУТРЕННЕГО ЯЩИКА INNOTECH ATIRA,СЕРЫЙ</v>
          </cell>
          <cell r="C1753">
            <v>0</v>
          </cell>
          <cell r="D1753">
            <v>1</v>
          </cell>
          <cell r="E1753">
            <v>380.56</v>
          </cell>
          <cell r="F1753">
            <v>257.04925200000002</v>
          </cell>
          <cell r="G1753">
            <v>257.04925200000002</v>
          </cell>
        </row>
        <row r="1754">
          <cell r="A1754">
            <v>9194614</v>
          </cell>
          <cell r="B1754" t="str">
            <v>ПОПЕРЕЧНЫЙ РЕЛИНГ INNOTECH ATIRA, L2000, СЕРЫЙ</v>
          </cell>
          <cell r="C1754">
            <v>0</v>
          </cell>
          <cell r="D1754">
            <v>1</v>
          </cell>
          <cell r="E1754">
            <v>874.23</v>
          </cell>
          <cell r="F1754">
            <v>590.49865350000005</v>
          </cell>
          <cell r="G1754">
            <v>590.49865350000005</v>
          </cell>
        </row>
        <row r="1755">
          <cell r="A1755">
            <v>9196123</v>
          </cell>
          <cell r="B1755" t="str">
            <v>КОМПЛЕКТ ПРОДОЛЬНЫХ РЕЛИНГОВ ВНУТРЕННЕГО КОРОБА 100 INNOTECH ATIRA, NL350, СЕРЫЙ*ЗАКАЗНАЯ ПОЗИЦИЯ!!!</v>
          </cell>
          <cell r="C1755" t="str">
            <v>*</v>
          </cell>
          <cell r="D1755">
            <v>1</v>
          </cell>
          <cell r="E1755">
            <v>413.5</v>
          </cell>
          <cell r="F1755">
            <v>279.29857499999997</v>
          </cell>
          <cell r="G1755">
            <v>279.29857499999997</v>
          </cell>
        </row>
        <row r="1756">
          <cell r="A1756">
            <v>9196124</v>
          </cell>
          <cell r="B1756" t="str">
            <v>КОМПЛЕКТ ПРОДОЛЬНЫХ РЕЛИНГОВ ВНУТРЕННЕГО КОРОБА 100 INNOTECH ATIRA, NL420, СЕРЫЙ</v>
          </cell>
          <cell r="C1756">
            <v>0</v>
          </cell>
          <cell r="D1756">
            <v>1</v>
          </cell>
          <cell r="E1756">
            <v>428.03</v>
          </cell>
          <cell r="F1756">
            <v>289.11286349999995</v>
          </cell>
          <cell r="G1756">
            <v>289.11286349999995</v>
          </cell>
        </row>
        <row r="1757">
          <cell r="A1757">
            <v>9196125</v>
          </cell>
          <cell r="B1757" t="str">
            <v>КОМПЛЕКТ ПРОДОЛЬНЫХ РЕЛИНГОВ ВНУТРЕННЕГО КОРОБА 100 INNOTECH ATIRA, NL470, СЕРЫЙ</v>
          </cell>
          <cell r="C1757">
            <v>0</v>
          </cell>
          <cell r="D1757">
            <v>1</v>
          </cell>
          <cell r="E1757">
            <v>438.44</v>
          </cell>
          <cell r="F1757">
            <v>296.14429800000005</v>
          </cell>
          <cell r="G1757">
            <v>296.14429800000005</v>
          </cell>
        </row>
        <row r="1758">
          <cell r="A1758">
            <v>9196126</v>
          </cell>
          <cell r="B1758" t="str">
            <v>КОМПЛЕКТ ПРОДОЛЬНЫХ РЕЛИНГОВ ВНУТРЕННЕГО КОРОБА 100 INNOTECH ATIRA, NL520, СЕРЫЙ</v>
          </cell>
          <cell r="C1758">
            <v>0</v>
          </cell>
          <cell r="D1758">
            <v>1</v>
          </cell>
          <cell r="E1758">
            <v>448.83</v>
          </cell>
          <cell r="F1758">
            <v>303.16222349999998</v>
          </cell>
          <cell r="G1758">
            <v>303.16222349999998</v>
          </cell>
        </row>
        <row r="1759">
          <cell r="A1759">
            <v>9206215</v>
          </cell>
          <cell r="B1759" t="str">
            <v>КОМПЛЕКТ НАДСТАВОК НА БОК. ВНУТР. КОРОБА TOPSIDE INNOTECH ATIRA, H144, NL350, СТАЛЬ, СЕРЫЙ*ЗАКАЗНАЯ ПОЗИЦИЯ!!!</v>
          </cell>
          <cell r="C1759" t="str">
            <v>*</v>
          </cell>
          <cell r="D1759">
            <v>1</v>
          </cell>
          <cell r="E1759">
            <v>884.19</v>
          </cell>
          <cell r="F1759">
            <v>597.22613550000005</v>
          </cell>
          <cell r="G1759">
            <v>597.22613550000005</v>
          </cell>
        </row>
        <row r="1760">
          <cell r="A1760">
            <v>9206216</v>
          </cell>
          <cell r="B1760" t="str">
            <v>КОМПЛЕКТ НАДСТАВОК НА БОК. ВНУТР. КОРОБА TOPSIDE INNOTECH ATIRA, H144, NL420, СТАЛЬ, СЕРЫЙ*ЗАКАЗНАЯ ПОЗИЦИЯ!!!</v>
          </cell>
          <cell r="C1760" t="str">
            <v>*</v>
          </cell>
          <cell r="D1760">
            <v>1</v>
          </cell>
          <cell r="E1760">
            <v>893.45</v>
          </cell>
          <cell r="F1760">
            <v>603.48080249999998</v>
          </cell>
          <cell r="G1760">
            <v>603.48080249999998</v>
          </cell>
        </row>
        <row r="1761">
          <cell r="A1761">
            <v>9206219</v>
          </cell>
          <cell r="B1761" t="str">
            <v>КОМПЛЕКТ НАДСТАВОК НА БОК. ВНУТР. КОРОБА TOPSIDE INNOTECH ATIRA, H144, NL470, СТАЛЬ, СЕРЫЙ</v>
          </cell>
          <cell r="C1761">
            <v>0</v>
          </cell>
          <cell r="D1761">
            <v>1</v>
          </cell>
          <cell r="E1761">
            <v>900.06</v>
          </cell>
          <cell r="F1761">
            <v>607.94552699999997</v>
          </cell>
          <cell r="G1761">
            <v>607.94552699999997</v>
          </cell>
        </row>
        <row r="1762">
          <cell r="A1762">
            <v>9206221</v>
          </cell>
          <cell r="B1762" t="str">
            <v>КОМПЛЕКТ НАДСТАВОК НА БОК. ВНУТР. КОРОБА TOPSIDE INNOTECH ATIRA, H144, NL520, СТАЛЬ, СЕРЫЙ*ЗАКАЗНАЯ ПОЗИЦИЯ!!!</v>
          </cell>
          <cell r="C1762" t="str">
            <v>*</v>
          </cell>
          <cell r="D1762">
            <v>1</v>
          </cell>
          <cell r="E1762">
            <v>906.66</v>
          </cell>
          <cell r="F1762">
            <v>612.40349700000002</v>
          </cell>
          <cell r="G1762">
            <v>612.40349700000002</v>
          </cell>
        </row>
        <row r="1763">
          <cell r="A1763">
            <v>9206325</v>
          </cell>
          <cell r="B1763" t="str">
            <v>КОМПЛЕКТ СОЕДИНИТЕЛЕЙ ПЕРЕДНЕЙ ПАНЕЛИ ВНУТР. ЯЩИКА 200 INNOTECH ATIRA, H70, СЕРЫЙ</v>
          </cell>
          <cell r="C1763">
            <v>0</v>
          </cell>
          <cell r="D1763">
            <v>1</v>
          </cell>
          <cell r="E1763">
            <v>2332.0700000000002</v>
          </cell>
          <cell r="F1763">
            <v>1575.1966815000003</v>
          </cell>
          <cell r="G1763">
            <v>1575.1966815000003</v>
          </cell>
        </row>
        <row r="1764">
          <cell r="A1764">
            <v>9206328</v>
          </cell>
          <cell r="B1764" t="str">
            <v>КОМПЛЕКТ СОЕДИНИТЕЛЕЙ ПЕРЕДНЕЙ ПАНЕЛИ ВНУТР. КОРОБА 200 INNOTECH ATIRA, H144, СЕРЫЙ</v>
          </cell>
          <cell r="C1764">
            <v>0</v>
          </cell>
          <cell r="D1764">
            <v>1</v>
          </cell>
          <cell r="E1764">
            <v>2553.5700000000002</v>
          </cell>
          <cell r="F1764">
            <v>1724.8088565</v>
          </cell>
          <cell r="G1764">
            <v>1724.8088565</v>
          </cell>
        </row>
        <row r="1765">
          <cell r="A1765">
            <v>9079143</v>
          </cell>
          <cell r="B1765" t="str">
            <v>ПЕРЕДНЯЯ ПАНЕЛЬ ВНУТРЕННЕГО ЯЩИКА 200 ДЛЯ INNOTECH ATIRA, H70, KB300, СТЕКЛО, МАТОВОЕ*ЗАКАЗНАЯ ПОЗИЦИЯ!!!</v>
          </cell>
          <cell r="C1765" t="str">
            <v>*</v>
          </cell>
          <cell r="D1765">
            <v>1</v>
          </cell>
          <cell r="E1765">
            <v>3902.28</v>
          </cell>
          <cell r="F1765">
            <v>2635.7950260000002</v>
          </cell>
          <cell r="G1765">
            <v>2635.7950260000002</v>
          </cell>
        </row>
        <row r="1766">
          <cell r="A1766">
            <v>9079145</v>
          </cell>
          <cell r="B1766" t="str">
            <v>ПЕРЕДНЯЯ ПАНЕЛЬ ВНУТРЕННЕГО ЯЩИКА 200 ДЛЯ INNOTECH ATIRA, H70, KB400, СТЕКЛО, МАТОВОЕ*ЗАКАЗНАЯ ПОЗИЦИЯ!!!</v>
          </cell>
          <cell r="C1766" t="str">
            <v>*</v>
          </cell>
          <cell r="D1766">
            <v>1</v>
          </cell>
          <cell r="E1766">
            <v>3985.84</v>
          </cell>
          <cell r="F1766">
            <v>2692.2356280000004</v>
          </cell>
          <cell r="G1766">
            <v>2692.2356280000004</v>
          </cell>
        </row>
        <row r="1767">
          <cell r="A1767">
            <v>9079147</v>
          </cell>
          <cell r="B1767" t="str">
            <v>ПЕРЕДНЯЯ ПАНЕЛЬ ВНУТРЕННЕГО ЯЩИКА 200 ДЛЯ INNOTECH ATIRA, H70, KB450, СТЕКЛО, МАТОВОЕ*ЗАКАЗНАЯ ПОЗИЦИЯ!!!</v>
          </cell>
          <cell r="C1767" t="str">
            <v>*</v>
          </cell>
          <cell r="D1767">
            <v>1</v>
          </cell>
          <cell r="E1767">
            <v>4027.62</v>
          </cell>
          <cell r="F1767">
            <v>2720.4559289999997</v>
          </cell>
          <cell r="G1767">
            <v>2720.4559289999997</v>
          </cell>
        </row>
        <row r="1768">
          <cell r="A1768">
            <v>9079148</v>
          </cell>
          <cell r="B1768" t="str">
            <v>ПЕРЕДНЯЯ ПАНЕЛЬ ВНУТРЕННЕГО ЯЩИКА 200 ДЛЯ INNOTECH ATIRA, H70, KB500, СТЕКЛО, МАТОВОЕ*ЗАКАЗНАЯ ПОЗИЦИЯ!!!</v>
          </cell>
          <cell r="C1768" t="str">
            <v>*</v>
          </cell>
          <cell r="D1768">
            <v>1</v>
          </cell>
          <cell r="E1768">
            <v>4069.41</v>
          </cell>
          <cell r="F1768">
            <v>2748.6829845000002</v>
          </cell>
          <cell r="G1768">
            <v>2748.6829845000002</v>
          </cell>
        </row>
        <row r="1769">
          <cell r="A1769">
            <v>9079310</v>
          </cell>
          <cell r="B1769" t="str">
            <v>ПЕРЕДНЯЯ ПАНЕЛЬ ВНУТРЕННЕГО ЯЩИКА 200 ДЛЯ INNOTECH ATIRA, H70, KB600, СТЕКЛО, МАТОВОЕ</v>
          </cell>
          <cell r="C1769">
            <v>0</v>
          </cell>
          <cell r="D1769">
            <v>1</v>
          </cell>
          <cell r="E1769">
            <v>4152.96</v>
          </cell>
          <cell r="F1769">
            <v>2805.1168320000002</v>
          </cell>
          <cell r="G1769">
            <v>2805.1168320000002</v>
          </cell>
        </row>
        <row r="1770">
          <cell r="A1770">
            <v>9079311</v>
          </cell>
          <cell r="B1770" t="str">
            <v>ПЕРЕДНЯЯ ПАНЕЛЬ ВНУТРЕННЕГО ЯЩИКА 200 ДЛЯ INNOTECH ATIRA, H70, KB800, СТЕКЛО, МАТОВОЕ*ЗАКАЗНАЯ ПОЗИЦИЯ!!!</v>
          </cell>
          <cell r="C1770" t="str">
            <v>*</v>
          </cell>
          <cell r="D1770">
            <v>1</v>
          </cell>
          <cell r="E1770">
            <v>4779.16</v>
          </cell>
          <cell r="F1770">
            <v>3228.0836220000001</v>
          </cell>
          <cell r="G1770">
            <v>3228.0836220000001</v>
          </cell>
        </row>
        <row r="1771">
          <cell r="A1771">
            <v>9079312</v>
          </cell>
          <cell r="B1771" t="str">
            <v>ПЕРЕДНЯЯ ПАНЕЛЬ ВНУТРЕННЕГО ЯЩИКА 200 ДЛЯ INNOTECH ATIRA, H70, KB900, СТЕКЛО, МАТОВОЕ*ЗАКАЗНАЯ ПОЗИЦИЯ!!!</v>
          </cell>
          <cell r="C1771" t="str">
            <v>*</v>
          </cell>
          <cell r="D1771">
            <v>1</v>
          </cell>
          <cell r="E1771">
            <v>4862.72</v>
          </cell>
          <cell r="F1771">
            <v>3284.5242240000002</v>
          </cell>
          <cell r="G1771">
            <v>3284.5242240000002</v>
          </cell>
        </row>
        <row r="1772">
          <cell r="A1772">
            <v>9079314</v>
          </cell>
          <cell r="B1772" t="str">
            <v>ПЕРЕДНЯЯ ПАНЕЛЬ ВНУТРЕННЕГО ЯЩИКА 200 ДЛЯ INNOTECH ATIRA, H70, KB1200, СТЕКЛО, МАТОВОЕ*ЗАКАЗНАЯ ПОЗИЦИЯ!!!</v>
          </cell>
          <cell r="C1772" t="str">
            <v>*</v>
          </cell>
          <cell r="D1772">
            <v>1</v>
          </cell>
          <cell r="E1772">
            <v>5113.37</v>
          </cell>
          <cell r="F1772">
            <v>3453.8257665000001</v>
          </cell>
          <cell r="G1772">
            <v>3453.8257665000001</v>
          </cell>
        </row>
        <row r="1773">
          <cell r="A1773">
            <v>9079362</v>
          </cell>
          <cell r="B1773" t="str">
            <v>ПЕРЕДНЯЯ ПАНЕЛЬ ВНУТРЕННЕГО КОРОБА 200 ДЛЯ INNOTECH ATIRA, H144, KB300, СТЕКЛО МАТОВОЕ*ЗАКАЗНАЯ ПОЗИЦИЯ!!!</v>
          </cell>
          <cell r="C1773" t="str">
            <v>*</v>
          </cell>
          <cell r="D1773">
            <v>1</v>
          </cell>
          <cell r="E1773">
            <v>4167.28</v>
          </cell>
          <cell r="F1773">
            <v>2814.789276</v>
          </cell>
          <cell r="G1773">
            <v>2814.789276</v>
          </cell>
        </row>
        <row r="1774">
          <cell r="A1774">
            <v>9079366</v>
          </cell>
          <cell r="B1774" t="str">
            <v>ПЕРЕДНЯЯ ПАНЕЛЬ ВНУТРЕННЕГО КОРОБА 200 ДЛЯ INNOTECH ATIRA, H144, KB400, СТЕКЛО МАТОВОЕ*ЗАКАЗНАЯ ПОЗИЦИЯ!!!</v>
          </cell>
          <cell r="C1774" t="str">
            <v>*</v>
          </cell>
          <cell r="D1774">
            <v>1</v>
          </cell>
          <cell r="E1774">
            <v>4339.17</v>
          </cell>
          <cell r="F1774">
            <v>2930.8923765</v>
          </cell>
          <cell r="G1774">
            <v>2930.8923765</v>
          </cell>
        </row>
        <row r="1775">
          <cell r="A1775">
            <v>9079372</v>
          </cell>
          <cell r="B1775" t="str">
            <v>ПЕРЕДНЯЯ ПАНЕЛЬ ВНУТРЕННЕГО КОРОБА 200 ДЛЯ INNOTECH ATIRA, H144, KB450, СТЕКЛО МАТОВОЕ*ЗАКАЗНАЯ ПОЗИЦИЯ!!!</v>
          </cell>
          <cell r="C1775" t="str">
            <v>*</v>
          </cell>
          <cell r="D1775">
            <v>1</v>
          </cell>
          <cell r="E1775">
            <v>4425.1099999999997</v>
          </cell>
          <cell r="F1775">
            <v>2988.9405494999996</v>
          </cell>
          <cell r="G1775">
            <v>2988.9405494999996</v>
          </cell>
        </row>
        <row r="1776">
          <cell r="A1776">
            <v>9079374</v>
          </cell>
          <cell r="B1776" t="str">
            <v>ПЕРЕДНЯЯ ПАНЕЛЬ ВНУТРЕННЕГО КОРОБА 200 ДЛЯ INNOTECH ATIRA, H144, KB500, СТЕКЛО МАТОВОЕ*ЗАКАЗНАЯ ПОЗИЦИЯ!!!</v>
          </cell>
          <cell r="C1776" t="str">
            <v>*</v>
          </cell>
          <cell r="D1776">
            <v>1</v>
          </cell>
          <cell r="E1776">
            <v>4511.04</v>
          </cell>
          <cell r="F1776">
            <v>3046.9819680000001</v>
          </cell>
          <cell r="G1776">
            <v>3046.9819680000001</v>
          </cell>
        </row>
        <row r="1777">
          <cell r="A1777">
            <v>9079378</v>
          </cell>
          <cell r="B1777" t="str">
            <v>ПЕРЕДНЯЯ ПАНЕЛЬ ВНУТРЕННЕГО КОРОБА 200 ДЛЯ INNOTECH ATIRA, H144, KB600, СТЕКЛО МАТОВОЕ</v>
          </cell>
          <cell r="C1777">
            <v>0</v>
          </cell>
          <cell r="D1777">
            <v>1</v>
          </cell>
          <cell r="E1777">
            <v>4682.92</v>
          </cell>
          <cell r="F1777">
            <v>3163.0783140000003</v>
          </cell>
          <cell r="G1777">
            <v>3163.0783140000003</v>
          </cell>
        </row>
        <row r="1778">
          <cell r="A1778">
            <v>9079385</v>
          </cell>
          <cell r="B1778" t="str">
            <v>ПЕРЕДНЯЯ ПАНЕЛЬ ВНУТРЕННЕГО КОРОБА 200 ДЛЯ INNOTECH ATIRA, H144, KB800, СТЕКЛО МАТОВОЕ*ЗАКАЗНАЯ ПОЗИЦИЯ!!!</v>
          </cell>
          <cell r="C1778" t="str">
            <v>*</v>
          </cell>
          <cell r="D1778">
            <v>1</v>
          </cell>
          <cell r="E1778">
            <v>5118.5200000000004</v>
          </cell>
          <cell r="F1778">
            <v>3457.3043340000004</v>
          </cell>
          <cell r="G1778">
            <v>3457.3043340000004</v>
          </cell>
        </row>
        <row r="1779">
          <cell r="A1779">
            <v>9079387</v>
          </cell>
          <cell r="B1779" t="str">
            <v>ПЕРЕДНЯЯ ПАНЕЛЬ ВНУТРЕННЕГО КОРОБА 200 ДЛЯ INNOTECH ATIRA, H144, KB900, СТЕКЛО МАТОВОЕ*ЗАКАЗНАЯ ПОЗИЦИЯ!!!</v>
          </cell>
          <cell r="C1779" t="str">
            <v>*</v>
          </cell>
          <cell r="D1779">
            <v>1</v>
          </cell>
          <cell r="E1779">
            <v>5290.41</v>
          </cell>
          <cell r="F1779">
            <v>3573.4074345000004</v>
          </cell>
          <cell r="G1779">
            <v>3573.4074345000004</v>
          </cell>
        </row>
        <row r="1780">
          <cell r="A1780">
            <v>9079389</v>
          </cell>
          <cell r="B1780" t="str">
            <v>ПЕРЕДНЯЯ ПАНЕЛЬ ВНУТРЕННЕГО КОРОБА 200 ДЛЯ INNOTECH ATIRA, H144, KB1200, СТЕКЛО МАТОВОЕ*ЗАКАЗНАЯ ПОЗИЦИЯ!!!</v>
          </cell>
          <cell r="C1780" t="str">
            <v>*</v>
          </cell>
          <cell r="D1780">
            <v>1</v>
          </cell>
          <cell r="E1780">
            <v>5806.06</v>
          </cell>
          <cell r="F1780">
            <v>3921.703227</v>
          </cell>
          <cell r="G1780">
            <v>3921.703227</v>
          </cell>
        </row>
        <row r="1781">
          <cell r="A1781">
            <v>9025872</v>
          </cell>
          <cell r="B1781" t="str">
            <v>ВЫДВИЖНОЙ КОРОБ XXL ДЛЯ INNOTECH ATIRA, KB600</v>
          </cell>
          <cell r="C1781">
            <v>0</v>
          </cell>
          <cell r="D1781">
            <v>1</v>
          </cell>
          <cell r="E1781">
            <v>21243.93</v>
          </cell>
          <cell r="F1781">
            <v>14349.212518500002</v>
          </cell>
          <cell r="G1781">
            <v>14349.212518500002</v>
          </cell>
        </row>
        <row r="1782">
          <cell r="A1782">
            <v>9025873</v>
          </cell>
          <cell r="B1782" t="str">
            <v>ВЫДВИЖНОЙ КОРОБ XXL ДЛЯ INNOTECH ATIRA, KB900</v>
          </cell>
          <cell r="C1782">
            <v>0</v>
          </cell>
          <cell r="D1782">
            <v>1</v>
          </cell>
          <cell r="E1782">
            <v>24966.18</v>
          </cell>
          <cell r="F1782">
            <v>16863.406281</v>
          </cell>
          <cell r="G1782">
            <v>16863.406281</v>
          </cell>
        </row>
        <row r="1783">
          <cell r="A1783">
            <v>46814</v>
          </cell>
          <cell r="B1783" t="str">
            <v>КОРОБ XXL ПОД ДУХОВКУ ДЛЯ INNOTECH ATIRA, H100</v>
          </cell>
          <cell r="C1783">
            <v>0</v>
          </cell>
          <cell r="D1783">
            <v>1</v>
          </cell>
          <cell r="E1783">
            <v>6811.26</v>
          </cell>
          <cell r="F1783">
            <v>4600.665567</v>
          </cell>
          <cell r="G1783">
            <v>4600.665567</v>
          </cell>
        </row>
        <row r="1784">
          <cell r="A1784">
            <v>46816</v>
          </cell>
          <cell r="B1784" t="str">
            <v>КОРОБ XXL ПОД ДУХОВКУ ДЛЯ INNOTECH ATIRA, H150</v>
          </cell>
          <cell r="C1784">
            <v>0</v>
          </cell>
          <cell r="D1784">
            <v>1</v>
          </cell>
          <cell r="E1784">
            <v>6916.34</v>
          </cell>
          <cell r="F1784">
            <v>4671.6418530000001</v>
          </cell>
          <cell r="G1784">
            <v>4671.6418530000001</v>
          </cell>
        </row>
        <row r="1785">
          <cell r="A1785">
            <v>9194432</v>
          </cell>
          <cell r="B1785" t="str">
            <v>БОКОВИНА ЯЩИКА INNOTECH ATIRA, H54, NL470, БЕЛАЯ, ЛЕВАЯ</v>
          </cell>
          <cell r="C1785">
            <v>0</v>
          </cell>
          <cell r="D1785">
            <v>18</v>
          </cell>
          <cell r="E1785">
            <v>843.59</v>
          </cell>
          <cell r="F1785">
            <v>569.80286550000005</v>
          </cell>
          <cell r="G1785">
            <v>569.80286550000005</v>
          </cell>
        </row>
        <row r="1786">
          <cell r="A1786">
            <v>9194433</v>
          </cell>
          <cell r="B1786" t="str">
            <v>БОКОВИНА ЯЩИКА INNOTECH ATIRA, H54, NL470, БЕЛАЯ, ПРАВАЯ</v>
          </cell>
          <cell r="C1786">
            <v>0</v>
          </cell>
          <cell r="D1786">
            <v>18</v>
          </cell>
          <cell r="E1786">
            <v>843.59</v>
          </cell>
          <cell r="F1786">
            <v>569.80286550000005</v>
          </cell>
          <cell r="G1786">
            <v>569.80286550000005</v>
          </cell>
        </row>
        <row r="1787">
          <cell r="A1787">
            <v>9194404</v>
          </cell>
          <cell r="B1787" t="str">
            <v>БОКОВИНА ЯЩИКА INNOTECH ATIRA, H70, NL260, БЕЛАЯ, ЛЕВАЯ</v>
          </cell>
          <cell r="C1787">
            <v>0</v>
          </cell>
          <cell r="D1787">
            <v>18</v>
          </cell>
          <cell r="E1787">
            <v>310.95</v>
          </cell>
          <cell r="F1787">
            <v>210.03117749999998</v>
          </cell>
          <cell r="G1787">
            <v>210.03117749999998</v>
          </cell>
        </row>
        <row r="1788">
          <cell r="A1788">
            <v>9194405</v>
          </cell>
          <cell r="B1788" t="str">
            <v>БОКОВИНА ЯЩИКА INNOTECH ATIRA, H70, NL260, БЕЛАЯ, ПРАВАЯ</v>
          </cell>
          <cell r="C1788">
            <v>0</v>
          </cell>
          <cell r="D1788">
            <v>18</v>
          </cell>
          <cell r="E1788">
            <v>310.95</v>
          </cell>
          <cell r="F1788">
            <v>210.03117749999998</v>
          </cell>
          <cell r="G1788">
            <v>210.03117749999998</v>
          </cell>
        </row>
        <row r="1789">
          <cell r="A1789">
            <v>9194406</v>
          </cell>
          <cell r="B1789" t="str">
            <v>БОКОВИНА ЯЩИКА INNOTECH ATIRA, H70, NL300, БЕЛАЯ, ЛЕВАЯ</v>
          </cell>
          <cell r="C1789">
            <v>0</v>
          </cell>
          <cell r="D1789">
            <v>18</v>
          </cell>
          <cell r="E1789">
            <v>323.33999999999997</v>
          </cell>
          <cell r="F1789">
            <v>218.40000299999997</v>
          </cell>
          <cell r="G1789">
            <v>218.40000299999997</v>
          </cell>
        </row>
        <row r="1790">
          <cell r="A1790">
            <v>9194407</v>
          </cell>
          <cell r="B1790" t="str">
            <v>БОКОВИНА ЯЩИКА INNOTECH ATIRA, H70, NL300, БЕЛАЯ, ПРАВАЯ</v>
          </cell>
          <cell r="C1790">
            <v>0</v>
          </cell>
          <cell r="D1790">
            <v>18</v>
          </cell>
          <cell r="E1790">
            <v>323.33999999999997</v>
          </cell>
          <cell r="F1790">
            <v>218.40000299999997</v>
          </cell>
          <cell r="G1790">
            <v>218.40000299999997</v>
          </cell>
        </row>
        <row r="1791">
          <cell r="A1791">
            <v>9194408</v>
          </cell>
          <cell r="B1791" t="str">
            <v>БОКОВИНА ЯЩИКА INNOTECH ATIRA, H70, NL350, БЕЛАЯ, ЛЕВАЯ</v>
          </cell>
          <cell r="C1791">
            <v>0</v>
          </cell>
          <cell r="D1791">
            <v>18</v>
          </cell>
          <cell r="E1791">
            <v>338.37</v>
          </cell>
          <cell r="F1791">
            <v>228.55201650000004</v>
          </cell>
          <cell r="G1791">
            <v>228.55201650000004</v>
          </cell>
        </row>
        <row r="1792">
          <cell r="A1792">
            <v>9194409</v>
          </cell>
          <cell r="B1792" t="str">
            <v>БОКОВИНА ЯЩИКА INNOTECH ATIRA, H70, NL350, БЕЛАЯ, ПРАВАЯ</v>
          </cell>
          <cell r="C1792">
            <v>0</v>
          </cell>
          <cell r="D1792">
            <v>18</v>
          </cell>
          <cell r="E1792">
            <v>338.37</v>
          </cell>
          <cell r="F1792">
            <v>228.55201650000004</v>
          </cell>
          <cell r="G1792">
            <v>228.55201650000004</v>
          </cell>
        </row>
        <row r="1793">
          <cell r="A1793">
            <v>9194410</v>
          </cell>
          <cell r="B1793" t="str">
            <v>БОКОВИНА ЯЩИКА INNOTECH ATIRA, H70, NL420, БЕЛАЯ, ЛЕВАЯ</v>
          </cell>
          <cell r="C1793">
            <v>0</v>
          </cell>
          <cell r="D1793">
            <v>18</v>
          </cell>
          <cell r="E1793">
            <v>361.56</v>
          </cell>
          <cell r="F1793">
            <v>244.21570200000002</v>
          </cell>
          <cell r="G1793">
            <v>244.21570200000002</v>
          </cell>
        </row>
        <row r="1794">
          <cell r="A1794">
            <v>9194411</v>
          </cell>
          <cell r="B1794" t="str">
            <v>БОКОВИНА ЯЩИКА INNOTECH ATIRA, H70, NL420, БЕЛАЯ, ПРАВАЯ</v>
          </cell>
          <cell r="C1794">
            <v>0</v>
          </cell>
          <cell r="D1794">
            <v>18</v>
          </cell>
          <cell r="E1794">
            <v>361.56</v>
          </cell>
          <cell r="F1794">
            <v>244.21570200000002</v>
          </cell>
          <cell r="G1794">
            <v>244.21570200000002</v>
          </cell>
        </row>
        <row r="1795">
          <cell r="A1795">
            <v>9194412</v>
          </cell>
          <cell r="B1795" t="str">
            <v>БОКОВИНА ЯЩИКА INNOTECH ATIRA, H70, NL470, БЕЛАЯ, ЛЕВАЯ</v>
          </cell>
          <cell r="C1795">
            <v>0</v>
          </cell>
          <cell r="D1795">
            <v>18</v>
          </cell>
          <cell r="E1795">
            <v>377.14</v>
          </cell>
          <cell r="F1795">
            <v>254.73921300000001</v>
          </cell>
          <cell r="G1795">
            <v>254.73921300000001</v>
          </cell>
        </row>
        <row r="1796">
          <cell r="A1796">
            <v>9194413</v>
          </cell>
          <cell r="B1796" t="str">
            <v>БОКОВИНА ЯЩИКА INNOTECH ATIRA, H70, NL470, БЕЛАЯ, ПРАВАЯ</v>
          </cell>
          <cell r="C1796">
            <v>0</v>
          </cell>
          <cell r="D1796">
            <v>18</v>
          </cell>
          <cell r="E1796">
            <v>377.14</v>
          </cell>
          <cell r="F1796">
            <v>254.73921300000001</v>
          </cell>
          <cell r="G1796">
            <v>254.73921300000001</v>
          </cell>
        </row>
        <row r="1797">
          <cell r="A1797">
            <v>9194414</v>
          </cell>
          <cell r="B1797" t="str">
            <v>БОКОВИНА ЯЩИКА INNOTECH ATIRA, H70, NL520, БЕЛАЯ, ЛЕВАЯ</v>
          </cell>
          <cell r="C1797">
            <v>0</v>
          </cell>
          <cell r="D1797">
            <v>18</v>
          </cell>
          <cell r="E1797">
            <v>392.93</v>
          </cell>
          <cell r="F1797">
            <v>265.40456850000004</v>
          </cell>
          <cell r="G1797">
            <v>265.40456850000004</v>
          </cell>
        </row>
        <row r="1798">
          <cell r="A1798">
            <v>9194415</v>
          </cell>
          <cell r="B1798" t="str">
            <v>БОКОВИНА ЯЩИКА INNOTECH ATIRA, H70, NL520, БЕЛАЯ, ПРАВАЯ</v>
          </cell>
          <cell r="C1798">
            <v>0</v>
          </cell>
          <cell r="D1798">
            <v>18</v>
          </cell>
          <cell r="E1798">
            <v>392.93</v>
          </cell>
          <cell r="F1798">
            <v>265.40456850000004</v>
          </cell>
          <cell r="G1798">
            <v>265.40456850000004</v>
          </cell>
        </row>
        <row r="1799">
          <cell r="A1799">
            <v>9194623</v>
          </cell>
          <cell r="B1799" t="str">
            <v>СОЕДИНИТЕЛЬ ЗАДНЕЙ СТЕНКИ INNOTECH ATIRA, H54, БЕЛЫЙ, ЛЕВЫЙ</v>
          </cell>
          <cell r="C1799">
            <v>0</v>
          </cell>
          <cell r="D1799">
            <v>40</v>
          </cell>
          <cell r="E1799">
            <v>150.65</v>
          </cell>
          <cell r="F1799">
            <v>101.75654249999999</v>
          </cell>
          <cell r="G1799">
            <v>101.75654249999999</v>
          </cell>
        </row>
        <row r="1800">
          <cell r="A1800">
            <v>9194624</v>
          </cell>
          <cell r="B1800" t="str">
            <v>СОЕДИНИТЕЛЬ ЗАДНЕЙ СТЕНКИ INNOTECH ATIRA, H54, БЕЛЫЙ, ПРАВЫЙ</v>
          </cell>
          <cell r="C1800">
            <v>0</v>
          </cell>
          <cell r="D1800">
            <v>40</v>
          </cell>
          <cell r="E1800">
            <v>150.65</v>
          </cell>
          <cell r="F1800">
            <v>101.75654249999999</v>
          </cell>
          <cell r="G1800">
            <v>101.75654249999999</v>
          </cell>
        </row>
        <row r="1801">
          <cell r="A1801">
            <v>9194627</v>
          </cell>
          <cell r="B1801" t="str">
            <v>СОЕДИНИТЕЛЬ ЗАДНЕЙ СТЕНКИ INNOTECH ATIRA, H70, БЕЛЫЙ, ЛЕВЫЙ</v>
          </cell>
          <cell r="C1801">
            <v>0</v>
          </cell>
          <cell r="D1801">
            <v>40</v>
          </cell>
          <cell r="E1801">
            <v>98.72</v>
          </cell>
          <cell r="F1801">
            <v>66.680424000000002</v>
          </cell>
          <cell r="G1801">
            <v>66.680424000000002</v>
          </cell>
        </row>
        <row r="1802">
          <cell r="A1802">
            <v>9194628</v>
          </cell>
          <cell r="B1802" t="str">
            <v>СОЕДИНИТЕЛЬ ЗАДНЕЙ СТЕНКИ INNOTECH ATIRA, H70, БЕЛЫЙ, ПРАВЫЙ</v>
          </cell>
          <cell r="C1802">
            <v>0</v>
          </cell>
          <cell r="D1802">
            <v>40</v>
          </cell>
          <cell r="E1802">
            <v>98.72</v>
          </cell>
          <cell r="F1802">
            <v>66.680424000000002</v>
          </cell>
          <cell r="G1802">
            <v>66.680424000000002</v>
          </cell>
        </row>
        <row r="1803">
          <cell r="A1803">
            <v>9194635</v>
          </cell>
          <cell r="B1803" t="str">
            <v>СОЕДИНИТЕЛЬ ЗАДНЕЙ СТЕНКИ INNOTECH ATIRA, H144, БЕЛЫЙ, ЛЕВЫЙ</v>
          </cell>
          <cell r="C1803">
            <v>0</v>
          </cell>
          <cell r="D1803">
            <v>40</v>
          </cell>
          <cell r="E1803">
            <v>181.83</v>
          </cell>
          <cell r="F1803">
            <v>122.81707350000001</v>
          </cell>
          <cell r="G1803">
            <v>122.81707350000001</v>
          </cell>
        </row>
        <row r="1804">
          <cell r="A1804">
            <v>9194636</v>
          </cell>
          <cell r="B1804" t="str">
            <v>СОЕДИНИТЕЛЬ ЗАДНЕЙ СТЕНКИ INNOTECH ATIRA, H144, БЕЛЫЙ, ПРАВЫЙ</v>
          </cell>
          <cell r="C1804">
            <v>0</v>
          </cell>
          <cell r="D1804">
            <v>40</v>
          </cell>
          <cell r="E1804">
            <v>181.83</v>
          </cell>
          <cell r="F1804">
            <v>122.81707350000001</v>
          </cell>
          <cell r="G1804">
            <v>122.81707350000001</v>
          </cell>
        </row>
        <row r="1805">
          <cell r="A1805">
            <v>9194639</v>
          </cell>
          <cell r="B1805" t="str">
            <v>СОЕДИНИТЕЛЬ ЗАДНЕЙ СТЕНКИ INNOTECH ATIRA, H176, БЕЛЫЙ, ЛЕВЫЙ</v>
          </cell>
          <cell r="C1805">
            <v>0</v>
          </cell>
          <cell r="D1805">
            <v>40</v>
          </cell>
          <cell r="E1805">
            <v>227.94</v>
          </cell>
          <cell r="F1805">
            <v>153.962073</v>
          </cell>
          <cell r="G1805">
            <v>153.962073</v>
          </cell>
        </row>
        <row r="1806">
          <cell r="A1806">
            <v>9194640</v>
          </cell>
          <cell r="B1806" t="str">
            <v>СОЕДИНИТЕЛЬ ЗАДНЕЙ СТЕНКИ INNOTECH ATIRA, H176, БЕЛЫЙ, ПРАВЫЙ</v>
          </cell>
          <cell r="C1806">
            <v>0</v>
          </cell>
          <cell r="D1806">
            <v>40</v>
          </cell>
          <cell r="E1806">
            <v>227.94</v>
          </cell>
          <cell r="F1806">
            <v>153.962073</v>
          </cell>
          <cell r="G1806">
            <v>153.962073</v>
          </cell>
        </row>
        <row r="1807">
          <cell r="A1807">
            <v>9194436</v>
          </cell>
          <cell r="B1807" t="str">
            <v>ЗАДНЯЯ СТЕНКА ЯЩИКА INNOTECH ATIRA, H54, KB600, СТАЛЬ, БЕЛАЯ</v>
          </cell>
          <cell r="C1807">
            <v>0</v>
          </cell>
          <cell r="D1807">
            <v>40</v>
          </cell>
          <cell r="E1807">
            <v>375.59</v>
          </cell>
          <cell r="F1807">
            <v>253.69226549999999</v>
          </cell>
          <cell r="G1807">
            <v>253.69226549999999</v>
          </cell>
        </row>
        <row r="1808">
          <cell r="A1808">
            <v>9194439</v>
          </cell>
          <cell r="B1808" t="str">
            <v>ЗАДНЯЯ СТЕНКА ЯЩИКА INNOTECH ATIRA, H70, KB300, СТАЛЬ, БЕЛАЯ</v>
          </cell>
          <cell r="C1808">
            <v>0</v>
          </cell>
          <cell r="D1808">
            <v>40</v>
          </cell>
          <cell r="E1808">
            <v>198.87</v>
          </cell>
          <cell r="F1808">
            <v>134.32674150000003</v>
          </cell>
          <cell r="G1808">
            <v>134.32674150000003</v>
          </cell>
        </row>
        <row r="1809">
          <cell r="A1809">
            <v>9194441</v>
          </cell>
          <cell r="B1809" t="str">
            <v>ЗАДНЯЯ СТЕНКА ЯЩИКА INNOTECH ATIRA, H70, KB400, СТАЛЬ, БЕЛАЯ</v>
          </cell>
          <cell r="C1809">
            <v>0</v>
          </cell>
          <cell r="D1809">
            <v>40</v>
          </cell>
          <cell r="E1809">
            <v>223.02</v>
          </cell>
          <cell r="F1809">
            <v>150.63885900000002</v>
          </cell>
          <cell r="G1809">
            <v>150.63885900000002</v>
          </cell>
        </row>
        <row r="1810">
          <cell r="A1810">
            <v>9194442</v>
          </cell>
          <cell r="B1810" t="str">
            <v>ЗАДНЯЯ СТЕНКА ЯЩИКА INNOTECH ATIRA, H70, KB450, СТАЛЬ, БЕЛАЯ</v>
          </cell>
          <cell r="C1810">
            <v>0</v>
          </cell>
          <cell r="D1810">
            <v>40</v>
          </cell>
          <cell r="E1810">
            <v>235.11</v>
          </cell>
          <cell r="F1810">
            <v>158.80504950000002</v>
          </cell>
          <cell r="G1810">
            <v>158.80504950000002</v>
          </cell>
        </row>
        <row r="1811">
          <cell r="A1811">
            <v>9194443</v>
          </cell>
          <cell r="B1811" t="str">
            <v>ЗАДНЯЯ СТЕНКА ЯЩИКА INNOTECH ATIRA, H70, KB500, СТАЛЬ, БЕЛАЯ</v>
          </cell>
          <cell r="C1811">
            <v>0</v>
          </cell>
          <cell r="D1811">
            <v>40</v>
          </cell>
          <cell r="E1811">
            <v>247.18</v>
          </cell>
          <cell r="F1811">
            <v>166.957731</v>
          </cell>
          <cell r="G1811">
            <v>166.957731</v>
          </cell>
        </row>
        <row r="1812">
          <cell r="A1812">
            <v>9194445</v>
          </cell>
          <cell r="B1812" t="str">
            <v>ЗАДНЯЯ СТЕНКА ЯЩИКА INNOTECH ATIRA, H70, KB600, СТАЛЬ, БЕЛАЯ</v>
          </cell>
          <cell r="C1812">
            <v>0</v>
          </cell>
          <cell r="D1812">
            <v>40</v>
          </cell>
          <cell r="E1812">
            <v>273.68</v>
          </cell>
          <cell r="F1812">
            <v>184.85715600000003</v>
          </cell>
          <cell r="G1812">
            <v>184.85715600000003</v>
          </cell>
        </row>
        <row r="1813">
          <cell r="A1813">
            <v>9194447</v>
          </cell>
          <cell r="B1813" t="str">
            <v>ЗАДНЯЯ СТЕНКА ЯЩИКА INNOTECH ATIRA, H70, KB800, СТАЛЬ, БЕЛАЯ</v>
          </cell>
          <cell r="C1813">
            <v>0</v>
          </cell>
          <cell r="D1813">
            <v>20</v>
          </cell>
          <cell r="E1813">
            <v>464.28</v>
          </cell>
          <cell r="F1813">
            <v>313.59792599999997</v>
          </cell>
          <cell r="G1813">
            <v>313.59792599999997</v>
          </cell>
        </row>
        <row r="1814">
          <cell r="A1814">
            <v>9194448</v>
          </cell>
          <cell r="B1814" t="str">
            <v>ЗАДНЯЯ СТЕНКА ЯЩИКА INNOTECH ATIRA, H70, KB900, СТАЛЬ, БЕЛАЯ</v>
          </cell>
          <cell r="C1814">
            <v>0</v>
          </cell>
          <cell r="D1814">
            <v>20</v>
          </cell>
          <cell r="E1814">
            <v>488.43</v>
          </cell>
          <cell r="F1814">
            <v>329.91004350000003</v>
          </cell>
          <cell r="G1814">
            <v>329.91004350000003</v>
          </cell>
        </row>
        <row r="1815">
          <cell r="A1815">
            <v>9194450</v>
          </cell>
          <cell r="B1815" t="str">
            <v>ЗАДНЯЯ СТЕНКА ЯЩИКА INNOTECH ATIRA, H70, KB1200, СТАЛЬ, БЕЛАЯ*ЗАКАЗНАЯ ПОЗИЦИЯ!!!</v>
          </cell>
          <cell r="C1815" t="str">
            <v>*</v>
          </cell>
          <cell r="D1815">
            <v>20</v>
          </cell>
          <cell r="E1815">
            <v>560.91999999999996</v>
          </cell>
          <cell r="F1815">
            <v>378.87341400000003</v>
          </cell>
          <cell r="G1815">
            <v>378.87341400000003</v>
          </cell>
        </row>
        <row r="1816">
          <cell r="A1816">
            <v>9194465</v>
          </cell>
          <cell r="B1816" t="str">
            <v>ЗАДНЯЯ СТЕНКА КОРОБА INNOTECH ATIRA, H144, KB300, СТАЛЬ, БЕЛАЯ</v>
          </cell>
          <cell r="C1816">
            <v>0</v>
          </cell>
          <cell r="D1816">
            <v>20</v>
          </cell>
          <cell r="E1816">
            <v>338.15</v>
          </cell>
          <cell r="F1816">
            <v>228.40341749999999</v>
          </cell>
          <cell r="G1816">
            <v>228.40341749999999</v>
          </cell>
        </row>
        <row r="1817">
          <cell r="A1817">
            <v>9194467</v>
          </cell>
          <cell r="B1817" t="str">
            <v>ЗАДНЯЯ СТЕНКА КОРОБА INNOTECH ATIRA, H144, KB400, СТАЛЬ, БЕЛАЯ</v>
          </cell>
          <cell r="C1817">
            <v>0</v>
          </cell>
          <cell r="D1817">
            <v>20</v>
          </cell>
          <cell r="E1817">
            <v>387.86</v>
          </cell>
          <cell r="F1817">
            <v>261.98003700000004</v>
          </cell>
          <cell r="G1817">
            <v>261.98003700000004</v>
          </cell>
        </row>
        <row r="1818">
          <cell r="A1818">
            <v>9194468</v>
          </cell>
          <cell r="B1818" t="str">
            <v>ЗАДНЯЯ СТЕНКА КОРОБА INNOTECH ATIRA, H144, KB450, СТАЛЬ, БЕЛАЯ</v>
          </cell>
          <cell r="C1818">
            <v>0</v>
          </cell>
          <cell r="D1818">
            <v>20</v>
          </cell>
          <cell r="E1818">
            <v>412.7</v>
          </cell>
          <cell r="F1818">
            <v>278.75821500000001</v>
          </cell>
          <cell r="G1818">
            <v>278.75821500000001</v>
          </cell>
        </row>
        <row r="1819">
          <cell r="A1819">
            <v>9194469</v>
          </cell>
          <cell r="B1819" t="str">
            <v>ЗАДНЯЯ СТЕНКА КОРОБА INNOTECH ATIRA, H144, KB500, СТАЛЬ, БЕЛАЯ</v>
          </cell>
          <cell r="C1819">
            <v>0</v>
          </cell>
          <cell r="D1819">
            <v>20</v>
          </cell>
          <cell r="E1819">
            <v>437.56</v>
          </cell>
          <cell r="F1819">
            <v>295.54990200000003</v>
          </cell>
          <cell r="G1819">
            <v>295.54990200000003</v>
          </cell>
        </row>
        <row r="1820">
          <cell r="A1820">
            <v>9194471</v>
          </cell>
          <cell r="B1820" t="str">
            <v>ЗАДНЯЯ СТЕНКА КОРОБА INNOTECH ATIRA, H144, KB600, СТАЛЬ, БЕЛАЯ</v>
          </cell>
          <cell r="C1820">
            <v>0</v>
          </cell>
          <cell r="D1820">
            <v>20</v>
          </cell>
          <cell r="E1820">
            <v>495.65</v>
          </cell>
          <cell r="F1820">
            <v>334.78679250000005</v>
          </cell>
          <cell r="G1820">
            <v>334.78679250000005</v>
          </cell>
        </row>
        <row r="1821">
          <cell r="A1821">
            <v>9194474</v>
          </cell>
          <cell r="B1821" t="str">
            <v>ЗАДНЯЯ СТЕНКА КОРОБА INNOTECH ATIRA, H144, KB800, СТАЛЬ, БЕЛАЯ</v>
          </cell>
          <cell r="C1821">
            <v>0</v>
          </cell>
          <cell r="D1821">
            <v>10</v>
          </cell>
          <cell r="E1821">
            <v>749.74</v>
          </cell>
          <cell r="F1821">
            <v>506.41188300000005</v>
          </cell>
          <cell r="G1821">
            <v>506.41188300000005</v>
          </cell>
        </row>
        <row r="1822">
          <cell r="A1822">
            <v>9194476</v>
          </cell>
          <cell r="B1822" t="str">
            <v>ЗАДНЯЯ СТЕНКА КОРОБА INNOTECH ATIRA, H144, KB900, СТАЛЬ, БЕЛАЯ</v>
          </cell>
          <cell r="C1822">
            <v>0</v>
          </cell>
          <cell r="D1822">
            <v>10</v>
          </cell>
          <cell r="E1822">
            <v>813.53</v>
          </cell>
          <cell r="F1822">
            <v>549.49883850000003</v>
          </cell>
          <cell r="G1822">
            <v>549.49883850000003</v>
          </cell>
        </row>
        <row r="1823">
          <cell r="A1823">
            <v>9194478</v>
          </cell>
          <cell r="B1823" t="str">
            <v>ЗАДНЯЯ СТЕНКА КОРОБА INNOTECH ATIRA, H144, KB1200, СТАЛЬ, БЕЛАЯ*ЗАКАЗНАЯ ПОЗИЦИЯ!!!</v>
          </cell>
          <cell r="C1823" t="str">
            <v>*</v>
          </cell>
          <cell r="D1823">
            <v>10</v>
          </cell>
          <cell r="E1823">
            <v>982.73</v>
          </cell>
          <cell r="F1823">
            <v>663.78497850000008</v>
          </cell>
          <cell r="G1823">
            <v>663.78497850000008</v>
          </cell>
        </row>
        <row r="1824">
          <cell r="A1824">
            <v>9194536</v>
          </cell>
          <cell r="B1824" t="str">
            <v>ПРОДОЛЬНЫЙ РЕЛИНГ КОРОБА INNOTECH ATIRA, NL260, БЕЛЫЙ, ЛЕВЫЙ</v>
          </cell>
          <cell r="C1824">
            <v>0</v>
          </cell>
          <cell r="D1824">
            <v>80</v>
          </cell>
          <cell r="E1824">
            <v>180.8</v>
          </cell>
          <cell r="F1824">
            <v>122.12136000000001</v>
          </cell>
          <cell r="G1824">
            <v>122.12136000000001</v>
          </cell>
        </row>
        <row r="1825">
          <cell r="A1825">
            <v>9194537</v>
          </cell>
          <cell r="B1825" t="str">
            <v>ПРОДОЛЬНЫЙ РЕЛИНГ КОРОБА INNOTECH ATIRA, NL260, БЕЛЫЙ, ПРАВЫЙ</v>
          </cell>
          <cell r="C1825">
            <v>0</v>
          </cell>
          <cell r="D1825">
            <v>80</v>
          </cell>
          <cell r="E1825">
            <v>180.8</v>
          </cell>
          <cell r="F1825">
            <v>122.12136000000001</v>
          </cell>
          <cell r="G1825">
            <v>122.12136000000001</v>
          </cell>
        </row>
        <row r="1826">
          <cell r="A1826">
            <v>9194538</v>
          </cell>
          <cell r="B1826" t="str">
            <v>ПРОДОЛЬНЫЙ РЕЛИНГ КОРОБА INNOTECH ATIRA, NL300, БЕЛЫЙ, ЛЕВЫЙ</v>
          </cell>
          <cell r="C1826">
            <v>0</v>
          </cell>
          <cell r="D1826">
            <v>80</v>
          </cell>
          <cell r="E1826">
            <v>184.94</v>
          </cell>
          <cell r="F1826">
            <v>124.917723</v>
          </cell>
          <cell r="G1826">
            <v>124.917723</v>
          </cell>
        </row>
        <row r="1827">
          <cell r="A1827">
            <v>9194539</v>
          </cell>
          <cell r="B1827" t="str">
            <v>ПРОДОЛЬНЫЙ РЕЛИНГ КОРОБА INNOTECH ATIRA, NL300, БЕЛЫЙ, ПРАВЫЙ</v>
          </cell>
          <cell r="C1827">
            <v>0</v>
          </cell>
          <cell r="D1827">
            <v>80</v>
          </cell>
          <cell r="E1827">
            <v>184.94</v>
          </cell>
          <cell r="F1827">
            <v>124.917723</v>
          </cell>
          <cell r="G1827">
            <v>124.917723</v>
          </cell>
        </row>
        <row r="1828">
          <cell r="A1828">
            <v>9194540</v>
          </cell>
          <cell r="B1828" t="str">
            <v>ПРОДОЛЬНЫЙ РЕЛИНГ КОРОБА INNOTECH ATIRA, NL350, БЕЛЫЙ, ЛЕВЫЙ</v>
          </cell>
          <cell r="C1828">
            <v>0</v>
          </cell>
          <cell r="D1828">
            <v>80</v>
          </cell>
          <cell r="E1828">
            <v>190.14</v>
          </cell>
          <cell r="F1828">
            <v>128.43006299999999</v>
          </cell>
          <cell r="G1828">
            <v>128.43006299999999</v>
          </cell>
        </row>
        <row r="1829">
          <cell r="A1829">
            <v>9194541</v>
          </cell>
          <cell r="B1829" t="str">
            <v>ПРОДОЛЬНЫЙ РЕЛИНГ КОРОБА INNOTECH ATIRA, NL350, БЕЛЫЙ, ПРАВЫЙ</v>
          </cell>
          <cell r="C1829">
            <v>0</v>
          </cell>
          <cell r="D1829">
            <v>80</v>
          </cell>
          <cell r="E1829">
            <v>190.14</v>
          </cell>
          <cell r="F1829">
            <v>128.43006299999999</v>
          </cell>
          <cell r="G1829">
            <v>128.43006299999999</v>
          </cell>
        </row>
        <row r="1830">
          <cell r="A1830">
            <v>9194542</v>
          </cell>
          <cell r="B1830" t="str">
            <v>ПРОДОЛЬНЫЙ РЕЛИНГ КОРОБА INNOTECH ATIRA, NL420, БЕЛЫЙ, ЛЕВЫЙ</v>
          </cell>
          <cell r="C1830">
            <v>0</v>
          </cell>
          <cell r="D1830">
            <v>80</v>
          </cell>
          <cell r="E1830">
            <v>197.4</v>
          </cell>
          <cell r="F1830">
            <v>133.33383000000001</v>
          </cell>
          <cell r="G1830">
            <v>133.33383000000001</v>
          </cell>
        </row>
        <row r="1831">
          <cell r="A1831">
            <v>9194543</v>
          </cell>
          <cell r="B1831" t="str">
            <v>ПРОДОЛЬНЫЙ РЕЛИНГ КОРОБА INNOTECH ATIRA, NL420, БЕЛЫЙ, ПРАВЫЙ</v>
          </cell>
          <cell r="C1831">
            <v>0</v>
          </cell>
          <cell r="D1831">
            <v>80</v>
          </cell>
          <cell r="E1831">
            <v>197.4</v>
          </cell>
          <cell r="F1831">
            <v>133.33383000000001</v>
          </cell>
          <cell r="G1831">
            <v>133.33383000000001</v>
          </cell>
        </row>
        <row r="1832">
          <cell r="A1832">
            <v>9194544</v>
          </cell>
          <cell r="B1832" t="str">
            <v>ПРОДОЛЬНЫЙ РЕЛИНГ КОРОБА INNOTECH ATIRA, NL470, БЕЛЫЙ, ЛЕВЫЙ</v>
          </cell>
          <cell r="C1832">
            <v>0</v>
          </cell>
          <cell r="D1832">
            <v>80</v>
          </cell>
          <cell r="E1832">
            <v>202.6</v>
          </cell>
          <cell r="F1832">
            <v>136.84617</v>
          </cell>
          <cell r="G1832">
            <v>136.84617</v>
          </cell>
        </row>
        <row r="1833">
          <cell r="A1833">
            <v>9194545</v>
          </cell>
          <cell r="B1833" t="str">
            <v>ПРОДОЛЬНЫЙ РЕЛИНГ КОРОБА INNOTECH ATIRA, NL470, БЕЛЫЙ, ПРАВЫЙ</v>
          </cell>
          <cell r="C1833">
            <v>0</v>
          </cell>
          <cell r="D1833">
            <v>80</v>
          </cell>
          <cell r="E1833">
            <v>202.6</v>
          </cell>
          <cell r="F1833">
            <v>136.84617</v>
          </cell>
          <cell r="G1833">
            <v>136.84617</v>
          </cell>
        </row>
        <row r="1834">
          <cell r="A1834">
            <v>9194546</v>
          </cell>
          <cell r="B1834" t="str">
            <v>ПРОДОЛЬНЫЙ РЕЛИНГ КОРОБА INNOTECH ATIRA, NL520, БЕЛЫЙ, ЛЕВЫЙ</v>
          </cell>
          <cell r="C1834">
            <v>0</v>
          </cell>
          <cell r="D1834">
            <v>80</v>
          </cell>
          <cell r="E1834">
            <v>207.8</v>
          </cell>
          <cell r="F1834">
            <v>140.35851000000002</v>
          </cell>
          <cell r="G1834">
            <v>140.35851000000002</v>
          </cell>
        </row>
        <row r="1835">
          <cell r="A1835">
            <v>9194547</v>
          </cell>
          <cell r="B1835" t="str">
            <v>ПРОДОЛЬНЫЙ РЕЛИНГ КОРОБА INNOTECH ATIRA, NL520, БЕЛЫЙ, ПРАВЫЙ</v>
          </cell>
          <cell r="C1835">
            <v>0</v>
          </cell>
          <cell r="D1835">
            <v>80</v>
          </cell>
          <cell r="E1835">
            <v>207.8</v>
          </cell>
          <cell r="F1835">
            <v>140.35851000000002</v>
          </cell>
          <cell r="G1835">
            <v>140.35851000000002</v>
          </cell>
        </row>
        <row r="1836">
          <cell r="A1836">
            <v>9195024</v>
          </cell>
          <cell r="B1836" t="str">
            <v>ПРОДОЛЬНЫЙ РЕЛИНГ КОРОБА ВТОРОГО УРОВНЯ INNOTECH ATIRA, NL260, БЕЛЫЙ, ЛЕВЫЙ*ЗАКАЗНАЯ ПОЗИЦИЯ!!!</v>
          </cell>
          <cell r="C1836" t="str">
            <v>*</v>
          </cell>
          <cell r="D1836">
            <v>80</v>
          </cell>
          <cell r="E1836">
            <v>180.8</v>
          </cell>
          <cell r="F1836">
            <v>122.12136000000001</v>
          </cell>
          <cell r="G1836">
            <v>122.12136000000001</v>
          </cell>
        </row>
        <row r="1837">
          <cell r="A1837">
            <v>9195025</v>
          </cell>
          <cell r="B1837" t="str">
            <v>ПРОДОЛЬНЫЙ РЕЛИНГ КОРОБА ВТОРОГО УРОВНЯ INNOTECH ATIRA, NL260, БЕЛЫЙ, ПРАВЫЙ*ЗАКАЗНАЯ ПОЗИЦИЯ!!!</v>
          </cell>
          <cell r="C1837" t="str">
            <v>*</v>
          </cell>
          <cell r="D1837">
            <v>80</v>
          </cell>
          <cell r="E1837">
            <v>180.8</v>
          </cell>
          <cell r="F1837">
            <v>122.12136000000001</v>
          </cell>
          <cell r="G1837">
            <v>122.12136000000001</v>
          </cell>
        </row>
        <row r="1838">
          <cell r="A1838">
            <v>9195026</v>
          </cell>
          <cell r="B1838" t="str">
            <v>ПРОДОЛЬНЫЙ РЕЛИНГ КОРОБА ВТОРОГО УРОВНЯ INNOTECH ATIRA, NL300, БЕЛЫЙ, ЛЕВЫЙ*ЗАКАЗНАЯ ПОЗИЦИЯ!!!</v>
          </cell>
          <cell r="C1838" t="str">
            <v>*</v>
          </cell>
          <cell r="D1838">
            <v>80</v>
          </cell>
          <cell r="E1838">
            <v>184.94</v>
          </cell>
          <cell r="F1838">
            <v>124.917723</v>
          </cell>
          <cell r="G1838">
            <v>124.917723</v>
          </cell>
        </row>
        <row r="1839">
          <cell r="A1839">
            <v>9195027</v>
          </cell>
          <cell r="B1839" t="str">
            <v>ПРОДОЛЬНЫЙ РЕЛИНГ КОРОБА ВТОРОГО УРОВНЯ INNOTECH ATIRA, NL300, БЕЛЫЙ, ПРАВЫЙ*ЗАКАЗНАЯ ПОЗИЦИЯ!!!</v>
          </cell>
          <cell r="C1839" t="str">
            <v>*</v>
          </cell>
          <cell r="D1839">
            <v>80</v>
          </cell>
          <cell r="E1839">
            <v>184.94</v>
          </cell>
          <cell r="F1839">
            <v>124.917723</v>
          </cell>
          <cell r="G1839">
            <v>124.917723</v>
          </cell>
        </row>
        <row r="1840">
          <cell r="A1840">
            <v>9195028</v>
          </cell>
          <cell r="B1840" t="str">
            <v>ПРОДОЛЬНЫЙ РЕЛИНГ КОРОБА ВТОРОГО УРОВНЯ INNOTECH ATIRA, NL350, БЕЛЫЙ, ЛЕВЫЙ</v>
          </cell>
          <cell r="C1840">
            <v>0</v>
          </cell>
          <cell r="D1840">
            <v>80</v>
          </cell>
          <cell r="E1840">
            <v>190.14</v>
          </cell>
          <cell r="F1840">
            <v>128.43006299999999</v>
          </cell>
          <cell r="G1840">
            <v>128.43006299999999</v>
          </cell>
        </row>
        <row r="1841">
          <cell r="A1841">
            <v>9195029</v>
          </cell>
          <cell r="B1841" t="str">
            <v>ПРОДОЛЬНЫЙ РЕЛИНГ КОРОБА ВТОРОГО УРОВНЯ INNOTECH ATIRA, NL350, БЕЛЫЙ, ПРАВЫЙ</v>
          </cell>
          <cell r="C1841">
            <v>0</v>
          </cell>
          <cell r="D1841">
            <v>80</v>
          </cell>
          <cell r="E1841">
            <v>190.14</v>
          </cell>
          <cell r="F1841">
            <v>128.43006299999999</v>
          </cell>
          <cell r="G1841">
            <v>128.43006299999999</v>
          </cell>
        </row>
        <row r="1842">
          <cell r="A1842">
            <v>9195030</v>
          </cell>
          <cell r="B1842" t="str">
            <v>ПРОДОЛЬНЫЙ РЕЛИНГ КОРОБА ВТОРОГО УРОВНЯ INNOTECH ATIRA, NL420, БЕЛЫЙ, ЛЕВЫЙ</v>
          </cell>
          <cell r="C1842">
            <v>0</v>
          </cell>
          <cell r="D1842">
            <v>1</v>
          </cell>
          <cell r="E1842">
            <v>197.4</v>
          </cell>
          <cell r="F1842">
            <v>133.33383000000001</v>
          </cell>
          <cell r="G1842">
            <v>133.33383000000001</v>
          </cell>
        </row>
        <row r="1843">
          <cell r="A1843">
            <v>9195031</v>
          </cell>
          <cell r="B1843" t="str">
            <v>ПРОДОЛЬНЫЙ РЕЛИНГ КОРОБА ВТОРОГО УРОВНЯ INNOTECH ATIRA, NL420, БЕЛЫЙ, ПРАВЫЙ</v>
          </cell>
          <cell r="C1843">
            <v>0</v>
          </cell>
          <cell r="D1843">
            <v>1</v>
          </cell>
          <cell r="E1843">
            <v>197.4</v>
          </cell>
          <cell r="F1843">
            <v>133.33383000000001</v>
          </cell>
          <cell r="G1843">
            <v>133.33383000000001</v>
          </cell>
        </row>
        <row r="1844">
          <cell r="A1844">
            <v>9195032</v>
          </cell>
          <cell r="B1844" t="str">
            <v>ПРОДОЛЬНЫЙ РЕЛИНГ КОРОБА ВТОРОГО УРОВНЯ INNOTECH ATIRA, NL470, БЕЛЫЙ, ЛЕВЫЙ</v>
          </cell>
          <cell r="C1844">
            <v>0</v>
          </cell>
          <cell r="D1844">
            <v>1</v>
          </cell>
          <cell r="E1844">
            <v>202.6</v>
          </cell>
          <cell r="F1844">
            <v>136.84617</v>
          </cell>
          <cell r="G1844">
            <v>136.84617</v>
          </cell>
        </row>
        <row r="1845">
          <cell r="A1845">
            <v>9195033</v>
          </cell>
          <cell r="B1845" t="str">
            <v>ПРОДОЛЬНЫЙ РЕЛИНГ КОРОБА ВТОРОГО УРОВНЯ INNOTECH ATIRA, NL470, БЕЛЫЙ, ПРАВЫЙ</v>
          </cell>
          <cell r="C1845">
            <v>0</v>
          </cell>
          <cell r="D1845">
            <v>1</v>
          </cell>
          <cell r="E1845">
            <v>202.6</v>
          </cell>
          <cell r="F1845">
            <v>136.84617</v>
          </cell>
          <cell r="G1845">
            <v>136.84617</v>
          </cell>
        </row>
        <row r="1846">
          <cell r="A1846">
            <v>9195034</v>
          </cell>
          <cell r="B1846" t="str">
            <v>ПРОДОЛЬНЫЙ РЕЛИНГ КОРОБА ВТОРОГО УРОВНЯ INNOTECH ATIRA, NL520, БЕЛЫЙ, ЛЕВЫЙ</v>
          </cell>
          <cell r="C1846">
            <v>0</v>
          </cell>
          <cell r="D1846">
            <v>1</v>
          </cell>
          <cell r="E1846">
            <v>207.8</v>
          </cell>
          <cell r="F1846">
            <v>140.35851000000002</v>
          </cell>
          <cell r="G1846">
            <v>140.35851000000002</v>
          </cell>
        </row>
        <row r="1847">
          <cell r="A1847">
            <v>9195035</v>
          </cell>
          <cell r="B1847" t="str">
            <v>ПРОДОЛЬНЫЙ РЕЛИНГ КОРОБА ВТОРОГО УРОВНЯ INNOTECH ATIRA, NL520, БЕЛЫЙ, ПРАВЫЙ</v>
          </cell>
          <cell r="C1847">
            <v>0</v>
          </cell>
          <cell r="D1847">
            <v>1</v>
          </cell>
          <cell r="E1847">
            <v>207.8</v>
          </cell>
          <cell r="F1847">
            <v>140.35851000000002</v>
          </cell>
          <cell r="G1847">
            <v>140.35851000000002</v>
          </cell>
        </row>
        <row r="1848">
          <cell r="A1848">
            <v>9206257</v>
          </cell>
          <cell r="B1848" t="str">
            <v>АДАПТЕР ПРОДОЛЬНОГО РЕЛИНГА КОРОБА INNOTECH ATIRA, БЕЛЫЙ</v>
          </cell>
          <cell r="C1848">
            <v>0</v>
          </cell>
          <cell r="D1848">
            <v>1</v>
          </cell>
          <cell r="E1848">
            <v>181.19</v>
          </cell>
          <cell r="F1848">
            <v>122.38478550000001</v>
          </cell>
          <cell r="G1848">
            <v>122.38478550000001</v>
          </cell>
        </row>
        <row r="1849">
          <cell r="A1849">
            <v>9194684</v>
          </cell>
          <cell r="B1849" t="str">
            <v>КОМПЛЕКТ НАДСТАВОК НА БОКОВИНУ TOPSIDE INNOTECH ATIRA, H144, NL260, СТАЛЬ, БЕЛЫЙ</v>
          </cell>
          <cell r="C1849">
            <v>0</v>
          </cell>
          <cell r="D1849">
            <v>1</v>
          </cell>
          <cell r="E1849">
            <v>872.3</v>
          </cell>
          <cell r="F1849">
            <v>589.19503499999996</v>
          </cell>
          <cell r="G1849">
            <v>589.19503499999996</v>
          </cell>
        </row>
        <row r="1850">
          <cell r="A1850">
            <v>9194685</v>
          </cell>
          <cell r="B1850" t="str">
            <v>КОМПЛЕКТ НАДСТАВОК НА БОКОВИНУ TOPSIDE INNOTECH ATIRA, H144, NL300, СТАЛЬ, БЕЛЫЙ</v>
          </cell>
          <cell r="C1850">
            <v>0</v>
          </cell>
          <cell r="D1850">
            <v>1</v>
          </cell>
          <cell r="E1850">
            <v>877.58</v>
          </cell>
          <cell r="F1850">
            <v>592.76141100000007</v>
          </cell>
          <cell r="G1850">
            <v>592.76141100000007</v>
          </cell>
        </row>
        <row r="1851">
          <cell r="A1851">
            <v>9194686</v>
          </cell>
          <cell r="B1851" t="str">
            <v>КОМПЛЕКТ НАДСТАВОК НА БОКОВИНУ TOPSIDE INNOTECH ATIRA, H144, NL350, СТАЛЬ, БЕЛЫЙ</v>
          </cell>
          <cell r="C1851">
            <v>0</v>
          </cell>
          <cell r="D1851">
            <v>1</v>
          </cell>
          <cell r="E1851">
            <v>884.19</v>
          </cell>
          <cell r="F1851">
            <v>597.22613550000005</v>
          </cell>
          <cell r="G1851">
            <v>597.22613550000005</v>
          </cell>
        </row>
        <row r="1852">
          <cell r="A1852">
            <v>9194687</v>
          </cell>
          <cell r="B1852" t="str">
            <v>КОМПЛЕКТ НАДСТАВОК НА БОКОВИНУ TOPSIDE INNOTECH ATIRA, H144, NL420, СТАЛЬ, БЕЛЫЙ</v>
          </cell>
          <cell r="C1852">
            <v>0</v>
          </cell>
          <cell r="D1852">
            <v>1</v>
          </cell>
          <cell r="E1852">
            <v>893.45</v>
          </cell>
          <cell r="F1852">
            <v>603.48080249999998</v>
          </cell>
          <cell r="G1852">
            <v>603.48080249999998</v>
          </cell>
        </row>
        <row r="1853">
          <cell r="A1853">
            <v>9194688</v>
          </cell>
          <cell r="B1853" t="str">
            <v>КОМПЛЕКТ НАДСТАВОК НА БОКОВИНУ TOPSIDE INNOTECH ATIRA, H144, NL470, СТАЛЬ, БЕЛЫЙ</v>
          </cell>
          <cell r="C1853">
            <v>0</v>
          </cell>
          <cell r="D1853">
            <v>1</v>
          </cell>
          <cell r="E1853">
            <v>900.06</v>
          </cell>
          <cell r="F1853">
            <v>607.94552699999997</v>
          </cell>
          <cell r="G1853">
            <v>607.94552699999997</v>
          </cell>
        </row>
        <row r="1854">
          <cell r="A1854">
            <v>9194689</v>
          </cell>
          <cell r="B1854" t="str">
            <v>КОМПЛЕКТ НАДСТАВОК НА БОКОВИНУ TOPSIDE INNOTECH ATIRA, H144, NL520, СТАЛЬ, БЕЛЫЙ</v>
          </cell>
          <cell r="C1854">
            <v>0</v>
          </cell>
          <cell r="D1854">
            <v>1</v>
          </cell>
          <cell r="E1854">
            <v>906.66</v>
          </cell>
          <cell r="F1854">
            <v>612.40349700000002</v>
          </cell>
          <cell r="G1854">
            <v>612.40349700000002</v>
          </cell>
        </row>
        <row r="1855">
          <cell r="A1855">
            <v>9194658</v>
          </cell>
          <cell r="B1855" t="str">
            <v>КОМПЛЕКТ АДАПТЕРОВ TOPSIDE INNOTECH ATIRA, H144, БЕЛЫЙ</v>
          </cell>
          <cell r="C1855">
            <v>0</v>
          </cell>
          <cell r="D1855">
            <v>1</v>
          </cell>
          <cell r="E1855">
            <v>316.62</v>
          </cell>
          <cell r="F1855">
            <v>213.86097900000001</v>
          </cell>
          <cell r="G1855">
            <v>213.86097900000001</v>
          </cell>
        </row>
        <row r="1856">
          <cell r="A1856">
            <v>9194705</v>
          </cell>
          <cell r="B1856" t="str">
            <v>КОМПЛЕКТ НАДСТАВОК НА БОКОВИНУ TOPSIDE INNOTECH ATIRA, H176, NL260, СТАЛЬ, БЕЛЫЙ</v>
          </cell>
          <cell r="C1856">
            <v>0</v>
          </cell>
          <cell r="D1856">
            <v>1</v>
          </cell>
          <cell r="E1856">
            <v>1109.48</v>
          </cell>
          <cell r="F1856">
            <v>749.39826599999992</v>
          </cell>
          <cell r="G1856">
            <v>749.39826599999992</v>
          </cell>
        </row>
        <row r="1857">
          <cell r="A1857">
            <v>9194706</v>
          </cell>
          <cell r="B1857" t="str">
            <v>КОМПЛЕКТ НАДСТАВОК НА БОКОВИНУ TOPSIDE INNOTECH ATIRA, H176, NL300, СТАЛЬ, БЕЛЫЙ</v>
          </cell>
          <cell r="C1857">
            <v>0</v>
          </cell>
          <cell r="D1857">
            <v>1</v>
          </cell>
          <cell r="E1857">
            <v>1115.94</v>
          </cell>
          <cell r="F1857">
            <v>753.76167300000009</v>
          </cell>
          <cell r="G1857">
            <v>753.76167300000009</v>
          </cell>
        </row>
        <row r="1858">
          <cell r="A1858">
            <v>9194707</v>
          </cell>
          <cell r="B1858" t="str">
            <v>КОМПЛЕКТ НАДСТАВОК НА БОКОВИНУ TOPSIDE INNOTECH ATIRA, H176, NL350, СТАЛЬ, БЕЛЫЙ</v>
          </cell>
          <cell r="C1858">
            <v>0</v>
          </cell>
          <cell r="D1858">
            <v>1</v>
          </cell>
          <cell r="E1858">
            <v>1124.02</v>
          </cell>
          <cell r="F1858">
            <v>759.21930900000007</v>
          </cell>
          <cell r="G1858">
            <v>759.21930900000007</v>
          </cell>
        </row>
        <row r="1859">
          <cell r="A1859">
            <v>9194708</v>
          </cell>
          <cell r="B1859" t="str">
            <v>КОМПЛЕКТ НАДСТАВОК НА БОКОВИНУ TOPSIDE INNOTECH ATIRA, H176, NL420, СТАЛЬ, БЕЛЫЙ</v>
          </cell>
          <cell r="C1859">
            <v>0</v>
          </cell>
          <cell r="D1859">
            <v>1</v>
          </cell>
          <cell r="E1859">
            <v>1135.32</v>
          </cell>
          <cell r="F1859">
            <v>766.85189400000002</v>
          </cell>
          <cell r="G1859">
            <v>766.85189400000002</v>
          </cell>
        </row>
        <row r="1860">
          <cell r="A1860">
            <v>9194709</v>
          </cell>
          <cell r="B1860" t="str">
            <v>КОМПЛЕКТ НАДСТАВОК НА БОКОВИНУ TOPSIDE INNOTECH ATIRA, H176, NL470, СТАЛЬ, БЕЛЫЙ</v>
          </cell>
          <cell r="C1860">
            <v>0</v>
          </cell>
          <cell r="D1860">
            <v>1</v>
          </cell>
          <cell r="E1860">
            <v>1143.4100000000001</v>
          </cell>
          <cell r="F1860">
            <v>772.31628450000005</v>
          </cell>
          <cell r="G1860">
            <v>772.31628450000005</v>
          </cell>
        </row>
        <row r="1861">
          <cell r="A1861">
            <v>9194710</v>
          </cell>
          <cell r="B1861" t="str">
            <v>КОМПЛЕКТ НАДСТАВОК НА БОКОВИНУ TOPSIDE INNOTECH ATIRA, H176, NL520, СТАЛЬ, БЕЛЫЙ</v>
          </cell>
          <cell r="C1861">
            <v>0</v>
          </cell>
          <cell r="D1861">
            <v>1</v>
          </cell>
          <cell r="E1861">
            <v>1151.49</v>
          </cell>
          <cell r="F1861">
            <v>777.77392050000003</v>
          </cell>
          <cell r="G1861">
            <v>777.77392050000003</v>
          </cell>
        </row>
        <row r="1862">
          <cell r="A1862">
            <v>9194661</v>
          </cell>
          <cell r="B1862" t="str">
            <v>КОМПЛЕКТ АДАПТЕРОВ TOPSIDE INNOTECH ATIRA, H176, БЕЛЫЙ</v>
          </cell>
          <cell r="C1862">
            <v>0</v>
          </cell>
          <cell r="D1862">
            <v>1</v>
          </cell>
          <cell r="E1862">
            <v>514.52</v>
          </cell>
          <cell r="F1862">
            <v>347.53253400000006</v>
          </cell>
          <cell r="G1862">
            <v>347.53253400000006</v>
          </cell>
        </row>
        <row r="1863">
          <cell r="A1863">
            <v>9194804</v>
          </cell>
          <cell r="B1863" t="str">
            <v>КОМПЛЕКТ НАДСТАВОК НА БОКОВИНУ DESIGNSIDE INNOTECH ATIRA, H144, NL260, СТЕКЛО, БЕЛЫЙ*ЗАКАЗНАЯ ПОЗИЦИЯ!!!</v>
          </cell>
          <cell r="C1863" t="str">
            <v>*</v>
          </cell>
          <cell r="D1863">
            <v>1</v>
          </cell>
          <cell r="E1863">
            <v>1755.5</v>
          </cell>
          <cell r="F1863">
            <v>1185.752475</v>
          </cell>
          <cell r="G1863">
            <v>1185.752475</v>
          </cell>
        </row>
        <row r="1864">
          <cell r="A1864">
            <v>9194805</v>
          </cell>
          <cell r="B1864" t="str">
            <v>КОМПЛЕКТ НАДСТАВОК НА БОКОВИНУ DESIGNSIDE INNOTECH ATIRA, H144, NL300, СТЕКЛО, БЕЛЫЙ*ЗАКАЗНАЯ ПОЗИЦИЯ!!!</v>
          </cell>
          <cell r="C1864" t="str">
            <v>*</v>
          </cell>
          <cell r="D1864">
            <v>1</v>
          </cell>
          <cell r="E1864">
            <v>1768.72</v>
          </cell>
          <cell r="F1864">
            <v>1194.681924</v>
          </cell>
          <cell r="G1864">
            <v>1194.681924</v>
          </cell>
        </row>
        <row r="1865">
          <cell r="A1865">
            <v>9194806</v>
          </cell>
          <cell r="B1865" t="str">
            <v>КОМПЛЕКТ НАДСТАВОК НА БОКОВИНУ DESIGNSIDE INNOTECH ATIRA, H144, NL350, СТЕКЛО, БЕЛЫЙ*ЗАКАЗНАЯ ПОЗИЦИЯ!!!</v>
          </cell>
          <cell r="C1865" t="str">
            <v>*</v>
          </cell>
          <cell r="D1865">
            <v>1</v>
          </cell>
          <cell r="E1865">
            <v>1785.24</v>
          </cell>
          <cell r="F1865">
            <v>1205.8403579999999</v>
          </cell>
          <cell r="G1865">
            <v>1205.8403579999999</v>
          </cell>
        </row>
        <row r="1866">
          <cell r="A1866">
            <v>9194807</v>
          </cell>
          <cell r="B1866" t="str">
            <v>КОМПЛЕКТ НАДСТАВОК НА БОКОВИНУ DESIGNSIDE INNOTECH ATIRA, H144, NL420, СТЕКЛО, БЕЛЫЙ</v>
          </cell>
          <cell r="C1866">
            <v>0</v>
          </cell>
          <cell r="D1866">
            <v>1</v>
          </cell>
          <cell r="E1866">
            <v>1808.38</v>
          </cell>
          <cell r="F1866">
            <v>1221.4702710000001</v>
          </cell>
          <cell r="G1866">
            <v>1221.4702710000001</v>
          </cell>
        </row>
        <row r="1867">
          <cell r="A1867">
            <v>9194808</v>
          </cell>
          <cell r="B1867" t="str">
            <v>КОМПЛЕКТ НАДСТАВОК НА БОКОВИНУ DESIGNSIDE INNOTECH ATIRA, H144, NL470, СТЕКЛО, БЕЛЫЙ</v>
          </cell>
          <cell r="C1867">
            <v>0</v>
          </cell>
          <cell r="D1867">
            <v>1</v>
          </cell>
          <cell r="E1867">
            <v>1824.9</v>
          </cell>
          <cell r="F1867">
            <v>1232.6287050000001</v>
          </cell>
          <cell r="G1867">
            <v>1232.6287050000001</v>
          </cell>
        </row>
        <row r="1868">
          <cell r="A1868">
            <v>9194809</v>
          </cell>
          <cell r="B1868" t="str">
            <v>КОМПЛЕКТ НАДСТАВОК НА БОКОВИНУ DESIGNSIDE INNOTECH ATIRA, H144, NL520, СТЕКЛО, БЕЛЫЙ</v>
          </cell>
          <cell r="C1868">
            <v>0</v>
          </cell>
          <cell r="D1868">
            <v>1</v>
          </cell>
          <cell r="E1868">
            <v>1841.44</v>
          </cell>
          <cell r="F1868">
            <v>1243.8006480000001</v>
          </cell>
          <cell r="G1868">
            <v>1243.8006480000001</v>
          </cell>
        </row>
        <row r="1869">
          <cell r="A1869">
            <v>9196318</v>
          </cell>
          <cell r="B1869" t="str">
            <v>КОМПЛЕКТ АДАПТЕРОВ DESIGNSIDE INNOTECH ATIRA, H144, БЕЛЫЙ</v>
          </cell>
          <cell r="C1869">
            <v>0</v>
          </cell>
          <cell r="D1869">
            <v>1</v>
          </cell>
          <cell r="E1869">
            <v>751.97</v>
          </cell>
          <cell r="F1869">
            <v>507.91813650000006</v>
          </cell>
          <cell r="G1869">
            <v>507.91813650000006</v>
          </cell>
        </row>
        <row r="1870">
          <cell r="A1870">
            <v>9194825</v>
          </cell>
          <cell r="B1870" t="str">
            <v>КОМПЛЕКТ НАДСТАВОК НА БОКОВИНУ DESIGNSIDE INNOTECH ATIRA, H176, NL260, СТЕКЛО, БЕЛЫЙ*ЗАКАЗНАЯ ПОЗИЦИЯ!!!</v>
          </cell>
          <cell r="C1870" t="str">
            <v>*</v>
          </cell>
          <cell r="D1870">
            <v>1</v>
          </cell>
          <cell r="E1870">
            <v>2095.9499999999998</v>
          </cell>
          <cell r="F1870">
            <v>1415.7094274999997</v>
          </cell>
          <cell r="G1870">
            <v>1415.7094274999997</v>
          </cell>
        </row>
        <row r="1871">
          <cell r="A1871">
            <v>9194826</v>
          </cell>
          <cell r="B1871" t="str">
            <v>КОМПЛЕКТ НАДСТАВОК НА БОКОВИНУ DESIGNSIDE INNOTECH ATIRA, H176, NL300, СТЕКЛО, БЕЛЫЙ*ЗАКАЗНАЯ ПОЗИЦИЯ!!!</v>
          </cell>
          <cell r="C1871" t="str">
            <v>*</v>
          </cell>
          <cell r="D1871">
            <v>1</v>
          </cell>
          <cell r="E1871">
            <v>2112.11</v>
          </cell>
          <cell r="F1871">
            <v>1426.6246995000001</v>
          </cell>
          <cell r="G1871">
            <v>1426.6246995000001</v>
          </cell>
        </row>
        <row r="1872">
          <cell r="A1872">
            <v>9194827</v>
          </cell>
          <cell r="B1872" t="str">
            <v>КОМПЛЕКТ НАДСТАВОК НА БОКОВИНУ DESIGNSIDE INNOTECH ATIRA, H176, NL350, СТЕКЛО, БЕЛЫЙ*ЗАКАЗНАЯ ПОЗИЦИЯ!!!</v>
          </cell>
          <cell r="C1872" t="str">
            <v>*</v>
          </cell>
          <cell r="D1872">
            <v>1</v>
          </cell>
          <cell r="E1872">
            <v>2132.31</v>
          </cell>
          <cell r="F1872">
            <v>1440.2687895000001</v>
          </cell>
          <cell r="G1872">
            <v>1440.2687895000001</v>
          </cell>
        </row>
        <row r="1873">
          <cell r="A1873">
            <v>9194828</v>
          </cell>
          <cell r="B1873" t="str">
            <v>КОМПЛЕКТ НАДСТАВОК НА БОКОВИНУ DESIGNSIDE INNOTECH ATIRA, H176, NL420, СТЕКЛО, БЕЛЫЙ</v>
          </cell>
          <cell r="C1873">
            <v>0</v>
          </cell>
          <cell r="D1873">
            <v>1</v>
          </cell>
          <cell r="E1873">
            <v>2160.59</v>
          </cell>
          <cell r="F1873">
            <v>1459.3705155000002</v>
          </cell>
          <cell r="G1873">
            <v>1459.3705155000002</v>
          </cell>
        </row>
        <row r="1874">
          <cell r="A1874">
            <v>9194829</v>
          </cell>
          <cell r="B1874" t="str">
            <v>КОМПЛЕКТ НАДСТАВОК НА БОКОВИНУ DESIGNSIDE INNOTECH ATIRA, H176, NL470, СТЕКЛО, БЕЛЫЙ</v>
          </cell>
          <cell r="C1874">
            <v>0</v>
          </cell>
          <cell r="D1874">
            <v>1</v>
          </cell>
          <cell r="E1874">
            <v>2180.79</v>
          </cell>
          <cell r="F1874">
            <v>1473.0146055</v>
          </cell>
          <cell r="G1874">
            <v>1473.0146055</v>
          </cell>
        </row>
        <row r="1875">
          <cell r="A1875">
            <v>9194830</v>
          </cell>
          <cell r="B1875" t="str">
            <v>КОМПЛЕКТ НАДСТАВОК НА БОКОВИНУ DESIGNSIDE INNOTECH ATIRA, H176, NL520, СТЕКЛО, БЕЛЫЙ</v>
          </cell>
          <cell r="C1875">
            <v>0</v>
          </cell>
          <cell r="D1875">
            <v>1</v>
          </cell>
          <cell r="E1875">
            <v>2201</v>
          </cell>
          <cell r="F1875">
            <v>1486.6654500000002</v>
          </cell>
          <cell r="G1875">
            <v>1486.6654500000002</v>
          </cell>
        </row>
        <row r="1876">
          <cell r="A1876">
            <v>9196321</v>
          </cell>
          <cell r="B1876" t="str">
            <v>КОМПЛЕКТ АДАПТЕРОВ DESIGNSIDE INNOTECH ATIRA, H176, БЕЛЫЙ</v>
          </cell>
          <cell r="C1876">
            <v>0</v>
          </cell>
          <cell r="D1876">
            <v>1</v>
          </cell>
          <cell r="E1876">
            <v>949.86</v>
          </cell>
          <cell r="F1876">
            <v>641.58293700000002</v>
          </cell>
          <cell r="G1876">
            <v>641.58293700000002</v>
          </cell>
        </row>
        <row r="1877">
          <cell r="A1877">
            <v>9194730</v>
          </cell>
          <cell r="B1877" t="str">
            <v>ПЕРЕДНЯЯ ПАНЕЛЬ ВНУТРЕННЕГО ЯЩИКА 100 INNOTECH ATIRA, H70, KB450, БЕЛАЯ</v>
          </cell>
          <cell r="C1877">
            <v>0</v>
          </cell>
          <cell r="D1877">
            <v>20</v>
          </cell>
          <cell r="E1877">
            <v>1227.17</v>
          </cell>
          <cell r="F1877">
            <v>828.89197650000006</v>
          </cell>
          <cell r="G1877">
            <v>828.89197650000006</v>
          </cell>
        </row>
        <row r="1878">
          <cell r="A1878">
            <v>9194732</v>
          </cell>
          <cell r="B1878" t="str">
            <v>ПЕРЕДНЯЯ ПАНЕЛЬ ВНУТРЕННЕГО ЯЩИКА 100 INNOTECH ATIRA, H70, KB600, БЕЛАЯ</v>
          </cell>
          <cell r="C1878">
            <v>0</v>
          </cell>
          <cell r="D1878">
            <v>20</v>
          </cell>
          <cell r="E1878">
            <v>1352.5</v>
          </cell>
          <cell r="F1878">
            <v>913.54612500000007</v>
          </cell>
          <cell r="G1878">
            <v>913.54612500000007</v>
          </cell>
        </row>
        <row r="1879">
          <cell r="A1879">
            <v>9194734</v>
          </cell>
          <cell r="B1879" t="str">
            <v>ПЕРЕДНЯЯ ПАНЕЛЬ ВНУТРЕННЕГО ЯЩИКА 100 INNOTECH ATIRA, H70, KB900, БЕЛАЯ</v>
          </cell>
          <cell r="C1879">
            <v>0</v>
          </cell>
          <cell r="D1879">
            <v>20</v>
          </cell>
          <cell r="E1879">
            <v>2062.2600000000002</v>
          </cell>
          <cell r="F1879">
            <v>1392.9535170000001</v>
          </cell>
          <cell r="G1879">
            <v>1392.9535170000001</v>
          </cell>
        </row>
        <row r="1880">
          <cell r="A1880">
            <v>9194765</v>
          </cell>
          <cell r="B1880" t="str">
            <v>ПЕРЕДНЯЯ ПАНЕЛЬ ВНУТРЕННЕГО ЯЩИКА 100 INNOTECH ATIRA, L2000, АЛЮМИНИЙ, БЕЛАЯ</v>
          </cell>
          <cell r="C1880">
            <v>0</v>
          </cell>
          <cell r="D1880">
            <v>1</v>
          </cell>
          <cell r="E1880">
            <v>2662.76</v>
          </cell>
          <cell r="F1880">
            <v>1798.5612420000002</v>
          </cell>
          <cell r="G1880">
            <v>1798.5612420000002</v>
          </cell>
        </row>
        <row r="1881">
          <cell r="A1881">
            <v>9196348</v>
          </cell>
          <cell r="B1881" t="str">
            <v>КОМПЛЕКТ СОЕДИНИТЕЛЕЙ ПЕРЕДНЕЙ ПАНЕЛИ ВНУТР. ЯЩИКА 100 INNOTECH ATIRA, H70, БЕЛЫЙ</v>
          </cell>
          <cell r="C1881">
            <v>0</v>
          </cell>
          <cell r="D1881">
            <v>1</v>
          </cell>
          <cell r="E1881">
            <v>395.79</v>
          </cell>
          <cell r="F1881">
            <v>267.33635550000002</v>
          </cell>
          <cell r="G1881">
            <v>267.33635550000002</v>
          </cell>
        </row>
        <row r="1882">
          <cell r="A1882">
            <v>9204258</v>
          </cell>
          <cell r="B1882" t="str">
            <v>КОМПЛЕКТ СОЕДИНИТЕЛЕЙ ПЕРЕДНЕЙ ПАНЕЛИ ВНУТР. КОРОБА 100 INNOTECH ATIRA, H144, БЕЛЫЙ</v>
          </cell>
          <cell r="C1882">
            <v>0</v>
          </cell>
          <cell r="D1882">
            <v>1</v>
          </cell>
          <cell r="E1882">
            <v>791.56</v>
          </cell>
          <cell r="F1882">
            <v>534.65920200000005</v>
          </cell>
          <cell r="G1882">
            <v>534.65920200000005</v>
          </cell>
        </row>
        <row r="1883">
          <cell r="A1883">
            <v>9194615</v>
          </cell>
          <cell r="B1883" t="str">
            <v>ПОПЕРЕЧНЫЙ РЕЛИНГ INNOTECH ATIRA, L2000, БЕЛЫЙ</v>
          </cell>
          <cell r="C1883">
            <v>0</v>
          </cell>
          <cell r="D1883">
            <v>1</v>
          </cell>
          <cell r="E1883">
            <v>874.23</v>
          </cell>
          <cell r="F1883">
            <v>590.49865350000005</v>
          </cell>
          <cell r="G1883">
            <v>590.49865350000005</v>
          </cell>
        </row>
        <row r="1884">
          <cell r="A1884">
            <v>9196154</v>
          </cell>
          <cell r="B1884" t="str">
            <v>КОМПЛЕКТ ПРОДОЛЬНЫХ РЕЛИНГОВ ВНУТРЕННЕГО КОРОБА 100 INNOTECH ATIRA, NL350, БЕЛЫЙ*ЗАКАЗНАЯ ПОЗИЦИЯ!!!</v>
          </cell>
          <cell r="C1884" t="str">
            <v>*</v>
          </cell>
          <cell r="D1884">
            <v>1</v>
          </cell>
          <cell r="E1884">
            <v>413.5</v>
          </cell>
          <cell r="F1884">
            <v>279.29857499999997</v>
          </cell>
          <cell r="G1884">
            <v>279.29857499999997</v>
          </cell>
        </row>
        <row r="1885">
          <cell r="A1885">
            <v>9196155</v>
          </cell>
          <cell r="B1885" t="str">
            <v>КОМПЛЕКТ ПРОДОЛЬНЫХ РЕЛИНГОВ ВНУТРЕННЕГО КОРОБА 100 INNOTECH ATIRA, NL420, БЕЛЫЙ</v>
          </cell>
          <cell r="C1885">
            <v>0</v>
          </cell>
          <cell r="D1885">
            <v>1</v>
          </cell>
          <cell r="E1885">
            <v>428.03</v>
          </cell>
          <cell r="F1885">
            <v>289.11286349999995</v>
          </cell>
          <cell r="G1885">
            <v>289.11286349999995</v>
          </cell>
        </row>
        <row r="1886">
          <cell r="A1886">
            <v>9196156</v>
          </cell>
          <cell r="B1886" t="str">
            <v>КОМПЛЕКТ ПРОДОЛЬНЫХ РЕЛИНГОВ ВНУТРЕННЕГО КОРОБА 100 INNOTECH ATIRA, NL470, БЕЛЫЙ</v>
          </cell>
          <cell r="C1886">
            <v>0</v>
          </cell>
          <cell r="D1886">
            <v>1</v>
          </cell>
          <cell r="E1886">
            <v>438.44</v>
          </cell>
          <cell r="F1886">
            <v>296.14429800000005</v>
          </cell>
          <cell r="G1886">
            <v>296.14429800000005</v>
          </cell>
        </row>
        <row r="1887">
          <cell r="A1887">
            <v>9196157</v>
          </cell>
          <cell r="B1887" t="str">
            <v>КОМПЛЕКТ ПРОДОЛЬНЫХ РЕЛИНГОВ ВНУТРЕННЕГО КОРОБА 100 INNOTECH ATIRA, NL520, БЕЛЫЙ</v>
          </cell>
          <cell r="C1887">
            <v>0</v>
          </cell>
          <cell r="D1887">
            <v>1</v>
          </cell>
          <cell r="E1887">
            <v>448.83</v>
          </cell>
          <cell r="F1887">
            <v>303.16222349999998</v>
          </cell>
          <cell r="G1887">
            <v>303.16222349999998</v>
          </cell>
        </row>
        <row r="1888">
          <cell r="A1888">
            <v>9206224</v>
          </cell>
          <cell r="B1888" t="str">
            <v>КОМПЛЕКТ НАДСТАВОК НА БОК. ВНУТР. КОРОБА TOPSIDE INNOTECH ATIRA, H144, NL350, СТАЛЬ, БЕЛЫЙ*ЗАКАЗНАЯ ПОЗИЦИЯ!!!</v>
          </cell>
          <cell r="C1888" t="str">
            <v>*</v>
          </cell>
          <cell r="D1888">
            <v>1</v>
          </cell>
          <cell r="E1888">
            <v>884.19</v>
          </cell>
          <cell r="F1888">
            <v>597.22613550000005</v>
          </cell>
          <cell r="G1888">
            <v>597.22613550000005</v>
          </cell>
        </row>
        <row r="1889">
          <cell r="A1889">
            <v>9206225</v>
          </cell>
          <cell r="B1889" t="str">
            <v>КОМПЛЕКТ НАДСТАВОК НА БОК. ВНУТР. КОРОБА TOPSIDE INNOTECH ATIRA, H144, NL420, СТАЛЬ, БЕЛЫЙ*ЗАКАЗНАЯ ПОЗИЦИЯ!!!</v>
          </cell>
          <cell r="C1889" t="str">
            <v>*</v>
          </cell>
          <cell r="D1889">
            <v>1</v>
          </cell>
          <cell r="E1889">
            <v>893.45</v>
          </cell>
          <cell r="F1889">
            <v>603.48080249999998</v>
          </cell>
          <cell r="G1889">
            <v>603.48080249999998</v>
          </cell>
        </row>
        <row r="1890">
          <cell r="A1890">
            <v>9206227</v>
          </cell>
          <cell r="B1890" t="str">
            <v>КОМПЛЕКТ НАДСТАВОК НА БОК. ВНУТР. КОРОБА TOPSIDE INNOTECH ATIRA, H144, NL470, СТАЛЬ, БЕЛЫЙ</v>
          </cell>
          <cell r="C1890">
            <v>0</v>
          </cell>
          <cell r="D1890">
            <v>1</v>
          </cell>
          <cell r="E1890">
            <v>900.06</v>
          </cell>
          <cell r="F1890">
            <v>607.94552699999997</v>
          </cell>
          <cell r="G1890">
            <v>607.94552699999997</v>
          </cell>
        </row>
        <row r="1891">
          <cell r="A1891">
            <v>9206230</v>
          </cell>
          <cell r="B1891" t="str">
            <v>КОМПЛЕКТ НАДСТАВОК НА БОК. ВНУТР. КОРОБА TOPSIDE INNOTECH ATIRA, H144, NL520, СТАЛЬ, БЕЛЫЙ*ЗАКАЗНАЯ ПОЗИЦИЯ!!!</v>
          </cell>
          <cell r="C1891" t="str">
            <v>*</v>
          </cell>
          <cell r="D1891">
            <v>1</v>
          </cell>
          <cell r="E1891">
            <v>906.66</v>
          </cell>
          <cell r="F1891">
            <v>612.40349700000002</v>
          </cell>
          <cell r="G1891">
            <v>612.40349700000002</v>
          </cell>
        </row>
        <row r="1892">
          <cell r="A1892">
            <v>9206326</v>
          </cell>
          <cell r="B1892" t="str">
            <v>КОМПЛЕКТ СОЕДИНИТЕЛЕЙ ПЕРЕДНЕЙ ПАНЕЛИ ВНУТР. ЯЩИКА 200 INNOTECH ATIRA, H70, БЕЛЫЕ</v>
          </cell>
          <cell r="C1892">
            <v>0</v>
          </cell>
          <cell r="D1892">
            <v>1</v>
          </cell>
          <cell r="E1892">
            <v>2332.0700000000002</v>
          </cell>
          <cell r="F1892">
            <v>1575.1966815000003</v>
          </cell>
          <cell r="G1892">
            <v>1575.1966815000003</v>
          </cell>
        </row>
        <row r="1893">
          <cell r="A1893">
            <v>9206329</v>
          </cell>
          <cell r="B1893" t="str">
            <v>КОМПЛЕКТ СОЕДИНИТЕЛЕЙ ПЕРЕДНЕЙ ПАНЕЛИ ВНУТР. КОРОБА 200 INNOTECH ATIRA, H144, БЕЛЫЙ</v>
          </cell>
          <cell r="C1893">
            <v>0</v>
          </cell>
          <cell r="D1893">
            <v>1</v>
          </cell>
          <cell r="E1893">
            <v>2553.5700000000002</v>
          </cell>
          <cell r="F1893">
            <v>1724.8088565</v>
          </cell>
          <cell r="G1893">
            <v>1724.8088565</v>
          </cell>
        </row>
        <row r="1894">
          <cell r="A1894">
            <v>9194434</v>
          </cell>
          <cell r="B1894" t="str">
            <v>БОКОВИНА ЯЩИКА INNOTECH ATIRA, H54, NL470, АНТРАЦИТ, ЛЕВАЯ</v>
          </cell>
          <cell r="C1894">
            <v>0</v>
          </cell>
          <cell r="D1894">
            <v>18</v>
          </cell>
          <cell r="E1894">
            <v>843.59</v>
          </cell>
          <cell r="F1894">
            <v>569.80286550000005</v>
          </cell>
          <cell r="G1894">
            <v>569.80286550000005</v>
          </cell>
        </row>
        <row r="1895">
          <cell r="A1895">
            <v>9194435</v>
          </cell>
          <cell r="B1895" t="str">
            <v>БОКОВИНА ЯЩИКА INNOTECH ATIRA, H54, NL470, АНТРАЦИТ, ПРАВАЯ</v>
          </cell>
          <cell r="C1895">
            <v>0</v>
          </cell>
          <cell r="D1895">
            <v>18</v>
          </cell>
          <cell r="E1895">
            <v>843.59</v>
          </cell>
          <cell r="F1895">
            <v>569.80286550000005</v>
          </cell>
          <cell r="G1895">
            <v>569.80286550000005</v>
          </cell>
        </row>
        <row r="1896">
          <cell r="A1896">
            <v>9194418</v>
          </cell>
          <cell r="B1896" t="str">
            <v>БОКОВИНА ЯЩИКА INNOTECH ATIRA, H70, NL260, АНТРАЦИТ, ЛЕВАЯ</v>
          </cell>
          <cell r="C1896">
            <v>0</v>
          </cell>
          <cell r="D1896">
            <v>18</v>
          </cell>
          <cell r="E1896">
            <v>310.95</v>
          </cell>
          <cell r="F1896">
            <v>210.03117749999998</v>
          </cell>
          <cell r="G1896">
            <v>210.03117749999998</v>
          </cell>
        </row>
        <row r="1897">
          <cell r="A1897">
            <v>9194419</v>
          </cell>
          <cell r="B1897" t="str">
            <v>БОКОВИНА ЯЩИКА INNOTECH ATIRA, H70, NL260, АНТРАЦИТ, ПРАВАЯ</v>
          </cell>
          <cell r="C1897">
            <v>0</v>
          </cell>
          <cell r="D1897">
            <v>18</v>
          </cell>
          <cell r="E1897">
            <v>310.95</v>
          </cell>
          <cell r="F1897">
            <v>210.03117749999998</v>
          </cell>
          <cell r="G1897">
            <v>210.03117749999998</v>
          </cell>
        </row>
        <row r="1898">
          <cell r="A1898">
            <v>9194420</v>
          </cell>
          <cell r="B1898" t="str">
            <v>БОКОВИНА ЯЩИКА INNOTECH ATIRA, H70, NL300, АНТРАЦИТ, ЛЕВАЯ</v>
          </cell>
          <cell r="C1898">
            <v>0</v>
          </cell>
          <cell r="D1898">
            <v>18</v>
          </cell>
          <cell r="E1898">
            <v>323.33999999999997</v>
          </cell>
          <cell r="F1898">
            <v>218.40000299999997</v>
          </cell>
          <cell r="G1898">
            <v>218.40000299999997</v>
          </cell>
        </row>
        <row r="1899">
          <cell r="A1899">
            <v>9194421</v>
          </cell>
          <cell r="B1899" t="str">
            <v>БОКОВИНА ЯЩИКА INNOTECH ATIRA, H70, NL300, АНТРАЦИТ, ПРАВАЯ</v>
          </cell>
          <cell r="C1899">
            <v>0</v>
          </cell>
          <cell r="D1899">
            <v>18</v>
          </cell>
          <cell r="E1899">
            <v>323.33999999999997</v>
          </cell>
          <cell r="F1899">
            <v>218.40000299999997</v>
          </cell>
          <cell r="G1899">
            <v>218.40000299999997</v>
          </cell>
        </row>
        <row r="1900">
          <cell r="A1900">
            <v>9194422</v>
          </cell>
          <cell r="B1900" t="str">
            <v>БОКОВИНА ЯЩИКА INNOTECH ATIRA, H70, NL350, АНТРАЦИТ, ЛЕВАЯ</v>
          </cell>
          <cell r="C1900">
            <v>0</v>
          </cell>
          <cell r="D1900">
            <v>18</v>
          </cell>
          <cell r="E1900">
            <v>338.37</v>
          </cell>
          <cell r="F1900">
            <v>228.55201650000004</v>
          </cell>
          <cell r="G1900">
            <v>228.55201650000004</v>
          </cell>
        </row>
        <row r="1901">
          <cell r="A1901">
            <v>9194423</v>
          </cell>
          <cell r="B1901" t="str">
            <v>БОКОВИНА ЯЩИКА INNOTECH ATIRA, H70, NL350, АНТРАЦИТ, ПРАВАЯ</v>
          </cell>
          <cell r="C1901">
            <v>0</v>
          </cell>
          <cell r="D1901">
            <v>18</v>
          </cell>
          <cell r="E1901">
            <v>338.37</v>
          </cell>
          <cell r="F1901">
            <v>228.55201650000004</v>
          </cell>
          <cell r="G1901">
            <v>228.55201650000004</v>
          </cell>
        </row>
        <row r="1902">
          <cell r="A1902">
            <v>9194424</v>
          </cell>
          <cell r="B1902" t="str">
            <v>БОКОВИНА ЯЩИКА INNOTECH ATIRA, H70, NL420, АНТРАЦИТ, ЛЕВАЯ</v>
          </cell>
          <cell r="C1902">
            <v>0</v>
          </cell>
          <cell r="D1902">
            <v>18</v>
          </cell>
          <cell r="E1902">
            <v>361.56</v>
          </cell>
          <cell r="F1902">
            <v>244.21570200000002</v>
          </cell>
          <cell r="G1902">
            <v>244.21570200000002</v>
          </cell>
        </row>
        <row r="1903">
          <cell r="A1903">
            <v>9194425</v>
          </cell>
          <cell r="B1903" t="str">
            <v>БОКОВИНА ЯЩИКА INNOTECH ATIRA, H70, NL420, АНТРАЦИТ, ПРАВАЯ</v>
          </cell>
          <cell r="C1903">
            <v>0</v>
          </cell>
          <cell r="D1903">
            <v>18</v>
          </cell>
          <cell r="E1903">
            <v>361.56</v>
          </cell>
          <cell r="F1903">
            <v>244.21570200000002</v>
          </cell>
          <cell r="G1903">
            <v>244.21570200000002</v>
          </cell>
        </row>
        <row r="1904">
          <cell r="A1904">
            <v>9194426</v>
          </cell>
          <cell r="B1904" t="str">
            <v>БОКОВИНА ЯЩИКА INNOTECH ATIRA, H70, NL470, АНТРАЦИТ, ЛЕВАЯ</v>
          </cell>
          <cell r="C1904">
            <v>0</v>
          </cell>
          <cell r="D1904">
            <v>18</v>
          </cell>
          <cell r="E1904">
            <v>377.14</v>
          </cell>
          <cell r="F1904">
            <v>254.73921300000001</v>
          </cell>
          <cell r="G1904">
            <v>254.73921300000001</v>
          </cell>
        </row>
        <row r="1905">
          <cell r="A1905">
            <v>9194427</v>
          </cell>
          <cell r="B1905" t="str">
            <v>БОКОВИНА ЯЩИКА INNOTECH ATIRA, H70, NL470, АНТРАЦИТ, ПРАВАЯ</v>
          </cell>
          <cell r="C1905">
            <v>0</v>
          </cell>
          <cell r="D1905">
            <v>18</v>
          </cell>
          <cell r="E1905">
            <v>377.14</v>
          </cell>
          <cell r="F1905">
            <v>254.73921300000001</v>
          </cell>
          <cell r="G1905">
            <v>254.73921300000001</v>
          </cell>
        </row>
        <row r="1906">
          <cell r="A1906">
            <v>9194428</v>
          </cell>
          <cell r="B1906" t="str">
            <v>БОКОВИНА ЯЩИКА INNOTECH ATIRA, H70, NL520, АНТРАЦИТ, ЛЕВАЯ</v>
          </cell>
          <cell r="C1906">
            <v>0</v>
          </cell>
          <cell r="D1906">
            <v>18</v>
          </cell>
          <cell r="E1906">
            <v>392.93</v>
          </cell>
          <cell r="F1906">
            <v>265.40456850000004</v>
          </cell>
          <cell r="G1906">
            <v>265.40456850000004</v>
          </cell>
        </row>
        <row r="1907">
          <cell r="A1907">
            <v>9194429</v>
          </cell>
          <cell r="B1907" t="str">
            <v>БОКОВИНА ЯЩИКА INNOTECH ATIRA, H70, NL520, АНТРАЦИТ, ПРАВАЯ</v>
          </cell>
          <cell r="C1907">
            <v>0</v>
          </cell>
          <cell r="D1907">
            <v>18</v>
          </cell>
          <cell r="E1907">
            <v>392.93</v>
          </cell>
          <cell r="F1907">
            <v>265.40456850000004</v>
          </cell>
          <cell r="G1907">
            <v>265.40456850000004</v>
          </cell>
        </row>
        <row r="1908">
          <cell r="A1908">
            <v>9194625</v>
          </cell>
          <cell r="B1908" t="str">
            <v>СОЕДИНИТЕЛЬ ЗАДНЕЙ СТЕНКИ INNOTECH ATIRA, H54, АНТРАЦИТ, ЛЕВЫЙ</v>
          </cell>
          <cell r="C1908">
            <v>0</v>
          </cell>
          <cell r="D1908">
            <v>40</v>
          </cell>
          <cell r="E1908">
            <v>150.65</v>
          </cell>
          <cell r="F1908">
            <v>101.75654249999999</v>
          </cell>
          <cell r="G1908">
            <v>101.75654249999999</v>
          </cell>
        </row>
        <row r="1909">
          <cell r="A1909">
            <v>9194626</v>
          </cell>
          <cell r="B1909" t="str">
            <v>СОЕДИНИТЕЛЬ ЗАДНЕЙ СТЕНКИ INNOTECH ATIRA, H54, АНТРАЦИТ, ПРАВЫЙ</v>
          </cell>
          <cell r="C1909">
            <v>0</v>
          </cell>
          <cell r="D1909">
            <v>40</v>
          </cell>
          <cell r="E1909">
            <v>150.65</v>
          </cell>
          <cell r="F1909">
            <v>101.75654249999999</v>
          </cell>
          <cell r="G1909">
            <v>101.75654249999999</v>
          </cell>
        </row>
        <row r="1910">
          <cell r="A1910">
            <v>9194629</v>
          </cell>
          <cell r="B1910" t="str">
            <v>СОЕДИНИТЕЛЬ ЗАДНЕЙ СТЕНКИ INNOTECH ATIRA, H70, АНТРАЦИТ, ЛЕВЫЙ</v>
          </cell>
          <cell r="C1910">
            <v>0</v>
          </cell>
          <cell r="D1910">
            <v>40</v>
          </cell>
          <cell r="E1910">
            <v>98.72</v>
          </cell>
          <cell r="F1910">
            <v>66.680424000000002</v>
          </cell>
          <cell r="G1910">
            <v>66.680424000000002</v>
          </cell>
        </row>
        <row r="1911">
          <cell r="A1911">
            <v>9194630</v>
          </cell>
          <cell r="B1911" t="str">
            <v>СОЕДИНИТЕЛЬ ЗАДНЕЙ СТЕНКИ INNOTECH ATIRA, H70, АНТРАЦИТ, ПРАВЫЙ</v>
          </cell>
          <cell r="C1911">
            <v>0</v>
          </cell>
          <cell r="D1911">
            <v>40</v>
          </cell>
          <cell r="E1911">
            <v>98.72</v>
          </cell>
          <cell r="F1911">
            <v>66.680424000000002</v>
          </cell>
          <cell r="G1911">
            <v>66.680424000000002</v>
          </cell>
        </row>
        <row r="1912">
          <cell r="A1912">
            <v>9194637</v>
          </cell>
          <cell r="B1912" t="str">
            <v>СОЕДИНИТЕЛЬ ЗАДНЕЙ СТЕНКИ INNOTECH ATIRA, H144, АНТРАЦИТ, ЛЕВЫЙ</v>
          </cell>
          <cell r="C1912">
            <v>0</v>
          </cell>
          <cell r="D1912">
            <v>40</v>
          </cell>
          <cell r="E1912">
            <v>181.83</v>
          </cell>
          <cell r="F1912">
            <v>122.81707350000001</v>
          </cell>
          <cell r="G1912">
            <v>122.81707350000001</v>
          </cell>
        </row>
        <row r="1913">
          <cell r="A1913">
            <v>9194638</v>
          </cell>
          <cell r="B1913" t="str">
            <v>СОЕДИНИТЕЛЬ ЗАДНЕЙ СТЕНКИ INNOTECH ATIRA, H144, АНТРАЦИТ, ПРАВЫЙ</v>
          </cell>
          <cell r="C1913">
            <v>0</v>
          </cell>
          <cell r="D1913">
            <v>40</v>
          </cell>
          <cell r="E1913">
            <v>181.83</v>
          </cell>
          <cell r="F1913">
            <v>122.81707350000001</v>
          </cell>
          <cell r="G1913">
            <v>122.81707350000001</v>
          </cell>
        </row>
        <row r="1914">
          <cell r="A1914">
            <v>9194641</v>
          </cell>
          <cell r="B1914" t="str">
            <v>СОЕДИНИТЕЛЬ ЗАДНЕЙ СТЕНКИ INNOTECH ATIRA, H176, АНТРАЦИТ, ЛЕВЫЙ</v>
          </cell>
          <cell r="C1914">
            <v>0</v>
          </cell>
          <cell r="D1914">
            <v>40</v>
          </cell>
          <cell r="E1914">
            <v>227.94</v>
          </cell>
          <cell r="F1914">
            <v>153.962073</v>
          </cell>
          <cell r="G1914">
            <v>153.962073</v>
          </cell>
        </row>
        <row r="1915">
          <cell r="A1915">
            <v>9194642</v>
          </cell>
          <cell r="B1915" t="str">
            <v>СОЕДИНИТЕЛЬ ЗАДНЕЙ СТЕНКИ INNOTECH ATIRA, H176, АНТРАЦИТ, ПРАВЫЙ</v>
          </cell>
          <cell r="C1915">
            <v>0</v>
          </cell>
          <cell r="D1915">
            <v>40</v>
          </cell>
          <cell r="E1915">
            <v>227.94</v>
          </cell>
          <cell r="F1915">
            <v>153.962073</v>
          </cell>
          <cell r="G1915">
            <v>153.962073</v>
          </cell>
        </row>
        <row r="1916">
          <cell r="A1916">
            <v>9194437</v>
          </cell>
          <cell r="B1916" t="str">
            <v>ЗАДНЯЯ СТЕНКА ЯЩИКА INNOTECH ATIRA, H54, KB600, СТАЛЬ, АНТРАЦИТ*ЗАКАЗНАЯ ПОЗИЦИЯ!!!</v>
          </cell>
          <cell r="C1916" t="str">
            <v>*</v>
          </cell>
          <cell r="D1916">
            <v>40</v>
          </cell>
          <cell r="E1916">
            <v>375.59</v>
          </cell>
          <cell r="F1916">
            <v>253.69226549999999</v>
          </cell>
          <cell r="G1916">
            <v>253.69226549999999</v>
          </cell>
        </row>
        <row r="1917">
          <cell r="A1917">
            <v>9194452</v>
          </cell>
          <cell r="B1917" t="str">
            <v>ЗАДНЯЯ СТЕНКА ЯЩИКА INNOTECH ATIRA, H70, KB300, СТАЛЬ, АНТРАЦИТ</v>
          </cell>
          <cell r="C1917">
            <v>0</v>
          </cell>
          <cell r="D1917">
            <v>40</v>
          </cell>
          <cell r="E1917">
            <v>198.87</v>
          </cell>
          <cell r="F1917">
            <v>134.32674150000003</v>
          </cell>
          <cell r="G1917">
            <v>134.32674150000003</v>
          </cell>
        </row>
        <row r="1918">
          <cell r="A1918">
            <v>9194454</v>
          </cell>
          <cell r="B1918" t="str">
            <v>ЗАДНЯЯ СТЕНКА ЯЩИКА INNOTECH ATIRA, H70, KB400, СТАЛЬ, АНТРАЦИТ</v>
          </cell>
          <cell r="C1918">
            <v>0</v>
          </cell>
          <cell r="D1918">
            <v>40</v>
          </cell>
          <cell r="E1918">
            <v>223.02</v>
          </cell>
          <cell r="F1918">
            <v>150.63885900000002</v>
          </cell>
          <cell r="G1918">
            <v>150.63885900000002</v>
          </cell>
        </row>
        <row r="1919">
          <cell r="A1919">
            <v>9194455</v>
          </cell>
          <cell r="B1919" t="str">
            <v>ЗАДНЯЯ СТЕНКА ЯЩИКА INNOTECH ATIRA, H70, KB450, СТАЛЬ, АНТРАЦИТ</v>
          </cell>
          <cell r="C1919">
            <v>0</v>
          </cell>
          <cell r="D1919">
            <v>40</v>
          </cell>
          <cell r="E1919">
            <v>235.11</v>
          </cell>
          <cell r="F1919">
            <v>158.80504950000002</v>
          </cell>
          <cell r="G1919">
            <v>158.80504950000002</v>
          </cell>
        </row>
        <row r="1920">
          <cell r="A1920">
            <v>9194456</v>
          </cell>
          <cell r="B1920" t="str">
            <v>ЗАДНЯЯ СТЕНКА ЯЩИКА INNOTECH ATIRA, H70, KB500, СТАЛЬ, АНТРАЦИТ</v>
          </cell>
          <cell r="C1920">
            <v>0</v>
          </cell>
          <cell r="D1920">
            <v>40</v>
          </cell>
          <cell r="E1920">
            <v>247.18</v>
          </cell>
          <cell r="F1920">
            <v>166.957731</v>
          </cell>
          <cell r="G1920">
            <v>166.957731</v>
          </cell>
        </row>
        <row r="1921">
          <cell r="A1921">
            <v>9194458</v>
          </cell>
          <cell r="B1921" t="str">
            <v>ЗАДНЯЯ СТЕНКА ЯЩИКА INNOTECH ATIRA, H70, KB600, СТАЛЬ, АНТРАЦИТ</v>
          </cell>
          <cell r="C1921">
            <v>0</v>
          </cell>
          <cell r="D1921">
            <v>40</v>
          </cell>
          <cell r="E1921">
            <v>273.68</v>
          </cell>
          <cell r="F1921">
            <v>184.85715600000003</v>
          </cell>
          <cell r="G1921">
            <v>184.85715600000003</v>
          </cell>
        </row>
        <row r="1922">
          <cell r="A1922">
            <v>9194460</v>
          </cell>
          <cell r="B1922" t="str">
            <v>ЗАДНЯЯ СТЕНКА ЯЩИКА INNOTECH ATIRA, H70, KB800, СТАЛЬ, АНТРАЦИТ</v>
          </cell>
          <cell r="C1922">
            <v>0</v>
          </cell>
          <cell r="D1922">
            <v>20</v>
          </cell>
          <cell r="E1922">
            <v>464.28</v>
          </cell>
          <cell r="F1922">
            <v>313.59792599999997</v>
          </cell>
          <cell r="G1922">
            <v>313.59792599999997</v>
          </cell>
        </row>
        <row r="1923">
          <cell r="A1923">
            <v>9194461</v>
          </cell>
          <cell r="B1923" t="str">
            <v>ЗАДНЯЯ СТЕНКА ЯЩИКА INNOTECH ATIRA, H70, KB900, СТАЛЬ, АНТРАЦИТ</v>
          </cell>
          <cell r="C1923">
            <v>0</v>
          </cell>
          <cell r="D1923">
            <v>20</v>
          </cell>
          <cell r="E1923">
            <v>488.43</v>
          </cell>
          <cell r="F1923">
            <v>329.91004350000003</v>
          </cell>
          <cell r="G1923">
            <v>329.91004350000003</v>
          </cell>
        </row>
        <row r="1924">
          <cell r="A1924">
            <v>9194463</v>
          </cell>
          <cell r="B1924" t="str">
            <v>ЗАДНЯЯ СТЕНКА ЯЩИКА INNOTECH ATIRA, H70, KB1200, СТАЛЬ, АНТРАЦИТ*ЗАКАЗНАЯ ПОЗИЦИЯ!!!</v>
          </cell>
          <cell r="C1924" t="str">
            <v>*</v>
          </cell>
          <cell r="D1924">
            <v>20</v>
          </cell>
          <cell r="E1924">
            <v>560.91999999999996</v>
          </cell>
          <cell r="F1924">
            <v>378.87341400000003</v>
          </cell>
          <cell r="G1924">
            <v>378.87341400000003</v>
          </cell>
        </row>
        <row r="1925">
          <cell r="A1925">
            <v>9194480</v>
          </cell>
          <cell r="B1925" t="str">
            <v>ЗАДНЯЯ СТЕНКА КОРОБА INNOTECH ATIRA, H144, KB300, СТАЛЬ, АНТРАЦИТ</v>
          </cell>
          <cell r="C1925">
            <v>0</v>
          </cell>
          <cell r="D1925">
            <v>20</v>
          </cell>
          <cell r="E1925">
            <v>338.15</v>
          </cell>
          <cell r="F1925">
            <v>228.40341749999999</v>
          </cell>
          <cell r="G1925">
            <v>228.40341749999999</v>
          </cell>
        </row>
        <row r="1926">
          <cell r="A1926">
            <v>9194482</v>
          </cell>
          <cell r="B1926" t="str">
            <v>ЗАДНЯЯ СТЕНКА КОРОБА INNOTECH ATIRA, H144, KB400, СТАЛЬ, АНТРАЦИТ</v>
          </cell>
          <cell r="C1926">
            <v>0</v>
          </cell>
          <cell r="D1926">
            <v>20</v>
          </cell>
          <cell r="E1926">
            <v>387.86</v>
          </cell>
          <cell r="F1926">
            <v>261.98003700000004</v>
          </cell>
          <cell r="G1926">
            <v>261.98003700000004</v>
          </cell>
        </row>
        <row r="1927">
          <cell r="A1927">
            <v>9194483</v>
          </cell>
          <cell r="B1927" t="str">
            <v>ЗАДНЯЯ СТЕНКА КОРОБА INNOTECH ATIRA, H144, KB450, СТАЛЬ, АНТРАЦИТ</v>
          </cell>
          <cell r="C1927">
            <v>0</v>
          </cell>
          <cell r="D1927">
            <v>20</v>
          </cell>
          <cell r="E1927">
            <v>412.7</v>
          </cell>
          <cell r="F1927">
            <v>278.75821500000001</v>
          </cell>
          <cell r="G1927">
            <v>278.75821500000001</v>
          </cell>
        </row>
        <row r="1928">
          <cell r="A1928">
            <v>9194484</v>
          </cell>
          <cell r="B1928" t="str">
            <v>ЗАДНЯЯ СТЕНКА КОРОБА INNOTECH ATIRA, H144, KB500, СТАЛЬ, АНТРАЦИТ</v>
          </cell>
          <cell r="C1928">
            <v>0</v>
          </cell>
          <cell r="D1928">
            <v>20</v>
          </cell>
          <cell r="E1928">
            <v>437.56</v>
          </cell>
          <cell r="F1928">
            <v>295.54990200000003</v>
          </cell>
          <cell r="G1928">
            <v>295.54990200000003</v>
          </cell>
        </row>
        <row r="1929">
          <cell r="A1929">
            <v>9194486</v>
          </cell>
          <cell r="B1929" t="str">
            <v>ЗАДНЯЯ СТЕНКА КОРОБА INNOTECH ATIRA, H144, KB600, СТАЛЬ, АНТРАЦИТ</v>
          </cell>
          <cell r="C1929">
            <v>0</v>
          </cell>
          <cell r="D1929">
            <v>20</v>
          </cell>
          <cell r="E1929">
            <v>495.65</v>
          </cell>
          <cell r="F1929">
            <v>334.78679250000005</v>
          </cell>
          <cell r="G1929">
            <v>334.78679250000005</v>
          </cell>
        </row>
        <row r="1930">
          <cell r="A1930">
            <v>9194489</v>
          </cell>
          <cell r="B1930" t="str">
            <v>ЗАДНЯЯ СТЕНКА КОРОБА INNOTECH ATIRA, H144, KB800, СТАЛЬ, АНТРАЦИТ</v>
          </cell>
          <cell r="C1930">
            <v>0</v>
          </cell>
          <cell r="D1930">
            <v>10</v>
          </cell>
          <cell r="E1930">
            <v>749.74</v>
          </cell>
          <cell r="F1930">
            <v>506.41188300000005</v>
          </cell>
          <cell r="G1930">
            <v>506.41188300000005</v>
          </cell>
        </row>
        <row r="1931">
          <cell r="A1931">
            <v>9194491</v>
          </cell>
          <cell r="B1931" t="str">
            <v>ЗАДНЯЯ СТЕНКА КОРОБА INNOTECH ATIRA, H144, KB900, СТАЛЬ, АНТРАЦИТ</v>
          </cell>
          <cell r="C1931">
            <v>0</v>
          </cell>
          <cell r="D1931">
            <v>10</v>
          </cell>
          <cell r="E1931">
            <v>813.53</v>
          </cell>
          <cell r="F1931">
            <v>549.49883850000003</v>
          </cell>
          <cell r="G1931">
            <v>549.49883850000003</v>
          </cell>
        </row>
        <row r="1932">
          <cell r="A1932">
            <v>9194493</v>
          </cell>
          <cell r="B1932" t="str">
            <v>ЗАДНЯЯ СТЕНКА КОРОБА INNOTECH ATIRA, H144, KB1200, СТАЛЬ, АНТРАЦИТ*ЗАКАЗНАЯ ПОЗИЦИЯ!!!</v>
          </cell>
          <cell r="C1932" t="str">
            <v>*</v>
          </cell>
          <cell r="D1932">
            <v>10</v>
          </cell>
          <cell r="E1932">
            <v>982.73</v>
          </cell>
          <cell r="F1932">
            <v>663.78497850000008</v>
          </cell>
          <cell r="G1932">
            <v>663.78497850000008</v>
          </cell>
        </row>
        <row r="1933">
          <cell r="A1933">
            <v>9194550</v>
          </cell>
          <cell r="B1933" t="str">
            <v>ПРОДОЛЬНЫЙ РЕЛИНГ КОРОБА INNOTECH ATIRA, NL260, АНТРАЦИТ, ЛЕВЫЙ</v>
          </cell>
          <cell r="C1933">
            <v>0</v>
          </cell>
          <cell r="D1933">
            <v>80</v>
          </cell>
          <cell r="E1933">
            <v>180.8</v>
          </cell>
          <cell r="F1933">
            <v>122.12136000000001</v>
          </cell>
          <cell r="G1933">
            <v>122.12136000000001</v>
          </cell>
        </row>
        <row r="1934">
          <cell r="A1934">
            <v>9194551</v>
          </cell>
          <cell r="B1934" t="str">
            <v>ПРОДОЛЬНЫЙ РЕЛИНГ КОРОБА INNOTECH ATIRA, NL260, АНТРАЦИТ, ПРАВЫЙ</v>
          </cell>
          <cell r="C1934">
            <v>0</v>
          </cell>
          <cell r="D1934">
            <v>80</v>
          </cell>
          <cell r="E1934">
            <v>180.8</v>
          </cell>
          <cell r="F1934">
            <v>122.12136000000001</v>
          </cell>
          <cell r="G1934">
            <v>122.12136000000001</v>
          </cell>
        </row>
        <row r="1935">
          <cell r="A1935">
            <v>9194552</v>
          </cell>
          <cell r="B1935" t="str">
            <v>ПРОДОЛЬНЫЙ РЕЛИНГ КОРОБА INNOTECH ATIRA, NL300, АНТРАЦИТ, ЛЕВЫЙ</v>
          </cell>
          <cell r="C1935">
            <v>0</v>
          </cell>
          <cell r="D1935">
            <v>80</v>
          </cell>
          <cell r="E1935">
            <v>184.94</v>
          </cell>
          <cell r="F1935">
            <v>124.917723</v>
          </cell>
          <cell r="G1935">
            <v>124.917723</v>
          </cell>
        </row>
        <row r="1936">
          <cell r="A1936">
            <v>9194553</v>
          </cell>
          <cell r="B1936" t="str">
            <v>ПРОДОЛЬНЫЙ РЕЛИНГ КОРОБА INNOTECH ATIRA, NL300, АНТРАЦИТ, ПРАВЫЙ</v>
          </cell>
          <cell r="C1936">
            <v>0</v>
          </cell>
          <cell r="D1936">
            <v>80</v>
          </cell>
          <cell r="E1936">
            <v>184.94</v>
          </cell>
          <cell r="F1936">
            <v>124.917723</v>
          </cell>
          <cell r="G1936">
            <v>124.917723</v>
          </cell>
        </row>
        <row r="1937">
          <cell r="A1937">
            <v>9194554</v>
          </cell>
          <cell r="B1937" t="str">
            <v>ПРОДОЛЬНЫЙ РЕЛИНГ КОРОБА INNOTECH ATIRA, NL350, АНТРАЦИТ, ЛЕВЫЙ</v>
          </cell>
          <cell r="C1937">
            <v>0</v>
          </cell>
          <cell r="D1937">
            <v>80</v>
          </cell>
          <cell r="E1937">
            <v>190.14</v>
          </cell>
          <cell r="F1937">
            <v>128.43006299999999</v>
          </cell>
          <cell r="G1937">
            <v>128.43006299999999</v>
          </cell>
        </row>
        <row r="1938">
          <cell r="A1938">
            <v>9194555</v>
          </cell>
          <cell r="B1938" t="str">
            <v>ПРОДОЛЬНЫЙ РЕЛИНГ КОРОБА INNOTECH ATIRA, NL350, АНТРАЦИТ, ПРАВЫЙ</v>
          </cell>
          <cell r="C1938">
            <v>0</v>
          </cell>
          <cell r="D1938">
            <v>80</v>
          </cell>
          <cell r="E1938">
            <v>190.14</v>
          </cell>
          <cell r="F1938">
            <v>128.43006299999999</v>
          </cell>
          <cell r="G1938">
            <v>128.43006299999999</v>
          </cell>
        </row>
        <row r="1939">
          <cell r="A1939">
            <v>9194556</v>
          </cell>
          <cell r="B1939" t="str">
            <v>ПРОДОЛЬНЫЙ РЕЛИНГ КОРОБА INNOTECH ATIRA, NL420, АНТРАЦИТ, ЛЕВЫЙ</v>
          </cell>
          <cell r="C1939">
            <v>0</v>
          </cell>
          <cell r="D1939">
            <v>80</v>
          </cell>
          <cell r="E1939">
            <v>197.4</v>
          </cell>
          <cell r="F1939">
            <v>133.33383000000001</v>
          </cell>
          <cell r="G1939">
            <v>133.33383000000001</v>
          </cell>
        </row>
        <row r="1940">
          <cell r="A1940">
            <v>9194557</v>
          </cell>
          <cell r="B1940" t="str">
            <v>ПРОДОЛЬНЫЙ РЕЛИНГ КОРОБА INNOTECH ATIRA, NL420, АНТРАЦИТ, ПРАВЫЙ</v>
          </cell>
          <cell r="C1940">
            <v>0</v>
          </cell>
          <cell r="D1940">
            <v>80</v>
          </cell>
          <cell r="E1940">
            <v>197.4</v>
          </cell>
          <cell r="F1940">
            <v>133.33383000000001</v>
          </cell>
          <cell r="G1940">
            <v>133.33383000000001</v>
          </cell>
        </row>
        <row r="1941">
          <cell r="A1941">
            <v>9194558</v>
          </cell>
          <cell r="B1941" t="str">
            <v>ПРОДОЛЬНЫЙ РЕЛИНГ КОРОБА INNOTECH ATIRA, NL470, АНТРАЦИТ, ЛЕВЫЙ</v>
          </cell>
          <cell r="C1941">
            <v>0</v>
          </cell>
          <cell r="D1941">
            <v>80</v>
          </cell>
          <cell r="E1941">
            <v>202.6</v>
          </cell>
          <cell r="F1941">
            <v>136.84617</v>
          </cell>
          <cell r="G1941">
            <v>136.84617</v>
          </cell>
        </row>
        <row r="1942">
          <cell r="A1942">
            <v>9194559</v>
          </cell>
          <cell r="B1942" t="str">
            <v>ПРОДОЛЬНЫЙ РЕЛИНГ КОРОБА INNOTECH ATIRA, NL470, АНТРАЦИТ, ПРАВЫЙ</v>
          </cell>
          <cell r="C1942">
            <v>0</v>
          </cell>
          <cell r="D1942">
            <v>80</v>
          </cell>
          <cell r="E1942">
            <v>202.6</v>
          </cell>
          <cell r="F1942">
            <v>136.84617</v>
          </cell>
          <cell r="G1942">
            <v>136.84617</v>
          </cell>
        </row>
        <row r="1943">
          <cell r="A1943">
            <v>9194560</v>
          </cell>
          <cell r="B1943" t="str">
            <v>ПРОДОЛЬНЫЙ РЕЛИНГ КОРОБА INNOTECH ATIRA, NL520, АНТРАЦИТ, ЛЕВЫЙ</v>
          </cell>
          <cell r="C1943">
            <v>0</v>
          </cell>
          <cell r="D1943">
            <v>80</v>
          </cell>
          <cell r="E1943">
            <v>207.8</v>
          </cell>
          <cell r="F1943">
            <v>140.35851000000002</v>
          </cell>
          <cell r="G1943">
            <v>140.35851000000002</v>
          </cell>
        </row>
        <row r="1944">
          <cell r="A1944">
            <v>9194561</v>
          </cell>
          <cell r="B1944" t="str">
            <v>ПРОДОЛЬНЫЙ РЕЛИНГ КОРОБА INNOTECH ATIRA, NL520, АНТРАЦИТ, ПРАВЫЙ</v>
          </cell>
          <cell r="C1944">
            <v>0</v>
          </cell>
          <cell r="D1944">
            <v>80</v>
          </cell>
          <cell r="E1944">
            <v>207.8</v>
          </cell>
          <cell r="F1944">
            <v>140.35851000000002</v>
          </cell>
          <cell r="G1944">
            <v>140.35851000000002</v>
          </cell>
        </row>
        <row r="1945">
          <cell r="A1945">
            <v>9195038</v>
          </cell>
          <cell r="B1945" t="str">
            <v>ПРОДОЛЬНЫЙ РЕЛИНГ КОРОБА ВТОРОГО УРОВНЯ INNOTECH ATIRA, NL260, АНТРАЦИТ, ЛЕВЫЙ*ЗАКАЗНАЯ ПОЗИЦИЯ!!!</v>
          </cell>
          <cell r="C1945" t="str">
            <v>*</v>
          </cell>
          <cell r="D1945">
            <v>80</v>
          </cell>
          <cell r="E1945">
            <v>180.8</v>
          </cell>
          <cell r="F1945">
            <v>122.12136000000001</v>
          </cell>
          <cell r="G1945">
            <v>122.12136000000001</v>
          </cell>
        </row>
        <row r="1946">
          <cell r="A1946">
            <v>9195039</v>
          </cell>
          <cell r="B1946" t="str">
            <v>ПРОДОЛЬНЫЙ РЕЛИНГ КОРОБА ВТОРОГО УРОВНЯ INNOTECH ATIRA, NL260, АНТРАЦИТ, ПРАВЫЙ*ЗАКАЗНАЯ ПОЗИЦИЯ!!!</v>
          </cell>
          <cell r="C1946" t="str">
            <v>*</v>
          </cell>
          <cell r="D1946">
            <v>80</v>
          </cell>
          <cell r="E1946">
            <v>180.8</v>
          </cell>
          <cell r="F1946">
            <v>122.12136000000001</v>
          </cell>
          <cell r="G1946">
            <v>122.12136000000001</v>
          </cell>
        </row>
        <row r="1947">
          <cell r="A1947">
            <v>9195040</v>
          </cell>
          <cell r="B1947" t="str">
            <v>ПРОДОЛЬНЫЙ РЕЛИНГ КОРОБА ВТОРОГО УРОВНЯ INNOTECH ATIRA, NL300, АНТРАЦИТ, ЛЕВЫЙ*ЗАКАЗНАЯ ПОЗИЦИЯ!!!</v>
          </cell>
          <cell r="C1947" t="str">
            <v>*</v>
          </cell>
          <cell r="D1947">
            <v>80</v>
          </cell>
          <cell r="E1947">
            <v>184.94</v>
          </cell>
          <cell r="F1947">
            <v>124.917723</v>
          </cell>
          <cell r="G1947">
            <v>124.917723</v>
          </cell>
        </row>
        <row r="1948">
          <cell r="A1948">
            <v>9195041</v>
          </cell>
          <cell r="B1948" t="str">
            <v>ПРОДОЛЬНЫЙ РЕЛИНГ КОРОБА ВТОРОГО УРОВНЯ INNOTECH ATIRA, NL300, АНТРАЦИТ, ПРАВЫЙ*ЗАКАЗНАЯ ПОЗИЦИЯ!!!</v>
          </cell>
          <cell r="C1948" t="str">
            <v>*</v>
          </cell>
          <cell r="D1948">
            <v>80</v>
          </cell>
          <cell r="E1948">
            <v>184.94</v>
          </cell>
          <cell r="F1948">
            <v>124.917723</v>
          </cell>
          <cell r="G1948">
            <v>124.917723</v>
          </cell>
        </row>
        <row r="1949">
          <cell r="A1949">
            <v>9195042</v>
          </cell>
          <cell r="B1949" t="str">
            <v>ПРОДОЛЬНЫЙ РЕЛИНГ КОРОБА ВТОРОГО УРОВНЯ INNOTECH ATIRA, NL350, АНТРАЦИТ, ЛЕВЫЙ</v>
          </cell>
          <cell r="C1949">
            <v>0</v>
          </cell>
          <cell r="D1949">
            <v>80</v>
          </cell>
          <cell r="E1949">
            <v>190.14</v>
          </cell>
          <cell r="F1949">
            <v>128.43006299999999</v>
          </cell>
          <cell r="G1949">
            <v>128.43006299999999</v>
          </cell>
        </row>
        <row r="1950">
          <cell r="A1950">
            <v>9195043</v>
          </cell>
          <cell r="B1950" t="str">
            <v>ПРОДОЛЬНЫЙ РЕЛИНГ КОРОБА ВТОРОГО УРОВНЯ INNOTECH ATIRA, NL350, АНТРАЦИТ, ПРАВЫЙ</v>
          </cell>
          <cell r="C1950">
            <v>0</v>
          </cell>
          <cell r="D1950">
            <v>80</v>
          </cell>
          <cell r="E1950">
            <v>190.14</v>
          </cell>
          <cell r="F1950">
            <v>128.43006299999999</v>
          </cell>
          <cell r="G1950">
            <v>128.43006299999999</v>
          </cell>
        </row>
        <row r="1951">
          <cell r="A1951">
            <v>9195044</v>
          </cell>
          <cell r="B1951" t="str">
            <v>ПРОДОЛЬНЫЙ РЕЛИНГ КОРОБА ВТОРОГО УРОВНЯ INNOTECH ATIRA, NL420, АНТРАЦИТ, ЛЕВЫЙ</v>
          </cell>
          <cell r="C1951">
            <v>0</v>
          </cell>
          <cell r="D1951">
            <v>1</v>
          </cell>
          <cell r="E1951">
            <v>197.4</v>
          </cell>
          <cell r="F1951">
            <v>133.33383000000001</v>
          </cell>
          <cell r="G1951">
            <v>133.33383000000001</v>
          </cell>
        </row>
        <row r="1952">
          <cell r="A1952">
            <v>9195045</v>
          </cell>
          <cell r="B1952" t="str">
            <v>ПРОДОЛЬНЫЙ РЕЛИНГ КОРОБА ВТОРОГО УРОВНЯ INNOTECH ATIRA, NL420, АНТРАЦИТ, ПРАВЫЙ</v>
          </cell>
          <cell r="C1952">
            <v>0</v>
          </cell>
          <cell r="D1952">
            <v>1</v>
          </cell>
          <cell r="E1952">
            <v>197.4</v>
          </cell>
          <cell r="F1952">
            <v>133.33383000000001</v>
          </cell>
          <cell r="G1952">
            <v>133.33383000000001</v>
          </cell>
        </row>
        <row r="1953">
          <cell r="A1953">
            <v>9195046</v>
          </cell>
          <cell r="B1953" t="str">
            <v>ПРОДОЛЬНЫЙ РЕЛИНГ КОРОБА ВТОРОГО УРОВНЯ INNOTECH ATIRA, NL470, АНТРАЦИТ, ЛЕВЫЙ</v>
          </cell>
          <cell r="C1953">
            <v>0</v>
          </cell>
          <cell r="D1953">
            <v>1</v>
          </cell>
          <cell r="E1953">
            <v>202.6</v>
          </cell>
          <cell r="F1953">
            <v>136.84617</v>
          </cell>
          <cell r="G1953">
            <v>136.84617</v>
          </cell>
        </row>
        <row r="1954">
          <cell r="A1954">
            <v>9195047</v>
          </cell>
          <cell r="B1954" t="str">
            <v>ПРОДОЛЬНЫЙ РЕЛИНГ КОРОБА ВТОРОГО УРОВНЯ INNOTECH ATIRA, NL470, АНТРАЦИТ, ПРАВЫЙ</v>
          </cell>
          <cell r="C1954">
            <v>0</v>
          </cell>
          <cell r="D1954">
            <v>1</v>
          </cell>
          <cell r="E1954">
            <v>202.6</v>
          </cell>
          <cell r="F1954">
            <v>136.84617</v>
          </cell>
          <cell r="G1954">
            <v>136.84617</v>
          </cell>
        </row>
        <row r="1955">
          <cell r="A1955">
            <v>9195048</v>
          </cell>
          <cell r="B1955" t="str">
            <v>ПРОДОЛЬНЫЙ РЕЛИНГ КОРОБА ВТОРОГО УРОВНЯ INNOTECH ATIRA, NL520, АНТРАЦИТ, ЛЕВЫЙ</v>
          </cell>
          <cell r="C1955">
            <v>0</v>
          </cell>
          <cell r="D1955">
            <v>1</v>
          </cell>
          <cell r="E1955">
            <v>207.8</v>
          </cell>
          <cell r="F1955">
            <v>140.35851000000002</v>
          </cell>
          <cell r="G1955">
            <v>140.35851000000002</v>
          </cell>
        </row>
        <row r="1956">
          <cell r="A1956">
            <v>9195049</v>
          </cell>
          <cell r="B1956" t="str">
            <v>ПРОДОЛЬНЫЙ РЕЛИНГ КОРОБА ВТОРОГО УРОВНЯ INNOTECH ATIRA, NL520, АНТРАЦИТ, ПРАВЫЙ</v>
          </cell>
          <cell r="C1956">
            <v>0</v>
          </cell>
          <cell r="D1956">
            <v>1</v>
          </cell>
          <cell r="E1956">
            <v>207.8</v>
          </cell>
          <cell r="F1956">
            <v>140.35851000000002</v>
          </cell>
          <cell r="G1956">
            <v>140.35851000000002</v>
          </cell>
        </row>
        <row r="1957">
          <cell r="A1957">
            <v>9206258</v>
          </cell>
          <cell r="B1957" t="str">
            <v>АДАПТЕР ПРОДОЛЬНОГО РЕЛИНГА КОРОБА INNOTECH ATIRA, АНТРАЦИТ</v>
          </cell>
          <cell r="C1957">
            <v>0</v>
          </cell>
          <cell r="D1957">
            <v>1</v>
          </cell>
          <cell r="E1957">
            <v>181.19</v>
          </cell>
          <cell r="F1957">
            <v>122.38478550000001</v>
          </cell>
          <cell r="G1957">
            <v>122.38478550000001</v>
          </cell>
        </row>
        <row r="1958">
          <cell r="A1958">
            <v>9194691</v>
          </cell>
          <cell r="B1958" t="str">
            <v>КОМПЛЕКТ НАДСТАВОК НА БОКОВИНУ TOPSIDE INNOTECH ATIRA, H144, NL260, СТАЛЬ, АНТРАЦИТ</v>
          </cell>
          <cell r="C1958">
            <v>0</v>
          </cell>
          <cell r="D1958">
            <v>1</v>
          </cell>
          <cell r="E1958">
            <v>872.3</v>
          </cell>
          <cell r="F1958">
            <v>589.19503499999996</v>
          </cell>
          <cell r="G1958">
            <v>589.19503499999996</v>
          </cell>
        </row>
        <row r="1959">
          <cell r="A1959">
            <v>9194692</v>
          </cell>
          <cell r="B1959" t="str">
            <v>КОМПЛЕКТ НАДСТАВОК НА БОКОВИНУ TOPSIDE INNOTECH ATIRA, H144, NL300, СТАЛЬ, АНТРАЦИТ</v>
          </cell>
          <cell r="C1959">
            <v>0</v>
          </cell>
          <cell r="D1959">
            <v>1</v>
          </cell>
          <cell r="E1959">
            <v>877.58</v>
          </cell>
          <cell r="F1959">
            <v>592.76141100000007</v>
          </cell>
          <cell r="G1959">
            <v>592.76141100000007</v>
          </cell>
        </row>
        <row r="1960">
          <cell r="A1960">
            <v>9194693</v>
          </cell>
          <cell r="B1960" t="str">
            <v>КОМПЛЕКТ НАДСТАВОК НА БОКОВИНУ TOPSIDE INNOTECH ATIRA, H144, NL350, СТАЛЬ, АНТРАЦИТ</v>
          </cell>
          <cell r="C1960">
            <v>0</v>
          </cell>
          <cell r="D1960">
            <v>1</v>
          </cell>
          <cell r="E1960">
            <v>884.19</v>
          </cell>
          <cell r="F1960">
            <v>597.22613550000005</v>
          </cell>
          <cell r="G1960">
            <v>597.22613550000005</v>
          </cell>
        </row>
        <row r="1961">
          <cell r="A1961">
            <v>9194694</v>
          </cell>
          <cell r="B1961" t="str">
            <v>КОМПЛЕКТ НАДСТАВОК НА БОКОВИНУ TOPSIDE INNOTECH ATIRA, H144, NL420, СТАЛЬ, АНТРАЦИТ</v>
          </cell>
          <cell r="C1961">
            <v>0</v>
          </cell>
          <cell r="D1961">
            <v>1</v>
          </cell>
          <cell r="E1961">
            <v>893.45</v>
          </cell>
          <cell r="F1961">
            <v>603.48080249999998</v>
          </cell>
          <cell r="G1961">
            <v>603.48080249999998</v>
          </cell>
        </row>
        <row r="1962">
          <cell r="A1962">
            <v>9194695</v>
          </cell>
          <cell r="B1962" t="str">
            <v>КОМПЛЕКТ НАДСТАВОК НА БОКОВИНУ TOPSIDE INNOTECH ATIRA, H144, NL470, СТАЛЬ, АНТРАЦИТ</v>
          </cell>
          <cell r="C1962">
            <v>0</v>
          </cell>
          <cell r="D1962">
            <v>1</v>
          </cell>
          <cell r="E1962">
            <v>900.06</v>
          </cell>
          <cell r="F1962">
            <v>607.94552699999997</v>
          </cell>
          <cell r="G1962">
            <v>607.94552699999997</v>
          </cell>
        </row>
        <row r="1963">
          <cell r="A1963">
            <v>9194696</v>
          </cell>
          <cell r="B1963" t="str">
            <v>КОМПЛЕКТ НАДСТАВОК НА БОКОВИНУ TOPSIDE INNOTECH ATIRA, H144, NL520, СТАЛЬ, АНТРАЦИТ</v>
          </cell>
          <cell r="C1963">
            <v>0</v>
          </cell>
          <cell r="D1963">
            <v>1</v>
          </cell>
          <cell r="E1963">
            <v>906.66</v>
          </cell>
          <cell r="F1963">
            <v>612.40349700000002</v>
          </cell>
          <cell r="G1963">
            <v>612.40349700000002</v>
          </cell>
        </row>
        <row r="1964">
          <cell r="A1964">
            <v>9194659</v>
          </cell>
          <cell r="B1964" t="str">
            <v>КОМПЛЕКТ АДАПТЕРОВ TOPSIDE INNOTECH ATIRA, H144, ТЕМНО СЕРЫЙ</v>
          </cell>
          <cell r="C1964">
            <v>0</v>
          </cell>
          <cell r="D1964">
            <v>1</v>
          </cell>
          <cell r="E1964">
            <v>316.62</v>
          </cell>
          <cell r="F1964">
            <v>213.86097900000001</v>
          </cell>
          <cell r="G1964">
            <v>213.86097900000001</v>
          </cell>
        </row>
        <row r="1965">
          <cell r="A1965">
            <v>9194712</v>
          </cell>
          <cell r="B1965" t="str">
            <v>КОМПЛЕКТ НАДСТАВОК НА БОКОВИНУ TOPSIDE INNOTECH ATIRA, H176, NL260, СТАЛЬ, АНТРАЦИТ</v>
          </cell>
          <cell r="C1965">
            <v>0</v>
          </cell>
          <cell r="D1965">
            <v>1</v>
          </cell>
          <cell r="E1965">
            <v>1109.48</v>
          </cell>
          <cell r="F1965">
            <v>749.39826599999992</v>
          </cell>
          <cell r="G1965">
            <v>749.39826599999992</v>
          </cell>
        </row>
        <row r="1966">
          <cell r="A1966">
            <v>9194713</v>
          </cell>
          <cell r="B1966" t="str">
            <v>КОМПЛЕКТ НАДСТАВОК НА БОКОВИНУ TOPSIDE INNOTECH ATIRA, H176, NL300, СТАЛЬ, АНТРАЦИТ</v>
          </cell>
          <cell r="C1966">
            <v>0</v>
          </cell>
          <cell r="D1966">
            <v>1</v>
          </cell>
          <cell r="E1966">
            <v>1115.94</v>
          </cell>
          <cell r="F1966">
            <v>753.76167300000009</v>
          </cell>
          <cell r="G1966">
            <v>753.76167300000009</v>
          </cell>
        </row>
        <row r="1967">
          <cell r="A1967">
            <v>9194714</v>
          </cell>
          <cell r="B1967" t="str">
            <v>КОМПЛЕКТ НАДСТАВОК НА БОКОВИНУ TOPSIDE INNOTECH ATIRA, H176, NL350, СТАЛЬ, АНТРАЦИТ</v>
          </cell>
          <cell r="C1967">
            <v>0</v>
          </cell>
          <cell r="D1967">
            <v>1</v>
          </cell>
          <cell r="E1967">
            <v>1124.02</v>
          </cell>
          <cell r="F1967">
            <v>759.21930900000007</v>
          </cell>
          <cell r="G1967">
            <v>759.21930900000007</v>
          </cell>
        </row>
        <row r="1968">
          <cell r="A1968">
            <v>9194715</v>
          </cell>
          <cell r="B1968" t="str">
            <v>КОМПЛЕКТ НАДСТАВОК НА БОКОВИНУ TOPSIDE INNOTECH ATIRA, H176, NL420, СТАЛЬ, АНТРАЦИТ</v>
          </cell>
          <cell r="C1968">
            <v>0</v>
          </cell>
          <cell r="D1968">
            <v>1</v>
          </cell>
          <cell r="E1968">
            <v>1135.32</v>
          </cell>
          <cell r="F1968">
            <v>766.85189400000002</v>
          </cell>
          <cell r="G1968">
            <v>766.85189400000002</v>
          </cell>
        </row>
        <row r="1969">
          <cell r="A1969">
            <v>9194716</v>
          </cell>
          <cell r="B1969" t="str">
            <v>КОМПЛЕКТ НАДСТАВОК НА БОКОВИНУ TOPSIDE INNOTECH ATIRA, H176, NL470, СТАЛЬ, АНТРАЦИТ</v>
          </cell>
          <cell r="C1969">
            <v>0</v>
          </cell>
          <cell r="D1969">
            <v>1</v>
          </cell>
          <cell r="E1969">
            <v>1143.4100000000001</v>
          </cell>
          <cell r="F1969">
            <v>772.31628450000005</v>
          </cell>
          <cell r="G1969">
            <v>772.31628450000005</v>
          </cell>
        </row>
        <row r="1970">
          <cell r="A1970">
            <v>9194717</v>
          </cell>
          <cell r="B1970" t="str">
            <v>КОМПЛЕКТ НАДСТАВОК НА БОКОВИНУ TOPSIDE INNOTECH ATIRA, H176, NL520, СТАЛЬ, АНТРАЦИТ</v>
          </cell>
          <cell r="C1970">
            <v>0</v>
          </cell>
          <cell r="D1970">
            <v>1</v>
          </cell>
          <cell r="E1970">
            <v>1151.49</v>
          </cell>
          <cell r="F1970">
            <v>777.77392050000003</v>
          </cell>
          <cell r="G1970">
            <v>777.77392050000003</v>
          </cell>
        </row>
        <row r="1971">
          <cell r="A1971">
            <v>9194662</v>
          </cell>
          <cell r="B1971" t="str">
            <v>КОМПЛЕКТ АДАПТЕРОВ TOPSIDE INNOTECH ATIRA, H176, ТЕМНО СЕРЫЙ</v>
          </cell>
          <cell r="C1971">
            <v>0</v>
          </cell>
          <cell r="D1971">
            <v>1</v>
          </cell>
          <cell r="E1971">
            <v>514.52</v>
          </cell>
          <cell r="F1971">
            <v>347.53253400000006</v>
          </cell>
          <cell r="G1971">
            <v>347.53253400000006</v>
          </cell>
        </row>
        <row r="1972">
          <cell r="A1972">
            <v>9194811</v>
          </cell>
          <cell r="B1972" t="str">
            <v>КОМПЛЕКТ НАДСТАВОК НА БОКОВИНУ DESIGNSIDE INNOTECH ATIRA, H144, NL260, СТЕКЛО, АНТРАЦИТ*ЗАКАЗНАЯ ПОЗИЦИЯ!!!</v>
          </cell>
          <cell r="C1972" t="str">
            <v>*</v>
          </cell>
          <cell r="D1972">
            <v>1</v>
          </cell>
          <cell r="E1972">
            <v>1755.5</v>
          </cell>
          <cell r="F1972">
            <v>1185.752475</v>
          </cell>
          <cell r="G1972">
            <v>1185.752475</v>
          </cell>
        </row>
        <row r="1973">
          <cell r="A1973">
            <v>9194812</v>
          </cell>
          <cell r="B1973" t="str">
            <v>КОМПЛЕКТ НАДСТАВОК НА БОКОВИНУ DESIGNSIDE INNOTECH ATIRA, H144, NL300, СТЕКЛО, АНТРАЦИТ*ЗАКАЗНАЯ ПОЗИЦИЯ!!!</v>
          </cell>
          <cell r="C1973" t="str">
            <v>*</v>
          </cell>
          <cell r="D1973">
            <v>1</v>
          </cell>
          <cell r="E1973">
            <v>1768.72</v>
          </cell>
          <cell r="F1973">
            <v>1194.681924</v>
          </cell>
          <cell r="G1973">
            <v>1194.681924</v>
          </cell>
        </row>
        <row r="1974">
          <cell r="A1974">
            <v>9194813</v>
          </cell>
          <cell r="B1974" t="str">
            <v>КОМПЛЕКТ НАДСТАВОК НА БОКОВИНУ DESIGNSIDE INNOTECH ATIRA, H144, NL350, СТЕКЛО, АНТРАЦИТ*ЗАКАЗНАЯ ПОЗИЦИЯ!!!</v>
          </cell>
          <cell r="C1974" t="str">
            <v>*</v>
          </cell>
          <cell r="D1974">
            <v>1</v>
          </cell>
          <cell r="E1974">
            <v>1785.24</v>
          </cell>
          <cell r="F1974">
            <v>1205.8403579999999</v>
          </cell>
          <cell r="G1974">
            <v>1205.8403579999999</v>
          </cell>
        </row>
        <row r="1975">
          <cell r="A1975">
            <v>9194814</v>
          </cell>
          <cell r="B1975" t="str">
            <v>КОМПЛЕКТ НАДСТАВОК НА БОКОВИНУ DESIGNSIDE INNOTECH ATIRA, H144, NL420, СТЕКЛО, АНТРАЦИТ</v>
          </cell>
          <cell r="C1975">
            <v>0</v>
          </cell>
          <cell r="D1975">
            <v>1</v>
          </cell>
          <cell r="E1975">
            <v>1808.38</v>
          </cell>
          <cell r="F1975">
            <v>1221.4702710000001</v>
          </cell>
          <cell r="G1975">
            <v>1221.4702710000001</v>
          </cell>
        </row>
        <row r="1976">
          <cell r="A1976">
            <v>9194815</v>
          </cell>
          <cell r="B1976" t="str">
            <v>КОМПЛЕКТ НАДСТАВОК НА БОКОВИНУ DESIGNSIDE INNOTECH ATIRA, H144, NL470, СТЕКЛО, АНТРАЦИТ</v>
          </cell>
          <cell r="C1976">
            <v>0</v>
          </cell>
          <cell r="D1976">
            <v>1</v>
          </cell>
          <cell r="E1976">
            <v>1824.9</v>
          </cell>
          <cell r="F1976">
            <v>1232.6287050000001</v>
          </cell>
          <cell r="G1976">
            <v>1232.6287050000001</v>
          </cell>
        </row>
        <row r="1977">
          <cell r="A1977">
            <v>9194816</v>
          </cell>
          <cell r="B1977" t="str">
            <v>КОМПЛЕКТ НАДСТАВОК НА БОКОВИНУ DESIGNSIDE INNOTECH ATIRA, H144, NL520, СТЕКЛО, АНТРАЦИТ</v>
          </cell>
          <cell r="C1977">
            <v>0</v>
          </cell>
          <cell r="D1977">
            <v>1</v>
          </cell>
          <cell r="E1977">
            <v>1841.44</v>
          </cell>
          <cell r="F1977">
            <v>1243.8006480000001</v>
          </cell>
          <cell r="G1977">
            <v>1243.8006480000001</v>
          </cell>
        </row>
        <row r="1978">
          <cell r="A1978">
            <v>9196319</v>
          </cell>
          <cell r="B1978" t="str">
            <v>КОМПЛЕКТ АДАПТЕРОВ DESIGNSIDE INNOTECH ATIRA, H144, ТЕМНО СЕРЫЙ</v>
          </cell>
          <cell r="C1978">
            <v>0</v>
          </cell>
          <cell r="D1978">
            <v>1</v>
          </cell>
          <cell r="E1978">
            <v>751.97</v>
          </cell>
          <cell r="F1978">
            <v>507.91813650000006</v>
          </cell>
          <cell r="G1978">
            <v>507.91813650000006</v>
          </cell>
        </row>
        <row r="1979">
          <cell r="A1979">
            <v>9194832</v>
          </cell>
          <cell r="B1979" t="str">
            <v>КОМПЛЕКТ НАДСТАВОК НА БОКОВИНУ DESIGNSIDE INNOTECH ATIRA, H176, NL260, СТЕКЛО, АНТРАЦИТ*ЗАКАЗНАЯ ПОЗИЦИЯ!!!</v>
          </cell>
          <cell r="C1979" t="str">
            <v>*</v>
          </cell>
          <cell r="D1979">
            <v>1</v>
          </cell>
          <cell r="E1979">
            <v>2095.9499999999998</v>
          </cell>
          <cell r="F1979">
            <v>1415.7094274999997</v>
          </cell>
          <cell r="G1979">
            <v>1415.7094274999997</v>
          </cell>
        </row>
        <row r="1980">
          <cell r="A1980">
            <v>9194833</v>
          </cell>
          <cell r="B1980" t="str">
            <v>КОМПЛЕКТ НАДСТАВОК НА БОКОВИНУ DESIGNSIDE INNOTECH ATIRA, H176, NL300, СТЕКЛО, АНТРАЦИТ*ЗАКАЗНАЯ ПОЗИЦИЯ!!!</v>
          </cell>
          <cell r="C1980" t="str">
            <v>*</v>
          </cell>
          <cell r="D1980">
            <v>1</v>
          </cell>
          <cell r="E1980">
            <v>2112.11</v>
          </cell>
          <cell r="F1980">
            <v>1426.6246995000001</v>
          </cell>
          <cell r="G1980">
            <v>1426.6246995000001</v>
          </cell>
        </row>
        <row r="1981">
          <cell r="A1981">
            <v>9194834</v>
          </cell>
          <cell r="B1981" t="str">
            <v>КОМПЛЕКТ НАДСТАВОК НА БОКОВИНУ DESIGNSIDE INNOTECH ATIRA, H176, NL350, СТЕКЛО, АНТРАЦИТ*ЗАКАЗНАЯ ПОЗИЦИЯ!!!</v>
          </cell>
          <cell r="C1981" t="str">
            <v>*</v>
          </cell>
          <cell r="D1981">
            <v>1</v>
          </cell>
          <cell r="E1981">
            <v>2132.31</v>
          </cell>
          <cell r="F1981">
            <v>1440.2687895000001</v>
          </cell>
          <cell r="G1981">
            <v>1440.2687895000001</v>
          </cell>
        </row>
        <row r="1982">
          <cell r="A1982">
            <v>9194835</v>
          </cell>
          <cell r="B1982" t="str">
            <v>КОМПЛЕКТ НАДСТАВОК НА БОКОВИНУ DESIGNSIDE INNOTECH ATIRA, H176, NL420, СТЕКЛО, АНТРАЦИТ</v>
          </cell>
          <cell r="C1982">
            <v>0</v>
          </cell>
          <cell r="D1982">
            <v>1</v>
          </cell>
          <cell r="E1982">
            <v>2160.59</v>
          </cell>
          <cell r="F1982">
            <v>1459.3705155000002</v>
          </cell>
          <cell r="G1982">
            <v>1459.3705155000002</v>
          </cell>
        </row>
        <row r="1983">
          <cell r="A1983">
            <v>9194836</v>
          </cell>
          <cell r="B1983" t="str">
            <v>КОМПЛЕКТ НАДСТАВОК НА БОКОВИНУ DESIGNSIDE INNOTECH ATIRA, H176, NL470, СТЕКЛО, АНТРАЦИТ</v>
          </cell>
          <cell r="C1983">
            <v>0</v>
          </cell>
          <cell r="D1983">
            <v>1</v>
          </cell>
          <cell r="E1983">
            <v>2180.79</v>
          </cell>
          <cell r="F1983">
            <v>1473.0146055</v>
          </cell>
          <cell r="G1983">
            <v>1473.0146055</v>
          </cell>
        </row>
        <row r="1984">
          <cell r="A1984">
            <v>9194837</v>
          </cell>
          <cell r="B1984" t="str">
            <v>КОМПЛЕКТ НАДСТАВОК НА БОКОВИНУ DESIGNSIDE INNOTECH ATIRA, H176, NL520, СТЕКЛО, АНТРАЦИТ</v>
          </cell>
          <cell r="C1984">
            <v>0</v>
          </cell>
          <cell r="D1984">
            <v>1</v>
          </cell>
          <cell r="E1984">
            <v>2201</v>
          </cell>
          <cell r="F1984">
            <v>1486.6654500000002</v>
          </cell>
          <cell r="G1984">
            <v>1486.6654500000002</v>
          </cell>
        </row>
        <row r="1985">
          <cell r="A1985">
            <v>9196322</v>
          </cell>
          <cell r="B1985" t="str">
            <v>КОМПЛЕКТ АДАПТЕРОВ DESIGNSIDE INNOTECH ATIRA, H176, ТЕМНО СЕРЫЙ</v>
          </cell>
          <cell r="C1985">
            <v>0</v>
          </cell>
          <cell r="D1985">
            <v>1</v>
          </cell>
          <cell r="E1985">
            <v>949.86</v>
          </cell>
          <cell r="F1985">
            <v>641.58293700000002</v>
          </cell>
          <cell r="G1985">
            <v>641.58293700000002</v>
          </cell>
        </row>
        <row r="1986">
          <cell r="A1986">
            <v>9194739</v>
          </cell>
          <cell r="B1986" t="str">
            <v>ПЕРЕДНЯЯ ПАНЕЛЬ ВНУТРЕННЕГО ЯЩИКА 100 INNOTECH ATIRA, H70, KB450, АНТРАЦИТ</v>
          </cell>
          <cell r="C1986">
            <v>0</v>
          </cell>
          <cell r="D1986">
            <v>20</v>
          </cell>
          <cell r="E1986">
            <v>1227.17</v>
          </cell>
          <cell r="F1986">
            <v>828.89197650000006</v>
          </cell>
          <cell r="G1986">
            <v>828.89197650000006</v>
          </cell>
        </row>
        <row r="1987">
          <cell r="A1987">
            <v>9194741</v>
          </cell>
          <cell r="B1987" t="str">
            <v>ПЕРЕДНЯЯ ПАНЕЛЬ ВНУТРЕННЕГО ЯЩИКА 100 INNOTECH ATIRA, H70, KB600, АНТРАЦИТ</v>
          </cell>
          <cell r="C1987">
            <v>0</v>
          </cell>
          <cell r="D1987">
            <v>20</v>
          </cell>
          <cell r="E1987">
            <v>1352.5</v>
          </cell>
          <cell r="F1987">
            <v>913.54612500000007</v>
          </cell>
          <cell r="G1987">
            <v>913.54612500000007</v>
          </cell>
        </row>
        <row r="1988">
          <cell r="A1988">
            <v>9194743</v>
          </cell>
          <cell r="B1988" t="str">
            <v>ПЕРЕДНЯЯ ПАНЕЛЬ ВНУТРЕННЕГО ЯЩИКА 100 INNOTECH ATIRA, H70, KB900, АНТРАЦИТ</v>
          </cell>
          <cell r="C1988">
            <v>0</v>
          </cell>
          <cell r="D1988">
            <v>20</v>
          </cell>
          <cell r="E1988">
            <v>2062.2600000000002</v>
          </cell>
          <cell r="F1988">
            <v>1392.9535170000001</v>
          </cell>
          <cell r="G1988">
            <v>1392.9535170000001</v>
          </cell>
        </row>
        <row r="1989">
          <cell r="A1989">
            <v>9194766</v>
          </cell>
          <cell r="B1989" t="str">
            <v>ПЕРЕДНЯЯ ПАНЕЛЬ ВНУТРЕННЕГО ЯЩИКА 100 INNOTECH ATIRA, L2000, АЛЮМИНИЙ, АНТРАЦИТ</v>
          </cell>
          <cell r="C1989">
            <v>0</v>
          </cell>
          <cell r="D1989">
            <v>1</v>
          </cell>
          <cell r="E1989">
            <v>2662.76</v>
          </cell>
          <cell r="F1989">
            <v>1798.5612420000002</v>
          </cell>
          <cell r="G1989">
            <v>1798.5612420000002</v>
          </cell>
        </row>
        <row r="1990">
          <cell r="A1990">
            <v>9196349</v>
          </cell>
          <cell r="B1990" t="str">
            <v>КОМПЛЕКТ СОЕДИНИТЕЛЕЙ ПЕРЕДНЕЙ ПАНЕЛИ ВНУТР. ЯЩИКА 100 INNOTECH ATIRA, H70, АНТРАЦИТ</v>
          </cell>
          <cell r="C1990">
            <v>0</v>
          </cell>
          <cell r="D1990">
            <v>1</v>
          </cell>
          <cell r="E1990">
            <v>395.79</v>
          </cell>
          <cell r="F1990">
            <v>267.33635550000002</v>
          </cell>
          <cell r="G1990">
            <v>267.33635550000002</v>
          </cell>
        </row>
        <row r="1991">
          <cell r="A1991">
            <v>9204259</v>
          </cell>
          <cell r="B1991" t="str">
            <v>КОМПЛЕКТ СОЕДИНИТЕЛЕЙ ПЕРЕДНЕЙ ПАНЕЛИ ВНУТР. КОРОБА 100 INNOTECH ATIRA, H144, АНТРАЦИТ</v>
          </cell>
          <cell r="C1991">
            <v>0</v>
          </cell>
          <cell r="D1991">
            <v>1</v>
          </cell>
          <cell r="E1991">
            <v>791.56</v>
          </cell>
          <cell r="F1991">
            <v>534.65920200000005</v>
          </cell>
          <cell r="G1991">
            <v>534.65920200000005</v>
          </cell>
        </row>
        <row r="1992">
          <cell r="A1992">
            <v>9235837</v>
          </cell>
          <cell r="B1992" t="str">
            <v>ФИКСАТОР ВНУТРЕННЕГО ЯЩИКА INNOTECH ATIRA,АНТРАЦИТ</v>
          </cell>
          <cell r="C1992">
            <v>0</v>
          </cell>
          <cell r="D1992">
            <v>1</v>
          </cell>
          <cell r="E1992">
            <v>380.56</v>
          </cell>
          <cell r="F1992">
            <v>257.04925200000002</v>
          </cell>
          <cell r="G1992">
            <v>257.04925200000002</v>
          </cell>
        </row>
        <row r="1993">
          <cell r="A1993">
            <v>9194616</v>
          </cell>
          <cell r="B1993" t="str">
            <v>ПОПЕРЕЧНЫЙ РЕЛИНГ INNOTECH ATIRA, L2000, АНТРАЦИТ</v>
          </cell>
          <cell r="C1993">
            <v>0</v>
          </cell>
          <cell r="D1993">
            <v>30</v>
          </cell>
          <cell r="E1993">
            <v>874.23</v>
          </cell>
          <cell r="F1993">
            <v>590.49865350000005</v>
          </cell>
          <cell r="G1993">
            <v>590.49865350000005</v>
          </cell>
        </row>
        <row r="1994">
          <cell r="A1994">
            <v>9196185</v>
          </cell>
          <cell r="B1994" t="str">
            <v>КОМПЛЕКТ ПРОДОЛЬНЫХ РЕЛИНГОВ ВНУТРЕННЕГО КОРОБА 100 INNOTECH ATIRA, NL350, АНТРАЦИТ*ЗАКАЗНАЯ ПОЗИЦИЯ!!!</v>
          </cell>
          <cell r="C1994" t="str">
            <v>*</v>
          </cell>
          <cell r="D1994">
            <v>1</v>
          </cell>
          <cell r="E1994">
            <v>413.5</v>
          </cell>
          <cell r="F1994">
            <v>279.29857499999997</v>
          </cell>
          <cell r="G1994">
            <v>279.29857499999997</v>
          </cell>
        </row>
        <row r="1995">
          <cell r="A1995">
            <v>9196186</v>
          </cell>
          <cell r="B1995" t="str">
            <v>КОМПЛЕКТ ПРОДОЛЬНЫХ РЕЛИНГОВ ВНУТРЕННЕГО КОРОБА 100 INNOTECH ATIRA, NL420, АНТРАЦИТ</v>
          </cell>
          <cell r="C1995">
            <v>0</v>
          </cell>
          <cell r="D1995">
            <v>1</v>
          </cell>
          <cell r="E1995">
            <v>428.03</v>
          </cell>
          <cell r="F1995">
            <v>289.11286349999995</v>
          </cell>
          <cell r="G1995">
            <v>289.11286349999995</v>
          </cell>
        </row>
        <row r="1996">
          <cell r="A1996">
            <v>9196187</v>
          </cell>
          <cell r="B1996" t="str">
            <v>КОМПЛЕКТ ПРОДОЛЬНЫХ РЕЛИНГОВ ВНУТРЕННЕГО КОРОБА 100 INNOTECH ATIRA, NL470, АНТРАЦИТ</v>
          </cell>
          <cell r="C1996">
            <v>0</v>
          </cell>
          <cell r="D1996">
            <v>1</v>
          </cell>
          <cell r="E1996">
            <v>438.44</v>
          </cell>
          <cell r="F1996">
            <v>296.14429800000005</v>
          </cell>
          <cell r="G1996">
            <v>296.14429800000005</v>
          </cell>
        </row>
        <row r="1997">
          <cell r="A1997">
            <v>9196188</v>
          </cell>
          <cell r="B1997" t="str">
            <v>КОМПЛЕКТ ПРОДОЛЬНЫХ РЕЛИНГОВ ВНУТРЕННЕГО КОРОБА 100 INNOTECH ATIRA, NL520, АНТРАЦИТ</v>
          </cell>
          <cell r="C1997">
            <v>0</v>
          </cell>
          <cell r="D1997">
            <v>1</v>
          </cell>
          <cell r="E1997">
            <v>448.83</v>
          </cell>
          <cell r="F1997">
            <v>303.16222349999998</v>
          </cell>
          <cell r="G1997">
            <v>303.16222349999998</v>
          </cell>
        </row>
        <row r="1998">
          <cell r="A1998">
            <v>9206232</v>
          </cell>
          <cell r="B1998" t="str">
            <v>КОМПЛЕКТ НАДСТАВОК НА БОК. ВНУТР. КОРОБА TOPSIDE INNOTECH ATIRA, H144, NL350, СТАЛЬ, АНТРАЦИТ*ЗАКАЗНАЯ ПОЗИЦИЯ!!!</v>
          </cell>
          <cell r="C1998" t="str">
            <v>*</v>
          </cell>
          <cell r="D1998">
            <v>1</v>
          </cell>
          <cell r="E1998">
            <v>884.19</v>
          </cell>
          <cell r="F1998">
            <v>597.22613550000005</v>
          </cell>
          <cell r="G1998">
            <v>597.22613550000005</v>
          </cell>
        </row>
        <row r="1999">
          <cell r="A1999">
            <v>9206233</v>
          </cell>
          <cell r="B1999" t="str">
            <v>КОМПЛЕКТ НАДСТАВОК НА БОК. ВНУТР. КОРОБА TOPSIDE INNOTECH ATIRA, H144, NL420, СТАЛЬ, АНТРАЦИТ*ЗАКАЗНАЯ ПОЗИЦИЯ!!!</v>
          </cell>
          <cell r="C1999" t="str">
            <v>*</v>
          </cell>
          <cell r="D1999">
            <v>1</v>
          </cell>
          <cell r="E1999">
            <v>893.45</v>
          </cell>
          <cell r="F1999">
            <v>603.48080249999998</v>
          </cell>
          <cell r="G1999">
            <v>603.48080249999998</v>
          </cell>
        </row>
        <row r="2000">
          <cell r="A2000">
            <v>9206234</v>
          </cell>
          <cell r="B2000" t="str">
            <v>КОМПЛЕКТ НАДСТАВОК НА БОК. ВНУТР. КОРОБА TOPSIDE INNOTECH ATIRA, H144, NL470, СТАЛЬ, АНТРАЦИТ</v>
          </cell>
          <cell r="C2000">
            <v>0</v>
          </cell>
          <cell r="D2000">
            <v>1</v>
          </cell>
          <cell r="E2000">
            <v>900.06</v>
          </cell>
          <cell r="F2000">
            <v>607.94552699999997</v>
          </cell>
          <cell r="G2000">
            <v>607.94552699999997</v>
          </cell>
        </row>
        <row r="2001">
          <cell r="A2001">
            <v>9206245</v>
          </cell>
          <cell r="B2001" t="str">
            <v>КОМПЛЕКТ НАДСТАВОК НА БОК. ВНУТР. КОРОБА TOPSIDE INNOTECH ATIRA, H144, NL520, СТАЛЬ, АНТРАЦИТ*ЗАКАЗНАЯ ПОЗИЦИЯ!!!</v>
          </cell>
          <cell r="C2001" t="str">
            <v>*</v>
          </cell>
          <cell r="D2001">
            <v>1</v>
          </cell>
          <cell r="E2001">
            <v>906.66</v>
          </cell>
          <cell r="F2001">
            <v>612.40349700000002</v>
          </cell>
          <cell r="G2001">
            <v>612.40349700000002</v>
          </cell>
        </row>
        <row r="2002">
          <cell r="A2002">
            <v>9206327</v>
          </cell>
          <cell r="B2002" t="str">
            <v>КОМПЛЕКТ СОЕДИНИТЕЛЕЙ ПЕРЕДНЕЙ ПАНЕЛИ ВНУТР. ЯЩИКА 200 INNOTECH ATIRA, H70, АНТРАЦИТ</v>
          </cell>
          <cell r="C2002">
            <v>0</v>
          </cell>
          <cell r="D2002">
            <v>1</v>
          </cell>
          <cell r="E2002">
            <v>2332.0700000000002</v>
          </cell>
          <cell r="F2002">
            <v>1575.1966815000003</v>
          </cell>
          <cell r="G2002">
            <v>1575.1966815000003</v>
          </cell>
        </row>
        <row r="2003">
          <cell r="A2003">
            <v>9206330</v>
          </cell>
          <cell r="B2003" t="str">
            <v>КОМПЛЕКТ СОЕДИНИТЕЛЕЙ ПЕРЕДНЕЙ ПАНЕЛИ ВНУТР. КОРОБА 200 INNOTECH ATIRA, H144, АНТРАЦИТ</v>
          </cell>
          <cell r="C2003">
            <v>0</v>
          </cell>
          <cell r="D2003">
            <v>1</v>
          </cell>
          <cell r="E2003">
            <v>2553.5700000000002</v>
          </cell>
          <cell r="F2003">
            <v>1724.8088565</v>
          </cell>
          <cell r="G2003">
            <v>1724.8088565</v>
          </cell>
        </row>
        <row r="2004">
          <cell r="A2004">
            <v>1065191</v>
          </cell>
          <cell r="B2004" t="str">
            <v>СОЕДИНИТЕЛЬ ПЕРЕДНЕЙ ПАНЕЛИ INNOTECH/INNOTECH ATIRA</v>
          </cell>
          <cell r="C2004">
            <v>0</v>
          </cell>
          <cell r="D2004">
            <v>400</v>
          </cell>
          <cell r="E2004">
            <v>13.72</v>
          </cell>
          <cell r="F2004">
            <v>9.2671740000000007</v>
          </cell>
          <cell r="G2004">
            <v>9.2671740000000007</v>
          </cell>
        </row>
        <row r="2005">
          <cell r="A2005">
            <v>1061450</v>
          </cell>
          <cell r="B2005" t="str">
            <v>СОЕДИНИТЕЛЬ ПЕРЕДНЕЙ ПАНЕЛИ INNOTECH/INNOTECH ATIRA, С РАСПОРНОЙ МУФТОЙ</v>
          </cell>
          <cell r="C2005">
            <v>0</v>
          </cell>
          <cell r="D2005">
            <v>400</v>
          </cell>
          <cell r="E2005">
            <v>16.760000000000002</v>
          </cell>
          <cell r="F2005">
            <v>11.320542000000001</v>
          </cell>
          <cell r="G2005">
            <v>11.320542000000001</v>
          </cell>
        </row>
        <row r="2006">
          <cell r="A2006">
            <v>9002503</v>
          </cell>
          <cell r="B2006" t="str">
            <v>СОЕДИНИТЕЛЬ ПЕРЕДНЕЙ ПАНЕЛИ ДЛЯ ПРОДОЛЬНОГО РЕЛИНГА INNOTECH/INNOTECH ATIRA</v>
          </cell>
          <cell r="C2006">
            <v>0</v>
          </cell>
          <cell r="D2006">
            <v>400</v>
          </cell>
          <cell r="E2006">
            <v>6.1</v>
          </cell>
          <cell r="F2006">
            <v>4.1202450000000006</v>
          </cell>
          <cell r="G2006">
            <v>4.1202450000000006</v>
          </cell>
        </row>
        <row r="2007">
          <cell r="A2007">
            <v>1061965</v>
          </cell>
          <cell r="B2007" t="str">
            <v>СОЕДИНИТЕЛЬ ПЕРЕДНЕЙ ПАНЕЛИ ДЛЯ ПРОДОЛЬНОГО РЕЛИНГА INNOTECH/INNOTECH ATIRA, РАСПОРН. МУФТА</v>
          </cell>
          <cell r="C2007">
            <v>0</v>
          </cell>
          <cell r="D2007">
            <v>400</v>
          </cell>
          <cell r="E2007">
            <v>6.6</v>
          </cell>
          <cell r="F2007">
            <v>4.4579700000000004</v>
          </cell>
          <cell r="G2007">
            <v>4.4579700000000004</v>
          </cell>
        </row>
        <row r="2008">
          <cell r="A2008">
            <v>9098724</v>
          </cell>
          <cell r="B2008" t="str">
            <v>СОЕДИНИТЕЛЬ ПЕРЕДНЕЙ ПАНЕЛИ DESIGNSIDE ДЛЯ INNOTECH</v>
          </cell>
          <cell r="C2008">
            <v>0</v>
          </cell>
          <cell r="D2008">
            <v>80</v>
          </cell>
          <cell r="E2008">
            <v>36.54</v>
          </cell>
          <cell r="F2008">
            <v>24.680943000000003</v>
          </cell>
          <cell r="G2008">
            <v>24.680943000000003</v>
          </cell>
        </row>
        <row r="2009">
          <cell r="A2009">
            <v>9117782</v>
          </cell>
          <cell r="B2009" t="str">
            <v>СТАБИЛИЗАТОР ПЕРЕДНЕЙ ПАНЕЛИ INNOTECH ATIRA*ЗАКАЗНАЯ ПОЗИЦИЯ!!!</v>
          </cell>
          <cell r="C2009" t="str">
            <v>*</v>
          </cell>
          <cell r="D2009">
            <v>100</v>
          </cell>
          <cell r="E2009">
            <v>49.89</v>
          </cell>
          <cell r="F2009">
            <v>33.698200499999999</v>
          </cell>
          <cell r="G2009">
            <v>33.698200499999999</v>
          </cell>
        </row>
        <row r="2010">
          <cell r="A2010">
            <v>9194646</v>
          </cell>
          <cell r="B2010" t="str">
            <v>ЗАГЛУШКА НА БОКОВИНУ INNOTECH ATIRA, С ЛОГОТИПОМ HETTICH, СЕРАЯ</v>
          </cell>
          <cell r="C2010">
            <v>0</v>
          </cell>
          <cell r="D2010">
            <v>300</v>
          </cell>
          <cell r="E2010">
            <v>13.72</v>
          </cell>
          <cell r="F2010">
            <v>9.2671740000000007</v>
          </cell>
          <cell r="G2010">
            <v>9.2671740000000007</v>
          </cell>
        </row>
        <row r="2011">
          <cell r="A2011">
            <v>9194652</v>
          </cell>
          <cell r="B2011" t="str">
            <v>ЗАГЛУШКА НА БОКОВИНУ INNOTECH ATIRA, С ЛОГОТИПОМ HETTICH, СЕРАЯ/ПОД ХРОМ</v>
          </cell>
          <cell r="C2011">
            <v>0</v>
          </cell>
          <cell r="D2011">
            <v>300</v>
          </cell>
          <cell r="E2011">
            <v>40.35</v>
          </cell>
          <cell r="F2011">
            <v>27.254407500000003</v>
          </cell>
          <cell r="G2011">
            <v>27.254407500000003</v>
          </cell>
        </row>
        <row r="2012">
          <cell r="A2012">
            <v>9194647</v>
          </cell>
          <cell r="B2012" t="str">
            <v>ЗАГЛУШКА НА БОКОВИНУ INNOTECH ATIRA, С ЛОГОТИПОМ HETTICH, БЕЛАЯ</v>
          </cell>
          <cell r="C2012">
            <v>0</v>
          </cell>
          <cell r="D2012">
            <v>300</v>
          </cell>
          <cell r="E2012">
            <v>13.72</v>
          </cell>
          <cell r="F2012">
            <v>9.2671740000000007</v>
          </cell>
          <cell r="G2012">
            <v>9.2671740000000007</v>
          </cell>
        </row>
        <row r="2013">
          <cell r="A2013">
            <v>9194653</v>
          </cell>
          <cell r="B2013" t="str">
            <v>ЗАГЛУШКА НА БОКОВИНУ INNOTECH ATIRA, С ЛОГОТИПОМ HETTICH, БЕЛАЯ/ПОД ХРОМ</v>
          </cell>
          <cell r="C2013">
            <v>0</v>
          </cell>
          <cell r="D2013">
            <v>300</v>
          </cell>
          <cell r="E2013">
            <v>40.35</v>
          </cell>
          <cell r="F2013">
            <v>27.254407500000003</v>
          </cell>
          <cell r="G2013">
            <v>27.254407500000003</v>
          </cell>
        </row>
        <row r="2014">
          <cell r="A2014">
            <v>9194648</v>
          </cell>
          <cell r="B2014" t="str">
            <v>ЗАГЛУШКА НА БОКОВИНУ INNOTECH ATIRA, С ЛОГОТИПОМ HETTICH, ТЕМНО СЕРЫЙ</v>
          </cell>
          <cell r="C2014">
            <v>0</v>
          </cell>
          <cell r="D2014">
            <v>300</v>
          </cell>
          <cell r="E2014">
            <v>13.72</v>
          </cell>
          <cell r="F2014">
            <v>9.2671740000000007</v>
          </cell>
          <cell r="G2014">
            <v>9.2671740000000007</v>
          </cell>
        </row>
        <row r="2015">
          <cell r="A2015">
            <v>9194656</v>
          </cell>
          <cell r="B2015" t="str">
            <v>ЗАГЛУШКА НА БОКОВИНУ INNOTECH ATIRA, С ЛОГОТИПОМ HETTICH, ПОД НЕРЖ. СТАЛЬ</v>
          </cell>
          <cell r="C2015">
            <v>0</v>
          </cell>
          <cell r="D2015">
            <v>300</v>
          </cell>
          <cell r="E2015">
            <v>40.35</v>
          </cell>
          <cell r="F2015">
            <v>27.254407500000003</v>
          </cell>
          <cell r="G2015">
            <v>27.254407500000003</v>
          </cell>
        </row>
        <row r="2016">
          <cell r="A2016">
            <v>9240699</v>
          </cell>
          <cell r="B2016" t="str">
            <v>ДИЗАЙН-ПРОФИЛЬ INNOTECH ATIRA, NL470,ПОД ХРОМ</v>
          </cell>
          <cell r="C2016">
            <v>0</v>
          </cell>
          <cell r="D2016">
            <v>100</v>
          </cell>
          <cell r="E2016">
            <v>163.65</v>
          </cell>
          <cell r="F2016">
            <v>110.53739250000001</v>
          </cell>
          <cell r="G2016">
            <v>110.53739250000001</v>
          </cell>
        </row>
        <row r="2017">
          <cell r="A2017">
            <v>9240700</v>
          </cell>
          <cell r="B2017" t="str">
            <v>ДИЗАЙН-ПРОФИЛЬ INNOTECH ATIRA, NL470,ПОД АЛЮМИНИЙ</v>
          </cell>
          <cell r="C2017">
            <v>0</v>
          </cell>
          <cell r="D2017">
            <v>100</v>
          </cell>
          <cell r="E2017">
            <v>163.65</v>
          </cell>
          <cell r="F2017">
            <v>110.53739250000001</v>
          </cell>
          <cell r="G2017">
            <v>110.53739250000001</v>
          </cell>
        </row>
        <row r="2018">
          <cell r="A2018">
            <v>9240701</v>
          </cell>
          <cell r="B2018" t="str">
            <v>ДИЗАЙН-ПРОФИЛЬ INNOTECH ATIRA, NL470,ПОД НЕРЖАВЕЮЩУЮ СТАЛЬ</v>
          </cell>
          <cell r="C2018">
            <v>0</v>
          </cell>
          <cell r="D2018">
            <v>100</v>
          </cell>
          <cell r="E2018">
            <v>163.65</v>
          </cell>
          <cell r="F2018">
            <v>110.53739250000001</v>
          </cell>
          <cell r="G2018">
            <v>110.53739250000001</v>
          </cell>
        </row>
        <row r="2019">
          <cell r="A2019">
            <v>9240702</v>
          </cell>
          <cell r="B2019" t="str">
            <v>ДИЗАЙН-ПРОФИЛЬ INNOTECH ATIRA, NL470,ПОД ДУБ</v>
          </cell>
          <cell r="C2019">
            <v>0</v>
          </cell>
          <cell r="D2019">
            <v>100</v>
          </cell>
          <cell r="E2019">
            <v>163.65</v>
          </cell>
          <cell r="F2019">
            <v>110.53739250000001</v>
          </cell>
          <cell r="G2019">
            <v>110.53739250000001</v>
          </cell>
        </row>
        <row r="2020">
          <cell r="A2020">
            <v>9240703</v>
          </cell>
          <cell r="B2020" t="str">
            <v>ДИЗАЙН-ПРОФИЛЬ INNOTECH ATIRA, NL470,ПОД ОРЕХ</v>
          </cell>
          <cell r="C2020">
            <v>0</v>
          </cell>
          <cell r="D2020">
            <v>100</v>
          </cell>
          <cell r="E2020">
            <v>163.65</v>
          </cell>
          <cell r="F2020">
            <v>110.53739250000001</v>
          </cell>
          <cell r="G2020">
            <v>110.53739250000001</v>
          </cell>
        </row>
        <row r="2021">
          <cell r="A2021">
            <v>9240704</v>
          </cell>
          <cell r="B2021" t="str">
            <v>ДИЗАЙН-ПРОФИЛЬ INNOTECH ATIRA, NL620,ПОД ХРОМ*ЗАКАЗНАЯ ПОЗИЦИЯ!!!</v>
          </cell>
          <cell r="C2021" t="str">
            <v>*</v>
          </cell>
          <cell r="D2021">
            <v>100</v>
          </cell>
          <cell r="E2021">
            <v>216.83</v>
          </cell>
          <cell r="F2021">
            <v>146.45782350000002</v>
          </cell>
          <cell r="G2021">
            <v>146.45782350000002</v>
          </cell>
        </row>
        <row r="2022">
          <cell r="A2022">
            <v>9240705</v>
          </cell>
          <cell r="B2022" t="str">
            <v>ДИЗАЙН-ПРОФИЛЬ INNOTECH ATIRA, NL620,ПОД АЛЮМИНИЙ*ЗАКАЗНАЯ ПОЗИЦИЯ!!!</v>
          </cell>
          <cell r="C2022" t="str">
            <v>*</v>
          </cell>
          <cell r="D2022">
            <v>100</v>
          </cell>
          <cell r="E2022">
            <v>216.83</v>
          </cell>
          <cell r="F2022">
            <v>146.45782350000002</v>
          </cell>
          <cell r="G2022">
            <v>146.45782350000002</v>
          </cell>
        </row>
        <row r="2023">
          <cell r="A2023">
            <v>9240706</v>
          </cell>
          <cell r="B2023" t="str">
            <v>ДИЗАЙН-ПРОФИЛЬ INNOTECH ATIRA, NL620,ПОД НЕРЖАВЕЮЩУЮ СТАЛЬ*ЗАКАЗНАЯ ПОЗИЦИЯ!!!</v>
          </cell>
          <cell r="C2023" t="str">
            <v>*</v>
          </cell>
          <cell r="D2023">
            <v>100</v>
          </cell>
          <cell r="E2023">
            <v>216.83</v>
          </cell>
          <cell r="F2023">
            <v>146.45782350000002</v>
          </cell>
          <cell r="G2023">
            <v>146.45782350000002</v>
          </cell>
        </row>
        <row r="2024">
          <cell r="A2024">
            <v>9240707</v>
          </cell>
          <cell r="B2024" t="str">
            <v>ДИЗАЙН-ПРОФИЛЬ INNOTECH ATIRA, NL620,ПОД ДУБ*ЗАКАЗНАЯ ПОЗИЦИЯ!!!</v>
          </cell>
          <cell r="C2024" t="str">
            <v>*</v>
          </cell>
          <cell r="D2024">
            <v>100</v>
          </cell>
          <cell r="E2024">
            <v>216.83</v>
          </cell>
          <cell r="F2024">
            <v>146.45782350000002</v>
          </cell>
          <cell r="G2024">
            <v>146.45782350000002</v>
          </cell>
        </row>
        <row r="2025">
          <cell r="A2025">
            <v>9240708</v>
          </cell>
          <cell r="B2025" t="str">
            <v>ДИЗАЙН-ПРОФИЛЬ INNOTECH ATIRA, NL620,ПОД ОРЕХ*ЗАКАЗНАЯ ПОЗИЦИЯ!!!</v>
          </cell>
          <cell r="C2025" t="str">
            <v>*</v>
          </cell>
          <cell r="D2025">
            <v>100</v>
          </cell>
          <cell r="E2025">
            <v>216.83</v>
          </cell>
          <cell r="F2025">
            <v>146.45782350000002</v>
          </cell>
          <cell r="G2025">
            <v>146.45782350000002</v>
          </cell>
        </row>
        <row r="2026">
          <cell r="A2026">
            <v>9194884</v>
          </cell>
          <cell r="B2026" t="str">
            <v>ВНУТРЕННЯЯ ОРГАНИЗАЦИЯ ORGATRAY 590 ДЛЯ INNOTECH ATIRA, NL420, KB500, СЕРАЯ</v>
          </cell>
          <cell r="C2026">
            <v>0</v>
          </cell>
          <cell r="D2026">
            <v>1</v>
          </cell>
          <cell r="E2026">
            <v>1187.21</v>
          </cell>
          <cell r="F2026">
            <v>801.90099450000002</v>
          </cell>
          <cell r="G2026">
            <v>801.90099450000002</v>
          </cell>
        </row>
        <row r="2027">
          <cell r="A2027">
            <v>9194885</v>
          </cell>
          <cell r="B2027" t="str">
            <v>ВНУТРЕННЯЯ ОРГАНИЗАЦИЯ ORGATRAY 590 ДЛЯ INNOTECH ATIRA, NL420, KB600, СЕРАЯ</v>
          </cell>
          <cell r="C2027">
            <v>0</v>
          </cell>
          <cell r="D2027">
            <v>1</v>
          </cell>
          <cell r="E2027">
            <v>1304.99</v>
          </cell>
          <cell r="F2027">
            <v>881.45549549999998</v>
          </cell>
          <cell r="G2027">
            <v>881.45549549999998</v>
          </cell>
        </row>
        <row r="2028">
          <cell r="A2028">
            <v>9194886</v>
          </cell>
          <cell r="B2028" t="str">
            <v>ВНУТРЕННЯЯ ОРГАНИЗАЦИЯ ORGATRAY 590 ДЛЯ INNOTECH ATIRA, NL470, KB300, СЕРАЯ</v>
          </cell>
          <cell r="C2028">
            <v>0</v>
          </cell>
          <cell r="D2028">
            <v>1</v>
          </cell>
          <cell r="E2028">
            <v>993.71</v>
          </cell>
          <cell r="F2028">
            <v>671.20141950000004</v>
          </cell>
          <cell r="G2028">
            <v>671.20141950000004</v>
          </cell>
        </row>
        <row r="2029">
          <cell r="A2029">
            <v>9194887</v>
          </cell>
          <cell r="B2029" t="str">
            <v>ВНУТРЕННЯЯ ОРГАНИЗАЦИЯ ORGATRAY 590 ДЛЯ INNOTECH ATIRA, NL470, KB400, СЕРАЯ</v>
          </cell>
          <cell r="C2029">
            <v>0</v>
          </cell>
          <cell r="D2029">
            <v>1</v>
          </cell>
          <cell r="E2029">
            <v>1125.52</v>
          </cell>
          <cell r="F2029">
            <v>760.23248400000011</v>
          </cell>
          <cell r="G2029">
            <v>760.23248400000011</v>
          </cell>
        </row>
        <row r="2030">
          <cell r="A2030">
            <v>9194888</v>
          </cell>
          <cell r="B2030" t="str">
            <v>ВНУТРЕННЯЯ ОРГАНИЗАЦИЯ ORGATRAY 590 ДЛЯ INNOTECH ATIRA, NL470, KB450, СЕРАЯ</v>
          </cell>
          <cell r="C2030">
            <v>0</v>
          </cell>
          <cell r="D2030">
            <v>1</v>
          </cell>
          <cell r="E2030">
            <v>1191.42</v>
          </cell>
          <cell r="F2030">
            <v>804.74463900000012</v>
          </cell>
          <cell r="G2030">
            <v>804.74463900000012</v>
          </cell>
        </row>
        <row r="2031">
          <cell r="A2031">
            <v>9194889</v>
          </cell>
          <cell r="B2031" t="str">
            <v>ВНУТРЕННЯЯ ОРГАНИЗАЦИЯ ORGATRAY 590 ДЛЯ INNOTECH ATIRA, NL470, KB500, СЕРАЯ</v>
          </cell>
          <cell r="C2031">
            <v>0</v>
          </cell>
          <cell r="D2031">
            <v>1</v>
          </cell>
          <cell r="E2031">
            <v>1257.33</v>
          </cell>
          <cell r="F2031">
            <v>849.26354850000007</v>
          </cell>
          <cell r="G2031">
            <v>849.26354850000007</v>
          </cell>
        </row>
        <row r="2032">
          <cell r="A2032">
            <v>9194891</v>
          </cell>
          <cell r="B2032" t="str">
            <v>ВНУТРЕННЯЯ ОРГАНИЗАЦИЯ ORGATRAY 590 ДЛЯ INNOTECH ATIRA, NL470, KB600, СЕРАЯ</v>
          </cell>
          <cell r="C2032">
            <v>0</v>
          </cell>
          <cell r="D2032">
            <v>1</v>
          </cell>
          <cell r="E2032">
            <v>1389.14</v>
          </cell>
          <cell r="F2032">
            <v>938.29461300000003</v>
          </cell>
          <cell r="G2032">
            <v>938.29461300000003</v>
          </cell>
        </row>
        <row r="2033">
          <cell r="A2033">
            <v>9194892</v>
          </cell>
          <cell r="B2033" t="str">
            <v>ВНУТРЕННЯЯ ОРГАНИЗАЦИЯ ORGATRAY 590 ДЛЯ INNOTECH ATIRA, NL470, KB800, СЕРАЯ</v>
          </cell>
          <cell r="C2033">
            <v>0</v>
          </cell>
          <cell r="D2033">
            <v>1</v>
          </cell>
          <cell r="E2033">
            <v>2353.85</v>
          </cell>
          <cell r="F2033">
            <v>1589.9079824999999</v>
          </cell>
          <cell r="G2033">
            <v>1589.9079824999999</v>
          </cell>
        </row>
        <row r="2034">
          <cell r="A2034">
            <v>9194893</v>
          </cell>
          <cell r="B2034" t="str">
            <v>ВНУТРЕННЯЯ ОРГАНИЗАЦИЯ ORGATRAY 590 ДЛЯ INNOTECH ATIRA, NL470, KB900, СЕРАЯ</v>
          </cell>
          <cell r="C2034">
            <v>0</v>
          </cell>
          <cell r="D2034">
            <v>1</v>
          </cell>
          <cell r="E2034">
            <v>2485.66</v>
          </cell>
          <cell r="F2034">
            <v>1678.9390470000001</v>
          </cell>
          <cell r="G2034">
            <v>1678.9390470000001</v>
          </cell>
        </row>
        <row r="2035">
          <cell r="A2035">
            <v>9194894</v>
          </cell>
          <cell r="B2035" t="str">
            <v>ВНУТРЕННЯЯ ОРГАНИЗАЦИЯ ORGATRAY 590 ДЛЯ INNOTECH ATIRA, NL470, KB1000, СЕРАЯ</v>
          </cell>
          <cell r="C2035">
            <v>0</v>
          </cell>
          <cell r="D2035">
            <v>1</v>
          </cell>
          <cell r="E2035">
            <v>2617.46</v>
          </cell>
          <cell r="F2035">
            <v>1767.9633570000001</v>
          </cell>
          <cell r="G2035">
            <v>1767.9633570000001</v>
          </cell>
        </row>
        <row r="2036">
          <cell r="A2036">
            <v>9204229</v>
          </cell>
          <cell r="B2036" t="str">
            <v>РАЗДЕЛИТЕЛЬ ORGATRAY 590 ДЛЯ INNOTECH ATIRA, L68, ПЛАСТИК, СЕРЫЙ</v>
          </cell>
          <cell r="C2036">
            <v>0</v>
          </cell>
          <cell r="D2036">
            <v>50</v>
          </cell>
          <cell r="E2036">
            <v>32.74</v>
          </cell>
          <cell r="F2036">
            <v>22.114233000000002</v>
          </cell>
          <cell r="G2036">
            <v>22.114233000000002</v>
          </cell>
        </row>
        <row r="2037">
          <cell r="A2037">
            <v>9005931</v>
          </cell>
          <cell r="B2037" t="str">
            <v>РАЗДЕЛИТЕЛЬ ORGATRAY 590 ДЛЯ INNOTECH ATIRA, L128, ПЛАСТИК, СЕРЫЙ</v>
          </cell>
          <cell r="C2037">
            <v>0</v>
          </cell>
          <cell r="D2037">
            <v>50</v>
          </cell>
          <cell r="E2037">
            <v>60.77</v>
          </cell>
          <cell r="F2037">
            <v>41.047096500000002</v>
          </cell>
          <cell r="G2037">
            <v>41.047096500000002</v>
          </cell>
        </row>
        <row r="2038">
          <cell r="A2038">
            <v>9194881</v>
          </cell>
          <cell r="B2038" t="str">
            <v>ВНУТРЕННЯЯ ОРГАНИЗАЦИЯ ORGATRAY 610 ДЛЯ INNOTECH ATIRA, NL470, KB450+, СЕРЫЙ</v>
          </cell>
          <cell r="C2038">
            <v>0</v>
          </cell>
          <cell r="D2038">
            <v>1</v>
          </cell>
          <cell r="E2038">
            <v>3254.85</v>
          </cell>
          <cell r="F2038">
            <v>2198.4884324999998</v>
          </cell>
          <cell r="G2038">
            <v>2198.4884324999998</v>
          </cell>
        </row>
        <row r="2039">
          <cell r="A2039">
            <v>9209880</v>
          </cell>
          <cell r="B2039" t="str">
            <v>ЛОТОК ДЛЯ ПРИНАДЛЕЖНОСТЕЙ ORGATRAY 240 ДЛЯ INNOTECH ATIRA, NL470, ДУБ</v>
          </cell>
          <cell r="C2039">
            <v>0</v>
          </cell>
          <cell r="D2039">
            <v>1</v>
          </cell>
          <cell r="E2039">
            <v>3051.21</v>
          </cell>
          <cell r="F2039">
            <v>2060.9397945000001</v>
          </cell>
          <cell r="G2039">
            <v>2060.9397945000001</v>
          </cell>
        </row>
        <row r="2040">
          <cell r="A2040">
            <v>9209884</v>
          </cell>
          <cell r="B2040" t="str">
            <v>ДЕРЖАТЕЛЬ ДЛЯ РУЛОНОВ ORGATRAY 240 ДЛЯ INNOTECH ATIRA, NL470, ДУБ*ЗАКАЗНАЯ ПОЗИЦИЯ!!!</v>
          </cell>
          <cell r="C2040" t="str">
            <v>*</v>
          </cell>
          <cell r="D2040">
            <v>1</v>
          </cell>
          <cell r="E2040">
            <v>3407.58</v>
          </cell>
          <cell r="F2040">
            <v>2301.649911</v>
          </cell>
          <cell r="G2040">
            <v>2301.649911</v>
          </cell>
        </row>
        <row r="2041">
          <cell r="A2041">
            <v>9209886</v>
          </cell>
          <cell r="B2041" t="str">
            <v>ДЕРЖАТЕЛЬ КОНТЕЙНЕРОВ СПЕЦИЙ ORGATRAY 240 ДЛЯ INNOTECH ATIRA, NL470, ДУБ*ЗАКАЗНАЯ ПОЗИЦИЯ!!!</v>
          </cell>
          <cell r="C2041" t="str">
            <v>*</v>
          </cell>
          <cell r="D2041">
            <v>1</v>
          </cell>
          <cell r="E2041">
            <v>4032.9</v>
          </cell>
          <cell r="F2041">
            <v>2724.0223050000004</v>
          </cell>
          <cell r="G2041">
            <v>2724.0223050000004</v>
          </cell>
        </row>
        <row r="2042">
          <cell r="A2042">
            <v>9209882</v>
          </cell>
          <cell r="B2042" t="str">
            <v>ДЕРЖАТЕЛЬ НОЖЕЙ ORGATRAY 240 ДЛЯ INNOTECH ATIRA, NL470, ДУБ*ЗАКАЗНАЯ ПОЗИЦИЯ!!!</v>
          </cell>
          <cell r="C2042" t="str">
            <v>*</v>
          </cell>
          <cell r="D2042">
            <v>1</v>
          </cell>
          <cell r="E2042">
            <v>4344.17</v>
          </cell>
          <cell r="F2042">
            <v>2934.2696265</v>
          </cell>
          <cell r="G2042">
            <v>2934.2696265</v>
          </cell>
        </row>
        <row r="2043">
          <cell r="A2043">
            <v>9203466</v>
          </cell>
          <cell r="B2043" t="str">
            <v>ПРОФИЛЬ ORGASTRIPE, L1100, ПЛАСТИК, СЕРЫЙ</v>
          </cell>
          <cell r="C2043">
            <v>0</v>
          </cell>
          <cell r="D2043">
            <v>1</v>
          </cell>
          <cell r="E2043">
            <v>244.74</v>
          </cell>
          <cell r="F2043">
            <v>165.30963299999999</v>
          </cell>
          <cell r="G2043">
            <v>165.30963299999999</v>
          </cell>
        </row>
        <row r="2044">
          <cell r="A2044">
            <v>9203469</v>
          </cell>
          <cell r="B2044" t="str">
            <v>ФИКСАТОР ORGACLIP, ПЛАСТИК, СЕРЫЙ</v>
          </cell>
          <cell r="C2044">
            <v>0</v>
          </cell>
          <cell r="D2044">
            <v>1</v>
          </cell>
          <cell r="E2044">
            <v>52.14</v>
          </cell>
          <cell r="F2044">
            <v>35.217962999999997</v>
          </cell>
          <cell r="G2044">
            <v>35.217962999999997</v>
          </cell>
        </row>
        <row r="2045">
          <cell r="A2045">
            <v>9194596</v>
          </cell>
          <cell r="B2045" t="str">
            <v>ПОПЕРЕЧНЫЙ РЕЛИНГ ORGASTORE 410 ДЛЯ INNOTECH ATIRA, KB300, СЕРЫЙ*ЗАКАЗНАЯ ПОЗИЦИЯ!!!</v>
          </cell>
          <cell r="C2045" t="str">
            <v>*</v>
          </cell>
          <cell r="D2045">
            <v>30</v>
          </cell>
          <cell r="E2045">
            <v>442.23</v>
          </cell>
          <cell r="F2045">
            <v>298.70425349999999</v>
          </cell>
          <cell r="G2045">
            <v>298.70425349999999</v>
          </cell>
        </row>
        <row r="2046">
          <cell r="A2046">
            <v>9194597</v>
          </cell>
          <cell r="B2046" t="str">
            <v>ПОПЕРЕЧНЫЙ РЕЛИНГ ORGASTORE 410 ДЛЯ INNOTECH ATIRA, KB450, СЕРЫЙ</v>
          </cell>
          <cell r="C2046">
            <v>0</v>
          </cell>
          <cell r="D2046">
            <v>30</v>
          </cell>
          <cell r="E2046">
            <v>458.72</v>
          </cell>
          <cell r="F2046">
            <v>309.84242400000005</v>
          </cell>
          <cell r="G2046">
            <v>309.84242400000005</v>
          </cell>
        </row>
        <row r="2047">
          <cell r="A2047">
            <v>9194598</v>
          </cell>
          <cell r="B2047" t="str">
            <v>ПОПЕРЕЧНЫЙ РЕЛИНГ ORGASTORE 410 ДЛЯ INNOTECH ATIRA, KB600, СЕРЫЙ</v>
          </cell>
          <cell r="C2047">
            <v>0</v>
          </cell>
          <cell r="D2047">
            <v>30</v>
          </cell>
          <cell r="E2047">
            <v>475.22</v>
          </cell>
          <cell r="F2047">
            <v>320.98734900000005</v>
          </cell>
          <cell r="G2047">
            <v>320.98734900000005</v>
          </cell>
        </row>
        <row r="2048">
          <cell r="A2048">
            <v>9211574</v>
          </cell>
          <cell r="B2048" t="str">
            <v>ПОПЕРЕЧНЫЙ РЕЛИНГ ORGASTORE 410 ДЛЯ INNOTECH ATIRA, KB800, СЕРЫЙ</v>
          </cell>
          <cell r="C2048">
            <v>0</v>
          </cell>
          <cell r="D2048">
            <v>30</v>
          </cell>
          <cell r="E2048">
            <v>497.22</v>
          </cell>
          <cell r="F2048">
            <v>335.84724899999998</v>
          </cell>
          <cell r="G2048">
            <v>335.84724899999998</v>
          </cell>
        </row>
        <row r="2049">
          <cell r="A2049">
            <v>9194599</v>
          </cell>
          <cell r="B2049" t="str">
            <v>ПОПЕРЕЧНЫЙ РЕЛИНГ ORGASTORE 410 ДЛЯ INNOTECH ATIRA, KB900, СЕРЫЙ</v>
          </cell>
          <cell r="C2049">
            <v>0</v>
          </cell>
          <cell r="D2049">
            <v>30</v>
          </cell>
          <cell r="E2049">
            <v>508.22</v>
          </cell>
          <cell r="F2049">
            <v>343.27719900000005</v>
          </cell>
          <cell r="G2049">
            <v>343.27719900000005</v>
          </cell>
        </row>
        <row r="2050">
          <cell r="A2050">
            <v>9211576</v>
          </cell>
          <cell r="B2050" t="str">
            <v>ПОПЕРЕЧНЫЙ РЕЛИНГ ORGASTORE 410 ДЛЯ INNOTECH ATIRA, KB1000, СЕРЫЙ*ЗАКАЗНАЯ ПОЗИЦИЯ!!!</v>
          </cell>
          <cell r="C2050" t="str">
            <v>*</v>
          </cell>
          <cell r="D2050">
            <v>30</v>
          </cell>
          <cell r="E2050">
            <v>519.22</v>
          </cell>
          <cell r="F2050">
            <v>350.70714900000007</v>
          </cell>
          <cell r="G2050">
            <v>350.70714900000007</v>
          </cell>
        </row>
        <row r="2051">
          <cell r="A2051">
            <v>9194600</v>
          </cell>
          <cell r="B2051" t="str">
            <v>ПОПЕРЕЧНЫЙ РЕЛИНГ ORGASTORE 410 ДЛЯ INNOTECH ATIRA, KB1200, СЕРЫЙ*ЗАКАЗНАЯ ПОЗИЦИЯ!!!</v>
          </cell>
          <cell r="C2051" t="str">
            <v>*</v>
          </cell>
          <cell r="D2051">
            <v>30</v>
          </cell>
          <cell r="E2051">
            <v>761.22</v>
          </cell>
          <cell r="F2051">
            <v>514.16604900000004</v>
          </cell>
          <cell r="G2051">
            <v>514.16604900000004</v>
          </cell>
        </row>
        <row r="2052">
          <cell r="A2052">
            <v>9194618</v>
          </cell>
          <cell r="B2052" t="str">
            <v>РАЗДЕЛИТЕЛЬ ПОПЕРЕЧНОГО РЕЛИНГА ORGASTORE 410 ДЛЯ INNOTECH ATIRA, СЕРЫЙ</v>
          </cell>
          <cell r="C2052">
            <v>0</v>
          </cell>
          <cell r="D2052">
            <v>10</v>
          </cell>
          <cell r="E2052">
            <v>153.12</v>
          </cell>
          <cell r="F2052">
            <v>103.424904</v>
          </cell>
          <cell r="G2052">
            <v>103.424904</v>
          </cell>
        </row>
        <row r="2053">
          <cell r="A2053">
            <v>9194869</v>
          </cell>
          <cell r="B2053" t="str">
            <v>ВНУТРЕННЯЯ ОРГАНИЗАЦИЯ ORGAFLAG ДЛЯ INNOTECH ATIRA, NL470, KB600, СЕРАЯ/АНТРАЦИТ</v>
          </cell>
          <cell r="C2053">
            <v>0</v>
          </cell>
          <cell r="D2053">
            <v>1</v>
          </cell>
          <cell r="E2053">
            <v>5446.3</v>
          </cell>
          <cell r="F2053">
            <v>3678.7033350000002</v>
          </cell>
          <cell r="G2053">
            <v>3678.7033350000002</v>
          </cell>
        </row>
        <row r="2054">
          <cell r="A2054">
            <v>9194870</v>
          </cell>
          <cell r="B2054" t="str">
            <v>ВНУТРЕННЯЯ ОРГАНИЗАЦИЯ ORGAFLAG ДЛЯ INNOTECH ATIRA, NL470, KB900, СЕРАЯ/АНТРАЦИТ</v>
          </cell>
          <cell r="C2054">
            <v>0</v>
          </cell>
          <cell r="D2054">
            <v>1</v>
          </cell>
          <cell r="E2054">
            <v>7597.31</v>
          </cell>
          <cell r="F2054">
            <v>5131.6030395000007</v>
          </cell>
          <cell r="G2054">
            <v>5131.6030395000007</v>
          </cell>
        </row>
        <row r="2055">
          <cell r="A2055">
            <v>9194871</v>
          </cell>
          <cell r="B2055" t="str">
            <v>ДОПОЛНИТЕЛЬНАЯ ВСТАВКА ORGAFLAG ДЛЯ INNOTECH ATIRA, NL470, СЕРАЯ/АНТРАЦИТ*ЗАКАЗНАЯ ПОЗИЦИЯ!!!</v>
          </cell>
          <cell r="C2055" t="str">
            <v>*</v>
          </cell>
          <cell r="D2055">
            <v>1</v>
          </cell>
          <cell r="E2055">
            <v>1861.22</v>
          </cell>
          <cell r="F2055">
            <v>1257.161049</v>
          </cell>
          <cell r="G2055">
            <v>1257.161049</v>
          </cell>
        </row>
        <row r="2056">
          <cell r="A2056">
            <v>9194843</v>
          </cell>
          <cell r="B2056" t="str">
            <v>ВНУТРЕННЯЯ ОРГАНИЗАЦИЯ ORGASTORE 820 ДЛЯ INNOTECH ATIRA, KB600, СЕРАЯ</v>
          </cell>
          <cell r="C2056">
            <v>0</v>
          </cell>
          <cell r="D2056">
            <v>1</v>
          </cell>
          <cell r="E2056">
            <v>2479.34</v>
          </cell>
          <cell r="F2056">
            <v>1674.6702030000004</v>
          </cell>
          <cell r="G2056">
            <v>1674.6702030000004</v>
          </cell>
        </row>
        <row r="2057">
          <cell r="A2057">
            <v>9194844</v>
          </cell>
          <cell r="B2057" t="str">
            <v>ВНУТРЕННЯЯ ОРГАНИЗАЦИЯ ORGASTORE 820 ДЛЯ INNOTECH ATIRA, KB800, СЕРАЯ</v>
          </cell>
          <cell r="C2057">
            <v>0</v>
          </cell>
          <cell r="D2057">
            <v>1</v>
          </cell>
          <cell r="E2057">
            <v>3471.08</v>
          </cell>
          <cell r="F2057">
            <v>2344.540986</v>
          </cell>
          <cell r="G2057">
            <v>2344.540986</v>
          </cell>
        </row>
        <row r="2058">
          <cell r="A2058">
            <v>9194845</v>
          </cell>
          <cell r="B2058" t="str">
            <v>ВНУТРЕННЯЯ ОРГАНИЗАЦИЯ ORGASTORE 820 ДЛЯ INNOTECH ATIRA, KB900, СЕРАЯ</v>
          </cell>
          <cell r="C2058">
            <v>0</v>
          </cell>
          <cell r="D2058">
            <v>1</v>
          </cell>
          <cell r="E2058">
            <v>3223.14</v>
          </cell>
          <cell r="F2058">
            <v>2177.0699130000003</v>
          </cell>
          <cell r="G2058">
            <v>2177.0699130000003</v>
          </cell>
        </row>
        <row r="2059">
          <cell r="A2059">
            <v>9194846</v>
          </cell>
          <cell r="B2059" t="str">
            <v>ВНУТРЕННЯЯ ОРГАНИЗАЦИЯ ORGASTORE 820 ДЛЯ INNOTECH ATIRA, KB1000, СЕРАЯ*ЗАКАЗНАЯ ПОЗИЦИЯ!!!</v>
          </cell>
          <cell r="C2059" t="str">
            <v>*</v>
          </cell>
          <cell r="D2059">
            <v>1</v>
          </cell>
          <cell r="E2059">
            <v>3966.94</v>
          </cell>
          <cell r="F2059">
            <v>2679.4696230000004</v>
          </cell>
          <cell r="G2059">
            <v>2679.4696230000004</v>
          </cell>
        </row>
        <row r="2060">
          <cell r="A2060">
            <v>9194847</v>
          </cell>
          <cell r="B2060" t="str">
            <v>ВНУТРЕННЯЯ ОРГАНИЗАЦИЯ ORGASTORE 820 ДЛЯ INNOTECH ATIRA, KB1200, СЕРАЯ*ЗАКАЗНАЯ ПОЗИЦИЯ!!!</v>
          </cell>
          <cell r="C2060" t="str">
            <v>*</v>
          </cell>
          <cell r="D2060">
            <v>1</v>
          </cell>
          <cell r="E2060">
            <v>4462.8</v>
          </cell>
          <cell r="F2060">
            <v>3014.3982600000004</v>
          </cell>
          <cell r="G2060">
            <v>3014.3982600000004</v>
          </cell>
        </row>
        <row r="2061">
          <cell r="A2061">
            <v>9209533</v>
          </cell>
          <cell r="B2061" t="str">
            <v>ПРОТИВОСКОЛЬЗЯЩИЙ КОВРИК ДЛЯ INNOTECH ATIRA, NL470, L5000, СЕРЫЙ</v>
          </cell>
          <cell r="C2061">
            <v>0</v>
          </cell>
          <cell r="D2061">
            <v>1</v>
          </cell>
          <cell r="E2061">
            <v>4117.7</v>
          </cell>
          <cell r="F2061">
            <v>2781.3004650000003</v>
          </cell>
          <cell r="G2061">
            <v>2781.3004650000003</v>
          </cell>
        </row>
        <row r="2062">
          <cell r="A2062">
            <v>9209536</v>
          </cell>
          <cell r="B2062" t="str">
            <v>ПРОТИВОСКОЛЬЗЯЩИЙ КОВРИК ДЛЯ INNOTECH ATIRA, NL520, L5000, СЕРЫЙ</v>
          </cell>
          <cell r="C2062">
            <v>0</v>
          </cell>
          <cell r="D2062">
            <v>1</v>
          </cell>
          <cell r="E2062">
            <v>4193.13</v>
          </cell>
          <cell r="F2062">
            <v>2832.2496585000004</v>
          </cell>
          <cell r="G2062">
            <v>2832.2496585000004</v>
          </cell>
        </row>
        <row r="2063">
          <cell r="A2063">
            <v>9079222</v>
          </cell>
          <cell r="B2063" t="str">
            <v>СТЫКОВОЧНЫЙ ПРОФИЛЬ INNOTECH ДЛЯ ORGATRAY, NL470, ПОД ХРОМ</v>
          </cell>
          <cell r="C2063">
            <v>0</v>
          </cell>
          <cell r="D2063">
            <v>2</v>
          </cell>
          <cell r="E2063">
            <v>134.87</v>
          </cell>
          <cell r="F2063">
            <v>91.097941500000005</v>
          </cell>
          <cell r="G2063">
            <v>91.097941500000005</v>
          </cell>
        </row>
        <row r="2064">
          <cell r="A2064">
            <v>9079226</v>
          </cell>
          <cell r="B2064" t="str">
            <v>СТЫКОВОЧНЫЙ ПРОФИЛЬ INNOTECH ДЛЯ ORGATRAY, NL520, ПОД ХРОМ*ЗАКАЗНАЯ ПОЗИЦИЯ!!!</v>
          </cell>
          <cell r="C2064" t="str">
            <v>*</v>
          </cell>
          <cell r="D2064">
            <v>2</v>
          </cell>
          <cell r="E2064">
            <v>137.79</v>
          </cell>
          <cell r="F2064">
            <v>93.070255500000002</v>
          </cell>
          <cell r="G2064">
            <v>93.070255500000002</v>
          </cell>
        </row>
        <row r="2065">
          <cell r="A2065">
            <v>9194895</v>
          </cell>
          <cell r="B2065" t="str">
            <v>ВНУТРЕННЯЯ ОРГАНИЗАЦИЯ ORGATRAY 590 ДЛЯ INNOTECH ATIRA, NL420, KB500, БЕЛАЯ</v>
          </cell>
          <cell r="C2065">
            <v>0</v>
          </cell>
          <cell r="D2065">
            <v>1</v>
          </cell>
          <cell r="E2065">
            <v>1187.21</v>
          </cell>
          <cell r="F2065">
            <v>801.90099450000002</v>
          </cell>
          <cell r="G2065">
            <v>801.90099450000002</v>
          </cell>
        </row>
        <row r="2066">
          <cell r="A2066">
            <v>9194896</v>
          </cell>
          <cell r="B2066" t="str">
            <v>ВНУТРЕННЯЯ ОРГАНИЗАЦИЯ ORGATRAY 590 ДЛЯ INNOTECH ATIRA, NL420, KB600, БЕЛАЯ</v>
          </cell>
          <cell r="C2066">
            <v>0</v>
          </cell>
          <cell r="D2066">
            <v>1</v>
          </cell>
          <cell r="E2066">
            <v>1304.99</v>
          </cell>
          <cell r="F2066">
            <v>881.45549549999998</v>
          </cell>
          <cell r="G2066">
            <v>881.45549549999998</v>
          </cell>
        </row>
        <row r="2067">
          <cell r="A2067">
            <v>9194897</v>
          </cell>
          <cell r="B2067" t="str">
            <v>ВНУТРЕННЯЯ ОРГАНИЗАЦИЯ ORGATRAY 590 ДЛЯ INNOTECH ATIRA, NL470, KB300, БЕЛАЯ</v>
          </cell>
          <cell r="C2067">
            <v>0</v>
          </cell>
          <cell r="D2067">
            <v>1</v>
          </cell>
          <cell r="E2067">
            <v>993.71</v>
          </cell>
          <cell r="F2067">
            <v>671.20141950000004</v>
          </cell>
          <cell r="G2067">
            <v>671.20141950000004</v>
          </cell>
        </row>
        <row r="2068">
          <cell r="A2068">
            <v>9194898</v>
          </cell>
          <cell r="B2068" t="str">
            <v>ВНУТРЕННЯЯ ОРГАНИЗАЦИЯ ORGATRAY 590 ДЛЯ INNOTECH ATIRA, NL470, KB400, БЕЛАЯ</v>
          </cell>
          <cell r="C2068">
            <v>0</v>
          </cell>
          <cell r="D2068">
            <v>1</v>
          </cell>
          <cell r="E2068">
            <v>1125.52</v>
          </cell>
          <cell r="F2068">
            <v>760.23248400000011</v>
          </cell>
          <cell r="G2068">
            <v>760.23248400000011</v>
          </cell>
        </row>
        <row r="2069">
          <cell r="A2069">
            <v>9194899</v>
          </cell>
          <cell r="B2069" t="str">
            <v>ВНУТРЕННЯЯ ОРГАНИЗАЦИЯ ORGATRAY 590 ДЛЯ INNOTECH ATIRA, NL470, KB450, БЕЛАЯ</v>
          </cell>
          <cell r="C2069">
            <v>0</v>
          </cell>
          <cell r="D2069">
            <v>1</v>
          </cell>
          <cell r="E2069">
            <v>1191.42</v>
          </cell>
          <cell r="F2069">
            <v>804.74463900000012</v>
          </cell>
          <cell r="G2069">
            <v>804.74463900000012</v>
          </cell>
        </row>
        <row r="2070">
          <cell r="A2070">
            <v>9194900</v>
          </cell>
          <cell r="B2070" t="str">
            <v>ВНУТРЕННЯЯ ОРГАНИЗАЦИЯ ORGATRAY 590 ДЛЯ INNOTECH ATIRA, NL470, KB500, БЕЛАЯ</v>
          </cell>
          <cell r="C2070">
            <v>0</v>
          </cell>
          <cell r="D2070">
            <v>1</v>
          </cell>
          <cell r="E2070">
            <v>1257.33</v>
          </cell>
          <cell r="F2070">
            <v>849.26354850000007</v>
          </cell>
          <cell r="G2070">
            <v>849.26354850000007</v>
          </cell>
        </row>
        <row r="2071">
          <cell r="A2071">
            <v>9194902</v>
          </cell>
          <cell r="B2071" t="str">
            <v>ВНУТРЕННЯЯ ОРГАНИЗАЦИЯ ORGATRAY 590 ДЛЯ INNOTECH ATIRA, NL470, KB600, БЕЛАЯ</v>
          </cell>
          <cell r="C2071">
            <v>0</v>
          </cell>
          <cell r="D2071">
            <v>1</v>
          </cell>
          <cell r="E2071">
            <v>1389.14</v>
          </cell>
          <cell r="F2071">
            <v>938.29461300000003</v>
          </cell>
          <cell r="G2071">
            <v>938.29461300000003</v>
          </cell>
        </row>
        <row r="2072">
          <cell r="A2072">
            <v>9194903</v>
          </cell>
          <cell r="B2072" t="str">
            <v>ВНУТРЕННЯЯ ОРГАНИЗАЦИЯ ORGATRAY 590 ДЛЯ INNOTECH ATIRA, NL470, KB800, БЕЛАЯ</v>
          </cell>
          <cell r="C2072">
            <v>0</v>
          </cell>
          <cell r="D2072">
            <v>1</v>
          </cell>
          <cell r="E2072">
            <v>2353.85</v>
          </cell>
          <cell r="F2072">
            <v>1589.9079824999999</v>
          </cell>
          <cell r="G2072">
            <v>1589.9079824999999</v>
          </cell>
        </row>
        <row r="2073">
          <cell r="A2073">
            <v>9194904</v>
          </cell>
          <cell r="B2073" t="str">
            <v>ВНУТРЕННЯЯ ОРГАНИЗАЦИЯ ORGATRAY 590 ДЛЯ INNOTECH ATIRA, NL470, KB900, БЕЛАЯ</v>
          </cell>
          <cell r="C2073">
            <v>0</v>
          </cell>
          <cell r="D2073">
            <v>1</v>
          </cell>
          <cell r="E2073">
            <v>2485.66</v>
          </cell>
          <cell r="F2073">
            <v>1678.9390470000001</v>
          </cell>
          <cell r="G2073">
            <v>1678.9390470000001</v>
          </cell>
        </row>
        <row r="2074">
          <cell r="A2074">
            <v>9194905</v>
          </cell>
          <cell r="B2074" t="str">
            <v>ВНУТРЕННЯЯ ОРГАНИЗАЦИЯ ORGATRAY 590 ДЛЯ INNOTECH ATIRA, NL470, KB1000, БЕЛАЯ*ЗАКАЗНАЯ ПОЗИЦИЯ!!!</v>
          </cell>
          <cell r="C2074" t="str">
            <v>*</v>
          </cell>
          <cell r="D2074">
            <v>1</v>
          </cell>
          <cell r="E2074">
            <v>2617.46</v>
          </cell>
          <cell r="F2074">
            <v>1767.9633570000001</v>
          </cell>
          <cell r="G2074">
            <v>1767.9633570000001</v>
          </cell>
        </row>
        <row r="2075">
          <cell r="A2075">
            <v>9194882</v>
          </cell>
          <cell r="B2075" t="str">
            <v>ВНУТРЕННЯЯ ОРГАНИЗАЦИЯ ORGATRAY 610 ДЛЯ INNOTECH ATIRA, NL470, KB450+, БЕЛАЯ</v>
          </cell>
          <cell r="C2075">
            <v>0</v>
          </cell>
          <cell r="D2075">
            <v>1</v>
          </cell>
          <cell r="E2075">
            <v>3254.85</v>
          </cell>
          <cell r="F2075">
            <v>2198.4884324999998</v>
          </cell>
          <cell r="G2075">
            <v>2198.4884324999998</v>
          </cell>
        </row>
        <row r="2076">
          <cell r="A2076">
            <v>9203465</v>
          </cell>
          <cell r="B2076" t="str">
            <v>ФИКСАТОР ORGACLIP, ПЛАСТИК, БЕЛЫЙ</v>
          </cell>
          <cell r="C2076">
            <v>0</v>
          </cell>
          <cell r="D2076">
            <v>1</v>
          </cell>
          <cell r="E2076">
            <v>244.74</v>
          </cell>
          <cell r="F2076">
            <v>165.30963299999999</v>
          </cell>
          <cell r="G2076">
            <v>165.30963299999999</v>
          </cell>
        </row>
        <row r="2077">
          <cell r="A2077">
            <v>9203468</v>
          </cell>
          <cell r="B2077" t="str">
            <v>ПРОФИЛЬ ORGASTRIPE, L1100, ПЛАСТИК, БЕЛЫЙ</v>
          </cell>
          <cell r="C2077">
            <v>0</v>
          </cell>
          <cell r="D2077">
            <v>1</v>
          </cell>
          <cell r="E2077">
            <v>52.14</v>
          </cell>
          <cell r="F2077">
            <v>35.217962999999997</v>
          </cell>
          <cell r="G2077">
            <v>35.217962999999997</v>
          </cell>
        </row>
        <row r="2078">
          <cell r="A2078">
            <v>9194601</v>
          </cell>
          <cell r="B2078" t="str">
            <v>ПОПЕРЕЧНЫЙ РЕЛИНГ ORGASTORE 410 ДЛЯ INNOTECH ATIRA, KB300, БЕЛЫЙ*ЗАКАЗНАЯ ПОЗИЦИЯ!!!</v>
          </cell>
          <cell r="C2078" t="str">
            <v>*</v>
          </cell>
          <cell r="D2078">
            <v>30</v>
          </cell>
          <cell r="E2078">
            <v>442.23</v>
          </cell>
          <cell r="F2078">
            <v>298.70425349999999</v>
          </cell>
          <cell r="G2078">
            <v>298.70425349999999</v>
          </cell>
        </row>
        <row r="2079">
          <cell r="A2079">
            <v>9194602</v>
          </cell>
          <cell r="B2079" t="str">
            <v>ПОПЕРЕЧНЫЙ РЕЛИНГ ORGASTORE 410 ДЛЯ INNOTECH ATIRA, KB450, БЕЛЫЙ</v>
          </cell>
          <cell r="C2079">
            <v>0</v>
          </cell>
          <cell r="D2079">
            <v>30</v>
          </cell>
          <cell r="E2079">
            <v>458.72</v>
          </cell>
          <cell r="F2079">
            <v>309.84242400000005</v>
          </cell>
          <cell r="G2079">
            <v>309.84242400000005</v>
          </cell>
        </row>
        <row r="2080">
          <cell r="A2080">
            <v>9194603</v>
          </cell>
          <cell r="B2080" t="str">
            <v>ПОПЕРЕЧНЫЙ РЕЛИНГ ORGASTORE 410 ДЛЯ INNOTECH ATIRA, KB600, БЕЛЫЙ</v>
          </cell>
          <cell r="C2080">
            <v>0</v>
          </cell>
          <cell r="D2080">
            <v>30</v>
          </cell>
          <cell r="E2080">
            <v>475.22</v>
          </cell>
          <cell r="F2080">
            <v>320.98734900000005</v>
          </cell>
          <cell r="G2080">
            <v>320.98734900000005</v>
          </cell>
        </row>
        <row r="2081">
          <cell r="A2081">
            <v>9211577</v>
          </cell>
          <cell r="B2081" t="str">
            <v>ПОПЕРЕЧНЫЙ РЕЛИНГ ORGASTORE 410 ДЛЯ INNOTECH ATIRA, KB800, БЕЛЫЙ</v>
          </cell>
          <cell r="C2081">
            <v>0</v>
          </cell>
          <cell r="D2081">
            <v>30</v>
          </cell>
          <cell r="E2081">
            <v>497.22</v>
          </cell>
          <cell r="F2081">
            <v>335.84724899999998</v>
          </cell>
          <cell r="G2081">
            <v>335.84724899999998</v>
          </cell>
        </row>
        <row r="2082">
          <cell r="A2082">
            <v>9194604</v>
          </cell>
          <cell r="B2082" t="str">
            <v>ПОПЕРЕЧНЫЙ РЕЛИНГ ORGASTORE 410 ДЛЯ INNOTECH ATIRA, KB900, БЕЛЫЙ</v>
          </cell>
          <cell r="C2082">
            <v>0</v>
          </cell>
          <cell r="D2082">
            <v>30</v>
          </cell>
          <cell r="E2082">
            <v>508.22</v>
          </cell>
          <cell r="F2082">
            <v>343.27719900000005</v>
          </cell>
          <cell r="G2082">
            <v>343.27719900000005</v>
          </cell>
        </row>
        <row r="2083">
          <cell r="A2083">
            <v>9211579</v>
          </cell>
          <cell r="B2083" t="str">
            <v>ПОПЕРЕЧНЫЙ РЕЛИНГ ORGASTORE 410 ДЛЯ INNOTECH ATIRA, KB1000, БЕЛЫЙ*ЗАКАЗНАЯ ПОЗИЦИЯ!!!</v>
          </cell>
          <cell r="C2083" t="str">
            <v>*</v>
          </cell>
          <cell r="D2083">
            <v>30</v>
          </cell>
          <cell r="E2083">
            <v>519.22</v>
          </cell>
          <cell r="F2083">
            <v>350.70714900000007</v>
          </cell>
          <cell r="G2083">
            <v>350.70714900000007</v>
          </cell>
        </row>
        <row r="2084">
          <cell r="A2084">
            <v>9194605</v>
          </cell>
          <cell r="B2084" t="str">
            <v>ПОПЕРЕЧНЫЙ РЕЛИНГ ORGASTORE 410 ДЛЯ INNOTECH ATIRA, KB1200, БЕЛЫЙ*ЗАКАЗНАЯ ПОЗИЦИЯ!!!</v>
          </cell>
          <cell r="C2084" t="str">
            <v>*</v>
          </cell>
          <cell r="D2084">
            <v>30</v>
          </cell>
          <cell r="E2084">
            <v>761.22</v>
          </cell>
          <cell r="F2084">
            <v>514.16604900000004</v>
          </cell>
          <cell r="G2084">
            <v>514.16604900000004</v>
          </cell>
        </row>
        <row r="2085">
          <cell r="A2085">
            <v>9194620</v>
          </cell>
          <cell r="B2085" t="str">
            <v>РАЗДЕЛИТЕЛЬ ПОПЕРЕЧНОГО РЕЛИНГА ORGASTORE 410 ДЛЯ INNOTECH ATIRA, БЕЛЫЙ</v>
          </cell>
          <cell r="C2085">
            <v>0</v>
          </cell>
          <cell r="D2085">
            <v>10</v>
          </cell>
          <cell r="E2085">
            <v>153.12</v>
          </cell>
          <cell r="F2085">
            <v>103.424904</v>
          </cell>
          <cell r="G2085">
            <v>103.424904</v>
          </cell>
        </row>
        <row r="2086">
          <cell r="A2086">
            <v>9194875</v>
          </cell>
          <cell r="B2086" t="str">
            <v>ВНУТРЕННЯЯ ОРГАНИЗАЦИЯ ORGAFLAG ДЛЯ INNOTECH ATIRA, NL470, KB600, БЕЛАЯ</v>
          </cell>
          <cell r="C2086">
            <v>0</v>
          </cell>
          <cell r="D2086">
            <v>1</v>
          </cell>
          <cell r="E2086">
            <v>5954.81</v>
          </cell>
          <cell r="F2086">
            <v>4022.1764145000006</v>
          </cell>
          <cell r="G2086">
            <v>4022.1764145000006</v>
          </cell>
        </row>
        <row r="2087">
          <cell r="A2087">
            <v>9194876</v>
          </cell>
          <cell r="B2087" t="str">
            <v>ВНУТРЕННЯЯ ОРГАНИЗАЦИЯ ORGAFLAG ДЛЯ INNOTECH ATIRA, NL470, KB900, БЕЛАЯ</v>
          </cell>
          <cell r="C2087">
            <v>0</v>
          </cell>
          <cell r="D2087">
            <v>1</v>
          </cell>
          <cell r="E2087">
            <v>8105.85</v>
          </cell>
          <cell r="F2087">
            <v>5475.0963825000008</v>
          </cell>
          <cell r="G2087">
            <v>5475.0963825000008</v>
          </cell>
        </row>
        <row r="2088">
          <cell r="A2088">
            <v>9194877</v>
          </cell>
          <cell r="B2088" t="str">
            <v>ДОПОЛНИТЕЛЬНАЯ ВСТАВКА ORGAFLAG ДЛЯ INNOTECH ATIRA, NL470, БЕЛАЯ*ЗАКАЗНАЯ ПОЗИЦИЯ!!!</v>
          </cell>
          <cell r="C2088" t="str">
            <v>*</v>
          </cell>
          <cell r="D2088">
            <v>1</v>
          </cell>
          <cell r="E2088">
            <v>2369.7399999999998</v>
          </cell>
          <cell r="F2088">
            <v>1600.6408829999998</v>
          </cell>
          <cell r="G2088">
            <v>1600.6408829999998</v>
          </cell>
        </row>
        <row r="2089">
          <cell r="A2089">
            <v>9194852</v>
          </cell>
          <cell r="B2089" t="str">
            <v>ВНУТРЕННЯЯ ОРГАНИЗАЦИЯ ORGASTORE 820 ДЛЯ INNOTECH ATIRA, KB600, БЕЛАЯ</v>
          </cell>
          <cell r="C2089">
            <v>0</v>
          </cell>
          <cell r="D2089">
            <v>1</v>
          </cell>
          <cell r="E2089">
            <v>2479.34</v>
          </cell>
          <cell r="F2089">
            <v>1674.6702030000004</v>
          </cell>
          <cell r="G2089">
            <v>1674.6702030000004</v>
          </cell>
        </row>
        <row r="2090">
          <cell r="A2090">
            <v>9194853</v>
          </cell>
          <cell r="B2090" t="str">
            <v>ВНУТРЕННЯЯ ОРГАНИЗАЦИЯ ORGASTORE 820 ДЛЯ INNOTECH ATIRA, KB800, БЕЛАЯ</v>
          </cell>
          <cell r="C2090">
            <v>0</v>
          </cell>
          <cell r="D2090">
            <v>1</v>
          </cell>
          <cell r="E2090">
            <v>3471.08</v>
          </cell>
          <cell r="F2090">
            <v>2344.540986</v>
          </cell>
          <cell r="G2090">
            <v>2344.540986</v>
          </cell>
        </row>
        <row r="2091">
          <cell r="A2091">
            <v>9194854</v>
          </cell>
          <cell r="B2091" t="str">
            <v>ВНУТРЕННЯЯ ОРГАНИЗАЦИЯ ORGASTORE 820 ДЛЯ INNOTECH ATIRA, KB900, БЕЛАЯ</v>
          </cell>
          <cell r="C2091">
            <v>0</v>
          </cell>
          <cell r="D2091">
            <v>1</v>
          </cell>
          <cell r="E2091">
            <v>3223.14</v>
          </cell>
          <cell r="F2091">
            <v>2177.0699130000003</v>
          </cell>
          <cell r="G2091">
            <v>2177.0699130000003</v>
          </cell>
        </row>
        <row r="2092">
          <cell r="A2092">
            <v>9194855</v>
          </cell>
          <cell r="B2092" t="str">
            <v>ВНУТРЕННЯЯ ОРГАНИЗАЦИЯ ORGASTORE 820 ДЛЯ INNOTECH ATIRA, KB1000, БЕЛАЯ*ЗАКАЗНАЯ ПОЗИЦИЯ!!!</v>
          </cell>
          <cell r="C2092" t="str">
            <v>*</v>
          </cell>
          <cell r="D2092">
            <v>1</v>
          </cell>
          <cell r="E2092">
            <v>3966.94</v>
          </cell>
          <cell r="F2092">
            <v>2679.4696230000004</v>
          </cell>
          <cell r="G2092">
            <v>2679.4696230000004</v>
          </cell>
        </row>
        <row r="2093">
          <cell r="A2093">
            <v>9194856</v>
          </cell>
          <cell r="B2093" t="str">
            <v>ВНУТРЕННЯЯ ОРГАНИЗАЦИЯ ORGASTORE 820 ДЛЯ INNOTECH ATIRA, KB1200, БЕЛАЯ*ЗАКАЗНАЯ ПОЗИЦИЯ!!!</v>
          </cell>
          <cell r="C2093" t="str">
            <v>*</v>
          </cell>
          <cell r="D2093">
            <v>1</v>
          </cell>
          <cell r="E2093">
            <v>4462.8</v>
          </cell>
          <cell r="F2093">
            <v>3014.3982600000004</v>
          </cell>
          <cell r="G2093">
            <v>3014.3982600000004</v>
          </cell>
        </row>
        <row r="2094">
          <cell r="A2094">
            <v>9209572</v>
          </cell>
          <cell r="B2094" t="str">
            <v>ПРОТИВОСКОЛЬЗЯЩИЙ КОВРИК ДЛЯ INNOTECH ATIRA, NL470, L5000, БЕЛЫЙ</v>
          </cell>
          <cell r="C2094">
            <v>0</v>
          </cell>
          <cell r="D2094">
            <v>1</v>
          </cell>
          <cell r="E2094">
            <v>4117.7</v>
          </cell>
          <cell r="F2094">
            <v>2781.3004650000003</v>
          </cell>
          <cell r="G2094">
            <v>2781.3004650000003</v>
          </cell>
        </row>
        <row r="2095">
          <cell r="A2095">
            <v>9209574</v>
          </cell>
          <cell r="B2095" t="str">
            <v>ПРОТИВОСКОЛЬЗЯЩИЙ КОВРИК ДЛЯ INNOTECH ATIRA, NL520, L5000, БЕЛЫЙ</v>
          </cell>
          <cell r="C2095">
            <v>0</v>
          </cell>
          <cell r="D2095">
            <v>1</v>
          </cell>
          <cell r="E2095">
            <v>4193.13</v>
          </cell>
          <cell r="F2095">
            <v>2832.2496585000004</v>
          </cell>
          <cell r="G2095">
            <v>2832.2496585000004</v>
          </cell>
        </row>
        <row r="2096">
          <cell r="A2096">
            <v>9194906</v>
          </cell>
          <cell r="B2096" t="str">
            <v>ВНУТРЕННЯЯ ОРГАНИЗАЦИЯ ORGATRAY 590 ДЛЯ INNOTECH ATIRA, NL420, KB500, АНТРАЦИТ</v>
          </cell>
          <cell r="C2096">
            <v>0</v>
          </cell>
          <cell r="D2096">
            <v>1</v>
          </cell>
          <cell r="E2096">
            <v>1187.21</v>
          </cell>
          <cell r="F2096">
            <v>801.90099450000002</v>
          </cell>
          <cell r="G2096">
            <v>801.90099450000002</v>
          </cell>
        </row>
        <row r="2097">
          <cell r="A2097">
            <v>9194907</v>
          </cell>
          <cell r="B2097" t="str">
            <v>ВНУТРЕННЯЯ ОРГАНИЗАЦИЯ ORGATRAY 590 ДЛЯ INNOTECH ATIRA, NL420, KB600, АНТРАЦИТ</v>
          </cell>
          <cell r="C2097">
            <v>0</v>
          </cell>
          <cell r="D2097">
            <v>1</v>
          </cell>
          <cell r="E2097">
            <v>1304.99</v>
          </cell>
          <cell r="F2097">
            <v>881.45549549999998</v>
          </cell>
          <cell r="G2097">
            <v>881.45549549999998</v>
          </cell>
        </row>
        <row r="2098">
          <cell r="A2098">
            <v>9194908</v>
          </cell>
          <cell r="B2098" t="str">
            <v>ВНУТРЕННЯЯ ОРГАНИЗАЦИЯ ORGATRAY 590 ДЛЯ INNOTECH ATIRA, NL470, KB300, АНТРАЦИТ</v>
          </cell>
          <cell r="C2098">
            <v>0</v>
          </cell>
          <cell r="D2098">
            <v>1</v>
          </cell>
          <cell r="E2098">
            <v>993.71</v>
          </cell>
          <cell r="F2098">
            <v>671.20141950000004</v>
          </cell>
          <cell r="G2098">
            <v>671.20141950000004</v>
          </cell>
        </row>
        <row r="2099">
          <cell r="A2099">
            <v>9194909</v>
          </cell>
          <cell r="B2099" t="str">
            <v>ВНУТРЕННЯЯ ОРГАНИЗАЦИЯ ORGATRAY 590 ДЛЯ INNOTECH ATIRA, NL470, KB400, АНТРАЦИТ</v>
          </cell>
          <cell r="C2099">
            <v>0</v>
          </cell>
          <cell r="D2099">
            <v>1</v>
          </cell>
          <cell r="E2099">
            <v>1125.52</v>
          </cell>
          <cell r="F2099">
            <v>760.23248400000011</v>
          </cell>
          <cell r="G2099">
            <v>760.23248400000011</v>
          </cell>
        </row>
        <row r="2100">
          <cell r="A2100">
            <v>9194910</v>
          </cell>
          <cell r="B2100" t="str">
            <v>ВНУТРЕННЯЯ ОРГАНИЗАЦИЯ ORGATRAY 590 ДЛЯ INNOTECH ATIRA, NL470, KB450, АНТРАЦИТ</v>
          </cell>
          <cell r="C2100">
            <v>0</v>
          </cell>
          <cell r="D2100">
            <v>1</v>
          </cell>
          <cell r="E2100">
            <v>1191.42</v>
          </cell>
          <cell r="F2100">
            <v>804.74463900000012</v>
          </cell>
          <cell r="G2100">
            <v>804.74463900000012</v>
          </cell>
        </row>
        <row r="2101">
          <cell r="A2101">
            <v>9194911</v>
          </cell>
          <cell r="B2101" t="str">
            <v>ВНУТРЕННЯЯ ОРГАНИЗАЦИЯ ORGATRAY 590 ДЛЯ INNOTECH ATIRA, NL470, KB500, АНТРАЦИТ</v>
          </cell>
          <cell r="C2101">
            <v>0</v>
          </cell>
          <cell r="D2101">
            <v>1</v>
          </cell>
          <cell r="E2101">
            <v>1257.33</v>
          </cell>
          <cell r="F2101">
            <v>849.26354850000007</v>
          </cell>
          <cell r="G2101">
            <v>849.26354850000007</v>
          </cell>
        </row>
        <row r="2102">
          <cell r="A2102">
            <v>9194913</v>
          </cell>
          <cell r="B2102" t="str">
            <v>ВНУТРЕННЯЯ ОРГАНИЗАЦИЯ ORGATRAY 590 ДЛЯ INNOTECH ATIRA, NL470, KB600, АНТРАЦИТ</v>
          </cell>
          <cell r="C2102">
            <v>0</v>
          </cell>
          <cell r="D2102">
            <v>1</v>
          </cell>
          <cell r="E2102">
            <v>1389.14</v>
          </cell>
          <cell r="F2102">
            <v>938.29461300000003</v>
          </cell>
          <cell r="G2102">
            <v>938.29461300000003</v>
          </cell>
        </row>
        <row r="2103">
          <cell r="A2103">
            <v>9194914</v>
          </cell>
          <cell r="B2103" t="str">
            <v>ВНУТРЕННЯЯ ОРГАНИЗАЦИЯ ORGATRAY 590 ДЛЯ INNOTECH ATIRA, NL470, KB800, АНТРАЦИТ</v>
          </cell>
          <cell r="C2103">
            <v>0</v>
          </cell>
          <cell r="D2103">
            <v>1</v>
          </cell>
          <cell r="E2103">
            <v>2353.85</v>
          </cell>
          <cell r="F2103">
            <v>1589.9079824999999</v>
          </cell>
          <cell r="G2103">
            <v>1589.9079824999999</v>
          </cell>
        </row>
        <row r="2104">
          <cell r="A2104">
            <v>9194915</v>
          </cell>
          <cell r="B2104" t="str">
            <v>ВНУТРЕННЯЯ ОРГАНИЗАЦИЯ ORGATRAY 590 ДЛЯ INNOTECH ATIRA, NL470, KB900, АНТРАЦИТ</v>
          </cell>
          <cell r="C2104">
            <v>0</v>
          </cell>
          <cell r="D2104">
            <v>1</v>
          </cell>
          <cell r="E2104">
            <v>2485.66</v>
          </cell>
          <cell r="F2104">
            <v>1678.9390470000001</v>
          </cell>
          <cell r="G2104">
            <v>1678.9390470000001</v>
          </cell>
        </row>
        <row r="2105">
          <cell r="A2105">
            <v>9194916</v>
          </cell>
          <cell r="B2105" t="str">
            <v>ВНУТРЕННЯЯ ОРГАНИЗАЦИЯ ORGATRAY 590 ДЛЯ INNOTECH ATIRA, NL470, KB1000, АНТРАЦИТ*ЗАКАЗНАЯ ПОЗИЦИЯ!!!</v>
          </cell>
          <cell r="C2105" t="str">
            <v>*</v>
          </cell>
          <cell r="D2105">
            <v>1</v>
          </cell>
          <cell r="E2105">
            <v>2617.46</v>
          </cell>
          <cell r="F2105">
            <v>1767.9633570000001</v>
          </cell>
          <cell r="G2105">
            <v>1767.9633570000001</v>
          </cell>
        </row>
        <row r="2106">
          <cell r="A2106">
            <v>9194883</v>
          </cell>
          <cell r="B2106" t="str">
            <v>ВНУТРЕННЯЯ ОРГАНИЗАЦИЯ ORGATRAY 610 ДЛЯ INNOTECH/INNOTECH ATIRA, NL470, KB450+, АНТРАЦИТ</v>
          </cell>
          <cell r="C2106">
            <v>0</v>
          </cell>
          <cell r="D2106">
            <v>1</v>
          </cell>
          <cell r="E2106">
            <v>3254.85</v>
          </cell>
          <cell r="F2106">
            <v>2198.4884324999998</v>
          </cell>
          <cell r="G2106">
            <v>2198.4884324999998</v>
          </cell>
        </row>
        <row r="2107">
          <cell r="A2107">
            <v>9203254</v>
          </cell>
          <cell r="B2107" t="str">
            <v>ПРОФИЛЬ ORGASTRIPE, L1100, ПЛАСТИК, АНТРАЦИТ</v>
          </cell>
          <cell r="C2107">
            <v>0</v>
          </cell>
          <cell r="D2107">
            <v>1</v>
          </cell>
          <cell r="E2107">
            <v>244.74</v>
          </cell>
          <cell r="F2107">
            <v>165.30963299999999</v>
          </cell>
          <cell r="G2107">
            <v>165.30963299999999</v>
          </cell>
        </row>
        <row r="2108">
          <cell r="A2108">
            <v>9203467</v>
          </cell>
          <cell r="B2108" t="str">
            <v>ФИКСАТОР ORGACLIP, ПЛАСТИК, АНТРАЦИТ</v>
          </cell>
          <cell r="C2108">
            <v>0</v>
          </cell>
          <cell r="D2108">
            <v>1</v>
          </cell>
          <cell r="E2108">
            <v>52.14</v>
          </cell>
          <cell r="F2108">
            <v>35.217962999999997</v>
          </cell>
          <cell r="G2108">
            <v>35.217962999999997</v>
          </cell>
        </row>
        <row r="2109">
          <cell r="A2109">
            <v>9194606</v>
          </cell>
          <cell r="B2109" t="str">
            <v>ПОПЕРЕЧНЫЙ РЕЛИНГ ORGASTORE 410 ДЛЯ INNOTECH ATIRA, KB300, АНТРАЦИТ*ЗАКАЗНАЯ ПОЗИЦИЯ!!!</v>
          </cell>
          <cell r="C2109" t="str">
            <v>*</v>
          </cell>
          <cell r="D2109">
            <v>30</v>
          </cell>
          <cell r="E2109">
            <v>442.23</v>
          </cell>
          <cell r="F2109">
            <v>298.70425349999999</v>
          </cell>
          <cell r="G2109">
            <v>298.70425349999999</v>
          </cell>
        </row>
        <row r="2110">
          <cell r="A2110">
            <v>9194607</v>
          </cell>
          <cell r="B2110" t="str">
            <v>ПОПЕРЕЧНЫЙ РЕЛИНГ ORGASTORE 410 ДЛЯ INNOTECH ATIRA, KB450, АНТРАЦИТ</v>
          </cell>
          <cell r="C2110">
            <v>0</v>
          </cell>
          <cell r="D2110">
            <v>30</v>
          </cell>
          <cell r="E2110">
            <v>458.72</v>
          </cell>
          <cell r="F2110">
            <v>309.84242400000005</v>
          </cell>
          <cell r="G2110">
            <v>309.84242400000005</v>
          </cell>
        </row>
        <row r="2111">
          <cell r="A2111">
            <v>9194608</v>
          </cell>
          <cell r="B2111" t="str">
            <v>ПОПЕРЕЧНЫЙ РЕЛИНГ ORGASTORE 410 ДЛЯ INNOTECH ATIRA, KB600, АНТРАЦИТ</v>
          </cell>
          <cell r="C2111">
            <v>0</v>
          </cell>
          <cell r="D2111">
            <v>30</v>
          </cell>
          <cell r="E2111">
            <v>475.22</v>
          </cell>
          <cell r="F2111">
            <v>320.98734900000005</v>
          </cell>
          <cell r="G2111">
            <v>320.98734900000005</v>
          </cell>
        </row>
        <row r="2112">
          <cell r="A2112">
            <v>9211580</v>
          </cell>
          <cell r="B2112" t="str">
            <v>ПОПЕРЕЧНЫЙ РЕЛИНГ ORGASTORE 410 ДЛЯ INNOTECH ATIRA, KB800, АНТРАЦИТ</v>
          </cell>
          <cell r="C2112">
            <v>0</v>
          </cell>
          <cell r="D2112">
            <v>30</v>
          </cell>
          <cell r="E2112">
            <v>497.22</v>
          </cell>
          <cell r="F2112">
            <v>335.84724899999998</v>
          </cell>
          <cell r="G2112">
            <v>335.84724899999998</v>
          </cell>
        </row>
        <row r="2113">
          <cell r="A2113">
            <v>9194609</v>
          </cell>
          <cell r="B2113" t="str">
            <v>ПОПЕРЕЧНЫЙ РЕЛИНГ ORGASTORE 410 ДЛЯ INNOTECH ATIRA, KB900, АНТРАЦИТ</v>
          </cell>
          <cell r="C2113">
            <v>0</v>
          </cell>
          <cell r="D2113">
            <v>30</v>
          </cell>
          <cell r="E2113">
            <v>508.22</v>
          </cell>
          <cell r="F2113">
            <v>343.27719900000005</v>
          </cell>
          <cell r="G2113">
            <v>343.27719900000005</v>
          </cell>
        </row>
        <row r="2114">
          <cell r="A2114">
            <v>9211581</v>
          </cell>
          <cell r="B2114" t="str">
            <v>ПОПЕРЕЧНЫЙ РЕЛИНГ ORGASTORE 410 ДЛЯ INNOTECH ATIRA, KB1000, АНТРАЦИТ*ЗАКАЗНАЯ ПОЗИЦИЯ!!!</v>
          </cell>
          <cell r="C2114" t="str">
            <v>*</v>
          </cell>
          <cell r="D2114">
            <v>30</v>
          </cell>
          <cell r="E2114">
            <v>519.22</v>
          </cell>
          <cell r="F2114">
            <v>350.70714900000007</v>
          </cell>
          <cell r="G2114">
            <v>350.70714900000007</v>
          </cell>
        </row>
        <row r="2115">
          <cell r="A2115">
            <v>9194610</v>
          </cell>
          <cell r="B2115" t="str">
            <v>ПОПЕРЕЧНЫЙ РЕЛИНГ ORGASTORE 410 ДЛЯ INNOTECH ATIRA, KB1200, АНТРАЦИТ*ЗАКАЗНАЯ ПОЗИЦИЯ!!!</v>
          </cell>
          <cell r="C2115" t="str">
            <v>*</v>
          </cell>
          <cell r="D2115">
            <v>30</v>
          </cell>
          <cell r="E2115">
            <v>761.22</v>
          </cell>
          <cell r="F2115">
            <v>514.16604900000004</v>
          </cell>
          <cell r="G2115">
            <v>514.16604900000004</v>
          </cell>
        </row>
        <row r="2116">
          <cell r="A2116">
            <v>9194622</v>
          </cell>
          <cell r="B2116" t="str">
            <v>РАЗДЕЛИТЕЛЬ ПОПЕРЕЧНОГО РЕЛИНГА ORGASTORE 410 ДЛЯ INNOTECH ATIRA, АНТРАЦИТ</v>
          </cell>
          <cell r="C2116">
            <v>0</v>
          </cell>
          <cell r="D2116">
            <v>10</v>
          </cell>
          <cell r="E2116">
            <v>153.12</v>
          </cell>
          <cell r="F2116">
            <v>103.424904</v>
          </cell>
          <cell r="G2116">
            <v>103.424904</v>
          </cell>
        </row>
        <row r="2117">
          <cell r="A2117">
            <v>9194861</v>
          </cell>
          <cell r="B2117" t="str">
            <v>ВНУТРЕННЯЯ ОРГАНИЗАЦИЯ ORGASTORE 820 ДЛЯ INNOTECH ATIRA, KB600, АНТРАЦИТ</v>
          </cell>
          <cell r="C2117">
            <v>0</v>
          </cell>
          <cell r="D2117">
            <v>1</v>
          </cell>
          <cell r="E2117">
            <v>2479.34</v>
          </cell>
          <cell r="F2117">
            <v>1674.6702030000004</v>
          </cell>
          <cell r="G2117">
            <v>1674.6702030000004</v>
          </cell>
        </row>
        <row r="2118">
          <cell r="A2118">
            <v>9194862</v>
          </cell>
          <cell r="B2118" t="str">
            <v>ВНУТРЕННЯЯ ОРГАНИЗАЦИЯ ORGASTORE 820 ДЛЯ INNOTECH ATIRA, KB800, АНТРАЦИТ</v>
          </cell>
          <cell r="C2118">
            <v>0</v>
          </cell>
          <cell r="D2118">
            <v>1</v>
          </cell>
          <cell r="E2118">
            <v>3471.08</v>
          </cell>
          <cell r="F2118">
            <v>2344.540986</v>
          </cell>
          <cell r="G2118">
            <v>2344.540986</v>
          </cell>
        </row>
        <row r="2119">
          <cell r="A2119">
            <v>9194863</v>
          </cell>
          <cell r="B2119" t="str">
            <v>ВНУТРЕННЯЯ ОРГАНИЗАЦИЯ ORGASTORE 820 ДЛЯ INNOTECH ATIRA, KB900, АНТРАЦИТ</v>
          </cell>
          <cell r="C2119">
            <v>0</v>
          </cell>
          <cell r="D2119">
            <v>1</v>
          </cell>
          <cell r="E2119">
            <v>3223.14</v>
          </cell>
          <cell r="F2119">
            <v>2177.0699130000003</v>
          </cell>
          <cell r="G2119">
            <v>2177.0699130000003</v>
          </cell>
        </row>
        <row r="2120">
          <cell r="A2120">
            <v>9194864</v>
          </cell>
          <cell r="B2120" t="str">
            <v>ВНУТРЕННЯЯ ОРГАНИЗАЦИЯ ORGASTORE 820 ДЛЯ INNOTECH ATIRA, KB1000, АНТРАЦИТ*ЗАКАЗНАЯ ПОЗИЦИЯ!!!</v>
          </cell>
          <cell r="C2120" t="str">
            <v>*</v>
          </cell>
          <cell r="D2120">
            <v>1</v>
          </cell>
          <cell r="E2120">
            <v>3966.94</v>
          </cell>
          <cell r="F2120">
            <v>2679.4696230000004</v>
          </cell>
          <cell r="G2120">
            <v>2679.4696230000004</v>
          </cell>
        </row>
        <row r="2121">
          <cell r="A2121">
            <v>9194865</v>
          </cell>
          <cell r="B2121" t="str">
            <v>ВНУТРЕННЯЯ ОРГАНИЗАЦИЯ ORGASTORE 820 ДЛЯ INNOTECH ATIRA, KB1200, АНТРАЦИТ*ЗАКАЗНАЯ ПОЗИЦИЯ!!!</v>
          </cell>
          <cell r="C2121" t="str">
            <v>*</v>
          </cell>
          <cell r="D2121">
            <v>1</v>
          </cell>
          <cell r="E2121">
            <v>4462.8</v>
          </cell>
          <cell r="F2121">
            <v>3014.3982600000004</v>
          </cell>
          <cell r="G2121">
            <v>3014.3982600000004</v>
          </cell>
        </row>
        <row r="2122">
          <cell r="A2122">
            <v>9209579</v>
          </cell>
          <cell r="B2122" t="str">
            <v>ПРОТИВОСКОЛЬЗЯЩИЙ КОВРИК ДЛЯ INNOTECH ATIRA, NL420, L5000, АНТРАЦИТ</v>
          </cell>
          <cell r="C2122">
            <v>0</v>
          </cell>
          <cell r="D2122">
            <v>1</v>
          </cell>
          <cell r="E2122">
            <v>4117.7</v>
          </cell>
          <cell r="F2122">
            <v>2781.3004650000003</v>
          </cell>
          <cell r="G2122">
            <v>2781.3004650000003</v>
          </cell>
        </row>
        <row r="2123">
          <cell r="A2123">
            <v>9209581</v>
          </cell>
          <cell r="B2123" t="str">
            <v>ПРОТИВОСКОЛЬЗЯЩИЙ КОВРИК ДЛЯ INNOTECH ATIRA, NL470, L5000, АНТРАЦИТ</v>
          </cell>
          <cell r="C2123">
            <v>0</v>
          </cell>
          <cell r="D2123">
            <v>1</v>
          </cell>
          <cell r="E2123">
            <v>4193.13</v>
          </cell>
          <cell r="F2123">
            <v>2832.2496585000004</v>
          </cell>
          <cell r="G2123">
            <v>2832.2496585000004</v>
          </cell>
        </row>
        <row r="2124">
          <cell r="A2124">
            <v>9158850</v>
          </cell>
          <cell r="B2124" t="str">
            <v>НАПРАВЛЯЮЩАЯ QUADRO 20 SFD ДЛЯ INNOTECH ATIRA, 20 КГ, NL260, EB12.5, ЛЕВАЯ</v>
          </cell>
          <cell r="C2124">
            <v>0</v>
          </cell>
          <cell r="D2124">
            <v>30</v>
          </cell>
          <cell r="E2124">
            <v>328.22</v>
          </cell>
          <cell r="F2124">
            <v>221.69619900000006</v>
          </cell>
          <cell r="G2124">
            <v>221.69619900000006</v>
          </cell>
        </row>
        <row r="2125">
          <cell r="A2125">
            <v>9158951</v>
          </cell>
          <cell r="B2125" t="str">
            <v>НАПРАВЛЯЮЩАЯ QUADRO 20 SFD ДЛЯ INNOTECH ATIRA, 20 КГ, NL260, EB12.5, ПРАВАЯ</v>
          </cell>
          <cell r="C2125">
            <v>0</v>
          </cell>
          <cell r="D2125">
            <v>30</v>
          </cell>
          <cell r="E2125">
            <v>328.22</v>
          </cell>
          <cell r="F2125">
            <v>221.69619900000006</v>
          </cell>
          <cell r="G2125">
            <v>221.69619900000006</v>
          </cell>
        </row>
        <row r="2126">
          <cell r="A2126">
            <v>9158954</v>
          </cell>
          <cell r="B2126" t="str">
            <v>НАПРАВЛЯЮЩАЯ QUADRO 25 SFD ДЛЯ INNOTECH ATIRA, 25 КГ, NL350, EB12.5, ЛЕВАЯ</v>
          </cell>
          <cell r="C2126">
            <v>0</v>
          </cell>
          <cell r="D2126">
            <v>30</v>
          </cell>
          <cell r="E2126">
            <v>343.43</v>
          </cell>
          <cell r="F2126">
            <v>231.96979349999998</v>
          </cell>
          <cell r="G2126">
            <v>231.96979349999998</v>
          </cell>
        </row>
        <row r="2127">
          <cell r="A2127">
            <v>9158955</v>
          </cell>
          <cell r="B2127" t="str">
            <v>НАПРАВЛЯЮЩАЯ QUADRO 25 SFD ДЛЯ INNOTECH ATIRA, 25 КГ, NL350, EB12.5, ПРАВАЯ</v>
          </cell>
          <cell r="C2127">
            <v>0</v>
          </cell>
          <cell r="D2127">
            <v>30</v>
          </cell>
          <cell r="E2127">
            <v>343.43</v>
          </cell>
          <cell r="F2127">
            <v>231.96979349999998</v>
          </cell>
          <cell r="G2127">
            <v>231.96979349999998</v>
          </cell>
        </row>
        <row r="2128">
          <cell r="A2128">
            <v>9158956</v>
          </cell>
          <cell r="B2128" t="str">
            <v>НАПРАВЛЯЮЩАЯ QUADRO 25 SFD ДЛЯ INNOTECH ATIRA, 25 КГ, NL420, EB12.5, ЛЕВАЯ</v>
          </cell>
          <cell r="C2128">
            <v>0</v>
          </cell>
          <cell r="D2128">
            <v>30</v>
          </cell>
          <cell r="E2128">
            <v>355.28</v>
          </cell>
          <cell r="F2128">
            <v>239.97387599999996</v>
          </cell>
          <cell r="G2128">
            <v>239.97387599999996</v>
          </cell>
        </row>
        <row r="2129">
          <cell r="A2129">
            <v>9158957</v>
          </cell>
          <cell r="B2129" t="str">
            <v>НАПРАВЛЯЮЩАЯ QUADRO 25 SFD ДЛЯ INNOTECH ATIRA, 25 КГ, NL420, EB12.5, ПРАВАЯ</v>
          </cell>
          <cell r="C2129">
            <v>0</v>
          </cell>
          <cell r="D2129">
            <v>30</v>
          </cell>
          <cell r="E2129">
            <v>355.28</v>
          </cell>
          <cell r="F2129">
            <v>239.97387599999996</v>
          </cell>
          <cell r="G2129">
            <v>239.97387599999996</v>
          </cell>
        </row>
        <row r="2130">
          <cell r="A2130">
            <v>9158958</v>
          </cell>
          <cell r="B2130" t="str">
            <v>НАПРАВЛЯЮЩАЯ QUADRO 25 SFD ДЛЯ INNOTECH ATIRA, 25 КГ, NL470, EB12.5, ЛЕВАЯ</v>
          </cell>
          <cell r="C2130">
            <v>0</v>
          </cell>
          <cell r="D2130">
            <v>30</v>
          </cell>
          <cell r="E2130">
            <v>363.74</v>
          </cell>
          <cell r="F2130">
            <v>245.68818300000001</v>
          </cell>
          <cell r="G2130">
            <v>245.68818300000001</v>
          </cell>
        </row>
        <row r="2131">
          <cell r="A2131">
            <v>9158959</v>
          </cell>
          <cell r="B2131" t="str">
            <v>НАПРАВЛЯЮЩАЯ QUADRO 25 SFD ДЛЯ INNOTECH ATIRA, 25 КГ, NL470, EB12.5, ПРАВАЯ</v>
          </cell>
          <cell r="C2131">
            <v>0</v>
          </cell>
          <cell r="D2131">
            <v>30</v>
          </cell>
          <cell r="E2131">
            <v>363.74</v>
          </cell>
          <cell r="F2131">
            <v>245.68818300000001</v>
          </cell>
          <cell r="G2131">
            <v>245.68818300000001</v>
          </cell>
        </row>
        <row r="2132">
          <cell r="A2132">
            <v>9158960</v>
          </cell>
          <cell r="B2132" t="str">
            <v>НАПРАВЛЯЮЩАЯ QUADRO 25 SFD ДЛЯ INNOTECH ATIRA, 25 КГ, NL520, EB12.5, ЛЕВАЯ</v>
          </cell>
          <cell r="C2132">
            <v>0</v>
          </cell>
          <cell r="D2132">
            <v>30</v>
          </cell>
          <cell r="E2132">
            <v>372.21</v>
          </cell>
          <cell r="F2132">
            <v>251.40924449999997</v>
          </cell>
          <cell r="G2132">
            <v>251.40924449999997</v>
          </cell>
        </row>
        <row r="2133">
          <cell r="A2133">
            <v>9158961</v>
          </cell>
          <cell r="B2133" t="str">
            <v>НАПРАВЛЯЮЩАЯ QUADRO 25 SFD ДЛЯ INNOTECH ATIRA, 25 КГ, NL520, EB12.5, ПРАВАЯ</v>
          </cell>
          <cell r="C2133">
            <v>0</v>
          </cell>
          <cell r="D2133">
            <v>30</v>
          </cell>
          <cell r="E2133">
            <v>372.21</v>
          </cell>
          <cell r="F2133">
            <v>251.40924449999997</v>
          </cell>
          <cell r="G2133">
            <v>251.40924449999997</v>
          </cell>
        </row>
        <row r="2134">
          <cell r="A2134">
            <v>9158962</v>
          </cell>
          <cell r="B2134" t="str">
            <v>НАПРАВЛЯЮЩАЯ QUADRO 20 SFD ДЛЯ INNOTECH ATIRA, 20 КГ, NL260, EB10.5, ЛЕВАЯ</v>
          </cell>
          <cell r="C2134">
            <v>0</v>
          </cell>
          <cell r="D2134">
            <v>30</v>
          </cell>
          <cell r="E2134">
            <v>395.44</v>
          </cell>
          <cell r="F2134">
            <v>267.09994800000004</v>
          </cell>
          <cell r="G2134">
            <v>267.09994800000004</v>
          </cell>
        </row>
        <row r="2135">
          <cell r="A2135">
            <v>9158963</v>
          </cell>
          <cell r="B2135" t="str">
            <v>НАПРАВЛЯЮЩАЯ QUADRO 20 SFD ДЛЯ INNOTECH ATIRA, 20 КГ, NL260, EB10.5, ПРАВАЯ</v>
          </cell>
          <cell r="C2135">
            <v>0</v>
          </cell>
          <cell r="D2135">
            <v>30</v>
          </cell>
          <cell r="E2135">
            <v>395.44</v>
          </cell>
          <cell r="F2135">
            <v>267.09994800000004</v>
          </cell>
          <cell r="G2135">
            <v>267.09994800000004</v>
          </cell>
        </row>
        <row r="2136">
          <cell r="A2136">
            <v>9158966</v>
          </cell>
          <cell r="B2136" t="str">
            <v>НАПРАВЛЯЮЩАЯ QUADRO 25 SFD ДЛЯ INNOTECH ATIRA, 25 КГ, NL350, EB10.5, ЛЕВАЯ</v>
          </cell>
          <cell r="C2136">
            <v>0</v>
          </cell>
          <cell r="D2136">
            <v>30</v>
          </cell>
          <cell r="E2136">
            <v>413.78</v>
          </cell>
          <cell r="F2136">
            <v>279.48770100000002</v>
          </cell>
          <cell r="G2136">
            <v>279.48770100000002</v>
          </cell>
        </row>
        <row r="2137">
          <cell r="A2137">
            <v>9158967</v>
          </cell>
          <cell r="B2137" t="str">
            <v>НАПРАВЛЯЮЩАЯ QUADRO 25 SFD ДЛЯ INNOTECH ATIRA, 25 КГ, NL350, EB10.5, ПРАВАЯ</v>
          </cell>
          <cell r="C2137">
            <v>0</v>
          </cell>
          <cell r="D2137">
            <v>30</v>
          </cell>
          <cell r="E2137">
            <v>413.78</v>
          </cell>
          <cell r="F2137">
            <v>279.48770100000002</v>
          </cell>
          <cell r="G2137">
            <v>279.48770100000002</v>
          </cell>
        </row>
        <row r="2138">
          <cell r="A2138">
            <v>9158968</v>
          </cell>
          <cell r="B2138" t="str">
            <v>НАПРАВЛЯЮЩАЯ QUADRO 25 SFD ДЛЯ INNOTECH ATIRA, 25 КГ, NL420, EB10.5, ЛЕВАЯ</v>
          </cell>
          <cell r="C2138">
            <v>0</v>
          </cell>
          <cell r="D2138">
            <v>30</v>
          </cell>
          <cell r="E2138">
            <v>428.03</v>
          </cell>
          <cell r="F2138">
            <v>289.11286349999995</v>
          </cell>
          <cell r="G2138">
            <v>289.11286349999995</v>
          </cell>
        </row>
        <row r="2139">
          <cell r="A2139">
            <v>9158969</v>
          </cell>
          <cell r="B2139" t="str">
            <v>НАПРАВЛЯЮЩАЯ QUADRO 25 SFD ДЛЯ INNOTECH ATIRA, 25 КГ, NL420, EB10.5, ПРАВАЯ</v>
          </cell>
          <cell r="C2139">
            <v>0</v>
          </cell>
          <cell r="D2139">
            <v>30</v>
          </cell>
          <cell r="E2139">
            <v>428.03</v>
          </cell>
          <cell r="F2139">
            <v>289.11286349999995</v>
          </cell>
          <cell r="G2139">
            <v>289.11286349999995</v>
          </cell>
        </row>
        <row r="2140">
          <cell r="A2140">
            <v>9158970</v>
          </cell>
          <cell r="B2140" t="str">
            <v>НАПРАВЛЯЮЩАЯ QUADRO 25 SFD ДЛЯ INNOTECH ATIRA, 25 КГ, NL470, EB10.5, ЛЕВАЯ</v>
          </cell>
          <cell r="C2140">
            <v>0</v>
          </cell>
          <cell r="D2140">
            <v>30</v>
          </cell>
          <cell r="E2140">
            <v>438.23</v>
          </cell>
          <cell r="F2140">
            <v>296.0024535</v>
          </cell>
          <cell r="G2140">
            <v>296.0024535</v>
          </cell>
        </row>
        <row r="2141">
          <cell r="A2141">
            <v>9158971</v>
          </cell>
          <cell r="B2141" t="str">
            <v>НАПРАВЛЯЮЩАЯ QUADRO 25 SFD ДЛЯ INNOTECH ATIRA, 25 КГ, NL470, EB10.5, ПРАВАЯ</v>
          </cell>
          <cell r="C2141">
            <v>0</v>
          </cell>
          <cell r="D2141">
            <v>30</v>
          </cell>
          <cell r="E2141">
            <v>438.23</v>
          </cell>
          <cell r="F2141">
            <v>296.0024535</v>
          </cell>
          <cell r="G2141">
            <v>296.0024535</v>
          </cell>
        </row>
        <row r="2142">
          <cell r="A2142">
            <v>9158973</v>
          </cell>
          <cell r="B2142" t="str">
            <v>НАПРАВЛЯЮЩАЯ QUADRO 25 SFD ДЛЯ INNOTECH ATIRA, 25 КГ, NL520, EB10.5, ЛЕВАЯ*ЗАКАЗНАЯ ПОЗИЦИЯ!!!</v>
          </cell>
          <cell r="C2142" t="str">
            <v>*</v>
          </cell>
          <cell r="D2142">
            <v>30</v>
          </cell>
          <cell r="E2142">
            <v>448.42</v>
          </cell>
          <cell r="F2142">
            <v>302.885289</v>
          </cell>
          <cell r="G2142">
            <v>302.885289</v>
          </cell>
        </row>
        <row r="2143">
          <cell r="A2143">
            <v>9158975</v>
          </cell>
          <cell r="B2143" t="str">
            <v>НАПРАВЛЯЮЩАЯ QUADRO 25 SFD ДЛЯ INNOTECH ATIRA, 25 КГ, NL520, EB10.5, ПРАВАЯ*ЗАКАЗНАЯ ПОЗИЦИЯ!!!</v>
          </cell>
          <cell r="C2143" t="str">
            <v>*</v>
          </cell>
          <cell r="D2143">
            <v>30</v>
          </cell>
          <cell r="E2143">
            <v>448.42</v>
          </cell>
          <cell r="F2143">
            <v>302.885289</v>
          </cell>
          <cell r="G2143">
            <v>302.885289</v>
          </cell>
        </row>
        <row r="2144">
          <cell r="A2144">
            <v>9047180</v>
          </cell>
          <cell r="B2144" t="str">
            <v>НАПРАВЛЯЮЩАЯ QUADRO V6 20 SFD ДЛЯ INNOTECH ATIRA, 20 КГ, NL260, EB12.5, ЛЕВАЯ</v>
          </cell>
          <cell r="C2144">
            <v>0</v>
          </cell>
          <cell r="D2144">
            <v>20</v>
          </cell>
          <cell r="E2144">
            <v>497.34</v>
          </cell>
          <cell r="F2144">
            <v>335.92830300000003</v>
          </cell>
          <cell r="G2144">
            <v>335.92830300000003</v>
          </cell>
        </row>
        <row r="2145">
          <cell r="A2145">
            <v>9047181</v>
          </cell>
          <cell r="B2145" t="str">
            <v>НАПРАВЛЯЮЩАЯ QUADRO V6 20 SFD ДЛЯ INNOTECH ATIRA, 20 КГ, NL260, EB12.5, ПРАВАЯ</v>
          </cell>
          <cell r="C2145">
            <v>0</v>
          </cell>
          <cell r="D2145">
            <v>20</v>
          </cell>
          <cell r="E2145">
            <v>497.34</v>
          </cell>
          <cell r="F2145">
            <v>335.92830300000003</v>
          </cell>
          <cell r="G2145">
            <v>335.92830300000003</v>
          </cell>
        </row>
        <row r="2146">
          <cell r="A2146">
            <v>9039093</v>
          </cell>
          <cell r="B2146" t="str">
            <v>НАПРАВЛЯЮЩАЯ QUADRO V6 25 SFD ДЛЯ INNOTECH ATIRA, 25 КГ, NL300, EB12.5, ЛЕВАЯ</v>
          </cell>
          <cell r="C2146">
            <v>0</v>
          </cell>
          <cell r="D2146">
            <v>20</v>
          </cell>
          <cell r="E2146">
            <v>505.49</v>
          </cell>
          <cell r="F2146">
            <v>341.4332205</v>
          </cell>
          <cell r="G2146">
            <v>341.4332205</v>
          </cell>
        </row>
        <row r="2147">
          <cell r="A2147">
            <v>9039095</v>
          </cell>
          <cell r="B2147" t="str">
            <v>НАПРАВЛЯЮЩАЯ QUADRO V6 25 SFD ДЛЯ INNOTECH ATIRA, 25 КГ, NL300, EB12.5, ПРАВАЯ</v>
          </cell>
          <cell r="C2147">
            <v>0</v>
          </cell>
          <cell r="D2147">
            <v>20</v>
          </cell>
          <cell r="E2147">
            <v>505.49</v>
          </cell>
          <cell r="F2147">
            <v>341.4332205</v>
          </cell>
          <cell r="G2147">
            <v>341.4332205</v>
          </cell>
        </row>
        <row r="2148">
          <cell r="A2148">
            <v>9046304</v>
          </cell>
          <cell r="B2148" t="str">
            <v>НАПРАВЛЯЮЩАЯ QUADRO V6 30 SFD ДЛЯ INNOTECH ATIRA, 30 КГ, NL350, EB12.5, ЛЕВАЯ</v>
          </cell>
          <cell r="C2148">
            <v>0</v>
          </cell>
          <cell r="D2148">
            <v>20</v>
          </cell>
          <cell r="E2148">
            <v>515.67999999999995</v>
          </cell>
          <cell r="F2148">
            <v>348.316056</v>
          </cell>
          <cell r="G2148">
            <v>348.316056</v>
          </cell>
        </row>
        <row r="2149">
          <cell r="A2149">
            <v>9046305</v>
          </cell>
          <cell r="B2149" t="str">
            <v>НАПРАВЛЯЮЩАЯ QUADRO V6 30 SFD ДЛЯ INNOTECH ATIRA, 30 КГ, NL350, EB12.5, ПРАВАЯ</v>
          </cell>
          <cell r="C2149">
            <v>0</v>
          </cell>
          <cell r="D2149">
            <v>20</v>
          </cell>
          <cell r="E2149">
            <v>515.67999999999995</v>
          </cell>
          <cell r="F2149">
            <v>348.316056</v>
          </cell>
          <cell r="G2149">
            <v>348.316056</v>
          </cell>
        </row>
        <row r="2150">
          <cell r="A2150">
            <v>9046294</v>
          </cell>
          <cell r="B2150" t="str">
            <v>НАПРАВЛЯЮЩАЯ QUADRO V6 30 SFD ДЛЯ INNOTECH ATIRA, 30 КГ, NL420, EB12.5, ЛЕВАЯ</v>
          </cell>
          <cell r="C2150">
            <v>0</v>
          </cell>
          <cell r="D2150">
            <v>20</v>
          </cell>
          <cell r="E2150">
            <v>529.96</v>
          </cell>
          <cell r="F2150">
            <v>357.96148200000005</v>
          </cell>
          <cell r="G2150">
            <v>357.96148200000005</v>
          </cell>
        </row>
        <row r="2151">
          <cell r="A2151">
            <v>9046295</v>
          </cell>
          <cell r="B2151" t="str">
            <v>НАПРАВЛЯЮЩАЯ QUADRO V6 30 SFD ДЛЯ INNOTECH ATIRA, 30 КГ, NL420, EB12.5, ПРАВАЯ</v>
          </cell>
          <cell r="C2151">
            <v>0</v>
          </cell>
          <cell r="D2151">
            <v>20</v>
          </cell>
          <cell r="E2151">
            <v>529.96</v>
          </cell>
          <cell r="F2151">
            <v>357.96148200000005</v>
          </cell>
          <cell r="G2151">
            <v>357.96148200000005</v>
          </cell>
        </row>
        <row r="2152">
          <cell r="A2152">
            <v>9046288</v>
          </cell>
          <cell r="B2152" t="str">
            <v>НАПРАВЛЯЮЩАЯ QUADRO V6 30 SFD ДЛЯ INNOTECH ATIRA, 30 КГ, NL470, EB12.5, ЛЕВАЯ</v>
          </cell>
          <cell r="C2152">
            <v>0</v>
          </cell>
          <cell r="D2152">
            <v>20</v>
          </cell>
          <cell r="E2152">
            <v>540.14</v>
          </cell>
          <cell r="F2152">
            <v>364.83756299999999</v>
          </cell>
          <cell r="G2152">
            <v>364.83756299999999</v>
          </cell>
        </row>
        <row r="2153">
          <cell r="A2153">
            <v>9046289</v>
          </cell>
          <cell r="B2153" t="str">
            <v>НАПРАВЛЯЮЩАЯ QUADRO V6 30 SFD ДЛЯ INNOTECH ATIRA, 30 КГ, NL470, EB12.5, ПРАВАЯ</v>
          </cell>
          <cell r="C2153">
            <v>0</v>
          </cell>
          <cell r="D2153">
            <v>20</v>
          </cell>
          <cell r="E2153">
            <v>540.14</v>
          </cell>
          <cell r="F2153">
            <v>364.83756299999999</v>
          </cell>
          <cell r="G2153">
            <v>364.83756299999999</v>
          </cell>
        </row>
        <row r="2154">
          <cell r="A2154">
            <v>9047171</v>
          </cell>
          <cell r="B2154" t="str">
            <v>НАПРАВЛЯЮЩАЯ QUADRO V6 30 SFD ДЛЯ INNOTECH ATIRA, 30 КГ, NL520, EB12.5, ЛЕВАЯ</v>
          </cell>
          <cell r="C2154">
            <v>0</v>
          </cell>
          <cell r="D2154">
            <v>20</v>
          </cell>
          <cell r="E2154">
            <v>550.34</v>
          </cell>
          <cell r="F2154">
            <v>371.72715300000004</v>
          </cell>
          <cell r="G2154">
            <v>371.72715300000004</v>
          </cell>
        </row>
        <row r="2155">
          <cell r="A2155">
            <v>9047172</v>
          </cell>
          <cell r="B2155" t="str">
            <v>НАПРАВЛЯЮЩАЯ QUADRO V6 30 SFD ДЛЯ INNOTECH ATIRA, 30 КГ, NL520, EB12.5, ПРАВАЯ</v>
          </cell>
          <cell r="C2155">
            <v>0</v>
          </cell>
          <cell r="D2155">
            <v>20</v>
          </cell>
          <cell r="E2155">
            <v>550.34</v>
          </cell>
          <cell r="F2155">
            <v>371.72715300000004</v>
          </cell>
          <cell r="G2155">
            <v>371.72715300000004</v>
          </cell>
        </row>
        <row r="2156">
          <cell r="A2156">
            <v>9047392</v>
          </cell>
          <cell r="B2156" t="str">
            <v>НАПРАВЛЯЮЩАЯ QUADRO V6 20 SFD ДЛЯ INNOTECH ATIRA, 20 КГ, NL260, EB10.5, ЛЕВАЯ</v>
          </cell>
          <cell r="C2156">
            <v>0</v>
          </cell>
          <cell r="D2156">
            <v>20</v>
          </cell>
          <cell r="E2156">
            <v>497.34</v>
          </cell>
          <cell r="F2156">
            <v>335.92830300000003</v>
          </cell>
          <cell r="G2156">
            <v>335.92830300000003</v>
          </cell>
        </row>
        <row r="2157">
          <cell r="A2157">
            <v>9047393</v>
          </cell>
          <cell r="B2157" t="str">
            <v>НАПРАВЛЯЮЩАЯ QUADRO V6 20 SFD ДЛЯ INNOTECH ATIRA, 20 КГ, NL260, EB10.5, ПРАВАЯ</v>
          </cell>
          <cell r="C2157">
            <v>0</v>
          </cell>
          <cell r="D2157">
            <v>20</v>
          </cell>
          <cell r="E2157">
            <v>497.34</v>
          </cell>
          <cell r="F2157">
            <v>335.92830300000003</v>
          </cell>
          <cell r="G2157">
            <v>335.92830300000003</v>
          </cell>
        </row>
        <row r="2158">
          <cell r="A2158">
            <v>9065870</v>
          </cell>
          <cell r="B2158" t="str">
            <v>НАПРАВЛЯЮЩАЯ QUADRO V6 25 SFD ДЛЯ INNOTECH ATIRA, 25 КГ, NL300, EB10.5, ЛЕВАЯ</v>
          </cell>
          <cell r="C2158">
            <v>0</v>
          </cell>
          <cell r="D2158">
            <v>20</v>
          </cell>
          <cell r="E2158">
            <v>505.49</v>
          </cell>
          <cell r="F2158">
            <v>341.4332205</v>
          </cell>
          <cell r="G2158">
            <v>341.4332205</v>
          </cell>
        </row>
        <row r="2159">
          <cell r="A2159">
            <v>9065871</v>
          </cell>
          <cell r="B2159" t="str">
            <v>НАПРАВЛЯЮЩАЯ QUADRO V6 25 SFD ДЛЯ INNOTECH ATIRA, 25 КГ, NL300, EB10.5, ПРАВАЯ</v>
          </cell>
          <cell r="C2159">
            <v>0</v>
          </cell>
          <cell r="D2159">
            <v>20</v>
          </cell>
          <cell r="E2159">
            <v>505.49</v>
          </cell>
          <cell r="F2159">
            <v>341.4332205</v>
          </cell>
          <cell r="G2159">
            <v>341.4332205</v>
          </cell>
        </row>
        <row r="2160">
          <cell r="A2160">
            <v>9047443</v>
          </cell>
          <cell r="B2160" t="str">
            <v>НАПРАВЛЯЮЩАЯ QUADRO V6 30 SFD ДЛЯ INNOTECH ATIRA, 30 КГ, NL350, EB10.5, ЛЕВАЯ</v>
          </cell>
          <cell r="C2160">
            <v>0</v>
          </cell>
          <cell r="D2160">
            <v>20</v>
          </cell>
          <cell r="E2160">
            <v>515.67999999999995</v>
          </cell>
          <cell r="F2160">
            <v>348.316056</v>
          </cell>
          <cell r="G2160">
            <v>348.316056</v>
          </cell>
        </row>
        <row r="2161">
          <cell r="A2161">
            <v>9047444</v>
          </cell>
          <cell r="B2161" t="str">
            <v>НАПРАВЛЯЮЩАЯ QUADRO V6 30 SFD ДЛЯ INNOTECH ATIRA, 30 КГ, NL350, EB10.5, ПРАВАЯ</v>
          </cell>
          <cell r="C2161">
            <v>0</v>
          </cell>
          <cell r="D2161">
            <v>20</v>
          </cell>
          <cell r="E2161">
            <v>515.67999999999995</v>
          </cell>
          <cell r="F2161">
            <v>348.316056</v>
          </cell>
          <cell r="G2161">
            <v>348.316056</v>
          </cell>
        </row>
        <row r="2162">
          <cell r="A2162">
            <v>9047450</v>
          </cell>
          <cell r="B2162" t="str">
            <v>НАПРАВЛЯЮЩАЯ QUADRO V6 30 SFD ДЛЯ INNOTECH ATIRA, 30 КГ, NL420, EB10.5, ЛЕВАЯ</v>
          </cell>
          <cell r="C2162">
            <v>0</v>
          </cell>
          <cell r="D2162">
            <v>20</v>
          </cell>
          <cell r="E2162">
            <v>529.96</v>
          </cell>
          <cell r="F2162">
            <v>357.96148200000005</v>
          </cell>
          <cell r="G2162">
            <v>357.96148200000005</v>
          </cell>
        </row>
        <row r="2163">
          <cell r="A2163">
            <v>9047451</v>
          </cell>
          <cell r="B2163" t="str">
            <v>НАПРАВЛЯЮЩАЯ QUADRO V6 30 SFD ДЛЯ INNOTECH ATIRA, 30 КГ, NL420, EB10.5, ПРАВАЯ</v>
          </cell>
          <cell r="C2163">
            <v>0</v>
          </cell>
          <cell r="D2163">
            <v>20</v>
          </cell>
          <cell r="E2163">
            <v>529.96</v>
          </cell>
          <cell r="F2163">
            <v>357.96148200000005</v>
          </cell>
          <cell r="G2163">
            <v>357.96148200000005</v>
          </cell>
        </row>
        <row r="2164">
          <cell r="A2164">
            <v>9047452</v>
          </cell>
          <cell r="B2164" t="str">
            <v>НАПРАВЛЯЮЩАЯ QUADRO V6 30 SFD ДЛЯ INNOTECH ATIRA, 30 КГ, NL470, EB10.5, ЛЕВАЯ</v>
          </cell>
          <cell r="C2164">
            <v>0</v>
          </cell>
          <cell r="D2164">
            <v>20</v>
          </cell>
          <cell r="E2164">
            <v>540.14</v>
          </cell>
          <cell r="F2164">
            <v>364.83756299999999</v>
          </cell>
          <cell r="G2164">
            <v>364.83756299999999</v>
          </cell>
        </row>
        <row r="2165">
          <cell r="A2165">
            <v>9047453</v>
          </cell>
          <cell r="B2165" t="str">
            <v>НАПРАВЛЯЮЩАЯ QUADRO V6 30 SFD ДЛЯ INNOTECH ATIRA, 30 КГ, NL470, EB10.5, ПРАВАЯ</v>
          </cell>
          <cell r="C2165">
            <v>0</v>
          </cell>
          <cell r="D2165">
            <v>20</v>
          </cell>
          <cell r="E2165">
            <v>540.14</v>
          </cell>
          <cell r="F2165">
            <v>364.83756299999999</v>
          </cell>
          <cell r="G2165">
            <v>364.83756299999999</v>
          </cell>
        </row>
        <row r="2166">
          <cell r="A2166">
            <v>9047454</v>
          </cell>
          <cell r="B2166" t="str">
            <v>НАПРАВЛЯЮЩАЯ QUADRO V6 30 SFD ДЛЯ INNOTECH ATIRA, 30 КГ, NL520, EB10.5, ЛЕВАЯ</v>
          </cell>
          <cell r="C2166">
            <v>0</v>
          </cell>
          <cell r="D2166">
            <v>20</v>
          </cell>
          <cell r="E2166">
            <v>550.34</v>
          </cell>
          <cell r="F2166">
            <v>371.72715300000004</v>
          </cell>
          <cell r="G2166">
            <v>371.72715300000004</v>
          </cell>
        </row>
        <row r="2167">
          <cell r="A2167">
            <v>9047455</v>
          </cell>
          <cell r="B2167" t="str">
            <v>НАПРАВЛЯЮЩАЯ QUADRO V6 30 SFD ДЛЯ INNOTECH ATIRA, 30 КГ, NL520, EB10.5, ПРАВАЯ</v>
          </cell>
          <cell r="C2167">
            <v>0</v>
          </cell>
          <cell r="D2167">
            <v>20</v>
          </cell>
          <cell r="E2167">
            <v>550.34</v>
          </cell>
          <cell r="F2167">
            <v>371.72715300000004</v>
          </cell>
          <cell r="G2167">
            <v>371.72715300000004</v>
          </cell>
        </row>
        <row r="2168">
          <cell r="A2168">
            <v>9116754</v>
          </cell>
          <cell r="B2168" t="str">
            <v>НАПРАВЛЯЮЩАЯ QUADRO V6 22 SFP ДЛЯ INNOTECH ATIRA, 22 КГ, NL260, EB12.5, ЛЕВАЯ</v>
          </cell>
          <cell r="C2168">
            <v>0</v>
          </cell>
          <cell r="D2168">
            <v>20</v>
          </cell>
          <cell r="E2168">
            <v>823.47</v>
          </cell>
          <cell r="F2168">
            <v>556.21281150000004</v>
          </cell>
          <cell r="G2168">
            <v>556.21281150000004</v>
          </cell>
        </row>
        <row r="2169">
          <cell r="A2169">
            <v>9116775</v>
          </cell>
          <cell r="B2169" t="str">
            <v>НАПРАВЛЯЮЩАЯ QUADRO V6 22 SFP ДЛЯ INNOTECH ATIRA, 22 КГ, NL260, EB12.5, ПРАВАЯ</v>
          </cell>
          <cell r="C2169">
            <v>0</v>
          </cell>
          <cell r="D2169">
            <v>20</v>
          </cell>
          <cell r="E2169">
            <v>823.47</v>
          </cell>
          <cell r="F2169">
            <v>556.21281150000004</v>
          </cell>
          <cell r="G2169">
            <v>556.21281150000004</v>
          </cell>
        </row>
        <row r="2170">
          <cell r="A2170">
            <v>9117490</v>
          </cell>
          <cell r="B2170" t="str">
            <v>НАПРАВЛЯЮЩАЯ QUADRO V6 25 SFP ДЛЯ INNOTECH ATIRA, 25 КГ, NL300, EB12.5, ЛЕВАЯ</v>
          </cell>
          <cell r="C2170">
            <v>0</v>
          </cell>
          <cell r="D2170">
            <v>20</v>
          </cell>
          <cell r="E2170">
            <v>831.6</v>
          </cell>
          <cell r="F2170">
            <v>561.70422000000008</v>
          </cell>
          <cell r="G2170">
            <v>561.70422000000008</v>
          </cell>
        </row>
        <row r="2171">
          <cell r="A2171">
            <v>9117501</v>
          </cell>
          <cell r="B2171" t="str">
            <v>НАПРАВЛЯЮЩАЯ QUADRO V6 25 SFP ДЛЯ INNOTECH ATIRA, 25 КГ, NL300, EB12.5, ПРАВАЯ</v>
          </cell>
          <cell r="C2171">
            <v>0</v>
          </cell>
          <cell r="D2171">
            <v>20</v>
          </cell>
          <cell r="E2171">
            <v>831.6</v>
          </cell>
          <cell r="F2171">
            <v>561.70422000000008</v>
          </cell>
          <cell r="G2171">
            <v>561.70422000000008</v>
          </cell>
        </row>
        <row r="2172">
          <cell r="A2172">
            <v>9117473</v>
          </cell>
          <cell r="B2172" t="str">
            <v>НАПРАВЛЯЮЩАЯ QUADRO V6 25 SFP ДЛЯ INNOTECH ATIRA, 30 КГ, NL350, EB12.5, ЛЕВАЯ</v>
          </cell>
          <cell r="C2172">
            <v>0</v>
          </cell>
          <cell r="D2172">
            <v>20</v>
          </cell>
          <cell r="E2172">
            <v>841.79</v>
          </cell>
          <cell r="F2172">
            <v>568.58705550000002</v>
          </cell>
          <cell r="G2172">
            <v>568.58705550000002</v>
          </cell>
        </row>
        <row r="2173">
          <cell r="A2173">
            <v>9117474</v>
          </cell>
          <cell r="B2173" t="str">
            <v>НАПРАВЛЯЮЩАЯ QUADRO V6 25 SFP ДЛЯ INNOTECH ATIRA, 30 КГ, NL350, EB12.5, ПРАВАЯ</v>
          </cell>
          <cell r="C2173">
            <v>0</v>
          </cell>
          <cell r="D2173">
            <v>20</v>
          </cell>
          <cell r="E2173">
            <v>841.79</v>
          </cell>
          <cell r="F2173">
            <v>568.58705550000002</v>
          </cell>
          <cell r="G2173">
            <v>568.58705550000002</v>
          </cell>
        </row>
        <row r="2174">
          <cell r="A2174">
            <v>9116789</v>
          </cell>
          <cell r="B2174" t="str">
            <v>НАПРАВЛЯЮЩАЯ QUADRO V6 30 SFP ДЛЯ INNOTECH ATIRA, 30 КГ, NL420, EB12.5, ЛЕВАЯ</v>
          </cell>
          <cell r="C2174">
            <v>0</v>
          </cell>
          <cell r="D2174">
            <v>20</v>
          </cell>
          <cell r="E2174">
            <v>856.06</v>
          </cell>
          <cell r="F2174">
            <v>578.22572699999989</v>
          </cell>
          <cell r="G2174">
            <v>578.22572699999989</v>
          </cell>
        </row>
        <row r="2175">
          <cell r="A2175">
            <v>9116790</v>
          </cell>
          <cell r="B2175" t="str">
            <v>НАПРАВЛЯЮЩАЯ QUADRO V6 30 SFP ДЛЯ INNOTECH ATIRA, 30 КГ, NL420, EB12.5, ПРАВАЯ</v>
          </cell>
          <cell r="C2175">
            <v>0</v>
          </cell>
          <cell r="D2175">
            <v>20</v>
          </cell>
          <cell r="E2175">
            <v>856.06</v>
          </cell>
          <cell r="F2175">
            <v>578.22572699999989</v>
          </cell>
          <cell r="G2175">
            <v>578.22572699999989</v>
          </cell>
        </row>
        <row r="2176">
          <cell r="A2176">
            <v>9115820</v>
          </cell>
          <cell r="B2176" t="str">
            <v>НАПРАВЛЯЮЩАЯ QUADRO V6 30 SFP ДЛЯ INNOTECH ATIRA, 30 КГ, NL470, EB12.5, ЛЕВАЯ</v>
          </cell>
          <cell r="C2176">
            <v>0</v>
          </cell>
          <cell r="D2176">
            <v>20</v>
          </cell>
          <cell r="E2176">
            <v>866.26</v>
          </cell>
          <cell r="F2176">
            <v>585.115317</v>
          </cell>
          <cell r="G2176">
            <v>585.115317</v>
          </cell>
        </row>
        <row r="2177">
          <cell r="A2177">
            <v>9115821</v>
          </cell>
          <cell r="B2177" t="str">
            <v>НАПРАВЛЯЮЩАЯ QUADRO V6 30 SFP ДЛЯ INNOTECH ATIRA, 30 КГ, NL470, EB12.5, ПРАВАЯ</v>
          </cell>
          <cell r="C2177">
            <v>0</v>
          </cell>
          <cell r="D2177">
            <v>20</v>
          </cell>
          <cell r="E2177">
            <v>866.26</v>
          </cell>
          <cell r="F2177">
            <v>585.115317</v>
          </cell>
          <cell r="G2177">
            <v>585.115317</v>
          </cell>
        </row>
        <row r="2178">
          <cell r="A2178">
            <v>9117871</v>
          </cell>
          <cell r="B2178" t="str">
            <v>НАПРАВЛЯЮЩАЯ QUADRO V6 30 SFP ДЛЯ INNOTECH ATIRA, 30 КГ, NL520, EB12.5, ЛЕВАЯ</v>
          </cell>
          <cell r="C2178">
            <v>0</v>
          </cell>
          <cell r="D2178">
            <v>20</v>
          </cell>
          <cell r="E2178">
            <v>876.45</v>
          </cell>
          <cell r="F2178">
            <v>591.99815250000006</v>
          </cell>
          <cell r="G2178">
            <v>591.99815250000006</v>
          </cell>
        </row>
        <row r="2179">
          <cell r="A2179">
            <v>9117872</v>
          </cell>
          <cell r="B2179" t="str">
            <v>НАПРАВЛЯЮЩАЯ QUADRO V6 30 SFP ДЛЯ INNOTECH ATIRA, 30 КГ, NL520, EB12.5, ПРАВАЯ</v>
          </cell>
          <cell r="C2179">
            <v>0</v>
          </cell>
          <cell r="D2179">
            <v>20</v>
          </cell>
          <cell r="E2179">
            <v>876.45</v>
          </cell>
          <cell r="F2179">
            <v>591.99815250000006</v>
          </cell>
          <cell r="G2179">
            <v>591.99815250000006</v>
          </cell>
        </row>
        <row r="2180">
          <cell r="A2180">
            <v>9113945</v>
          </cell>
          <cell r="B2180" t="str">
            <v>НАПРАВЛЯЮЩАЯ QUADRO V6 22 SFP ДЛЯ INNOTECH ATIRA, 22 КГ, NL260, EB10.5, ЛЕВАЯ*ЗАКАЗНАЯ ПОЗИЦИЯ!!!</v>
          </cell>
          <cell r="C2180" t="str">
            <v>*</v>
          </cell>
          <cell r="D2180">
            <v>20</v>
          </cell>
          <cell r="E2180">
            <v>823.47</v>
          </cell>
          <cell r="F2180">
            <v>556.21281150000004</v>
          </cell>
          <cell r="G2180">
            <v>556.21281150000004</v>
          </cell>
        </row>
        <row r="2181">
          <cell r="A2181">
            <v>9113951</v>
          </cell>
          <cell r="B2181" t="str">
            <v>НАПРАВЛЯЮЩАЯ QUADRO V6 22 SFP ДЛЯ INNOTECH ATIRA, 22 КГ, NL260, EB10.5, ПРАВАЯ*ЗАКАЗНАЯ ПОЗИЦИЯ!!!</v>
          </cell>
          <cell r="C2181" t="str">
            <v>*</v>
          </cell>
          <cell r="D2181">
            <v>20</v>
          </cell>
          <cell r="E2181">
            <v>823.47</v>
          </cell>
          <cell r="F2181">
            <v>556.21281150000004</v>
          </cell>
          <cell r="G2181">
            <v>556.21281150000004</v>
          </cell>
        </row>
        <row r="2182">
          <cell r="A2182">
            <v>9117396</v>
          </cell>
          <cell r="B2182" t="str">
            <v>НАПРАВЛЯЮЩАЯ QUADRO V6 25 SFP ДЛЯ INNOTECH ATIRA, 25 КГ, NL300, EB10.5, ЛЕВАЯ*ЗАКАЗНАЯ ПОЗИЦИЯ!!!</v>
          </cell>
          <cell r="C2182" t="str">
            <v>*</v>
          </cell>
          <cell r="D2182">
            <v>20</v>
          </cell>
          <cell r="E2182">
            <v>831.6</v>
          </cell>
          <cell r="F2182">
            <v>561.70422000000008</v>
          </cell>
          <cell r="G2182">
            <v>561.70422000000008</v>
          </cell>
        </row>
        <row r="2183">
          <cell r="A2183">
            <v>9117397</v>
          </cell>
          <cell r="B2183" t="str">
            <v>НАПРАВЛЯЮЩАЯ QUADRO V6 25 SFP ДЛЯ INNOTECH ATIRA, 25 КГ, NL300, EB10.5, ПРАВАЯ*ЗАКАЗНАЯ ПОЗИЦИЯ!!!</v>
          </cell>
          <cell r="C2183" t="str">
            <v>*</v>
          </cell>
          <cell r="D2183">
            <v>20</v>
          </cell>
          <cell r="E2183">
            <v>831.6</v>
          </cell>
          <cell r="F2183">
            <v>561.70422000000008</v>
          </cell>
          <cell r="G2183">
            <v>561.70422000000008</v>
          </cell>
        </row>
        <row r="2184">
          <cell r="A2184">
            <v>9117372</v>
          </cell>
          <cell r="B2184" t="str">
            <v>НАПРАВЛЯЮЩАЯ QUADRO V6 25 SFP ДЛЯ INNOTECH ATIRA, 30 КГ, NL350, EB10.5, ЛЕВАЯ*ЗАКАЗНАЯ ПОЗИЦИЯ!!!</v>
          </cell>
          <cell r="C2184" t="str">
            <v>*</v>
          </cell>
          <cell r="D2184">
            <v>20</v>
          </cell>
          <cell r="E2184">
            <v>841.79</v>
          </cell>
          <cell r="F2184">
            <v>568.58705550000002</v>
          </cell>
          <cell r="G2184">
            <v>568.58705550000002</v>
          </cell>
        </row>
        <row r="2185">
          <cell r="A2185">
            <v>9117373</v>
          </cell>
          <cell r="B2185" t="str">
            <v>НАПРАВЛЯЮЩАЯ QUADRO V6 25 SFP ДЛЯ INNOTECH ATIRA, 30 КГ, NL350, EB10.5, ПРАВАЯ*ЗАКАЗНАЯ ПОЗИЦИЯ!!!</v>
          </cell>
          <cell r="C2185" t="str">
            <v>*</v>
          </cell>
          <cell r="D2185">
            <v>20</v>
          </cell>
          <cell r="E2185">
            <v>841.79</v>
          </cell>
          <cell r="F2185">
            <v>568.58705550000002</v>
          </cell>
          <cell r="G2185">
            <v>568.58705550000002</v>
          </cell>
        </row>
        <row r="2186">
          <cell r="A2186">
            <v>9113907</v>
          </cell>
          <cell r="B2186" t="str">
            <v>НАПРАВЛЯЮЩАЯ QUADRO V6 30 SFP ДЛЯ INNOTECH ATIRA, 30 КГ, NL420, EB10.5, ЛЕВАЯ*ЗАКАЗНАЯ ПОЗИЦИЯ!!!</v>
          </cell>
          <cell r="C2186" t="str">
            <v>*</v>
          </cell>
          <cell r="D2186">
            <v>20</v>
          </cell>
          <cell r="E2186">
            <v>856.06</v>
          </cell>
          <cell r="F2186">
            <v>578.22572699999989</v>
          </cell>
          <cell r="G2186">
            <v>578.22572699999989</v>
          </cell>
        </row>
        <row r="2187">
          <cell r="A2187">
            <v>9113938</v>
          </cell>
          <cell r="B2187" t="str">
            <v>НАПРАВЛЯЮЩАЯ QUADRO V6 30 SFP ДЛЯ INNOTECH ATIRA, 30 КГ, NL420, EB10.5, ПРАВАЯ*ЗАКАЗНАЯ ПОЗИЦИЯ!!!</v>
          </cell>
          <cell r="C2187" t="str">
            <v>*</v>
          </cell>
          <cell r="D2187">
            <v>20</v>
          </cell>
          <cell r="E2187">
            <v>856.06</v>
          </cell>
          <cell r="F2187">
            <v>578.22572699999989</v>
          </cell>
          <cell r="G2187">
            <v>578.22572699999989</v>
          </cell>
        </row>
        <row r="2188">
          <cell r="A2188">
            <v>9117305</v>
          </cell>
          <cell r="B2188" t="str">
            <v>НАПРАВЛЯЮЩАЯ QUADRO V6 30 SFP ДЛЯ INNOTECH ATIRA, 30 КГ, NL470, EB10.5, ЛЕВАЯ</v>
          </cell>
          <cell r="C2188">
            <v>0</v>
          </cell>
          <cell r="D2188">
            <v>20</v>
          </cell>
          <cell r="E2188">
            <v>866.26</v>
          </cell>
          <cell r="F2188">
            <v>585.115317</v>
          </cell>
          <cell r="G2188">
            <v>585.115317</v>
          </cell>
        </row>
        <row r="2189">
          <cell r="A2189">
            <v>9117306</v>
          </cell>
          <cell r="B2189" t="str">
            <v>НАПРАВЛЯЮЩАЯ QUADRO V6 30 SFP ДЛЯ INNOTECH ATIRA, 30 КГ, NL470, EB10.5, ПРАВАЯ</v>
          </cell>
          <cell r="C2189">
            <v>0</v>
          </cell>
          <cell r="D2189">
            <v>20</v>
          </cell>
          <cell r="E2189">
            <v>866.26</v>
          </cell>
          <cell r="F2189">
            <v>585.115317</v>
          </cell>
          <cell r="G2189">
            <v>585.115317</v>
          </cell>
        </row>
        <row r="2190">
          <cell r="A2190">
            <v>9118403</v>
          </cell>
          <cell r="B2190" t="str">
            <v>НАПРАВЛЯЮЩАЯ QUADRO V6 30 SFP ДЛЯ INNOTECH ATIRA, 30 КГ, NL520, EB10.5, ЛЕВАЯ*ЗАКАЗНАЯ ПОЗИЦИЯ!!!</v>
          </cell>
          <cell r="C2190" t="str">
            <v>*</v>
          </cell>
          <cell r="D2190">
            <v>20</v>
          </cell>
          <cell r="E2190">
            <v>876.45</v>
          </cell>
          <cell r="F2190">
            <v>591.99815250000006</v>
          </cell>
          <cell r="G2190">
            <v>591.99815250000006</v>
          </cell>
        </row>
        <row r="2191">
          <cell r="A2191">
            <v>9118404</v>
          </cell>
          <cell r="B2191" t="str">
            <v>НАПРАВЛЯЮЩАЯ QUADRO V6 30 SFP ДЛЯ INNOTECH ATIRA, 30 КГ, NL520, EB10.5, ПРАВАЯ*ЗАКАЗНАЯ ПОЗИЦИЯ!!!</v>
          </cell>
          <cell r="C2191" t="str">
            <v>*</v>
          </cell>
          <cell r="D2191">
            <v>20</v>
          </cell>
          <cell r="E2191">
            <v>876.45</v>
          </cell>
          <cell r="F2191">
            <v>591.99815250000006</v>
          </cell>
          <cell r="G2191">
            <v>591.99815250000006</v>
          </cell>
        </row>
        <row r="2192">
          <cell r="A2192">
            <v>9243707</v>
          </cell>
          <cell r="B2192" t="str">
            <v>НАПРАВЛЯЮЩАЯ QUADRO V6 10 SFDP ДЛЯ INNOTECH ATIRA,10 КГ, NL260,EB12,5,ЛЕВАЯ</v>
          </cell>
          <cell r="C2192">
            <v>0</v>
          </cell>
          <cell r="D2192">
            <v>1</v>
          </cell>
          <cell r="E2192">
            <v>497.34</v>
          </cell>
          <cell r="F2192">
            <v>335.92830300000003</v>
          </cell>
          <cell r="G2192">
            <v>335.92830300000003</v>
          </cell>
        </row>
        <row r="2193">
          <cell r="A2193">
            <v>9243708</v>
          </cell>
          <cell r="B2193" t="str">
            <v>НАПРАВЛЯЮЩАЯ QUADRO V6 10 SFDP ДЛЯ INNOTECH ATIRA,10 КГ, NL260,EB12,5,ПРАВАЯ</v>
          </cell>
          <cell r="C2193">
            <v>0</v>
          </cell>
          <cell r="D2193">
            <v>1</v>
          </cell>
          <cell r="E2193">
            <v>497.34</v>
          </cell>
          <cell r="F2193">
            <v>335.92830300000003</v>
          </cell>
          <cell r="G2193">
            <v>335.92830300000003</v>
          </cell>
        </row>
        <row r="2194">
          <cell r="A2194">
            <v>9243710</v>
          </cell>
          <cell r="B2194" t="str">
            <v>НАПРАВЛЯЮЩАЯ QUADRO V6 10 SFDP ДЛЯ INNOTECH ATIRA,10 КГ, NL300,EB12,5,ЛЕВАЯ</v>
          </cell>
          <cell r="C2194">
            <v>0</v>
          </cell>
          <cell r="D2194">
            <v>1</v>
          </cell>
          <cell r="E2194">
            <v>505.49</v>
          </cell>
          <cell r="F2194">
            <v>341.4332205</v>
          </cell>
          <cell r="G2194">
            <v>341.4332205</v>
          </cell>
        </row>
        <row r="2195">
          <cell r="A2195">
            <v>9243711</v>
          </cell>
          <cell r="B2195" t="str">
            <v>НАПРАВЛЯЮЩАЯ QUADRO V6 10 SFDP ДЛЯ INNOTECH ATIRA,10 КГ, NL300,EB12,5,ПРАВАЯ</v>
          </cell>
          <cell r="C2195">
            <v>0</v>
          </cell>
          <cell r="D2195">
            <v>1</v>
          </cell>
          <cell r="E2195">
            <v>505.49</v>
          </cell>
          <cell r="F2195">
            <v>341.4332205</v>
          </cell>
          <cell r="G2195">
            <v>341.4332205</v>
          </cell>
        </row>
        <row r="2196">
          <cell r="A2196">
            <v>9243713</v>
          </cell>
          <cell r="B2196" t="str">
            <v>НАПРАВЛЯЮЩАЯ QUADRO V6 10 SFDP ДЛЯ INNOTECH ATIRA,10 КГ, NL350,EB12,5,ЛЕВАЯ</v>
          </cell>
          <cell r="C2196">
            <v>0</v>
          </cell>
          <cell r="D2196">
            <v>1</v>
          </cell>
          <cell r="E2196">
            <v>515.67999999999995</v>
          </cell>
          <cell r="F2196">
            <v>348.316056</v>
          </cell>
          <cell r="G2196">
            <v>348.316056</v>
          </cell>
        </row>
        <row r="2197">
          <cell r="A2197">
            <v>9243714</v>
          </cell>
          <cell r="B2197" t="str">
            <v>НАПРАВЛЯЮЩАЯ QUADRO V6 10 SFDP ДЛЯ INNOTECH ATIRA,10 КГ, NL350,EB12,5,ПРАВАЯ</v>
          </cell>
          <cell r="C2197">
            <v>0</v>
          </cell>
          <cell r="D2197">
            <v>1</v>
          </cell>
          <cell r="E2197">
            <v>515.67999999999995</v>
          </cell>
          <cell r="F2197">
            <v>348.316056</v>
          </cell>
          <cell r="G2197">
            <v>348.316056</v>
          </cell>
        </row>
        <row r="2198">
          <cell r="A2198">
            <v>9243716</v>
          </cell>
          <cell r="B2198" t="str">
            <v>НАПРАВЛЯЮЩАЯ QUADRO V6 20 SFDP ДЛЯ INNOTECH ATIRA,20 КГ, NL260,EB12,5,ЛЕВАЯ</v>
          </cell>
          <cell r="C2198">
            <v>0</v>
          </cell>
          <cell r="D2198">
            <v>1</v>
          </cell>
          <cell r="E2198">
            <v>497.34</v>
          </cell>
          <cell r="F2198">
            <v>335.92830300000003</v>
          </cell>
          <cell r="G2198">
            <v>335.92830300000003</v>
          </cell>
        </row>
        <row r="2199">
          <cell r="A2199">
            <v>9243717</v>
          </cell>
          <cell r="B2199" t="str">
            <v>НАПРАВЛЯЮЩАЯ QUADRO V6 20 SFDP ДЛЯ INNOTECH ATIRA,20 КГ, NL260,EB12,5,ПРАВАЯ</v>
          </cell>
          <cell r="C2199">
            <v>0</v>
          </cell>
          <cell r="D2199">
            <v>1</v>
          </cell>
          <cell r="E2199">
            <v>497.34</v>
          </cell>
          <cell r="F2199">
            <v>335.92830300000003</v>
          </cell>
          <cell r="G2199">
            <v>335.92830300000003</v>
          </cell>
        </row>
        <row r="2200">
          <cell r="A2200">
            <v>9243719</v>
          </cell>
          <cell r="B2200" t="str">
            <v>НАПРАВЛЯЮЩАЯ QUADRO V6 25 SFDP ДЛЯ INNOTECH ATIRA,25 КГ, NL300,EB12,5,ЛЕВАЯ</v>
          </cell>
          <cell r="C2200">
            <v>0</v>
          </cell>
          <cell r="D2200">
            <v>1</v>
          </cell>
          <cell r="E2200">
            <v>505.49</v>
          </cell>
          <cell r="F2200">
            <v>341.4332205</v>
          </cell>
          <cell r="G2200">
            <v>341.4332205</v>
          </cell>
        </row>
        <row r="2201">
          <cell r="A2201">
            <v>9243720</v>
          </cell>
          <cell r="B2201" t="str">
            <v>НАПРАВЛЯЮЩАЯ QUADRO V6 25 SFDP ДЛЯ INNOTECH ATIRA,25 КГ, NL300,EB12,5,ПРАВАЯ</v>
          </cell>
          <cell r="C2201">
            <v>0</v>
          </cell>
          <cell r="D2201">
            <v>1</v>
          </cell>
          <cell r="E2201">
            <v>505.49</v>
          </cell>
          <cell r="F2201">
            <v>341.4332205</v>
          </cell>
          <cell r="G2201">
            <v>341.4332205</v>
          </cell>
        </row>
        <row r="2202">
          <cell r="A2202">
            <v>9243722</v>
          </cell>
          <cell r="B2202" t="str">
            <v>НАПРАВЛЯЮЩАЯ QUADRO V6 30 SFDP ДЛЯ INNOTECH ATIRA,30 КГ, NL350,EB12,5,ЛЕВАЯ</v>
          </cell>
          <cell r="C2202">
            <v>0</v>
          </cell>
          <cell r="D2202">
            <v>1</v>
          </cell>
          <cell r="E2202">
            <v>515.67999999999995</v>
          </cell>
          <cell r="F2202">
            <v>348.316056</v>
          </cell>
          <cell r="G2202">
            <v>348.316056</v>
          </cell>
        </row>
        <row r="2203">
          <cell r="A2203">
            <v>9243723</v>
          </cell>
          <cell r="B2203" t="str">
            <v>НАПРАВЛЯЮЩАЯ QUADRO V6 30 SFDP ДЛЯ INNOTECH ATIRA,30 КГ, NL350,EB12,5,ПРАВАЯ</v>
          </cell>
          <cell r="C2203">
            <v>0</v>
          </cell>
          <cell r="D2203">
            <v>1</v>
          </cell>
          <cell r="E2203">
            <v>515.67999999999995</v>
          </cell>
          <cell r="F2203">
            <v>348.316056</v>
          </cell>
          <cell r="G2203">
            <v>348.316056</v>
          </cell>
        </row>
        <row r="2204">
          <cell r="A2204">
            <v>9243725</v>
          </cell>
          <cell r="B2204" t="str">
            <v>НАПРАВЛЯЮЩАЯ QUADRO V6 30 SFDP ДЛЯ INNOTECH ATIRA,30 КГ, NL420,EB12,5,ЛЕВАЯ</v>
          </cell>
          <cell r="C2204">
            <v>0</v>
          </cell>
          <cell r="D2204">
            <v>1</v>
          </cell>
          <cell r="E2204">
            <v>529.96</v>
          </cell>
          <cell r="F2204">
            <v>357.96148200000005</v>
          </cell>
          <cell r="G2204">
            <v>357.96148200000005</v>
          </cell>
        </row>
        <row r="2205">
          <cell r="A2205">
            <v>9243726</v>
          </cell>
          <cell r="B2205" t="str">
            <v>НАПРАВЛЯЮЩАЯ QUADRO V6 30 SFDP ДЛЯ INNOTECH ATIRA,30 КГ, NL420,EB12,5,ПРАВАЯ</v>
          </cell>
          <cell r="C2205">
            <v>0</v>
          </cell>
          <cell r="D2205">
            <v>1</v>
          </cell>
          <cell r="E2205">
            <v>529.96</v>
          </cell>
          <cell r="F2205">
            <v>357.96148200000005</v>
          </cell>
          <cell r="G2205">
            <v>357.96148200000005</v>
          </cell>
        </row>
        <row r="2206">
          <cell r="A2206">
            <v>9243728</v>
          </cell>
          <cell r="B2206" t="str">
            <v>НАПРАВЛЯЮЩАЯ QUADRO V6 30 SFDP ДЛЯ INNOTECH ATIRA,30 КГ, NL470,EB12,5,ЛЕВАЯ</v>
          </cell>
          <cell r="C2206">
            <v>0</v>
          </cell>
          <cell r="D2206">
            <v>1</v>
          </cell>
          <cell r="E2206">
            <v>540.14</v>
          </cell>
          <cell r="F2206">
            <v>364.83756299999999</v>
          </cell>
          <cell r="G2206">
            <v>364.83756299999999</v>
          </cell>
        </row>
        <row r="2207">
          <cell r="A2207">
            <v>9243729</v>
          </cell>
          <cell r="B2207" t="str">
            <v>НАПРАВЛЯЮЩАЯ QUADRO V6 30 SFDP ДЛЯ INNOTECH ATIRA,30 КГ, NL470,EB12,5,ПРАВАЯ</v>
          </cell>
          <cell r="C2207">
            <v>0</v>
          </cell>
          <cell r="D2207">
            <v>1</v>
          </cell>
          <cell r="E2207">
            <v>540.14</v>
          </cell>
          <cell r="F2207">
            <v>364.83756299999999</v>
          </cell>
          <cell r="G2207">
            <v>364.83756299999999</v>
          </cell>
        </row>
        <row r="2208">
          <cell r="A2208">
            <v>9243731</v>
          </cell>
          <cell r="B2208" t="str">
            <v>НАПРАВЛЯЮЩАЯ QUADRO V6 30 SFDP ДЛЯ INNOTECH ATIRA,30 КГ, NL520,EB12,5,ЛЕВАЯ</v>
          </cell>
          <cell r="C2208">
            <v>0</v>
          </cell>
          <cell r="D2208">
            <v>1</v>
          </cell>
          <cell r="E2208">
            <v>550.34</v>
          </cell>
          <cell r="F2208">
            <v>371.72715300000004</v>
          </cell>
          <cell r="G2208">
            <v>371.72715300000004</v>
          </cell>
        </row>
        <row r="2209">
          <cell r="A2209">
            <v>9243732</v>
          </cell>
          <cell r="B2209" t="str">
            <v>НАПРАВЛЯЮЩАЯ QUADRO V6 30 SFDP ДЛЯ INNOTECH ATIRA,30 КГ, NL520,EB12,5,ПРАВАЯ</v>
          </cell>
          <cell r="C2209">
            <v>0</v>
          </cell>
          <cell r="D2209">
            <v>1</v>
          </cell>
          <cell r="E2209">
            <v>550.34</v>
          </cell>
          <cell r="F2209">
            <v>371.72715300000004</v>
          </cell>
          <cell r="G2209">
            <v>371.72715300000004</v>
          </cell>
        </row>
        <row r="2210">
          <cell r="A2210">
            <v>9243682</v>
          </cell>
          <cell r="B2210" t="str">
            <v>КОМПЛЕКТ НАПРАВЛЯЮЩИХ QUADRO V6 10 SFDP ДЛЯ INNOTECH ATIRA, 10 КГ,NL260,EB10,5</v>
          </cell>
          <cell r="C2210">
            <v>0</v>
          </cell>
          <cell r="D2210">
            <v>1</v>
          </cell>
          <cell r="E2210">
            <v>1125.1099999999999</v>
          </cell>
          <cell r="F2210">
            <v>759.95554949999996</v>
          </cell>
          <cell r="G2210">
            <v>759.95554949999996</v>
          </cell>
        </row>
        <row r="2211">
          <cell r="A2211">
            <v>9243685</v>
          </cell>
          <cell r="B2211" t="str">
            <v>КОМПЛЕКТ НАПРАВЛЯЮЩИХ QUADRO V6 10 SFDP ДЛЯ INNOTECH ATIRA, 10 КГ,NL300,EB10,5</v>
          </cell>
          <cell r="C2211">
            <v>0</v>
          </cell>
          <cell r="D2211">
            <v>1</v>
          </cell>
          <cell r="E2211">
            <v>1141.42</v>
          </cell>
          <cell r="F2211">
            <v>770.97213900000008</v>
          </cell>
          <cell r="G2211">
            <v>770.97213900000008</v>
          </cell>
        </row>
        <row r="2212">
          <cell r="A2212">
            <v>9243688</v>
          </cell>
          <cell r="B2212" t="str">
            <v>КОМПЛЕКТ НАПРАВЛЯЮЩИХ QUADRO V6 10 SFDP ДЛЯ INNOTECH ATIRA, 10 КГ,NL350,EB10,5</v>
          </cell>
          <cell r="C2212">
            <v>0</v>
          </cell>
          <cell r="D2212">
            <v>1</v>
          </cell>
          <cell r="E2212">
            <v>1161.81</v>
          </cell>
          <cell r="F2212">
            <v>784.74456450000002</v>
          </cell>
          <cell r="G2212">
            <v>784.74456450000002</v>
          </cell>
        </row>
        <row r="2213">
          <cell r="A2213">
            <v>9243691</v>
          </cell>
          <cell r="B2213" t="str">
            <v>КОМПЛЕКТ НАПРАВЛЯЮЩИХ QUADRO V6 20 SFDP ДЛЯ INNOTECH ATIRA, 20 КГ,NL260,EB10,5</v>
          </cell>
          <cell r="C2213">
            <v>0</v>
          </cell>
          <cell r="D2213">
            <v>1</v>
          </cell>
          <cell r="E2213">
            <v>1125.1099999999999</v>
          </cell>
          <cell r="F2213">
            <v>759.95554949999996</v>
          </cell>
          <cell r="G2213">
            <v>759.95554949999996</v>
          </cell>
        </row>
        <row r="2214">
          <cell r="A2214">
            <v>9243694</v>
          </cell>
          <cell r="B2214" t="str">
            <v>КОМПЛЕКТ НАПРАВЛЯЮЩИХ QUADRO V6 25 SFDP ДЛЯ INNOTECH ATIRA, 25 КГ,NL300,EB10,5</v>
          </cell>
          <cell r="C2214">
            <v>0</v>
          </cell>
          <cell r="D2214">
            <v>1</v>
          </cell>
          <cell r="E2214">
            <v>1141.42</v>
          </cell>
          <cell r="F2214">
            <v>770.97213900000008</v>
          </cell>
          <cell r="G2214">
            <v>770.97213900000008</v>
          </cell>
        </row>
        <row r="2215">
          <cell r="A2215">
            <v>9243697</v>
          </cell>
          <cell r="B2215" t="str">
            <v>КОМПЛЕКТ НАПРАВЛЯЮЩИХ QUADRO V6 30 SFDP ДЛЯ INNOTECH ATIRA, 30 КГ,NL350,EB10,5</v>
          </cell>
          <cell r="C2215">
            <v>0</v>
          </cell>
          <cell r="D2215">
            <v>1</v>
          </cell>
          <cell r="E2215">
            <v>1161.81</v>
          </cell>
          <cell r="F2215">
            <v>784.74456450000002</v>
          </cell>
          <cell r="G2215">
            <v>784.74456450000002</v>
          </cell>
        </row>
        <row r="2216">
          <cell r="A2216">
            <v>9243700</v>
          </cell>
          <cell r="B2216" t="str">
            <v>КОМПЛЕКТ НАПРАВЛЯЮЩИХ QUADRO V6 30 SFDP ДЛЯ INNOTECH ATIRA, 30 КГ,NL420,EB10,5</v>
          </cell>
          <cell r="C2216">
            <v>0</v>
          </cell>
          <cell r="D2216">
            <v>1</v>
          </cell>
          <cell r="E2216">
            <v>1190.33</v>
          </cell>
          <cell r="F2216">
            <v>804.00839850000011</v>
          </cell>
          <cell r="G2216">
            <v>804.00839850000011</v>
          </cell>
        </row>
        <row r="2217">
          <cell r="A2217">
            <v>9243703</v>
          </cell>
          <cell r="B2217" t="str">
            <v>КОМПЛЕКТ НАПРАВЛЯЮЩИХ QUADRO V6 30 SFDP ДЛЯ INNOTECH ATIRA, 30 КГ,NL470,EB10,5</v>
          </cell>
          <cell r="C2217">
            <v>0</v>
          </cell>
          <cell r="D2217">
            <v>1</v>
          </cell>
          <cell r="E2217">
            <v>1210.72</v>
          </cell>
          <cell r="F2217">
            <v>817.78082400000005</v>
          </cell>
          <cell r="G2217">
            <v>817.78082400000005</v>
          </cell>
        </row>
        <row r="2218">
          <cell r="A2218">
            <v>9243706</v>
          </cell>
          <cell r="B2218" t="str">
            <v>КОМПЛЕКТ НАПРАВЛЯЮЩИХ QUADRO V6 30 SFDP ДЛЯ INNOTECH ATIRA, 30 КГ,NL520,EB10,5</v>
          </cell>
          <cell r="C2218">
            <v>0</v>
          </cell>
          <cell r="D2218">
            <v>1</v>
          </cell>
          <cell r="E2218">
            <v>1231.08</v>
          </cell>
          <cell r="F2218">
            <v>831.53298599999994</v>
          </cell>
          <cell r="G2218">
            <v>831.53298599999994</v>
          </cell>
        </row>
        <row r="2219">
          <cell r="A2219">
            <v>9243778</v>
          </cell>
          <cell r="B2219" t="str">
            <v>КОМПЛЕКТ НАПРАВЛЯЮЩИХ QUADRO V6 50 SFDP ДЛЯ INNOTECH ATIRA, 50 КГ,NL420,EB12,5*ЗАКАЗНАЯ ПОЗИЦИЯ!!!</v>
          </cell>
          <cell r="C2219" t="str">
            <v>*</v>
          </cell>
          <cell r="D2219">
            <v>1</v>
          </cell>
          <cell r="E2219">
            <v>1536.83</v>
          </cell>
          <cell r="F2219">
            <v>1038.0518235</v>
          </cell>
          <cell r="G2219">
            <v>1038.0518235</v>
          </cell>
        </row>
        <row r="2220">
          <cell r="A2220">
            <v>9243781</v>
          </cell>
          <cell r="B2220" t="str">
            <v>КОМПЛЕКТ НАПРАВЛЯЮЩИХ QUADRO V6 50 SFDP ДЛЯ INNOTECH ATIRA, 50 КГ,NL470,EB12,5</v>
          </cell>
          <cell r="C2220">
            <v>0</v>
          </cell>
          <cell r="D2220">
            <v>1</v>
          </cell>
          <cell r="E2220">
            <v>1557.21</v>
          </cell>
          <cell r="F2220">
            <v>1051.8174945000001</v>
          </cell>
          <cell r="G2220">
            <v>1051.8174945000001</v>
          </cell>
        </row>
        <row r="2221">
          <cell r="A2221">
            <v>9243784</v>
          </cell>
          <cell r="B2221" t="str">
            <v>КОМПЛЕКТ НАПРАВЛЯЮЩИХ QUADRO V6 50 SFDP ДЛЯ INNOTECH ATIRA, 50 КГ,NL520,EB12,5*ЗАКАЗНАЯ ПОЗИЦИЯ!!!</v>
          </cell>
          <cell r="C2221" t="str">
            <v>*</v>
          </cell>
          <cell r="D2221">
            <v>1</v>
          </cell>
          <cell r="E2221">
            <v>1577.6</v>
          </cell>
          <cell r="F2221">
            <v>1065.5899200000001</v>
          </cell>
          <cell r="G2221">
            <v>1065.5899200000001</v>
          </cell>
        </row>
        <row r="2222">
          <cell r="A2222">
            <v>9243760</v>
          </cell>
          <cell r="B2222" t="str">
            <v>КОМПЛЕКТ НАПРАВЛЯЮЩИХ QUADRO V6 50 SFDP ДЛЯ INNOTECH ATIRA, 50 КГ,NL420,EB10,5*ЗАКАЗНАЯ ПОЗИЦИЯ!!!</v>
          </cell>
          <cell r="C2222" t="str">
            <v>*</v>
          </cell>
          <cell r="D2222">
            <v>1</v>
          </cell>
          <cell r="E2222">
            <v>1536.83</v>
          </cell>
          <cell r="F2222">
            <v>1038.0518235</v>
          </cell>
          <cell r="G2222">
            <v>1038.0518235</v>
          </cell>
        </row>
        <row r="2223">
          <cell r="A2223">
            <v>9243763</v>
          </cell>
          <cell r="B2223" t="str">
            <v>КОМПЛЕКТ НАПРАВЛЯЮЩИХ QUADRO V6 50 SFDP ДЛЯ INNOTECH ATIRA, 50 КГ,NL470,EB10,5*ЗАКАЗНАЯ ПОЗИЦИЯ!!!</v>
          </cell>
          <cell r="C2223" t="str">
            <v>*</v>
          </cell>
          <cell r="D2223">
            <v>1</v>
          </cell>
          <cell r="E2223">
            <v>1557.21</v>
          </cell>
          <cell r="F2223">
            <v>1051.8174945000001</v>
          </cell>
          <cell r="G2223">
            <v>1051.8174945000001</v>
          </cell>
        </row>
        <row r="2224">
          <cell r="A2224">
            <v>9243766</v>
          </cell>
          <cell r="B2224" t="str">
            <v>КОМПЛЕКТ НАПРАВЛЯЮЩИХ QUADRO V6 50 SFDP ДЛЯ INNOTECH ATIRA, 50 КГ,NL520,EB10,5*ЗАКАЗНАЯ ПОЗИЦИЯ!!!</v>
          </cell>
          <cell r="C2224" t="str">
            <v>*</v>
          </cell>
          <cell r="D2224">
            <v>1</v>
          </cell>
          <cell r="E2224">
            <v>1577.6</v>
          </cell>
          <cell r="F2224">
            <v>1065.5899200000001</v>
          </cell>
          <cell r="G2224">
            <v>1065.5899200000001</v>
          </cell>
        </row>
        <row r="2225">
          <cell r="A2225">
            <v>48354</v>
          </cell>
          <cell r="B2225" t="str">
            <v>КОМПЛЕКТ НАПРАВЛЯЮЩИХ QUADRO V6+ 50 SFD ДЛЯ INNOTECH ATIRA, NL420, EB12.5*ЗАКАЗНАЯ ПОЗИЦИЯ!!!</v>
          </cell>
          <cell r="C2225" t="str">
            <v>*</v>
          </cell>
          <cell r="D2225">
            <v>1</v>
          </cell>
          <cell r="E2225">
            <v>1536.83</v>
          </cell>
          <cell r="F2225">
            <v>1038.0518235</v>
          </cell>
          <cell r="G2225">
            <v>1038.0518235</v>
          </cell>
        </row>
        <row r="2226">
          <cell r="A2226">
            <v>48355</v>
          </cell>
          <cell r="B2226" t="str">
            <v>КОМПЛЕКТ НАПРАВЛЯЮЩИХ QUADRO V6+ 50 SFD ДЛЯ INNOTECH ATIRA, NL470, EB12.5</v>
          </cell>
          <cell r="C2226">
            <v>0</v>
          </cell>
          <cell r="D2226">
            <v>1</v>
          </cell>
          <cell r="E2226">
            <v>1557.21</v>
          </cell>
          <cell r="F2226">
            <v>1051.8174945000001</v>
          </cell>
          <cell r="G2226">
            <v>1051.8174945000001</v>
          </cell>
        </row>
        <row r="2227">
          <cell r="A2227">
            <v>48356</v>
          </cell>
          <cell r="B2227" t="str">
            <v>КОМПЛЕКТ НАПРАВЛЯЮЩИХ QUADRO V6+ 50 SFD ДЛЯ INNOTECH ATIRA, NL520, EB12.5*ЗАКАЗНАЯ ПОЗИЦИЯ!!!</v>
          </cell>
          <cell r="C2227" t="str">
            <v>*</v>
          </cell>
          <cell r="D2227">
            <v>1</v>
          </cell>
          <cell r="E2227">
            <v>1577.6</v>
          </cell>
          <cell r="F2227">
            <v>1065.5899200000001</v>
          </cell>
          <cell r="G2227">
            <v>1065.5899200000001</v>
          </cell>
        </row>
        <row r="2228">
          <cell r="A2228">
            <v>48357</v>
          </cell>
          <cell r="B2228" t="str">
            <v>КОМПЛЕКТ НАПРАВЛЯЮЩИХ QUADRO V6+ 50 SFD ДЛЯ INNOTECH ATIRA, NL420, EB10.5*ЗАКАЗНАЯ ПОЗИЦИЯ!!!</v>
          </cell>
          <cell r="C2228" t="str">
            <v>*</v>
          </cell>
          <cell r="D2228">
            <v>1</v>
          </cell>
          <cell r="E2228">
            <v>1536.83</v>
          </cell>
          <cell r="F2228">
            <v>1038.0518235</v>
          </cell>
          <cell r="G2228">
            <v>1038.0518235</v>
          </cell>
        </row>
        <row r="2229">
          <cell r="A2229">
            <v>48358</v>
          </cell>
          <cell r="B2229" t="str">
            <v>КОМПЛЕКТ НАПРАВЛЯЮЩИХ QUADRO V6+ 50 SFD ДЛЯ INNOTECH ATIRA, NL470, EB10.5*ЗАКАЗНАЯ ПОЗИЦИЯ!!!</v>
          </cell>
          <cell r="C2229" t="str">
            <v>*</v>
          </cell>
          <cell r="D2229">
            <v>1</v>
          </cell>
          <cell r="E2229">
            <v>1557.21</v>
          </cell>
          <cell r="F2229">
            <v>1051.8174945000001</v>
          </cell>
          <cell r="G2229">
            <v>1051.8174945000001</v>
          </cell>
        </row>
        <row r="2230">
          <cell r="A2230">
            <v>48359</v>
          </cell>
          <cell r="B2230" t="str">
            <v>КОМПЛЕКТ НАПРАВЛЯЮЩИХ QUADRO V6+ 50 SFD ДЛЯ INNOTECH ATIRA, NL520, EB10.5*ЗАКАЗНАЯ ПОЗИЦИЯ!!!</v>
          </cell>
          <cell r="C2230" t="str">
            <v>*</v>
          </cell>
          <cell r="D2230">
            <v>1</v>
          </cell>
          <cell r="E2230">
            <v>1577.6</v>
          </cell>
          <cell r="F2230">
            <v>1065.5899200000001</v>
          </cell>
          <cell r="G2230">
            <v>1065.5899200000001</v>
          </cell>
        </row>
        <row r="2231">
          <cell r="A2231">
            <v>9143503</v>
          </cell>
          <cell r="B2231" t="str">
            <v>КОМПЛЕКТ НАПРАВЛЯЮЩИХ QUADRO V6+ 50 SFP ДЛЯ INNOTECH ATIRA, 50 КГ, NL420, EB12.5*ЗАКАЗНАЯ ПОЗИЦИЯ!!!</v>
          </cell>
          <cell r="C2231" t="str">
            <v>*</v>
          </cell>
          <cell r="D2231">
            <v>1</v>
          </cell>
          <cell r="E2231">
            <v>2189.04</v>
          </cell>
          <cell r="F2231">
            <v>1478.587068</v>
          </cell>
          <cell r="G2231">
            <v>1478.587068</v>
          </cell>
        </row>
        <row r="2232">
          <cell r="A2232">
            <v>9143504</v>
          </cell>
          <cell r="B2232" t="str">
            <v>КОМПЛЕКТ НАПРАВЛЯЮЩИХ QUADRO V6+ 50 SFP ДЛЯ INNOTECH ATIRA, 50 КГ, NL470, EB12.5*ЗАКАЗНАЯ ПОЗИЦИЯ!!!</v>
          </cell>
          <cell r="C2232" t="str">
            <v>*</v>
          </cell>
          <cell r="D2232">
            <v>1</v>
          </cell>
          <cell r="E2232">
            <v>2209.4299999999998</v>
          </cell>
          <cell r="F2232">
            <v>1492.3594935000001</v>
          </cell>
          <cell r="G2232">
            <v>1492.3594935000001</v>
          </cell>
        </row>
        <row r="2233">
          <cell r="A2233">
            <v>9143505</v>
          </cell>
          <cell r="B2233" t="str">
            <v>КОМПЛЕКТ НАПРАВЛЯЮЩИХ QUADRO V6+ 50 SFP ДЛЯ INNOTECH ATIRA, 50 КГ, NL520, EB12.5*ЗАКАЗНАЯ ПОЗИЦИЯ!!!</v>
          </cell>
          <cell r="C2233" t="str">
            <v>*</v>
          </cell>
          <cell r="D2233">
            <v>1</v>
          </cell>
          <cell r="E2233">
            <v>2229.8200000000002</v>
          </cell>
          <cell r="F2233">
            <v>1506.1319190000002</v>
          </cell>
          <cell r="G2233">
            <v>1506.1319190000002</v>
          </cell>
        </row>
        <row r="2234">
          <cell r="A2234">
            <v>9143509</v>
          </cell>
          <cell r="B2234" t="str">
            <v>КОМПЛЕКТ НАПРАВЛЯЮЩИХ QUADRO V6+ 50 SFP ДЛЯ INNOTECH ATIRA, 50 КГ, NL420, EB10.5*ЗАКАЗНАЯ ПОЗИЦИЯ!!!</v>
          </cell>
          <cell r="C2234" t="str">
            <v>*</v>
          </cell>
          <cell r="D2234">
            <v>1</v>
          </cell>
          <cell r="E2234">
            <v>2189.04</v>
          </cell>
          <cell r="F2234">
            <v>1478.587068</v>
          </cell>
          <cell r="G2234">
            <v>1478.587068</v>
          </cell>
        </row>
        <row r="2235">
          <cell r="A2235">
            <v>9143510</v>
          </cell>
          <cell r="B2235" t="str">
            <v>КОМПЛЕКТ НАПРАВЛЯЮЩИХ QUADRO V6+ 50 SFP ДЛЯ INNOTECH ATIRA, 50 КГ, NL470, EB10.5*ЗАКАЗНАЯ ПОЗИЦИЯ!!!</v>
          </cell>
          <cell r="C2235" t="str">
            <v>*</v>
          </cell>
          <cell r="D2235">
            <v>1</v>
          </cell>
          <cell r="E2235">
            <v>2209.4299999999998</v>
          </cell>
          <cell r="F2235">
            <v>1492.3594935000001</v>
          </cell>
          <cell r="G2235">
            <v>1492.3594935000001</v>
          </cell>
        </row>
        <row r="2236">
          <cell r="A2236">
            <v>9143435</v>
          </cell>
          <cell r="B2236" t="str">
            <v>КОМПЛЕКТ НАПРАВЛЯЮЩИХ QUADRO V6+ 50 SFP ДЛЯ INNOTECH ATIRA, 50 КГ, NL520, EB10.5*ЗАКАЗНАЯ ПОЗИЦИЯ!!!</v>
          </cell>
          <cell r="C2236" t="str">
            <v>*</v>
          </cell>
          <cell r="D2236">
            <v>1</v>
          </cell>
          <cell r="E2236">
            <v>2229.8200000000002</v>
          </cell>
          <cell r="F2236">
            <v>1506.1319190000002</v>
          </cell>
          <cell r="G2236">
            <v>1506.1319190000002</v>
          </cell>
        </row>
        <row r="2237">
          <cell r="A2237">
            <v>9240161</v>
          </cell>
          <cell r="B2237" t="str">
            <v xml:space="preserve">КОМПЛЕКТ МЕХАНИЗМА PUSH TO OPEN SILENT 10 ДЛЯ INNOTECH ATIRA </v>
          </cell>
          <cell r="C2237">
            <v>0</v>
          </cell>
          <cell r="D2237">
            <v>1</v>
          </cell>
          <cell r="E2237">
            <v>1636.36</v>
          </cell>
          <cell r="F2237">
            <v>1105.279362</v>
          </cell>
          <cell r="G2237">
            <v>1105.279362</v>
          </cell>
        </row>
        <row r="2238">
          <cell r="A2238">
            <v>9240162</v>
          </cell>
          <cell r="B2238" t="str">
            <v>КОМПЛЕКТ МЕХАНИЗМА PUSH TO OPEN SILENT 20 ДЛЯ INNOTECH ATIRA</v>
          </cell>
          <cell r="C2238">
            <v>0</v>
          </cell>
          <cell r="D2238">
            <v>1</v>
          </cell>
          <cell r="E2238">
            <v>1636.36</v>
          </cell>
          <cell r="F2238">
            <v>1105.279362</v>
          </cell>
          <cell r="G2238">
            <v>1105.279362</v>
          </cell>
        </row>
        <row r="2239">
          <cell r="A2239">
            <v>9240163</v>
          </cell>
          <cell r="B2239" t="str">
            <v>КОМПЛЕКТ МЕХАНИЗМА PUSH TO OPEN SILENT 30 ДЛЯ INNOTECH ATIRA</v>
          </cell>
          <cell r="C2239">
            <v>0</v>
          </cell>
          <cell r="D2239">
            <v>1</v>
          </cell>
          <cell r="E2239">
            <v>1636.36</v>
          </cell>
          <cell r="F2239">
            <v>1105.279362</v>
          </cell>
          <cell r="G2239">
            <v>1105.279362</v>
          </cell>
        </row>
        <row r="2240">
          <cell r="A2240">
            <v>9240164</v>
          </cell>
          <cell r="B2240" t="str">
            <v>КОМПЛЕКТ МЕХАНИЗМА PUSH TO OPEN SILENT 50 ДЛЯ INNOTECH ATIRA</v>
          </cell>
          <cell r="C2240">
            <v>0</v>
          </cell>
          <cell r="D2240">
            <v>1</v>
          </cell>
          <cell r="E2240">
            <v>1636.36</v>
          </cell>
          <cell r="F2240">
            <v>1105.279362</v>
          </cell>
          <cell r="G2240">
            <v>1105.279362</v>
          </cell>
        </row>
        <row r="2241">
          <cell r="A2241">
            <v>9236718</v>
          </cell>
          <cell r="B2241" t="str">
            <v>ШТАНГА ДЛЯ СИНХРОНИЗАЦИИ МЕХАНИЗМА PUSH TO OPEN QUADRO,L2000,АЛЮМИНИЙ</v>
          </cell>
          <cell r="C2241">
            <v>0</v>
          </cell>
          <cell r="D2241">
            <v>1</v>
          </cell>
          <cell r="E2241">
            <v>450.87</v>
          </cell>
          <cell r="F2241">
            <v>304.5401415</v>
          </cell>
          <cell r="G2241">
            <v>304.5401415</v>
          </cell>
        </row>
        <row r="2242">
          <cell r="A2242">
            <v>9219965</v>
          </cell>
          <cell r="B2242" t="str">
            <v>АДАПТЕР PUSH TO OPEN SYNCHRO ДЛЯ QUADRO V6 EB12,5/10,5, ТИП В</v>
          </cell>
          <cell r="C2242">
            <v>0</v>
          </cell>
          <cell r="D2242">
            <v>1</v>
          </cell>
          <cell r="E2242">
            <v>39.590000000000003</v>
          </cell>
          <cell r="F2242">
            <v>26.741065500000001</v>
          </cell>
          <cell r="G2242">
            <v>26.741065500000001</v>
          </cell>
        </row>
        <row r="2243">
          <cell r="A2243">
            <v>9219966</v>
          </cell>
          <cell r="B2243" t="str">
            <v>АДАПТЕР PUSH TO OPEN SYNCHRO ДЛЯ QUADRO V6 EB20, V6+ EB12,5/10,5/20, ТИП A</v>
          </cell>
          <cell r="C2243">
            <v>0</v>
          </cell>
          <cell r="D2243">
            <v>1</v>
          </cell>
          <cell r="E2243">
            <v>52.4</v>
          </cell>
          <cell r="F2243">
            <v>35.393580000000007</v>
          </cell>
          <cell r="G2243">
            <v>35.393580000000007</v>
          </cell>
        </row>
        <row r="2244">
          <cell r="A2244">
            <v>9236526</v>
          </cell>
          <cell r="B2244" t="str">
            <v>АДАПТЕР PUSH TO OPEN SYNCHRO 2-СТОРОННИЙ ДЛЯ QUADRO V6 EB20,V6+ EB12,5/10,5/20, ТИП A</v>
          </cell>
          <cell r="C2244">
            <v>0</v>
          </cell>
          <cell r="D2244">
            <v>20</v>
          </cell>
          <cell r="E2244">
            <v>49.89</v>
          </cell>
          <cell r="F2244">
            <v>33.698200499999999</v>
          </cell>
          <cell r="G2244">
            <v>33.698200499999999</v>
          </cell>
        </row>
        <row r="2245">
          <cell r="A2245">
            <v>9236527</v>
          </cell>
          <cell r="B2245" t="str">
            <v>АДАПТЕР PUSH TO OPEN SYNCHRO 2-СТОРОННИЙ ДЛЯ QUADRO V6 EB12,5/10,5</v>
          </cell>
          <cell r="C2245">
            <v>0</v>
          </cell>
          <cell r="D2245">
            <v>20</v>
          </cell>
          <cell r="E2245">
            <v>47.97</v>
          </cell>
          <cell r="F2245">
            <v>32.401336500000006</v>
          </cell>
          <cell r="G2245">
            <v>32.401336500000006</v>
          </cell>
        </row>
        <row r="2246">
          <cell r="A2246">
            <v>9221295</v>
          </cell>
          <cell r="B2246" t="str">
            <v>СОЕДИНИТЕЛЬ ШТАНГИ PUSH TO OPEN SYNCHRO</v>
          </cell>
          <cell r="C2246">
            <v>0</v>
          </cell>
          <cell r="D2246">
            <v>1</v>
          </cell>
          <cell r="E2246">
            <v>38.07</v>
          </cell>
          <cell r="F2246">
            <v>25.714381499999998</v>
          </cell>
          <cell r="G2246">
            <v>25.714381499999998</v>
          </cell>
        </row>
        <row r="2247">
          <cell r="A2247">
            <v>9079333</v>
          </cell>
          <cell r="B2247" t="str">
            <v>БОКОВОЙ СТАБИЛИЗАТОР INNOTECH*ЗАКАЗНАЯ ПОЗИЦИЯ!!!</v>
          </cell>
          <cell r="C2247" t="str">
            <v>*</v>
          </cell>
          <cell r="D2247">
            <v>1</v>
          </cell>
          <cell r="E2247">
            <v>1272.22</v>
          </cell>
          <cell r="F2247">
            <v>859.32099900000014</v>
          </cell>
          <cell r="G2247">
            <v>859.32099900000014</v>
          </cell>
        </row>
        <row r="2248">
          <cell r="A2248">
            <v>1008302</v>
          </cell>
          <cell r="B2248" t="str">
            <v>КРЕПЕЖНЫЙ ВИНТ, 6,3Х10,5 ММ</v>
          </cell>
          <cell r="C2248">
            <v>0</v>
          </cell>
          <cell r="D2248">
            <v>1</v>
          </cell>
          <cell r="E2248">
            <v>1.84</v>
          </cell>
          <cell r="F2248">
            <v>1.242828</v>
          </cell>
          <cell r="G2248">
            <v>1.242828</v>
          </cell>
        </row>
        <row r="2249">
          <cell r="A2249">
            <v>10085</v>
          </cell>
          <cell r="B2249" t="str">
            <v>ШУРУП УНИВЕРСАЛЬНЫЙ 4Х16-Z, ПОКРЫТИЕ БЕЛЫЙ ЦИНК, ПОТАЙНАЯ ГОЛОВКА, КРЕСТ, ШЛИЦ ТИПА Z</v>
          </cell>
          <cell r="C2249">
            <v>0</v>
          </cell>
          <cell r="D2249">
            <v>200</v>
          </cell>
          <cell r="E2249">
            <v>2.85</v>
          </cell>
          <cell r="F2249">
            <v>1.9250324999999999</v>
          </cell>
          <cell r="G2249">
            <v>1.9250324999999999</v>
          </cell>
        </row>
        <row r="2250">
          <cell r="A2250">
            <v>9208744</v>
          </cell>
          <cell r="B2250" t="str">
            <v>РАМА СИСТЕМЫ СБОРА МУСОРА ARCITECH PULL, NL400, KB450*ЗАКАЗНАЯ ПОЗИЦИЯ!!!</v>
          </cell>
          <cell r="C2250" t="str">
            <v>*</v>
          </cell>
          <cell r="D2250">
            <v>1</v>
          </cell>
          <cell r="E2250">
            <v>12461.8</v>
          </cell>
          <cell r="F2250">
            <v>8417.3228099999997</v>
          </cell>
          <cell r="G2250">
            <v>8417.3228099999997</v>
          </cell>
        </row>
        <row r="2251">
          <cell r="A2251">
            <v>9208746</v>
          </cell>
          <cell r="B2251" t="str">
            <v>РАМА СИСТЕМЫ СБОРА МУСОРА ARCITECH PULL, NL400, KB600*ЗАКАЗНАЯ ПОЗИЦИЯ!!!</v>
          </cell>
          <cell r="C2251" t="str">
            <v>*</v>
          </cell>
          <cell r="D2251">
            <v>1</v>
          </cell>
          <cell r="E2251">
            <v>13370.86</v>
          </cell>
          <cell r="F2251">
            <v>9031.3473870000016</v>
          </cell>
          <cell r="G2251">
            <v>9031.3473870000016</v>
          </cell>
        </row>
        <row r="2252">
          <cell r="A2252">
            <v>9132365</v>
          </cell>
          <cell r="B2252" t="str">
            <v>РАМА СИСТЕМЫ СБОРА МУСОРА ARCITECH PULL, NL500, KB300*ЗАКАЗНАЯ ПОЗИЦИЯ!!!</v>
          </cell>
          <cell r="C2252" t="str">
            <v>*</v>
          </cell>
          <cell r="D2252">
            <v>1</v>
          </cell>
          <cell r="E2252">
            <v>11768.3</v>
          </cell>
          <cell r="F2252">
            <v>7948.8982350000006</v>
          </cell>
          <cell r="G2252">
            <v>7948.8982350000006</v>
          </cell>
        </row>
        <row r="2253">
          <cell r="A2253">
            <v>9132367</v>
          </cell>
          <cell r="B2253" t="str">
            <v>РАМА СИСТЕМЫ СБОРА МУСОРА ARCITECH PULL, NL500, KB450</v>
          </cell>
          <cell r="C2253">
            <v>0</v>
          </cell>
          <cell r="D2253">
            <v>1</v>
          </cell>
          <cell r="E2253">
            <v>12791.62</v>
          </cell>
          <cell r="F2253">
            <v>8640.0997289999996</v>
          </cell>
          <cell r="G2253">
            <v>8640.0997289999996</v>
          </cell>
        </row>
        <row r="2254">
          <cell r="A2254">
            <v>9132371</v>
          </cell>
          <cell r="B2254" t="str">
            <v>РАМА СИСТЕМЫ СБОРА МУСОРА ARCITECH PULL, NL500, KB600*ЗАКАЗНАЯ ПОЗИЦИЯ!!!</v>
          </cell>
          <cell r="C2254" t="str">
            <v>*</v>
          </cell>
          <cell r="D2254">
            <v>1</v>
          </cell>
          <cell r="E2254">
            <v>14253.52</v>
          </cell>
          <cell r="F2254">
            <v>9627.5400840000002</v>
          </cell>
          <cell r="G2254">
            <v>9627.5400840000002</v>
          </cell>
        </row>
        <row r="2255">
          <cell r="A2255">
            <v>9132373</v>
          </cell>
          <cell r="B2255" t="str">
            <v>РАМА СИСТЕМЫ СБОРА МУСОРА ARCITECH PULL, NL500, KB900</v>
          </cell>
          <cell r="C2255">
            <v>0</v>
          </cell>
          <cell r="D2255">
            <v>1</v>
          </cell>
          <cell r="E2255">
            <v>21891.94</v>
          </cell>
          <cell r="F2255">
            <v>14786.910873000001</v>
          </cell>
          <cell r="G2255">
            <v>14786.910873000001</v>
          </cell>
        </row>
        <row r="2256">
          <cell r="A2256">
            <v>9208747</v>
          </cell>
          <cell r="B2256" t="str">
            <v>РАМА СИСТЕМЫ СБОРА МУСОРА INNOTECH PULL, NL420, KB450*ЗАКАЗНАЯ ПОЗИЦИЯ!!!</v>
          </cell>
          <cell r="C2256" t="str">
            <v>*</v>
          </cell>
          <cell r="D2256">
            <v>1</v>
          </cell>
          <cell r="E2256">
            <v>13005.45</v>
          </cell>
          <cell r="F2256">
            <v>8784.5312025000003</v>
          </cell>
          <cell r="G2256">
            <v>8784.5312025000003</v>
          </cell>
        </row>
        <row r="2257">
          <cell r="A2257">
            <v>9208749</v>
          </cell>
          <cell r="B2257" t="str">
            <v>РАМА СИСТЕМЫ СБОРА МУСОРА INNOTECH PULL, NL420, KB600*ЗАКАЗНАЯ ПОЗИЦИЯ!!!</v>
          </cell>
          <cell r="C2257" t="str">
            <v>*</v>
          </cell>
          <cell r="D2257">
            <v>1</v>
          </cell>
          <cell r="E2257">
            <v>14494.29</v>
          </cell>
          <cell r="F2257">
            <v>9790.1681805000007</v>
          </cell>
          <cell r="G2257">
            <v>9790.1681805000007</v>
          </cell>
        </row>
        <row r="2258">
          <cell r="A2258">
            <v>9132354</v>
          </cell>
          <cell r="B2258" t="str">
            <v>РАМА СИСТЕМЫ СБОРА МУСОРА INNOTECH PULL, NL470, KB300*ЗАКАЗНАЯ ПОЗИЦИЯ!!!</v>
          </cell>
          <cell r="C2258" t="str">
            <v>*</v>
          </cell>
          <cell r="D2258">
            <v>1</v>
          </cell>
          <cell r="E2258">
            <v>11196.75</v>
          </cell>
          <cell r="F2258">
            <v>7562.8447875000011</v>
          </cell>
          <cell r="G2258">
            <v>7562.8447875000011</v>
          </cell>
        </row>
        <row r="2259">
          <cell r="A2259">
            <v>9132356</v>
          </cell>
          <cell r="B2259" t="str">
            <v>РАМА СИСТЕМЫ СБОРА МУСОРА INNOTECH PULL, NL470, KB450</v>
          </cell>
          <cell r="C2259">
            <v>0</v>
          </cell>
          <cell r="D2259">
            <v>1</v>
          </cell>
          <cell r="E2259">
            <v>12223.29</v>
          </cell>
          <cell r="F2259">
            <v>8256.2212305000012</v>
          </cell>
          <cell r="G2259">
            <v>8256.2212305000012</v>
          </cell>
        </row>
        <row r="2260">
          <cell r="A2260">
            <v>9132359</v>
          </cell>
          <cell r="B2260" t="str">
            <v>РАМА СИСТЕМЫ СБОРА МУСОРА INNOTECH PULL, NL470, KB600</v>
          </cell>
          <cell r="C2260">
            <v>0</v>
          </cell>
          <cell r="D2260">
            <v>1</v>
          </cell>
          <cell r="E2260">
            <v>13243.02</v>
          </cell>
          <cell r="F2260">
            <v>8944.9978590000028</v>
          </cell>
          <cell r="G2260">
            <v>8944.9978590000028</v>
          </cell>
        </row>
        <row r="2261">
          <cell r="A2261">
            <v>9132376</v>
          </cell>
          <cell r="B2261" t="str">
            <v>КОНТЕЙНЕР ARCITECH/INNOTECH PULL, 7 ЛИТРОВ, ПЛАСТИК, СЕРЫЙ*ЗАКАЗНАЯ ПОЗИЦИЯ!!!</v>
          </cell>
          <cell r="C2261" t="str">
            <v>*</v>
          </cell>
          <cell r="D2261">
            <v>1</v>
          </cell>
          <cell r="E2261">
            <v>818.09</v>
          </cell>
          <cell r="F2261">
            <v>552.57889050000006</v>
          </cell>
          <cell r="G2261">
            <v>552.57889050000006</v>
          </cell>
        </row>
        <row r="2262">
          <cell r="A2262">
            <v>9132377</v>
          </cell>
          <cell r="B2262" t="str">
            <v>КОНТЕЙНЕР ARCITECH/INNOTECH PULL, 8 ЛИТРОВ, ПЛАСТИК, СЕРЫЙ</v>
          </cell>
          <cell r="C2262">
            <v>0</v>
          </cell>
          <cell r="D2262">
            <v>1</v>
          </cell>
          <cell r="E2262">
            <v>832.56</v>
          </cell>
          <cell r="F2262">
            <v>562.35265200000003</v>
          </cell>
          <cell r="G2262">
            <v>562.35265200000003</v>
          </cell>
        </row>
        <row r="2263">
          <cell r="A2263">
            <v>9132378</v>
          </cell>
          <cell r="B2263" t="str">
            <v>КОНТЕЙНЕР ARCITECH/INNOTECH PULL, 11 ЛИТРОВ, ПЛАСТИК, СЕРЫЙ</v>
          </cell>
          <cell r="C2263">
            <v>0</v>
          </cell>
          <cell r="D2263">
            <v>1</v>
          </cell>
          <cell r="E2263">
            <v>877.29</v>
          </cell>
          <cell r="F2263">
            <v>592.56553050000002</v>
          </cell>
          <cell r="G2263">
            <v>592.56553050000002</v>
          </cell>
        </row>
        <row r="2264">
          <cell r="A2264">
            <v>9132379</v>
          </cell>
          <cell r="B2264" t="str">
            <v>КОНТЕЙНЕР ARCITECH/INNOTECH PULL, 15 ЛИТРОВ, ПЛАСТИК, СЕРЫЙ*ЗАКАЗНАЯ ПОЗИЦИЯ!!!</v>
          </cell>
          <cell r="C2264" t="str">
            <v>*</v>
          </cell>
          <cell r="D2264">
            <v>1</v>
          </cell>
          <cell r="E2264">
            <v>916.26</v>
          </cell>
          <cell r="F2264">
            <v>618.88781700000004</v>
          </cell>
          <cell r="G2264">
            <v>618.88781700000004</v>
          </cell>
        </row>
        <row r="2265">
          <cell r="A2265">
            <v>9132380</v>
          </cell>
          <cell r="B2265" t="str">
            <v>КОНТЕЙНЕР ARCITECH/INNOTECH PULL, 17 ЛИТРОВ, ПЛАСТИК, СЕРЫЙ</v>
          </cell>
          <cell r="C2265">
            <v>0</v>
          </cell>
          <cell r="D2265">
            <v>1</v>
          </cell>
          <cell r="E2265">
            <v>932.48</v>
          </cell>
          <cell r="F2265">
            <v>629.843616</v>
          </cell>
          <cell r="G2265">
            <v>629.843616</v>
          </cell>
        </row>
        <row r="2266">
          <cell r="A2266">
            <v>9132381</v>
          </cell>
          <cell r="B2266" t="str">
            <v>КОНТЕЙНЕР ARCITECH/INNOTECH PULL, 29 ЛИТРОВ*ЗАКАЗНАЯ ПОЗИЦИЯ!!!</v>
          </cell>
          <cell r="C2266" t="str">
            <v>*</v>
          </cell>
          <cell r="D2266">
            <v>1</v>
          </cell>
          <cell r="E2266">
            <v>2454.23</v>
          </cell>
          <cell r="F2266">
            <v>1657.7096535000001</v>
          </cell>
          <cell r="G2266">
            <v>1657.7096535000001</v>
          </cell>
        </row>
        <row r="2267">
          <cell r="A2267">
            <v>9132382</v>
          </cell>
          <cell r="B2267" t="str">
            <v>КРЫШКА КОНТЕЙНЕРА ARCITECH/INNOTECH PULL, 7/8 ЛИТРОВ, ПЛАСТИК, ЗЕЛЕНАЯ</v>
          </cell>
          <cell r="C2267">
            <v>0</v>
          </cell>
          <cell r="D2267">
            <v>1</v>
          </cell>
          <cell r="E2267">
            <v>875.72</v>
          </cell>
          <cell r="F2267">
            <v>591.50507400000004</v>
          </cell>
          <cell r="G2267">
            <v>591.50507400000004</v>
          </cell>
        </row>
        <row r="2268">
          <cell r="A2268">
            <v>9132384</v>
          </cell>
          <cell r="B2268" t="str">
            <v>КРЫШКА КОНТЕЙНЕРА ARCITECH/INNOTECH PULL, 7/8 ЛИТРОВ, ПЛАСТИК, СЕРАЯ*ЗАКАЗНАЯ ПОЗИЦИЯ!!!</v>
          </cell>
          <cell r="C2268" t="str">
            <v>*</v>
          </cell>
          <cell r="D2268">
            <v>1</v>
          </cell>
          <cell r="E2268">
            <v>899.19</v>
          </cell>
          <cell r="F2268">
            <v>607.35788550000007</v>
          </cell>
          <cell r="G2268">
            <v>607.35788550000007</v>
          </cell>
        </row>
        <row r="2269">
          <cell r="A2269">
            <v>9132385</v>
          </cell>
          <cell r="B2269" t="str">
            <v>КРЫШКА КОНТЕЙНЕРА ARCITECH/INNOTECH PULL, 11 ЛИТРОВ, ПЛАСТИК, СЕРАЯ</v>
          </cell>
          <cell r="C2269">
            <v>0</v>
          </cell>
          <cell r="D2269">
            <v>1</v>
          </cell>
          <cell r="E2269">
            <v>1299.67</v>
          </cell>
          <cell r="F2269">
            <v>877.86210149999999</v>
          </cell>
          <cell r="G2269">
            <v>877.86210149999999</v>
          </cell>
        </row>
        <row r="2270">
          <cell r="A2270">
            <v>9132386</v>
          </cell>
          <cell r="B2270" t="str">
            <v>КРЫШКА КОНТЕЙНЕРА ARCITECH/INNOTECH PULL, 15/17/29 ЛИТРОВ, ПЛАСТИК, СЕРАЯ</v>
          </cell>
          <cell r="C2270">
            <v>0</v>
          </cell>
          <cell r="D2270">
            <v>1</v>
          </cell>
          <cell r="E2270">
            <v>2185.4699999999998</v>
          </cell>
          <cell r="F2270">
            <v>1476.1757115</v>
          </cell>
          <cell r="G2270">
            <v>1476.1757115</v>
          </cell>
        </row>
        <row r="2271">
          <cell r="A2271">
            <v>9111679</v>
          </cell>
          <cell r="B2271" t="str">
            <v>НОЖНАЯ ПЕДАЛЬ ARCITECH/INNOTECH PULL</v>
          </cell>
          <cell r="C2271">
            <v>0</v>
          </cell>
          <cell r="D2271">
            <v>1</v>
          </cell>
          <cell r="E2271">
            <v>4528.5</v>
          </cell>
          <cell r="F2271">
            <v>3058.7753249999996</v>
          </cell>
          <cell r="G2271">
            <v>3058.7753249999996</v>
          </cell>
        </row>
        <row r="2272">
          <cell r="A2272">
            <v>9207638</v>
          </cell>
          <cell r="B2272" t="str">
            <v>СИСТЕМА СБОРА МУСОРА INSERTFLEX 450 ДЛЯ INNOTECH ATIRA/ARCITECH, KB450</v>
          </cell>
          <cell r="C2272">
            <v>0</v>
          </cell>
          <cell r="D2272">
            <v>1</v>
          </cell>
          <cell r="E2272">
            <v>15066.72</v>
          </cell>
          <cell r="F2272">
            <v>10176.816024</v>
          </cell>
          <cell r="G2272">
            <v>10176.816024</v>
          </cell>
        </row>
        <row r="2273">
          <cell r="A2273">
            <v>9207642</v>
          </cell>
          <cell r="B2273" t="str">
            <v>СИСТЕМА СБОРА МУСОРА INSERTFLEX 600 ДЛЯ INNOTECH ATIRA/ARCITECH, KB600</v>
          </cell>
          <cell r="C2273">
            <v>0</v>
          </cell>
          <cell r="D2273">
            <v>1</v>
          </cell>
          <cell r="E2273">
            <v>15777.64</v>
          </cell>
          <cell r="F2273">
            <v>10657.006938</v>
          </cell>
          <cell r="G2273">
            <v>10657.006938</v>
          </cell>
        </row>
        <row r="2274">
          <cell r="A2274">
            <v>9207644</v>
          </cell>
          <cell r="B2274" t="str">
            <v>СИСТЕМА СБОРА МУСОРА INSERTFLEX 900 ДЛЯ INNOTECH ATIRA/ARCITECH, KB900</v>
          </cell>
          <cell r="C2274">
            <v>0</v>
          </cell>
          <cell r="D2274">
            <v>1</v>
          </cell>
          <cell r="E2274">
            <v>19516.84</v>
          </cell>
          <cell r="F2274">
            <v>13182.649577999999</v>
          </cell>
          <cell r="G2274">
            <v>13182.649577999999</v>
          </cell>
        </row>
        <row r="2275">
          <cell r="A2275">
            <v>9208750</v>
          </cell>
          <cell r="B2275" t="str">
            <v>СИСТЕМА СБОРА МУСОРА BIN.IT SMART 450/500 ДЛЯ INNOTECH ATIRA/ARCITECH, KB450/500</v>
          </cell>
          <cell r="C2275">
            <v>0</v>
          </cell>
          <cell r="D2275">
            <v>1</v>
          </cell>
          <cell r="E2275">
            <v>4443.45</v>
          </cell>
          <cell r="F2275">
            <v>3001.3283025000005</v>
          </cell>
          <cell r="G2275">
            <v>3001.3283025000005</v>
          </cell>
        </row>
        <row r="2276">
          <cell r="A2276">
            <v>9208752</v>
          </cell>
          <cell r="B2276" t="str">
            <v>СИСТЕМА СБОРА МУСОРА BIN.IT SMART 600 ДЛЯ INNOTECH ATIRA/ARCITECH, KB600</v>
          </cell>
          <cell r="C2276">
            <v>0</v>
          </cell>
          <cell r="D2276">
            <v>1</v>
          </cell>
          <cell r="E2276">
            <v>4941.46</v>
          </cell>
          <cell r="F2276">
            <v>3337.7091570000002</v>
          </cell>
          <cell r="G2276">
            <v>3337.7091570000002</v>
          </cell>
        </row>
        <row r="2277">
          <cell r="A2277">
            <v>9077588</v>
          </cell>
          <cell r="B2277" t="str">
            <v>ВЫДВИЖНАЯ КОРЗИНА CARGO IQ PLUS 150, СЕРЕБРИСТАЯ</v>
          </cell>
          <cell r="C2277">
            <v>0</v>
          </cell>
          <cell r="D2277">
            <v>1</v>
          </cell>
          <cell r="E2277">
            <v>6040.28</v>
          </cell>
          <cell r="F2277">
            <v>4079.9071260000001</v>
          </cell>
          <cell r="G2277">
            <v>4079.9071260000001</v>
          </cell>
        </row>
        <row r="2278">
          <cell r="A2278">
            <v>9077601</v>
          </cell>
          <cell r="B2278" t="str">
            <v>ВСТАВКА ДЛЯ CARGO IQ PLUS 150</v>
          </cell>
          <cell r="C2278">
            <v>0</v>
          </cell>
          <cell r="D2278">
            <v>40</v>
          </cell>
          <cell r="E2278">
            <v>342.76</v>
          </cell>
          <cell r="F2278">
            <v>231.51724200000004</v>
          </cell>
          <cell r="G2278">
            <v>231.51724200000004</v>
          </cell>
        </row>
        <row r="2279">
          <cell r="A2279">
            <v>9077612</v>
          </cell>
          <cell r="B2279" t="str">
            <v>ВЫДВИЖНАЯ КОРЗИНА С ПОЛОТЕНЦЕДЕРЖАТЕЛЕМ CARGO IQ PLUS 150, СЕРЕБРИСТАЯ</v>
          </cell>
          <cell r="C2279">
            <v>0</v>
          </cell>
          <cell r="D2279">
            <v>1</v>
          </cell>
          <cell r="E2279">
            <v>7215.89</v>
          </cell>
          <cell r="F2279">
            <v>4873.9729005000008</v>
          </cell>
          <cell r="G2279">
            <v>4873.9729005000008</v>
          </cell>
        </row>
        <row r="2280">
          <cell r="A2280">
            <v>9065857</v>
          </cell>
          <cell r="B2280" t="str">
            <v>ВЫДВИЖНАЯ КОРЗИНА CARGO IQ PLUS 200, СЕРЕБРИСТАЯ</v>
          </cell>
          <cell r="C2280">
            <v>0</v>
          </cell>
          <cell r="D2280">
            <v>1</v>
          </cell>
          <cell r="E2280">
            <v>6362.21</v>
          </cell>
          <cell r="F2280">
            <v>4297.3547445000004</v>
          </cell>
          <cell r="G2280">
            <v>4297.3547445000004</v>
          </cell>
        </row>
        <row r="2281">
          <cell r="A2281">
            <v>9065860</v>
          </cell>
          <cell r="B2281" t="str">
            <v>ВЫДВИЖНАЯ КОРЗИНА CARGO IQ PLUS 300, СЕРЕБРИСТАЯ</v>
          </cell>
          <cell r="C2281">
            <v>0</v>
          </cell>
          <cell r="D2281">
            <v>1</v>
          </cell>
          <cell r="E2281">
            <v>6894.47</v>
          </cell>
          <cell r="F2281">
            <v>4656.8697615000001</v>
          </cell>
          <cell r="G2281">
            <v>4656.8697615000001</v>
          </cell>
        </row>
        <row r="2282">
          <cell r="A2282">
            <v>9065861</v>
          </cell>
          <cell r="B2282" t="str">
            <v>ВСТАВКА ДЛЯ CARGO IQ PLUS 200</v>
          </cell>
          <cell r="C2282">
            <v>0</v>
          </cell>
          <cell r="D2282">
            <v>40</v>
          </cell>
          <cell r="E2282">
            <v>656.57</v>
          </cell>
          <cell r="F2282">
            <v>443.48020650000007</v>
          </cell>
          <cell r="G2282">
            <v>443.48020650000007</v>
          </cell>
        </row>
        <row r="2283">
          <cell r="A2283">
            <v>9065862</v>
          </cell>
          <cell r="B2283" t="str">
            <v>ВСТАВКА ДЛЯ CARGO IQ PLUS 300</v>
          </cell>
          <cell r="C2283">
            <v>0</v>
          </cell>
          <cell r="D2283">
            <v>40</v>
          </cell>
          <cell r="E2283">
            <v>848.91</v>
          </cell>
          <cell r="F2283">
            <v>573.39625950000004</v>
          </cell>
          <cell r="G2283">
            <v>573.39625950000004</v>
          </cell>
        </row>
        <row r="2284">
          <cell r="A2284">
            <v>9066464</v>
          </cell>
          <cell r="B2284" t="str">
            <v>ВСТАВКА ДЛЯ CARGO IQ PLUS</v>
          </cell>
          <cell r="C2284">
            <v>0</v>
          </cell>
          <cell r="D2284">
            <v>40</v>
          </cell>
          <cell r="E2284">
            <v>656.57</v>
          </cell>
          <cell r="F2284">
            <v>443.48020650000007</v>
          </cell>
          <cell r="G2284">
            <v>443.48020650000007</v>
          </cell>
        </row>
        <row r="2285">
          <cell r="A2285">
            <v>9066486</v>
          </cell>
          <cell r="B2285" t="str">
            <v>ВЫДВИЖНАЯ КОРЗИНА CARGO IQ PLUS, СЕРЕБРИСТАЯ</v>
          </cell>
          <cell r="C2285">
            <v>0</v>
          </cell>
          <cell r="D2285">
            <v>1</v>
          </cell>
          <cell r="E2285">
            <v>4468.28</v>
          </cell>
          <cell r="F2285">
            <v>3018.0997260000004</v>
          </cell>
          <cell r="G2285">
            <v>3018.0997260000004</v>
          </cell>
        </row>
        <row r="2286">
          <cell r="A2286">
            <v>9077616</v>
          </cell>
          <cell r="B2286" t="str">
            <v>ВЫДВИЖНАЯ КОРЗИНА CARGO IQ PLUS, ХРОМИРОВАННАЯ</v>
          </cell>
          <cell r="C2286">
            <v>0</v>
          </cell>
          <cell r="D2286">
            <v>1</v>
          </cell>
          <cell r="E2286">
            <v>6595.16</v>
          </cell>
          <cell r="F2286">
            <v>4454.7008220000007</v>
          </cell>
          <cell r="G2286">
            <v>4454.7008220000007</v>
          </cell>
        </row>
        <row r="2287">
          <cell r="A2287">
            <v>9115909</v>
          </cell>
          <cell r="B2287" t="str">
            <v>КОМПЛЕКТ EASYS ДЛЯ 1 ЯЩИКА</v>
          </cell>
          <cell r="C2287">
            <v>0</v>
          </cell>
          <cell r="D2287">
            <v>1</v>
          </cell>
          <cell r="E2287">
            <v>17063.07</v>
          </cell>
          <cell r="F2287">
            <v>11525.250631499999</v>
          </cell>
          <cell r="G2287">
            <v>11525.250631499999</v>
          </cell>
        </row>
        <row r="2288">
          <cell r="A2288">
            <v>9082353</v>
          </cell>
          <cell r="B2288" t="str">
            <v>КОМПЛЕКТ МОНТАЖНЫХ ПРОФИЛЕЙ EASYS, ДЛИНА 750 М</v>
          </cell>
          <cell r="C2288">
            <v>0</v>
          </cell>
          <cell r="D2288">
            <v>1</v>
          </cell>
          <cell r="E2288">
            <v>3664.47</v>
          </cell>
          <cell r="F2288">
            <v>2475.1662615</v>
          </cell>
          <cell r="G2288">
            <v>2475.1662615</v>
          </cell>
        </row>
        <row r="2289">
          <cell r="A2289">
            <v>9082357</v>
          </cell>
          <cell r="B2289" t="str">
            <v>КОМПЛЕКТ ДЕРЖАТЕЛЕЙ ПРОФИЛЯ EASYS</v>
          </cell>
          <cell r="C2289">
            <v>0</v>
          </cell>
          <cell r="D2289">
            <v>1</v>
          </cell>
          <cell r="E2289">
            <v>1458.53</v>
          </cell>
          <cell r="F2289">
            <v>985.16408850000005</v>
          </cell>
          <cell r="G2289">
            <v>985.16408850000005</v>
          </cell>
        </row>
        <row r="2290">
          <cell r="A2290">
            <v>9100852</v>
          </cell>
          <cell r="B2290" t="str">
            <v>УДЛИНИТЕЛЬ ДЛЯ EASYS, ДЛИНА 2000 ММ*ЗАКАЗНАЯ ПОЗИЦИЯ!!!</v>
          </cell>
          <cell r="C2290" t="str">
            <v>*</v>
          </cell>
          <cell r="D2290">
            <v>1</v>
          </cell>
          <cell r="E2290">
            <v>755.87</v>
          </cell>
          <cell r="F2290">
            <v>510.5523915</v>
          </cell>
          <cell r="G2290">
            <v>510.5523915</v>
          </cell>
        </row>
        <row r="2291">
          <cell r="A2291">
            <v>9078139</v>
          </cell>
          <cell r="B2291" t="str">
            <v>БЛОК ЭЛЕКТРОПРИВОДА EASYS</v>
          </cell>
          <cell r="C2291">
            <v>0</v>
          </cell>
          <cell r="D2291">
            <v>1</v>
          </cell>
          <cell r="E2291">
            <v>8371.7099999999991</v>
          </cell>
          <cell r="F2291">
            <v>5654.6715194999988</v>
          </cell>
          <cell r="G2291">
            <v>5654.6715194999988</v>
          </cell>
        </row>
        <row r="2292">
          <cell r="A2292">
            <v>9082358</v>
          </cell>
          <cell r="B2292" t="str">
            <v>МОНТАЖНЫЙ КРОНШТЕЙН ДЛЯ EASYS*ЗАКАЗНАЯ ПОЗИЦИЯ!!!</v>
          </cell>
          <cell r="C2292" t="str">
            <v>*</v>
          </cell>
          <cell r="D2292">
            <v>1</v>
          </cell>
          <cell r="E2292">
            <v>3070.88</v>
          </cell>
          <cell r="F2292">
            <v>2074.2258960000004</v>
          </cell>
          <cell r="G2292">
            <v>2074.2258960000004</v>
          </cell>
        </row>
        <row r="2293">
          <cell r="A2293">
            <v>9082360</v>
          </cell>
          <cell r="B2293" t="str">
            <v>РАСПРЕДЕЛИТЕЛЬНЫЙ БЛОК ДЛЯ EASYS</v>
          </cell>
          <cell r="C2293">
            <v>0</v>
          </cell>
          <cell r="D2293">
            <v>1</v>
          </cell>
          <cell r="E2293">
            <v>2267.1999999999998</v>
          </cell>
          <cell r="F2293">
            <v>1531.38024</v>
          </cell>
          <cell r="G2293">
            <v>1531.38024</v>
          </cell>
        </row>
        <row r="2294">
          <cell r="A2294">
            <v>9097923</v>
          </cell>
          <cell r="B2294" t="str">
            <v>ДЕРЖАТЕЛЬ РАСПРЕДЕЛИТЕЛЬНОГО БЛОКА EASYS*ЗАКАЗНАЯ ПОЗИЦИЯ!!!</v>
          </cell>
          <cell r="C2294" t="str">
            <v>*</v>
          </cell>
          <cell r="D2294">
            <v>1</v>
          </cell>
          <cell r="E2294">
            <v>254.13</v>
          </cell>
          <cell r="F2294">
            <v>171.65210850000003</v>
          </cell>
          <cell r="G2294">
            <v>171.65210850000003</v>
          </cell>
        </row>
        <row r="2295">
          <cell r="A2295">
            <v>9082362</v>
          </cell>
          <cell r="B2295" t="str">
            <v>УДЛИНИТЕЛЬ РАСПРЕДЕЛИТЕЛЬНОГО БЛОКА EASYS, ДЛИНА 1500 ММ*ЗАКАЗНАЯ ПОЗИЦИЯ!!!</v>
          </cell>
          <cell r="C2295" t="str">
            <v>*</v>
          </cell>
          <cell r="D2295">
            <v>1</v>
          </cell>
          <cell r="E2295">
            <v>306.62</v>
          </cell>
          <cell r="F2295">
            <v>207.10647900000004</v>
          </cell>
          <cell r="G2295">
            <v>207.10647900000004</v>
          </cell>
        </row>
        <row r="2296">
          <cell r="A2296">
            <v>9106449</v>
          </cell>
          <cell r="B2296" t="str">
            <v>УДЛИНИТЕЛЬ РАСПРЕДЕЛИТЕЛЬНОГО БЛОКА EASYS, ДЛИНА 2500 ММ*ЗАКАЗНАЯ ПОЗИЦИЯ!!!</v>
          </cell>
          <cell r="C2296" t="str">
            <v>*</v>
          </cell>
          <cell r="D2296">
            <v>1</v>
          </cell>
          <cell r="E2296">
            <v>367.14</v>
          </cell>
          <cell r="F2296">
            <v>247.98471299999997</v>
          </cell>
          <cell r="G2296">
            <v>247.98471299999997</v>
          </cell>
        </row>
        <row r="2297">
          <cell r="A2297">
            <v>9079710</v>
          </cell>
          <cell r="B2297" t="str">
            <v>СЕТЕВОЙ КАБЕЛЬ EASYS, ДЛИНА 1800 ММ</v>
          </cell>
          <cell r="C2297">
            <v>0</v>
          </cell>
          <cell r="D2297">
            <v>1</v>
          </cell>
          <cell r="E2297">
            <v>371.18</v>
          </cell>
          <cell r="F2297">
            <v>250.71353100000002</v>
          </cell>
          <cell r="G2297">
            <v>250.71353100000002</v>
          </cell>
        </row>
        <row r="2298">
          <cell r="A2298">
            <v>9082363</v>
          </cell>
          <cell r="B2298" t="str">
            <v>БЛОК ПИТАНИЯ EASYS</v>
          </cell>
          <cell r="C2298">
            <v>0</v>
          </cell>
          <cell r="D2298">
            <v>1</v>
          </cell>
          <cell r="E2298">
            <v>4371.34</v>
          </cell>
          <cell r="F2298">
            <v>2952.6216030000001</v>
          </cell>
          <cell r="G2298">
            <v>2952.6216030000001</v>
          </cell>
        </row>
        <row r="2299">
          <cell r="A2299">
            <v>9082364</v>
          </cell>
          <cell r="B2299" t="str">
            <v>ДЕРЖАТЕЛЬ БЛОКА ПИТАНИЯ ДЛЯ EASYS</v>
          </cell>
          <cell r="C2299">
            <v>0</v>
          </cell>
          <cell r="D2299">
            <v>1</v>
          </cell>
          <cell r="E2299">
            <v>208.1</v>
          </cell>
          <cell r="F2299">
            <v>140.56114500000001</v>
          </cell>
          <cell r="G2299">
            <v>140.56114500000001</v>
          </cell>
        </row>
        <row r="2300">
          <cell r="A2300">
            <v>9123342</v>
          </cell>
          <cell r="B2300" t="str">
            <v>УГОЛ ДЛЯ ЗАДНЕЙ СТЕНКИ ARCITECH ДЛЯ СИСТЕМЫ EASYS, 20 ММ*ЗАКАЗНАЯ ПОЗИЦИЯ!!!</v>
          </cell>
          <cell r="C2300" t="str">
            <v>*</v>
          </cell>
          <cell r="D2300">
            <v>1</v>
          </cell>
          <cell r="E2300">
            <v>939.15</v>
          </cell>
          <cell r="F2300">
            <v>634.3488675000001</v>
          </cell>
          <cell r="G2300">
            <v>634.3488675000001</v>
          </cell>
        </row>
        <row r="2301">
          <cell r="A2301">
            <v>9134769</v>
          </cell>
          <cell r="B2301" t="str">
            <v>УГОЛ ДЛЯ ЗАДНЕЙ СТЕНКИ ARCITECH ДЛЯ СИСТЕМЫ EASYS, 14,5 ММ*ЗАКАЗНАЯ ПОЗИЦИЯ!!!</v>
          </cell>
          <cell r="C2301" t="str">
            <v>*</v>
          </cell>
          <cell r="D2301">
            <v>1</v>
          </cell>
          <cell r="E2301">
            <v>939.15</v>
          </cell>
          <cell r="F2301">
            <v>634.3488675000001</v>
          </cell>
          <cell r="G2301">
            <v>634.3488675000001</v>
          </cell>
        </row>
        <row r="2302">
          <cell r="A2302">
            <v>9086714</v>
          </cell>
          <cell r="B2302" t="str">
            <v>УГОЛ ДЛЯ ЗАДНЕЙ СТЕНКИ INNOTECH ДЛЯ СИСТЕМЫ EASYS, 12 ММ</v>
          </cell>
          <cell r="C2302">
            <v>0</v>
          </cell>
          <cell r="D2302">
            <v>1</v>
          </cell>
          <cell r="E2302">
            <v>318.5</v>
          </cell>
          <cell r="F2302">
            <v>215.13082500000002</v>
          </cell>
          <cell r="G2302">
            <v>215.13082500000002</v>
          </cell>
        </row>
        <row r="2303">
          <cell r="A2303">
            <v>9097922</v>
          </cell>
          <cell r="B2303" t="str">
            <v>УГОЛ ДЛЯ ЗАДНЕЙ СТЕНКИ INNOTECH ДЛЯ СИСТЕМЫ EASYS, 16 ММ*ЗАКАЗНАЯ ПОЗИЦИЯ!!!</v>
          </cell>
          <cell r="C2303" t="str">
            <v>*</v>
          </cell>
          <cell r="D2303">
            <v>1</v>
          </cell>
          <cell r="E2303">
            <v>245.46</v>
          </cell>
          <cell r="F2303">
            <v>165.79595700000002</v>
          </cell>
          <cell r="G2303">
            <v>165.79595700000002</v>
          </cell>
        </row>
        <row r="2304">
          <cell r="A2304">
            <v>9082365</v>
          </cell>
          <cell r="B2304" t="str">
            <v>АМОРТИЗАТОР НА ПЕРЕДНЮЮ ПАНЕЛЬ ЯЩИКА ДЛЯ EASYS</v>
          </cell>
          <cell r="C2304">
            <v>0</v>
          </cell>
          <cell r="D2304">
            <v>2</v>
          </cell>
          <cell r="E2304">
            <v>75.260000000000005</v>
          </cell>
          <cell r="F2304">
            <v>50.834367</v>
          </cell>
          <cell r="G2304">
            <v>50.834367</v>
          </cell>
        </row>
        <row r="2305">
          <cell r="A2305">
            <v>9106451</v>
          </cell>
          <cell r="B2305" t="str">
            <v>КОМПЛЕКТ ДЕМПФЕРОВ ПЕРЕДНЕЙ ПАНЕЛИ НА БОКОВИНУ КОРПУСА*ЗАКАЗНАЯ ПОЗИЦИЯ!!!</v>
          </cell>
          <cell r="C2305" t="str">
            <v>*</v>
          </cell>
          <cell r="D2305">
            <v>2</v>
          </cell>
          <cell r="E2305">
            <v>318.98</v>
          </cell>
          <cell r="F2305">
            <v>215.45504099999999</v>
          </cell>
          <cell r="G2305">
            <v>215.45504099999999</v>
          </cell>
        </row>
        <row r="2306">
          <cell r="A2306">
            <v>9079944</v>
          </cell>
          <cell r="B2306" t="str">
            <v>СЕНСОР ДЛЯ ОТКРЫВАНИЯ ВЫСОКИХ ПЕРЕДНИХ ПАНЕЛЕЙ ДЛЯ EASYS*ЗАКАЗНАЯ ПОЗИЦИЯ!!!</v>
          </cell>
          <cell r="C2306" t="str">
            <v>*</v>
          </cell>
          <cell r="D2306">
            <v>1</v>
          </cell>
          <cell r="E2306">
            <v>2067.6799999999998</v>
          </cell>
          <cell r="F2306">
            <v>1396.614456</v>
          </cell>
          <cell r="G2306">
            <v>1396.614456</v>
          </cell>
        </row>
        <row r="2307">
          <cell r="A2307">
            <v>9084790</v>
          </cell>
          <cell r="B2307" t="str">
            <v>КАБЕЛЬ ДЛЯ УГЛОВЫХ РЕШЕНИЙ EASYS, ДЛИНА 1500 ММ*ЗАКАЗНАЯ ПОЗИЦИЯ!!!</v>
          </cell>
          <cell r="C2307" t="str">
            <v>*</v>
          </cell>
          <cell r="D2307">
            <v>1</v>
          </cell>
          <cell r="E2307">
            <v>582.12</v>
          </cell>
          <cell r="F2307">
            <v>393.19295400000004</v>
          </cell>
          <cell r="G2307">
            <v>393.19295400000004</v>
          </cell>
        </row>
        <row r="2308">
          <cell r="A2308">
            <v>9084794</v>
          </cell>
          <cell r="B2308" t="str">
            <v>У-ОБРАЗНЫЙ РАСПРЕДЕЛИТЕЛЬ ДЛЯ СЕНСОРА EASYS*ЗАКАЗНАЯ ПОЗИЦИЯ!!!</v>
          </cell>
          <cell r="C2308" t="str">
            <v>*</v>
          </cell>
          <cell r="D2308">
            <v>1</v>
          </cell>
          <cell r="E2308">
            <v>1198.6199999999999</v>
          </cell>
          <cell r="F2308">
            <v>809.60787899999991</v>
          </cell>
          <cell r="G2308">
            <v>809.60787899999991</v>
          </cell>
        </row>
        <row r="2309">
          <cell r="A2309">
            <v>9105850</v>
          </cell>
          <cell r="B2309" t="str">
            <v>УГЛОВОЙ СЕНСОР EASYS*ЗАКАЗНАЯ ПОЗИЦИЯ!!!</v>
          </cell>
          <cell r="C2309" t="str">
            <v>*</v>
          </cell>
          <cell r="D2309">
            <v>1</v>
          </cell>
          <cell r="E2309">
            <v>2876.76</v>
          </cell>
          <cell r="F2309">
            <v>1943.1075420000002</v>
          </cell>
          <cell r="G2309">
            <v>1943.1075420000002</v>
          </cell>
        </row>
        <row r="2310">
          <cell r="A2310">
            <v>9109834</v>
          </cell>
          <cell r="B2310" t="str">
            <v>НАБОР КРЕПЕЖА ДЛЯ КАБЕЛЕЙ EASYS*ЗАКАЗНАЯ ПОЗИЦИЯ!!!</v>
          </cell>
          <cell r="C2310" t="str">
            <v>*</v>
          </cell>
          <cell r="D2310">
            <v>1</v>
          </cell>
          <cell r="E2310">
            <v>970.41</v>
          </cell>
          <cell r="F2310">
            <v>655.46343450000006</v>
          </cell>
          <cell r="G2310">
            <v>655.46343450000006</v>
          </cell>
        </row>
        <row r="2311">
          <cell r="A2311">
            <v>9134233</v>
          </cell>
          <cell r="B2311" t="str">
            <v>ЛОТОК ДЛЯ КАНЦЕЛЯРСКИХ ТОВАРОВ SMARTRAY, H40, ПЛАСТИК, ПОД АЛЮМИНИЙ</v>
          </cell>
          <cell r="C2311">
            <v>0</v>
          </cell>
          <cell r="D2311">
            <v>1</v>
          </cell>
          <cell r="E2311">
            <v>929.78</v>
          </cell>
          <cell r="F2311">
            <v>628.01990100000012</v>
          </cell>
          <cell r="G2311">
            <v>628.01990100000012</v>
          </cell>
        </row>
        <row r="2312">
          <cell r="A2312">
            <v>9203010</v>
          </cell>
          <cell r="B2312" t="str">
            <v>ЛОТОК ДЛЯ КАНЦЕЛЯРСКИХ ТОВАРОВ SMARTRAY, H40, ПЛАСТИК, БЕЛЫЙ</v>
          </cell>
          <cell r="C2312">
            <v>0</v>
          </cell>
          <cell r="D2312">
            <v>1</v>
          </cell>
          <cell r="E2312">
            <v>929.78</v>
          </cell>
          <cell r="F2312">
            <v>628.01990100000012</v>
          </cell>
          <cell r="G2312">
            <v>628.01990100000012</v>
          </cell>
        </row>
        <row r="2313">
          <cell r="A2313">
            <v>9134232</v>
          </cell>
          <cell r="B2313" t="str">
            <v>ЛОТОК ДЛЯ КАНЦЕЛЯРСКИХ ТОВАРОВ SMARTRAY, H40, ПЛАСТИК, ЧЕРНЫЙ</v>
          </cell>
          <cell r="C2313">
            <v>0</v>
          </cell>
          <cell r="D2313">
            <v>1</v>
          </cell>
          <cell r="E2313">
            <v>902.68</v>
          </cell>
          <cell r="F2313">
            <v>609.71520600000008</v>
          </cell>
          <cell r="G2313">
            <v>609.71520600000008</v>
          </cell>
        </row>
        <row r="2314">
          <cell r="A2314">
            <v>9134236</v>
          </cell>
          <cell r="B2314" t="str">
            <v>ЛОТОК ДЛЯ КАНЦЕЛЯРСКИХ ТОВАРОВ SMARTRAY, H60, ПЛАСТИК, ПОД АЛЮМИНИЙ</v>
          </cell>
          <cell r="C2314">
            <v>0</v>
          </cell>
          <cell r="D2314">
            <v>9</v>
          </cell>
          <cell r="E2314">
            <v>1007.4</v>
          </cell>
          <cell r="F2314">
            <v>680.44833000000006</v>
          </cell>
          <cell r="G2314">
            <v>680.44833000000006</v>
          </cell>
        </row>
        <row r="2315">
          <cell r="A2315">
            <v>9203012</v>
          </cell>
          <cell r="B2315" t="str">
            <v>ЛОТОК ДЛЯ КАНЦЕЛЯРСКИХ ТОВАРОВ SMARTRAY, H60, ПЛАСТИК, БЕЛЫЙ</v>
          </cell>
          <cell r="C2315">
            <v>0</v>
          </cell>
          <cell r="D2315">
            <v>9</v>
          </cell>
          <cell r="E2315">
            <v>1007.4</v>
          </cell>
          <cell r="F2315">
            <v>680.44833000000006</v>
          </cell>
          <cell r="G2315">
            <v>680.44833000000006</v>
          </cell>
        </row>
        <row r="2316">
          <cell r="A2316">
            <v>9134235</v>
          </cell>
          <cell r="B2316" t="str">
            <v>ЛОТОК ДЛЯ КАНЦЕЛЯРСКИХ ТОВАРОВ SMARTRAY, H60, ПЛАСТИК, ЧЕРНЫЙ</v>
          </cell>
          <cell r="C2316">
            <v>0</v>
          </cell>
          <cell r="D2316">
            <v>9</v>
          </cell>
          <cell r="E2316">
            <v>977.91</v>
          </cell>
          <cell r="F2316">
            <v>660.52930950000007</v>
          </cell>
          <cell r="G2316">
            <v>660.52930950000007</v>
          </cell>
        </row>
        <row r="2317">
          <cell r="A2317">
            <v>9156335</v>
          </cell>
          <cell r="B2317" t="str">
            <v>КОМПЛЕКТ НАПРАВЛЯЮЩИХ QUADRO 12 ДЛЯ ЛОТКА SMARTTRAY, 6КГ, МОНТАЖ ПОД ПАНЕЛЬ*ЗАКАЗНАЯ ПОЗИЦИЯ!!!</v>
          </cell>
          <cell r="C2317" t="str">
            <v>*</v>
          </cell>
          <cell r="D2317">
            <v>1</v>
          </cell>
          <cell r="E2317">
            <v>881.43</v>
          </cell>
          <cell r="F2317">
            <v>595.36189349999995</v>
          </cell>
          <cell r="G2317">
            <v>595.36189349999995</v>
          </cell>
        </row>
        <row r="2318">
          <cell r="A2318">
            <v>9156336</v>
          </cell>
          <cell r="B2318" t="str">
            <v>КОМПЛЕКТ НАПРАВЛЯЮЩИХ QUADRO 12 SILENT SYSTEM ДЛЯ ЛОТКА SMARTTRAY, 6КГ, МОНТАЖ ПОД ПАНЕЛЬ</v>
          </cell>
          <cell r="C2318">
            <v>0</v>
          </cell>
          <cell r="D2318">
            <v>1</v>
          </cell>
          <cell r="E2318">
            <v>1166.5</v>
          </cell>
          <cell r="F2318">
            <v>787.91242499999987</v>
          </cell>
          <cell r="G2318">
            <v>787.91242499999987</v>
          </cell>
        </row>
        <row r="2319">
          <cell r="A2319">
            <v>9156337</v>
          </cell>
          <cell r="B2319" t="str">
            <v>КОМПЛЕКТ НАПРАВЛЯЮЩИХ QUADRO 12 PUSH TO OPEN ДЛЯ ЛОТКА SMARTTRAY, 6КГ, МОНТАЖ ПОД ПАНЕЛЬ</v>
          </cell>
          <cell r="C2319">
            <v>0</v>
          </cell>
          <cell r="D2319">
            <v>1</v>
          </cell>
          <cell r="E2319">
            <v>1285.3699999999999</v>
          </cell>
          <cell r="F2319">
            <v>868.20316649999995</v>
          </cell>
          <cell r="G2319">
            <v>868.20316649999995</v>
          </cell>
        </row>
        <row r="2320">
          <cell r="A2320">
            <v>9127869</v>
          </cell>
          <cell r="B2320" t="str">
            <v>КОМПЛЕКТ ЯЩИКА MULTITECH, H54, NL450, БЕЛЫЙ</v>
          </cell>
          <cell r="C2320">
            <v>0</v>
          </cell>
          <cell r="D2320">
            <v>10</v>
          </cell>
          <cell r="E2320">
            <v>746.03</v>
          </cell>
          <cell r="F2320">
            <v>503.90596349999998</v>
          </cell>
          <cell r="G2320">
            <v>503.90596349999998</v>
          </cell>
        </row>
        <row r="2321">
          <cell r="A2321">
            <v>9127870</v>
          </cell>
          <cell r="B2321" t="str">
            <v>КОМПЛЕКТ ЯЩИКА MULTITECH, H54, NL450, СЕРЫЙ</v>
          </cell>
          <cell r="C2321">
            <v>0</v>
          </cell>
          <cell r="D2321">
            <v>10</v>
          </cell>
          <cell r="E2321">
            <v>746.03</v>
          </cell>
          <cell r="F2321">
            <v>503.90596349999998</v>
          </cell>
          <cell r="G2321">
            <v>503.90596349999998</v>
          </cell>
        </row>
        <row r="2322">
          <cell r="A2322">
            <v>9127871</v>
          </cell>
          <cell r="B2322" t="str">
            <v>КОМПЛЕКТ ЯЩИКА MULTITECH, H54, NL500, БЕЛЫЙ</v>
          </cell>
          <cell r="C2322">
            <v>0</v>
          </cell>
          <cell r="D2322">
            <v>10</v>
          </cell>
          <cell r="E2322">
            <v>725.6</v>
          </cell>
          <cell r="F2322">
            <v>490.10651999999999</v>
          </cell>
          <cell r="G2322">
            <v>490.10651999999999</v>
          </cell>
        </row>
        <row r="2323">
          <cell r="A2323">
            <v>9127872</v>
          </cell>
          <cell r="B2323" t="str">
            <v>КОМПЛЕКТ ЯЩИКА MULTITECH, H54, NL500, СЕРЫЙ</v>
          </cell>
          <cell r="C2323">
            <v>0</v>
          </cell>
          <cell r="D2323">
            <v>10</v>
          </cell>
          <cell r="E2323">
            <v>778.8</v>
          </cell>
          <cell r="F2323">
            <v>526.04046000000005</v>
          </cell>
          <cell r="G2323">
            <v>526.04046000000005</v>
          </cell>
        </row>
        <row r="2324">
          <cell r="A2324">
            <v>9055773</v>
          </cell>
          <cell r="B2324" t="str">
            <v>СОЕДИНИТЕЛЬ ПЕРЕДНЕЙ ПАНЕЛИ MULTITECH, H54, ЛЕВЫЙ</v>
          </cell>
          <cell r="C2324">
            <v>0</v>
          </cell>
          <cell r="D2324">
            <v>200</v>
          </cell>
          <cell r="E2324">
            <v>87.42</v>
          </cell>
          <cell r="F2324">
            <v>59.047839000000003</v>
          </cell>
          <cell r="G2324">
            <v>59.047839000000003</v>
          </cell>
        </row>
        <row r="2325">
          <cell r="A2325">
            <v>9055775</v>
          </cell>
          <cell r="B2325" t="str">
            <v>СОЕДИНИТЕЛЬ ПЕРЕДНЕЙ ПАНЕЛИ MULTITECH, H54, ПРАВЫЙ</v>
          </cell>
          <cell r="C2325">
            <v>0</v>
          </cell>
          <cell r="D2325">
            <v>200</v>
          </cell>
          <cell r="E2325">
            <v>87.42</v>
          </cell>
          <cell r="F2325">
            <v>59.047839000000003</v>
          </cell>
          <cell r="G2325">
            <v>59.047839000000003</v>
          </cell>
        </row>
        <row r="2326">
          <cell r="A2326">
            <v>9127879</v>
          </cell>
          <cell r="B2326" t="str">
            <v>КОМПЛЕКТ ЯЩИКА MULTITECH, H86, NL350, БЕЛЫЙ</v>
          </cell>
          <cell r="C2326">
            <v>0</v>
          </cell>
          <cell r="D2326">
            <v>10</v>
          </cell>
          <cell r="E2326">
            <v>553.88</v>
          </cell>
          <cell r="F2326">
            <v>374.11824600000006</v>
          </cell>
          <cell r="G2326">
            <v>374.11824600000006</v>
          </cell>
        </row>
        <row r="2327">
          <cell r="A2327">
            <v>9127880</v>
          </cell>
          <cell r="B2327" t="str">
            <v>КОМПЛЕКТ ЯЩИКА MULTITECH, H86, NL350, СЕРЫЙ</v>
          </cell>
          <cell r="C2327">
            <v>0</v>
          </cell>
          <cell r="D2327">
            <v>10</v>
          </cell>
          <cell r="E2327">
            <v>540.26</v>
          </cell>
          <cell r="F2327">
            <v>364.91861700000004</v>
          </cell>
          <cell r="G2327">
            <v>364.91861700000004</v>
          </cell>
        </row>
        <row r="2328">
          <cell r="A2328">
            <v>9127881</v>
          </cell>
          <cell r="B2328" t="str">
            <v>КОМПЛЕКТ ЯЩИКА MULTITECH, H86, NL400, БЕЛЫЙ</v>
          </cell>
          <cell r="C2328">
            <v>0</v>
          </cell>
          <cell r="D2328">
            <v>10</v>
          </cell>
          <cell r="E2328">
            <v>590</v>
          </cell>
          <cell r="F2328">
            <v>398.51550000000003</v>
          </cell>
          <cell r="G2328">
            <v>398.51550000000003</v>
          </cell>
        </row>
        <row r="2329">
          <cell r="A2329">
            <v>9127882</v>
          </cell>
          <cell r="B2329" t="str">
            <v>КОМПЛЕКТ ЯЩИКА MULTITECH, H86, NL400, СЕРЫЙ</v>
          </cell>
          <cell r="C2329">
            <v>0</v>
          </cell>
          <cell r="D2329">
            <v>10</v>
          </cell>
          <cell r="E2329">
            <v>570.96</v>
          </cell>
          <cell r="F2329">
            <v>385.65493200000003</v>
          </cell>
          <cell r="G2329">
            <v>385.65493200000003</v>
          </cell>
        </row>
        <row r="2330">
          <cell r="A2330">
            <v>9127883</v>
          </cell>
          <cell r="B2330" t="str">
            <v>КОМПЛЕКТ ЯЩИКА MULTITECH, H86, NL450, БЕЛЫЙ</v>
          </cell>
          <cell r="C2330">
            <v>0</v>
          </cell>
          <cell r="D2330">
            <v>10</v>
          </cell>
          <cell r="E2330">
            <v>622.01</v>
          </cell>
          <cell r="F2330">
            <v>420.13665449999996</v>
          </cell>
          <cell r="G2330">
            <v>420.13665449999996</v>
          </cell>
        </row>
        <row r="2331">
          <cell r="A2331">
            <v>9127884</v>
          </cell>
          <cell r="B2331" t="str">
            <v>КОМПЛЕКТ ЯЩИКА MULTITECH, H86, NL450, СЕРЫЙ</v>
          </cell>
          <cell r="C2331">
            <v>0</v>
          </cell>
          <cell r="D2331">
            <v>10</v>
          </cell>
          <cell r="E2331">
            <v>622.01</v>
          </cell>
          <cell r="F2331">
            <v>420.13665449999996</v>
          </cell>
          <cell r="G2331">
            <v>420.13665449999996</v>
          </cell>
        </row>
        <row r="2332">
          <cell r="A2332">
            <v>9127885</v>
          </cell>
          <cell r="B2332" t="str">
            <v>КОМПЛЕКТ ЯЩИКА MULTITECH, H86, NL500, БЕЛЫЙ</v>
          </cell>
          <cell r="C2332">
            <v>0</v>
          </cell>
          <cell r="D2332">
            <v>10</v>
          </cell>
          <cell r="E2332">
            <v>654.46</v>
          </cell>
          <cell r="F2332">
            <v>442.05500699999999</v>
          </cell>
          <cell r="G2332">
            <v>442.05500699999999</v>
          </cell>
        </row>
        <row r="2333">
          <cell r="A2333">
            <v>9127886</v>
          </cell>
          <cell r="B2333" t="str">
            <v>КОМПЛЕКТ ЯЩИКА MULTITECH, H86, NL500, СЕРЫЙ</v>
          </cell>
          <cell r="C2333">
            <v>0</v>
          </cell>
          <cell r="D2333">
            <v>10</v>
          </cell>
          <cell r="E2333">
            <v>659.66</v>
          </cell>
          <cell r="F2333">
            <v>445.56734699999998</v>
          </cell>
          <cell r="G2333">
            <v>445.56734699999998</v>
          </cell>
        </row>
        <row r="2334">
          <cell r="A2334">
            <v>9052273</v>
          </cell>
          <cell r="B2334" t="str">
            <v>СОЕДИНИТЕЛЬ ПЕРЕДНЕЙ ПАНЕЛИ MULTITECH</v>
          </cell>
          <cell r="C2334">
            <v>0</v>
          </cell>
          <cell r="D2334">
            <v>200</v>
          </cell>
          <cell r="E2334">
            <v>39.68</v>
          </cell>
          <cell r="F2334">
            <v>26.801856000000001</v>
          </cell>
          <cell r="G2334">
            <v>26.801856000000001</v>
          </cell>
        </row>
        <row r="2335">
          <cell r="A2335">
            <v>9096745</v>
          </cell>
          <cell r="B2335" t="str">
            <v>ЗАГЛУШКА НА БОКОВИНУ MULTITECH, С ЛОГОТИПОМ HETTICH, БЕЛАЯ</v>
          </cell>
          <cell r="C2335">
            <v>0</v>
          </cell>
          <cell r="D2335">
            <v>10</v>
          </cell>
          <cell r="E2335">
            <v>17.559999999999999</v>
          </cell>
          <cell r="F2335">
            <v>11.860901999999999</v>
          </cell>
          <cell r="G2335">
            <v>11.860901999999999</v>
          </cell>
        </row>
        <row r="2336">
          <cell r="A2336">
            <v>9096746</v>
          </cell>
          <cell r="B2336" t="str">
            <v>ЗАГЛУШКА НА БОКОВИНУ MULTITECH, С ЛОГОТИПОМ HETTICH, СЕРАЯ</v>
          </cell>
          <cell r="C2336">
            <v>0</v>
          </cell>
          <cell r="D2336">
            <v>1</v>
          </cell>
          <cell r="E2336">
            <v>17.559999999999999</v>
          </cell>
          <cell r="F2336">
            <v>11.860901999999999</v>
          </cell>
          <cell r="G2336">
            <v>11.860901999999999</v>
          </cell>
        </row>
        <row r="2337">
          <cell r="A2337">
            <v>9127907</v>
          </cell>
          <cell r="B2337" t="str">
            <v>КОМПЛЕКТ ЯЩИКА MULTITECH, H150, NL350, БЕЛЫЙ</v>
          </cell>
          <cell r="C2337">
            <v>0</v>
          </cell>
          <cell r="D2337">
            <v>10</v>
          </cell>
          <cell r="E2337">
            <v>747.36</v>
          </cell>
          <cell r="F2337">
            <v>504.80431200000004</v>
          </cell>
          <cell r="G2337">
            <v>504.80431200000004</v>
          </cell>
        </row>
        <row r="2338">
          <cell r="A2338">
            <v>9127909</v>
          </cell>
          <cell r="B2338" t="str">
            <v>КОМПЛЕКТ ЯЩИКА MULTITECH, H150, NL400, БЕЛЫЙ</v>
          </cell>
          <cell r="C2338">
            <v>0</v>
          </cell>
          <cell r="D2338">
            <v>10</v>
          </cell>
          <cell r="E2338">
            <v>805.7</v>
          </cell>
          <cell r="F2338">
            <v>544.2100650000001</v>
          </cell>
          <cell r="G2338">
            <v>544.2100650000001</v>
          </cell>
        </row>
        <row r="2339">
          <cell r="A2339">
            <v>9127911</v>
          </cell>
          <cell r="B2339" t="str">
            <v>КОМПЛЕКТ ЯЩИКА MULTITECH, H150, NL450, БЕЛЫЙ</v>
          </cell>
          <cell r="C2339">
            <v>0</v>
          </cell>
          <cell r="D2339">
            <v>10</v>
          </cell>
          <cell r="E2339">
            <v>839.94</v>
          </cell>
          <cell r="F2339">
            <v>567.33747300000005</v>
          </cell>
          <cell r="G2339">
            <v>567.33747300000005</v>
          </cell>
        </row>
        <row r="2340">
          <cell r="A2340">
            <v>9127912</v>
          </cell>
          <cell r="B2340" t="str">
            <v>КОМПЛЕКТ ЯЩИКА MULTITECH, H150, NL450, СЕРЫЙ</v>
          </cell>
          <cell r="C2340">
            <v>0</v>
          </cell>
          <cell r="D2340">
            <v>10</v>
          </cell>
          <cell r="E2340">
            <v>839.94</v>
          </cell>
          <cell r="F2340">
            <v>567.33747300000005</v>
          </cell>
          <cell r="G2340">
            <v>567.33747300000005</v>
          </cell>
        </row>
        <row r="2341">
          <cell r="A2341">
            <v>9127913</v>
          </cell>
          <cell r="B2341" t="str">
            <v>КОМПЛЕКТ ЯЩИКА MULTITECH, H150, NL500, БЕЛЫЙ</v>
          </cell>
          <cell r="C2341">
            <v>0</v>
          </cell>
          <cell r="D2341">
            <v>10</v>
          </cell>
          <cell r="E2341">
            <v>881.42</v>
          </cell>
          <cell r="F2341">
            <v>595.35513900000001</v>
          </cell>
          <cell r="G2341">
            <v>595.35513900000001</v>
          </cell>
        </row>
        <row r="2342">
          <cell r="A2342">
            <v>9127914</v>
          </cell>
          <cell r="B2342" t="str">
            <v>КОМПЛЕКТ ЯЩИКА MULTITECH, H150, NL500, СЕРЫЙ</v>
          </cell>
          <cell r="C2342">
            <v>0</v>
          </cell>
          <cell r="D2342">
            <v>10</v>
          </cell>
          <cell r="E2342">
            <v>874.64</v>
          </cell>
          <cell r="F2342">
            <v>590.77558799999997</v>
          </cell>
          <cell r="G2342">
            <v>590.77558799999997</v>
          </cell>
        </row>
        <row r="2343">
          <cell r="A2343">
            <v>51421</v>
          </cell>
          <cell r="B2343" t="str">
            <v>КОМПЛЕКТ ПРОДОЛЬНЫХ РЕЛИНГОВ КОРОБА MULTITECH, NL350, БЕЛЫЙ</v>
          </cell>
          <cell r="C2343">
            <v>0</v>
          </cell>
          <cell r="D2343">
            <v>10</v>
          </cell>
          <cell r="E2343">
            <v>287.48</v>
          </cell>
          <cell r="F2343">
            <v>194.17836600000004</v>
          </cell>
          <cell r="G2343">
            <v>194.17836600000004</v>
          </cell>
        </row>
        <row r="2344">
          <cell r="A2344">
            <v>51422</v>
          </cell>
          <cell r="B2344" t="str">
            <v>КОМПЛЕКТ ПРОДОЛЬНЫХ РЕЛИНГОВ КОРОБА MULTITECH, NL350, СЕРЫЕ</v>
          </cell>
          <cell r="C2344">
            <v>0</v>
          </cell>
          <cell r="D2344">
            <v>10</v>
          </cell>
          <cell r="E2344">
            <v>287.48</v>
          </cell>
          <cell r="F2344">
            <v>194.17836600000004</v>
          </cell>
          <cell r="G2344">
            <v>194.17836600000004</v>
          </cell>
        </row>
        <row r="2345">
          <cell r="A2345">
            <v>51426</v>
          </cell>
          <cell r="B2345" t="str">
            <v>КОМПЛЕКТ ПРОДОЛЬНЫХ РЕЛИНГОВ КОРОБА MULTITECH, NL400, БЕЛЫЙ</v>
          </cell>
          <cell r="C2345">
            <v>0</v>
          </cell>
          <cell r="D2345">
            <v>10</v>
          </cell>
          <cell r="E2345">
            <v>297.39</v>
          </cell>
          <cell r="F2345">
            <v>200.87207550000002</v>
          </cell>
          <cell r="G2345">
            <v>200.87207550000002</v>
          </cell>
        </row>
        <row r="2346">
          <cell r="A2346">
            <v>51427</v>
          </cell>
          <cell r="B2346" t="str">
            <v>КОМПЛЕКТ ПРОДОЛЬНЫХ РЕЛИНГОВ КОРОБА MULTITECH, NL400, СЕРЫЕ</v>
          </cell>
          <cell r="C2346">
            <v>0</v>
          </cell>
          <cell r="D2346">
            <v>10</v>
          </cell>
          <cell r="E2346">
            <v>297.39</v>
          </cell>
          <cell r="F2346">
            <v>200.87207550000002</v>
          </cell>
          <cell r="G2346">
            <v>200.87207550000002</v>
          </cell>
        </row>
        <row r="2347">
          <cell r="A2347">
            <v>51481</v>
          </cell>
          <cell r="B2347" t="str">
            <v>КОМПЛЕКТ ПРОДОЛЬНЫХ РЕЛИНГОВ КОРОБА MULTITECH, NL450, БЕЛЫЙ</v>
          </cell>
          <cell r="C2347">
            <v>0</v>
          </cell>
          <cell r="D2347">
            <v>10</v>
          </cell>
          <cell r="E2347">
            <v>307.29000000000002</v>
          </cell>
          <cell r="F2347">
            <v>207.55903050000001</v>
          </cell>
          <cell r="G2347">
            <v>207.55903050000001</v>
          </cell>
        </row>
        <row r="2348">
          <cell r="A2348">
            <v>51482</v>
          </cell>
          <cell r="B2348" t="str">
            <v>КОМПЛЕКТ ПРОДОЛЬНЫХ РЕЛИНГОВ КОРОБА MULTITECH, NL450, СЕРЫЕ</v>
          </cell>
          <cell r="C2348">
            <v>0</v>
          </cell>
          <cell r="D2348">
            <v>10</v>
          </cell>
          <cell r="E2348">
            <v>307.29000000000002</v>
          </cell>
          <cell r="F2348">
            <v>207.55903050000001</v>
          </cell>
          <cell r="G2348">
            <v>207.55903050000001</v>
          </cell>
        </row>
        <row r="2349">
          <cell r="A2349">
            <v>51483</v>
          </cell>
          <cell r="B2349" t="str">
            <v>КОМПЛЕКТ ПРОДОЛЬНЫХ РЕЛИНГОВ КОРОБА MULTITECH, NL500, БЕЛЫЙ</v>
          </cell>
          <cell r="C2349">
            <v>0</v>
          </cell>
          <cell r="D2349">
            <v>10</v>
          </cell>
          <cell r="E2349">
            <v>317.20999999999998</v>
          </cell>
          <cell r="F2349">
            <v>214.25949450000002</v>
          </cell>
          <cell r="G2349">
            <v>214.25949450000002</v>
          </cell>
        </row>
        <row r="2350">
          <cell r="A2350">
            <v>51484</v>
          </cell>
          <cell r="B2350" t="str">
            <v>КОМПЛЕКТ ПРОДОЛЬНЫХ РЕЛИНГОВ КОРОБА MULTITECH, NL500, СЕРЫЕ</v>
          </cell>
          <cell r="C2350">
            <v>0</v>
          </cell>
          <cell r="D2350">
            <v>10</v>
          </cell>
          <cell r="E2350">
            <v>317.20999999999998</v>
          </cell>
          <cell r="F2350">
            <v>214.25949450000002</v>
          </cell>
          <cell r="G2350">
            <v>214.25949450000002</v>
          </cell>
        </row>
        <row r="2351">
          <cell r="A2351">
            <v>9134342</v>
          </cell>
          <cell r="B2351" t="str">
            <v>ДЕМПФЕР SILENT SYSTEM MULTITECH</v>
          </cell>
          <cell r="C2351">
            <v>0</v>
          </cell>
          <cell r="D2351">
            <v>100</v>
          </cell>
          <cell r="E2351">
            <v>293.64</v>
          </cell>
          <cell r="F2351">
            <v>198.33913799999999</v>
          </cell>
          <cell r="G2351">
            <v>198.33913799999999</v>
          </cell>
        </row>
        <row r="2352">
          <cell r="A2352">
            <v>9134343</v>
          </cell>
          <cell r="B2352" t="str">
            <v>АКТИВАТОР ДЕМПФЕРА SILENT SYSTEM MULTITECH</v>
          </cell>
          <cell r="C2352">
            <v>0</v>
          </cell>
          <cell r="D2352">
            <v>100</v>
          </cell>
          <cell r="E2352">
            <v>7.66</v>
          </cell>
          <cell r="F2352">
            <v>5.1739470000000001</v>
          </cell>
          <cell r="G2352">
            <v>5.1739470000000001</v>
          </cell>
        </row>
        <row r="2353">
          <cell r="A2353">
            <v>44918</v>
          </cell>
          <cell r="B2353" t="str">
            <v>ВНУТРЕННЯЯ ОРГАНИЗАЦИЯ ORGATRAY 650 ДЛЯ MULTITECH, KB600, БЕЛАЯ</v>
          </cell>
          <cell r="C2353">
            <v>0</v>
          </cell>
          <cell r="D2353">
            <v>10</v>
          </cell>
          <cell r="E2353">
            <v>835.17</v>
          </cell>
          <cell r="F2353">
            <v>564.11557649999997</v>
          </cell>
          <cell r="G2353">
            <v>564.11557649999997</v>
          </cell>
        </row>
        <row r="2354">
          <cell r="A2354">
            <v>44919</v>
          </cell>
          <cell r="B2354" t="str">
            <v>ВНУТРЕННЯЯ ОРГАНИЗАЦИЯ ORGATRAY 650 ДЛЯ MULTITECH, KB500, БЕЛАЯ</v>
          </cell>
          <cell r="C2354">
            <v>0</v>
          </cell>
          <cell r="D2354">
            <v>10</v>
          </cell>
          <cell r="E2354">
            <v>810.59</v>
          </cell>
          <cell r="F2354">
            <v>547.51301550000005</v>
          </cell>
          <cell r="G2354">
            <v>547.51301550000005</v>
          </cell>
        </row>
        <row r="2355">
          <cell r="A2355">
            <v>44921</v>
          </cell>
          <cell r="B2355" t="str">
            <v>ВНУТРЕННЯЯ ОРГАНИЗАЦИЯ ORGATRAY 650 ДЛЯ MULTITECH, KB450, БЕЛАЯ</v>
          </cell>
          <cell r="C2355">
            <v>0</v>
          </cell>
          <cell r="D2355">
            <v>10</v>
          </cell>
          <cell r="E2355">
            <v>700.06</v>
          </cell>
          <cell r="F2355">
            <v>472.855527</v>
          </cell>
          <cell r="G2355">
            <v>472.855527</v>
          </cell>
        </row>
        <row r="2356">
          <cell r="A2356">
            <v>44922</v>
          </cell>
          <cell r="B2356" t="str">
            <v>ВНУТРЕННЯЯ ОРГАНИЗАЦИЯ ORGATRAY 650 ДЛЯ MULTITECH, KB400, БЕЛАЯ</v>
          </cell>
          <cell r="C2356">
            <v>0</v>
          </cell>
          <cell r="D2356">
            <v>10</v>
          </cell>
          <cell r="E2356">
            <v>659.75</v>
          </cell>
          <cell r="F2356">
            <v>445.62813750000004</v>
          </cell>
          <cell r="G2356">
            <v>445.62813750000004</v>
          </cell>
        </row>
        <row r="2357">
          <cell r="A2357">
            <v>9105599</v>
          </cell>
          <cell r="B2357" t="str">
            <v>НАПРАВЛЯЮЩАЯ QUADRO 20 HG, 20 КГ, NL250, ЧАСТИЧНОГО ВЫДВИЖЕНИЯ, EB20, ЛЕВАЯ</v>
          </cell>
          <cell r="C2357">
            <v>0</v>
          </cell>
          <cell r="D2357">
            <v>30</v>
          </cell>
          <cell r="E2357">
            <v>202.42</v>
          </cell>
          <cell r="F2357">
            <v>136.72458900000001</v>
          </cell>
          <cell r="G2357">
            <v>136.72458900000001</v>
          </cell>
        </row>
        <row r="2358">
          <cell r="A2358">
            <v>9105600</v>
          </cell>
          <cell r="B2358" t="str">
            <v>НАПРАВЛЯЮЩАЯ QUADRO 20 HG, 20 КГ, NL250, ЧАСТИЧНОГО ВЫДВИЖЕНИЯ, EB20, ПРАВАЯ</v>
          </cell>
          <cell r="C2358">
            <v>0</v>
          </cell>
          <cell r="D2358">
            <v>30</v>
          </cell>
          <cell r="E2358">
            <v>202.42</v>
          </cell>
          <cell r="F2358">
            <v>136.72458900000001</v>
          </cell>
          <cell r="G2358">
            <v>136.72458900000001</v>
          </cell>
        </row>
        <row r="2359">
          <cell r="A2359">
            <v>9105601</v>
          </cell>
          <cell r="B2359" t="str">
            <v>НАПРАВЛЯЮЩАЯ QUADRO 20 HG, 20 КГ, NL300, ЧАСТИЧНОГО ВЫДВИЖЕНИЯ, EB20, ЛЕВАЯ</v>
          </cell>
          <cell r="C2359">
            <v>0</v>
          </cell>
          <cell r="D2359">
            <v>30</v>
          </cell>
          <cell r="E2359">
            <v>208.29</v>
          </cell>
          <cell r="F2359">
            <v>140.6894805</v>
          </cell>
          <cell r="G2359">
            <v>140.6894805</v>
          </cell>
        </row>
        <row r="2360">
          <cell r="A2360">
            <v>9105602</v>
          </cell>
          <cell r="B2360" t="str">
            <v>НАПРАВЛЯЮЩАЯ QUADRO 20 HG, 20 КГ, NL300, ЧАСТИЧНОГО ВЫДВИЖЕНИЯ, EB20, ПРАВАЯ</v>
          </cell>
          <cell r="C2360">
            <v>0</v>
          </cell>
          <cell r="D2360">
            <v>30</v>
          </cell>
          <cell r="E2360">
            <v>208.29</v>
          </cell>
          <cell r="F2360">
            <v>140.6894805</v>
          </cell>
          <cell r="G2360">
            <v>140.6894805</v>
          </cell>
        </row>
        <row r="2361">
          <cell r="A2361">
            <v>9105605</v>
          </cell>
          <cell r="B2361" t="str">
            <v>НАПРАВЛЯЮЩАЯ QUADRO 22 HG, 22 КГ, NL350, ЧАСТИЧНОГО ВЫДВИЖЕНИЯ, EB20, ЛЕВАЯ</v>
          </cell>
          <cell r="C2361">
            <v>0</v>
          </cell>
          <cell r="D2361">
            <v>30</v>
          </cell>
          <cell r="E2361">
            <v>214.16</v>
          </cell>
          <cell r="F2361">
            <v>144.654372</v>
          </cell>
          <cell r="G2361">
            <v>144.654372</v>
          </cell>
        </row>
        <row r="2362">
          <cell r="A2362">
            <v>9105606</v>
          </cell>
          <cell r="B2362" t="str">
            <v>НАПРАВЛЯЮЩАЯ QUADRO 22 HG, 22 КГ, NL350, ЧАСТИЧНОГО ВЫДВИЖЕНИЯ, EB20, ПРАВАЯ</v>
          </cell>
          <cell r="C2362">
            <v>0</v>
          </cell>
          <cell r="D2362">
            <v>30</v>
          </cell>
          <cell r="E2362">
            <v>214.16</v>
          </cell>
          <cell r="F2362">
            <v>144.654372</v>
          </cell>
          <cell r="G2362">
            <v>144.654372</v>
          </cell>
        </row>
        <row r="2363">
          <cell r="A2363">
            <v>9105609</v>
          </cell>
          <cell r="B2363" t="str">
            <v>НАПРАВЛЯЮЩАЯ QUADRO 25 HG, 25 КГ, NL400, ЧАСТИЧНОГО ВЫДВИЖЕНИЯ, EB20, ЛЕВАЯ</v>
          </cell>
          <cell r="C2363">
            <v>0</v>
          </cell>
          <cell r="D2363">
            <v>30</v>
          </cell>
          <cell r="E2363">
            <v>225.88</v>
          </cell>
          <cell r="F2363">
            <v>152.57064599999998</v>
          </cell>
          <cell r="G2363">
            <v>152.57064599999998</v>
          </cell>
        </row>
        <row r="2364">
          <cell r="A2364">
            <v>9105610</v>
          </cell>
          <cell r="B2364" t="str">
            <v>НАПРАВЛЯЮЩАЯ QUADRO 25 HG, 25 КГ, NL400, ЧАСТИЧНОГО ВЫДВИЖЕНИЯ, EB20, ПРАВАЯ</v>
          </cell>
          <cell r="C2364">
            <v>0</v>
          </cell>
          <cell r="D2364">
            <v>30</v>
          </cell>
          <cell r="E2364">
            <v>225.88</v>
          </cell>
          <cell r="F2364">
            <v>152.57064599999998</v>
          </cell>
          <cell r="G2364">
            <v>152.57064599999998</v>
          </cell>
        </row>
        <row r="2365">
          <cell r="A2365">
            <v>9105611</v>
          </cell>
          <cell r="B2365" t="str">
            <v>НАПРАВЛЯЮЩАЯ QUADRO 25 HG, 25 КГ, NL450, ЧАСТИЧНОГО ВЫДВИЖЕНИЯ, EB20, ЛЕВАЯ</v>
          </cell>
          <cell r="C2365">
            <v>0</v>
          </cell>
          <cell r="D2365">
            <v>30</v>
          </cell>
          <cell r="E2365">
            <v>237.62</v>
          </cell>
          <cell r="F2365">
            <v>160.500429</v>
          </cell>
          <cell r="G2365">
            <v>160.500429</v>
          </cell>
        </row>
        <row r="2366">
          <cell r="A2366">
            <v>9105612</v>
          </cell>
          <cell r="B2366" t="str">
            <v>НАПРАВЛЯЮЩАЯ QUADRO 25 HG, 25 КГ, NL450, ЧАСТИЧНОГО ВЫДВИЖЕНИЯ, EB20, ПРАВАЯ</v>
          </cell>
          <cell r="C2366">
            <v>0</v>
          </cell>
          <cell r="D2366">
            <v>30</v>
          </cell>
          <cell r="E2366">
            <v>237.62</v>
          </cell>
          <cell r="F2366">
            <v>160.500429</v>
          </cell>
          <cell r="G2366">
            <v>160.500429</v>
          </cell>
        </row>
        <row r="2367">
          <cell r="A2367">
            <v>9105613</v>
          </cell>
          <cell r="B2367" t="str">
            <v>НАПРАВЛЯЮЩАЯ QUADRO 25 HG, 25 КГ, NL500, ЧАСТИЧНОГО ВЫДВИЖЕНИЯ, EB20, ЛЕВАЯ</v>
          </cell>
          <cell r="C2367">
            <v>0</v>
          </cell>
          <cell r="D2367">
            <v>30</v>
          </cell>
          <cell r="E2367">
            <v>255.22</v>
          </cell>
          <cell r="F2367">
            <v>172.38834900000001</v>
          </cell>
          <cell r="G2367">
            <v>172.38834900000001</v>
          </cell>
        </row>
        <row r="2368">
          <cell r="A2368">
            <v>9105614</v>
          </cell>
          <cell r="B2368" t="str">
            <v>НАПРАВЛЯЮЩАЯ QUADRO 25 HG, 25 КГ, NL500, ЧАСТИЧНОГО ВЫДВИЖЕНИЯ, EB20, ПРАВАЯ</v>
          </cell>
          <cell r="C2368">
            <v>0</v>
          </cell>
          <cell r="D2368">
            <v>30</v>
          </cell>
          <cell r="E2368">
            <v>255.22</v>
          </cell>
          <cell r="F2368">
            <v>172.38834900000001</v>
          </cell>
          <cell r="G2368">
            <v>172.38834900000001</v>
          </cell>
        </row>
        <row r="2369">
          <cell r="A2369">
            <v>9105615</v>
          </cell>
          <cell r="B2369" t="str">
            <v>НАПРАВЛЯЮЩАЯ QUADRO 25 HG, 25 КГ, NL550, ЧАСТИЧНОГО ВЫДВИЖЕНИЯ, EB20, ЛЕВАЯ</v>
          </cell>
          <cell r="C2369">
            <v>0</v>
          </cell>
          <cell r="D2369">
            <v>30</v>
          </cell>
          <cell r="E2369">
            <v>278.68</v>
          </cell>
          <cell r="F2369">
            <v>188.23440600000001</v>
          </cell>
          <cell r="G2369">
            <v>188.23440600000001</v>
          </cell>
        </row>
        <row r="2370">
          <cell r="A2370">
            <v>9105616</v>
          </cell>
          <cell r="B2370" t="str">
            <v>НАПРАВЛЯЮЩАЯ QUADRO 25 HG, 25 КГ, NL550, ЧАСТИЧНОГО ВЫДВИЖЕНИЯ, EB20, ПРАВАЯ</v>
          </cell>
          <cell r="C2370">
            <v>0</v>
          </cell>
          <cell r="D2370">
            <v>30</v>
          </cell>
          <cell r="E2370">
            <v>278.68</v>
          </cell>
          <cell r="F2370">
            <v>188.23440600000001</v>
          </cell>
          <cell r="G2370">
            <v>188.23440600000001</v>
          </cell>
        </row>
        <row r="2371">
          <cell r="A2371">
            <v>9105617</v>
          </cell>
          <cell r="B2371" t="str">
            <v>НАПРАВЛЯЮЩАЯ QUADRO 20 HD, 20 КГ, NL250, ЧАСТИЧНОГО ВЫДВИЖЕНИЯ, EB20, ЛЕВАЯ</v>
          </cell>
          <cell r="C2371">
            <v>0</v>
          </cell>
          <cell r="D2371">
            <v>30</v>
          </cell>
          <cell r="E2371">
            <v>322.59999999999997</v>
          </cell>
          <cell r="F2371">
            <v>217.90016999999997</v>
          </cell>
          <cell r="G2371">
            <v>217.90016999999997</v>
          </cell>
        </row>
        <row r="2372">
          <cell r="A2372">
            <v>9105618</v>
          </cell>
          <cell r="B2372" t="str">
            <v>НАПРАВЛЯЮЩАЯ QUADRO 20 HD, 20 КГ, NL250, ЧАСТИЧНОГО ВЫДВИЖЕНИЯ, EB20, ПРАВАЯ</v>
          </cell>
          <cell r="C2372">
            <v>0</v>
          </cell>
          <cell r="D2372">
            <v>30</v>
          </cell>
          <cell r="E2372">
            <v>322.59999999999997</v>
          </cell>
          <cell r="F2372">
            <v>217.90016999999997</v>
          </cell>
          <cell r="G2372">
            <v>217.90016999999997</v>
          </cell>
        </row>
        <row r="2373">
          <cell r="A2373">
            <v>9105619</v>
          </cell>
          <cell r="B2373" t="str">
            <v>НАПРАВЛЯЮЩАЯ QUADRO 20 HD, 20 КГ, NL300, ЧАСТИЧНОГО ВЫДВИЖЕНИЯ, EB20, ЛЕВАЯ</v>
          </cell>
          <cell r="C2373">
            <v>0</v>
          </cell>
          <cell r="D2373">
            <v>30</v>
          </cell>
          <cell r="E2373">
            <v>331.95</v>
          </cell>
          <cell r="F2373">
            <v>224.21562749999998</v>
          </cell>
          <cell r="G2373">
            <v>224.21562749999998</v>
          </cell>
        </row>
        <row r="2374">
          <cell r="A2374">
            <v>9105620</v>
          </cell>
          <cell r="B2374" t="str">
            <v>НАПРАВЛЯЮЩАЯ QUADRO 20 HD, 20 КГ, NL300, ЧАСТИЧНОГО ВЫДВИЖЕНИЯ, EB20, ПРАВАЯ</v>
          </cell>
          <cell r="C2374">
            <v>0</v>
          </cell>
          <cell r="D2374">
            <v>30</v>
          </cell>
          <cell r="E2374">
            <v>331.95</v>
          </cell>
          <cell r="F2374">
            <v>224.21562749999998</v>
          </cell>
          <cell r="G2374">
            <v>224.21562749999998</v>
          </cell>
        </row>
        <row r="2375">
          <cell r="A2375">
            <v>9105623</v>
          </cell>
          <cell r="B2375" t="str">
            <v>НАПРАВЛЯЮЩАЯ QUADRO 22 HD, 22 КГ, NL350, ЧАСТИЧНОГО ВЫДВИЖЕНИЯ, EB20, ЛЕВАЯ</v>
          </cell>
          <cell r="C2375">
            <v>0</v>
          </cell>
          <cell r="D2375">
            <v>30</v>
          </cell>
          <cell r="E2375">
            <v>341.3</v>
          </cell>
          <cell r="F2375">
            <v>230.53108500000002</v>
          </cell>
          <cell r="G2375">
            <v>230.53108500000002</v>
          </cell>
        </row>
        <row r="2376">
          <cell r="A2376">
            <v>9105624</v>
          </cell>
          <cell r="B2376" t="str">
            <v>НАПРАВЛЯЮЩАЯ QUADRO 22 HD, 22 КГ, NL350, ЧАСТИЧНОГО ВЫДВИЖЕНИЯ, EB20, ПРАВАЯ</v>
          </cell>
          <cell r="C2376">
            <v>0</v>
          </cell>
          <cell r="D2376">
            <v>30</v>
          </cell>
          <cell r="E2376">
            <v>341.3</v>
          </cell>
          <cell r="F2376">
            <v>230.53108500000002</v>
          </cell>
          <cell r="G2376">
            <v>230.53108500000002</v>
          </cell>
        </row>
        <row r="2377">
          <cell r="A2377">
            <v>9105627</v>
          </cell>
          <cell r="B2377" t="str">
            <v>НАПРАВЛЯЮЩАЯ QUADRO 25 HD, 25 КГ, NL400, ЧАСТИЧНОГО ВЫДВИЖЕНИЯ, EB20, ЛЕВАЯ</v>
          </cell>
          <cell r="C2377">
            <v>0</v>
          </cell>
          <cell r="D2377">
            <v>30</v>
          </cell>
          <cell r="E2377">
            <v>360</v>
          </cell>
          <cell r="F2377">
            <v>243.16200000000003</v>
          </cell>
          <cell r="G2377">
            <v>243.16200000000003</v>
          </cell>
        </row>
        <row r="2378">
          <cell r="A2378">
            <v>9105628</v>
          </cell>
          <cell r="B2378" t="str">
            <v>НАПРАВЛЯЮЩАЯ QUADRO 25 HD, 25 КГ, NL400, ЧАСТИЧНОГО ВЫДВИЖЕНИЯ, EB20, ПРАВАЯ</v>
          </cell>
          <cell r="C2378">
            <v>0</v>
          </cell>
          <cell r="D2378">
            <v>30</v>
          </cell>
          <cell r="E2378">
            <v>360</v>
          </cell>
          <cell r="F2378">
            <v>243.16200000000003</v>
          </cell>
          <cell r="G2378">
            <v>243.16200000000003</v>
          </cell>
        </row>
        <row r="2379">
          <cell r="A2379">
            <v>9105629</v>
          </cell>
          <cell r="B2379" t="str">
            <v>НАПРАВЛЯЮЩАЯ QUADRO 25 HD, 25 КГ, NL450, ЧАСТИЧНОГО ВЫДВИЖЕНИЯ, EB20, ЛЕВАЯ</v>
          </cell>
          <cell r="C2379">
            <v>0</v>
          </cell>
          <cell r="D2379">
            <v>30</v>
          </cell>
          <cell r="E2379">
            <v>378.7</v>
          </cell>
          <cell r="F2379">
            <v>255.79291499999999</v>
          </cell>
          <cell r="G2379">
            <v>255.79291499999999</v>
          </cell>
        </row>
        <row r="2380">
          <cell r="A2380">
            <v>9105630</v>
          </cell>
          <cell r="B2380" t="str">
            <v>НАПРАВЛЯЮЩАЯ QUADRO 25 HD, 25 КГ, NL450, ЧАСТИЧНОГО ВЫДВИЖЕНИЯ, EB20, ПРАВАЯ</v>
          </cell>
          <cell r="C2380">
            <v>0</v>
          </cell>
          <cell r="D2380">
            <v>30</v>
          </cell>
          <cell r="E2380">
            <v>378.7</v>
          </cell>
          <cell r="F2380">
            <v>255.79291499999999</v>
          </cell>
          <cell r="G2380">
            <v>255.79291499999999</v>
          </cell>
        </row>
        <row r="2381">
          <cell r="A2381">
            <v>9105631</v>
          </cell>
          <cell r="B2381" t="str">
            <v>НАПРАВЛЯЮЩАЯ QUADRO 25 HD, 25 КГ, NL500, ЧАСТИЧНОГО ВЫДВИЖЕНИЯ, EB20, ЛЕВАЯ</v>
          </cell>
          <cell r="C2381">
            <v>0</v>
          </cell>
          <cell r="D2381">
            <v>30</v>
          </cell>
          <cell r="E2381">
            <v>406.76</v>
          </cell>
          <cell r="F2381">
            <v>274.74604199999999</v>
          </cell>
          <cell r="G2381">
            <v>274.74604199999999</v>
          </cell>
        </row>
        <row r="2382">
          <cell r="A2382">
            <v>9105632</v>
          </cell>
          <cell r="B2382" t="str">
            <v>НАПРАВЛЯЮЩАЯ QUADRO 25 HD, 25 КГ, NL500, ЧАСТИЧНОГО ВЫДВИЖЕНИЯ, EB20, ПРАВАЯ</v>
          </cell>
          <cell r="C2382">
            <v>0</v>
          </cell>
          <cell r="D2382">
            <v>30</v>
          </cell>
          <cell r="E2382">
            <v>406.76</v>
          </cell>
          <cell r="F2382">
            <v>274.74604199999999</v>
          </cell>
          <cell r="G2382">
            <v>274.74604199999999</v>
          </cell>
        </row>
        <row r="2383">
          <cell r="A2383">
            <v>9105633</v>
          </cell>
          <cell r="B2383" t="str">
            <v>НАПРАВЛЯЮЩАЯ QUADRO 25 HD, 25 КГ, NL550, ЧАСТИЧНОГО ВЫДВИЖЕНИЯ, EB20, ЛЕВАЯ</v>
          </cell>
          <cell r="C2383">
            <v>0</v>
          </cell>
          <cell r="D2383">
            <v>30</v>
          </cell>
          <cell r="E2383">
            <v>444.14</v>
          </cell>
          <cell r="F2383">
            <v>299.99436300000002</v>
          </cell>
          <cell r="G2383">
            <v>299.99436300000002</v>
          </cell>
        </row>
        <row r="2384">
          <cell r="A2384">
            <v>9105634</v>
          </cell>
          <cell r="B2384" t="str">
            <v>НАПРАВЛЯЮЩАЯ QUADRO 25 HD, 25 КГ, NL550, ЧАСТИЧНОГО ВЫДВИЖЕНИЯ, EB20, ПРАВАЯ</v>
          </cell>
          <cell r="C2384">
            <v>0</v>
          </cell>
          <cell r="D2384">
            <v>30</v>
          </cell>
          <cell r="E2384">
            <v>444.14</v>
          </cell>
          <cell r="F2384">
            <v>299.99436300000002</v>
          </cell>
          <cell r="G2384">
            <v>299.99436300000002</v>
          </cell>
        </row>
        <row r="2385">
          <cell r="A2385">
            <v>9273032</v>
          </cell>
          <cell r="B2385" t="str">
            <v>QUADRO 20 HP/250 PUSH TO OPEN НАПРАВЛЯЮЩАЯ ЧАСТИЧНОГО ВЫДВИЖЕНИЯ, EB 20, ЛЕВАЯ*ЗАКАЗНАЯ ПОЗИЦИЯ!!!</v>
          </cell>
          <cell r="C2385" t="str">
            <v>*</v>
          </cell>
          <cell r="D2385">
            <v>30</v>
          </cell>
          <cell r="E2385">
            <v>435.18</v>
          </cell>
          <cell r="F2385">
            <v>293.94233099999997</v>
          </cell>
          <cell r="G2385">
            <v>293.94233099999997</v>
          </cell>
        </row>
        <row r="2386">
          <cell r="A2386">
            <v>9273033</v>
          </cell>
          <cell r="B2386" t="str">
            <v>QUADRO 20 HP/250 PUSH TO OPEN НАПРАВЛЯЮЩАЯ ЧАСТИЧНОГО ВЫДВИЖЕНИЯ, EB 20, ПРАВАЯ*ЗАКАЗНАЯ ПОЗИЦИЯ!!!</v>
          </cell>
          <cell r="C2386" t="str">
            <v>*</v>
          </cell>
          <cell r="D2386">
            <v>30</v>
          </cell>
          <cell r="E2386">
            <v>435.18</v>
          </cell>
          <cell r="F2386">
            <v>293.94233099999997</v>
          </cell>
          <cell r="G2386">
            <v>293.94233099999997</v>
          </cell>
        </row>
        <row r="2387">
          <cell r="A2387">
            <v>9273034</v>
          </cell>
          <cell r="B2387" t="str">
            <v>QUADRO 20 HP/300 PUSH TO OPEN НАПРАВЛЯЮЩАЯ ЧАСТИЧНОГО ВЫДВИЖЕНИЯ, EB 20, ЛЕВАЯ</v>
          </cell>
          <cell r="C2387">
            <v>0</v>
          </cell>
          <cell r="D2387">
            <v>30</v>
          </cell>
          <cell r="E2387">
            <v>447.8</v>
          </cell>
          <cell r="F2387">
            <v>302.46650999999997</v>
          </cell>
          <cell r="G2387">
            <v>302.46650999999997</v>
          </cell>
        </row>
        <row r="2388">
          <cell r="A2388">
            <v>9273035</v>
          </cell>
          <cell r="B2388" t="str">
            <v>QUADRO 20 HP/300 PUSH TO OPEN НАПРАВЛЯЮЩАЯ ЧАСТИЧНОГО ВЫДВИЖЕНИЯ, EB 20, ПРАВАЯ</v>
          </cell>
          <cell r="C2388">
            <v>0</v>
          </cell>
          <cell r="D2388">
            <v>30</v>
          </cell>
          <cell r="E2388">
            <v>447.8</v>
          </cell>
          <cell r="F2388">
            <v>302.46650999999997</v>
          </cell>
          <cell r="G2388">
            <v>302.46650999999997</v>
          </cell>
        </row>
        <row r="2389">
          <cell r="A2389">
            <v>9273038</v>
          </cell>
          <cell r="B2389" t="str">
            <v>QUADRO 20 HP/350 PUSH TO OPEN НАПРАВЛЯЮЩАЯ ЧАСТИЧНОГО ВЫДВИЖЕНИЯ, EB 20, ЛЕВАЯ</v>
          </cell>
          <cell r="C2389">
            <v>0</v>
          </cell>
          <cell r="D2389">
            <v>30</v>
          </cell>
          <cell r="E2389">
            <v>460.41</v>
          </cell>
          <cell r="F2389">
            <v>310.98393450000003</v>
          </cell>
          <cell r="G2389">
            <v>310.98393450000003</v>
          </cell>
        </row>
        <row r="2390">
          <cell r="A2390">
            <v>9273039</v>
          </cell>
          <cell r="B2390" t="str">
            <v>QUADRO 20 HP/350 PUSH TO OPEN НАПРАВЛЯЮЩАЯ ЧАСТИЧНОГО ВЫДВИЖЕНИЯ, EB 20, ПРАВАЯ</v>
          </cell>
          <cell r="C2390">
            <v>0</v>
          </cell>
          <cell r="D2390">
            <v>30</v>
          </cell>
          <cell r="E2390">
            <v>460.41</v>
          </cell>
          <cell r="F2390">
            <v>310.98393450000003</v>
          </cell>
          <cell r="G2390">
            <v>310.98393450000003</v>
          </cell>
        </row>
        <row r="2391">
          <cell r="A2391">
            <v>9273040</v>
          </cell>
          <cell r="B2391" t="str">
            <v>QUADRO 20 HP/400 PUSH TO OPEN НАПРАВЛЯЮЩАЯ ЧАСТИЧНОГО ВЫДВИЖЕНИЯ, EB 20, ЛЕВАЯ</v>
          </cell>
          <cell r="C2391">
            <v>0</v>
          </cell>
          <cell r="D2391">
            <v>30</v>
          </cell>
          <cell r="E2391">
            <v>485.63</v>
          </cell>
          <cell r="F2391">
            <v>328.01878350000004</v>
          </cell>
          <cell r="G2391">
            <v>328.01878350000004</v>
          </cell>
        </row>
        <row r="2392">
          <cell r="A2392">
            <v>9273041</v>
          </cell>
          <cell r="B2392" t="str">
            <v>QUADRO 20 HP/400 PUSH TO OPEN НАПРАВЛЯЮЩАЯ ЧАСТИЧНОГО ВЫДВИЖЕНИЯ, EB 20, ПРАВАЯ</v>
          </cell>
          <cell r="C2392">
            <v>0</v>
          </cell>
          <cell r="D2392">
            <v>30</v>
          </cell>
          <cell r="E2392">
            <v>485.63</v>
          </cell>
          <cell r="F2392">
            <v>328.01878350000004</v>
          </cell>
          <cell r="G2392">
            <v>328.01878350000004</v>
          </cell>
        </row>
        <row r="2393">
          <cell r="A2393">
            <v>9273042</v>
          </cell>
          <cell r="B2393" t="str">
            <v>QUADRO 20 HP/450 PUSH TO OPEN НАПРАВЛЯЮЩАЯ ЧАСТИЧНОГО ВЫДВИЖЕНИЯ, EB 20, ЛЕВАЯ</v>
          </cell>
          <cell r="C2393">
            <v>0</v>
          </cell>
          <cell r="D2393">
            <v>30</v>
          </cell>
          <cell r="E2393">
            <v>510.87</v>
          </cell>
          <cell r="F2393">
            <v>345.06714149999999</v>
          </cell>
          <cell r="G2393">
            <v>345.06714149999999</v>
          </cell>
        </row>
        <row r="2394">
          <cell r="A2394">
            <v>9273043</v>
          </cell>
          <cell r="B2394" t="str">
            <v>QUADRO 20 HP/450 PUSH TO OPEN НАПРАВЛЯЮЩАЯ ЧАСТИЧНОГО ВЫДВИЖЕНИЯ, EB 20, ПРАВАЯ</v>
          </cell>
          <cell r="C2394">
            <v>0</v>
          </cell>
          <cell r="D2394">
            <v>30</v>
          </cell>
          <cell r="E2394">
            <v>510.87</v>
          </cell>
          <cell r="F2394">
            <v>345.06714149999999</v>
          </cell>
          <cell r="G2394">
            <v>345.06714149999999</v>
          </cell>
        </row>
        <row r="2395">
          <cell r="A2395">
            <v>9273044</v>
          </cell>
          <cell r="B2395" t="str">
            <v>QUADRO 20 HP/500 PUSH TO OPEN НАПРАВЛЯЮЩАЯ ЧАСТИЧНОГО ВЫДВИЖЕНИЯ, EB 20, ЛЕВАЯ</v>
          </cell>
          <cell r="C2395">
            <v>0</v>
          </cell>
          <cell r="D2395">
            <v>30</v>
          </cell>
          <cell r="E2395">
            <v>548.72</v>
          </cell>
          <cell r="F2395">
            <v>370.632924</v>
          </cell>
          <cell r="G2395">
            <v>370.632924</v>
          </cell>
        </row>
        <row r="2396">
          <cell r="A2396">
            <v>9273045</v>
          </cell>
          <cell r="B2396" t="str">
            <v>QUADRO 20 HP/500 PUSH TO OPEN НАПРАВЛЯЮЩАЯ ЧАСТИЧНОГО ВЫДВИЖЕНИЯ, EB 20, ПРАВАЯ</v>
          </cell>
          <cell r="C2396">
            <v>0</v>
          </cell>
          <cell r="D2396">
            <v>30</v>
          </cell>
          <cell r="E2396">
            <v>548.72</v>
          </cell>
          <cell r="F2396">
            <v>370.632924</v>
          </cell>
          <cell r="G2396">
            <v>370.632924</v>
          </cell>
        </row>
        <row r="2397">
          <cell r="A2397">
            <v>9273046</v>
          </cell>
          <cell r="B2397" t="str">
            <v>QUADRO 20 HP/550 PUSH TO OPEN НАПРАВЛЯЮЩАЯ ЧАСТИЧНОГО ВЫДВИЖЕНИЯ, EB 20, ЛЕВАЯ*ЗАКАЗНАЯ ПОЗИЦИЯ!!!</v>
          </cell>
          <cell r="C2397" t="str">
            <v>*</v>
          </cell>
          <cell r="D2397">
            <v>30</v>
          </cell>
          <cell r="E2397">
            <v>599.15</v>
          </cell>
          <cell r="F2397">
            <v>404.69586749999996</v>
          </cell>
          <cell r="G2397">
            <v>404.69586749999996</v>
          </cell>
        </row>
        <row r="2398">
          <cell r="A2398">
            <v>9273047</v>
          </cell>
          <cell r="B2398" t="str">
            <v>QUADRO 20 HP/550 PUSH TO OPEN НАПРАВЛЯЮЩАЯ ЧАСТИЧНОГО ВЫДВИЖЕНИЯ, EB 20, ПРАВАЯ*ЗАКАЗНАЯ ПОЗИЦИЯ!!!</v>
          </cell>
          <cell r="C2398" t="str">
            <v>*</v>
          </cell>
          <cell r="D2398">
            <v>30</v>
          </cell>
          <cell r="E2398">
            <v>599.15</v>
          </cell>
          <cell r="F2398">
            <v>404.69586749999996</v>
          </cell>
          <cell r="G2398">
            <v>404.69586749999996</v>
          </cell>
        </row>
        <row r="2399">
          <cell r="A2399">
            <v>9111275</v>
          </cell>
          <cell r="B2399" t="str">
            <v>НАПРАВЛЯЮЩАЯ QUADRO 20 HP, 20 КГ, NL250, ЧАСТИЧНОГО ВЫДВИЖЕНИЯ, EB20, ЛЕВАЯ*ЗАКАЗНАЯ ПОЗИЦИЯ!!!</v>
          </cell>
          <cell r="C2399" t="str">
            <v>*</v>
          </cell>
          <cell r="D2399">
            <v>24</v>
          </cell>
          <cell r="E2399">
            <v>435.18</v>
          </cell>
          <cell r="F2399">
            <v>293.94233099999997</v>
          </cell>
          <cell r="G2399">
            <v>293.94233099999997</v>
          </cell>
        </row>
        <row r="2400">
          <cell r="A2400">
            <v>9111276</v>
          </cell>
          <cell r="B2400" t="str">
            <v>НАПРАВЛЯЮЩАЯ QUADRO 20 HP, 20 КГ, NL250, ЧАСТИЧНОГО ВЫДВИЖЕНИЯ, EB20, ПРАВАЯ*ЗАКАЗНАЯ ПОЗИЦИЯ!!!</v>
          </cell>
          <cell r="C2400" t="str">
            <v>*</v>
          </cell>
          <cell r="D2400">
            <v>24</v>
          </cell>
          <cell r="E2400">
            <v>435.18</v>
          </cell>
          <cell r="F2400">
            <v>293.94233099999997</v>
          </cell>
          <cell r="G2400">
            <v>293.94233099999997</v>
          </cell>
        </row>
        <row r="2401">
          <cell r="A2401">
            <v>9099942</v>
          </cell>
          <cell r="B2401" t="str">
            <v>НАПРАВЛЯЮЩАЯ QUADRO 20 HP, 20 КГ, NL300, ЧАСТИЧНОГО ВЫДВИЖЕНИЯ, EB20, ЛЕВАЯ</v>
          </cell>
          <cell r="C2401">
            <v>0</v>
          </cell>
          <cell r="D2401">
            <v>24</v>
          </cell>
          <cell r="E2401">
            <v>447.8</v>
          </cell>
          <cell r="F2401">
            <v>302.46650999999997</v>
          </cell>
          <cell r="G2401">
            <v>302.46650999999997</v>
          </cell>
        </row>
        <row r="2402">
          <cell r="A2402">
            <v>9099943</v>
          </cell>
          <cell r="B2402" t="str">
            <v>НАПРАВЛЯЮЩАЯ QUADRO 20 HP, 20 КГ, NL300, ЧАСТИЧНОГО ВЫДВИЖЕНИЯ, EB20, ПРАВАЯ</v>
          </cell>
          <cell r="C2402">
            <v>0</v>
          </cell>
          <cell r="D2402">
            <v>24</v>
          </cell>
          <cell r="E2402">
            <v>447.8</v>
          </cell>
          <cell r="F2402">
            <v>302.46650999999997</v>
          </cell>
          <cell r="G2402">
            <v>302.46650999999997</v>
          </cell>
        </row>
        <row r="2403">
          <cell r="A2403">
            <v>9099946</v>
          </cell>
          <cell r="B2403" t="str">
            <v>НАПРАВЛЯЮЩАЯ QUADRO 22 HP, 22 КГ, NL350, ЧАСТИЧНОГО ВЫДВИЖЕНИЯ, EB20, ЛЕВАЯ</v>
          </cell>
          <cell r="C2403">
            <v>0</v>
          </cell>
          <cell r="D2403">
            <v>24</v>
          </cell>
          <cell r="E2403">
            <v>460.41</v>
          </cell>
          <cell r="F2403">
            <v>310.98393450000003</v>
          </cell>
          <cell r="G2403">
            <v>310.98393450000003</v>
          </cell>
        </row>
        <row r="2404">
          <cell r="A2404">
            <v>9099947</v>
          </cell>
          <cell r="B2404" t="str">
            <v>НАПРАВЛЯЮЩАЯ QUADRO 22 HP, 22 КГ, NL350, ЧАСТИЧНОГО ВЫДВИЖЕНИЯ, EB20, ПРАВАЯ</v>
          </cell>
          <cell r="C2404">
            <v>0</v>
          </cell>
          <cell r="D2404">
            <v>24</v>
          </cell>
          <cell r="E2404">
            <v>460.41</v>
          </cell>
          <cell r="F2404">
            <v>310.98393450000003</v>
          </cell>
          <cell r="G2404">
            <v>310.98393450000003</v>
          </cell>
        </row>
        <row r="2405">
          <cell r="A2405">
            <v>9099950</v>
          </cell>
          <cell r="B2405" t="str">
            <v>НАПРАВЛЯЮЩАЯ QUADRO 25 HP, 25 КГ, NL400, ЧАСТИЧНОГО ВЫДВИЖЕНИЯ, EB20, ЛЕВАЯ</v>
          </cell>
          <cell r="C2405">
            <v>0</v>
          </cell>
          <cell r="D2405">
            <v>24</v>
          </cell>
          <cell r="E2405">
            <v>485.63</v>
          </cell>
          <cell r="F2405">
            <v>328.01878350000004</v>
          </cell>
          <cell r="G2405">
            <v>328.01878350000004</v>
          </cell>
        </row>
        <row r="2406">
          <cell r="A2406">
            <v>9099952</v>
          </cell>
          <cell r="B2406" t="str">
            <v>НАПРАВЛЯЮЩАЯ QUADRO 25 HP, 25 КГ, NL400, ЧАСТИЧНОГО ВЫДВИЖЕНИЯ, EB20, ПРАВАЯ</v>
          </cell>
          <cell r="C2406">
            <v>0</v>
          </cell>
          <cell r="D2406">
            <v>24</v>
          </cell>
          <cell r="E2406">
            <v>485.63</v>
          </cell>
          <cell r="F2406">
            <v>328.01878350000004</v>
          </cell>
          <cell r="G2406">
            <v>328.01878350000004</v>
          </cell>
        </row>
        <row r="2407">
          <cell r="A2407">
            <v>9099953</v>
          </cell>
          <cell r="B2407" t="str">
            <v>НАПРАВЛЯЮЩАЯ QUADRO 25 HP, 25 КГ, NL450, ЧАСТИЧНОГО ВЫДВИЖЕНИЯ, EB20, ЛЕВАЯ</v>
          </cell>
          <cell r="C2407">
            <v>0</v>
          </cell>
          <cell r="D2407">
            <v>24</v>
          </cell>
          <cell r="E2407">
            <v>510.87</v>
          </cell>
          <cell r="F2407">
            <v>345.06714149999999</v>
          </cell>
          <cell r="G2407">
            <v>345.06714149999999</v>
          </cell>
        </row>
        <row r="2408">
          <cell r="A2408">
            <v>9099954</v>
          </cell>
          <cell r="B2408" t="str">
            <v>НАПРАВЛЯЮЩАЯ QUADRO 25 HP, 25 КГ, NL450, ЧАСТИЧНОГО ВЫДВИЖЕНИЯ, EB20, ПРАВАЯ</v>
          </cell>
          <cell r="C2408">
            <v>0</v>
          </cell>
          <cell r="D2408">
            <v>24</v>
          </cell>
          <cell r="E2408">
            <v>510.87</v>
          </cell>
          <cell r="F2408">
            <v>345.06714149999999</v>
          </cell>
          <cell r="G2408">
            <v>345.06714149999999</v>
          </cell>
        </row>
        <row r="2409">
          <cell r="A2409">
            <v>9099955</v>
          </cell>
          <cell r="B2409" t="str">
            <v>НАПРАВЛЯЮЩАЯ QUADRO 25 HP, 25 КГ, NL500, ЧАСТИЧНОГО ВЫДВИЖЕНИЯ, EB20, ЛЕВАЯ</v>
          </cell>
          <cell r="C2409">
            <v>0</v>
          </cell>
          <cell r="D2409">
            <v>24</v>
          </cell>
          <cell r="E2409">
            <v>548.72</v>
          </cell>
          <cell r="F2409">
            <v>370.632924</v>
          </cell>
          <cell r="G2409">
            <v>370.632924</v>
          </cell>
        </row>
        <row r="2410">
          <cell r="A2410">
            <v>9099956</v>
          </cell>
          <cell r="B2410" t="str">
            <v>НАПРАВЛЯЮЩАЯ QUADRO 25 HP, 25 КГ, NL500, ЧАСТИЧНОГО ВЫДВИЖЕНИЯ, EB20, ПРАВАЯ</v>
          </cell>
          <cell r="C2410">
            <v>0</v>
          </cell>
          <cell r="D2410">
            <v>24</v>
          </cell>
          <cell r="E2410">
            <v>548.72</v>
          </cell>
          <cell r="F2410">
            <v>370.632924</v>
          </cell>
          <cell r="G2410">
            <v>370.632924</v>
          </cell>
        </row>
        <row r="2411">
          <cell r="A2411">
            <v>9111277</v>
          </cell>
          <cell r="B2411" t="str">
            <v>НАПРАВЛЯЮЩАЯ QUADRO 25 HP, 25 КГ, NL550, ЧАСТИЧНОГО ВЫДВИЖЕНИЯ, EB20, ЛЕВАЯ*ЗАКАЗНАЯ ПОЗИЦИЯ!!!</v>
          </cell>
          <cell r="C2411" t="str">
            <v>*</v>
          </cell>
          <cell r="D2411">
            <v>24</v>
          </cell>
          <cell r="E2411">
            <v>599.15</v>
          </cell>
          <cell r="F2411">
            <v>404.69586749999996</v>
          </cell>
          <cell r="G2411">
            <v>404.69586749999996</v>
          </cell>
        </row>
        <row r="2412">
          <cell r="A2412">
            <v>9111278</v>
          </cell>
          <cell r="B2412" t="str">
            <v>НАПРАВЛЯЮЩАЯ QUADRO 25 HP, 25 КГ, NL550, ЧАСТИЧНОГО ВЫДВИЖЕНИЯ, EB20, ПРАВАЯ*ЗАКАЗНАЯ ПОЗИЦИЯ!!!</v>
          </cell>
          <cell r="C2412" t="str">
            <v>*</v>
          </cell>
          <cell r="D2412">
            <v>24</v>
          </cell>
          <cell r="E2412">
            <v>599.15</v>
          </cell>
          <cell r="F2412">
            <v>404.69586749999996</v>
          </cell>
          <cell r="G2412">
            <v>404.69586749999996</v>
          </cell>
        </row>
        <row r="2413">
          <cell r="A2413">
            <v>1016170</v>
          </cell>
          <cell r="B2413" t="str">
            <v>ДЕТАЛЬ КРЕПЛЕНИЯ ПЕРЕДНЯЯ ДЛЯ QUADRO НАСАДНОГО МОНТАЖА ДЛЯ ДЕРЕВЯННЫХ ЯЩИКОВ</v>
          </cell>
          <cell r="C2413">
            <v>0</v>
          </cell>
          <cell r="D2413">
            <v>1000</v>
          </cell>
          <cell r="E2413">
            <v>13.77</v>
          </cell>
          <cell r="F2413">
            <v>9.3009464999999985</v>
          </cell>
          <cell r="G2413">
            <v>9.3009464999999985</v>
          </cell>
        </row>
        <row r="2414">
          <cell r="A2414">
            <v>1021493</v>
          </cell>
          <cell r="B2414" t="str">
            <v>ДЕТАЛЬ КРЕПЛЕНИЯ ЗАДНЯЯ ДЛЯ QUADRO НАСАДНОГО МОНТАЖА ДЛЯ ДЕРЕВЯННЫХ ЯЩИКОВ</v>
          </cell>
          <cell r="C2414">
            <v>0</v>
          </cell>
          <cell r="D2414">
            <v>1000</v>
          </cell>
          <cell r="E2414">
            <v>8.9</v>
          </cell>
          <cell r="F2414">
            <v>6.0115050000000005</v>
          </cell>
          <cell r="G2414">
            <v>6.0115050000000005</v>
          </cell>
        </row>
        <row r="2415">
          <cell r="A2415">
            <v>9155280</v>
          </cell>
          <cell r="B2415" t="str">
            <v>ПРЕДОХРАНИЕЛЬ ОТ ДЕМОНТАЖА ДЛЯ QUADRO НАСАДНОГО МОНТАЖА ДЛЯ ДЕРЕВЯННЫХ ЯЩИКОВ, ЛЕВЫЙ</v>
          </cell>
          <cell r="C2415">
            <v>0</v>
          </cell>
          <cell r="D2415">
            <v>200</v>
          </cell>
          <cell r="E2415">
            <v>19.260000000000002</v>
          </cell>
          <cell r="F2415">
            <v>13.009167000000001</v>
          </cell>
          <cell r="G2415">
            <v>13.009167000000001</v>
          </cell>
        </row>
        <row r="2416">
          <cell r="A2416">
            <v>9155281</v>
          </cell>
          <cell r="B2416" t="str">
            <v>ПРЕДОХРАНИЕЛЬ ОТ ДЕМОНТАЖА ДЛЯ QUADRO НАСАДНОГО МОНТАЖА ДЛЯ ДЕРЕВЯННЫХ ЯЩИКОВ, ПРАВЫЙ</v>
          </cell>
          <cell r="C2416">
            <v>0</v>
          </cell>
          <cell r="D2416">
            <v>200</v>
          </cell>
          <cell r="E2416">
            <v>19.260000000000002</v>
          </cell>
          <cell r="F2416">
            <v>13.009167000000001</v>
          </cell>
          <cell r="G2416">
            <v>13.009167000000001</v>
          </cell>
        </row>
        <row r="2417">
          <cell r="A2417">
            <v>9105635</v>
          </cell>
          <cell r="B2417" t="str">
            <v>НАПРАВЛЯЮЩАЯ QUADRO 20 SFG, 20 КГ, NL250, ЧАСТИЧНОГО ВЫДВИЖЕНИЯ, EB20, ЛЕВАЯ</v>
          </cell>
          <cell r="C2417">
            <v>0</v>
          </cell>
          <cell r="D2417">
            <v>30</v>
          </cell>
          <cell r="E2417">
            <v>206.47</v>
          </cell>
          <cell r="F2417">
            <v>139.46016150000003</v>
          </cell>
          <cell r="G2417">
            <v>139.46016150000003</v>
          </cell>
        </row>
        <row r="2418">
          <cell r="A2418">
            <v>9105636</v>
          </cell>
          <cell r="B2418" t="str">
            <v>НАПРАВЛЯЮЩАЯ QUADRO 20 SFG, 20 КГ, NL250, ЧАСТИЧНОГО ВЫДВИЖЕНИЯ, EB20, ПРАВАЯ</v>
          </cell>
          <cell r="C2418">
            <v>0</v>
          </cell>
          <cell r="D2418">
            <v>30</v>
          </cell>
          <cell r="E2418">
            <v>206.47</v>
          </cell>
          <cell r="F2418">
            <v>139.46016150000003</v>
          </cell>
          <cell r="G2418">
            <v>139.46016150000003</v>
          </cell>
        </row>
        <row r="2419">
          <cell r="A2419">
            <v>9105639</v>
          </cell>
          <cell r="B2419" t="str">
            <v>НАПРАВЛЯЮЩАЯ QUADRO 22 SFG, 22 КГ, NL300, ЧАСТИЧНОГО ВЫДВИЖЕНИЯ, EB20, ЛЕВАЯ</v>
          </cell>
          <cell r="C2419">
            <v>0</v>
          </cell>
          <cell r="D2419">
            <v>30</v>
          </cell>
          <cell r="E2419">
            <v>212.44</v>
          </cell>
          <cell r="F2419">
            <v>143.49259800000002</v>
          </cell>
          <cell r="G2419">
            <v>143.49259800000002</v>
          </cell>
        </row>
        <row r="2420">
          <cell r="A2420">
            <v>9105640</v>
          </cell>
          <cell r="B2420" t="str">
            <v>НАПРАВЛЯЮЩАЯ QUADRO 22 SFG, 22 КГ, NL300, ЧАСТИЧНОГО ВЫДВИЖЕНИЯ, EB20, ПРАВАЯ</v>
          </cell>
          <cell r="C2420">
            <v>0</v>
          </cell>
          <cell r="D2420">
            <v>30</v>
          </cell>
          <cell r="E2420">
            <v>212.44</v>
          </cell>
          <cell r="F2420">
            <v>143.49259800000002</v>
          </cell>
          <cell r="G2420">
            <v>143.49259800000002</v>
          </cell>
        </row>
        <row r="2421">
          <cell r="A2421">
            <v>9105643</v>
          </cell>
          <cell r="B2421" t="str">
            <v>НАПРАВЛЯЮЩАЯ QUADRO 22 SFG, 22 КГ, NL350, ЧАСТИЧНОГО ВЫДВИЖЕНИЯ, EB20, ЛЕВАЯ</v>
          </cell>
          <cell r="C2421">
            <v>0</v>
          </cell>
          <cell r="D2421">
            <v>30</v>
          </cell>
          <cell r="E2421">
            <v>218.44</v>
          </cell>
          <cell r="F2421">
            <v>147.54529800000003</v>
          </cell>
          <cell r="G2421">
            <v>147.54529800000003</v>
          </cell>
        </row>
        <row r="2422">
          <cell r="A2422">
            <v>9105644</v>
          </cell>
          <cell r="B2422" t="str">
            <v>НАПРАВЛЯЮЩАЯ QUADRO 22 SFG, 22 КГ, NL350, ЧАСТИЧНОГО ВЫДВИЖЕНИЯ, EB20, ПРАВАЯ</v>
          </cell>
          <cell r="C2422">
            <v>0</v>
          </cell>
          <cell r="D2422">
            <v>30</v>
          </cell>
          <cell r="E2422">
            <v>218.44</v>
          </cell>
          <cell r="F2422">
            <v>147.54529800000003</v>
          </cell>
          <cell r="G2422">
            <v>147.54529800000003</v>
          </cell>
        </row>
        <row r="2423">
          <cell r="A2423">
            <v>9105647</v>
          </cell>
          <cell r="B2423" t="str">
            <v>НАПРАВЛЯЮЩАЯ QUADRO 25 SFG, 25 КГ, NL400, ЧАСТИЧНОГО ВЫДВИЖЕНИЯ, EB20, ЛЕВАЯ</v>
          </cell>
          <cell r="C2423">
            <v>0</v>
          </cell>
          <cell r="D2423">
            <v>30</v>
          </cell>
          <cell r="E2423">
            <v>230.4</v>
          </cell>
          <cell r="F2423">
            <v>155.62368000000001</v>
          </cell>
          <cell r="G2423">
            <v>155.62368000000001</v>
          </cell>
        </row>
        <row r="2424">
          <cell r="A2424">
            <v>9105648</v>
          </cell>
          <cell r="B2424" t="str">
            <v>НАПРАВЛЯЮЩАЯ QUADRO 25 SFG, 25 КГ, NL400, ЧАСТИЧНОГО ВЫДВИЖЕНИЯ, EB20, ПРАВАЯ</v>
          </cell>
          <cell r="C2424">
            <v>0</v>
          </cell>
          <cell r="D2424">
            <v>30</v>
          </cell>
          <cell r="E2424">
            <v>230.4</v>
          </cell>
          <cell r="F2424">
            <v>155.62368000000001</v>
          </cell>
          <cell r="G2424">
            <v>155.62368000000001</v>
          </cell>
        </row>
        <row r="2425">
          <cell r="A2425">
            <v>9105651</v>
          </cell>
          <cell r="B2425" t="str">
            <v>НАПРАВЛЯЮЩАЯ QUADRO 25 SFG, 25 КГ, NL450, ЧАСТИЧНОГО ВЫДВИЖЕНИЯ, EB20, ЛЕВАЯ</v>
          </cell>
          <cell r="C2425">
            <v>0</v>
          </cell>
          <cell r="D2425">
            <v>30</v>
          </cell>
          <cell r="E2425">
            <v>242.38</v>
          </cell>
          <cell r="F2425">
            <v>163.71557100000001</v>
          </cell>
          <cell r="G2425">
            <v>163.71557100000001</v>
          </cell>
        </row>
        <row r="2426">
          <cell r="A2426">
            <v>9105652</v>
          </cell>
          <cell r="B2426" t="str">
            <v>НАПРАВЛЯЮЩАЯ QUADRO 25 SFG, 25 КГ, NL450, ЧАСТИЧНОГО ВЫДВИЖЕНИЯ, EB20, ПРАВАЯ</v>
          </cell>
          <cell r="C2426">
            <v>0</v>
          </cell>
          <cell r="D2426">
            <v>30</v>
          </cell>
          <cell r="E2426">
            <v>242.38</v>
          </cell>
          <cell r="F2426">
            <v>163.71557100000001</v>
          </cell>
          <cell r="G2426">
            <v>163.71557100000001</v>
          </cell>
        </row>
        <row r="2427">
          <cell r="A2427">
            <v>9105655</v>
          </cell>
          <cell r="B2427" t="str">
            <v>НАПРАВЛЯЮЩАЯ QUADRO 25 SFG, 25 КГ, NL500, ЧАСТИЧНОГО ВЫДВИЖЕНИЯ, EB20, ЛЕВАЯ</v>
          </cell>
          <cell r="C2427">
            <v>0</v>
          </cell>
          <cell r="D2427">
            <v>30</v>
          </cell>
          <cell r="E2427">
            <v>260.33</v>
          </cell>
          <cell r="F2427">
            <v>175.8398985</v>
          </cell>
          <cell r="G2427">
            <v>175.8398985</v>
          </cell>
        </row>
        <row r="2428">
          <cell r="A2428">
            <v>9105656</v>
          </cell>
          <cell r="B2428" t="str">
            <v>НАПРАВЛЯЮЩАЯ QUADRO 25 SFG, 25 КГ, NL500, ЧАСТИЧНОГО ВЫДВИЖЕНИЯ, EB20, ПРАВАЯ</v>
          </cell>
          <cell r="C2428">
            <v>0</v>
          </cell>
          <cell r="D2428">
            <v>30</v>
          </cell>
          <cell r="E2428">
            <v>260.33</v>
          </cell>
          <cell r="F2428">
            <v>175.8398985</v>
          </cell>
          <cell r="G2428">
            <v>175.8398985</v>
          </cell>
        </row>
        <row r="2429">
          <cell r="A2429">
            <v>9105659</v>
          </cell>
          <cell r="B2429" t="str">
            <v>НАПРАВЛЯЮЩАЯ QUADRO 25 SFG, 25 КГ, NL550, ЧАСТИЧНОГО ВЫДВИЖЕНИЯ, EB20, ЛЕВАЯ</v>
          </cell>
          <cell r="C2429">
            <v>0</v>
          </cell>
          <cell r="D2429">
            <v>30</v>
          </cell>
          <cell r="E2429">
            <v>284.26</v>
          </cell>
          <cell r="F2429">
            <v>192.00341700000001</v>
          </cell>
          <cell r="G2429">
            <v>192.00341700000001</v>
          </cell>
        </row>
        <row r="2430">
          <cell r="A2430">
            <v>9105660</v>
          </cell>
          <cell r="B2430" t="str">
            <v>НАПРАВЛЯЮЩАЯ QUADRO 25 SFG, 25 КГ, NL550, ЧАСТИЧНОГО ВЫДВИЖЕНИЯ, EB20, ПРАВАЯ</v>
          </cell>
          <cell r="C2430">
            <v>0</v>
          </cell>
          <cell r="D2430">
            <v>30</v>
          </cell>
          <cell r="E2430">
            <v>284.26</v>
          </cell>
          <cell r="F2430">
            <v>192.00341700000001</v>
          </cell>
          <cell r="G2430">
            <v>192.00341700000001</v>
          </cell>
        </row>
        <row r="2431">
          <cell r="A2431">
            <v>9105661</v>
          </cell>
          <cell r="B2431" t="str">
            <v>НАПРАВЛЯЮЩАЯ QUADRO 20 SFD, 20 КГ, NL250, ЧАСТИЧНОГО ВЫДВИЖЕНИЯ, EB20, ЛЕВАЯ</v>
          </cell>
          <cell r="C2431">
            <v>0</v>
          </cell>
          <cell r="D2431">
            <v>30</v>
          </cell>
          <cell r="E2431">
            <v>326.89999999999998</v>
          </cell>
          <cell r="F2431">
            <v>220.80460500000001</v>
          </cell>
          <cell r="G2431">
            <v>220.80460500000001</v>
          </cell>
        </row>
        <row r="2432">
          <cell r="A2432">
            <v>9105662</v>
          </cell>
          <cell r="B2432" t="str">
            <v>НАПРАВЛЯЮЩАЯ QUADRO 20 SFD, 20 КГ, NL250, ЧАСТИЧНОГО ВЫДВИЖЕНИЯ, EB20, ПРАВАЯ</v>
          </cell>
          <cell r="C2432">
            <v>0</v>
          </cell>
          <cell r="D2432">
            <v>30</v>
          </cell>
          <cell r="E2432">
            <v>326.89999999999998</v>
          </cell>
          <cell r="F2432">
            <v>220.80460500000001</v>
          </cell>
          <cell r="G2432">
            <v>220.80460500000001</v>
          </cell>
        </row>
        <row r="2433">
          <cell r="A2433">
            <v>9105665</v>
          </cell>
          <cell r="B2433" t="str">
            <v>НАПРАВЛЯЮЩАЯ QUADRO 20 SFD, 20 КГ, NL300, ЧАСТИЧНОГО ВЫДВИЖЕНИЯ, EB20, ЛЕВАЯ</v>
          </cell>
          <cell r="C2433">
            <v>0</v>
          </cell>
          <cell r="D2433">
            <v>30</v>
          </cell>
          <cell r="E2433">
            <v>336.38</v>
          </cell>
          <cell r="F2433">
            <v>227.20787099999998</v>
          </cell>
          <cell r="G2433">
            <v>227.20787099999998</v>
          </cell>
        </row>
        <row r="2434">
          <cell r="A2434">
            <v>9105666</v>
          </cell>
          <cell r="B2434" t="str">
            <v>НАПРАВЛЯЮЩАЯ QUADRO 20 SFD, 20 КГ, NL300, ЧАСТИЧНОГО ВЫДВИЖЕНИЯ, EB20, ПРАВАЯ</v>
          </cell>
          <cell r="C2434">
            <v>0</v>
          </cell>
          <cell r="D2434">
            <v>30</v>
          </cell>
          <cell r="E2434">
            <v>336.38</v>
          </cell>
          <cell r="F2434">
            <v>227.20787099999998</v>
          </cell>
          <cell r="G2434">
            <v>227.20787099999998</v>
          </cell>
        </row>
        <row r="2435">
          <cell r="A2435">
            <v>9105669</v>
          </cell>
          <cell r="B2435" t="str">
            <v>НАПРАВЛЯЮЩАЯ QUADRO 22 SFD, 22 КГ, NL350, ЧАСТИЧНОГО ВЫДВИЖЕНИЯ, EB20, ЛЕВАЯ</v>
          </cell>
          <cell r="C2435">
            <v>0</v>
          </cell>
          <cell r="D2435">
            <v>30</v>
          </cell>
          <cell r="E2435">
            <v>345.84999999999997</v>
          </cell>
          <cell r="F2435">
            <v>233.60438249999996</v>
          </cell>
          <cell r="G2435">
            <v>233.60438249999996</v>
          </cell>
        </row>
        <row r="2436">
          <cell r="A2436">
            <v>9105670</v>
          </cell>
          <cell r="B2436" t="str">
            <v>НАПРАВЛЯЮЩАЯ QUADRO 22 SFD, 22 КГ, NL350, ЧАСТИЧНОГО ВЫДВИЖЕНИЯ, EB20, ПРАВАЯ</v>
          </cell>
          <cell r="C2436">
            <v>0</v>
          </cell>
          <cell r="D2436">
            <v>30</v>
          </cell>
          <cell r="E2436">
            <v>345.84999999999997</v>
          </cell>
          <cell r="F2436">
            <v>233.60438249999996</v>
          </cell>
          <cell r="G2436">
            <v>233.60438249999996</v>
          </cell>
        </row>
        <row r="2437">
          <cell r="A2437">
            <v>9105673</v>
          </cell>
          <cell r="B2437" t="str">
            <v>НАПРАВЛЯЮЩАЯ QUADRO 25 SFD, 25 КГ, NL400, ЧАСТИЧНОГО ВЫДВИЖЕНИЯ, EB20, ЛЕВАЯ</v>
          </cell>
          <cell r="C2437">
            <v>0</v>
          </cell>
          <cell r="D2437">
            <v>30</v>
          </cell>
          <cell r="E2437">
            <v>364.8</v>
          </cell>
          <cell r="F2437">
            <v>246.40415999999999</v>
          </cell>
          <cell r="G2437">
            <v>246.40415999999999</v>
          </cell>
        </row>
        <row r="2438">
          <cell r="A2438">
            <v>9105674</v>
          </cell>
          <cell r="B2438" t="str">
            <v>НАПРАВЛЯЮЩАЯ QUADRO 25 SFD, 25 КГ, NL400, ЧАСТИЧНОГО ВЫДВИЖЕНИЯ, EB20, ПРАВАЯ</v>
          </cell>
          <cell r="C2438">
            <v>0</v>
          </cell>
          <cell r="D2438">
            <v>30</v>
          </cell>
          <cell r="E2438">
            <v>364.8</v>
          </cell>
          <cell r="F2438">
            <v>246.40415999999999</v>
          </cell>
          <cell r="G2438">
            <v>246.40415999999999</v>
          </cell>
        </row>
        <row r="2439">
          <cell r="A2439">
            <v>9105677</v>
          </cell>
          <cell r="B2439" t="str">
            <v>НАПРАВЛЯЮЩАЯ QUADRO 25 SFD, 25 КГ, NL450, ЧАСТИЧНОГО ВЫДВИЖЕНИЯ, EB20, ЛЕВАЯ</v>
          </cell>
          <cell r="C2439">
            <v>0</v>
          </cell>
          <cell r="D2439">
            <v>30</v>
          </cell>
          <cell r="E2439">
            <v>383.75</v>
          </cell>
          <cell r="F2439">
            <v>259.20393749999999</v>
          </cell>
          <cell r="G2439">
            <v>259.20393749999999</v>
          </cell>
        </row>
        <row r="2440">
          <cell r="A2440">
            <v>9105678</v>
          </cell>
          <cell r="B2440" t="str">
            <v>НАПРАВЛЯЮЩАЯ QUADRO 25 SFD, 25 КГ, NL450, ЧАСТИЧНОГО ВЫДВИЖЕНИЯ, EB20, ПРАВАЯ</v>
          </cell>
          <cell r="C2440">
            <v>0</v>
          </cell>
          <cell r="D2440">
            <v>30</v>
          </cell>
          <cell r="E2440">
            <v>383.75</v>
          </cell>
          <cell r="F2440">
            <v>259.20393749999999</v>
          </cell>
          <cell r="G2440">
            <v>259.20393749999999</v>
          </cell>
        </row>
        <row r="2441">
          <cell r="A2441">
            <v>9105682</v>
          </cell>
          <cell r="B2441" t="str">
            <v>НАПРАВЛЯЮЩАЯ QUADRO 25 SFD, 25 КГ, NL500, ЧАСТИЧНОГО ВЫДВИЖЕНИЯ, EB20, ЛЕВАЯ</v>
          </cell>
          <cell r="C2441">
            <v>0</v>
          </cell>
          <cell r="D2441">
            <v>30</v>
          </cell>
          <cell r="E2441">
            <v>412.17</v>
          </cell>
          <cell r="F2441">
            <v>278.40022650000003</v>
          </cell>
          <cell r="G2441">
            <v>278.40022650000003</v>
          </cell>
        </row>
        <row r="2442">
          <cell r="A2442">
            <v>9105683</v>
          </cell>
          <cell r="B2442" t="str">
            <v>НАПРАВЛЯЮЩАЯ QUADRO 25 SFD, 25 КГ, NL500, ЧАСТИЧНОГО ВЫДВИЖЕНИЯ, EB20, ПРАВАЯ</v>
          </cell>
          <cell r="C2442">
            <v>0</v>
          </cell>
          <cell r="D2442">
            <v>30</v>
          </cell>
          <cell r="E2442">
            <v>412.17</v>
          </cell>
          <cell r="F2442">
            <v>278.40022650000003</v>
          </cell>
          <cell r="G2442">
            <v>278.40022650000003</v>
          </cell>
        </row>
        <row r="2443">
          <cell r="A2443">
            <v>9105686</v>
          </cell>
          <cell r="B2443" t="str">
            <v>НАПРАВЛЯЮЩАЯ QUADRO 25 SFD, 25 КГ, NL550, ЧАСТИЧНОГО ВЫДВИЖЕНИЯ, EB20, ЛЕВАЯ</v>
          </cell>
          <cell r="C2443">
            <v>0</v>
          </cell>
          <cell r="D2443">
            <v>30</v>
          </cell>
          <cell r="E2443">
            <v>450.07</v>
          </cell>
          <cell r="F2443">
            <v>303.99978150000004</v>
          </cell>
          <cell r="G2443">
            <v>303.99978150000004</v>
          </cell>
        </row>
        <row r="2444">
          <cell r="A2444">
            <v>9105687</v>
          </cell>
          <cell r="B2444" t="str">
            <v>НАПРАВЛЯЮЩАЯ QUADRO 25 SFD, 25 КГ, NL550, ЧАСТИЧНОГО ВЫДВИЖЕНИЯ, EB20, ПРАВАЯ</v>
          </cell>
          <cell r="C2444">
            <v>0</v>
          </cell>
          <cell r="D2444">
            <v>30</v>
          </cell>
          <cell r="E2444">
            <v>450.07</v>
          </cell>
          <cell r="F2444">
            <v>303.99978150000004</v>
          </cell>
          <cell r="G2444">
            <v>303.99978150000004</v>
          </cell>
        </row>
        <row r="2445">
          <cell r="A2445">
            <v>9270469</v>
          </cell>
          <cell r="B2445" t="str">
            <v>НАПРАВЛЯЮЩАЯ QUADRO 20 SFP,20 КГ,NL250,ЧАСТИЧНОГО ВЫДВИЖЕНИЯ,EB20,ЛЕВАЯ</v>
          </cell>
          <cell r="C2445">
            <v>0</v>
          </cell>
          <cell r="D2445">
            <v>30</v>
          </cell>
          <cell r="E2445">
            <v>440.25</v>
          </cell>
          <cell r="F2445">
            <v>297.36686250000002</v>
          </cell>
          <cell r="G2445">
            <v>297.36686250000002</v>
          </cell>
        </row>
        <row r="2446">
          <cell r="A2446">
            <v>9270470</v>
          </cell>
          <cell r="B2446" t="str">
            <v>НАПРАВЛЯЮЩАЯ QUADRO 20 SFP,20 КГ,NL250,ЧАСТИЧНОГО ВЫДВИЖЕНИЯ,EB20,ПРАВАЯ</v>
          </cell>
          <cell r="C2446">
            <v>0</v>
          </cell>
          <cell r="D2446">
            <v>30</v>
          </cell>
          <cell r="E2446">
            <v>440.25</v>
          </cell>
          <cell r="F2446">
            <v>297.36686250000002</v>
          </cell>
          <cell r="G2446">
            <v>297.36686250000002</v>
          </cell>
        </row>
        <row r="2447">
          <cell r="A2447">
            <v>9270512</v>
          </cell>
          <cell r="B2447" t="str">
            <v>НАПРАВЛЯЮЩАЯ QUADRO 20 SFP,20 КГ,NL300,ЧАСТИЧНОГО ВЫДВИЖЕНИЯ,EB20,ЛЕВАЯ</v>
          </cell>
          <cell r="C2447">
            <v>0</v>
          </cell>
          <cell r="D2447">
            <v>30</v>
          </cell>
          <cell r="E2447">
            <v>453</v>
          </cell>
          <cell r="F2447">
            <v>305.97885000000002</v>
          </cell>
          <cell r="G2447">
            <v>305.97885000000002</v>
          </cell>
        </row>
        <row r="2448">
          <cell r="A2448">
            <v>9270513</v>
          </cell>
          <cell r="B2448" t="str">
            <v>НАПРАВЛЯЮЩАЯ QUADRO 20 SFP,20 КГ,NL300,ЧАСТИЧНОГО ВЫДВИЖЕНИЯ,EB20,ПРАВАЯ</v>
          </cell>
          <cell r="C2448">
            <v>0</v>
          </cell>
          <cell r="D2448">
            <v>30</v>
          </cell>
          <cell r="E2448">
            <v>453</v>
          </cell>
          <cell r="F2448">
            <v>305.97885000000002</v>
          </cell>
          <cell r="G2448">
            <v>305.97885000000002</v>
          </cell>
        </row>
        <row r="2449">
          <cell r="A2449">
            <v>9264122</v>
          </cell>
          <cell r="B2449" t="str">
            <v>НАПРАВЛЯЮЩАЯ QUADRO 22 SFP,22 КГ,NL350,ЧАСТИЧНОГО ВЫДВИЖЕНИЯ,EB20,ЛЕВАЯ</v>
          </cell>
          <cell r="C2449">
            <v>0</v>
          </cell>
          <cell r="D2449">
            <v>30</v>
          </cell>
          <cell r="E2449">
            <v>465.76</v>
          </cell>
          <cell r="F2449">
            <v>314.59759199999996</v>
          </cell>
          <cell r="G2449">
            <v>314.59759199999996</v>
          </cell>
        </row>
        <row r="2450">
          <cell r="A2450">
            <v>9264123</v>
          </cell>
          <cell r="B2450" t="str">
            <v>НАПРАВЛЯЮЩАЯ QUADRO 22 SFP,22 КГ,NL350,ЧАСТИЧНОГО ВЫДВИЖЕНИЯ,EB20,ПРАВАЯ</v>
          </cell>
          <cell r="C2450">
            <v>0</v>
          </cell>
          <cell r="D2450">
            <v>30</v>
          </cell>
          <cell r="E2450">
            <v>465.76</v>
          </cell>
          <cell r="F2450">
            <v>314.59759199999996</v>
          </cell>
          <cell r="G2450">
            <v>314.59759199999996</v>
          </cell>
        </row>
        <row r="2451">
          <cell r="A2451">
            <v>9270520</v>
          </cell>
          <cell r="B2451" t="str">
            <v>НАПРАВЛЯЮЩАЯ QUADRO 25 SFP,25 КГ,NL400,ЧАСТИЧНОГО ВЫДВИЖЕНИЯ,EB20,ЛЕВАЯ</v>
          </cell>
          <cell r="C2451">
            <v>0</v>
          </cell>
          <cell r="D2451">
            <v>30</v>
          </cell>
          <cell r="E2451">
            <v>491.28</v>
          </cell>
          <cell r="F2451">
            <v>331.83507600000002</v>
          </cell>
          <cell r="G2451">
            <v>331.83507600000002</v>
          </cell>
        </row>
        <row r="2452">
          <cell r="A2452">
            <v>9270531</v>
          </cell>
          <cell r="B2452" t="str">
            <v>НАПРАВЛЯЮЩАЯ QUADRO 25 SFP,25 КГ,NL400,ЧАСТИЧНОГО ВЫДВИЖЕНИЯ,EB20,ПРАВАЯ</v>
          </cell>
          <cell r="C2452">
            <v>0</v>
          </cell>
          <cell r="D2452">
            <v>30</v>
          </cell>
          <cell r="E2452">
            <v>491.28</v>
          </cell>
          <cell r="F2452">
            <v>331.83507600000002</v>
          </cell>
          <cell r="G2452">
            <v>331.83507600000002</v>
          </cell>
        </row>
        <row r="2453">
          <cell r="A2453">
            <v>9270532</v>
          </cell>
          <cell r="B2453" t="str">
            <v>НАПРАВЛЯЮЩАЯ QUADRO 25 SFP,25 КГ,NL450,ЧАСТИЧНОГО ВЫДВИЖЕНИЯ,EB20,ЛЕВАЯ</v>
          </cell>
          <cell r="C2453">
            <v>0</v>
          </cell>
          <cell r="D2453">
            <v>30</v>
          </cell>
          <cell r="E2453">
            <v>516.79999999999995</v>
          </cell>
          <cell r="F2453">
            <v>349.07255999999995</v>
          </cell>
          <cell r="G2453">
            <v>349.07255999999995</v>
          </cell>
        </row>
        <row r="2454">
          <cell r="A2454">
            <v>9270533</v>
          </cell>
          <cell r="B2454" t="str">
            <v>НАПРАВЛЯЮЩАЯ QUADRO 25 SFP,25 КГ,NL450,ЧАСТИЧНОГО ВЫДВИЖЕНИЯ,EB20,ПРАВАЯ</v>
          </cell>
          <cell r="C2454">
            <v>0</v>
          </cell>
          <cell r="D2454">
            <v>30</v>
          </cell>
          <cell r="E2454">
            <v>516.79999999999995</v>
          </cell>
          <cell r="F2454">
            <v>349.07255999999995</v>
          </cell>
          <cell r="G2454">
            <v>349.07255999999995</v>
          </cell>
        </row>
        <row r="2455">
          <cell r="A2455">
            <v>9270534</v>
          </cell>
          <cell r="B2455" t="str">
            <v>НАПРАВЛЯЮЩАЯ QUADRO 25 SFP,25 КГ,NL500,ЧАСТИЧНОГО ВЫДВИЖЕНИЯ,EB20,ЛЕВАЯ</v>
          </cell>
          <cell r="C2455">
            <v>0</v>
          </cell>
          <cell r="D2455">
            <v>30</v>
          </cell>
          <cell r="E2455">
            <v>555.09</v>
          </cell>
          <cell r="F2455">
            <v>374.93554050000006</v>
          </cell>
          <cell r="G2455">
            <v>374.93554050000006</v>
          </cell>
        </row>
        <row r="2456">
          <cell r="A2456">
            <v>9270535</v>
          </cell>
          <cell r="B2456" t="str">
            <v>НАПРАВЛЯЮЩАЯ QUADRO 25 SFP,25 КГ,NL500,ЧАСТИЧНОГО ВЫДВИЖЕНИЯ,EB20,ПРАВАЯ</v>
          </cell>
          <cell r="C2456">
            <v>0</v>
          </cell>
          <cell r="D2456">
            <v>30</v>
          </cell>
          <cell r="E2456">
            <v>555.09</v>
          </cell>
          <cell r="F2456">
            <v>374.93554050000006</v>
          </cell>
          <cell r="G2456">
            <v>374.93554050000006</v>
          </cell>
        </row>
        <row r="2457">
          <cell r="A2457">
            <v>9270537</v>
          </cell>
          <cell r="B2457" t="str">
            <v>НАПРАВЛЯЮЩАЯ QUADRO 25 SFP,25 КГ,NL550,ЧАСТИЧНОГО ВЫДВИЖЕНИЯ,EB20,ЛЕВАЯ</v>
          </cell>
          <cell r="C2457">
            <v>0</v>
          </cell>
          <cell r="D2457">
            <v>30</v>
          </cell>
          <cell r="E2457">
            <v>606.12</v>
          </cell>
          <cell r="F2457">
            <v>409.40375400000011</v>
          </cell>
          <cell r="G2457">
            <v>409.40375400000011</v>
          </cell>
        </row>
        <row r="2458">
          <cell r="A2458">
            <v>9270538</v>
          </cell>
          <cell r="B2458" t="str">
            <v>НАПРАВЛЯЮЩАЯ QUADRO 25 SFP,25 КГ,NL550,ЧАСТИЧНОГО ВЫДВИЖЕНИЯ,EB20,ПРАВАЯ</v>
          </cell>
          <cell r="C2458">
            <v>0</v>
          </cell>
          <cell r="D2458">
            <v>30</v>
          </cell>
          <cell r="E2458">
            <v>606.12</v>
          </cell>
          <cell r="F2458">
            <v>409.40375400000011</v>
          </cell>
          <cell r="G2458">
            <v>409.40375400000011</v>
          </cell>
        </row>
        <row r="2459">
          <cell r="A2459">
            <v>9111305</v>
          </cell>
          <cell r="B2459" t="str">
            <v>НАПРАВЛЯЮЩАЯ QUADRO 20 SFP, 20 КГ, NL250, ЧАСТИЧНОГО ВЫДВИЖЕНИЯ, EB20, ЛЕВАЯ</v>
          </cell>
          <cell r="C2459">
            <v>0</v>
          </cell>
          <cell r="D2459">
            <v>24</v>
          </cell>
          <cell r="E2459">
            <v>440.25</v>
          </cell>
          <cell r="F2459">
            <v>297.36686250000002</v>
          </cell>
          <cell r="G2459">
            <v>297.36686250000002</v>
          </cell>
        </row>
        <row r="2460">
          <cell r="A2460">
            <v>9111306</v>
          </cell>
          <cell r="B2460" t="str">
            <v>НАПРАВЛЯЮЩАЯ QUADRO 20 SFP, 20 КГ, NL250, ЧАСТИЧНОГО ВЫДВИЖЕНИЯ, EB20, ПРАВАЯ</v>
          </cell>
          <cell r="C2460">
            <v>0</v>
          </cell>
          <cell r="D2460">
            <v>24</v>
          </cell>
          <cell r="E2460">
            <v>440.25</v>
          </cell>
          <cell r="F2460">
            <v>297.36686250000002</v>
          </cell>
          <cell r="G2460">
            <v>297.36686250000002</v>
          </cell>
        </row>
        <row r="2461">
          <cell r="A2461">
            <v>9099957</v>
          </cell>
          <cell r="B2461" t="str">
            <v>НАПРАВЛЯЮЩАЯ QUADRO 20 SFP, 20 КГ, NL300, ЧАСТИЧНОГО ВЫДВИЖЕНИЯ, EB20, ЛЕВАЯ</v>
          </cell>
          <cell r="C2461">
            <v>0</v>
          </cell>
          <cell r="D2461">
            <v>24</v>
          </cell>
          <cell r="E2461">
            <v>453</v>
          </cell>
          <cell r="F2461">
            <v>305.97885000000002</v>
          </cell>
          <cell r="G2461">
            <v>305.97885000000002</v>
          </cell>
        </row>
        <row r="2462">
          <cell r="A2462">
            <v>9099958</v>
          </cell>
          <cell r="B2462" t="str">
            <v>НАПРАВЛЯЮЩАЯ QUADRO 20 SFP, 20 КГ, NL300, ЧАСТИЧНОГО ВЫДВИЖЕНИЯ, EB20, ПРАВАЯ</v>
          </cell>
          <cell r="C2462">
            <v>0</v>
          </cell>
          <cell r="D2462">
            <v>24</v>
          </cell>
          <cell r="E2462">
            <v>453</v>
          </cell>
          <cell r="F2462">
            <v>305.97885000000002</v>
          </cell>
          <cell r="G2462">
            <v>305.97885000000002</v>
          </cell>
        </row>
        <row r="2463">
          <cell r="A2463">
            <v>9099961</v>
          </cell>
          <cell r="B2463" t="str">
            <v>НАПРАВЛЯЮЩАЯ QUADRO 22 SFP, 22 КГ, NL350, ЧАСТИЧНОГО ВЫДВИЖЕНИЯ, EB20, ЛЕВАЯ</v>
          </cell>
          <cell r="C2463">
            <v>0</v>
          </cell>
          <cell r="D2463">
            <v>24</v>
          </cell>
          <cell r="E2463">
            <v>465.76</v>
          </cell>
          <cell r="F2463">
            <v>314.59759199999996</v>
          </cell>
          <cell r="G2463">
            <v>314.59759199999996</v>
          </cell>
        </row>
        <row r="2464">
          <cell r="A2464">
            <v>9099962</v>
          </cell>
          <cell r="B2464" t="str">
            <v>НАПРАВЛЯЮЩАЯ QUADRO 22 SFP, 22 КГ, NL350, ЧАСТИЧНОГО ВЫДВИЖЕНИЯ, EB20, ПРАВАЯ</v>
          </cell>
          <cell r="C2464">
            <v>0</v>
          </cell>
          <cell r="D2464">
            <v>24</v>
          </cell>
          <cell r="E2464">
            <v>465.76</v>
          </cell>
          <cell r="F2464">
            <v>314.59759199999996</v>
          </cell>
          <cell r="G2464">
            <v>314.59759199999996</v>
          </cell>
        </row>
        <row r="2465">
          <cell r="A2465">
            <v>9099965</v>
          </cell>
          <cell r="B2465" t="str">
            <v>НАПРАВЛЯЮЩАЯ QUADRO 25 SFP, 25 КГ, NL400, ЧАСТИЧНОГО ВЫДВИЖЕНИЯ, EB20, ЛЕВАЯ</v>
          </cell>
          <cell r="C2465">
            <v>0</v>
          </cell>
          <cell r="D2465">
            <v>24</v>
          </cell>
          <cell r="E2465">
            <v>491.28</v>
          </cell>
          <cell r="F2465">
            <v>331.83507600000002</v>
          </cell>
          <cell r="G2465">
            <v>331.83507600000002</v>
          </cell>
        </row>
        <row r="2466">
          <cell r="A2466">
            <v>9099966</v>
          </cell>
          <cell r="B2466" t="str">
            <v>НАПРАВЛЯЮЩАЯ QUADRO 25 SFP, 25 КГ, NL400, ЧАСТИЧНОГО ВЫДВИЖЕНИЯ, EB20, ПРАВАЯ</v>
          </cell>
          <cell r="C2466">
            <v>0</v>
          </cell>
          <cell r="D2466">
            <v>24</v>
          </cell>
          <cell r="E2466">
            <v>491.28</v>
          </cell>
          <cell r="F2466">
            <v>331.83507600000002</v>
          </cell>
          <cell r="G2466">
            <v>331.83507600000002</v>
          </cell>
        </row>
        <row r="2467">
          <cell r="A2467">
            <v>9099967</v>
          </cell>
          <cell r="B2467" t="str">
            <v>НАПРАВЛЯЮЩАЯ QUADRO 25 SFP, 25 КГ, NL450, ЧАСТИЧНОГО ВЫДВИЖЕНИЯ, EB20, ЛЕВАЯ</v>
          </cell>
          <cell r="C2467">
            <v>0</v>
          </cell>
          <cell r="D2467">
            <v>24</v>
          </cell>
          <cell r="E2467">
            <v>516.79999999999995</v>
          </cell>
          <cell r="F2467">
            <v>349.07255999999995</v>
          </cell>
          <cell r="G2467">
            <v>349.07255999999995</v>
          </cell>
        </row>
        <row r="2468">
          <cell r="A2468">
            <v>9099968</v>
          </cell>
          <cell r="B2468" t="str">
            <v>НАПРАВЛЯЮЩАЯ QUADRO 25 SFP, 25 КГ, NL450, ЧАСТИЧНОГО ВЫДВИЖЕНИЯ, EB20, ПРАВАЯ</v>
          </cell>
          <cell r="C2468">
            <v>0</v>
          </cell>
          <cell r="D2468">
            <v>24</v>
          </cell>
          <cell r="E2468">
            <v>516.79999999999995</v>
          </cell>
          <cell r="F2468">
            <v>349.07255999999995</v>
          </cell>
          <cell r="G2468">
            <v>349.07255999999995</v>
          </cell>
        </row>
        <row r="2469">
          <cell r="A2469">
            <v>9099969</v>
          </cell>
          <cell r="B2469" t="str">
            <v>НАПРАВЛЯЮЩАЯ QUADRO 25 SFP, 25 КГ, NL500, ЧАСТИЧНОГО ВЫДВИЖЕНИЯ, EB20, ЛЕВАЯ</v>
          </cell>
          <cell r="C2469">
            <v>0</v>
          </cell>
          <cell r="D2469">
            <v>24</v>
          </cell>
          <cell r="E2469">
            <v>555.09</v>
          </cell>
          <cell r="F2469">
            <v>374.93554050000006</v>
          </cell>
          <cell r="G2469">
            <v>374.93554050000006</v>
          </cell>
        </row>
        <row r="2470">
          <cell r="A2470">
            <v>9099970</v>
          </cell>
          <cell r="B2470" t="str">
            <v>НАПРАВЛЯЮЩАЯ QUADRO 25 SFP, 25 КГ, NL500, ЧАСТИЧНОГО ВЫДВИЖЕНИЯ, EB20, ПРАВАЯ</v>
          </cell>
          <cell r="C2470">
            <v>0</v>
          </cell>
          <cell r="D2470">
            <v>24</v>
          </cell>
          <cell r="E2470">
            <v>555.09</v>
          </cell>
          <cell r="F2470">
            <v>374.93554050000006</v>
          </cell>
          <cell r="G2470">
            <v>374.93554050000006</v>
          </cell>
        </row>
        <row r="2471">
          <cell r="A2471">
            <v>9111311</v>
          </cell>
          <cell r="B2471" t="str">
            <v>НАПРАВЛЯЮЩАЯ QUADRO 25 SFP, 25 КГ, NL550, ЧАСТИЧНОГО ВЫДВИЖЕНИЯ, EB20, ЛЕВАЯ*ЗАКАЗНАЯ ПОЗИЦИЯ!!!</v>
          </cell>
          <cell r="C2471" t="str">
            <v>*</v>
          </cell>
          <cell r="D2471">
            <v>24</v>
          </cell>
          <cell r="E2471">
            <v>606.12</v>
          </cell>
          <cell r="F2471">
            <v>409.40375400000011</v>
          </cell>
          <cell r="G2471">
            <v>409.40375400000011</v>
          </cell>
        </row>
        <row r="2472">
          <cell r="A2472">
            <v>9111312</v>
          </cell>
          <cell r="B2472" t="str">
            <v>НАПРАВЛЯЮЩАЯ QUADRO 25 SFP, 25 КГ, NL550, ЧАСТИЧНОГО ВЫДВИЖЕНИЯ, EB20, ПРАВАЯ*ЗАКАЗНАЯ ПОЗИЦИЯ!!!</v>
          </cell>
          <cell r="C2472" t="str">
            <v>*</v>
          </cell>
          <cell r="D2472">
            <v>24</v>
          </cell>
          <cell r="E2472">
            <v>606.12</v>
          </cell>
          <cell r="F2472">
            <v>409.40375400000011</v>
          </cell>
          <cell r="G2472">
            <v>409.40375400000011</v>
          </cell>
        </row>
        <row r="2473">
          <cell r="A2473">
            <v>9144830</v>
          </cell>
          <cell r="B2473" t="str">
            <v>ФИКСАТОР ДЛЯ QUADRO НАДВИЖНОГО МОНТАЖА ДЛЯ ДЕРЕВЯННЫХ ЯЩИКОВ, ЛЕВЫЙ</v>
          </cell>
          <cell r="C2473">
            <v>0</v>
          </cell>
          <cell r="D2473">
            <v>100</v>
          </cell>
          <cell r="E2473">
            <v>44.02</v>
          </cell>
          <cell r="F2473">
            <v>29.733309000000006</v>
          </cell>
          <cell r="G2473">
            <v>29.733309000000006</v>
          </cell>
        </row>
        <row r="2474">
          <cell r="A2474">
            <v>9144841</v>
          </cell>
          <cell r="B2474" t="str">
            <v>ФИКСАТОР ДЛЯ QUADRO НАДВИЖНОГО МОНТАЖА ДЛЯ ДЕРЕВЯННЫХ ЯЩИКОВ, ПРАВЫЙ</v>
          </cell>
          <cell r="C2474">
            <v>0</v>
          </cell>
          <cell r="D2474">
            <v>100</v>
          </cell>
          <cell r="E2474">
            <v>44.02</v>
          </cell>
          <cell r="F2474">
            <v>29.733309000000006</v>
          </cell>
          <cell r="G2474">
            <v>29.733309000000006</v>
          </cell>
        </row>
        <row r="2475">
          <cell r="A2475">
            <v>75808</v>
          </cell>
          <cell r="B2475" t="str">
            <v>КОМПЛЕКТ ФИКСАТОРОВ ДЛЯ QUADRO НАДВИЖНОГО МОНТАЖА ДЛЯ ДЕРЕВЯННЫХ ЯЩИКОВ С ДНИЩЕМ ЗАПОДЛИЦО</v>
          </cell>
          <cell r="C2475">
            <v>0</v>
          </cell>
          <cell r="D2475">
            <v>5</v>
          </cell>
          <cell r="E2475">
            <v>90.66</v>
          </cell>
          <cell r="F2475">
            <v>61.236297</v>
          </cell>
          <cell r="G2475">
            <v>61.236297</v>
          </cell>
        </row>
        <row r="2476">
          <cell r="A2476">
            <v>9049306</v>
          </cell>
          <cell r="B2476" t="str">
            <v>НАПРАВЛЯЮЩАЯ QUADRO V6 15 SFD, 15 КГ, NL250, ПОЛНОГО ВЫДВИЖЕНИЯ, EB20, ЛЕВАЯ</v>
          </cell>
          <cell r="C2476">
            <v>0</v>
          </cell>
          <cell r="D2476">
            <v>20</v>
          </cell>
          <cell r="E2476">
            <v>632.52</v>
          </cell>
          <cell r="F2476">
            <v>427.235634</v>
          </cell>
          <cell r="G2476">
            <v>427.235634</v>
          </cell>
        </row>
        <row r="2477">
          <cell r="A2477">
            <v>9049307</v>
          </cell>
          <cell r="B2477" t="str">
            <v>НАПРАВЛЯЮЩАЯ QUADRO V6 15 SFD, 15 КГ, NL250, ПОЛНОГО ВЫДВИЖЕНИЯ, EB20, ПРАВАЯ</v>
          </cell>
          <cell r="C2477">
            <v>0</v>
          </cell>
          <cell r="D2477">
            <v>20</v>
          </cell>
          <cell r="E2477">
            <v>632.52</v>
          </cell>
          <cell r="F2477">
            <v>427.235634</v>
          </cell>
          <cell r="G2477">
            <v>427.235634</v>
          </cell>
        </row>
        <row r="2478">
          <cell r="A2478">
            <v>9047647</v>
          </cell>
          <cell r="B2478" t="str">
            <v>НАПРАВЛЯЮЩАЯ QUADRO V6 25 SFD, 25 КГ, NL300, ПОЛНОГО ВЫДВИЖЕНИЯ, EB20, ЛЕВАЯ</v>
          </cell>
          <cell r="C2478">
            <v>0</v>
          </cell>
          <cell r="D2478">
            <v>20</v>
          </cell>
          <cell r="E2478">
            <v>650.85</v>
          </cell>
          <cell r="F2478">
            <v>439.61663250000004</v>
          </cell>
          <cell r="G2478">
            <v>439.61663250000004</v>
          </cell>
        </row>
        <row r="2479">
          <cell r="A2479">
            <v>9047648</v>
          </cell>
          <cell r="B2479" t="str">
            <v>НАПРАВЛЯЮЩАЯ QUADRO V6 25 SFD, 25 КГ, NL300, ПОЛНОГО ВЫДВИЖЕНИЯ, EB20, ПРАВАЯ</v>
          </cell>
          <cell r="C2479">
            <v>0</v>
          </cell>
          <cell r="D2479">
            <v>20</v>
          </cell>
          <cell r="E2479">
            <v>650.85</v>
          </cell>
          <cell r="F2479">
            <v>439.61663250000004</v>
          </cell>
          <cell r="G2479">
            <v>439.61663250000004</v>
          </cell>
        </row>
        <row r="2480">
          <cell r="A2480">
            <v>9047662</v>
          </cell>
          <cell r="B2480" t="str">
            <v>НАПРАВЛЯЮЩАЯ QUADRO V6 25 SFD, 25 КГ, NL350, ПОЛНОГО ВЫДВИЖЕНИЯ, EB20, ЛЕВАЯ</v>
          </cell>
          <cell r="C2480">
            <v>0</v>
          </cell>
          <cell r="D2480">
            <v>20</v>
          </cell>
          <cell r="E2480">
            <v>669.18</v>
          </cell>
          <cell r="F2480">
            <v>451.99763099999996</v>
          </cell>
          <cell r="G2480">
            <v>451.99763099999996</v>
          </cell>
        </row>
        <row r="2481">
          <cell r="A2481">
            <v>9047666</v>
          </cell>
          <cell r="B2481" t="str">
            <v>НАПРАВЛЯЮЩАЯ QUADRO V6 25 SFD, 25 КГ, NL350, ПОЛНОГО ВЫДВИЖЕНИЯ, EB20, ПРАВАЯ</v>
          </cell>
          <cell r="C2481">
            <v>0</v>
          </cell>
          <cell r="D2481">
            <v>20</v>
          </cell>
          <cell r="E2481">
            <v>669.18</v>
          </cell>
          <cell r="F2481">
            <v>451.99763099999996</v>
          </cell>
          <cell r="G2481">
            <v>451.99763099999996</v>
          </cell>
        </row>
        <row r="2482">
          <cell r="A2482">
            <v>9047735</v>
          </cell>
          <cell r="B2482" t="str">
            <v>НАПРАВЛЯЮЩАЯ QUADRO V6 30 SFD, 30 КГ, NL400, ПОЛНОГО ВЫДВИЖЕНИЯ, EB20, ЛЕВАЯ</v>
          </cell>
          <cell r="C2482">
            <v>0</v>
          </cell>
          <cell r="D2482">
            <v>20</v>
          </cell>
          <cell r="E2482">
            <v>705.86</v>
          </cell>
          <cell r="F2482">
            <v>476.77313700000008</v>
          </cell>
          <cell r="G2482">
            <v>476.77313700000008</v>
          </cell>
        </row>
        <row r="2483">
          <cell r="A2483">
            <v>9047736</v>
          </cell>
          <cell r="B2483" t="str">
            <v>НАПРАВЛЯЮЩАЯ QUADRO V6 30 SFD, 30 КГ, NL400, ПОЛНОГО ВЫДВИЖЕНИЯ, EB20, ПРАВАЯ</v>
          </cell>
          <cell r="C2483">
            <v>0</v>
          </cell>
          <cell r="D2483">
            <v>20</v>
          </cell>
          <cell r="E2483">
            <v>705.86</v>
          </cell>
          <cell r="F2483">
            <v>476.77313700000008</v>
          </cell>
          <cell r="G2483">
            <v>476.77313700000008</v>
          </cell>
        </row>
        <row r="2484">
          <cell r="A2484">
            <v>9047751</v>
          </cell>
          <cell r="B2484" t="str">
            <v>НАПРАВЛЯЮЩАЯ QUADRO V6 30 SFD, 30 КГ, NL450, ПОЛНОГО ВЫДВИЖЕНИЯ, EB20, ЛЕВАЯ</v>
          </cell>
          <cell r="C2484">
            <v>0</v>
          </cell>
          <cell r="D2484">
            <v>20</v>
          </cell>
          <cell r="E2484">
            <v>742.52</v>
          </cell>
          <cell r="F2484">
            <v>501.53513400000003</v>
          </cell>
          <cell r="G2484">
            <v>501.53513400000003</v>
          </cell>
        </row>
        <row r="2485">
          <cell r="A2485">
            <v>9047752</v>
          </cell>
          <cell r="B2485" t="str">
            <v>НАПРАВЛЯЮЩАЯ QUADRO V6 30 SFD, 30 КГ, NL450, ПОЛНОГО ВЫДВИЖЕНИЯ, EB20, ПРАВАЯ</v>
          </cell>
          <cell r="C2485">
            <v>0</v>
          </cell>
          <cell r="D2485">
            <v>20</v>
          </cell>
          <cell r="E2485">
            <v>742.52</v>
          </cell>
          <cell r="F2485">
            <v>501.53513400000003</v>
          </cell>
          <cell r="G2485">
            <v>501.53513400000003</v>
          </cell>
        </row>
        <row r="2486">
          <cell r="A2486">
            <v>9047770</v>
          </cell>
          <cell r="B2486" t="str">
            <v>НАПРАВЛЯЮЩАЯ QUADRO V6 30 SFD, 30 КГ, NL500, ПОЛНОГО ВЫДВИЖЕНИЯ, EB20, ЛЕВАЯ</v>
          </cell>
          <cell r="C2486">
            <v>0</v>
          </cell>
          <cell r="D2486">
            <v>20</v>
          </cell>
          <cell r="E2486">
            <v>797.52</v>
          </cell>
          <cell r="F2486">
            <v>538.68488400000001</v>
          </cell>
          <cell r="G2486">
            <v>538.68488400000001</v>
          </cell>
        </row>
        <row r="2487">
          <cell r="A2487">
            <v>9047771</v>
          </cell>
          <cell r="B2487" t="str">
            <v>НАПРАВЛЯЮЩАЯ QUADRO V6 30 SFD, 30 КГ, NL500, ПОЛНОГО ВЫДВИЖЕНИЯ, EB20, ПРАВАЯ</v>
          </cell>
          <cell r="C2487">
            <v>0</v>
          </cell>
          <cell r="D2487">
            <v>20</v>
          </cell>
          <cell r="E2487">
            <v>797.52</v>
          </cell>
          <cell r="F2487">
            <v>538.68488400000001</v>
          </cell>
          <cell r="G2487">
            <v>538.68488400000001</v>
          </cell>
        </row>
        <row r="2488">
          <cell r="A2488">
            <v>9047774</v>
          </cell>
          <cell r="B2488" t="str">
            <v>НАПРАВЛЯЮЩАЯ QUADRO V6 30 SFD, 30 КГ, NL550, ПОЛНОГО ВЫДВИЖЕНИЯ, EB20, ЛЕВАЯ</v>
          </cell>
          <cell r="C2488">
            <v>0</v>
          </cell>
          <cell r="D2488">
            <v>20</v>
          </cell>
          <cell r="E2488">
            <v>870.84</v>
          </cell>
          <cell r="F2488">
            <v>588.20887800000014</v>
          </cell>
          <cell r="G2488">
            <v>588.20887800000014</v>
          </cell>
        </row>
        <row r="2489">
          <cell r="A2489">
            <v>9047775</v>
          </cell>
          <cell r="B2489" t="str">
            <v>НАПРАВЛЯЮЩАЯ QUADRO V6 30 SFD, 30 КГ, NL550, ПОЛНОГО ВЫДВИЖЕНИЯ, EB20, ПРАВАЯ</v>
          </cell>
          <cell r="C2489">
            <v>0</v>
          </cell>
          <cell r="D2489">
            <v>20</v>
          </cell>
          <cell r="E2489">
            <v>870.84</v>
          </cell>
          <cell r="F2489">
            <v>588.20887800000014</v>
          </cell>
          <cell r="G2489">
            <v>588.20887800000014</v>
          </cell>
        </row>
        <row r="2490">
          <cell r="A2490">
            <v>1909074</v>
          </cell>
          <cell r="B2490" t="str">
            <v>КОМПЛЕКТ НАПРАВЛЯЮЩИХ QUADRO V6 30 SFD, 30 КГ, NL600, ПОЛНОГО ВЫДВИЖЕНИЯ, EB20*ЗАКАЗНАЯ ПОЗИЦИЯ!!!</v>
          </cell>
          <cell r="C2490" t="str">
            <v>*</v>
          </cell>
          <cell r="D2490">
            <v>1</v>
          </cell>
          <cell r="E2490">
            <v>2157.86</v>
          </cell>
          <cell r="F2490">
            <v>1457.5265370000002</v>
          </cell>
          <cell r="G2490">
            <v>1457.5265370000002</v>
          </cell>
        </row>
        <row r="2491">
          <cell r="A2491">
            <v>9111359</v>
          </cell>
          <cell r="B2491" t="str">
            <v>НАПРАВЛЯЮЩАЯ QUADRO V6 15 SFP, 15 КГ, NL250, ПОЛНОГО ВЫДВИЖЕНИЯ, EB20, ЛЕВАЯ</v>
          </cell>
          <cell r="C2491">
            <v>0</v>
          </cell>
          <cell r="D2491">
            <v>20</v>
          </cell>
          <cell r="E2491">
            <v>691.82</v>
          </cell>
          <cell r="F2491">
            <v>467.28981900000002</v>
          </cell>
          <cell r="G2491">
            <v>467.28981900000002</v>
          </cell>
        </row>
        <row r="2492">
          <cell r="A2492">
            <v>9111360</v>
          </cell>
          <cell r="B2492" t="str">
            <v>НАПРАВЛЯЮЩАЯ QUADRO V6 15 SFP, 15 КГ, NL250, ПОЛНОГО ВЫДВИЖЕНИЯ, EB20, ПРАВАЯ</v>
          </cell>
          <cell r="C2492">
            <v>0</v>
          </cell>
          <cell r="D2492">
            <v>20</v>
          </cell>
          <cell r="E2492">
            <v>691.82</v>
          </cell>
          <cell r="F2492">
            <v>467.28981900000002</v>
          </cell>
          <cell r="G2492">
            <v>467.28981900000002</v>
          </cell>
        </row>
        <row r="2493">
          <cell r="A2493">
            <v>9105123</v>
          </cell>
          <cell r="B2493" t="str">
            <v>НАПРАВЛЯЮЩАЯ QUADRO V6 25 SFP, 25 КГ, NL300, ПОЛНОГО ВЫДВИЖЕНИЯ, EB20, ЛЕВАЯ</v>
          </cell>
          <cell r="C2493">
            <v>0</v>
          </cell>
          <cell r="D2493">
            <v>20</v>
          </cell>
          <cell r="E2493">
            <v>711.87</v>
          </cell>
          <cell r="F2493">
            <v>480.83259150000009</v>
          </cell>
          <cell r="G2493">
            <v>480.83259150000009</v>
          </cell>
        </row>
        <row r="2494">
          <cell r="A2494">
            <v>9105124</v>
          </cell>
          <cell r="B2494" t="str">
            <v>НАПРАВЛЯЮЩАЯ QUADRO V6 25 SFP, 25 КГ, NL300, ПОЛНОГО ВЫДВИЖЕНИЯ, EB20, ПРАВАЯ</v>
          </cell>
          <cell r="C2494">
            <v>0</v>
          </cell>
          <cell r="D2494">
            <v>20</v>
          </cell>
          <cell r="E2494">
            <v>711.87</v>
          </cell>
          <cell r="F2494">
            <v>480.83259150000009</v>
          </cell>
          <cell r="G2494">
            <v>480.83259150000009</v>
          </cell>
        </row>
        <row r="2495">
          <cell r="A2495">
            <v>9105929</v>
          </cell>
          <cell r="B2495" t="str">
            <v>НАПРАВЛЯЮЩАЯ QUADRO V6 25 SFP, 25 КГ, NL350, ПОЛНОГО ВЫДВИЖЕНИЯ, EB20, ЛЕВАЯ</v>
          </cell>
          <cell r="C2495">
            <v>0</v>
          </cell>
          <cell r="D2495">
            <v>20</v>
          </cell>
          <cell r="E2495">
            <v>731.93</v>
          </cell>
          <cell r="F2495">
            <v>494.38211849999999</v>
          </cell>
          <cell r="G2495">
            <v>494.38211849999999</v>
          </cell>
        </row>
        <row r="2496">
          <cell r="A2496">
            <v>9105931</v>
          </cell>
          <cell r="B2496" t="str">
            <v>НАПРАВЛЯЮЩАЯ QUADRO V6 25 SFP, 25 КГ, NL350, ПОЛНОГО ВЫДВИЖЕНИЯ, EB20, ПРАВАЯ</v>
          </cell>
          <cell r="C2496">
            <v>0</v>
          </cell>
          <cell r="D2496">
            <v>20</v>
          </cell>
          <cell r="E2496">
            <v>731.93</v>
          </cell>
          <cell r="F2496">
            <v>494.38211849999999</v>
          </cell>
          <cell r="G2496">
            <v>494.38211849999999</v>
          </cell>
        </row>
        <row r="2497">
          <cell r="A2497">
            <v>9105121</v>
          </cell>
          <cell r="B2497" t="str">
            <v>НАПРАВЛЯЮЩАЯ QUADRO V6 30 SFP, 30 КГ, NL400, ПОЛНОГО ВЫДВИЖЕНИЯ, EB20, ЛЕВАЯ</v>
          </cell>
          <cell r="C2497">
            <v>0</v>
          </cell>
          <cell r="D2497">
            <v>20</v>
          </cell>
          <cell r="E2497">
            <v>772.04</v>
          </cell>
          <cell r="F2497">
            <v>521.47441800000001</v>
          </cell>
          <cell r="G2497">
            <v>521.47441800000001</v>
          </cell>
        </row>
        <row r="2498">
          <cell r="A2498">
            <v>9105122</v>
          </cell>
          <cell r="B2498" t="str">
            <v>НАПРАВЛЯЮЩАЯ QUADRO V6 30 SFP, 30 КГ, NL400, ПОЛНОГО ВЫДВИЖЕНИЯ, EB20, ПРАВАЯ</v>
          </cell>
          <cell r="C2498">
            <v>0</v>
          </cell>
          <cell r="D2498">
            <v>20</v>
          </cell>
          <cell r="E2498">
            <v>772.04</v>
          </cell>
          <cell r="F2498">
            <v>521.47441800000001</v>
          </cell>
          <cell r="G2498">
            <v>521.47441800000001</v>
          </cell>
        </row>
        <row r="2499">
          <cell r="A2499">
            <v>9105907</v>
          </cell>
          <cell r="B2499" t="str">
            <v>НАПРАВЛЯЮЩАЯ QUADRO V6 30 SFP, 30 КГ, NL450, ПОЛНОГО ВЫДВИЖЕНИЯ, EB20, ЛЕВАЯ</v>
          </cell>
          <cell r="C2499">
            <v>0</v>
          </cell>
          <cell r="D2499">
            <v>20</v>
          </cell>
          <cell r="E2499">
            <v>812.13</v>
          </cell>
          <cell r="F2499">
            <v>548.55320849999998</v>
          </cell>
          <cell r="G2499">
            <v>548.55320849999998</v>
          </cell>
        </row>
        <row r="2500">
          <cell r="A2500">
            <v>9105908</v>
          </cell>
          <cell r="B2500" t="str">
            <v>НАПРАВЛЯЮЩАЯ QUADRO V6 30 SFP, 30 КГ, NL450, ПОЛНОГО ВЫДВИЖЕНИЯ, EB20, ПРАВАЯ</v>
          </cell>
          <cell r="C2500">
            <v>0</v>
          </cell>
          <cell r="D2500">
            <v>20</v>
          </cell>
          <cell r="E2500">
            <v>812.13</v>
          </cell>
          <cell r="F2500">
            <v>548.55320849999998</v>
          </cell>
          <cell r="G2500">
            <v>548.55320849999998</v>
          </cell>
        </row>
        <row r="2501">
          <cell r="A2501">
            <v>9105118</v>
          </cell>
          <cell r="B2501" t="str">
            <v>НАПРАВЛЯЮЩАЯ QUADRO V6 30 SFP, 30 КГ, NL500, ПОЛНОГО ВЫДВИЖЕНИЯ, EB20, ЛЕВАЯ</v>
          </cell>
          <cell r="C2501">
            <v>0</v>
          </cell>
          <cell r="D2501">
            <v>20</v>
          </cell>
          <cell r="E2501">
            <v>872.28</v>
          </cell>
          <cell r="F2501">
            <v>589.18152599999996</v>
          </cell>
          <cell r="G2501">
            <v>589.18152599999996</v>
          </cell>
        </row>
        <row r="2502">
          <cell r="A2502">
            <v>9105119</v>
          </cell>
          <cell r="B2502" t="str">
            <v>НАПРАВЛЯЮЩАЯ QUADRO V6 30 SFP, 30 КГ, NL500, ПОЛНОГО ВЫДВИЖЕНИЯ, EB20, ПРАВАЯ</v>
          </cell>
          <cell r="C2502">
            <v>0</v>
          </cell>
          <cell r="D2502">
            <v>20</v>
          </cell>
          <cell r="E2502">
            <v>872.28</v>
          </cell>
          <cell r="F2502">
            <v>589.18152599999996</v>
          </cell>
          <cell r="G2502">
            <v>589.18152599999996</v>
          </cell>
        </row>
        <row r="2503">
          <cell r="A2503">
            <v>9111355</v>
          </cell>
          <cell r="B2503" t="str">
            <v>НАПРАВЛЯЮЩАЯ QUADRO V6 30 SFP, 30 КГ, NL550, ПОЛНОГО ВЫДВИЖЕНИЯ, EB20, ЛЕВАЯ</v>
          </cell>
          <cell r="C2503">
            <v>0</v>
          </cell>
          <cell r="D2503">
            <v>20</v>
          </cell>
          <cell r="E2503">
            <v>952.49</v>
          </cell>
          <cell r="F2503">
            <v>643.35937050000007</v>
          </cell>
          <cell r="G2503">
            <v>643.35937050000007</v>
          </cell>
        </row>
        <row r="2504">
          <cell r="A2504">
            <v>9111356</v>
          </cell>
          <cell r="B2504" t="str">
            <v>НАПРАВЛЯЮЩАЯ QUADRO V6 30 SFP, 30 КГ, NL550, ПОЛНОГО ВЫДВИЖЕНИЯ, EB20, ПРАВАЯ</v>
          </cell>
          <cell r="C2504">
            <v>0</v>
          </cell>
          <cell r="D2504">
            <v>20</v>
          </cell>
          <cell r="E2504">
            <v>952.49</v>
          </cell>
          <cell r="F2504">
            <v>643.35937050000007</v>
          </cell>
          <cell r="G2504">
            <v>643.35937050000007</v>
          </cell>
        </row>
        <row r="2505">
          <cell r="A2505">
            <v>9181294</v>
          </cell>
          <cell r="B2505" t="str">
            <v>КОМПЛЕКТ НАПРАВЛЯЮЩИХ QUADRO 4D V6 30 SFD, 30 КГ, NL400, ПОЛНОГО ВЫДВИЖЕНИЯ, EB20</v>
          </cell>
          <cell r="C2505">
            <v>0</v>
          </cell>
          <cell r="D2505">
            <v>1</v>
          </cell>
          <cell r="E2505">
            <v>2440.52</v>
          </cell>
          <cell r="F2505">
            <v>1648.4492340000002</v>
          </cell>
          <cell r="G2505">
            <v>1648.4492340000002</v>
          </cell>
        </row>
        <row r="2506">
          <cell r="A2506">
            <v>9181300</v>
          </cell>
          <cell r="B2506" t="str">
            <v>КОМПЛЕКТ НАПРАВЛЯЮЩИХ QUADRO 4D V6 30 SFD, 30 КГ, NL550, ПОЛНОГО ВЫДВИЖЕНИЯ, EB20</v>
          </cell>
          <cell r="C2506">
            <v>0</v>
          </cell>
          <cell r="D2506">
            <v>1</v>
          </cell>
          <cell r="E2506">
            <v>2855.36</v>
          </cell>
          <cell r="F2506">
            <v>1928.6529120000002</v>
          </cell>
          <cell r="G2506">
            <v>1928.6529120000002</v>
          </cell>
        </row>
        <row r="2507">
          <cell r="A2507">
            <v>9181303</v>
          </cell>
          <cell r="B2507" t="str">
            <v>КОМПЛЕКТ НАПРАВЛЯЮЩИХ QUADRO 4D V6 15 SFP, 15 КГ, NL250, ПОЛНОГО ВЫДВИЖЕНИЯ, EB20</v>
          </cell>
          <cell r="C2507">
            <v>0</v>
          </cell>
          <cell r="D2507">
            <v>1</v>
          </cell>
          <cell r="E2507">
            <v>2459.1799999999998</v>
          </cell>
          <cell r="F2507">
            <v>1661.0531309999999</v>
          </cell>
          <cell r="G2507">
            <v>1661.0531309999999</v>
          </cell>
        </row>
        <row r="2508">
          <cell r="A2508">
            <v>9181305</v>
          </cell>
          <cell r="B2508" t="str">
            <v>КОМПЛЕКТ НАПРАВЛЯЮЩИХ QUADRO 4D V6 25 SFP, 25 КГ, NL300, ПОЛНОГО ВЫДВИЖЕНИЯ, EB20</v>
          </cell>
          <cell r="C2508">
            <v>0</v>
          </cell>
          <cell r="D2508">
            <v>1</v>
          </cell>
          <cell r="E2508">
            <v>2509.4299999999998</v>
          </cell>
          <cell r="F2508">
            <v>1694.9944934999999</v>
          </cell>
          <cell r="G2508">
            <v>1694.9944934999999</v>
          </cell>
        </row>
        <row r="2509">
          <cell r="A2509">
            <v>9181309</v>
          </cell>
          <cell r="B2509" t="str">
            <v>КОМПЛЕКТ НАПРАВЛЯЮЩИХ QUADRO 4D V6 30 SFP, 30 КГ, NL400, ПОЛНОГО ВЫДВИЖЕНИЯ, EB20</v>
          </cell>
          <cell r="C2509">
            <v>0</v>
          </cell>
          <cell r="D2509">
            <v>1</v>
          </cell>
          <cell r="E2509">
            <v>2660.15</v>
          </cell>
          <cell r="F2509">
            <v>1796.7983175000002</v>
          </cell>
          <cell r="G2509">
            <v>1796.7983175000002</v>
          </cell>
        </row>
        <row r="2510">
          <cell r="A2510">
            <v>9181315</v>
          </cell>
          <cell r="B2510" t="str">
            <v>КОМПЛЕКТ НАПРАВЛЯЮЩИХ QUADRO 4D V6 30 SFP, 30 КГ, NL550, ПОЛНОГО ВЫДВИЖЕНИЯ, EB20</v>
          </cell>
          <cell r="C2510">
            <v>0</v>
          </cell>
          <cell r="D2510">
            <v>1</v>
          </cell>
          <cell r="E2510">
            <v>3112.36</v>
          </cell>
          <cell r="F2510">
            <v>2102.2435620000001</v>
          </cell>
          <cell r="G2510">
            <v>2102.2435620000001</v>
          </cell>
        </row>
        <row r="2511">
          <cell r="A2511">
            <v>9245377</v>
          </cell>
          <cell r="B2511" t="str">
            <v>КОМПЛЕКТ НАПРАВЛЯЮЩИХ QUADRO 4D V6 10 SFDP, 10 КГ, NL250, ПОЛНОГО ВЫДВИЖЕНИЯ, EB20</v>
          </cell>
          <cell r="C2511">
            <v>0</v>
          </cell>
          <cell r="D2511">
            <v>1</v>
          </cell>
          <cell r="E2511">
            <v>2054.33</v>
          </cell>
          <cell r="F2511">
            <v>1387.5971984999999</v>
          </cell>
          <cell r="G2511">
            <v>1387.5971984999999</v>
          </cell>
        </row>
        <row r="2512">
          <cell r="A2512">
            <v>9245379</v>
          </cell>
          <cell r="B2512" t="str">
            <v>КОМПЛЕКТ НАПРАВЛЯЮЩИХ QUADRO 4D V6 10 SFDP, 10 КГ, NL300, ПОЛНОГО ВЫДВИЖЕНИЯ, EB20</v>
          </cell>
          <cell r="C2512">
            <v>0</v>
          </cell>
          <cell r="D2512">
            <v>1</v>
          </cell>
          <cell r="E2512">
            <v>2064.4</v>
          </cell>
          <cell r="F2512">
            <v>1394.3989800000002</v>
          </cell>
          <cell r="G2512">
            <v>1394.3989800000002</v>
          </cell>
        </row>
        <row r="2513">
          <cell r="A2513">
            <v>9245381</v>
          </cell>
          <cell r="B2513" t="str">
            <v>КОМПЛЕКТ НАПРАВЛЯЮЩИХ QUADRO 4D V6 10 SFDP, 10 КГ, NL350, ПОЛНОГО ВЫДВИЖЕНИЯ, EB20</v>
          </cell>
          <cell r="C2513">
            <v>0</v>
          </cell>
          <cell r="D2513">
            <v>1</v>
          </cell>
          <cell r="E2513">
            <v>2074.4699999999998</v>
          </cell>
          <cell r="F2513">
            <v>1401.2007615</v>
          </cell>
          <cell r="G2513">
            <v>1401.2007615</v>
          </cell>
        </row>
        <row r="2514">
          <cell r="A2514">
            <v>9245382</v>
          </cell>
          <cell r="B2514" t="str">
            <v>КОМПЛЕКТ НАПРАВЛЯЮЩИХ QUADRO 4D V6 15 SFDP, 15 КГ, NL250, ПОЛНОГО ВЫДВИЖЕНИЯ, EB20</v>
          </cell>
          <cell r="C2514">
            <v>0</v>
          </cell>
          <cell r="D2514">
            <v>1</v>
          </cell>
          <cell r="E2514">
            <v>2054.33</v>
          </cell>
          <cell r="F2514">
            <v>1387.5971984999999</v>
          </cell>
          <cell r="G2514">
            <v>1387.5971984999999</v>
          </cell>
        </row>
        <row r="2515">
          <cell r="A2515">
            <v>9245384</v>
          </cell>
          <cell r="B2515" t="str">
            <v>КОМПЛЕКТ НАПРАВЛЯЮЩИХ QUADRO 4D V6 25 SFDP, 25 КГ, NL300, ПОЛНОГО ВЫДВИЖЕНИЯ, EB20</v>
          </cell>
          <cell r="C2515">
            <v>0</v>
          </cell>
          <cell r="D2515">
            <v>1</v>
          </cell>
          <cell r="E2515">
            <v>2064.4</v>
          </cell>
          <cell r="F2515">
            <v>1394.3989800000002</v>
          </cell>
          <cell r="G2515">
            <v>1394.3989800000002</v>
          </cell>
        </row>
        <row r="2516">
          <cell r="A2516">
            <v>9245386</v>
          </cell>
          <cell r="B2516" t="str">
            <v>КОМПЛЕКТ НАПРАВЛЯЮЩИХ QUADRO 4D V6 25 SFDP, 25 КГ, NL350, ПОЛНОГО ВЫДВИЖЕНИЯ, EB20</v>
          </cell>
          <cell r="C2516">
            <v>0</v>
          </cell>
          <cell r="D2516">
            <v>1</v>
          </cell>
          <cell r="E2516">
            <v>2074.4699999999998</v>
          </cell>
          <cell r="F2516">
            <v>1401.2007615</v>
          </cell>
          <cell r="G2516">
            <v>1401.2007615</v>
          </cell>
        </row>
        <row r="2517">
          <cell r="A2517">
            <v>9245388</v>
          </cell>
          <cell r="B2517" t="str">
            <v>КОМПЛЕКТ НАПРАВЛЯЮЩИХ QUADRO 4D V6 30 SFDP, 30 КГ, NL400, ПОЛНОГО ВЫДВИЖЕНИЯ, EB20</v>
          </cell>
          <cell r="C2517">
            <v>0</v>
          </cell>
          <cell r="D2517">
            <v>1</v>
          </cell>
          <cell r="E2517">
            <v>2084.5500000000002</v>
          </cell>
          <cell r="F2517">
            <v>1408.0092975</v>
          </cell>
          <cell r="G2517">
            <v>1408.0092975</v>
          </cell>
        </row>
        <row r="2518">
          <cell r="A2518">
            <v>9245390</v>
          </cell>
          <cell r="B2518" t="str">
            <v>КОМПЛЕКТ НАПРАВЛЯЮЩИХ QUADRO 4D V6 30 SFDP, 30 КГ, NL450, ПОЛНОГО ВЫДВИЖЕНИЯ, EB20</v>
          </cell>
          <cell r="C2518">
            <v>0</v>
          </cell>
          <cell r="D2518">
            <v>1</v>
          </cell>
          <cell r="E2518">
            <v>2195.36</v>
          </cell>
          <cell r="F2518">
            <v>1482.8559120000002</v>
          </cell>
          <cell r="G2518">
            <v>1482.8559120000002</v>
          </cell>
        </row>
        <row r="2519">
          <cell r="A2519">
            <v>9245392</v>
          </cell>
          <cell r="B2519" t="str">
            <v>КОМПЛЕКТ НАПРАВЛЯЮЩИХ QUADRO 4D V6 30 SFDP, 30 КГ, NL500, ПОЛНОГО ВЫДВИЖЕНИЯ, EB20</v>
          </cell>
          <cell r="C2519">
            <v>0</v>
          </cell>
          <cell r="D2519">
            <v>1</v>
          </cell>
          <cell r="E2519">
            <v>2306.16</v>
          </cell>
          <cell r="F2519">
            <v>1557.695772</v>
          </cell>
          <cell r="G2519">
            <v>1557.695772</v>
          </cell>
        </row>
        <row r="2520">
          <cell r="A2520">
            <v>9245394</v>
          </cell>
          <cell r="B2520" t="str">
            <v>КОМПЛЕКТ НАПРАВЛЯЮЩИХ QUADRO 4D V6 30 SFDP, 30 КГ, NL550, ПОЛНОГО ВЫДВИЖЕНИЯ, EB20</v>
          </cell>
          <cell r="C2520">
            <v>0</v>
          </cell>
          <cell r="D2520">
            <v>1</v>
          </cell>
          <cell r="E2520">
            <v>2416.9699999999998</v>
          </cell>
          <cell r="F2520">
            <v>1632.5423864999998</v>
          </cell>
          <cell r="G2520">
            <v>1632.5423864999998</v>
          </cell>
        </row>
        <row r="2521">
          <cell r="A2521">
            <v>9245396</v>
          </cell>
          <cell r="B2521" t="str">
            <v>КОМПЛЕКТ НАПРАВЛЯЮЩИХ QUADRO 4D V6 30 SFDP, 30 КГ, NL600, ПОЛНОГО ВЫДВИЖЕНИЯ, EB20*ЗАКАЗНАЯ ПОЗИЦИЯ!!!</v>
          </cell>
          <cell r="C2521" t="str">
            <v>*</v>
          </cell>
          <cell r="D2521">
            <v>1</v>
          </cell>
          <cell r="E2521">
            <v>2427.04</v>
          </cell>
          <cell r="F2521">
            <v>1639.3441679999999</v>
          </cell>
          <cell r="G2521">
            <v>1639.3441679999999</v>
          </cell>
        </row>
        <row r="2522">
          <cell r="A2522">
            <v>9247737</v>
          </cell>
          <cell r="B2522" t="str">
            <v>КОМПЛЕКТ НАПРАВЛЯЮЩИХ QUADRO 4D V6 15 SFP, 15 КГ, NL250, ПОЛНОГО ВЫДВИЖЕНИЯ, EB20</v>
          </cell>
          <cell r="C2522">
            <v>0</v>
          </cell>
          <cell r="D2522">
            <v>1</v>
          </cell>
          <cell r="E2522">
            <v>2507.62</v>
          </cell>
          <cell r="F2522">
            <v>1693.771929</v>
          </cell>
          <cell r="G2522">
            <v>1693.771929</v>
          </cell>
        </row>
        <row r="2523">
          <cell r="A2523">
            <v>9247738</v>
          </cell>
          <cell r="B2523" t="str">
            <v>КОМПЛЕКТ НАПРАВЛЯЮЩИХ QUADRO 4D V6 25 SFP, 25 КГ, NL300, ПОЛНОГО ВЫДВИЖЕНИЯ, EB20</v>
          </cell>
          <cell r="C2523">
            <v>0</v>
          </cell>
          <cell r="D2523">
            <v>1</v>
          </cell>
          <cell r="E2523">
            <v>2316.23</v>
          </cell>
          <cell r="F2523">
            <v>1564.4975535000001</v>
          </cell>
          <cell r="G2523">
            <v>1564.4975535000001</v>
          </cell>
        </row>
        <row r="2524">
          <cell r="A2524">
            <v>9247740</v>
          </cell>
          <cell r="B2524" t="str">
            <v>КОМПЛЕКТ НАПРАВЛЯЮЩИХ QUADRO 4D V6 25 SFP, 25 КГ, NL350, ПОЛНОГО ВЫДВИЖЕНИЯ, EB20</v>
          </cell>
          <cell r="C2524">
            <v>0</v>
          </cell>
          <cell r="D2524">
            <v>1</v>
          </cell>
          <cell r="E2524">
            <v>2326.31</v>
          </cell>
          <cell r="F2524">
            <v>1571.3060894999999</v>
          </cell>
          <cell r="G2524">
            <v>1571.3060894999999</v>
          </cell>
        </row>
        <row r="2525">
          <cell r="A2525">
            <v>9247742</v>
          </cell>
          <cell r="B2525" t="str">
            <v>КОМПЛЕКТ НАПРАВЛЯЮЩИХ QUADRO 4D V6 30 SFP, 30 КГ, NL400, ПОЛНОГО ВЫДВИЖЕНИЯ, EB20</v>
          </cell>
          <cell r="C2525">
            <v>0</v>
          </cell>
          <cell r="D2525">
            <v>1</v>
          </cell>
          <cell r="E2525">
            <v>2336.38</v>
          </cell>
          <cell r="F2525">
            <v>1578.1078710000002</v>
          </cell>
          <cell r="G2525">
            <v>1578.1078710000002</v>
          </cell>
        </row>
        <row r="2526">
          <cell r="A2526">
            <v>9247744</v>
          </cell>
          <cell r="B2526" t="str">
            <v>КОМПЛЕКТ НАПРАВЛЯЮЩИХ QUADRO 4D V6 30 SFP, 30 КГ, NL450, ПОЛНОГО ВЫДВИЖЕНИЯ, EB20</v>
          </cell>
          <cell r="C2526">
            <v>0</v>
          </cell>
          <cell r="D2526">
            <v>1</v>
          </cell>
          <cell r="E2526">
            <v>2447.19</v>
          </cell>
          <cell r="F2526">
            <v>1652.9544855000004</v>
          </cell>
          <cell r="G2526">
            <v>1652.9544855000004</v>
          </cell>
        </row>
        <row r="2527">
          <cell r="A2527">
            <v>9247746</v>
          </cell>
          <cell r="B2527" t="str">
            <v>КОМПЛЕКТ НАПРАВЛЯЮЩИХ QUADRO 4D V6 30 SFP, 30 КГ, NL500, ПОЛНОГО ВЫДВИЖЕНИЯ, EB20</v>
          </cell>
          <cell r="C2527">
            <v>0</v>
          </cell>
          <cell r="D2527">
            <v>1</v>
          </cell>
          <cell r="E2527">
            <v>2558</v>
          </cell>
          <cell r="F2527">
            <v>1727.8010999999999</v>
          </cell>
          <cell r="G2527">
            <v>1727.8010999999999</v>
          </cell>
        </row>
        <row r="2528">
          <cell r="A2528">
            <v>9247758</v>
          </cell>
          <cell r="B2528" t="str">
            <v>КОМПЛЕКТ НАПРАВЛЯЮЩИХ QUADRO 4D V6 30 SFP, 30 КГ, NL550, ПОЛНОГО ВЫДВИЖЕНИЯ, EB20</v>
          </cell>
          <cell r="C2528">
            <v>0</v>
          </cell>
          <cell r="D2528">
            <v>1</v>
          </cell>
          <cell r="E2528">
            <v>2769.53</v>
          </cell>
          <cell r="F2528">
            <v>1870.6790385000004</v>
          </cell>
          <cell r="G2528">
            <v>1870.6790385000004</v>
          </cell>
        </row>
        <row r="2529">
          <cell r="A2529">
            <v>9248444</v>
          </cell>
          <cell r="B2529" t="str">
            <v>КОМПЛЕКТ НАПРАВЛЯЮЩИХ QUADRO 4D V6 30 SFP, 30 КГ, NL600, ПОЛНОГО ВЫДВИЖЕНИЯ, EB20*ЗАКАЗНАЯ ПОЗИЦИЯ!!!</v>
          </cell>
          <cell r="C2529" t="str">
            <v>*</v>
          </cell>
          <cell r="D2529">
            <v>1</v>
          </cell>
          <cell r="E2529">
            <v>2779.6</v>
          </cell>
          <cell r="F2529">
            <v>1877.4808200000002</v>
          </cell>
          <cell r="G2529">
            <v>1877.4808200000002</v>
          </cell>
        </row>
        <row r="2530">
          <cell r="A2530">
            <v>9247529</v>
          </cell>
          <cell r="B2530" t="str">
            <v>КОМПЛЕКТ ФИКСАТОРОВ И МЕХАНИЗМА РЕГУЛИРОВКИ НАКЛОНА ДЛЯ QUADRO 4D V6</v>
          </cell>
          <cell r="C2530">
            <v>0</v>
          </cell>
          <cell r="D2530">
            <v>1</v>
          </cell>
          <cell r="E2530">
            <v>429.5</v>
          </cell>
          <cell r="F2530">
            <v>290.10577499999999</v>
          </cell>
          <cell r="G2530">
            <v>290.10577499999999</v>
          </cell>
        </row>
        <row r="2531">
          <cell r="A2531">
            <v>9246312</v>
          </cell>
          <cell r="B2531" t="str">
            <v>КОМПЛЕКТ МЕХАНИЗМ PUSH TO OPEN SILENT 10 ДЛЯ QUADRO 4D V6</v>
          </cell>
          <cell r="C2531">
            <v>0</v>
          </cell>
          <cell r="D2531">
            <v>1</v>
          </cell>
          <cell r="E2531">
            <v>1732.6299999999999</v>
          </cell>
          <cell r="F2531">
            <v>1170.3049335000001</v>
          </cell>
          <cell r="G2531">
            <v>1170.3049335000001</v>
          </cell>
        </row>
        <row r="2532">
          <cell r="A2532">
            <v>9246315</v>
          </cell>
          <cell r="B2532" t="str">
            <v>КОМПЛЕКТ МЕХАНИЗМ PUSH TO OPEN SILENT 20 ДЛЯ QUADRO 4D V6</v>
          </cell>
          <cell r="C2532">
            <v>0</v>
          </cell>
          <cell r="D2532">
            <v>1</v>
          </cell>
          <cell r="E2532">
            <v>1732.6299999999999</v>
          </cell>
          <cell r="F2532">
            <v>1170.3049335000001</v>
          </cell>
          <cell r="G2532">
            <v>1170.3049335000001</v>
          </cell>
        </row>
        <row r="2533">
          <cell r="A2533">
            <v>9246316</v>
          </cell>
          <cell r="B2533" t="str">
            <v>КОМПЛЕКТ МЕХАНИЗМ PUSH TO OPEN SILENT 30 ДЛЯ QUADRO 4D V6</v>
          </cell>
          <cell r="C2533">
            <v>0</v>
          </cell>
          <cell r="D2533">
            <v>1</v>
          </cell>
          <cell r="E2533">
            <v>1732.6299999999999</v>
          </cell>
          <cell r="F2533">
            <v>1170.3049335000001</v>
          </cell>
          <cell r="G2533">
            <v>1170.3049335000001</v>
          </cell>
        </row>
        <row r="2534">
          <cell r="A2534">
            <v>9135998</v>
          </cell>
          <cell r="B2534" t="str">
            <v>КОМПЛЕКТ НАПРАВЛЯЮЩИХ QUADRO V6+ 40 SFD, 40 КГ, NL350, ПОЛНОГО ВЫДВИЖЕНИЯ, EB20*ЗАКАЗНАЯ ПОЗИЦИЯ!!!</v>
          </cell>
          <cell r="C2534" t="str">
            <v>*</v>
          </cell>
          <cell r="D2534">
            <v>1</v>
          </cell>
          <cell r="E2534">
            <v>1633.96</v>
          </cell>
          <cell r="F2534">
            <v>1103.6582820000001</v>
          </cell>
          <cell r="G2534">
            <v>1103.6582820000001</v>
          </cell>
        </row>
        <row r="2535">
          <cell r="A2535">
            <v>9136000</v>
          </cell>
          <cell r="B2535" t="str">
            <v>КОМПЛЕКТ НАПРАВЛЯЮЩИХ QUADRO V6+ 40 SFD, 45 КГ, NL400, ПОЛНОГО ВЫДВИЖЕНИЯ, EB20*ЗАКАЗНАЯ ПОЗИЦИЯ!!!</v>
          </cell>
          <cell r="C2535" t="str">
            <v>*</v>
          </cell>
          <cell r="D2535">
            <v>1</v>
          </cell>
          <cell r="E2535">
            <v>1657.56</v>
          </cell>
          <cell r="F2535">
            <v>1119.598902</v>
          </cell>
          <cell r="G2535">
            <v>1119.598902</v>
          </cell>
        </row>
        <row r="2536">
          <cell r="A2536">
            <v>9136002</v>
          </cell>
          <cell r="B2536" t="str">
            <v>КОМПЛЕКТ НАПРАВЛЯЮЩИХ QUADRO V6+ 50 SFD, 50 КГ, NL450, ПОЛНОГО ВЫДВИЖЕНИЯ, EB20*ЗАКАЗНАЯ ПОЗИЦИЯ!!!</v>
          </cell>
          <cell r="C2536" t="str">
            <v>*</v>
          </cell>
          <cell r="D2536">
            <v>1</v>
          </cell>
          <cell r="E2536">
            <v>1681.17</v>
          </cell>
          <cell r="F2536">
            <v>1135.5462765000002</v>
          </cell>
          <cell r="G2536">
            <v>1135.5462765000002</v>
          </cell>
        </row>
        <row r="2537">
          <cell r="A2537">
            <v>9136004</v>
          </cell>
          <cell r="B2537" t="str">
            <v>КОМПЛЕКТ НАПРАВЛЯЮЩИХ QUADRO V6+ 50 SFD, 50 КГ, NL500, ПОЛНОГО ВЫДВИЖЕНИЯ, EB20*ЗАКАЗНАЯ ПОЗИЦИЯ!!!</v>
          </cell>
          <cell r="C2537" t="str">
            <v>*</v>
          </cell>
          <cell r="D2537">
            <v>1</v>
          </cell>
          <cell r="E2537">
            <v>1704.77</v>
          </cell>
          <cell r="F2537">
            <v>1151.4868964999998</v>
          </cell>
          <cell r="G2537">
            <v>1151.4868964999998</v>
          </cell>
        </row>
        <row r="2538">
          <cell r="A2538">
            <v>9136006</v>
          </cell>
          <cell r="B2538" t="str">
            <v>КОМПЛЕКТ НАПРАВЛЯЮЩИХ QUADRO V6+ 50 SFD, 50 КГ, NL550, ПОЛНОГО ВЫДВИЖЕНИЯ, EB20*ЗАКАЗНАЯ ПОЗИЦИЯ!!!</v>
          </cell>
          <cell r="C2538" t="str">
            <v>*</v>
          </cell>
          <cell r="D2538">
            <v>1</v>
          </cell>
          <cell r="E2538">
            <v>1747.26</v>
          </cell>
          <cell r="F2538">
            <v>1180.1867670000001</v>
          </cell>
          <cell r="G2538">
            <v>1180.1867670000001</v>
          </cell>
        </row>
        <row r="2539">
          <cell r="A2539">
            <v>9136008</v>
          </cell>
          <cell r="B2539" t="str">
            <v>КОМПЛЕКТ НАПРАВЛЯЮЩИХ QUADRO V6+ 50 SFD, 50 КГ, NL600, ПОЛНОГО ВЫДВИЖЕНИЯ, EB20*ЗАКАЗНАЯ ПОЗИЦИЯ!!!</v>
          </cell>
          <cell r="C2539" t="str">
            <v>*</v>
          </cell>
          <cell r="D2539">
            <v>1</v>
          </cell>
          <cell r="E2539">
            <v>1789.74</v>
          </cell>
          <cell r="F2539">
            <v>1208.8798830000001</v>
          </cell>
          <cell r="G2539">
            <v>1208.8798830000001</v>
          </cell>
        </row>
        <row r="2540">
          <cell r="A2540">
            <v>9136009</v>
          </cell>
          <cell r="B2540" t="str">
            <v>КОМПЛЕКТ НАПРАВЛЯЮЩИХ QUADRO V6+ 40 SFP, 40 КГ, NL350, ПОЛНОГО ВЫДВИЖЕНИЯ, EB20*ЗАКАЗНАЯ ПОЗИЦИЯ!!!</v>
          </cell>
          <cell r="C2540" t="str">
            <v>*</v>
          </cell>
          <cell r="D2540">
            <v>1</v>
          </cell>
          <cell r="E2540">
            <v>1775.58</v>
          </cell>
          <cell r="F2540">
            <v>1199.3155110000002</v>
          </cell>
          <cell r="G2540">
            <v>1199.3155110000002</v>
          </cell>
        </row>
        <row r="2541">
          <cell r="A2541">
            <v>9136011</v>
          </cell>
          <cell r="B2541" t="str">
            <v>КОМПЛЕКТ НАПРАВЛЯЮЩИХ QUADRO V6+ 45 SFP, 45 КГ, NL400, ПОЛНОГО ВЫДВИЖЕНИЯ, EB20*ЗАКАЗНАЯ ПОЗИЦИЯ!!!</v>
          </cell>
          <cell r="C2541" t="str">
            <v>*</v>
          </cell>
          <cell r="D2541">
            <v>1</v>
          </cell>
          <cell r="E2541">
            <v>1799.2</v>
          </cell>
          <cell r="F2541">
            <v>1215.2696400000002</v>
          </cell>
          <cell r="G2541">
            <v>1215.2696400000002</v>
          </cell>
        </row>
        <row r="2542">
          <cell r="A2542">
            <v>9136013</v>
          </cell>
          <cell r="B2542" t="str">
            <v>КОМПЛЕКТ НАПРАВЛЯЮЩИХ QUADRO V6+ 50 SFP, 50 КГ, NL450, ПОЛНОГО ВЫДВИЖЕНИЯ, EB20*ЗАКАЗНАЯ ПОЗИЦИЯ!!!</v>
          </cell>
          <cell r="C2542" t="str">
            <v>*</v>
          </cell>
          <cell r="D2542">
            <v>1</v>
          </cell>
          <cell r="E2542">
            <v>1822.8</v>
          </cell>
          <cell r="F2542">
            <v>1231.2102599999998</v>
          </cell>
          <cell r="G2542">
            <v>1231.2102599999998</v>
          </cell>
        </row>
        <row r="2543">
          <cell r="A2543">
            <v>9136015</v>
          </cell>
          <cell r="B2543" t="str">
            <v>КОМПЛЕКТ НАПРАВЛЯЮЩИХ QUADRO V6+ 50 SFP, 50 КГ, NL500, ПОЛНОГО ВЫДВИЖЕНИЯ, EB20*ЗАКАЗНАЯ ПОЗИЦИЯ!!!</v>
          </cell>
          <cell r="C2543" t="str">
            <v>*</v>
          </cell>
          <cell r="D2543">
            <v>1</v>
          </cell>
          <cell r="E2543">
            <v>1846.41</v>
          </cell>
          <cell r="F2543">
            <v>1247.1576345000001</v>
          </cell>
          <cell r="G2543">
            <v>1247.1576345000001</v>
          </cell>
        </row>
        <row r="2544">
          <cell r="A2544">
            <v>9136017</v>
          </cell>
          <cell r="B2544" t="str">
            <v>КОМПЛЕКТ НАПРАВЛЯЮЩИХ QUADRO V6+ 50 SFP, 50 КГ, NL550, ПОЛНОГО ВЫДВИЖЕНИЯ, EB20*ЗАКАЗНАЯ ПОЗИЦИЯ!!!</v>
          </cell>
          <cell r="C2544" t="str">
            <v>*</v>
          </cell>
          <cell r="D2544">
            <v>1</v>
          </cell>
          <cell r="E2544">
            <v>1888.89</v>
          </cell>
          <cell r="F2544">
            <v>1275.8507505</v>
          </cell>
          <cell r="G2544">
            <v>1275.8507505</v>
          </cell>
        </row>
        <row r="2545">
          <cell r="A2545">
            <v>9136019</v>
          </cell>
          <cell r="B2545" t="str">
            <v>КОМПЛЕКТ НАПРАВЛЯЮЩИХ QUADRO V6+ 50 SFP, 50 КГ, NL600, ПОЛНОГО ВЫДВИЖЕНИЯ, EB20*ЗАКАЗНАЯ ПОЗИЦИЯ!!!</v>
          </cell>
          <cell r="C2545" t="str">
            <v>*</v>
          </cell>
          <cell r="D2545">
            <v>1</v>
          </cell>
          <cell r="E2545">
            <v>1931.37</v>
          </cell>
          <cell r="F2545">
            <v>1304.5438664999999</v>
          </cell>
          <cell r="G2545">
            <v>1304.5438664999999</v>
          </cell>
        </row>
        <row r="2546">
          <cell r="A2546">
            <v>9117492</v>
          </cell>
          <cell r="B2546" t="str">
            <v>КОМПЛЕКТ ФИКСАТОРОВ ДЛЯ QUADRO V6+ НАДВИЖНОГО МОНТАЖА ДЛЯ ДЕРЕВЯННЫХ ЯЩИКОВ*ЗАКАЗНАЯ ПОЗИЦИЯ!!!</v>
          </cell>
          <cell r="C2546" t="str">
            <v>*</v>
          </cell>
          <cell r="D2546">
            <v>5</v>
          </cell>
          <cell r="E2546">
            <v>110.02</v>
          </cell>
          <cell r="F2546">
            <v>74.313009000000008</v>
          </cell>
          <cell r="G2546">
            <v>74.313009000000008</v>
          </cell>
        </row>
        <row r="2547">
          <cell r="A2547">
            <v>56014</v>
          </cell>
          <cell r="B2547" t="str">
            <v>КОМПЛЕКТ НАПРАВЛЯЮЩИХ QUADRO 25 ДЛЯ ПИСЬМЕННЫХ СТОЛОВ, 25 КГ, ЧАСТИЧНОГО ВЫДВИЖЕНИЯ</v>
          </cell>
          <cell r="C2547">
            <v>0</v>
          </cell>
          <cell r="D2547">
            <v>1</v>
          </cell>
          <cell r="E2547">
            <v>3403.02</v>
          </cell>
          <cell r="F2547">
            <v>2298.5698590000002</v>
          </cell>
          <cell r="G2547">
            <v>2298.5698590000002</v>
          </cell>
        </row>
        <row r="2548">
          <cell r="A2548">
            <v>9242552</v>
          </cell>
          <cell r="B2548" t="str">
            <v>КОМПЛЕКТ СТОПОРА ДЛЯ ФИКСАЦИИ ДЕРЕВЯННЫХ ЯЩИКОВ С QUADRO В ОТКРЫТОМ ПОЛОЖЕНИИ, БЕЛЫЙ</v>
          </cell>
          <cell r="C2548">
            <v>0</v>
          </cell>
          <cell r="D2548">
            <v>1</v>
          </cell>
          <cell r="E2548">
            <v>587.68999999999994</v>
          </cell>
          <cell r="F2548">
            <v>396.95521049999996</v>
          </cell>
          <cell r="G2548">
            <v>396.95521049999996</v>
          </cell>
        </row>
        <row r="2549">
          <cell r="A2549">
            <v>9242553</v>
          </cell>
          <cell r="B2549" t="str">
            <v>КОМПЛЕКТ СТОПОРА ДЛЯ ФИКСАЦИИ ДЕРЕВЯННЫХ ЯЩИКОВ С QUADRO В ОТКРЫТОМ ПОЛОЖЕНИИ, СЕРЫЙ</v>
          </cell>
          <cell r="C2549">
            <v>0</v>
          </cell>
          <cell r="D2549">
            <v>1</v>
          </cell>
          <cell r="E2549">
            <v>587.68999999999994</v>
          </cell>
          <cell r="F2549">
            <v>396.95521049999996</v>
          </cell>
          <cell r="G2549">
            <v>396.95521049999996</v>
          </cell>
        </row>
        <row r="2550">
          <cell r="A2550">
            <v>9252534</v>
          </cell>
          <cell r="B2550" t="str">
            <v>КОМПЛЕКТ СТОПОРА ДЛЯ ФИКСАЦИИ ДЕРЕВЯННЫХ ЯЩИКОВ С QUADRO В ОТКРЫТОМ ПОЛОЖЕНИИ, АНТРАЦИТ</v>
          </cell>
          <cell r="C2550">
            <v>0</v>
          </cell>
          <cell r="D2550">
            <v>1</v>
          </cell>
          <cell r="E2550">
            <v>576.70000000000005</v>
          </cell>
          <cell r="F2550">
            <v>389.53201500000006</v>
          </cell>
          <cell r="G2550">
            <v>389.53201500000006</v>
          </cell>
        </row>
        <row r="2551">
          <cell r="A2551">
            <v>9116019</v>
          </cell>
          <cell r="B2551" t="str">
            <v>СТЯЖКА ЭКСЦЕНТРИКОВАЯ RASTEX 15, ДЛЯ ПОЛОК 12 ММ, БЕЗ БУРТИКА, ЦИНКОВОЕ ЛИТЬЕ</v>
          </cell>
          <cell r="C2551">
            <v>0</v>
          </cell>
          <cell r="D2551">
            <v>2000</v>
          </cell>
          <cell r="E2551">
            <v>3.96</v>
          </cell>
          <cell r="F2551">
            <v>2.674782</v>
          </cell>
          <cell r="G2551">
            <v>2.674782</v>
          </cell>
        </row>
        <row r="2552">
          <cell r="A2552">
            <v>9059487</v>
          </cell>
          <cell r="B2552" t="str">
            <v>СТЯЖКА ЭКСЦЕНТРИКОВАЯ RASTEX 15, ДЛЯ ПОЛОК 15 ММ, БЕЗ БУРТИКА, ЦИНКОВОЕ ЛИТЬЕ</v>
          </cell>
          <cell r="C2552">
            <v>0</v>
          </cell>
          <cell r="D2552">
            <v>2000</v>
          </cell>
          <cell r="E2552">
            <v>5.31</v>
          </cell>
          <cell r="F2552">
            <v>3.5866395</v>
          </cell>
          <cell r="G2552">
            <v>3.5866395</v>
          </cell>
        </row>
        <row r="2553">
          <cell r="A2553">
            <v>9056599</v>
          </cell>
          <cell r="B2553" t="str">
            <v>СТЯЖКА ЭКСЦЕНТРИКОВАЯ RASTEX 15, ДЛЯ ПОЛОК 18 ММ, БЕЗ БУРТИКА, ЦИНКОВОЕ ЛИТЬЕ</v>
          </cell>
          <cell r="C2553">
            <v>0</v>
          </cell>
          <cell r="D2553">
            <v>2000</v>
          </cell>
          <cell r="E2553">
            <v>6.44</v>
          </cell>
          <cell r="F2553">
            <v>4.3498980000000005</v>
          </cell>
          <cell r="G2553">
            <v>4.3498980000000005</v>
          </cell>
        </row>
        <row r="2554">
          <cell r="A2554">
            <v>1048254</v>
          </cell>
          <cell r="B2554" t="str">
            <v>СТЯЖКА ЭКСЦЕНТРИКОВАЯ RASTEX 15, ДЛЯ ПОЛОК 22 ММ, БЕЗ БУРТИКА, ЦИНКОВОЕ ЛИТЬЕ, НИКЕЛИРОВАННАЯ</v>
          </cell>
          <cell r="C2554">
            <v>0</v>
          </cell>
          <cell r="D2554">
            <v>2000</v>
          </cell>
          <cell r="E2554">
            <v>8.01</v>
          </cell>
          <cell r="F2554">
            <v>5.4103545000000004</v>
          </cell>
          <cell r="G2554">
            <v>5.4103545000000004</v>
          </cell>
        </row>
        <row r="2555">
          <cell r="A2555">
            <v>1008524</v>
          </cell>
          <cell r="B2555" t="str">
            <v>ЗАГЛУШКА ДЛЯ RASTEX 15, ПЛАСТИК, ЦВЕТ БЕЛЫЙ</v>
          </cell>
          <cell r="C2555">
            <v>0</v>
          </cell>
          <cell r="D2555">
            <v>5000</v>
          </cell>
          <cell r="E2555">
            <v>0.69</v>
          </cell>
          <cell r="F2555">
            <v>0.46606049999999999</v>
          </cell>
          <cell r="G2555">
            <v>0.46606049999999999</v>
          </cell>
        </row>
        <row r="2556">
          <cell r="A2556">
            <v>1008525</v>
          </cell>
          <cell r="B2556" t="str">
            <v>ЗАГЛУШКА ДЛЯ RASTEX 15, ПЛАСТИК, ЦВЕТ КОРИЧНЕВЫЙ</v>
          </cell>
          <cell r="C2556">
            <v>0</v>
          </cell>
          <cell r="D2556">
            <v>5000</v>
          </cell>
          <cell r="E2556">
            <v>0.69</v>
          </cell>
          <cell r="F2556">
            <v>0.46606049999999999</v>
          </cell>
          <cell r="G2556">
            <v>0.46606049999999999</v>
          </cell>
        </row>
        <row r="2557">
          <cell r="A2557">
            <v>1009563</v>
          </cell>
          <cell r="B2557" t="str">
            <v>ЗАГЛУШКА ДЛЯ RASTEX 15,ПЛАСТИК,ЧЕРНАЯ</v>
          </cell>
          <cell r="C2557">
            <v>0</v>
          </cell>
          <cell r="D2557">
            <v>5000</v>
          </cell>
          <cell r="E2557">
            <v>0.69</v>
          </cell>
          <cell r="F2557">
            <v>0.46606049999999999</v>
          </cell>
          <cell r="G2557">
            <v>0.46606049999999999</v>
          </cell>
        </row>
        <row r="2558">
          <cell r="A2558">
            <v>1028226</v>
          </cell>
          <cell r="B2558" t="str">
            <v>ЗАГЛУШКА ДЛЯ RASTEX 15,ПЛАСТИК,БЕЖЕВАЯ</v>
          </cell>
          <cell r="C2558">
            <v>0</v>
          </cell>
          <cell r="D2558">
            <v>5000</v>
          </cell>
          <cell r="E2558">
            <v>0.69</v>
          </cell>
          <cell r="F2558">
            <v>0.46606049999999999</v>
          </cell>
          <cell r="G2558">
            <v>0.46606049999999999</v>
          </cell>
        </row>
        <row r="2559">
          <cell r="A2559">
            <v>9046180</v>
          </cell>
          <cell r="B2559" t="str">
            <v>ДЮБЕЛЬ БЫСТРОГО МОНТАЖА RAPID S DU 324 ДЛЯ RASTEX, L20, D8</v>
          </cell>
          <cell r="C2559">
            <v>0</v>
          </cell>
          <cell r="D2559">
            <v>2000</v>
          </cell>
          <cell r="E2559">
            <v>5.36</v>
          </cell>
          <cell r="F2559">
            <v>3.6204120000000004</v>
          </cell>
          <cell r="G2559">
            <v>3.6204120000000004</v>
          </cell>
        </row>
        <row r="2560">
          <cell r="A2560">
            <v>9046182</v>
          </cell>
          <cell r="B2560" t="str">
            <v>ДЮБЕЛЬ БЫСТРОГО МОНТАЖА RAPID S DU 325 ДЛЯ RASTEX, L30, D8</v>
          </cell>
          <cell r="C2560">
            <v>0</v>
          </cell>
          <cell r="D2560">
            <v>2000</v>
          </cell>
          <cell r="E2560">
            <v>5.56</v>
          </cell>
          <cell r="F2560">
            <v>3.7555019999999999</v>
          </cell>
          <cell r="G2560">
            <v>3.7555019999999999</v>
          </cell>
        </row>
        <row r="2561">
          <cell r="A2561">
            <v>9046186</v>
          </cell>
          <cell r="B2561" t="str">
            <v>ДЮБЕЛЬ БЫСТРОГО МОНТАЖА RAPID S DU 333 ДЛЯ RASTEX, L30, D10</v>
          </cell>
          <cell r="C2561">
            <v>0</v>
          </cell>
          <cell r="D2561">
            <v>2000</v>
          </cell>
          <cell r="E2561">
            <v>5.56</v>
          </cell>
          <cell r="F2561">
            <v>3.7555019999999999</v>
          </cell>
          <cell r="G2561">
            <v>3.7555019999999999</v>
          </cell>
        </row>
        <row r="2562">
          <cell r="A2562">
            <v>9047974</v>
          </cell>
          <cell r="B2562" t="str">
            <v>ДЮБЕЛЬ ВВИНЧИВАЕМЫЙ TWISTER DU 319 T ДЛЯ RASTEX, L20</v>
          </cell>
          <cell r="C2562">
            <v>0</v>
          </cell>
          <cell r="D2562">
            <v>2000</v>
          </cell>
          <cell r="E2562">
            <v>4.13</v>
          </cell>
          <cell r="F2562">
            <v>2.7896084999999995</v>
          </cell>
          <cell r="G2562">
            <v>2.7896084999999995</v>
          </cell>
        </row>
        <row r="2563">
          <cell r="A2563">
            <v>9047644</v>
          </cell>
          <cell r="B2563" t="str">
            <v>ДЮБЕЛЬ ВВИНЧИВАЕМЫЙ TWISTER DU 232 T ДЛЯ RASTEX, L30</v>
          </cell>
          <cell r="C2563">
            <v>0</v>
          </cell>
          <cell r="D2563">
            <v>2000</v>
          </cell>
          <cell r="E2563">
            <v>4.49</v>
          </cell>
          <cell r="F2563">
            <v>3.0327705000000003</v>
          </cell>
          <cell r="G2563">
            <v>3.0327705000000003</v>
          </cell>
        </row>
        <row r="2564">
          <cell r="A2564">
            <v>9047864</v>
          </cell>
          <cell r="B2564" t="str">
            <v>ДЮБЕЛЬ ВВИНЧИВАЕМЫЙ TWISTER DU 644 T ДЛЯ RASTEX</v>
          </cell>
          <cell r="C2564">
            <v>0</v>
          </cell>
          <cell r="D2564">
            <v>2000</v>
          </cell>
          <cell r="E2564">
            <v>5.26</v>
          </cell>
          <cell r="F2564">
            <v>3.552867</v>
          </cell>
          <cell r="G2564">
            <v>3.552867</v>
          </cell>
        </row>
        <row r="2565">
          <cell r="A2565">
            <v>1056170</v>
          </cell>
          <cell r="B2565" t="str">
            <v>ДЮБЕЛЬ ДВОЙНОЙ DU 868 ДЛЯ RASTEX, СТАЛЬ</v>
          </cell>
          <cell r="C2565">
            <v>0</v>
          </cell>
          <cell r="D2565">
            <v>250</v>
          </cell>
          <cell r="E2565">
            <v>27.76</v>
          </cell>
          <cell r="F2565">
            <v>18.750492000000001</v>
          </cell>
          <cell r="G2565">
            <v>18.750492000000001</v>
          </cell>
        </row>
        <row r="2566">
          <cell r="A2566">
            <v>9117653</v>
          </cell>
          <cell r="B2566" t="str">
            <v>СТЯЖКА ЭКСЦЕНТРИКОВАЯ VB 35M, ДЛЯ ПОЛОК 16 ММ, ЦИНКОВОЕ ЛИТЬЕ, НИКЕЛИРОВАННАЯ</v>
          </cell>
          <cell r="C2566">
            <v>0</v>
          </cell>
          <cell r="D2566">
            <v>500</v>
          </cell>
          <cell r="E2566">
            <v>23.52</v>
          </cell>
          <cell r="F2566">
            <v>15.886584000000001</v>
          </cell>
          <cell r="G2566">
            <v>15.886584000000001</v>
          </cell>
        </row>
        <row r="2567">
          <cell r="A2567">
            <v>9064890</v>
          </cell>
          <cell r="B2567" t="str">
            <v>СТЯЖКА ЭКСЦЕНТРИКОВАЯ VB 35M, ДЛЯ ПОЛОК 16 ММ, ПЛАСТИК, ЦВЕТ БЕЛЫЙ</v>
          </cell>
          <cell r="C2567">
            <v>0</v>
          </cell>
          <cell r="D2567">
            <v>1000</v>
          </cell>
          <cell r="E2567">
            <v>11.3</v>
          </cell>
          <cell r="F2567">
            <v>7.6325850000000006</v>
          </cell>
          <cell r="G2567">
            <v>7.6325850000000006</v>
          </cell>
        </row>
        <row r="2568">
          <cell r="A2568">
            <v>9066716</v>
          </cell>
          <cell r="B2568" t="str">
            <v>СТЯЖКА ЭКСЦЕНТРИКОВАЯ VB 35M, ДЛЯ ПОЛОК 16 ММ, ПЛАСТИК, ЦВЕТ ПОД ОРЕХ</v>
          </cell>
          <cell r="C2568">
            <v>0</v>
          </cell>
          <cell r="D2568">
            <v>1000</v>
          </cell>
          <cell r="E2568">
            <v>11.3</v>
          </cell>
          <cell r="F2568">
            <v>7.6325850000000006</v>
          </cell>
          <cell r="G2568">
            <v>7.6325850000000006</v>
          </cell>
        </row>
        <row r="2569">
          <cell r="A2569">
            <v>9066718</v>
          </cell>
          <cell r="B2569" t="str">
            <v>СТЯЖКА ЭКСЦЕНТРИКОВАЯ VB 35M, ДЛЯ ПОЛОК 16 ММ, ПЛАСТИК, ЦВЕТ КОРИЧНЕВЫЙ</v>
          </cell>
          <cell r="C2569">
            <v>0</v>
          </cell>
          <cell r="D2569">
            <v>1000</v>
          </cell>
          <cell r="E2569">
            <v>11.3</v>
          </cell>
          <cell r="F2569">
            <v>7.6325850000000006</v>
          </cell>
          <cell r="G2569">
            <v>7.6325850000000006</v>
          </cell>
        </row>
        <row r="2570">
          <cell r="A2570">
            <v>9067608</v>
          </cell>
          <cell r="B2570" t="str">
            <v>СТЯЖКА ЭКСЦЕНТРИКОВАЯ VB 35M, ДЛЯ ПОЛОК 16 ММ, ПЛАСТИК, ЦВЕТ ПОД БУК</v>
          </cell>
          <cell r="C2570">
            <v>0</v>
          </cell>
          <cell r="D2570">
            <v>1000</v>
          </cell>
          <cell r="E2570">
            <v>11.3</v>
          </cell>
          <cell r="F2570">
            <v>7.6325850000000006</v>
          </cell>
          <cell r="G2570">
            <v>7.6325850000000006</v>
          </cell>
        </row>
        <row r="2571">
          <cell r="A2571">
            <v>9117656</v>
          </cell>
          <cell r="B2571" t="str">
            <v>СТЯЖКА ЭКСЦЕНТРИКОВАЯ VB 35, ДЛЯ ПОЛОК 16 ММ, ЦИНКОВОЕ ЛИТЬЕ, НИКЕЛИРОВАННАЯ</v>
          </cell>
          <cell r="C2571">
            <v>0</v>
          </cell>
          <cell r="D2571">
            <v>500</v>
          </cell>
          <cell r="E2571">
            <v>23.52</v>
          </cell>
          <cell r="F2571">
            <v>15.886584000000001</v>
          </cell>
          <cell r="G2571">
            <v>15.886584000000001</v>
          </cell>
        </row>
        <row r="2572">
          <cell r="A2572">
            <v>9026602</v>
          </cell>
          <cell r="B2572" t="str">
            <v>СТЯЖКА ЭКСЦЕНТРИКОВАЯ VB 36M, ДЛЯ ПОЛОК 16 ММ, ЦИНКОВОЕ ЛИТЬЕ, НИКЕЛИРОВАННАЯ</v>
          </cell>
          <cell r="C2572">
            <v>0</v>
          </cell>
          <cell r="D2572">
            <v>250</v>
          </cell>
          <cell r="E2572">
            <v>40.94</v>
          </cell>
          <cell r="F2572">
            <v>27.652922999999998</v>
          </cell>
          <cell r="G2572">
            <v>27.652922999999998</v>
          </cell>
        </row>
        <row r="2573">
          <cell r="A2573">
            <v>9021847</v>
          </cell>
          <cell r="B2573" t="str">
            <v>ДЮБЕЛЬ ВВИНЧИВАЕМЫЙ DU 321 ДЛЯ VB, D5</v>
          </cell>
          <cell r="C2573">
            <v>0</v>
          </cell>
          <cell r="D2573">
            <v>5000</v>
          </cell>
          <cell r="E2573">
            <v>11.12</v>
          </cell>
          <cell r="F2573">
            <v>7.5110039999999998</v>
          </cell>
          <cell r="G2573">
            <v>7.5110039999999998</v>
          </cell>
        </row>
        <row r="2574">
          <cell r="A2574">
            <v>9022370</v>
          </cell>
          <cell r="B2574" t="str">
            <v>ДЮБЕЛЬ ВВИНЧИВАЕМЫЙ DU 322 ДЛЯ VB, D5</v>
          </cell>
          <cell r="C2574">
            <v>0</v>
          </cell>
          <cell r="D2574">
            <v>5000</v>
          </cell>
          <cell r="E2574">
            <v>11.12</v>
          </cell>
          <cell r="F2574">
            <v>7.5110039999999998</v>
          </cell>
          <cell r="G2574">
            <v>7.5110039999999998</v>
          </cell>
        </row>
        <row r="2575">
          <cell r="A2575">
            <v>1035241</v>
          </cell>
          <cell r="B2575" t="str">
            <v>ДЮБЕЛЬ ВВИНЧИВАЕМЫЙ DU 648 ДЛЯ VB, М6</v>
          </cell>
          <cell r="C2575">
            <v>0</v>
          </cell>
          <cell r="D2575">
            <v>1000</v>
          </cell>
          <cell r="E2575">
            <v>10.3</v>
          </cell>
          <cell r="F2575">
            <v>6.957135000000001</v>
          </cell>
          <cell r="G2575">
            <v>6.957135000000001</v>
          </cell>
        </row>
        <row r="2576">
          <cell r="A2576">
            <v>1019462</v>
          </cell>
          <cell r="B2576" t="str">
            <v>ДЮБЕЛЬ ДВОЙНОЙ DU 712 ДЛЯ VB, ДЛЯ ПАНЕЛЕЙ 16 ММ</v>
          </cell>
          <cell r="C2576">
            <v>0</v>
          </cell>
          <cell r="D2576">
            <v>1000</v>
          </cell>
          <cell r="E2576">
            <v>28.02</v>
          </cell>
          <cell r="F2576">
            <v>18.926109000000004</v>
          </cell>
          <cell r="G2576">
            <v>18.926109000000004</v>
          </cell>
        </row>
        <row r="2577">
          <cell r="A2577">
            <v>9022077</v>
          </cell>
          <cell r="B2577" t="str">
            <v>ПОЛКОДЕРЖАТЕЛЬ VB 135, ДЛЯ ПОЛОК 16 ММ, ПЛАСТИК, ЦВЕТ СЕРЫЙ</v>
          </cell>
          <cell r="C2577">
            <v>0</v>
          </cell>
          <cell r="D2577">
            <v>1000</v>
          </cell>
          <cell r="E2577">
            <v>4.41</v>
          </cell>
          <cell r="F2577">
            <v>2.9787345000000003</v>
          </cell>
          <cell r="G2577">
            <v>2.9787345000000003</v>
          </cell>
        </row>
        <row r="2578">
          <cell r="A2578">
            <v>1016560</v>
          </cell>
          <cell r="B2578" t="str">
            <v>ПОЛКОДЕРЖАТЕЛЬ VB 135, ДЛЯ ПОЛОК 16 ММ, ПЛАСТИК, ЦВЕТ КОРИЧНЕВЫЙ</v>
          </cell>
          <cell r="C2578">
            <v>0</v>
          </cell>
          <cell r="D2578">
            <v>1000</v>
          </cell>
          <cell r="E2578">
            <v>4.22</v>
          </cell>
          <cell r="F2578">
            <v>2.8503989999999999</v>
          </cell>
          <cell r="G2578">
            <v>2.8503989999999999</v>
          </cell>
        </row>
        <row r="2579">
          <cell r="A2579">
            <v>1068792</v>
          </cell>
          <cell r="B2579" t="str">
            <v>СТЯЖКА ТРАПЕЦЕВИДНАЯ TZ 4 STD</v>
          </cell>
          <cell r="C2579">
            <v>0</v>
          </cell>
          <cell r="D2579">
            <v>1000</v>
          </cell>
          <cell r="E2579">
            <v>62.45</v>
          </cell>
          <cell r="F2579">
            <v>42.181852500000005</v>
          </cell>
          <cell r="G2579">
            <v>42.181852500000005</v>
          </cell>
        </row>
        <row r="2580">
          <cell r="A2580">
            <v>79386</v>
          </cell>
          <cell r="B2580" t="str">
            <v>СТЯЖКА ДЛЯ СТОЛЕШНИЦ AVB 5, L100</v>
          </cell>
          <cell r="C2580">
            <v>0</v>
          </cell>
          <cell r="D2580">
            <v>50</v>
          </cell>
          <cell r="E2580">
            <v>61.66</v>
          </cell>
          <cell r="F2580">
            <v>41.648246999999998</v>
          </cell>
          <cell r="G2580">
            <v>41.648246999999998</v>
          </cell>
        </row>
        <row r="2581">
          <cell r="A2581">
            <v>1006505</v>
          </cell>
          <cell r="B2581" t="str">
            <v>СОЕДИНИТЕЛЬ ЗАДНЕЙ СТЕНКИ RV 3, ПЛАСТИК, ЦВЕТ БЕЛЫЙ</v>
          </cell>
          <cell r="C2581">
            <v>0</v>
          </cell>
          <cell r="D2581">
            <v>500</v>
          </cell>
          <cell r="E2581">
            <v>16.170000000000002</v>
          </cell>
          <cell r="F2581">
            <v>10.922026500000001</v>
          </cell>
          <cell r="G2581">
            <v>10.922026500000001</v>
          </cell>
        </row>
        <row r="2582">
          <cell r="A2582">
            <v>1004991</v>
          </cell>
          <cell r="B2582" t="str">
            <v>ШУРУП 6, 3Х11 ММ, ДЛЯ RV3 И RV1</v>
          </cell>
          <cell r="C2582">
            <v>0</v>
          </cell>
          <cell r="D2582">
            <v>1000</v>
          </cell>
          <cell r="E2582">
            <v>2.84</v>
          </cell>
          <cell r="F2582">
            <v>1.9182780000000001</v>
          </cell>
          <cell r="G2582">
            <v>1.9182780000000001</v>
          </cell>
        </row>
        <row r="2583">
          <cell r="A2583">
            <v>1019812</v>
          </cell>
          <cell r="B2583" t="str">
            <v>СОЕДИНИТЕЛЬ ЗАДНЕЙ СТЕНКИ RV 7D,ЦИНКОВОЕ ЛИТЬЕ,НИКЕЛИРОВАННАЯ</v>
          </cell>
          <cell r="C2583">
            <v>0</v>
          </cell>
          <cell r="D2583">
            <v>100</v>
          </cell>
          <cell r="E2583">
            <v>27.63</v>
          </cell>
          <cell r="F2583">
            <v>18.6626835</v>
          </cell>
          <cell r="G2583">
            <v>18.6626835</v>
          </cell>
        </row>
        <row r="2584">
          <cell r="A2584">
            <v>1054519</v>
          </cell>
          <cell r="B2584" t="str">
            <v>СОЕДИНИТЕЛЬНЫЙ ВИНТ VHS 32, ДЛЯ ПАНЕЛЕЙ 28-36 ММ</v>
          </cell>
          <cell r="C2584">
            <v>0</v>
          </cell>
          <cell r="D2584">
            <v>2000</v>
          </cell>
          <cell r="E2584">
            <v>9.8000000000000007</v>
          </cell>
          <cell r="F2584">
            <v>6.6194100000000002</v>
          </cell>
          <cell r="G2584">
            <v>6.6194100000000002</v>
          </cell>
        </row>
        <row r="2585">
          <cell r="A2585">
            <v>1054520</v>
          </cell>
          <cell r="B2585" t="str">
            <v>СОЕДИНИТЕЛЬНЫЙ ВИНТ VHS 32, ДЛЯ ПАНЕЛЕЙ 36-44 ММ</v>
          </cell>
          <cell r="C2585">
            <v>0</v>
          </cell>
          <cell r="D2585">
            <v>2000</v>
          </cell>
          <cell r="E2585">
            <v>9.8000000000000007</v>
          </cell>
          <cell r="F2585">
            <v>6.6194100000000002</v>
          </cell>
          <cell r="G2585">
            <v>6.6194100000000002</v>
          </cell>
        </row>
        <row r="2586">
          <cell r="A2586">
            <v>1004925</v>
          </cell>
          <cell r="B2586" t="str">
            <v>МУФТА №49, М6, D8X11, ПЛАСТИК, ЦВЕТ БЕЛЫЙ</v>
          </cell>
          <cell r="C2586">
            <v>0</v>
          </cell>
          <cell r="D2586">
            <v>10000</v>
          </cell>
          <cell r="E2586">
            <v>1.19</v>
          </cell>
          <cell r="F2586">
            <v>0.80378549999999993</v>
          </cell>
          <cell r="G2586">
            <v>0.80378549999999993</v>
          </cell>
        </row>
        <row r="2587">
          <cell r="A2587">
            <v>1015756</v>
          </cell>
          <cell r="B2587" t="str">
            <v>РАСПОРНАЯ МУФТА, М6, D10X11, ПЛАСТИК, ЦВЕТ БЕЛЫЙ</v>
          </cell>
          <cell r="C2587">
            <v>0</v>
          </cell>
          <cell r="D2587">
            <v>2000</v>
          </cell>
          <cell r="E2587">
            <v>1.34</v>
          </cell>
          <cell r="F2587">
            <v>0.9051030000000001</v>
          </cell>
          <cell r="G2587">
            <v>0.9051030000000001</v>
          </cell>
        </row>
        <row r="2588">
          <cell r="A2588">
            <v>1004928</v>
          </cell>
          <cell r="B2588" t="str">
            <v>МУФТА №33, М6Х11 ММ, ДЛЯ ОТВЕРСТИЙ ДИАМЕТРОМ 10 ММ, ПЛАСТМАССА, БЕЛАЯ</v>
          </cell>
          <cell r="C2588">
            <v>0</v>
          </cell>
          <cell r="D2588">
            <v>5000</v>
          </cell>
          <cell r="E2588">
            <v>0.83</v>
          </cell>
          <cell r="F2588">
            <v>0.56062350000000005</v>
          </cell>
          <cell r="G2588">
            <v>0.56062350000000005</v>
          </cell>
        </row>
        <row r="2589">
          <cell r="A2589">
            <v>1005407</v>
          </cell>
          <cell r="B2589" t="str">
            <v>КОНЦЕВОЙ ВИНТ, М4Х14, НИКЕЛИРОВАННЫЙ</v>
          </cell>
          <cell r="C2589">
            <v>0</v>
          </cell>
          <cell r="D2589">
            <v>1000</v>
          </cell>
          <cell r="E2589">
            <v>1.96</v>
          </cell>
          <cell r="F2589">
            <v>1.323882</v>
          </cell>
          <cell r="G2589">
            <v>1.323882</v>
          </cell>
        </row>
        <row r="2590">
          <cell r="A2590">
            <v>1005408</v>
          </cell>
          <cell r="B2590" t="str">
            <v>РЕЗЬБОВАЯ МУФТА, М4, СТАЛЬ, ОЦИНКОВАННАЯ</v>
          </cell>
          <cell r="C2590">
            <v>0</v>
          </cell>
          <cell r="D2590">
            <v>1000</v>
          </cell>
          <cell r="E2590">
            <v>15.15</v>
          </cell>
          <cell r="F2590">
            <v>10.233067500000001</v>
          </cell>
          <cell r="G2590">
            <v>10.233067500000001</v>
          </cell>
        </row>
        <row r="2591">
          <cell r="A2591">
            <v>9010110</v>
          </cell>
          <cell r="B2591" t="str">
            <v>ПОЛКОДЕРЖАТЕЛЬ SEKURA 1.1, СО ШТИФТОМ, М6Х25, ЦИНКОВОЕ ЛИТЬЕ, НИКЕЛИРОВАННЫЙ</v>
          </cell>
          <cell r="C2591">
            <v>0</v>
          </cell>
          <cell r="D2591">
            <v>1000</v>
          </cell>
          <cell r="E2591">
            <v>5.49</v>
          </cell>
          <cell r="F2591">
            <v>3.7082205000000004</v>
          </cell>
          <cell r="G2591">
            <v>3.7082205000000004</v>
          </cell>
        </row>
        <row r="2592">
          <cell r="A2592">
            <v>1011027</v>
          </cell>
          <cell r="B2592" t="str">
            <v>ПОЛКОДЕРЖАТЕЛЬ SEKURA 7, СО ШТИФТОМ, М6Х25, ЦИНКОВОЕ ЛИТЬЕ, НИКЕЛИРОВАННЫЙ</v>
          </cell>
          <cell r="C2592">
            <v>0</v>
          </cell>
          <cell r="D2592">
            <v>1000</v>
          </cell>
          <cell r="E2592">
            <v>9.5500000000000007</v>
          </cell>
          <cell r="F2592">
            <v>6.4505474999999999</v>
          </cell>
          <cell r="G2592">
            <v>6.4505474999999999</v>
          </cell>
        </row>
        <row r="2593">
          <cell r="A2593">
            <v>1004701</v>
          </cell>
          <cell r="B2593" t="str">
            <v>ПОЛКОДЕРЖАТЕЛЬ DUPLO, D5, ХРОМИРОВАННЫЙ</v>
          </cell>
          <cell r="C2593">
            <v>0</v>
          </cell>
          <cell r="D2593">
            <v>5000</v>
          </cell>
          <cell r="E2593">
            <v>1.06</v>
          </cell>
          <cell r="F2593">
            <v>0.71597700000000009</v>
          </cell>
          <cell r="G2593">
            <v>0.71597700000000009</v>
          </cell>
        </row>
        <row r="2594">
          <cell r="A2594">
            <v>1010564</v>
          </cell>
          <cell r="B2594" t="str">
            <v>ПОЛКОДЕРЖАТЕЛЬ SEKURA 8, ДЛЯ СТЕКЛЯННЫХ ПОЛОК, М6Х25, ЦИНКОВОЕ ЛИТЬЕ, НИКЕЛИРОВАННЫЙ</v>
          </cell>
          <cell r="C2594">
            <v>0</v>
          </cell>
          <cell r="D2594">
            <v>2000</v>
          </cell>
          <cell r="E2594">
            <v>14.2</v>
          </cell>
          <cell r="F2594">
            <v>9.5913900000000005</v>
          </cell>
          <cell r="G2594">
            <v>9.5913900000000005</v>
          </cell>
        </row>
        <row r="2595">
          <cell r="A2595">
            <v>1056163</v>
          </cell>
          <cell r="B2595" t="str">
            <v>ПОЛКОДЕРЖАТЕЛЬ, ДЛЯ СТЕКЛЯННЫХ ПОЛОК, D5, ХРОМИРОВАННЫЙ</v>
          </cell>
          <cell r="C2595">
            <v>0</v>
          </cell>
          <cell r="D2595">
            <v>3000</v>
          </cell>
          <cell r="E2595">
            <v>2.14</v>
          </cell>
          <cell r="F2595">
            <v>1.4454630000000002</v>
          </cell>
          <cell r="G2595">
            <v>1.4454630000000002</v>
          </cell>
        </row>
        <row r="2596">
          <cell r="A2596">
            <v>1069643</v>
          </cell>
          <cell r="B2596" t="str">
            <v>ПОДВЕС ШКАФА SAH 215, ЛЕВЫЙ</v>
          </cell>
          <cell r="C2596">
            <v>0</v>
          </cell>
          <cell r="D2596">
            <v>100</v>
          </cell>
          <cell r="E2596">
            <v>139.19999999999999</v>
          </cell>
          <cell r="F2596">
            <v>94.022639999999996</v>
          </cell>
          <cell r="G2596">
            <v>94.022639999999996</v>
          </cell>
        </row>
        <row r="2597">
          <cell r="A2597">
            <v>1069644</v>
          </cell>
          <cell r="B2597" t="str">
            <v>ПОДВЕС ШКАФА SAH 215, ПРАВЫЙ</v>
          </cell>
          <cell r="C2597">
            <v>0</v>
          </cell>
          <cell r="D2597">
            <v>100</v>
          </cell>
          <cell r="E2597">
            <v>139.19999999999999</v>
          </cell>
          <cell r="F2597">
            <v>94.022639999999996</v>
          </cell>
          <cell r="G2597">
            <v>94.022639999999996</v>
          </cell>
        </row>
        <row r="2598">
          <cell r="A2598">
            <v>1069641</v>
          </cell>
          <cell r="B2598" t="str">
            <v>ПОДВЕС ШКАФА SAH 216, ЛЕВЫЙ</v>
          </cell>
          <cell r="C2598">
            <v>0</v>
          </cell>
          <cell r="D2598">
            <v>100</v>
          </cell>
          <cell r="E2598">
            <v>160</v>
          </cell>
          <cell r="F2598">
            <v>108.07200000000002</v>
          </cell>
          <cell r="G2598">
            <v>108.07200000000002</v>
          </cell>
        </row>
        <row r="2599">
          <cell r="A2599">
            <v>1069642</v>
          </cell>
          <cell r="B2599" t="str">
            <v>ПОДВЕС ШКАФА SAH 216, ПРАВЫЙ</v>
          </cell>
          <cell r="C2599">
            <v>0</v>
          </cell>
          <cell r="D2599">
            <v>100</v>
          </cell>
          <cell r="E2599">
            <v>160</v>
          </cell>
          <cell r="F2599">
            <v>108.07200000000002</v>
          </cell>
          <cell r="G2599">
            <v>108.07200000000002</v>
          </cell>
        </row>
        <row r="2600">
          <cell r="A2600">
            <v>79718</v>
          </cell>
          <cell r="B2600" t="str">
            <v>ЗАГЛУШКА ДЛЯ SAH 215/216, D12, ПЛАСТИК, ЦВЕТ БЕЛЫЙ</v>
          </cell>
          <cell r="C2600">
            <v>0</v>
          </cell>
          <cell r="D2600">
            <v>50</v>
          </cell>
          <cell r="E2600">
            <v>3.28</v>
          </cell>
          <cell r="F2600">
            <v>2.2154759999999998</v>
          </cell>
          <cell r="G2600">
            <v>2.2154759999999998</v>
          </cell>
        </row>
        <row r="2601">
          <cell r="A2601">
            <v>79719</v>
          </cell>
          <cell r="B2601" t="str">
            <v>ЗАГЛУШКА ДЛЯ SAH 215/216, D15, ПЛАСТИК, ЦВЕТ БЕЛЫЙ</v>
          </cell>
          <cell r="C2601">
            <v>0</v>
          </cell>
          <cell r="D2601">
            <v>50</v>
          </cell>
          <cell r="E2601">
            <v>3.09</v>
          </cell>
          <cell r="F2601">
            <v>2.0871404999999998</v>
          </cell>
          <cell r="G2601">
            <v>2.0871404999999998</v>
          </cell>
        </row>
        <row r="2602">
          <cell r="A2602">
            <v>1066278</v>
          </cell>
          <cell r="B2602" t="str">
            <v>ПОДВЕС ШКАФА SAH 130, ЛЕВЫЙ</v>
          </cell>
          <cell r="C2602">
            <v>0</v>
          </cell>
          <cell r="D2602">
            <v>100</v>
          </cell>
          <cell r="E2602">
            <v>53.86</v>
          </cell>
          <cell r="F2602">
            <v>36.379736999999999</v>
          </cell>
          <cell r="G2602">
            <v>36.379736999999999</v>
          </cell>
        </row>
        <row r="2603">
          <cell r="A2603">
            <v>1066279</v>
          </cell>
          <cell r="B2603" t="str">
            <v>ПОДВЕС ШКАФА SAH 130, ПРАВЫЙ</v>
          </cell>
          <cell r="C2603">
            <v>0</v>
          </cell>
          <cell r="D2603">
            <v>100</v>
          </cell>
          <cell r="E2603">
            <v>53.86</v>
          </cell>
          <cell r="F2603">
            <v>36.379736999999999</v>
          </cell>
          <cell r="G2603">
            <v>36.379736999999999</v>
          </cell>
        </row>
        <row r="2604">
          <cell r="A2604">
            <v>1066290</v>
          </cell>
          <cell r="B2604" t="str">
            <v>ЗАГЛУШКА ДЛЯ SAH 130, ЛЕВАЯ, ПЛАСТИК, ЦВЕТ ПОД БУК</v>
          </cell>
          <cell r="C2604">
            <v>0</v>
          </cell>
          <cell r="D2604">
            <v>1</v>
          </cell>
          <cell r="E2604">
            <v>7.66</v>
          </cell>
          <cell r="F2604">
            <v>5.1739470000000001</v>
          </cell>
          <cell r="G2604">
            <v>5.1739470000000001</v>
          </cell>
        </row>
        <row r="2605">
          <cell r="A2605">
            <v>1066291</v>
          </cell>
          <cell r="B2605" t="str">
            <v>ЗАГЛУШКА ДЛЯ SAH 130, ПРАВАЯ, ПЛАСТИК, ЦВЕТ ПОД БУК</v>
          </cell>
          <cell r="C2605">
            <v>0</v>
          </cell>
          <cell r="D2605">
            <v>1</v>
          </cell>
          <cell r="E2605">
            <v>7.66</v>
          </cell>
          <cell r="F2605">
            <v>5.1739470000000001</v>
          </cell>
          <cell r="G2605">
            <v>5.1739470000000001</v>
          </cell>
        </row>
        <row r="2606">
          <cell r="A2606">
            <v>1067732</v>
          </cell>
          <cell r="B2606" t="str">
            <v>ЗАГЛУШКА ДЛЯ SAH 130, ЛЕВАЯ, ПЛАСТИК, ЦВЕТ СЕРЕБРИСТЫЙ</v>
          </cell>
          <cell r="C2606">
            <v>0</v>
          </cell>
          <cell r="D2606">
            <v>1</v>
          </cell>
          <cell r="E2606">
            <v>7.85</v>
          </cell>
          <cell r="F2606">
            <v>5.3022825000000005</v>
          </cell>
          <cell r="G2606">
            <v>5.3022825000000005</v>
          </cell>
        </row>
        <row r="2607">
          <cell r="A2607">
            <v>1067733</v>
          </cell>
          <cell r="B2607" t="str">
            <v>ЗАГЛУШКА ДЛЯ SAH 130, ПРАВАЯ, ПЛАСТИК, ЦВЕТ СЕРЕБРИСТЫЙ</v>
          </cell>
          <cell r="C2607">
            <v>0</v>
          </cell>
          <cell r="D2607">
            <v>1</v>
          </cell>
          <cell r="E2607">
            <v>7.85</v>
          </cell>
          <cell r="F2607">
            <v>5.3022825000000005</v>
          </cell>
          <cell r="G2607">
            <v>5.3022825000000005</v>
          </cell>
        </row>
        <row r="2608">
          <cell r="A2608">
            <v>1066293</v>
          </cell>
          <cell r="B2608" t="str">
            <v>ЗАГЛУШКА ДЛЯ SAH 130, ЛЕВАЯ, ПЛАСТИК, ЦВЕТ КОРИЧНЕВЫЙ</v>
          </cell>
          <cell r="C2608">
            <v>0</v>
          </cell>
          <cell r="D2608">
            <v>1</v>
          </cell>
          <cell r="E2608">
            <v>7.9</v>
          </cell>
          <cell r="F2608">
            <v>5.336055</v>
          </cell>
          <cell r="G2608">
            <v>5.336055</v>
          </cell>
        </row>
        <row r="2609">
          <cell r="A2609">
            <v>1066294</v>
          </cell>
          <cell r="B2609" t="str">
            <v>ЗАГЛУШКА ДЛЯ SAH 130, ПРАВАЯ, ПЛАСТИК, ЦВЕТ КОРИЧНЕВЫЙ</v>
          </cell>
          <cell r="C2609">
            <v>0</v>
          </cell>
          <cell r="D2609">
            <v>1</v>
          </cell>
          <cell r="E2609">
            <v>7.9</v>
          </cell>
          <cell r="F2609">
            <v>5.336055</v>
          </cell>
          <cell r="G2609">
            <v>5.336055</v>
          </cell>
        </row>
        <row r="2610">
          <cell r="A2610">
            <v>1066339</v>
          </cell>
          <cell r="B2610" t="str">
            <v>ЗАГЛУШКА ДЛЯ SAH 130, ЛЕВАЯ, ПЛАСТИК, ЦВЕТ БЕЛЫЙ</v>
          </cell>
          <cell r="C2610">
            <v>0</v>
          </cell>
          <cell r="D2610">
            <v>1</v>
          </cell>
          <cell r="E2610">
            <v>7.02</v>
          </cell>
          <cell r="F2610">
            <v>4.7416590000000003</v>
          </cell>
          <cell r="G2610">
            <v>4.7416590000000003</v>
          </cell>
        </row>
        <row r="2611">
          <cell r="A2611">
            <v>1066338</v>
          </cell>
          <cell r="B2611" t="str">
            <v>ЗАГЛУШКА ДЛЯ SAH 130, ПРАВАЯ, ПЛАСТИК, ЦВЕТ БЕЛЫЙ</v>
          </cell>
          <cell r="C2611">
            <v>0</v>
          </cell>
          <cell r="D2611">
            <v>1</v>
          </cell>
          <cell r="E2611">
            <v>7.02</v>
          </cell>
          <cell r="F2611">
            <v>4.7416590000000003</v>
          </cell>
          <cell r="G2611">
            <v>4.7416590000000003</v>
          </cell>
        </row>
        <row r="2612">
          <cell r="A2612">
            <v>1000791</v>
          </cell>
          <cell r="B2612" t="str">
            <v>ПОДВЕС ШКАФА SAH 302</v>
          </cell>
          <cell r="C2612">
            <v>0</v>
          </cell>
          <cell r="D2612">
            <v>500</v>
          </cell>
          <cell r="E2612">
            <v>46.3</v>
          </cell>
          <cell r="F2612">
            <v>31.273334999999999</v>
          </cell>
          <cell r="G2612">
            <v>31.273334999999999</v>
          </cell>
        </row>
        <row r="2613">
          <cell r="A2613">
            <v>1004973</v>
          </cell>
          <cell r="B2613" t="str">
            <v>ПОДВЕСНОЙ КРЮК ДЛЯ SAH, D6Х50</v>
          </cell>
          <cell r="C2613">
            <v>0</v>
          </cell>
          <cell r="D2613">
            <v>500</v>
          </cell>
          <cell r="E2613">
            <v>9.5399999999999991</v>
          </cell>
          <cell r="F2613">
            <v>6.4437929999999994</v>
          </cell>
          <cell r="G2613">
            <v>6.4437929999999994</v>
          </cell>
        </row>
        <row r="2614">
          <cell r="A2614">
            <v>1005729</v>
          </cell>
          <cell r="B2614" t="str">
            <v>ПОДВЕС ШКАФА SAH 305, ЦИНКОВОЕ ЛИТЬЕ</v>
          </cell>
          <cell r="C2614">
            <v>0</v>
          </cell>
          <cell r="D2614">
            <v>500</v>
          </cell>
          <cell r="E2614">
            <v>35.619999999999997</v>
          </cell>
          <cell r="F2614">
            <v>24.059528999999998</v>
          </cell>
          <cell r="G2614">
            <v>24.059528999999998</v>
          </cell>
        </row>
        <row r="2615">
          <cell r="A2615">
            <v>9001401</v>
          </cell>
          <cell r="B2615" t="str">
            <v>ПОДВЕСНАЯ ШИНА ТИП А, L150, СТАЛЬ, ОЦИНКОВАННАЯ</v>
          </cell>
          <cell r="C2615">
            <v>0</v>
          </cell>
          <cell r="D2615">
            <v>250</v>
          </cell>
          <cell r="E2615">
            <v>50.49</v>
          </cell>
          <cell r="F2615">
            <v>34.1034705</v>
          </cell>
          <cell r="G2615">
            <v>34.1034705</v>
          </cell>
        </row>
        <row r="2616">
          <cell r="A2616">
            <v>1007403</v>
          </cell>
          <cell r="B2616" t="str">
            <v>ПОДВЕСНАЯ ШИНА ТИП В, L3000, СТАЛЬ, ОЦИНКОВАННАЯ</v>
          </cell>
          <cell r="C2616">
            <v>0</v>
          </cell>
          <cell r="D2616">
            <v>100</v>
          </cell>
          <cell r="E2616">
            <v>985.42</v>
          </cell>
          <cell r="F2616">
            <v>665.60193900000002</v>
          </cell>
          <cell r="G2616">
            <v>665.60193900000002</v>
          </cell>
        </row>
        <row r="2617">
          <cell r="A2617">
            <v>1011863</v>
          </cell>
          <cell r="B2617" t="str">
            <v>ПОДВЕСНОЙ КРЮК, D6Х60</v>
          </cell>
          <cell r="C2617">
            <v>0</v>
          </cell>
          <cell r="D2617">
            <v>500</v>
          </cell>
          <cell r="E2617">
            <v>10.43</v>
          </cell>
          <cell r="F2617">
            <v>7.0449435000000014</v>
          </cell>
          <cell r="G2617">
            <v>7.0449435000000014</v>
          </cell>
        </row>
        <row r="2618">
          <cell r="A2618">
            <v>1006978</v>
          </cell>
          <cell r="B2618" t="str">
            <v>ШУРУП-НАВЕС 5, 5Х50 ММ</v>
          </cell>
          <cell r="C2618">
            <v>0</v>
          </cell>
          <cell r="D2618">
            <v>1000</v>
          </cell>
          <cell r="E2618">
            <v>12.09</v>
          </cell>
          <cell r="F2618">
            <v>8.166190499999999</v>
          </cell>
          <cell r="G2618">
            <v>8.166190499999999</v>
          </cell>
        </row>
        <row r="2619">
          <cell r="A2619">
            <v>1006312</v>
          </cell>
          <cell r="B2619" t="str">
            <v>ДЮБЕЛЬ Д/КРЮЧКА-НАВЕСА, 8Х40 ММ</v>
          </cell>
          <cell r="C2619">
            <v>0</v>
          </cell>
          <cell r="D2619">
            <v>5000</v>
          </cell>
          <cell r="E2619">
            <v>3.81</v>
          </cell>
          <cell r="F2619">
            <v>2.5734645000000005</v>
          </cell>
          <cell r="G2619">
            <v>2.5734645000000005</v>
          </cell>
        </row>
        <row r="2620">
          <cell r="A2620">
            <v>9000597</v>
          </cell>
          <cell r="B2620" t="str">
            <v>ШТАНГА ДЛЯ ВЕШАЛОК 30Х15Х0, 7 ММ, ДЛИНА 2000 ММ, НИКЕЛИРОВАННАЯ, МАТОВАЯ</v>
          </cell>
          <cell r="C2620">
            <v>0</v>
          </cell>
          <cell r="D2620">
            <v>10</v>
          </cell>
          <cell r="E2620">
            <v>564.95000000000005</v>
          </cell>
          <cell r="F2620">
            <v>381.59547750000007</v>
          </cell>
          <cell r="G2620">
            <v>381.59547750000007</v>
          </cell>
        </row>
        <row r="2621">
          <cell r="A2621">
            <v>9000598</v>
          </cell>
          <cell r="B2621" t="str">
            <v>ШТАНГА ДЛЯ ВЕШАЛОК 30Х15Х0, 7 ММ, ДЛИНА 3000 ММ, НИКЕЛИРОВАННАЯ, МАТОВАЯ</v>
          </cell>
          <cell r="C2621">
            <v>0</v>
          </cell>
          <cell r="D2621">
            <v>10</v>
          </cell>
          <cell r="E2621">
            <v>823.3</v>
          </cell>
          <cell r="F2621">
            <v>556.09798499999999</v>
          </cell>
          <cell r="G2621">
            <v>556.09798499999999</v>
          </cell>
        </row>
        <row r="2622">
          <cell r="A2622">
            <v>9061704</v>
          </cell>
          <cell r="B2622" t="str">
            <v>ШТАНГА Д/ВЕШАЛКИ 30Х15ММ, ДЛИНА 3000 ММ, ПОКРЫТИЕ СЕРЫЙ ТИТАН</v>
          </cell>
          <cell r="C2622">
            <v>0</v>
          </cell>
          <cell r="D2622">
            <v>20</v>
          </cell>
          <cell r="E2622">
            <v>635.51</v>
          </cell>
          <cell r="F2622">
            <v>429.25522950000004</v>
          </cell>
          <cell r="G2622">
            <v>429.25522950000004</v>
          </cell>
        </row>
        <row r="2623">
          <cell r="A2623">
            <v>9056579</v>
          </cell>
          <cell r="B2623" t="str">
            <v>SL 322 DD OVAL, ШТАНГОДЕРЖАТЕЛЬ, ЦИНК, НИКЕЛИРОВАННЫЙ</v>
          </cell>
          <cell r="C2623">
            <v>0</v>
          </cell>
          <cell r="D2623">
            <v>500</v>
          </cell>
          <cell r="E2623">
            <v>16.8</v>
          </cell>
          <cell r="F2623">
            <v>11.34756</v>
          </cell>
          <cell r="G2623">
            <v>11.34756</v>
          </cell>
        </row>
        <row r="2624">
          <cell r="A2624">
            <v>9056573</v>
          </cell>
          <cell r="B2624" t="str">
            <v>SL 323 DD OVAL, ШТАНГОДЕРЖАТЕЛЬ, ЦИНК, НИКЕЛИРОВАННЫЙ</v>
          </cell>
          <cell r="C2624">
            <v>0</v>
          </cell>
          <cell r="D2624">
            <v>500</v>
          </cell>
          <cell r="E2624">
            <v>19.59</v>
          </cell>
          <cell r="F2624">
            <v>13.232065500000001</v>
          </cell>
          <cell r="G2624">
            <v>13.232065500000001</v>
          </cell>
        </row>
        <row r="2625">
          <cell r="A2625">
            <v>9056568</v>
          </cell>
          <cell r="B2625" t="str">
            <v>SL 786 DD, ШТАНГОДЕРЖАТЕЛЬ, ЦИНК, НИКЕЛИРОВАННЫЙ</v>
          </cell>
          <cell r="C2625">
            <v>0</v>
          </cell>
          <cell r="D2625">
            <v>200</v>
          </cell>
          <cell r="E2625">
            <v>28.85</v>
          </cell>
          <cell r="F2625">
            <v>19.486732500000002</v>
          </cell>
          <cell r="G2625">
            <v>19.486732500000002</v>
          </cell>
        </row>
        <row r="2626">
          <cell r="A2626">
            <v>1005465</v>
          </cell>
          <cell r="B2626" t="str">
            <v>ВИНТ М6Х25 ММ ДЛЯ ДЛЯ ШТАНГОДЕРЖАТЕЛЯ SL 786 DD*ЗАКАЗНАЯ ПОЗИЦИЯ!!!</v>
          </cell>
          <cell r="C2626" t="str">
            <v>*</v>
          </cell>
          <cell r="D2626">
            <v>500</v>
          </cell>
          <cell r="E2626">
            <v>5.81</v>
          </cell>
          <cell r="F2626">
            <v>3.9243645000000003</v>
          </cell>
          <cell r="G2626">
            <v>3.9243645000000003</v>
          </cell>
        </row>
        <row r="2627">
          <cell r="A2627">
            <v>1066631</v>
          </cell>
          <cell r="B2627" t="str">
            <v>SL 781 М, ШТАНГОДЕРЖАТЕЛЬ СРЕДНИЙ, ЦИНК, НИКЕЛИРОВАННЫЙ</v>
          </cell>
          <cell r="C2627">
            <v>0</v>
          </cell>
          <cell r="D2627">
            <v>1500</v>
          </cell>
          <cell r="E2627">
            <v>43.91</v>
          </cell>
          <cell r="F2627">
            <v>29.6590095</v>
          </cell>
          <cell r="G2627">
            <v>29.6590095</v>
          </cell>
        </row>
        <row r="2628">
          <cell r="A2628">
            <v>9238641</v>
          </cell>
          <cell r="B2628" t="str">
            <v>СТАНОК BLUEMAX MINI ТИП 3,1,1KW/400V/50HZ/3 ФАЗЫ,ПНЕВМО ХОД,С НОЖНЫМ ВЫКЛЮЧАТЕЛЕМ*ЗАКАЗНАЯ ПОЗИЦИЯ!!!</v>
          </cell>
          <cell r="C2628" t="str">
            <v>*</v>
          </cell>
          <cell r="D2628">
            <v>1</v>
          </cell>
          <cell r="E2628">
            <v>226232.63</v>
          </cell>
          <cell r="F2628">
            <v>152808.82993350003</v>
          </cell>
          <cell r="G2628">
            <v>152808.82993350003</v>
          </cell>
        </row>
        <row r="2629">
          <cell r="A2629">
            <v>9238639</v>
          </cell>
          <cell r="B2629" t="str">
            <v>СТАНОК BLUEMAX MINI ТИП 3,1,1KW/400V/50HZ/3 ФАЗЫ,ПНЕВМО ХОД</v>
          </cell>
          <cell r="C2629">
            <v>0</v>
          </cell>
          <cell r="D2629">
            <v>1</v>
          </cell>
          <cell r="E2629">
            <v>164286.82</v>
          </cell>
          <cell r="F2629">
            <v>110967.532569</v>
          </cell>
          <cell r="G2629">
            <v>110967.532569</v>
          </cell>
        </row>
        <row r="2630">
          <cell r="A2630">
            <v>77567</v>
          </cell>
          <cell r="B2630" t="str">
            <v>СТАНОК ДЛЯ СВЕРЛЕНИЯ И ЗАПРЕССОВКИ BLUEMAX MINI ТИП 3,1, 1KW/230V/50HZ, ПНЕВМ.ХОД*ЗАКАЗНАЯ ПОЗИЦИЯ!!!</v>
          </cell>
          <cell r="C2630" t="str">
            <v>*</v>
          </cell>
          <cell r="D2630">
            <v>1</v>
          </cell>
          <cell r="E2630">
            <v>156463.62</v>
          </cell>
          <cell r="F2630">
            <v>105683.35212899999</v>
          </cell>
          <cell r="G2630">
            <v>105683.35212899999</v>
          </cell>
        </row>
        <row r="2631">
          <cell r="A2631">
            <v>9106158</v>
          </cell>
          <cell r="B2631" t="str">
            <v>СТАНОК ДЛЯ СВЕРЛЕНИЯ И ЗАПРЕССОВКИ BLUEMAX MINI ТИП 2/6 С КОМПЛЕКТОМ SENSYS, 0, 75KW/230V/50HZ</v>
          </cell>
          <cell r="C2631">
            <v>0</v>
          </cell>
          <cell r="D2631">
            <v>1</v>
          </cell>
          <cell r="E2631">
            <v>71357.22</v>
          </cell>
          <cell r="F2631">
            <v>48198.234249000008</v>
          </cell>
          <cell r="G2631">
            <v>48198.234249000008</v>
          </cell>
        </row>
        <row r="2632">
          <cell r="A2632">
            <v>70032</v>
          </cell>
          <cell r="B2632" t="str">
            <v>ПОВОРОТНАЯ СКОБА BLUEMAX MINI ТИП 3*ЗАКАЗНАЯ ПОЗИЦИЯ!!!</v>
          </cell>
          <cell r="C2632" t="str">
            <v>*</v>
          </cell>
          <cell r="D2632">
            <v>1</v>
          </cell>
          <cell r="E2632">
            <v>20042.91</v>
          </cell>
          <cell r="F2632">
            <v>13537.9835595</v>
          </cell>
          <cell r="G2632">
            <v>13537.9835595</v>
          </cell>
        </row>
        <row r="2633">
          <cell r="A2633">
            <v>61266</v>
          </cell>
          <cell r="B2633" t="str">
            <v>УДЛИНИТЕЛЬНАЯ ЛИНЕЙКА BLUEMAX MINI, L1500*ЗАКАЗНАЯ ПОЗИЦИЯ!!!</v>
          </cell>
          <cell r="C2633" t="str">
            <v>*</v>
          </cell>
          <cell r="D2633">
            <v>1</v>
          </cell>
          <cell r="E2633">
            <v>6432.33</v>
          </cell>
          <cell r="F2633">
            <v>4344.7172985000007</v>
          </cell>
          <cell r="G2633">
            <v>4344.7172985000007</v>
          </cell>
        </row>
        <row r="2634">
          <cell r="A2634">
            <v>72151</v>
          </cell>
          <cell r="B2634" t="str">
            <v>КОМПЛЕКТ НЕПОДВИЖНЫХ УПОРОВ BLUEMAX MINI*ЗАКАЗНАЯ ПОЗИЦИЯ!!!</v>
          </cell>
          <cell r="C2634" t="str">
            <v>*</v>
          </cell>
          <cell r="D2634">
            <v>1</v>
          </cell>
          <cell r="E2634">
            <v>1673.7</v>
          </cell>
          <cell r="F2634">
            <v>1130.500665</v>
          </cell>
          <cell r="G2634">
            <v>1130.500665</v>
          </cell>
        </row>
        <row r="2635">
          <cell r="A2635">
            <v>61285</v>
          </cell>
          <cell r="B2635" t="str">
            <v>МАЯТНИКОВЫЙ УПОР ДЛЯ УДЛИНИТЕЛЬНОЙ ЛИНЕЙКИ BLUEMAX MINI</v>
          </cell>
          <cell r="C2635">
            <v>0</v>
          </cell>
          <cell r="D2635">
            <v>1</v>
          </cell>
          <cell r="E2635">
            <v>742.44</v>
          </cell>
          <cell r="F2635">
            <v>501.48109800000003</v>
          </cell>
          <cell r="G2635">
            <v>501.48109800000003</v>
          </cell>
        </row>
        <row r="2636">
          <cell r="A2636">
            <v>9180604</v>
          </cell>
          <cell r="B2636" t="str">
            <v>ЗАПРЕССОВОЧНАЯ МАТРИЦА BLUEMAX MINI ДЛЯ ЧАШКИ TH53/TH43</v>
          </cell>
          <cell r="C2636">
            <v>0</v>
          </cell>
          <cell r="D2636">
            <v>1</v>
          </cell>
          <cell r="E2636">
            <v>10521.26</v>
          </cell>
          <cell r="F2636">
            <v>7106.5850670000009</v>
          </cell>
          <cell r="G2636">
            <v>7106.5850670000009</v>
          </cell>
        </row>
        <row r="2637">
          <cell r="A2637">
            <v>53949</v>
          </cell>
          <cell r="B2637" t="str">
            <v>СВЕРЛО ДЛЯ BLUEMAX, D5, ЛЕВОЕ ВРАЩЕНИЕ</v>
          </cell>
          <cell r="C2637">
            <v>0</v>
          </cell>
          <cell r="D2637">
            <v>1</v>
          </cell>
          <cell r="E2637">
            <v>1973.6</v>
          </cell>
          <cell r="F2637">
            <v>1333.0681200000001</v>
          </cell>
          <cell r="G2637">
            <v>1333.0681200000001</v>
          </cell>
        </row>
        <row r="2638">
          <cell r="A2638">
            <v>9106101</v>
          </cell>
          <cell r="B2638" t="str">
            <v>СВЕРЛО ДЛЯ BLUEMAX, D35, ПРАВОЕ ВРАЩЕНИЕ</v>
          </cell>
          <cell r="C2638">
            <v>0</v>
          </cell>
          <cell r="D2638">
            <v>1</v>
          </cell>
          <cell r="E2638">
            <v>4509.47</v>
          </cell>
          <cell r="F2638">
            <v>3045.9215115000002</v>
          </cell>
          <cell r="G2638">
            <v>3045.9215115000002</v>
          </cell>
        </row>
        <row r="2639">
          <cell r="A2639">
            <v>9106121</v>
          </cell>
          <cell r="B2639" t="str">
            <v>СВЕРЛО ДЛЯ BLUEMAX, D40, ПРАВОЕ ВРАЩЕНИЕ*ЗАКАЗНАЯ ПОЗИЦИЯ!!!</v>
          </cell>
          <cell r="C2639" t="str">
            <v>*</v>
          </cell>
          <cell r="D2639">
            <v>1</v>
          </cell>
          <cell r="E2639">
            <v>6447.87</v>
          </cell>
          <cell r="F2639">
            <v>4355.2137915000003</v>
          </cell>
          <cell r="G2639">
            <v>4355.2137915000003</v>
          </cell>
        </row>
        <row r="2640">
          <cell r="A2640">
            <v>9123527</v>
          </cell>
          <cell r="B2640" t="str">
            <v>МОНТАЖНОЕ ПРИСПОСОБЛЕНИЯ ARCIFIT 300 ДЛЯ ARCITECH*ЗАКАЗНАЯ ПОЗИЦИЯ!!!</v>
          </cell>
          <cell r="C2640" t="str">
            <v>*</v>
          </cell>
          <cell r="D2640">
            <v>1</v>
          </cell>
          <cell r="E2640">
            <v>1333923.29</v>
          </cell>
          <cell r="F2640">
            <v>900998.48623050016</v>
          </cell>
          <cell r="G2640">
            <v>900998.48623050016</v>
          </cell>
        </row>
        <row r="2641">
          <cell r="A2641">
            <v>9123525</v>
          </cell>
          <cell r="B2641" t="str">
            <v>МОНТАЖНОЕ ПРИСПОСОБЛЕНИЯ ARCIFIT 200 ДЛЯ ARCITECH*ЗАКАЗНАЯ ПОЗИЦИЯ!!!</v>
          </cell>
          <cell r="C2641" t="str">
            <v>*</v>
          </cell>
          <cell r="D2641">
            <v>1</v>
          </cell>
          <cell r="E2641">
            <v>171015.84</v>
          </cell>
          <cell r="F2641">
            <v>115512.649128</v>
          </cell>
          <cell r="G2641">
            <v>115512.649128</v>
          </cell>
        </row>
        <row r="2642">
          <cell r="A2642">
            <v>9123524</v>
          </cell>
          <cell r="B2642" t="str">
            <v>МОНТАЖНОЕ ПРИСПОСОБЛЕНИЯ ARCIFIT 100 ДЛЯ ARCITECH*ЗАКАЗНАЯ ПОЗИЦИЯ!!!</v>
          </cell>
          <cell r="C2642" t="str">
            <v>*</v>
          </cell>
          <cell r="D2642">
            <v>1</v>
          </cell>
          <cell r="E2642">
            <v>5037.22</v>
          </cell>
          <cell r="F2642">
            <v>3402.390249</v>
          </cell>
          <cell r="G2642">
            <v>3402.390249</v>
          </cell>
        </row>
        <row r="2643">
          <cell r="A2643">
            <v>9019743</v>
          </cell>
          <cell r="B2643" t="str">
            <v>МОНТАЖНОЕ ПРИСПОСОБЛЕНИЯ INNOFIT N ДЛЯ INNOTECH/INNOTECH ATIRA*ЗАКАЗНАЯ ПОЗИЦИЯ!!!</v>
          </cell>
          <cell r="C2643" t="str">
            <v>*</v>
          </cell>
          <cell r="D2643">
            <v>1</v>
          </cell>
          <cell r="E2643">
            <v>1711576.3</v>
          </cell>
          <cell r="F2643">
            <v>1156084.211835</v>
          </cell>
          <cell r="G2643">
            <v>1156084.211835</v>
          </cell>
        </row>
        <row r="2644">
          <cell r="A2644">
            <v>45555</v>
          </cell>
          <cell r="B2644" t="str">
            <v>МОНТАЖНОЕ ПРИСПОСОБЛЕНИЯ INNOFIT START ДЛЯ INNOTECH/INNOTECH ATIRA</v>
          </cell>
          <cell r="C2644">
            <v>0</v>
          </cell>
          <cell r="D2644">
            <v>1</v>
          </cell>
          <cell r="E2644">
            <v>2972.87</v>
          </cell>
          <cell r="F2644">
            <v>2008.0250415000003</v>
          </cell>
          <cell r="G2644">
            <v>2008.0250415000003</v>
          </cell>
        </row>
        <row r="2645">
          <cell r="A2645">
            <v>78091</v>
          </cell>
          <cell r="B2645" t="str">
            <v>ИНСТРУМЕНТ ДЛЯ ЗАПРЕССОВКИ ШТИФТОВ БОКОВИН ЯЩИКОВ*ЗАКАЗНАЯ ПОЗИЦИЯ!!!</v>
          </cell>
          <cell r="C2645" t="str">
            <v>*</v>
          </cell>
          <cell r="D2645">
            <v>1</v>
          </cell>
          <cell r="E2645">
            <v>1891.44</v>
          </cell>
          <cell r="F2645">
            <v>1277.5731480000002</v>
          </cell>
          <cell r="G2645">
            <v>1277.5731480000002</v>
          </cell>
        </row>
        <row r="2646">
          <cell r="A2646">
            <v>70263</v>
          </cell>
          <cell r="B2646" t="str">
            <v>ШИНА СВЕРЛИЛЬНОГО КОНДУКТОРА ACCURA, L1000, АЛЮМИНИЙ</v>
          </cell>
          <cell r="C2646">
            <v>0</v>
          </cell>
          <cell r="D2646">
            <v>1</v>
          </cell>
          <cell r="E2646">
            <v>2792.09</v>
          </cell>
          <cell r="F2646">
            <v>1885.9171905000005</v>
          </cell>
          <cell r="G2646">
            <v>1885.9171905000005</v>
          </cell>
        </row>
        <row r="2647">
          <cell r="A2647">
            <v>13841</v>
          </cell>
          <cell r="B2647" t="str">
            <v>СВЕРЛИЛЬНЫЙ КОНДУКТОР ACCURA ДЛЯ ПЕТЕЛЬ</v>
          </cell>
          <cell r="C2647">
            <v>0</v>
          </cell>
          <cell r="D2647">
            <v>1</v>
          </cell>
          <cell r="E2647">
            <v>4410.2299999999996</v>
          </cell>
          <cell r="F2647">
            <v>2978.8898534999994</v>
          </cell>
          <cell r="G2647">
            <v>2978.8898534999994</v>
          </cell>
        </row>
        <row r="2648">
          <cell r="A2648">
            <v>23680</v>
          </cell>
          <cell r="B2648" t="str">
            <v>КЕРН</v>
          </cell>
          <cell r="C2648">
            <v>0</v>
          </cell>
          <cell r="D2648">
            <v>1</v>
          </cell>
          <cell r="E2648">
            <v>111.53</v>
          </cell>
          <cell r="F2648">
            <v>75.332938499999997</v>
          </cell>
          <cell r="G2648">
            <v>75.332938499999997</v>
          </cell>
        </row>
        <row r="2649">
          <cell r="A2649">
            <v>70265</v>
          </cell>
          <cell r="B2649" t="str">
            <v>СВЕРЛИЛЬНЫЙ КОНДУКТОР ACCURA ДЛЯ НАПРАВЛЯЮЩИХ</v>
          </cell>
          <cell r="C2649">
            <v>0</v>
          </cell>
          <cell r="D2649">
            <v>1</v>
          </cell>
          <cell r="E2649">
            <v>4284.2299999999996</v>
          </cell>
          <cell r="F2649">
            <v>2893.7831534999996</v>
          </cell>
          <cell r="G2649">
            <v>2893.7831534999996</v>
          </cell>
        </row>
        <row r="2650">
          <cell r="A2650">
            <v>70267</v>
          </cell>
          <cell r="B2650" t="str">
            <v>УПОР ДЛЯ СОБРАННОГО КОРПУСА ACCURA</v>
          </cell>
          <cell r="C2650">
            <v>0</v>
          </cell>
          <cell r="D2650">
            <v>1</v>
          </cell>
          <cell r="E2650">
            <v>629.79999999999995</v>
          </cell>
          <cell r="F2650">
            <v>425.39840999999996</v>
          </cell>
          <cell r="G2650">
            <v>425.39840999999996</v>
          </cell>
        </row>
        <row r="2651">
          <cell r="A2651">
            <v>70266</v>
          </cell>
          <cell r="B2651" t="str">
            <v>УПОР ДЛЯ ОТДЕЛЬНЫХ ДЕТАЛЕЙ ACCURA</v>
          </cell>
          <cell r="C2651">
            <v>0</v>
          </cell>
          <cell r="D2651">
            <v>1</v>
          </cell>
          <cell r="E2651">
            <v>658.42</v>
          </cell>
          <cell r="F2651">
            <v>444.72978899999993</v>
          </cell>
          <cell r="G2651">
            <v>444.72978899999993</v>
          </cell>
        </row>
        <row r="2652">
          <cell r="A2652">
            <v>14825</v>
          </cell>
          <cell r="B2652" t="str">
            <v>ШИНА СВЕРЛИЛЬНОГО КОНДУКТОРА EXAKTA, L1000, АЛЮМИНИЙ</v>
          </cell>
          <cell r="C2652">
            <v>0</v>
          </cell>
          <cell r="D2652">
            <v>1</v>
          </cell>
          <cell r="E2652">
            <v>5327.5</v>
          </cell>
          <cell r="F2652">
            <v>3598.4598749999996</v>
          </cell>
          <cell r="G2652">
            <v>3598.4598749999996</v>
          </cell>
        </row>
        <row r="2653">
          <cell r="A2653">
            <v>22617</v>
          </cell>
          <cell r="B2653" t="str">
            <v>СВЕРЛИЛЬНО РАЗМЕТОЧНЫЙ КОНДУКТОР EXAKTA, D5</v>
          </cell>
          <cell r="C2653">
            <v>0</v>
          </cell>
          <cell r="D2653">
            <v>1</v>
          </cell>
          <cell r="E2653">
            <v>630.1</v>
          </cell>
          <cell r="F2653">
            <v>425.60104500000006</v>
          </cell>
          <cell r="G2653">
            <v>425.60104500000006</v>
          </cell>
        </row>
        <row r="2654">
          <cell r="A2654">
            <v>73788</v>
          </cell>
          <cell r="B2654" t="str">
            <v>УПОР СВЕРЛИЛЬНОГО КОНДУКТОРА EXAKTA</v>
          </cell>
          <cell r="C2654">
            <v>0</v>
          </cell>
          <cell r="D2654">
            <v>1</v>
          </cell>
          <cell r="E2654">
            <v>1645.88</v>
          </cell>
          <cell r="F2654">
            <v>1111.709646</v>
          </cell>
          <cell r="G2654">
            <v>1111.709646</v>
          </cell>
        </row>
        <row r="2655">
          <cell r="A2655">
            <v>9206693</v>
          </cell>
          <cell r="B2655" t="str">
            <v>РАЗМЕТОЧНЫЙ ШАБЛОН MULTIBLUE</v>
          </cell>
          <cell r="C2655">
            <v>0</v>
          </cell>
          <cell r="D2655">
            <v>1</v>
          </cell>
          <cell r="E2655">
            <v>99.75</v>
          </cell>
          <cell r="F2655">
            <v>67.376137500000013</v>
          </cell>
          <cell r="G2655">
            <v>67.376137500000013</v>
          </cell>
        </row>
        <row r="2656">
          <cell r="A2656">
            <v>78093</v>
          </cell>
          <cell r="B2656" t="str">
            <v>УГЛОВОЙ УПОР PRACTICA</v>
          </cell>
          <cell r="C2656">
            <v>0</v>
          </cell>
          <cell r="D2656">
            <v>1</v>
          </cell>
          <cell r="E2656">
            <v>8099.42</v>
          </cell>
          <cell r="F2656">
            <v>5470.7532390000006</v>
          </cell>
          <cell r="G2656">
            <v>5470.7532390000006</v>
          </cell>
        </row>
        <row r="2657">
          <cell r="A2657">
            <v>9128172</v>
          </cell>
          <cell r="B2657" t="str">
            <v>СВЕРЛИЛЬНЫЙ КОНДУКТОР PRACTICA ДЛЯ INNOTECH/INNOTECH ATIRA*ЗАКАЗНАЯ ПОЗИЦИЯ!!!</v>
          </cell>
          <cell r="C2657" t="str">
            <v>*</v>
          </cell>
          <cell r="D2657">
            <v>1</v>
          </cell>
          <cell r="E2657">
            <v>8546.9</v>
          </cell>
          <cell r="F2657">
            <v>5773.0036049999999</v>
          </cell>
          <cell r="G2657">
            <v>5773.0036049999999</v>
          </cell>
        </row>
        <row r="2658">
          <cell r="A2658">
            <v>9106601</v>
          </cell>
          <cell r="B2658" t="str">
            <v>СВЕРЛИЛЬНЫЙ КОНДУКТОР PRACTICA ДЛЯ INNOTECH/INNOTECH ATIRA</v>
          </cell>
          <cell r="C2658">
            <v>0</v>
          </cell>
          <cell r="D2658">
            <v>1</v>
          </cell>
          <cell r="E2658">
            <v>7173.94</v>
          </cell>
          <cell r="F2658">
            <v>4845.6377729999995</v>
          </cell>
          <cell r="G2658">
            <v>4845.6377729999995</v>
          </cell>
        </row>
        <row r="2659">
          <cell r="A2659">
            <v>9162018</v>
          </cell>
          <cell r="B2659" t="str">
            <v>СВЕРЛИЛЬНЫЙ КОНДУКТОР PRACTICA 200 ДЛЯ ARCITECH/INNOTECH/INNOTECH ATIRA</v>
          </cell>
          <cell r="C2659">
            <v>0</v>
          </cell>
          <cell r="D2659">
            <v>1</v>
          </cell>
          <cell r="E2659">
            <v>7231.02</v>
          </cell>
          <cell r="F2659">
            <v>4884.1924590000008</v>
          </cell>
          <cell r="G2659">
            <v>4884.1924590000008</v>
          </cell>
        </row>
        <row r="2660">
          <cell r="A2660">
            <v>78097</v>
          </cell>
          <cell r="B2660" t="str">
            <v>РАЗМЕТОЧНЫЙ ШАБЛОН BLUEJIG IT ДЛЯ INNOTECH/INNOTECH ATIRA</v>
          </cell>
          <cell r="C2660">
            <v>0</v>
          </cell>
          <cell r="D2660">
            <v>1</v>
          </cell>
          <cell r="E2660">
            <v>960.16</v>
          </cell>
          <cell r="F2660">
            <v>648.54007200000001</v>
          </cell>
          <cell r="G2660">
            <v>648.54007200000001</v>
          </cell>
        </row>
        <row r="2661">
          <cell r="A2661">
            <v>45150</v>
          </cell>
          <cell r="B2661" t="str">
            <v>РАЗМЕТОЧНЫЙ ШАБЛОН BLUEJIG HINGE ДЛЯ ПЕТЕЛЬ</v>
          </cell>
          <cell r="C2661">
            <v>0</v>
          </cell>
          <cell r="D2661">
            <v>1</v>
          </cell>
          <cell r="E2661">
            <v>131.97999999999999</v>
          </cell>
          <cell r="F2661">
            <v>89.145890999999992</v>
          </cell>
          <cell r="G2661">
            <v>89.145890999999992</v>
          </cell>
        </row>
        <row r="2662">
          <cell r="A2662">
            <v>9207524</v>
          </cell>
          <cell r="B2662" t="str">
            <v>СВЕРЛИЛЬНЫЙ КОНДУКТОР ДЛЯ УСТАНОВКИ PUSH TO OPEN ДЛЯ ПЕТЕЛЬ</v>
          </cell>
          <cell r="C2662">
            <v>0</v>
          </cell>
          <cell r="D2662">
            <v>1</v>
          </cell>
          <cell r="E2662">
            <v>4233.68</v>
          </cell>
          <cell r="F2662">
            <v>2859.6391560000006</v>
          </cell>
          <cell r="G2662">
            <v>2859.6391560000006</v>
          </cell>
        </row>
        <row r="2663">
          <cell r="A2663">
            <v>9079402</v>
          </cell>
          <cell r="B2663" t="str">
            <v>СВЕРЛИЛЬНЫЙ КОНДУКТОР BLUEJIG DOWEL ДЛЯ ДЮБЕЛЕЙ ДЛЯ СТЯЖКИ RASTEX 15</v>
          </cell>
          <cell r="C2663">
            <v>0</v>
          </cell>
          <cell r="D2663">
            <v>1</v>
          </cell>
          <cell r="E2663">
            <v>2670.11</v>
          </cell>
          <cell r="F2663">
            <v>1803.5257995000002</v>
          </cell>
          <cell r="G2663">
            <v>1803.5257995000002</v>
          </cell>
        </row>
        <row r="2664">
          <cell r="A2664">
            <v>9248018</v>
          </cell>
          <cell r="B2664" t="str">
            <v>РАЗМЕТОЧНЫЙ ШАБЛОН BLUEJIG HANDLE ДЛЯ РУЧЕК</v>
          </cell>
          <cell r="C2664">
            <v>0</v>
          </cell>
          <cell r="D2664">
            <v>1</v>
          </cell>
          <cell r="E2664">
            <v>745.25</v>
          </cell>
          <cell r="F2664">
            <v>503.37911250000002</v>
          </cell>
          <cell r="G2664">
            <v>503.37911250000002</v>
          </cell>
        </row>
        <row r="2665">
          <cell r="A2665">
            <v>9084515</v>
          </cell>
          <cell r="B2665" t="str">
            <v>СВЕРЛИЛЬНЫЙ КОНДУКТОР BLUEJIG QUADRO EB20 START ДЛЯ НАПРАВЛЯЮЩИХ QUADRO</v>
          </cell>
          <cell r="C2665">
            <v>0</v>
          </cell>
          <cell r="D2665">
            <v>1</v>
          </cell>
          <cell r="E2665">
            <v>792.57</v>
          </cell>
          <cell r="F2665">
            <v>535.34140650000006</v>
          </cell>
          <cell r="G2665">
            <v>535.34140650000006</v>
          </cell>
        </row>
        <row r="2666">
          <cell r="A2666">
            <v>9195168</v>
          </cell>
          <cell r="B2666" t="str">
            <v>СВЕРЛИЛЬНЫЙ КОНДУКТОР BLUEJIG QUADRO EB20/QUADRO 4D ДЛЯ НАПРАВЛЯЮЩИХ QUADRO</v>
          </cell>
          <cell r="C2666">
            <v>0</v>
          </cell>
          <cell r="D2666">
            <v>1</v>
          </cell>
          <cell r="E2666">
            <v>9994.68</v>
          </cell>
          <cell r="F2666">
            <v>6750.9066059999996</v>
          </cell>
          <cell r="G2666">
            <v>6750.9066059999996</v>
          </cell>
        </row>
        <row r="2667">
          <cell r="A2667">
            <v>9086400</v>
          </cell>
          <cell r="B2667" t="str">
            <v>СВЕРЛИЛЬНЫЙ КОНДУКТОР ДЛЯ УСТАНОВКИ ПРОФИЛЕЙ EASYS*ЗАКАЗНАЯ ПОЗИЦИЯ!!!</v>
          </cell>
          <cell r="C2667" t="str">
            <v>*</v>
          </cell>
          <cell r="D2667">
            <v>1</v>
          </cell>
          <cell r="E2667">
            <v>20480.740000000002</v>
          </cell>
          <cell r="F2667">
            <v>13833.715833000002</v>
          </cell>
          <cell r="G2667">
            <v>13833.715833000002</v>
          </cell>
        </row>
        <row r="2668">
          <cell r="A2668">
            <v>9127212</v>
          </cell>
          <cell r="B2668" t="str">
            <v>МОНТАЖНОЕ ПРИСПОСОБЛЕНИЯ ДЛЯ СОЕДЕНИТЕЛЯ ПЕРЕДНЕЙ ПАНЕЛИ ARCITECH, H78*ЗАКАЗНАЯ ПОЗИЦИЯ!!!</v>
          </cell>
          <cell r="C2668" t="str">
            <v>*</v>
          </cell>
          <cell r="D2668">
            <v>1</v>
          </cell>
          <cell r="E2668">
            <v>10796.36</v>
          </cell>
          <cell r="F2668">
            <v>7292.4013620000005</v>
          </cell>
          <cell r="G2668">
            <v>7292.4013620000005</v>
          </cell>
        </row>
        <row r="2669">
          <cell r="A2669">
            <v>9127211</v>
          </cell>
          <cell r="B2669" t="str">
            <v>МОНТАЖНОЕ ПРИСПОСОБЛЕНИЯ ДЛЯ СОЕДЕНИТЕЛЯ ПЕРЕДНЕЙ ПАНЕЛИ ARCITECH, H94/126*ЗАКАЗНАЯ ПОЗИЦИЯ!!!</v>
          </cell>
          <cell r="C2669" t="str">
            <v>*</v>
          </cell>
          <cell r="D2669">
            <v>1</v>
          </cell>
          <cell r="E2669">
            <v>10318.64</v>
          </cell>
          <cell r="F2669">
            <v>6969.7253879999998</v>
          </cell>
          <cell r="G2669">
            <v>6969.7253879999998</v>
          </cell>
        </row>
        <row r="2670">
          <cell r="A2670">
            <v>9140129</v>
          </cell>
          <cell r="B2670" t="str">
            <v>ИНСТРУМЕНТ ДЛЯ ЗАПРЕССОВКИ СОЕДЕНИТЕЛЯ ПЕРЕДНЕЙ ПАНЕЛИ ПРОДОЛЬНОГО РЕЛИНГА ARCITECH*ЗАКАЗНАЯ ПОЗИЦИЯ!!!</v>
          </cell>
          <cell r="C2670" t="str">
            <v>*</v>
          </cell>
          <cell r="D2670">
            <v>1</v>
          </cell>
          <cell r="E2670">
            <v>5072.45</v>
          </cell>
          <cell r="F2670">
            <v>3426.1863525000003</v>
          </cell>
          <cell r="G2670">
            <v>3426.1863525000003</v>
          </cell>
        </row>
        <row r="2671">
          <cell r="A2671">
            <v>70268</v>
          </cell>
          <cell r="B2671" t="str">
            <v>ГИЛЬЗОВОЕ СВЕРЛО, D5</v>
          </cell>
          <cell r="C2671">
            <v>0</v>
          </cell>
          <cell r="D2671">
            <v>1</v>
          </cell>
          <cell r="E2671">
            <v>4417.46</v>
          </cell>
          <cell r="F2671">
            <v>2983.773357</v>
          </cell>
          <cell r="G2671">
            <v>2983.773357</v>
          </cell>
        </row>
        <row r="2672">
          <cell r="A2672">
            <v>78096</v>
          </cell>
          <cell r="B2672" t="str">
            <v>ГИЛЬЗОВОЕ СВЕРЛО, D10</v>
          </cell>
          <cell r="C2672">
            <v>0</v>
          </cell>
          <cell r="D2672">
            <v>1</v>
          </cell>
          <cell r="E2672">
            <v>4907.09</v>
          </cell>
          <cell r="F2672">
            <v>3314.4939405000005</v>
          </cell>
          <cell r="G2672">
            <v>3314.4939405000005</v>
          </cell>
        </row>
        <row r="2673">
          <cell r="A2673">
            <v>70269</v>
          </cell>
          <cell r="B2673" t="str">
            <v>СМЕННОЕ ГИЛЬЗОВОЕ СВЕРЛО, D5</v>
          </cell>
          <cell r="C2673">
            <v>0</v>
          </cell>
          <cell r="D2673">
            <v>1</v>
          </cell>
          <cell r="E2673">
            <v>2241.2199999999998</v>
          </cell>
          <cell r="F2673">
            <v>1513.8320490000001</v>
          </cell>
          <cell r="G2673">
            <v>1513.8320490000001</v>
          </cell>
        </row>
        <row r="2674">
          <cell r="A2674">
            <v>79005</v>
          </cell>
          <cell r="B2674" t="str">
            <v>СМЕННОЕ ГИЛЬЗОВОЕ СВЕРЛО, D10*ЗАКАЗНАЯ ПОЗИЦИЯ!!!</v>
          </cell>
          <cell r="C2674" t="str">
            <v>*</v>
          </cell>
          <cell r="D2674">
            <v>1</v>
          </cell>
          <cell r="E2674">
            <v>2730.87</v>
          </cell>
          <cell r="F2674">
            <v>1844.5661415</v>
          </cell>
          <cell r="G2674">
            <v>1844.5661415</v>
          </cell>
        </row>
        <row r="2675">
          <cell r="A2675">
            <v>20264</v>
          </cell>
          <cell r="B2675" t="str">
            <v>BMM T 2/6, РУЧНОЙ СТАНОК СВЕР.-ПРИСАДОЧНЫЙ, 6-Х ШПИНД., 230 В, 50 ГЦ</v>
          </cell>
          <cell r="C2675">
            <v>0</v>
          </cell>
          <cell r="D2675">
            <v>1</v>
          </cell>
          <cell r="E2675">
            <v>46996.61</v>
          </cell>
          <cell r="F2675">
            <v>31743.8602245</v>
          </cell>
          <cell r="G2675">
            <v>31743.8602245</v>
          </cell>
        </row>
        <row r="2676">
          <cell r="A2676">
            <v>73784</v>
          </cell>
          <cell r="B2676" t="str">
            <v>СВЕРЛИЛЬНЫЙ КОНДУКТОР КОМБИ 1000 ММ</v>
          </cell>
          <cell r="C2676">
            <v>0</v>
          </cell>
          <cell r="D2676">
            <v>1</v>
          </cell>
          <cell r="E2676">
            <v>2489.4299999999998</v>
          </cell>
          <cell r="F2676">
            <v>1681.4854935000001</v>
          </cell>
          <cell r="G2676">
            <v>1681.4854935000001</v>
          </cell>
        </row>
        <row r="2677">
          <cell r="A2677">
            <v>75069</v>
          </cell>
          <cell r="B2677" t="str">
            <v>УПОРНАЯ ЛИНЕЙКА, 1500 ММ, СО СКАЛОЙ</v>
          </cell>
          <cell r="C2677">
            <v>0</v>
          </cell>
          <cell r="D2677">
            <v>1</v>
          </cell>
          <cell r="E2677">
            <v>2361.08</v>
          </cell>
          <cell r="F2677">
            <v>1594.7914859999998</v>
          </cell>
          <cell r="G2677">
            <v>1594.7914859999998</v>
          </cell>
        </row>
        <row r="2678">
          <cell r="A2678">
            <v>75073</v>
          </cell>
          <cell r="B2678" t="str">
            <v>СОЕДИНИТЕЛЬНЫЙ ЭЛЕМЕНТ</v>
          </cell>
          <cell r="C2678">
            <v>0</v>
          </cell>
          <cell r="D2678">
            <v>1</v>
          </cell>
          <cell r="E2678">
            <v>1420.9</v>
          </cell>
          <cell r="F2678">
            <v>959.74690500000008</v>
          </cell>
          <cell r="G2678">
            <v>959.74690500000008</v>
          </cell>
        </row>
        <row r="2679">
          <cell r="A2679">
            <v>75074</v>
          </cell>
          <cell r="B2679" t="str">
            <v>ШПУНТ</v>
          </cell>
          <cell r="C2679">
            <v>0</v>
          </cell>
          <cell r="D2679">
            <v>1</v>
          </cell>
          <cell r="E2679">
            <v>495.04</v>
          </cell>
          <cell r="F2679">
            <v>334.37476800000002</v>
          </cell>
          <cell r="G2679">
            <v>334.37476800000002</v>
          </cell>
        </row>
        <row r="2680">
          <cell r="A2680">
            <v>75075</v>
          </cell>
          <cell r="B2680" t="str">
            <v>ШУРУП DIN 912/8,8 M8X10 ММБ VZ</v>
          </cell>
          <cell r="C2680">
            <v>0</v>
          </cell>
          <cell r="D2680">
            <v>1</v>
          </cell>
          <cell r="E2680">
            <v>27.46</v>
          </cell>
          <cell r="F2680">
            <v>18.547857</v>
          </cell>
          <cell r="G2680">
            <v>18.547857</v>
          </cell>
        </row>
        <row r="2681">
          <cell r="A2681">
            <v>9065627</v>
          </cell>
          <cell r="B2681" t="str">
            <v>PRODECOR, РУЧКА VIGILIA, МЕЖОСЕВОЕ РАССТОЯНИЕ 32 ММ, ПОД ХРОМ ГЛЯНЦЕВЫЙ</v>
          </cell>
          <cell r="C2681">
            <v>0</v>
          </cell>
          <cell r="D2681">
            <v>1</v>
          </cell>
          <cell r="E2681">
            <v>612.84</v>
          </cell>
          <cell r="F2681">
            <v>413.94277799999998</v>
          </cell>
          <cell r="G2681">
            <v>413.94277799999998</v>
          </cell>
        </row>
        <row r="2682">
          <cell r="A2682">
            <v>9065628</v>
          </cell>
          <cell r="B2682" t="str">
            <v>PRODECOR, РУЧКА VIGILIA, МЕЖОСЕВОЕ РАССТОЯНИЕ 32 ММ, ПОД НЕРЖАВЕЮЩУЮ СТАЛЬ</v>
          </cell>
          <cell r="C2682">
            <v>0</v>
          </cell>
          <cell r="D2682">
            <v>1</v>
          </cell>
          <cell r="E2682">
            <v>612.84</v>
          </cell>
          <cell r="F2682">
            <v>413.94277799999998</v>
          </cell>
          <cell r="G2682">
            <v>413.94277799999998</v>
          </cell>
        </row>
        <row r="2683">
          <cell r="A2683">
            <v>9065635</v>
          </cell>
          <cell r="B2683" t="str">
            <v>PRODECOR, РУЧКА VERONIA, МЕЖОСЕВОЕ РАССТОЯНИЕ 128 ММ, ПОД НЕРЖАВЕЮЩУЮ СТАЛЬ</v>
          </cell>
          <cell r="C2683">
            <v>0</v>
          </cell>
          <cell r="D2683">
            <v>1</v>
          </cell>
          <cell r="E2683">
            <v>839.54</v>
          </cell>
          <cell r="F2683">
            <v>567.06729300000006</v>
          </cell>
          <cell r="G2683">
            <v>567.06729300000006</v>
          </cell>
        </row>
        <row r="2684">
          <cell r="A2684">
            <v>9069806</v>
          </cell>
          <cell r="B2684" t="str">
            <v>PRODECOR, РУЧКА AOSTA, МЕЖОСЕВОЕ РАССТОЯНИЕ 192 ММ, ПОД НЕРЖАВЕЮЩУЮ СТАЛЬ</v>
          </cell>
          <cell r="C2684">
            <v>0</v>
          </cell>
          <cell r="D2684">
            <v>1</v>
          </cell>
          <cell r="E2684">
            <v>1405.24</v>
          </cell>
          <cell r="F2684">
            <v>949.1693580000001</v>
          </cell>
          <cell r="G2684">
            <v>949.1693580000001</v>
          </cell>
        </row>
        <row r="2685">
          <cell r="A2685">
            <v>9069808</v>
          </cell>
          <cell r="B2685" t="str">
            <v>PRODECOR, РУЧКА AOSTA, МЕЖОСЕВОЕ РАССТОЯНИЕ 320 ММ, ПОД НЕРЖАВЕЮЩУЮ СТАЛЬ</v>
          </cell>
          <cell r="C2685">
            <v>0</v>
          </cell>
          <cell r="D2685">
            <v>1</v>
          </cell>
          <cell r="E2685">
            <v>2048.87</v>
          </cell>
          <cell r="F2685">
            <v>1383.9092415</v>
          </cell>
          <cell r="G2685">
            <v>1383.9092415</v>
          </cell>
        </row>
        <row r="2686">
          <cell r="A2686">
            <v>9070739</v>
          </cell>
          <cell r="B2686" t="str">
            <v>PRODECOR, РУЧКА VICTORIA, МЕЖОСЕВОЕ РАССТОЯНИЕ 192 ММ, ПОД НЕРЖАВЕЮЩУЮ СТАЛЬ</v>
          </cell>
          <cell r="C2686">
            <v>0</v>
          </cell>
          <cell r="D2686">
            <v>1</v>
          </cell>
          <cell r="E2686">
            <v>801.89</v>
          </cell>
          <cell r="F2686">
            <v>541.6366005000001</v>
          </cell>
          <cell r="G2686">
            <v>541.6366005000001</v>
          </cell>
        </row>
        <row r="2687">
          <cell r="A2687">
            <v>9080838</v>
          </cell>
          <cell r="B2687" t="str">
            <v>PRODECOR, РУЧКА CELISTA, МЕЖОСЕВОЕ РАССТОЯНИЕ 128 ММ, ПОД НЕРЖАВЕЮЩУЮ СТАЛЬ</v>
          </cell>
          <cell r="C2687">
            <v>0</v>
          </cell>
          <cell r="D2687">
            <v>1</v>
          </cell>
          <cell r="E2687">
            <v>836.74</v>
          </cell>
          <cell r="F2687">
            <v>565.17603299999996</v>
          </cell>
          <cell r="G2687">
            <v>565.17603299999996</v>
          </cell>
        </row>
        <row r="2688">
          <cell r="A2688">
            <v>9080854</v>
          </cell>
          <cell r="B2688" t="str">
            <v>PRODECOR, РУЧКА TOFINO, МЕЖОСЕВОЕ РАССТОЯНИЕ 128 ММ, ПОД ХРОМ ГЛЯНЦЕВЫЙ</v>
          </cell>
          <cell r="C2688">
            <v>0</v>
          </cell>
          <cell r="D2688">
            <v>1</v>
          </cell>
          <cell r="E2688">
            <v>697.29</v>
          </cell>
          <cell r="F2688">
            <v>470.98453050000001</v>
          </cell>
          <cell r="G2688">
            <v>470.98453050000001</v>
          </cell>
        </row>
        <row r="2689">
          <cell r="A2689">
            <v>9080858</v>
          </cell>
          <cell r="B2689" t="str">
            <v>PRODECOR, РУЧКА CAROLINA, МЕЖОСЕВОЕ РАССТОЯНИЕ 160ММ, ДЛИНА 180ММ, ПОД ХРОМ ГЛЯНЦЕВЫЙ</v>
          </cell>
          <cell r="C2689">
            <v>0</v>
          </cell>
          <cell r="D2689">
            <v>1</v>
          </cell>
          <cell r="E2689">
            <v>764.88</v>
          </cell>
          <cell r="F2689">
            <v>516.63819599999999</v>
          </cell>
          <cell r="G2689">
            <v>516.63819599999999</v>
          </cell>
        </row>
        <row r="2690">
          <cell r="A2690">
            <v>9080859</v>
          </cell>
          <cell r="B2690" t="str">
            <v>PRODECOR, РУЧКА CAROLINA, МЕЖОСЕВОЕ РАССТОЯНИЕ 160ММ, ДЛИНА 180ММ, ПОД НЕРЖАВЕЮЩУЮ СТАЛЬ</v>
          </cell>
          <cell r="C2690">
            <v>0</v>
          </cell>
          <cell r="D2690">
            <v>1</v>
          </cell>
          <cell r="E2690">
            <v>798.52</v>
          </cell>
          <cell r="F2690">
            <v>539.36033399999997</v>
          </cell>
          <cell r="G2690">
            <v>539.36033399999997</v>
          </cell>
        </row>
        <row r="2691">
          <cell r="A2691">
            <v>9086687</v>
          </cell>
          <cell r="B2691" t="str">
            <v>PRODECOR, РУЧКА TOUCH-IN, ПРЯМОУГОЛЬНАЯ, ПОД НЕРЖАВЕЮЩУЮ СТАЛЬ</v>
          </cell>
          <cell r="C2691">
            <v>0</v>
          </cell>
          <cell r="D2691">
            <v>1</v>
          </cell>
          <cell r="E2691">
            <v>3244.17</v>
          </cell>
          <cell r="F2691">
            <v>2191.2746265000001</v>
          </cell>
          <cell r="G2691">
            <v>2191.2746265000001</v>
          </cell>
        </row>
        <row r="2692">
          <cell r="A2692">
            <v>9086690</v>
          </cell>
          <cell r="B2692" t="str">
            <v>PRODECOR, РУЧКА TOUCH-IN, КРУГЛАЯ, ПОД ХРОМ ГЛЯНЦЕВЫЙ</v>
          </cell>
          <cell r="C2692">
            <v>0</v>
          </cell>
          <cell r="D2692">
            <v>1</v>
          </cell>
          <cell r="E2692">
            <v>2437.6999999999998</v>
          </cell>
          <cell r="F2692">
            <v>1646.5444649999999</v>
          </cell>
          <cell r="G2692">
            <v>1646.5444649999999</v>
          </cell>
        </row>
        <row r="2693">
          <cell r="A2693">
            <v>9097899</v>
          </cell>
          <cell r="B2693" t="str">
            <v>PRODECOR, РУЧКА TOLFO, МЕЖОСЕВОЕ РАССТОЯНИЕ 32 ММ, ПОД НЕРЖАВЕЮЩУЮ СТАЛЬ</v>
          </cell>
          <cell r="C2693">
            <v>0</v>
          </cell>
          <cell r="D2693">
            <v>1</v>
          </cell>
          <cell r="E2693">
            <v>921.14</v>
          </cell>
          <cell r="F2693">
            <v>622.18401300000005</v>
          </cell>
          <cell r="G2693">
            <v>622.18401300000005</v>
          </cell>
        </row>
        <row r="2694">
          <cell r="A2694">
            <v>9097900</v>
          </cell>
          <cell r="B2694" t="str">
            <v>PRODECOR, РУЧКА TOLFO, МЕЖОСЕВОЕ РАССТОЯНИЕ 32 ММ, ПОД ХРОМ ГЛЯНЦЕВЫЙ</v>
          </cell>
          <cell r="C2694">
            <v>0</v>
          </cell>
          <cell r="D2694">
            <v>1</v>
          </cell>
          <cell r="E2694">
            <v>921.14</v>
          </cell>
          <cell r="F2694">
            <v>622.18401300000005</v>
          </cell>
          <cell r="G2694">
            <v>622.18401300000005</v>
          </cell>
        </row>
        <row r="2695">
          <cell r="A2695">
            <v>9097946</v>
          </cell>
          <cell r="B2695" t="str">
            <v>PRODECOR, РУЧКА VERONIA, МЕЖОСЕВОЕ РАССТОЯНИЕ 160 ММ, ПОД НЕРЖАВЕЮЩУЮ СТАЛЬ</v>
          </cell>
          <cell r="C2695">
            <v>0</v>
          </cell>
          <cell r="D2695">
            <v>1</v>
          </cell>
          <cell r="E2695">
            <v>884.3</v>
          </cell>
          <cell r="F2695">
            <v>597.30043499999999</v>
          </cell>
          <cell r="G2695">
            <v>597.30043499999999</v>
          </cell>
        </row>
        <row r="2696">
          <cell r="A2696">
            <v>9097947</v>
          </cell>
          <cell r="B2696" t="str">
            <v>PRODECOR, РУЧКА VERONIA, МЕЖОСЕВОЕ РАССТОЯНИЕ 160 ММ, ПОД ХРОМ ГЛЯНЦЕВЫЙ</v>
          </cell>
          <cell r="C2696">
            <v>0</v>
          </cell>
          <cell r="D2696">
            <v>1</v>
          </cell>
          <cell r="E2696">
            <v>884.3</v>
          </cell>
          <cell r="F2696">
            <v>597.30043499999999</v>
          </cell>
          <cell r="G2696">
            <v>597.30043499999999</v>
          </cell>
        </row>
        <row r="2697">
          <cell r="A2697">
            <v>9097950</v>
          </cell>
          <cell r="B2697" t="str">
            <v>PRODECOR, РУЧКА RIALTO, МЕЖОСЕВОЕ РАССТОЯНИЕ 160 ММ, ПОД НЕРЖАВЕЮЩУЮ СТАЛЬ</v>
          </cell>
          <cell r="C2697">
            <v>0</v>
          </cell>
          <cell r="D2697">
            <v>1</v>
          </cell>
          <cell r="E2697">
            <v>854.93</v>
          </cell>
          <cell r="F2697">
            <v>577.46246849999989</v>
          </cell>
          <cell r="G2697">
            <v>577.46246849999989</v>
          </cell>
        </row>
        <row r="2698">
          <cell r="A2698">
            <v>9105735</v>
          </cell>
          <cell r="B2698" t="str">
            <v>PRODECOR, РУЧКА INTRA, МЕЖОСЕВОЕ РАССТОЯНИЕ 192 ММ, ПОД НЕРЖАВЕЮЩУЮ СТАЛЬ/ХРОМ</v>
          </cell>
          <cell r="C2698">
            <v>0</v>
          </cell>
          <cell r="D2698">
            <v>1</v>
          </cell>
          <cell r="E2698">
            <v>1063.3699999999999</v>
          </cell>
          <cell r="F2698">
            <v>718.2532665</v>
          </cell>
          <cell r="G2698">
            <v>718.2532665</v>
          </cell>
        </row>
        <row r="2699">
          <cell r="A2699">
            <v>9105737</v>
          </cell>
          <cell r="B2699" t="str">
            <v>PRODECOR, РУЧКА INTRA, МЕЖОСЕВОЕ РАССТОЯНИЕ 192 ММ, ПОД МАТОВЫЙ/ГЛЯНЦЕВЫЙ ХРОМ</v>
          </cell>
          <cell r="C2699">
            <v>0</v>
          </cell>
          <cell r="D2699">
            <v>1</v>
          </cell>
          <cell r="E2699">
            <v>1063.3699999999999</v>
          </cell>
          <cell r="F2699">
            <v>718.2532665</v>
          </cell>
          <cell r="G2699">
            <v>718.2532665</v>
          </cell>
        </row>
        <row r="2700">
          <cell r="A2700">
            <v>9105738</v>
          </cell>
          <cell r="B2700" t="str">
            <v>PRODECOR, РУЧКА IMOLA, МЕЖОСЕВОЕ РАССТОЯНИЕ 192 ММ, ПОД ГЛЯНЦЕВЫЙ ХРОМ</v>
          </cell>
          <cell r="C2700">
            <v>0</v>
          </cell>
          <cell r="D2700">
            <v>1</v>
          </cell>
          <cell r="E2700">
            <v>882.92</v>
          </cell>
          <cell r="F2700">
            <v>596.36831400000005</v>
          </cell>
          <cell r="G2700">
            <v>596.36831400000005</v>
          </cell>
        </row>
        <row r="2701">
          <cell r="A2701">
            <v>9105739</v>
          </cell>
          <cell r="B2701" t="str">
            <v>PRODECOR, РУЧКА IMOLA, МЕЖОСЕВОЕ РАССТОЯНИЕ 192 ММ, ПОД НЕРЖАВЕЮЩУЮ СТАЛЬ</v>
          </cell>
          <cell r="C2701">
            <v>0</v>
          </cell>
          <cell r="D2701">
            <v>1</v>
          </cell>
          <cell r="E2701">
            <v>882.92</v>
          </cell>
          <cell r="F2701">
            <v>596.36831400000005</v>
          </cell>
          <cell r="G2701">
            <v>596.36831400000005</v>
          </cell>
        </row>
        <row r="2702">
          <cell r="A2702">
            <v>9105741</v>
          </cell>
          <cell r="B2702" t="str">
            <v>PRODECOR, РУЧКА IMOLA МЕЖОСЕВОЕ РАССТОЯНИЕ 192 ММ, ПОД МАТОВЫЙ ХРОМ</v>
          </cell>
          <cell r="C2702">
            <v>0</v>
          </cell>
          <cell r="D2702">
            <v>1</v>
          </cell>
          <cell r="E2702">
            <v>882.92</v>
          </cell>
          <cell r="F2702">
            <v>596.36831400000005</v>
          </cell>
          <cell r="G2702">
            <v>596.36831400000005</v>
          </cell>
        </row>
        <row r="2703">
          <cell r="A2703">
            <v>9105743</v>
          </cell>
          <cell r="B2703" t="str">
            <v>PRODECOR, РУЧКА ZENGA, МЕЖОСЕВОЕ РАССТОЯНИЕ 192 ММ, ЛЕВАЯ, ПОД НЕРЖАВЕЮЩУЮ СТАЛЬ</v>
          </cell>
          <cell r="C2703">
            <v>0</v>
          </cell>
          <cell r="D2703">
            <v>1</v>
          </cell>
          <cell r="E2703">
            <v>861.68</v>
          </cell>
          <cell r="F2703">
            <v>582.02175599999998</v>
          </cell>
          <cell r="G2703">
            <v>582.02175599999998</v>
          </cell>
        </row>
        <row r="2704">
          <cell r="A2704">
            <v>9105747</v>
          </cell>
          <cell r="B2704" t="str">
            <v>PRODECOR, РУЧКА ZENGA, МЕЖОСЕВОЕ РАССТОЯНИЕ 192 ММ, ПРАВАЯ, ПОД НЕРЖАВЕЮЩУЮ СТАЛЬ</v>
          </cell>
          <cell r="C2704">
            <v>0</v>
          </cell>
          <cell r="D2704">
            <v>1</v>
          </cell>
          <cell r="E2704">
            <v>861.68</v>
          </cell>
          <cell r="F2704">
            <v>582.02175599999998</v>
          </cell>
          <cell r="G2704">
            <v>582.02175599999998</v>
          </cell>
        </row>
        <row r="2705">
          <cell r="A2705">
            <v>9105801</v>
          </cell>
          <cell r="B2705" t="str">
            <v>PRODECOR, РУЧКА LAMEZIA, ДЛИНА 295 ММ, ПОД ХРОМ ГЛЯНЦЕВЫЙ</v>
          </cell>
          <cell r="C2705">
            <v>0</v>
          </cell>
          <cell r="D2705">
            <v>1</v>
          </cell>
          <cell r="E2705">
            <v>1209.74</v>
          </cell>
          <cell r="F2705">
            <v>817.11888299999998</v>
          </cell>
          <cell r="G2705">
            <v>817.11888299999998</v>
          </cell>
        </row>
        <row r="2706">
          <cell r="A2706">
            <v>9105807</v>
          </cell>
          <cell r="B2706" t="str">
            <v>PRODECOR, РУЧКА LAMEZIA, ДЛИНА 595 ММ, ПОД ХРОМ ГЛЯНЦЕВЫЙ</v>
          </cell>
          <cell r="C2706">
            <v>0</v>
          </cell>
          <cell r="D2706">
            <v>1</v>
          </cell>
          <cell r="E2706">
            <v>1948.49</v>
          </cell>
          <cell r="F2706">
            <v>1316.1075705000001</v>
          </cell>
          <cell r="G2706">
            <v>1316.1075705000001</v>
          </cell>
        </row>
        <row r="2707">
          <cell r="A2707">
            <v>9105809</v>
          </cell>
          <cell r="B2707" t="str">
            <v>PRODECOR, РУЧКА LAMEZIA, ДЛИНА 795 ММ, ПОД ХРОМ ГЛЯНЦЕВЫЙ</v>
          </cell>
          <cell r="C2707">
            <v>0</v>
          </cell>
          <cell r="D2707">
            <v>1</v>
          </cell>
          <cell r="E2707">
            <v>2225.5500000000002</v>
          </cell>
          <cell r="F2707">
            <v>1503.2477475000001</v>
          </cell>
          <cell r="G2707">
            <v>1503.2477475000001</v>
          </cell>
        </row>
        <row r="2708">
          <cell r="A2708">
            <v>9105810</v>
          </cell>
          <cell r="B2708" t="str">
            <v>PRODECOR, РУЧКА LAMEZIA, ДЛИНА 895 ММ, ПОД ХРОМ ГЛЯНЦЕВЫЙ</v>
          </cell>
          <cell r="C2708">
            <v>0</v>
          </cell>
          <cell r="D2708">
            <v>1</v>
          </cell>
          <cell r="E2708">
            <v>2594.92</v>
          </cell>
          <cell r="F2708">
            <v>1752.7387140000003</v>
          </cell>
          <cell r="G2708">
            <v>1752.7387140000003</v>
          </cell>
        </row>
        <row r="2709">
          <cell r="A2709">
            <v>9105837</v>
          </cell>
          <cell r="B2709" t="str">
            <v>PRODECOR, РУЧКА NUBIA, МЕЖОСЕВОЕ РАССТОЯНИЕ 192 ММ, ПОД НЕРЖАВЕЮЩУЮ СТАЛЬ</v>
          </cell>
          <cell r="C2709">
            <v>0</v>
          </cell>
          <cell r="D2709">
            <v>1</v>
          </cell>
          <cell r="E2709">
            <v>1179.99</v>
          </cell>
          <cell r="F2709">
            <v>797.02424550000012</v>
          </cell>
          <cell r="G2709">
            <v>797.02424550000012</v>
          </cell>
        </row>
        <row r="2710">
          <cell r="A2710">
            <v>9112600</v>
          </cell>
          <cell r="B2710" t="str">
            <v>PRODECOR, РУЧКА BRACARA, МЕЖОСЕВОЕ РАССТОЯНИЕ 128 ММ, ПОД ОЛОВО</v>
          </cell>
          <cell r="C2710">
            <v>0</v>
          </cell>
          <cell r="D2710">
            <v>1</v>
          </cell>
          <cell r="E2710">
            <v>769.56</v>
          </cell>
          <cell r="F2710">
            <v>519.79930200000001</v>
          </cell>
          <cell r="G2710">
            <v>519.79930200000001</v>
          </cell>
        </row>
        <row r="2711">
          <cell r="A2711">
            <v>9112601</v>
          </cell>
          <cell r="B2711" t="str">
            <v>PRODECOR, РУЧКА LURO, МЕЖОСЕВОЕ РАССТОЯНИЕ 128 ММ, ПОД ОЛОВО</v>
          </cell>
          <cell r="C2711">
            <v>0</v>
          </cell>
          <cell r="D2711">
            <v>1</v>
          </cell>
          <cell r="E2711">
            <v>767.01</v>
          </cell>
          <cell r="F2711">
            <v>518.07690449999996</v>
          </cell>
          <cell r="G2711">
            <v>518.07690449999996</v>
          </cell>
        </row>
        <row r="2712">
          <cell r="A2712">
            <v>9112607</v>
          </cell>
          <cell r="B2712" t="str">
            <v>PRODECOR, РУЧКА TARRACO, 49X30 ММ, ПОД ОЛОВО</v>
          </cell>
          <cell r="C2712">
            <v>0</v>
          </cell>
          <cell r="D2712">
            <v>1</v>
          </cell>
          <cell r="E2712">
            <v>611.46</v>
          </cell>
          <cell r="F2712">
            <v>413.01065700000004</v>
          </cell>
          <cell r="G2712">
            <v>413.01065700000004</v>
          </cell>
        </row>
        <row r="2713">
          <cell r="A2713">
            <v>9112664</v>
          </cell>
          <cell r="B2713" t="str">
            <v>PRODECOR, РУЧКА ARIMINI, 34X34 ММ, ЧЕРНАЯ, ПОД ХРОМ ГЛЯНЦЕВЫЙ</v>
          </cell>
          <cell r="C2713">
            <v>0</v>
          </cell>
          <cell r="D2713">
            <v>1</v>
          </cell>
          <cell r="E2713">
            <v>718.72</v>
          </cell>
          <cell r="F2713">
            <v>485.45942400000013</v>
          </cell>
          <cell r="G2713">
            <v>485.45942400000013</v>
          </cell>
        </row>
        <row r="2714">
          <cell r="A2714">
            <v>9112915</v>
          </cell>
          <cell r="B2714" t="str">
            <v>PRODECOR, РУЧКА SUASA, МЕЖОСЕВОЕ РАССТОЯНИЕ 160 ММ, ПОД НЕРЖАВЕЮЩУЮ СТАЛЬ</v>
          </cell>
          <cell r="C2714">
            <v>0</v>
          </cell>
          <cell r="D2714">
            <v>1</v>
          </cell>
          <cell r="E2714">
            <v>848.85</v>
          </cell>
          <cell r="F2714">
            <v>573.35573250000004</v>
          </cell>
          <cell r="G2714">
            <v>573.35573250000004</v>
          </cell>
        </row>
        <row r="2715">
          <cell r="A2715">
            <v>9112916</v>
          </cell>
          <cell r="B2715" t="str">
            <v>PRODECOR, РУЧКА SUASA, МЕЖОСЕВОЕ РАССТОЯНИЕ 160 ММ, ПОД ХРОМ ГЛЯНЦЕВЫЙ</v>
          </cell>
          <cell r="C2715">
            <v>0</v>
          </cell>
          <cell r="D2715">
            <v>1</v>
          </cell>
          <cell r="E2715">
            <v>848.85</v>
          </cell>
          <cell r="F2715">
            <v>573.35573250000004</v>
          </cell>
          <cell r="G2715">
            <v>573.35573250000004</v>
          </cell>
        </row>
        <row r="2716">
          <cell r="A2716">
            <v>9113371</v>
          </cell>
          <cell r="B2716" t="str">
            <v>PRODECOR, РУЧКА FELINA, МЕЖОСЕВОЕ РАССТОЯНИЕ 160 ММ, ПОД НЕРЖАВЕЮЩУЮ СТАЛЬ</v>
          </cell>
          <cell r="C2716">
            <v>0</v>
          </cell>
          <cell r="D2716">
            <v>1</v>
          </cell>
          <cell r="E2716">
            <v>1372.37</v>
          </cell>
          <cell r="F2716">
            <v>926.96731650000004</v>
          </cell>
          <cell r="G2716">
            <v>926.96731650000004</v>
          </cell>
        </row>
        <row r="2717">
          <cell r="A2717">
            <v>9113400</v>
          </cell>
          <cell r="B2717" t="str">
            <v>PRODECOR, РУЧКА MATERA, МЕЖОСЕВОЕ РАССТОЯНИЕ 32 ММ, ПОД ХРОМ ГЛЯНЦЕВЫЙ</v>
          </cell>
          <cell r="C2717">
            <v>0</v>
          </cell>
          <cell r="D2717">
            <v>1</v>
          </cell>
          <cell r="E2717">
            <v>859.71</v>
          </cell>
          <cell r="F2717">
            <v>580.69111950000013</v>
          </cell>
          <cell r="G2717">
            <v>580.69111950000013</v>
          </cell>
        </row>
        <row r="2718">
          <cell r="A2718">
            <v>9113404</v>
          </cell>
          <cell r="B2718" t="str">
            <v>PRODECOR, РУЧКА SOLDA, МЕЖОСЕВОЕ РАССТОЯНИЕ 160 ММ, ПОД ХРОМ ГЛЯНЦЕВЫЙ</v>
          </cell>
          <cell r="C2718">
            <v>0</v>
          </cell>
          <cell r="D2718">
            <v>1</v>
          </cell>
          <cell r="E2718">
            <v>1434.17</v>
          </cell>
          <cell r="F2718">
            <v>968.71012650000011</v>
          </cell>
          <cell r="G2718">
            <v>968.71012650000011</v>
          </cell>
        </row>
        <row r="2719">
          <cell r="A2719">
            <v>9113544</v>
          </cell>
          <cell r="B2719" t="str">
            <v>PRODECOR, РУЧКА ITALA, МЕЖОСЕВОЕ РАССТОЯНИЕ 192 ММ, ЧЕРНАЯ</v>
          </cell>
          <cell r="C2719">
            <v>0</v>
          </cell>
          <cell r="D2719">
            <v>15</v>
          </cell>
          <cell r="E2719">
            <v>3043.2</v>
          </cell>
          <cell r="F2719">
            <v>2055.5294400000002</v>
          </cell>
          <cell r="G2719">
            <v>2055.5294400000002</v>
          </cell>
        </row>
        <row r="2720">
          <cell r="A2720">
            <v>9118522</v>
          </cell>
          <cell r="B2720" t="str">
            <v>PRODECOR, РУЧКА OVADA, МЕЖОСЕВОЕ РАССТОЯНИЕ 160 И 192 ММ, ПОД ХРОМ МАТОВЫЙ</v>
          </cell>
          <cell r="C2720">
            <v>0</v>
          </cell>
          <cell r="D2720">
            <v>1</v>
          </cell>
          <cell r="E2720">
            <v>827.02</v>
          </cell>
          <cell r="F2720">
            <v>558.61065899999994</v>
          </cell>
          <cell r="G2720">
            <v>558.61065899999994</v>
          </cell>
        </row>
        <row r="2721">
          <cell r="A2721">
            <v>9125413</v>
          </cell>
          <cell r="B2721" t="str">
            <v>PRODECOR, РУЧКА CLIVIA, МЕЖОСЕВОЕ РАССТОЯНИЕ 732 ММ, АЛЮМИНИЙ АНОДИРОВАННЫЙ</v>
          </cell>
          <cell r="C2721">
            <v>0</v>
          </cell>
          <cell r="D2721">
            <v>1</v>
          </cell>
          <cell r="E2721">
            <v>2169.81</v>
          </cell>
          <cell r="F2721">
            <v>1465.5981644999999</v>
          </cell>
          <cell r="G2721">
            <v>1465.5981644999999</v>
          </cell>
        </row>
        <row r="2722">
          <cell r="A2722">
            <v>9125419</v>
          </cell>
          <cell r="B2722" t="str">
            <v>PRODECOR, РУЧКА CLIVIA, МЕЖОСЕВОЕ РАССТОЯНИЕ 232 ММ, АЛЮМИНИЙ АНОДИРОВАННЫЙ</v>
          </cell>
          <cell r="C2722">
            <v>0</v>
          </cell>
          <cell r="D2722">
            <v>1</v>
          </cell>
          <cell r="E2722">
            <v>1112.45</v>
          </cell>
          <cell r="F2722">
            <v>751.40435250000007</v>
          </cell>
          <cell r="G2722">
            <v>751.40435250000007</v>
          </cell>
        </row>
        <row r="2723">
          <cell r="A2723">
            <v>9125421</v>
          </cell>
          <cell r="B2723" t="str">
            <v>PRODECOR, РУЧКА CLIVIA, МЕЖОСЕВОЕ РАССТОЯНИЕ 332 ММ, АЛЮМИНИЙ АНОДИРОВАННЫЙ</v>
          </cell>
          <cell r="C2723">
            <v>0</v>
          </cell>
          <cell r="D2723">
            <v>1</v>
          </cell>
          <cell r="E2723">
            <v>1411.92</v>
          </cell>
          <cell r="F2723">
            <v>953.68136400000014</v>
          </cell>
          <cell r="G2723">
            <v>953.68136400000014</v>
          </cell>
        </row>
        <row r="2724">
          <cell r="A2724">
            <v>9125422</v>
          </cell>
          <cell r="B2724" t="str">
            <v>PRODECOR, РУЧКА CLIVIA, МЕЖОСЕВОЕ РАССТОЯНИЕ 382 ММ, АЛЮМИНИЙ АНОДИРОВАННЫЙ</v>
          </cell>
          <cell r="C2724">
            <v>0</v>
          </cell>
          <cell r="D2724">
            <v>1</v>
          </cell>
          <cell r="E2724">
            <v>1497.5</v>
          </cell>
          <cell r="F2724">
            <v>1011.486375</v>
          </cell>
          <cell r="G2724">
            <v>1011.486375</v>
          </cell>
        </row>
        <row r="2725">
          <cell r="A2725">
            <v>9125423</v>
          </cell>
          <cell r="B2725" t="str">
            <v>PRODECOR, РУЧКА CLIVIA, МЕЖОСЕВОЕ РАССТОЯНИЕ 432 ММ, АЛЮМИНИЙ АНОДИРОВАННЫЙ</v>
          </cell>
          <cell r="C2725">
            <v>0</v>
          </cell>
          <cell r="D2725">
            <v>1</v>
          </cell>
          <cell r="E2725">
            <v>1515.82</v>
          </cell>
          <cell r="F2725">
            <v>1023.860619</v>
          </cell>
          <cell r="G2725">
            <v>1023.860619</v>
          </cell>
        </row>
        <row r="2726">
          <cell r="A2726">
            <v>9125425</v>
          </cell>
          <cell r="B2726" t="str">
            <v>PRODECOR, РУЧКА CLIVIA, МЕЖОСЕВОЕ РАССТОЯНИЕ 532 ММ, АЛЮМИНИЙ АНОДИРОВАННЫЙ</v>
          </cell>
          <cell r="C2726">
            <v>0</v>
          </cell>
          <cell r="D2726">
            <v>1</v>
          </cell>
          <cell r="E2726">
            <v>1784.76</v>
          </cell>
          <cell r="F2726">
            <v>1205.5161420000002</v>
          </cell>
          <cell r="G2726">
            <v>1205.5161420000002</v>
          </cell>
        </row>
        <row r="2727">
          <cell r="A2727" t="str">
            <v>полных комплектов нет</v>
          </cell>
          <cell r="B2727" t="str">
            <v>полных комплектов нет</v>
          </cell>
          <cell r="C2727">
            <v>0</v>
          </cell>
          <cell r="D2727">
            <v>0</v>
          </cell>
          <cell r="E2727">
            <v>0</v>
          </cell>
          <cell r="F2727">
            <v>0</v>
          </cell>
          <cell r="G2727">
            <v>0</v>
          </cell>
        </row>
        <row r="2728">
          <cell r="A2728" t="str">
            <v>-</v>
          </cell>
          <cell r="B2728" t="str">
            <v>-</v>
          </cell>
          <cell r="C2728">
            <v>0</v>
          </cell>
          <cell r="D2728">
            <v>0</v>
          </cell>
          <cell r="E2728">
            <v>0</v>
          </cell>
          <cell r="F2728">
            <v>0</v>
          </cell>
          <cell r="G2728">
            <v>0</v>
          </cell>
        </row>
        <row r="2729">
          <cell r="A2729" t="str">
            <v>Выберите функционал</v>
          </cell>
          <cell r="B2729" t="str">
            <v>Выберите функционал</v>
          </cell>
          <cell r="C2729">
            <v>0</v>
          </cell>
          <cell r="D2729">
            <v>0</v>
          </cell>
          <cell r="E2729">
            <v>0</v>
          </cell>
          <cell r="F2729">
            <v>0</v>
          </cell>
          <cell r="G2729">
            <v>0</v>
          </cell>
        </row>
        <row r="2730">
          <cell r="A2730" t="str">
            <v>Выберите монтажку</v>
          </cell>
          <cell r="B2730" t="str">
            <v>Выберите монтажку</v>
          </cell>
          <cell r="C2730">
            <v>0</v>
          </cell>
          <cell r="D2730">
            <v>0</v>
          </cell>
          <cell r="E2730">
            <v>0</v>
          </cell>
          <cell r="F2730">
            <v>0</v>
          </cell>
          <cell r="G2730">
            <v>0</v>
          </cell>
        </row>
        <row r="2731">
          <cell r="A2731" t="str">
            <v>Выберите тип петли</v>
          </cell>
          <cell r="B2731" t="str">
            <v>Выберите тип петли</v>
          </cell>
          <cell r="C2731">
            <v>0</v>
          </cell>
          <cell r="D2731">
            <v>0</v>
          </cell>
          <cell r="E2731">
            <v>0</v>
          </cell>
          <cell r="F2731">
            <v>0</v>
          </cell>
          <cell r="G2731">
            <v>0</v>
          </cell>
        </row>
        <row r="2732">
          <cell r="A2732" t="str">
            <v>Выберите навеску</v>
          </cell>
          <cell r="B2732" t="str">
            <v>Выберите навеску</v>
          </cell>
          <cell r="C2732">
            <v>0</v>
          </cell>
          <cell r="D2732">
            <v>0</v>
          </cell>
          <cell r="E2732">
            <v>0</v>
          </cell>
          <cell r="F2732">
            <v>0</v>
          </cell>
          <cell r="G2732">
            <v>0</v>
          </cell>
        </row>
        <row r="2733">
          <cell r="A2733" t="str">
            <v>Выбрал не верный угол</v>
          </cell>
          <cell r="B2733" t="str">
            <v>Выбрал не верный угол</v>
          </cell>
          <cell r="C2733">
            <v>0</v>
          </cell>
          <cell r="D2733">
            <v>0</v>
          </cell>
          <cell r="E2733">
            <v>0</v>
          </cell>
          <cell r="F2733">
            <v>0</v>
          </cell>
          <cell r="G2733">
            <v>0</v>
          </cell>
        </row>
        <row r="2734">
          <cell r="A2734" t="str">
            <v>Выберите цвет</v>
          </cell>
          <cell r="B2734" t="str">
            <v>Выберите цвет</v>
          </cell>
          <cell r="C2734">
            <v>0</v>
          </cell>
          <cell r="D2734">
            <v>0</v>
          </cell>
          <cell r="E2734">
            <v>0</v>
          </cell>
          <cell r="F2734">
            <v>0</v>
          </cell>
          <cell r="G2734">
            <v>0</v>
          </cell>
        </row>
        <row r="2735">
          <cell r="A2735" t="str">
            <v>Выберите длину</v>
          </cell>
          <cell r="B2735" t="str">
            <v>Выберите длину</v>
          </cell>
          <cell r="C2735">
            <v>0</v>
          </cell>
          <cell r="D2735">
            <v>0</v>
          </cell>
          <cell r="E2735">
            <v>0</v>
          </cell>
          <cell r="F2735">
            <v>0</v>
          </cell>
          <cell r="G2735">
            <v>0</v>
          </cell>
        </row>
        <row r="2736">
          <cell r="A2736" t="str">
            <v>Выберите другую длину</v>
          </cell>
          <cell r="B2736" t="str">
            <v>Выберите другую длину</v>
          </cell>
          <cell r="C2736">
            <v>0</v>
          </cell>
          <cell r="D2736">
            <v>0</v>
          </cell>
          <cell r="E2736">
            <v>0</v>
          </cell>
          <cell r="F2736">
            <v>0</v>
          </cell>
          <cell r="G2736">
            <v>0</v>
          </cell>
        </row>
        <row r="2737">
          <cell r="A2737" t="str">
            <v>Выберите направляющие</v>
          </cell>
          <cell r="B2737" t="str">
            <v>Выберите направляющие</v>
          </cell>
          <cell r="C2737">
            <v>0</v>
          </cell>
          <cell r="D2737">
            <v>0</v>
          </cell>
          <cell r="E2737">
            <v>0</v>
          </cell>
          <cell r="F2737">
            <v>0</v>
          </cell>
          <cell r="G2737">
            <v>0</v>
          </cell>
        </row>
        <row r="2738">
          <cell r="A2738" t="str">
            <v>Выберите другие направляющие</v>
          </cell>
          <cell r="B2738" t="str">
            <v>Выберите другие направляющие</v>
          </cell>
          <cell r="C2738">
            <v>0</v>
          </cell>
          <cell r="D2738">
            <v>0</v>
          </cell>
          <cell r="E2738">
            <v>0</v>
          </cell>
          <cell r="F2738">
            <v>0</v>
          </cell>
          <cell r="G2738">
            <v>0</v>
          </cell>
        </row>
        <row r="2739">
          <cell r="A2739" t="str">
            <v>Выберите выдвижение</v>
          </cell>
          <cell r="B2739" t="str">
            <v>Выберите выдвижение</v>
          </cell>
          <cell r="C2739">
            <v>0</v>
          </cell>
          <cell r="D2739">
            <v>0</v>
          </cell>
          <cell r="E2739">
            <v>0</v>
          </cell>
          <cell r="F2739">
            <v>0</v>
          </cell>
          <cell r="G2739">
            <v>0</v>
          </cell>
        </row>
        <row r="2740">
          <cell r="A2740">
            <v>1079849</v>
          </cell>
          <cell r="B2740" t="str">
            <v>Ходовой профиль WingLine 230, длина 2400 м, алюминий, цвет белый</v>
          </cell>
          <cell r="C2740">
            <v>0</v>
          </cell>
          <cell r="D2740">
            <v>1</v>
          </cell>
          <cell r="E2740">
            <v>4740.7</v>
          </cell>
          <cell r="F2740">
            <v>3202.1058149999999</v>
          </cell>
          <cell r="G2740">
            <v>3202.1058149999999</v>
          </cell>
        </row>
        <row r="2741">
          <cell r="A2741">
            <v>1075410</v>
          </cell>
          <cell r="B2741" t="str">
            <v>Ходовой профиль WingLine 230, длина 2400 м, алюминий, цвет черный*ЗАКАЗНАЯ ПОЗИЦИЯ!!!</v>
          </cell>
          <cell r="C2741">
            <v>0</v>
          </cell>
          <cell r="D2741">
            <v>1</v>
          </cell>
          <cell r="E2741">
            <v>4740.7</v>
          </cell>
          <cell r="F2741">
            <v>3202.1058149999999</v>
          </cell>
          <cell r="G2741">
            <v>3202.1058149999999</v>
          </cell>
        </row>
        <row r="2742">
          <cell r="A2742">
            <v>9225384</v>
          </cell>
          <cell r="B2742" t="str">
            <v>Комплект фурнитуры WingLine 230 для 1 складной двери, правый*ЗАКАЗНАЯ ПОЗИЦИЯ!!!</v>
          </cell>
          <cell r="C2742">
            <v>0</v>
          </cell>
          <cell r="D2742">
            <v>1</v>
          </cell>
          <cell r="E2742">
            <v>9463.26</v>
          </cell>
          <cell r="F2742">
            <v>6391.9589670000005</v>
          </cell>
          <cell r="G2742">
            <v>6391.9589670000005</v>
          </cell>
        </row>
        <row r="2743">
          <cell r="A2743">
            <v>9225381</v>
          </cell>
          <cell r="B2743" t="str">
            <v>Комплект фурнитуры WingLine 230 для 1 складной двери, левый*ЗАКАЗНАЯ ПОЗИЦИЯ!!!</v>
          </cell>
          <cell r="C2743">
            <v>0</v>
          </cell>
          <cell r="D2743">
            <v>1</v>
          </cell>
          <cell r="E2743">
            <v>9463.26</v>
          </cell>
          <cell r="F2743">
            <v>6391.9589670000005</v>
          </cell>
          <cell r="G2743">
            <v>6391.9589670000005</v>
          </cell>
        </row>
        <row r="2744">
          <cell r="A2744">
            <v>9225395</v>
          </cell>
          <cell r="B2744" t="str">
            <v>Комплект фурнитуры WingLine 230 для 2 складных дверей, левый+правый</v>
          </cell>
          <cell r="C2744">
            <v>0</v>
          </cell>
          <cell r="D2744">
            <v>1</v>
          </cell>
          <cell r="E2744">
            <v>17929.400000000001</v>
          </cell>
          <cell r="F2744">
            <v>12110.413230000002</v>
          </cell>
          <cell r="G2744">
            <v>12110.413230000002</v>
          </cell>
        </row>
      </sheetData>
      <sheetData sheetId="5">
        <row r="1">
          <cell r="A1" t="str">
            <v>Артикул каталога</v>
          </cell>
          <cell r="B1" t="str">
            <v>Наименование товара</v>
          </cell>
          <cell r="C1" t="str">
            <v>Спеццена, цена в У.Е. за 100 шт без ндс</v>
          </cell>
          <cell r="D1" t="str">
            <v>цена за 1 шт в руб.</v>
          </cell>
          <cell r="E1" t="str">
            <v>цена за 1 шт в руб с учетом коэффициента.</v>
          </cell>
        </row>
        <row r="2">
          <cell r="A2">
            <v>0</v>
          </cell>
          <cell r="B2">
            <v>0</v>
          </cell>
          <cell r="C2">
            <v>0</v>
          </cell>
          <cell r="D2">
            <v>0</v>
          </cell>
          <cell r="E2">
            <v>0</v>
          </cell>
        </row>
        <row r="3">
          <cell r="A3">
            <v>0</v>
          </cell>
          <cell r="B3">
            <v>0</v>
          </cell>
          <cell r="C3">
            <v>0</v>
          </cell>
          <cell r="D3">
            <v>0</v>
          </cell>
          <cell r="E3">
            <v>0</v>
          </cell>
        </row>
        <row r="4">
          <cell r="A4">
            <v>0</v>
          </cell>
          <cell r="B4">
            <v>0</v>
          </cell>
          <cell r="C4">
            <v>0</v>
          </cell>
          <cell r="D4">
            <v>0</v>
          </cell>
          <cell r="E4">
            <v>0</v>
          </cell>
        </row>
        <row r="5">
          <cell r="A5">
            <v>0</v>
          </cell>
          <cell r="B5">
            <v>0</v>
          </cell>
          <cell r="C5">
            <v>0</v>
          </cell>
          <cell r="D5">
            <v>0</v>
          </cell>
          <cell r="E5">
            <v>0</v>
          </cell>
        </row>
        <row r="6">
          <cell r="A6">
            <v>0</v>
          </cell>
          <cell r="B6">
            <v>0</v>
          </cell>
          <cell r="C6">
            <v>0</v>
          </cell>
          <cell r="D6">
            <v>0</v>
          </cell>
          <cell r="E6">
            <v>0</v>
          </cell>
        </row>
        <row r="7">
          <cell r="A7">
            <v>0</v>
          </cell>
          <cell r="B7">
            <v>0</v>
          </cell>
          <cell r="C7">
            <v>0</v>
          </cell>
          <cell r="D7">
            <v>0</v>
          </cell>
          <cell r="E7">
            <v>0</v>
          </cell>
        </row>
        <row r="8">
          <cell r="A8">
            <v>0</v>
          </cell>
          <cell r="B8">
            <v>0</v>
          </cell>
          <cell r="C8">
            <v>0</v>
          </cell>
          <cell r="D8">
            <v>0</v>
          </cell>
          <cell r="E8">
            <v>0</v>
          </cell>
        </row>
        <row r="9">
          <cell r="A9">
            <v>0</v>
          </cell>
          <cell r="B9">
            <v>0</v>
          </cell>
          <cell r="C9">
            <v>0</v>
          </cell>
          <cell r="D9">
            <v>0</v>
          </cell>
          <cell r="E9">
            <v>0</v>
          </cell>
        </row>
        <row r="10">
          <cell r="A10">
            <v>0</v>
          </cell>
          <cell r="B10">
            <v>0</v>
          </cell>
          <cell r="C10">
            <v>0</v>
          </cell>
          <cell r="D10">
            <v>0</v>
          </cell>
          <cell r="E10">
            <v>0</v>
          </cell>
        </row>
        <row r="11">
          <cell r="A11">
            <v>0</v>
          </cell>
          <cell r="B11">
            <v>0</v>
          </cell>
          <cell r="C11">
            <v>0</v>
          </cell>
          <cell r="D11">
            <v>0</v>
          </cell>
          <cell r="E11">
            <v>0</v>
          </cell>
        </row>
        <row r="12">
          <cell r="A12">
            <v>0</v>
          </cell>
          <cell r="B12">
            <v>0</v>
          </cell>
          <cell r="C12">
            <v>0</v>
          </cell>
          <cell r="D12">
            <v>0</v>
          </cell>
          <cell r="E12">
            <v>0</v>
          </cell>
        </row>
        <row r="13">
          <cell r="A13">
            <v>0</v>
          </cell>
          <cell r="B13">
            <v>0</v>
          </cell>
          <cell r="C13">
            <v>0</v>
          </cell>
          <cell r="D13">
            <v>0</v>
          </cell>
          <cell r="E13">
            <v>0</v>
          </cell>
        </row>
        <row r="14">
          <cell r="B14">
            <v>0</v>
          </cell>
          <cell r="D14">
            <v>0</v>
          </cell>
          <cell r="E14">
            <v>0</v>
          </cell>
        </row>
        <row r="15">
          <cell r="B15">
            <v>0</v>
          </cell>
          <cell r="D15">
            <v>0</v>
          </cell>
          <cell r="E15">
            <v>0</v>
          </cell>
        </row>
        <row r="16">
          <cell r="B16">
            <v>0</v>
          </cell>
          <cell r="D16">
            <v>0</v>
          </cell>
          <cell r="E16">
            <v>0</v>
          </cell>
        </row>
        <row r="17">
          <cell r="B17">
            <v>0</v>
          </cell>
          <cell r="D17">
            <v>0</v>
          </cell>
          <cell r="E17">
            <v>0</v>
          </cell>
        </row>
        <row r="18">
          <cell r="B18">
            <v>0</v>
          </cell>
          <cell r="D18">
            <v>0</v>
          </cell>
          <cell r="E18">
            <v>0</v>
          </cell>
        </row>
        <row r="19">
          <cell r="B19">
            <v>0</v>
          </cell>
          <cell r="D19">
            <v>0</v>
          </cell>
          <cell r="E19">
            <v>0</v>
          </cell>
        </row>
        <row r="20">
          <cell r="B20">
            <v>0</v>
          </cell>
          <cell r="D20">
            <v>0</v>
          </cell>
          <cell r="E20">
            <v>0</v>
          </cell>
        </row>
        <row r="21">
          <cell r="B21">
            <v>0</v>
          </cell>
          <cell r="D21">
            <v>0</v>
          </cell>
          <cell r="E21">
            <v>0</v>
          </cell>
        </row>
        <row r="22">
          <cell r="B22">
            <v>0</v>
          </cell>
          <cell r="D22">
            <v>0</v>
          </cell>
          <cell r="E22">
            <v>0</v>
          </cell>
        </row>
        <row r="23">
          <cell r="B23">
            <v>0</v>
          </cell>
          <cell r="D23">
            <v>0</v>
          </cell>
          <cell r="E23">
            <v>0</v>
          </cell>
        </row>
        <row r="24">
          <cell r="B24">
            <v>0</v>
          </cell>
          <cell r="D24">
            <v>0</v>
          </cell>
          <cell r="E24">
            <v>0</v>
          </cell>
        </row>
        <row r="25">
          <cell r="B25">
            <v>0</v>
          </cell>
          <cell r="D25">
            <v>0</v>
          </cell>
          <cell r="E25">
            <v>0</v>
          </cell>
        </row>
        <row r="26">
          <cell r="B26">
            <v>0</v>
          </cell>
          <cell r="D26">
            <v>0</v>
          </cell>
          <cell r="E26">
            <v>0</v>
          </cell>
        </row>
        <row r="27">
          <cell r="B27">
            <v>0</v>
          </cell>
          <cell r="D27">
            <v>0</v>
          </cell>
          <cell r="E27">
            <v>0</v>
          </cell>
        </row>
        <row r="28">
          <cell r="B28">
            <v>0</v>
          </cell>
          <cell r="D28">
            <v>0</v>
          </cell>
          <cell r="E28">
            <v>0</v>
          </cell>
        </row>
        <row r="29">
          <cell r="B29">
            <v>0</v>
          </cell>
          <cell r="D29">
            <v>0</v>
          </cell>
          <cell r="E29">
            <v>0</v>
          </cell>
        </row>
        <row r="30">
          <cell r="B30">
            <v>0</v>
          </cell>
          <cell r="D30">
            <v>0</v>
          </cell>
          <cell r="E30">
            <v>0</v>
          </cell>
        </row>
        <row r="31">
          <cell r="B31">
            <v>0</v>
          </cell>
          <cell r="D31">
            <v>0</v>
          </cell>
          <cell r="E31">
            <v>0</v>
          </cell>
        </row>
        <row r="32">
          <cell r="B32">
            <v>0</v>
          </cell>
          <cell r="D32">
            <v>0</v>
          </cell>
          <cell r="E32">
            <v>0</v>
          </cell>
        </row>
        <row r="33">
          <cell r="B33">
            <v>0</v>
          </cell>
          <cell r="D33">
            <v>0</v>
          </cell>
          <cell r="E33">
            <v>0</v>
          </cell>
        </row>
        <row r="34">
          <cell r="B34">
            <v>0</v>
          </cell>
          <cell r="D34">
            <v>0</v>
          </cell>
          <cell r="E34">
            <v>0</v>
          </cell>
        </row>
        <row r="35">
          <cell r="B35">
            <v>0</v>
          </cell>
          <cell r="D35">
            <v>0</v>
          </cell>
          <cell r="E35">
            <v>0</v>
          </cell>
        </row>
        <row r="36">
          <cell r="B36">
            <v>0</v>
          </cell>
          <cell r="D36">
            <v>0</v>
          </cell>
          <cell r="E36">
            <v>0</v>
          </cell>
        </row>
        <row r="37">
          <cell r="B37">
            <v>0</v>
          </cell>
          <cell r="D37">
            <v>0</v>
          </cell>
          <cell r="E37">
            <v>0</v>
          </cell>
        </row>
        <row r="38">
          <cell r="B38">
            <v>0</v>
          </cell>
          <cell r="D38">
            <v>0</v>
          </cell>
          <cell r="E38">
            <v>0</v>
          </cell>
        </row>
        <row r="39">
          <cell r="B39">
            <v>0</v>
          </cell>
          <cell r="D39">
            <v>0</v>
          </cell>
          <cell r="E39">
            <v>0</v>
          </cell>
        </row>
        <row r="40">
          <cell r="B40">
            <v>0</v>
          </cell>
          <cell r="D40">
            <v>0</v>
          </cell>
          <cell r="E40">
            <v>0</v>
          </cell>
        </row>
        <row r="41">
          <cell r="B41">
            <v>0</v>
          </cell>
          <cell r="D41">
            <v>0</v>
          </cell>
          <cell r="E41">
            <v>0</v>
          </cell>
        </row>
        <row r="42">
          <cell r="B42">
            <v>0</v>
          </cell>
          <cell r="D42">
            <v>0</v>
          </cell>
          <cell r="E42">
            <v>0</v>
          </cell>
        </row>
        <row r="43">
          <cell r="B43">
            <v>0</v>
          </cell>
          <cell r="D43">
            <v>0</v>
          </cell>
          <cell r="E43">
            <v>0</v>
          </cell>
        </row>
        <row r="44">
          <cell r="B44">
            <v>0</v>
          </cell>
          <cell r="D44">
            <v>0</v>
          </cell>
          <cell r="E44">
            <v>0</v>
          </cell>
        </row>
        <row r="45">
          <cell r="B45">
            <v>0</v>
          </cell>
          <cell r="D45">
            <v>0</v>
          </cell>
          <cell r="E45">
            <v>0</v>
          </cell>
        </row>
        <row r="46">
          <cell r="B46">
            <v>0</v>
          </cell>
          <cell r="D46">
            <v>0</v>
          </cell>
          <cell r="E46">
            <v>0</v>
          </cell>
        </row>
        <row r="47">
          <cell r="B47">
            <v>0</v>
          </cell>
          <cell r="D47">
            <v>0</v>
          </cell>
          <cell r="E47">
            <v>0</v>
          </cell>
        </row>
        <row r="48">
          <cell r="B48">
            <v>0</v>
          </cell>
          <cell r="D48">
            <v>0</v>
          </cell>
          <cell r="E48">
            <v>0</v>
          </cell>
        </row>
        <row r="49">
          <cell r="B49">
            <v>0</v>
          </cell>
          <cell r="D49">
            <v>0</v>
          </cell>
          <cell r="E49">
            <v>0</v>
          </cell>
        </row>
        <row r="50">
          <cell r="B50">
            <v>0</v>
          </cell>
          <cell r="D50">
            <v>0</v>
          </cell>
          <cell r="E50">
            <v>0</v>
          </cell>
        </row>
        <row r="51">
          <cell r="B51">
            <v>0</v>
          </cell>
          <cell r="D51">
            <v>0</v>
          </cell>
          <cell r="E51">
            <v>0</v>
          </cell>
        </row>
        <row r="52">
          <cell r="B52">
            <v>0</v>
          </cell>
          <cell r="D52">
            <v>0</v>
          </cell>
          <cell r="E52">
            <v>0</v>
          </cell>
        </row>
        <row r="53">
          <cell r="B53">
            <v>0</v>
          </cell>
          <cell r="D53">
            <v>0</v>
          </cell>
          <cell r="E53">
            <v>0</v>
          </cell>
        </row>
        <row r="54">
          <cell r="B54">
            <v>0</v>
          </cell>
          <cell r="D54">
            <v>0</v>
          </cell>
          <cell r="E54">
            <v>0</v>
          </cell>
        </row>
        <row r="55">
          <cell r="B55">
            <v>0</v>
          </cell>
          <cell r="D55">
            <v>0</v>
          </cell>
          <cell r="E55">
            <v>0</v>
          </cell>
        </row>
        <row r="56">
          <cell r="B56">
            <v>0</v>
          </cell>
          <cell r="D56">
            <v>0</v>
          </cell>
          <cell r="E56">
            <v>0</v>
          </cell>
        </row>
        <row r="57">
          <cell r="B57">
            <v>0</v>
          </cell>
          <cell r="D57">
            <v>0</v>
          </cell>
          <cell r="E57">
            <v>0</v>
          </cell>
        </row>
        <row r="58">
          <cell r="B58">
            <v>0</v>
          </cell>
          <cell r="D58">
            <v>0</v>
          </cell>
          <cell r="E58">
            <v>0</v>
          </cell>
        </row>
        <row r="59">
          <cell r="B59">
            <v>0</v>
          </cell>
          <cell r="D59">
            <v>0</v>
          </cell>
          <cell r="E59">
            <v>0</v>
          </cell>
        </row>
        <row r="60">
          <cell r="B60">
            <v>0</v>
          </cell>
          <cell r="D60">
            <v>0</v>
          </cell>
          <cell r="E60">
            <v>0</v>
          </cell>
        </row>
        <row r="61">
          <cell r="B61">
            <v>0</v>
          </cell>
          <cell r="D61">
            <v>0</v>
          </cell>
          <cell r="E61">
            <v>0</v>
          </cell>
        </row>
        <row r="62">
          <cell r="B62">
            <v>0</v>
          </cell>
          <cell r="D62">
            <v>0</v>
          </cell>
          <cell r="E62">
            <v>0</v>
          </cell>
        </row>
        <row r="63">
          <cell r="B63">
            <v>0</v>
          </cell>
          <cell r="D63">
            <v>0</v>
          </cell>
          <cell r="E63">
            <v>0</v>
          </cell>
        </row>
        <row r="64">
          <cell r="B64">
            <v>0</v>
          </cell>
          <cell r="D64">
            <v>0</v>
          </cell>
          <cell r="E64">
            <v>0</v>
          </cell>
        </row>
        <row r="65">
          <cell r="B65">
            <v>0</v>
          </cell>
          <cell r="D65">
            <v>0</v>
          </cell>
          <cell r="E65">
            <v>0</v>
          </cell>
        </row>
        <row r="66">
          <cell r="B66">
            <v>0</v>
          </cell>
          <cell r="D66">
            <v>0</v>
          </cell>
          <cell r="E66">
            <v>0</v>
          </cell>
        </row>
        <row r="67">
          <cell r="B67">
            <v>0</v>
          </cell>
          <cell r="D67">
            <v>0</v>
          </cell>
          <cell r="E67">
            <v>0</v>
          </cell>
        </row>
        <row r="68">
          <cell r="B68">
            <v>0</v>
          </cell>
          <cell r="D68">
            <v>0</v>
          </cell>
          <cell r="E68">
            <v>0</v>
          </cell>
        </row>
        <row r="69">
          <cell r="B69">
            <v>0</v>
          </cell>
          <cell r="D69">
            <v>0</v>
          </cell>
          <cell r="E69">
            <v>0</v>
          </cell>
        </row>
        <row r="70">
          <cell r="B70">
            <v>0</v>
          </cell>
          <cell r="D70">
            <v>0</v>
          </cell>
          <cell r="E70">
            <v>0</v>
          </cell>
        </row>
        <row r="71">
          <cell r="B71">
            <v>0</v>
          </cell>
          <cell r="D71">
            <v>0</v>
          </cell>
          <cell r="E71">
            <v>0</v>
          </cell>
        </row>
        <row r="72">
          <cell r="B72">
            <v>0</v>
          </cell>
          <cell r="D72">
            <v>0</v>
          </cell>
          <cell r="E72">
            <v>0</v>
          </cell>
        </row>
        <row r="73">
          <cell r="B73">
            <v>0</v>
          </cell>
          <cell r="D73">
            <v>0</v>
          </cell>
          <cell r="E73">
            <v>0</v>
          </cell>
        </row>
        <row r="74">
          <cell r="B74">
            <v>0</v>
          </cell>
          <cell r="D74">
            <v>0</v>
          </cell>
          <cell r="E74">
            <v>0</v>
          </cell>
        </row>
        <row r="75">
          <cell r="B75">
            <v>0</v>
          </cell>
          <cell r="D75">
            <v>0</v>
          </cell>
          <cell r="E75">
            <v>0</v>
          </cell>
        </row>
        <row r="76">
          <cell r="B76">
            <v>0</v>
          </cell>
          <cell r="D76">
            <v>0</v>
          </cell>
          <cell r="E76">
            <v>0</v>
          </cell>
        </row>
        <row r="77">
          <cell r="B77">
            <v>0</v>
          </cell>
          <cell r="D77">
            <v>0</v>
          </cell>
          <cell r="E77">
            <v>0</v>
          </cell>
        </row>
        <row r="78">
          <cell r="B78">
            <v>0</v>
          </cell>
          <cell r="D78">
            <v>0</v>
          </cell>
          <cell r="E78">
            <v>0</v>
          </cell>
        </row>
        <row r="79">
          <cell r="A79">
            <v>0</v>
          </cell>
          <cell r="B79">
            <v>0</v>
          </cell>
          <cell r="D79">
            <v>0</v>
          </cell>
          <cell r="E79">
            <v>0</v>
          </cell>
        </row>
        <row r="80">
          <cell r="A80">
            <v>0</v>
          </cell>
          <cell r="B80">
            <v>0</v>
          </cell>
          <cell r="D80">
            <v>0</v>
          </cell>
          <cell r="E80">
            <v>0</v>
          </cell>
        </row>
        <row r="81">
          <cell r="A81">
            <v>0</v>
          </cell>
          <cell r="B81">
            <v>0</v>
          </cell>
          <cell r="D81">
            <v>0</v>
          </cell>
          <cell r="E81">
            <v>0</v>
          </cell>
        </row>
        <row r="82">
          <cell r="A82">
            <v>0</v>
          </cell>
          <cell r="B82">
            <v>0</v>
          </cell>
          <cell r="D82">
            <v>0</v>
          </cell>
          <cell r="E82">
            <v>0</v>
          </cell>
        </row>
        <row r="83">
          <cell r="A83">
            <v>0</v>
          </cell>
          <cell r="B83">
            <v>0</v>
          </cell>
          <cell r="D83">
            <v>0</v>
          </cell>
          <cell r="E83">
            <v>0</v>
          </cell>
        </row>
        <row r="84">
          <cell r="A84">
            <v>0</v>
          </cell>
          <cell r="B84">
            <v>0</v>
          </cell>
          <cell r="D84">
            <v>0</v>
          </cell>
          <cell r="E84">
            <v>0</v>
          </cell>
        </row>
        <row r="85">
          <cell r="A85">
            <v>0</v>
          </cell>
          <cell r="B85">
            <v>0</v>
          </cell>
          <cell r="D85">
            <v>0</v>
          </cell>
          <cell r="E85">
            <v>0</v>
          </cell>
        </row>
        <row r="86">
          <cell r="A86">
            <v>0</v>
          </cell>
          <cell r="B86">
            <v>0</v>
          </cell>
          <cell r="D86">
            <v>0</v>
          </cell>
          <cell r="E86">
            <v>0</v>
          </cell>
        </row>
        <row r="87">
          <cell r="A87">
            <v>0</v>
          </cell>
          <cell r="B87">
            <v>0</v>
          </cell>
          <cell r="D87">
            <v>0</v>
          </cell>
          <cell r="E87">
            <v>0</v>
          </cell>
        </row>
        <row r="88">
          <cell r="A88">
            <v>0</v>
          </cell>
          <cell r="B88">
            <v>0</v>
          </cell>
          <cell r="D88">
            <v>0</v>
          </cell>
          <cell r="E88">
            <v>0</v>
          </cell>
        </row>
        <row r="89">
          <cell r="A89">
            <v>0</v>
          </cell>
          <cell r="B89">
            <v>0</v>
          </cell>
          <cell r="D89">
            <v>0</v>
          </cell>
          <cell r="E89">
            <v>0</v>
          </cell>
        </row>
        <row r="90">
          <cell r="A90">
            <v>0</v>
          </cell>
          <cell r="B90">
            <v>0</v>
          </cell>
          <cell r="D90">
            <v>0</v>
          </cell>
          <cell r="E90">
            <v>0</v>
          </cell>
        </row>
        <row r="91">
          <cell r="A91">
            <v>0</v>
          </cell>
          <cell r="B91">
            <v>0</v>
          </cell>
          <cell r="D91">
            <v>0</v>
          </cell>
          <cell r="E91">
            <v>0</v>
          </cell>
        </row>
        <row r="92">
          <cell r="A92">
            <v>0</v>
          </cell>
          <cell r="B92">
            <v>0</v>
          </cell>
          <cell r="D92">
            <v>0</v>
          </cell>
          <cell r="E92">
            <v>0</v>
          </cell>
        </row>
        <row r="93">
          <cell r="A93">
            <v>0</v>
          </cell>
          <cell r="B93">
            <v>0</v>
          </cell>
          <cell r="D93">
            <v>0</v>
          </cell>
          <cell r="E93">
            <v>0</v>
          </cell>
        </row>
        <row r="94">
          <cell r="A94">
            <v>0</v>
          </cell>
          <cell r="B94">
            <v>0</v>
          </cell>
          <cell r="D94">
            <v>0</v>
          </cell>
          <cell r="E94">
            <v>0</v>
          </cell>
        </row>
        <row r="95">
          <cell r="A95">
            <v>0</v>
          </cell>
          <cell r="B95">
            <v>0</v>
          </cell>
          <cell r="D95">
            <v>0</v>
          </cell>
          <cell r="E95">
            <v>0</v>
          </cell>
        </row>
        <row r="96">
          <cell r="A96">
            <v>0</v>
          </cell>
          <cell r="B96">
            <v>0</v>
          </cell>
          <cell r="D96">
            <v>0</v>
          </cell>
          <cell r="E96">
            <v>0</v>
          </cell>
        </row>
        <row r="97">
          <cell r="A97">
            <v>0</v>
          </cell>
          <cell r="B97">
            <v>0</v>
          </cell>
          <cell r="D97">
            <v>0</v>
          </cell>
          <cell r="E97">
            <v>0</v>
          </cell>
        </row>
        <row r="98">
          <cell r="A98">
            <v>0</v>
          </cell>
          <cell r="B98">
            <v>0</v>
          </cell>
          <cell r="D98">
            <v>0</v>
          </cell>
          <cell r="E98">
            <v>0</v>
          </cell>
        </row>
        <row r="99">
          <cell r="A99">
            <v>0</v>
          </cell>
          <cell r="B99">
            <v>0</v>
          </cell>
          <cell r="D99">
            <v>0</v>
          </cell>
          <cell r="E99">
            <v>0</v>
          </cell>
        </row>
        <row r="100">
          <cell r="A100">
            <v>0</v>
          </cell>
          <cell r="B100">
            <v>0</v>
          </cell>
          <cell r="D100">
            <v>0</v>
          </cell>
          <cell r="E100">
            <v>0</v>
          </cell>
        </row>
        <row r="101">
          <cell r="A101">
            <v>0</v>
          </cell>
          <cell r="B101">
            <v>0</v>
          </cell>
          <cell r="D101">
            <v>0</v>
          </cell>
          <cell r="E101">
            <v>0</v>
          </cell>
        </row>
        <row r="102">
          <cell r="A102">
            <v>0</v>
          </cell>
          <cell r="B102">
            <v>0</v>
          </cell>
          <cell r="D102">
            <v>0</v>
          </cell>
          <cell r="E102">
            <v>0</v>
          </cell>
        </row>
        <row r="103">
          <cell r="A103">
            <v>0</v>
          </cell>
          <cell r="B103">
            <v>0</v>
          </cell>
          <cell r="D103">
            <v>0</v>
          </cell>
          <cell r="E103">
            <v>0</v>
          </cell>
        </row>
        <row r="104">
          <cell r="A104">
            <v>0</v>
          </cell>
          <cell r="B104">
            <v>0</v>
          </cell>
          <cell r="D104">
            <v>0</v>
          </cell>
          <cell r="E104">
            <v>0</v>
          </cell>
        </row>
        <row r="105">
          <cell r="A105">
            <v>0</v>
          </cell>
          <cell r="B105">
            <v>0</v>
          </cell>
          <cell r="D105">
            <v>0</v>
          </cell>
          <cell r="E105">
            <v>0</v>
          </cell>
        </row>
        <row r="106">
          <cell r="A106">
            <v>0</v>
          </cell>
          <cell r="B106">
            <v>0</v>
          </cell>
          <cell r="D106">
            <v>0</v>
          </cell>
          <cell r="E106">
            <v>0</v>
          </cell>
        </row>
        <row r="107">
          <cell r="A107">
            <v>0</v>
          </cell>
          <cell r="B107">
            <v>0</v>
          </cell>
          <cell r="D107">
            <v>0</v>
          </cell>
          <cell r="E107">
            <v>0</v>
          </cell>
        </row>
        <row r="108">
          <cell r="A108">
            <v>0</v>
          </cell>
          <cell r="B108">
            <v>0</v>
          </cell>
          <cell r="D108">
            <v>0</v>
          </cell>
          <cell r="E108">
            <v>0</v>
          </cell>
        </row>
        <row r="109">
          <cell r="A109">
            <v>0</v>
          </cell>
          <cell r="B109">
            <v>0</v>
          </cell>
          <cell r="D109">
            <v>0</v>
          </cell>
          <cell r="E109">
            <v>0</v>
          </cell>
        </row>
        <row r="110">
          <cell r="A110">
            <v>0</v>
          </cell>
          <cell r="B110">
            <v>0</v>
          </cell>
          <cell r="D110">
            <v>0</v>
          </cell>
          <cell r="E110">
            <v>0</v>
          </cell>
        </row>
        <row r="111">
          <cell r="A111">
            <v>0</v>
          </cell>
          <cell r="B111">
            <v>0</v>
          </cell>
          <cell r="D111">
            <v>0</v>
          </cell>
          <cell r="E111">
            <v>0</v>
          </cell>
        </row>
        <row r="112">
          <cell r="A112">
            <v>0</v>
          </cell>
          <cell r="B112">
            <v>0</v>
          </cell>
          <cell r="D112">
            <v>0</v>
          </cell>
          <cell r="E112">
            <v>0</v>
          </cell>
        </row>
        <row r="113">
          <cell r="A113">
            <v>0</v>
          </cell>
          <cell r="B113">
            <v>0</v>
          </cell>
          <cell r="D113">
            <v>0</v>
          </cell>
          <cell r="E113">
            <v>0</v>
          </cell>
        </row>
        <row r="114">
          <cell r="A114">
            <v>0</v>
          </cell>
          <cell r="B114">
            <v>0</v>
          </cell>
          <cell r="D114">
            <v>0</v>
          </cell>
          <cell r="E114">
            <v>0</v>
          </cell>
        </row>
        <row r="115">
          <cell r="A115">
            <v>0</v>
          </cell>
          <cell r="B115">
            <v>0</v>
          </cell>
          <cell r="D115">
            <v>0</v>
          </cell>
          <cell r="E115">
            <v>0</v>
          </cell>
        </row>
        <row r="116">
          <cell r="A116">
            <v>0</v>
          </cell>
          <cell r="B116">
            <v>0</v>
          </cell>
          <cell r="D116">
            <v>0</v>
          </cell>
          <cell r="E116">
            <v>0</v>
          </cell>
        </row>
        <row r="117">
          <cell r="A117">
            <v>0</v>
          </cell>
          <cell r="B117">
            <v>0</v>
          </cell>
          <cell r="D117">
            <v>0</v>
          </cell>
          <cell r="E117">
            <v>0</v>
          </cell>
        </row>
        <row r="118">
          <cell r="A118">
            <v>0</v>
          </cell>
          <cell r="B118">
            <v>0</v>
          </cell>
          <cell r="D118">
            <v>0</v>
          </cell>
          <cell r="E118">
            <v>0</v>
          </cell>
        </row>
        <row r="119">
          <cell r="A119">
            <v>0</v>
          </cell>
          <cell r="B119">
            <v>0</v>
          </cell>
          <cell r="D119">
            <v>0</v>
          </cell>
          <cell r="E119">
            <v>0</v>
          </cell>
        </row>
        <row r="120">
          <cell r="A120">
            <v>0</v>
          </cell>
          <cell r="B120">
            <v>0</v>
          </cell>
          <cell r="D120">
            <v>0</v>
          </cell>
          <cell r="E120">
            <v>0</v>
          </cell>
        </row>
        <row r="121">
          <cell r="A121">
            <v>0</v>
          </cell>
          <cell r="B121">
            <v>0</v>
          </cell>
          <cell r="D121">
            <v>0</v>
          </cell>
          <cell r="E121">
            <v>0</v>
          </cell>
        </row>
        <row r="122">
          <cell r="A122">
            <v>0</v>
          </cell>
          <cell r="B122">
            <v>0</v>
          </cell>
          <cell r="D122">
            <v>0</v>
          </cell>
          <cell r="E122">
            <v>0</v>
          </cell>
        </row>
        <row r="123">
          <cell r="A123">
            <v>0</v>
          </cell>
          <cell r="B123">
            <v>0</v>
          </cell>
          <cell r="D123">
            <v>0</v>
          </cell>
          <cell r="E123">
            <v>0</v>
          </cell>
        </row>
        <row r="124">
          <cell r="A124">
            <v>0</v>
          </cell>
          <cell r="B124">
            <v>0</v>
          </cell>
          <cell r="D124">
            <v>0</v>
          </cell>
          <cell r="E124">
            <v>0</v>
          </cell>
        </row>
        <row r="125">
          <cell r="A125">
            <v>0</v>
          </cell>
          <cell r="B125">
            <v>0</v>
          </cell>
          <cell r="D125">
            <v>0</v>
          </cell>
          <cell r="E125">
            <v>0</v>
          </cell>
        </row>
        <row r="126">
          <cell r="A126">
            <v>0</v>
          </cell>
          <cell r="B126">
            <v>0</v>
          </cell>
          <cell r="D126">
            <v>0</v>
          </cell>
          <cell r="E126">
            <v>0</v>
          </cell>
        </row>
        <row r="127">
          <cell r="A127">
            <v>0</v>
          </cell>
          <cell r="B127">
            <v>0</v>
          </cell>
          <cell r="D127">
            <v>0</v>
          </cell>
          <cell r="E127">
            <v>0</v>
          </cell>
        </row>
        <row r="128">
          <cell r="A128">
            <v>0</v>
          </cell>
          <cell r="B128">
            <v>0</v>
          </cell>
          <cell r="D128">
            <v>0</v>
          </cell>
          <cell r="E128">
            <v>0</v>
          </cell>
        </row>
        <row r="129">
          <cell r="A129">
            <v>0</v>
          </cell>
          <cell r="B129">
            <v>0</v>
          </cell>
          <cell r="D129">
            <v>0</v>
          </cell>
          <cell r="E129">
            <v>0</v>
          </cell>
        </row>
        <row r="130">
          <cell r="A130">
            <v>0</v>
          </cell>
          <cell r="B130">
            <v>0</v>
          </cell>
          <cell r="D130">
            <v>0</v>
          </cell>
          <cell r="E130">
            <v>0</v>
          </cell>
        </row>
        <row r="131">
          <cell r="A131">
            <v>0</v>
          </cell>
          <cell r="B131">
            <v>0</v>
          </cell>
          <cell r="D131">
            <v>0</v>
          </cell>
          <cell r="E131">
            <v>0</v>
          </cell>
        </row>
        <row r="132">
          <cell r="A132">
            <v>0</v>
          </cell>
          <cell r="B132">
            <v>0</v>
          </cell>
          <cell r="D132">
            <v>0</v>
          </cell>
          <cell r="E132">
            <v>0</v>
          </cell>
        </row>
        <row r="133">
          <cell r="A133">
            <v>0</v>
          </cell>
          <cell r="B133">
            <v>0</v>
          </cell>
          <cell r="D133">
            <v>0</v>
          </cell>
          <cell r="E133">
            <v>0</v>
          </cell>
        </row>
        <row r="134">
          <cell r="A134">
            <v>0</v>
          </cell>
          <cell r="B134">
            <v>0</v>
          </cell>
          <cell r="D134">
            <v>0</v>
          </cell>
          <cell r="E134">
            <v>0</v>
          </cell>
        </row>
        <row r="135">
          <cell r="A135">
            <v>0</v>
          </cell>
          <cell r="B135">
            <v>0</v>
          </cell>
          <cell r="D135">
            <v>0</v>
          </cell>
          <cell r="E135">
            <v>0</v>
          </cell>
        </row>
        <row r="136">
          <cell r="A136">
            <v>0</v>
          </cell>
          <cell r="B136">
            <v>0</v>
          </cell>
          <cell r="D136">
            <v>0</v>
          </cell>
          <cell r="E136">
            <v>0</v>
          </cell>
        </row>
        <row r="137">
          <cell r="A137">
            <v>0</v>
          </cell>
          <cell r="B137">
            <v>0</v>
          </cell>
          <cell r="D137">
            <v>0</v>
          </cell>
          <cell r="E137">
            <v>0</v>
          </cell>
        </row>
        <row r="138">
          <cell r="A138">
            <v>0</v>
          </cell>
          <cell r="B138">
            <v>0</v>
          </cell>
          <cell r="D138">
            <v>0</v>
          </cell>
          <cell r="E138">
            <v>0</v>
          </cell>
        </row>
        <row r="139">
          <cell r="A139">
            <v>0</v>
          </cell>
          <cell r="B139">
            <v>0</v>
          </cell>
          <cell r="D139">
            <v>0</v>
          </cell>
          <cell r="E139">
            <v>0</v>
          </cell>
        </row>
        <row r="140">
          <cell r="A140">
            <v>0</v>
          </cell>
          <cell r="B140">
            <v>0</v>
          </cell>
          <cell r="D140">
            <v>0</v>
          </cell>
          <cell r="E140">
            <v>0</v>
          </cell>
        </row>
        <row r="141">
          <cell r="A141">
            <v>0</v>
          </cell>
          <cell r="B141">
            <v>0</v>
          </cell>
          <cell r="D141">
            <v>0</v>
          </cell>
          <cell r="E141">
            <v>0</v>
          </cell>
        </row>
        <row r="142">
          <cell r="A142">
            <v>0</v>
          </cell>
          <cell r="B142">
            <v>0</v>
          </cell>
          <cell r="D142">
            <v>0</v>
          </cell>
          <cell r="E142">
            <v>0</v>
          </cell>
        </row>
        <row r="143">
          <cell r="A143">
            <v>0</v>
          </cell>
          <cell r="B143">
            <v>0</v>
          </cell>
          <cell r="D143">
            <v>0</v>
          </cell>
          <cell r="E143">
            <v>0</v>
          </cell>
        </row>
        <row r="144">
          <cell r="A144">
            <v>0</v>
          </cell>
          <cell r="B144">
            <v>0</v>
          </cell>
          <cell r="D144">
            <v>0</v>
          </cell>
          <cell r="E144">
            <v>0</v>
          </cell>
        </row>
        <row r="145">
          <cell r="A145">
            <v>0</v>
          </cell>
          <cell r="B145">
            <v>0</v>
          </cell>
          <cell r="D145">
            <v>0</v>
          </cell>
          <cell r="E145">
            <v>0</v>
          </cell>
        </row>
        <row r="146">
          <cell r="A146">
            <v>0</v>
          </cell>
          <cell r="B146">
            <v>0</v>
          </cell>
          <cell r="D146">
            <v>0</v>
          </cell>
          <cell r="E146">
            <v>0</v>
          </cell>
        </row>
        <row r="147">
          <cell r="A147">
            <v>0</v>
          </cell>
          <cell r="B147">
            <v>0</v>
          </cell>
          <cell r="D147">
            <v>0</v>
          </cell>
          <cell r="E147">
            <v>0</v>
          </cell>
        </row>
        <row r="148">
          <cell r="A148">
            <v>0</v>
          </cell>
          <cell r="B148">
            <v>0</v>
          </cell>
          <cell r="D148">
            <v>0</v>
          </cell>
          <cell r="E148">
            <v>0</v>
          </cell>
        </row>
        <row r="149">
          <cell r="A149">
            <v>0</v>
          </cell>
          <cell r="B149">
            <v>0</v>
          </cell>
          <cell r="D149">
            <v>0</v>
          </cell>
          <cell r="E149">
            <v>0</v>
          </cell>
        </row>
        <row r="150">
          <cell r="A150">
            <v>0</v>
          </cell>
          <cell r="B150">
            <v>0</v>
          </cell>
          <cell r="D150">
            <v>0</v>
          </cell>
          <cell r="E150">
            <v>0</v>
          </cell>
        </row>
        <row r="151">
          <cell r="A151">
            <v>0</v>
          </cell>
          <cell r="B151">
            <v>0</v>
          </cell>
          <cell r="D151">
            <v>0</v>
          </cell>
          <cell r="E151">
            <v>0</v>
          </cell>
        </row>
        <row r="152">
          <cell r="A152">
            <v>0</v>
          </cell>
          <cell r="B152">
            <v>0</v>
          </cell>
          <cell r="D152">
            <v>0</v>
          </cell>
          <cell r="E152">
            <v>0</v>
          </cell>
        </row>
        <row r="153">
          <cell r="A153">
            <v>0</v>
          </cell>
          <cell r="B153">
            <v>0</v>
          </cell>
          <cell r="D153">
            <v>0</v>
          </cell>
          <cell r="E153">
            <v>0</v>
          </cell>
        </row>
        <row r="154">
          <cell r="A154">
            <v>0</v>
          </cell>
          <cell r="B154">
            <v>0</v>
          </cell>
          <cell r="D154">
            <v>0</v>
          </cell>
          <cell r="E154">
            <v>0</v>
          </cell>
        </row>
        <row r="155">
          <cell r="A155">
            <v>0</v>
          </cell>
          <cell r="B155">
            <v>0</v>
          </cell>
          <cell r="D155">
            <v>0</v>
          </cell>
          <cell r="E155">
            <v>0</v>
          </cell>
        </row>
        <row r="156">
          <cell r="A156">
            <v>0</v>
          </cell>
          <cell r="B156">
            <v>0</v>
          </cell>
          <cell r="D156">
            <v>0</v>
          </cell>
          <cell r="E156">
            <v>0</v>
          </cell>
        </row>
        <row r="157">
          <cell r="A157">
            <v>0</v>
          </cell>
          <cell r="B157">
            <v>0</v>
          </cell>
          <cell r="D157">
            <v>0</v>
          </cell>
          <cell r="E157">
            <v>0</v>
          </cell>
        </row>
        <row r="158">
          <cell r="A158">
            <v>0</v>
          </cell>
          <cell r="B158">
            <v>0</v>
          </cell>
          <cell r="D158">
            <v>0</v>
          </cell>
          <cell r="E158">
            <v>0</v>
          </cell>
        </row>
        <row r="159">
          <cell r="A159">
            <v>0</v>
          </cell>
          <cell r="B159">
            <v>0</v>
          </cell>
          <cell r="D159">
            <v>0</v>
          </cell>
          <cell r="E159">
            <v>0</v>
          </cell>
        </row>
        <row r="160">
          <cell r="A160">
            <v>0</v>
          </cell>
          <cell r="B160">
            <v>0</v>
          </cell>
          <cell r="D160">
            <v>0</v>
          </cell>
          <cell r="E160">
            <v>0</v>
          </cell>
        </row>
        <row r="161">
          <cell r="A161">
            <v>0</v>
          </cell>
          <cell r="B161">
            <v>0</v>
          </cell>
          <cell r="D161">
            <v>0</v>
          </cell>
          <cell r="E161">
            <v>0</v>
          </cell>
        </row>
        <row r="162">
          <cell r="A162">
            <v>0</v>
          </cell>
          <cell r="B162">
            <v>0</v>
          </cell>
          <cell r="D162">
            <v>0</v>
          </cell>
          <cell r="E162">
            <v>0</v>
          </cell>
        </row>
        <row r="163">
          <cell r="A163">
            <v>0</v>
          </cell>
          <cell r="B163">
            <v>0</v>
          </cell>
          <cell r="D163">
            <v>0</v>
          </cell>
          <cell r="E163">
            <v>0</v>
          </cell>
        </row>
        <row r="164">
          <cell r="A164">
            <v>0</v>
          </cell>
          <cell r="B164">
            <v>0</v>
          </cell>
          <cell r="D164">
            <v>0</v>
          </cell>
          <cell r="E164">
            <v>0</v>
          </cell>
        </row>
        <row r="165">
          <cell r="A165">
            <v>0</v>
          </cell>
          <cell r="B165">
            <v>0</v>
          </cell>
          <cell r="D165">
            <v>0</v>
          </cell>
          <cell r="E165">
            <v>0</v>
          </cell>
        </row>
        <row r="166">
          <cell r="A166">
            <v>0</v>
          </cell>
          <cell r="B166">
            <v>0</v>
          </cell>
          <cell r="D166">
            <v>0</v>
          </cell>
          <cell r="E166">
            <v>0</v>
          </cell>
        </row>
        <row r="167">
          <cell r="A167">
            <v>0</v>
          </cell>
          <cell r="B167">
            <v>0</v>
          </cell>
          <cell r="D167">
            <v>0</v>
          </cell>
          <cell r="E167">
            <v>0</v>
          </cell>
        </row>
        <row r="168">
          <cell r="A168">
            <v>0</v>
          </cell>
          <cell r="B168">
            <v>0</v>
          </cell>
          <cell r="D168">
            <v>0</v>
          </cell>
          <cell r="E168">
            <v>0</v>
          </cell>
        </row>
        <row r="169">
          <cell r="A169">
            <v>0</v>
          </cell>
          <cell r="B169">
            <v>0</v>
          </cell>
          <cell r="D169">
            <v>0</v>
          </cell>
          <cell r="E169">
            <v>0</v>
          </cell>
        </row>
        <row r="170">
          <cell r="A170">
            <v>0</v>
          </cell>
          <cell r="B170">
            <v>0</v>
          </cell>
          <cell r="D170">
            <v>0</v>
          </cell>
          <cell r="E170">
            <v>0</v>
          </cell>
        </row>
        <row r="171">
          <cell r="A171">
            <v>0</v>
          </cell>
          <cell r="B171">
            <v>0</v>
          </cell>
          <cell r="D171">
            <v>0</v>
          </cell>
          <cell r="E171">
            <v>0</v>
          </cell>
        </row>
        <row r="172">
          <cell r="A172">
            <v>0</v>
          </cell>
          <cell r="B172">
            <v>0</v>
          </cell>
          <cell r="D172">
            <v>0</v>
          </cell>
          <cell r="E172">
            <v>0</v>
          </cell>
        </row>
        <row r="173">
          <cell r="A173">
            <v>0</v>
          </cell>
          <cell r="B173">
            <v>0</v>
          </cell>
          <cell r="D173">
            <v>0</v>
          </cell>
          <cell r="E173">
            <v>0</v>
          </cell>
        </row>
        <row r="174">
          <cell r="A174">
            <v>0</v>
          </cell>
          <cell r="B174">
            <v>0</v>
          </cell>
          <cell r="D174">
            <v>0</v>
          </cell>
          <cell r="E174">
            <v>0</v>
          </cell>
        </row>
        <row r="175">
          <cell r="A175">
            <v>0</v>
          </cell>
          <cell r="B175">
            <v>0</v>
          </cell>
          <cell r="D175">
            <v>0</v>
          </cell>
          <cell r="E175">
            <v>0</v>
          </cell>
        </row>
        <row r="176">
          <cell r="A176">
            <v>0</v>
          </cell>
          <cell r="B176">
            <v>0</v>
          </cell>
          <cell r="D176">
            <v>0</v>
          </cell>
          <cell r="E176">
            <v>0</v>
          </cell>
        </row>
        <row r="177">
          <cell r="A177">
            <v>0</v>
          </cell>
          <cell r="B177">
            <v>0</v>
          </cell>
          <cell r="D177">
            <v>0</v>
          </cell>
          <cell r="E177">
            <v>0</v>
          </cell>
        </row>
        <row r="178">
          <cell r="A178">
            <v>0</v>
          </cell>
          <cell r="B178">
            <v>0</v>
          </cell>
          <cell r="D178">
            <v>0</v>
          </cell>
          <cell r="E178">
            <v>0</v>
          </cell>
        </row>
        <row r="179">
          <cell r="A179">
            <v>0</v>
          </cell>
          <cell r="B179">
            <v>0</v>
          </cell>
          <cell r="D179">
            <v>0</v>
          </cell>
          <cell r="E179">
            <v>0</v>
          </cell>
        </row>
        <row r="180">
          <cell r="A180">
            <v>0</v>
          </cell>
          <cell r="B180">
            <v>0</v>
          </cell>
          <cell r="D180">
            <v>0</v>
          </cell>
          <cell r="E180">
            <v>0</v>
          </cell>
        </row>
        <row r="181">
          <cell r="A181">
            <v>0</v>
          </cell>
          <cell r="B181">
            <v>0</v>
          </cell>
          <cell r="D181">
            <v>0</v>
          </cell>
          <cell r="E181">
            <v>0</v>
          </cell>
        </row>
        <row r="182">
          <cell r="A182">
            <v>0</v>
          </cell>
          <cell r="B182">
            <v>0</v>
          </cell>
          <cell r="D182">
            <v>0</v>
          </cell>
          <cell r="E182">
            <v>0</v>
          </cell>
        </row>
        <row r="183">
          <cell r="A183">
            <v>0</v>
          </cell>
          <cell r="B183">
            <v>0</v>
          </cell>
          <cell r="D183">
            <v>0</v>
          </cell>
          <cell r="E183">
            <v>0</v>
          </cell>
        </row>
        <row r="184">
          <cell r="A184">
            <v>0</v>
          </cell>
          <cell r="B184">
            <v>0</v>
          </cell>
          <cell r="D184">
            <v>0</v>
          </cell>
          <cell r="E184">
            <v>0</v>
          </cell>
        </row>
        <row r="185">
          <cell r="A185">
            <v>0</v>
          </cell>
          <cell r="B185">
            <v>0</v>
          </cell>
          <cell r="D185">
            <v>0</v>
          </cell>
          <cell r="E185">
            <v>0</v>
          </cell>
        </row>
        <row r="186">
          <cell r="A186">
            <v>0</v>
          </cell>
          <cell r="B186">
            <v>0</v>
          </cell>
          <cell r="D186">
            <v>0</v>
          </cell>
          <cell r="E186">
            <v>0</v>
          </cell>
        </row>
        <row r="187">
          <cell r="A187">
            <v>0</v>
          </cell>
          <cell r="B187">
            <v>0</v>
          </cell>
          <cell r="D187">
            <v>0</v>
          </cell>
          <cell r="E187">
            <v>0</v>
          </cell>
        </row>
        <row r="188">
          <cell r="A188">
            <v>0</v>
          </cell>
          <cell r="B188">
            <v>0</v>
          </cell>
          <cell r="D188">
            <v>0</v>
          </cell>
          <cell r="E188">
            <v>0</v>
          </cell>
        </row>
        <row r="189">
          <cell r="A189">
            <v>0</v>
          </cell>
          <cell r="B189">
            <v>0</v>
          </cell>
          <cell r="D189">
            <v>0</v>
          </cell>
          <cell r="E189">
            <v>0</v>
          </cell>
        </row>
        <row r="190">
          <cell r="A190">
            <v>0</v>
          </cell>
          <cell r="B190">
            <v>0</v>
          </cell>
          <cell r="D190">
            <v>0</v>
          </cell>
          <cell r="E190">
            <v>0</v>
          </cell>
        </row>
        <row r="191">
          <cell r="A191">
            <v>0</v>
          </cell>
          <cell r="B191">
            <v>0</v>
          </cell>
          <cell r="D191">
            <v>0</v>
          </cell>
          <cell r="E191">
            <v>0</v>
          </cell>
        </row>
        <row r="192">
          <cell r="A192">
            <v>0</v>
          </cell>
          <cell r="B192">
            <v>0</v>
          </cell>
          <cell r="D192">
            <v>0</v>
          </cell>
          <cell r="E192">
            <v>0</v>
          </cell>
        </row>
        <row r="193">
          <cell r="A193">
            <v>0</v>
          </cell>
          <cell r="B193">
            <v>0</v>
          </cell>
          <cell r="D193">
            <v>0</v>
          </cell>
          <cell r="E193">
            <v>0</v>
          </cell>
        </row>
        <row r="194">
          <cell r="A194">
            <v>0</v>
          </cell>
          <cell r="B194">
            <v>0</v>
          </cell>
          <cell r="D194">
            <v>0</v>
          </cell>
          <cell r="E194">
            <v>0</v>
          </cell>
        </row>
        <row r="195">
          <cell r="A195">
            <v>0</v>
          </cell>
          <cell r="B195">
            <v>0</v>
          </cell>
          <cell r="D195">
            <v>0</v>
          </cell>
          <cell r="E195">
            <v>0</v>
          </cell>
        </row>
        <row r="196">
          <cell r="A196">
            <v>0</v>
          </cell>
          <cell r="B196">
            <v>0</v>
          </cell>
          <cell r="D196">
            <v>0</v>
          </cell>
          <cell r="E196">
            <v>0</v>
          </cell>
        </row>
        <row r="197">
          <cell r="A197">
            <v>0</v>
          </cell>
          <cell r="B197">
            <v>0</v>
          </cell>
          <cell r="D197">
            <v>0</v>
          </cell>
          <cell r="E197">
            <v>0</v>
          </cell>
        </row>
        <row r="198">
          <cell r="A198">
            <v>0</v>
          </cell>
          <cell r="B198">
            <v>0</v>
          </cell>
          <cell r="D198">
            <v>0</v>
          </cell>
          <cell r="E198">
            <v>0</v>
          </cell>
        </row>
        <row r="199">
          <cell r="A199">
            <v>0</v>
          </cell>
          <cell r="B199">
            <v>0</v>
          </cell>
          <cell r="D199">
            <v>0</v>
          </cell>
          <cell r="E199">
            <v>0</v>
          </cell>
        </row>
        <row r="200">
          <cell r="A200">
            <v>0</v>
          </cell>
          <cell r="B200">
            <v>0</v>
          </cell>
          <cell r="D200">
            <v>0</v>
          </cell>
          <cell r="E200">
            <v>0</v>
          </cell>
        </row>
        <row r="201">
          <cell r="A201">
            <v>0</v>
          </cell>
          <cell r="B201">
            <v>0</v>
          </cell>
          <cell r="D201">
            <v>0</v>
          </cell>
          <cell r="E201">
            <v>0</v>
          </cell>
        </row>
        <row r="202">
          <cell r="A202">
            <v>0</v>
          </cell>
          <cell r="B202">
            <v>0</v>
          </cell>
          <cell r="D202">
            <v>0</v>
          </cell>
          <cell r="E202">
            <v>0</v>
          </cell>
        </row>
        <row r="203">
          <cell r="A203">
            <v>0</v>
          </cell>
          <cell r="B203">
            <v>0</v>
          </cell>
          <cell r="D203">
            <v>0</v>
          </cell>
          <cell r="E203">
            <v>0</v>
          </cell>
        </row>
        <row r="204">
          <cell r="A204">
            <v>0</v>
          </cell>
          <cell r="B204">
            <v>0</v>
          </cell>
          <cell r="D204">
            <v>0</v>
          </cell>
          <cell r="E204">
            <v>0</v>
          </cell>
        </row>
        <row r="205">
          <cell r="A205">
            <v>0</v>
          </cell>
          <cell r="B205">
            <v>0</v>
          </cell>
          <cell r="D205">
            <v>0</v>
          </cell>
          <cell r="E205">
            <v>0</v>
          </cell>
        </row>
        <row r="206">
          <cell r="A206">
            <v>0</v>
          </cell>
          <cell r="B206">
            <v>0</v>
          </cell>
          <cell r="D206">
            <v>0</v>
          </cell>
          <cell r="E206">
            <v>0</v>
          </cell>
        </row>
        <row r="207">
          <cell r="A207">
            <v>0</v>
          </cell>
          <cell r="B207">
            <v>0</v>
          </cell>
          <cell r="D207">
            <v>0</v>
          </cell>
          <cell r="E207">
            <v>0</v>
          </cell>
        </row>
        <row r="208">
          <cell r="A208">
            <v>0</v>
          </cell>
          <cell r="B208">
            <v>0</v>
          </cell>
          <cell r="D208">
            <v>0</v>
          </cell>
          <cell r="E208">
            <v>0</v>
          </cell>
        </row>
        <row r="209">
          <cell r="A209">
            <v>0</v>
          </cell>
          <cell r="B209">
            <v>0</v>
          </cell>
          <cell r="D209">
            <v>0</v>
          </cell>
          <cell r="E209">
            <v>0</v>
          </cell>
        </row>
        <row r="210">
          <cell r="A210">
            <v>0</v>
          </cell>
          <cell r="B210">
            <v>0</v>
          </cell>
          <cell r="D210">
            <v>0</v>
          </cell>
          <cell r="E210">
            <v>0</v>
          </cell>
        </row>
        <row r="211">
          <cell r="A211">
            <v>0</v>
          </cell>
          <cell r="B211">
            <v>0</v>
          </cell>
          <cell r="D211">
            <v>0</v>
          </cell>
          <cell r="E211">
            <v>0</v>
          </cell>
        </row>
        <row r="212">
          <cell r="A212">
            <v>0</v>
          </cell>
          <cell r="B212">
            <v>0</v>
          </cell>
          <cell r="D212">
            <v>0</v>
          </cell>
          <cell r="E212">
            <v>0</v>
          </cell>
        </row>
        <row r="213">
          <cell r="A213">
            <v>0</v>
          </cell>
          <cell r="B213">
            <v>0</v>
          </cell>
          <cell r="D213">
            <v>0</v>
          </cell>
          <cell r="E213">
            <v>0</v>
          </cell>
        </row>
        <row r="214">
          <cell r="A214">
            <v>0</v>
          </cell>
          <cell r="B214">
            <v>0</v>
          </cell>
          <cell r="D214">
            <v>0</v>
          </cell>
          <cell r="E214">
            <v>0</v>
          </cell>
        </row>
        <row r="215">
          <cell r="A215">
            <v>0</v>
          </cell>
          <cell r="B215">
            <v>0</v>
          </cell>
          <cell r="D215">
            <v>0</v>
          </cell>
          <cell r="E215">
            <v>0</v>
          </cell>
        </row>
        <row r="216">
          <cell r="A216">
            <v>0</v>
          </cell>
          <cell r="B216">
            <v>0</v>
          </cell>
          <cell r="D216">
            <v>0</v>
          </cell>
          <cell r="E216">
            <v>0</v>
          </cell>
        </row>
        <row r="217">
          <cell r="A217">
            <v>0</v>
          </cell>
          <cell r="B217">
            <v>0</v>
          </cell>
          <cell r="D217">
            <v>0</v>
          </cell>
          <cell r="E217">
            <v>0</v>
          </cell>
        </row>
        <row r="218">
          <cell r="A218">
            <v>0</v>
          </cell>
          <cell r="B218">
            <v>0</v>
          </cell>
          <cell r="D218">
            <v>0</v>
          </cell>
          <cell r="E218">
            <v>0</v>
          </cell>
        </row>
        <row r="219">
          <cell r="A219">
            <v>0</v>
          </cell>
          <cell r="B219">
            <v>0</v>
          </cell>
          <cell r="D219">
            <v>0</v>
          </cell>
          <cell r="E219">
            <v>0</v>
          </cell>
        </row>
        <row r="220">
          <cell r="A220">
            <v>0</v>
          </cell>
          <cell r="B220">
            <v>0</v>
          </cell>
          <cell r="D220">
            <v>0</v>
          </cell>
          <cell r="E220">
            <v>0</v>
          </cell>
        </row>
        <row r="221">
          <cell r="A221">
            <v>0</v>
          </cell>
          <cell r="B221">
            <v>0</v>
          </cell>
          <cell r="D221">
            <v>0</v>
          </cell>
          <cell r="E221">
            <v>0</v>
          </cell>
        </row>
        <row r="222">
          <cell r="A222">
            <v>0</v>
          </cell>
          <cell r="B222">
            <v>0</v>
          </cell>
          <cell r="D222">
            <v>0</v>
          </cell>
          <cell r="E222">
            <v>0</v>
          </cell>
        </row>
        <row r="223">
          <cell r="A223">
            <v>0</v>
          </cell>
          <cell r="B223">
            <v>0</v>
          </cell>
          <cell r="D223">
            <v>0</v>
          </cell>
          <cell r="E223">
            <v>0</v>
          </cell>
        </row>
        <row r="224">
          <cell r="A224">
            <v>0</v>
          </cell>
          <cell r="B224">
            <v>0</v>
          </cell>
          <cell r="D224">
            <v>0</v>
          </cell>
          <cell r="E224">
            <v>0</v>
          </cell>
        </row>
        <row r="225">
          <cell r="A225">
            <v>0</v>
          </cell>
          <cell r="B225">
            <v>0</v>
          </cell>
          <cell r="D225">
            <v>0</v>
          </cell>
          <cell r="E225">
            <v>0</v>
          </cell>
        </row>
        <row r="226">
          <cell r="A226">
            <v>0</v>
          </cell>
          <cell r="B226">
            <v>0</v>
          </cell>
          <cell r="D226">
            <v>0</v>
          </cell>
          <cell r="E226">
            <v>0</v>
          </cell>
        </row>
        <row r="227">
          <cell r="A227">
            <v>0</v>
          </cell>
          <cell r="B227">
            <v>0</v>
          </cell>
          <cell r="D227">
            <v>0</v>
          </cell>
          <cell r="E227">
            <v>0</v>
          </cell>
        </row>
        <row r="228">
          <cell r="A228">
            <v>0</v>
          </cell>
          <cell r="B228">
            <v>0</v>
          </cell>
          <cell r="D228">
            <v>0</v>
          </cell>
          <cell r="E228">
            <v>0</v>
          </cell>
        </row>
        <row r="229">
          <cell r="A229">
            <v>0</v>
          </cell>
          <cell r="B229">
            <v>0</v>
          </cell>
          <cell r="D229">
            <v>0</v>
          </cell>
          <cell r="E229">
            <v>0</v>
          </cell>
        </row>
        <row r="230">
          <cell r="A230">
            <v>0</v>
          </cell>
          <cell r="B230">
            <v>0</v>
          </cell>
          <cell r="D230">
            <v>0</v>
          </cell>
          <cell r="E230">
            <v>0</v>
          </cell>
        </row>
        <row r="231">
          <cell r="A231">
            <v>0</v>
          </cell>
          <cell r="B231">
            <v>0</v>
          </cell>
          <cell r="D231">
            <v>0</v>
          </cell>
          <cell r="E231">
            <v>0</v>
          </cell>
        </row>
        <row r="232">
          <cell r="A232">
            <v>0</v>
          </cell>
          <cell r="B232">
            <v>0</v>
          </cell>
          <cell r="D232">
            <v>0</v>
          </cell>
          <cell r="E232">
            <v>0</v>
          </cell>
        </row>
        <row r="233">
          <cell r="A233">
            <v>0</v>
          </cell>
          <cell r="B233">
            <v>0</v>
          </cell>
          <cell r="D233">
            <v>0</v>
          </cell>
          <cell r="E233">
            <v>0</v>
          </cell>
        </row>
        <row r="234">
          <cell r="A234">
            <v>0</v>
          </cell>
          <cell r="B234">
            <v>0</v>
          </cell>
          <cell r="D234">
            <v>0</v>
          </cell>
          <cell r="E234">
            <v>0</v>
          </cell>
        </row>
        <row r="235">
          <cell r="A235">
            <v>0</v>
          </cell>
          <cell r="B235">
            <v>0</v>
          </cell>
          <cell r="D235">
            <v>0</v>
          </cell>
          <cell r="E235">
            <v>0</v>
          </cell>
        </row>
        <row r="236">
          <cell r="A236">
            <v>0</v>
          </cell>
          <cell r="B236">
            <v>0</v>
          </cell>
          <cell r="D236">
            <v>0</v>
          </cell>
          <cell r="E236">
            <v>0</v>
          </cell>
        </row>
        <row r="237">
          <cell r="A237">
            <v>0</v>
          </cell>
          <cell r="B237">
            <v>0</v>
          </cell>
          <cell r="D237">
            <v>0</v>
          </cell>
          <cell r="E237">
            <v>0</v>
          </cell>
        </row>
        <row r="238">
          <cell r="A238">
            <v>0</v>
          </cell>
          <cell r="B238">
            <v>0</v>
          </cell>
          <cell r="D238">
            <v>0</v>
          </cell>
          <cell r="E238">
            <v>0</v>
          </cell>
        </row>
        <row r="239">
          <cell r="A239">
            <v>0</v>
          </cell>
          <cell r="B239">
            <v>0</v>
          </cell>
          <cell r="D239">
            <v>0</v>
          </cell>
          <cell r="E239">
            <v>0</v>
          </cell>
        </row>
        <row r="240">
          <cell r="A240">
            <v>0</v>
          </cell>
          <cell r="B240">
            <v>0</v>
          </cell>
          <cell r="D240">
            <v>0</v>
          </cell>
          <cell r="E240">
            <v>0</v>
          </cell>
        </row>
        <row r="241">
          <cell r="A241">
            <v>0</v>
          </cell>
          <cell r="B241">
            <v>0</v>
          </cell>
          <cell r="D241">
            <v>0</v>
          </cell>
          <cell r="E241">
            <v>0</v>
          </cell>
        </row>
        <row r="242">
          <cell r="A242">
            <v>0</v>
          </cell>
          <cell r="B242">
            <v>0</v>
          </cell>
          <cell r="D242">
            <v>0</v>
          </cell>
          <cell r="E242">
            <v>0</v>
          </cell>
        </row>
        <row r="243">
          <cell r="A243">
            <v>0</v>
          </cell>
          <cell r="B243">
            <v>0</v>
          </cell>
          <cell r="D243">
            <v>0</v>
          </cell>
          <cell r="E243">
            <v>0</v>
          </cell>
        </row>
        <row r="244">
          <cell r="A244">
            <v>0</v>
          </cell>
          <cell r="B244">
            <v>0</v>
          </cell>
          <cell r="D244">
            <v>0</v>
          </cell>
          <cell r="E244">
            <v>0</v>
          </cell>
        </row>
        <row r="245">
          <cell r="A245">
            <v>0</v>
          </cell>
          <cell r="B245">
            <v>0</v>
          </cell>
          <cell r="D245">
            <v>0</v>
          </cell>
          <cell r="E245">
            <v>0</v>
          </cell>
        </row>
        <row r="246">
          <cell r="A246">
            <v>0</v>
          </cell>
          <cell r="B246">
            <v>0</v>
          </cell>
          <cell r="D246">
            <v>0</v>
          </cell>
          <cell r="E246">
            <v>0</v>
          </cell>
        </row>
        <row r="247">
          <cell r="A247">
            <v>0</v>
          </cell>
          <cell r="B247">
            <v>0</v>
          </cell>
          <cell r="D247">
            <v>0</v>
          </cell>
          <cell r="E247">
            <v>0</v>
          </cell>
        </row>
        <row r="248">
          <cell r="A248">
            <v>0</v>
          </cell>
          <cell r="B248">
            <v>0</v>
          </cell>
          <cell r="D248">
            <v>0</v>
          </cell>
          <cell r="E248">
            <v>0</v>
          </cell>
        </row>
        <row r="249">
          <cell r="A249">
            <v>0</v>
          </cell>
          <cell r="B249">
            <v>0</v>
          </cell>
          <cell r="D249">
            <v>0</v>
          </cell>
          <cell r="E249">
            <v>0</v>
          </cell>
        </row>
        <row r="250">
          <cell r="A250">
            <v>0</v>
          </cell>
          <cell r="B250">
            <v>0</v>
          </cell>
          <cell r="D250">
            <v>0</v>
          </cell>
          <cell r="E250">
            <v>0</v>
          </cell>
        </row>
        <row r="251">
          <cell r="A251">
            <v>0</v>
          </cell>
          <cell r="B251">
            <v>0</v>
          </cell>
          <cell r="D251">
            <v>0</v>
          </cell>
          <cell r="E251">
            <v>0</v>
          </cell>
        </row>
        <row r="252">
          <cell r="A252">
            <v>0</v>
          </cell>
          <cell r="B252">
            <v>0</v>
          </cell>
          <cell r="D252">
            <v>0</v>
          </cell>
          <cell r="E252">
            <v>0</v>
          </cell>
        </row>
        <row r="253">
          <cell r="A253">
            <v>0</v>
          </cell>
          <cell r="B253">
            <v>0</v>
          </cell>
          <cell r="D253">
            <v>0</v>
          </cell>
          <cell r="E253">
            <v>0</v>
          </cell>
        </row>
        <row r="254">
          <cell r="A254">
            <v>0</v>
          </cell>
          <cell r="B254">
            <v>0</v>
          </cell>
          <cell r="D254">
            <v>0</v>
          </cell>
          <cell r="E254">
            <v>0</v>
          </cell>
        </row>
        <row r="255">
          <cell r="A255">
            <v>0</v>
          </cell>
          <cell r="B255">
            <v>0</v>
          </cell>
          <cell r="D255">
            <v>0</v>
          </cell>
          <cell r="E255">
            <v>0</v>
          </cell>
        </row>
        <row r="256">
          <cell r="A256">
            <v>0</v>
          </cell>
          <cell r="B256">
            <v>0</v>
          </cell>
          <cell r="D256">
            <v>0</v>
          </cell>
          <cell r="E256">
            <v>0</v>
          </cell>
        </row>
        <row r="257">
          <cell r="A257">
            <v>0</v>
          </cell>
          <cell r="B257">
            <v>0</v>
          </cell>
          <cell r="D257">
            <v>0</v>
          </cell>
          <cell r="E257">
            <v>0</v>
          </cell>
        </row>
        <row r="258">
          <cell r="A258">
            <v>0</v>
          </cell>
          <cell r="B258">
            <v>0</v>
          </cell>
          <cell r="D258">
            <v>0</v>
          </cell>
          <cell r="E258">
            <v>0</v>
          </cell>
        </row>
        <row r="259">
          <cell r="A259">
            <v>0</v>
          </cell>
          <cell r="B259">
            <v>0</v>
          </cell>
          <cell r="D259">
            <v>0</v>
          </cell>
          <cell r="E259">
            <v>0</v>
          </cell>
        </row>
        <row r="260">
          <cell r="A260">
            <v>0</v>
          </cell>
          <cell r="B260">
            <v>0</v>
          </cell>
          <cell r="D260">
            <v>0</v>
          </cell>
          <cell r="E260">
            <v>0</v>
          </cell>
        </row>
        <row r="261">
          <cell r="A261">
            <v>0</v>
          </cell>
          <cell r="B261">
            <v>0</v>
          </cell>
          <cell r="D261">
            <v>0</v>
          </cell>
          <cell r="E261">
            <v>0</v>
          </cell>
        </row>
        <row r="262">
          <cell r="A262">
            <v>0</v>
          </cell>
          <cell r="B262">
            <v>0</v>
          </cell>
          <cell r="D262">
            <v>0</v>
          </cell>
          <cell r="E262">
            <v>0</v>
          </cell>
        </row>
        <row r="263">
          <cell r="A263">
            <v>0</v>
          </cell>
          <cell r="B263">
            <v>0</v>
          </cell>
          <cell r="D263">
            <v>0</v>
          </cell>
          <cell r="E263">
            <v>0</v>
          </cell>
        </row>
        <row r="264">
          <cell r="A264">
            <v>0</v>
          </cell>
          <cell r="B264">
            <v>0</v>
          </cell>
          <cell r="D264">
            <v>0</v>
          </cell>
          <cell r="E264">
            <v>0</v>
          </cell>
        </row>
        <row r="265">
          <cell r="A265">
            <v>0</v>
          </cell>
          <cell r="B265">
            <v>0</v>
          </cell>
          <cell r="D265">
            <v>0</v>
          </cell>
          <cell r="E265">
            <v>0</v>
          </cell>
        </row>
        <row r="266">
          <cell r="A266">
            <v>0</v>
          </cell>
          <cell r="B266">
            <v>0</v>
          </cell>
          <cell r="D266">
            <v>0</v>
          </cell>
          <cell r="E266">
            <v>0</v>
          </cell>
        </row>
        <row r="267">
          <cell r="A267">
            <v>0</v>
          </cell>
          <cell r="B267">
            <v>0</v>
          </cell>
          <cell r="D267">
            <v>0</v>
          </cell>
          <cell r="E267">
            <v>0</v>
          </cell>
        </row>
        <row r="268">
          <cell r="A268">
            <v>0</v>
          </cell>
          <cell r="B268">
            <v>0</v>
          </cell>
          <cell r="D268">
            <v>0</v>
          </cell>
          <cell r="E268">
            <v>0</v>
          </cell>
        </row>
        <row r="269">
          <cell r="A269">
            <v>0</v>
          </cell>
          <cell r="B269">
            <v>0</v>
          </cell>
          <cell r="D269">
            <v>0</v>
          </cell>
          <cell r="E269">
            <v>0</v>
          </cell>
        </row>
        <row r="270">
          <cell r="A270">
            <v>0</v>
          </cell>
          <cell r="B270">
            <v>0</v>
          </cell>
          <cell r="D270">
            <v>0</v>
          </cell>
          <cell r="E270">
            <v>0</v>
          </cell>
        </row>
        <row r="271">
          <cell r="A271">
            <v>0</v>
          </cell>
          <cell r="B271">
            <v>0</v>
          </cell>
          <cell r="D271">
            <v>0</v>
          </cell>
          <cell r="E271">
            <v>0</v>
          </cell>
        </row>
        <row r="272">
          <cell r="A272">
            <v>0</v>
          </cell>
          <cell r="B272">
            <v>0</v>
          </cell>
          <cell r="D272">
            <v>0</v>
          </cell>
          <cell r="E272">
            <v>0</v>
          </cell>
        </row>
        <row r="273">
          <cell r="A273">
            <v>0</v>
          </cell>
          <cell r="B273">
            <v>0</v>
          </cell>
          <cell r="D273">
            <v>0</v>
          </cell>
          <cell r="E273">
            <v>0</v>
          </cell>
        </row>
        <row r="274">
          <cell r="A274">
            <v>0</v>
          </cell>
          <cell r="B274">
            <v>0</v>
          </cell>
          <cell r="D274">
            <v>0</v>
          </cell>
          <cell r="E274">
            <v>0</v>
          </cell>
        </row>
        <row r="275">
          <cell r="A275">
            <v>0</v>
          </cell>
          <cell r="B275">
            <v>0</v>
          </cell>
          <cell r="D275">
            <v>0</v>
          </cell>
          <cell r="E275">
            <v>0</v>
          </cell>
        </row>
        <row r="276">
          <cell r="A276">
            <v>0</v>
          </cell>
          <cell r="B276">
            <v>0</v>
          </cell>
          <cell r="D276">
            <v>0</v>
          </cell>
          <cell r="E276">
            <v>0</v>
          </cell>
        </row>
        <row r="277">
          <cell r="A277">
            <v>0</v>
          </cell>
          <cell r="B277">
            <v>0</v>
          </cell>
          <cell r="D277">
            <v>0</v>
          </cell>
          <cell r="E277">
            <v>0</v>
          </cell>
        </row>
        <row r="278">
          <cell r="A278">
            <v>0</v>
          </cell>
          <cell r="B278">
            <v>0</v>
          </cell>
          <cell r="D278">
            <v>0</v>
          </cell>
          <cell r="E278">
            <v>0</v>
          </cell>
        </row>
        <row r="279">
          <cell r="A279">
            <v>0</v>
          </cell>
          <cell r="B279">
            <v>0</v>
          </cell>
          <cell r="D279">
            <v>0</v>
          </cell>
          <cell r="E279">
            <v>0</v>
          </cell>
        </row>
        <row r="280">
          <cell r="A280">
            <v>0</v>
          </cell>
          <cell r="B280">
            <v>0</v>
          </cell>
          <cell r="D280">
            <v>0</v>
          </cell>
          <cell r="E280">
            <v>0</v>
          </cell>
        </row>
        <row r="281">
          <cell r="A281">
            <v>0</v>
          </cell>
          <cell r="B281">
            <v>0</v>
          </cell>
          <cell r="D281">
            <v>0</v>
          </cell>
          <cell r="E281">
            <v>0</v>
          </cell>
        </row>
        <row r="282">
          <cell r="A282">
            <v>0</v>
          </cell>
          <cell r="B282">
            <v>0</v>
          </cell>
          <cell r="D282">
            <v>0</v>
          </cell>
          <cell r="E282">
            <v>0</v>
          </cell>
        </row>
        <row r="283">
          <cell r="A283">
            <v>0</v>
          </cell>
          <cell r="B283">
            <v>0</v>
          </cell>
          <cell r="D283">
            <v>0</v>
          </cell>
          <cell r="E283">
            <v>0</v>
          </cell>
        </row>
        <row r="284">
          <cell r="A284">
            <v>0</v>
          </cell>
          <cell r="B284">
            <v>0</v>
          </cell>
          <cell r="D284">
            <v>0</v>
          </cell>
          <cell r="E284">
            <v>0</v>
          </cell>
        </row>
        <row r="285">
          <cell r="A285">
            <v>0</v>
          </cell>
          <cell r="B285">
            <v>0</v>
          </cell>
          <cell r="D285">
            <v>0</v>
          </cell>
          <cell r="E285">
            <v>0</v>
          </cell>
        </row>
        <row r="286">
          <cell r="A286">
            <v>0</v>
          </cell>
          <cell r="B286">
            <v>0</v>
          </cell>
          <cell r="D286">
            <v>0</v>
          </cell>
          <cell r="E286">
            <v>0</v>
          </cell>
        </row>
        <row r="287">
          <cell r="A287">
            <v>0</v>
          </cell>
          <cell r="B287">
            <v>0</v>
          </cell>
          <cell r="D287">
            <v>0</v>
          </cell>
          <cell r="E287">
            <v>0</v>
          </cell>
        </row>
        <row r="288">
          <cell r="A288">
            <v>0</v>
          </cell>
          <cell r="B288">
            <v>0</v>
          </cell>
          <cell r="D288">
            <v>0</v>
          </cell>
          <cell r="E288">
            <v>0</v>
          </cell>
        </row>
        <row r="289">
          <cell r="A289">
            <v>0</v>
          </cell>
          <cell r="B289">
            <v>0</v>
          </cell>
          <cell r="D289">
            <v>0</v>
          </cell>
          <cell r="E289">
            <v>0</v>
          </cell>
        </row>
        <row r="290">
          <cell r="A290">
            <v>0</v>
          </cell>
          <cell r="B290">
            <v>0</v>
          </cell>
          <cell r="D290">
            <v>0</v>
          </cell>
          <cell r="E290">
            <v>0</v>
          </cell>
        </row>
        <row r="291">
          <cell r="A291">
            <v>0</v>
          </cell>
          <cell r="B291">
            <v>0</v>
          </cell>
          <cell r="D291">
            <v>0</v>
          </cell>
          <cell r="E291">
            <v>0</v>
          </cell>
        </row>
        <row r="292">
          <cell r="A292">
            <v>0</v>
          </cell>
          <cell r="B292">
            <v>0</v>
          </cell>
          <cell r="D292">
            <v>0</v>
          </cell>
          <cell r="E292">
            <v>0</v>
          </cell>
        </row>
        <row r="293">
          <cell r="A293">
            <v>0</v>
          </cell>
          <cell r="B293">
            <v>0</v>
          </cell>
          <cell r="D293">
            <v>0</v>
          </cell>
          <cell r="E293">
            <v>0</v>
          </cell>
        </row>
        <row r="294">
          <cell r="A294">
            <v>0</v>
          </cell>
          <cell r="B294">
            <v>0</v>
          </cell>
          <cell r="D294">
            <v>0</v>
          </cell>
          <cell r="E294">
            <v>0</v>
          </cell>
        </row>
        <row r="295">
          <cell r="A295">
            <v>0</v>
          </cell>
          <cell r="B295">
            <v>0</v>
          </cell>
          <cell r="D295">
            <v>0</v>
          </cell>
          <cell r="E295">
            <v>0</v>
          </cell>
        </row>
        <row r="296">
          <cell r="A296">
            <v>0</v>
          </cell>
          <cell r="B296">
            <v>0</v>
          </cell>
          <cell r="D296">
            <v>0</v>
          </cell>
          <cell r="E296">
            <v>0</v>
          </cell>
        </row>
        <row r="297">
          <cell r="A297">
            <v>0</v>
          </cell>
          <cell r="B297">
            <v>0</v>
          </cell>
          <cell r="D297">
            <v>0</v>
          </cell>
          <cell r="E297">
            <v>0</v>
          </cell>
        </row>
        <row r="298">
          <cell r="A298">
            <v>0</v>
          </cell>
          <cell r="B298">
            <v>0</v>
          </cell>
          <cell r="D298">
            <v>0</v>
          </cell>
          <cell r="E298">
            <v>0</v>
          </cell>
        </row>
        <row r="299">
          <cell r="A299">
            <v>0</v>
          </cell>
          <cell r="B299">
            <v>0</v>
          </cell>
          <cell r="D299">
            <v>0</v>
          </cell>
          <cell r="E299">
            <v>0</v>
          </cell>
        </row>
        <row r="300">
          <cell r="A300">
            <v>0</v>
          </cell>
          <cell r="B300">
            <v>0</v>
          </cell>
          <cell r="D300">
            <v>0</v>
          </cell>
          <cell r="E300">
            <v>0</v>
          </cell>
        </row>
        <row r="301">
          <cell r="A301">
            <v>0</v>
          </cell>
          <cell r="B301">
            <v>0</v>
          </cell>
          <cell r="D301">
            <v>0</v>
          </cell>
          <cell r="E301">
            <v>0</v>
          </cell>
        </row>
        <row r="302">
          <cell r="A302">
            <v>0</v>
          </cell>
          <cell r="B302">
            <v>0</v>
          </cell>
          <cell r="D302">
            <v>0</v>
          </cell>
          <cell r="E302">
            <v>0</v>
          </cell>
        </row>
        <row r="303">
          <cell r="A303">
            <v>0</v>
          </cell>
          <cell r="B303">
            <v>0</v>
          </cell>
          <cell r="D303">
            <v>0</v>
          </cell>
          <cell r="E303">
            <v>0</v>
          </cell>
        </row>
        <row r="304">
          <cell r="A304">
            <v>0</v>
          </cell>
          <cell r="B304">
            <v>0</v>
          </cell>
          <cell r="D304">
            <v>0</v>
          </cell>
          <cell r="E304">
            <v>0</v>
          </cell>
        </row>
        <row r="305">
          <cell r="A305">
            <v>0</v>
          </cell>
          <cell r="B305">
            <v>0</v>
          </cell>
          <cell r="D305">
            <v>0</v>
          </cell>
          <cell r="E305">
            <v>0</v>
          </cell>
        </row>
        <row r="306">
          <cell r="A306">
            <v>0</v>
          </cell>
          <cell r="B306">
            <v>0</v>
          </cell>
          <cell r="D306">
            <v>0</v>
          </cell>
          <cell r="E306">
            <v>0</v>
          </cell>
        </row>
        <row r="307">
          <cell r="A307">
            <v>0</v>
          </cell>
          <cell r="B307">
            <v>0</v>
          </cell>
          <cell r="D307">
            <v>0</v>
          </cell>
          <cell r="E307">
            <v>0</v>
          </cell>
        </row>
        <row r="308">
          <cell r="A308">
            <v>0</v>
          </cell>
          <cell r="B308">
            <v>0</v>
          </cell>
          <cell r="D308">
            <v>0</v>
          </cell>
          <cell r="E308">
            <v>0</v>
          </cell>
        </row>
        <row r="309">
          <cell r="A309">
            <v>0</v>
          </cell>
          <cell r="B309">
            <v>0</v>
          </cell>
          <cell r="D309">
            <v>0</v>
          </cell>
          <cell r="E309">
            <v>0</v>
          </cell>
        </row>
        <row r="310">
          <cell r="A310">
            <v>0</v>
          </cell>
          <cell r="B310">
            <v>0</v>
          </cell>
          <cell r="D310">
            <v>0</v>
          </cell>
          <cell r="E310">
            <v>0</v>
          </cell>
        </row>
        <row r="311">
          <cell r="A311">
            <v>0</v>
          </cell>
          <cell r="B311">
            <v>0</v>
          </cell>
          <cell r="D311">
            <v>0</v>
          </cell>
          <cell r="E311">
            <v>0</v>
          </cell>
        </row>
        <row r="312">
          <cell r="A312">
            <v>0</v>
          </cell>
          <cell r="B312">
            <v>0</v>
          </cell>
          <cell r="D312">
            <v>0</v>
          </cell>
          <cell r="E312">
            <v>0</v>
          </cell>
        </row>
        <row r="313">
          <cell r="A313">
            <v>0</v>
          </cell>
          <cell r="B313">
            <v>0</v>
          </cell>
          <cell r="D313">
            <v>0</v>
          </cell>
          <cell r="E313">
            <v>0</v>
          </cell>
        </row>
        <row r="314">
          <cell r="A314">
            <v>0</v>
          </cell>
          <cell r="B314">
            <v>0</v>
          </cell>
          <cell r="D314">
            <v>0</v>
          </cell>
          <cell r="E314">
            <v>0</v>
          </cell>
        </row>
        <row r="315">
          <cell r="A315">
            <v>0</v>
          </cell>
          <cell r="B315">
            <v>0</v>
          </cell>
          <cell r="D315">
            <v>0</v>
          </cell>
          <cell r="E315">
            <v>0</v>
          </cell>
        </row>
        <row r="316">
          <cell r="A316">
            <v>0</v>
          </cell>
          <cell r="B316">
            <v>0</v>
          </cell>
          <cell r="D316">
            <v>0</v>
          </cell>
          <cell r="E316">
            <v>0</v>
          </cell>
        </row>
        <row r="317">
          <cell r="A317">
            <v>0</v>
          </cell>
          <cell r="B317">
            <v>0</v>
          </cell>
          <cell r="D317">
            <v>0</v>
          </cell>
          <cell r="E317">
            <v>0</v>
          </cell>
        </row>
        <row r="318">
          <cell r="A318">
            <v>0</v>
          </cell>
          <cell r="B318">
            <v>0</v>
          </cell>
          <cell r="D318">
            <v>0</v>
          </cell>
          <cell r="E318">
            <v>0</v>
          </cell>
        </row>
        <row r="319">
          <cell r="A319">
            <v>0</v>
          </cell>
          <cell r="B319">
            <v>0</v>
          </cell>
          <cell r="D319">
            <v>0</v>
          </cell>
          <cell r="E319">
            <v>0</v>
          </cell>
        </row>
        <row r="320">
          <cell r="A320">
            <v>0</v>
          </cell>
          <cell r="B320">
            <v>0</v>
          </cell>
          <cell r="D320">
            <v>0</v>
          </cell>
          <cell r="E320">
            <v>0</v>
          </cell>
        </row>
        <row r="321">
          <cell r="A321">
            <v>0</v>
          </cell>
          <cell r="B321">
            <v>0</v>
          </cell>
          <cell r="D321">
            <v>0</v>
          </cell>
          <cell r="E321">
            <v>0</v>
          </cell>
        </row>
        <row r="322">
          <cell r="A322">
            <v>0</v>
          </cell>
          <cell r="B322">
            <v>0</v>
          </cell>
          <cell r="D322">
            <v>0</v>
          </cell>
          <cell r="E322">
            <v>0</v>
          </cell>
        </row>
        <row r="323">
          <cell r="A323">
            <v>0</v>
          </cell>
          <cell r="B323">
            <v>0</v>
          </cell>
          <cell r="D323">
            <v>0</v>
          </cell>
          <cell r="E323">
            <v>0</v>
          </cell>
        </row>
        <row r="324">
          <cell r="A324">
            <v>0</v>
          </cell>
          <cell r="B324">
            <v>0</v>
          </cell>
          <cell r="D324">
            <v>0</v>
          </cell>
          <cell r="E324">
            <v>0</v>
          </cell>
        </row>
        <row r="325">
          <cell r="A325">
            <v>0</v>
          </cell>
          <cell r="B325">
            <v>0</v>
          </cell>
          <cell r="D325">
            <v>0</v>
          </cell>
          <cell r="E325">
            <v>0</v>
          </cell>
        </row>
        <row r="326">
          <cell r="A326">
            <v>0</v>
          </cell>
          <cell r="B326">
            <v>0</v>
          </cell>
          <cell r="D326">
            <v>0</v>
          </cell>
          <cell r="E326">
            <v>0</v>
          </cell>
        </row>
        <row r="327">
          <cell r="A327">
            <v>0</v>
          </cell>
          <cell r="B327">
            <v>0</v>
          </cell>
          <cell r="D327">
            <v>0</v>
          </cell>
          <cell r="E327">
            <v>0</v>
          </cell>
        </row>
        <row r="328">
          <cell r="A328">
            <v>0</v>
          </cell>
          <cell r="B328">
            <v>0</v>
          </cell>
          <cell r="D328">
            <v>0</v>
          </cell>
          <cell r="E328">
            <v>0</v>
          </cell>
        </row>
        <row r="329">
          <cell r="A329">
            <v>0</v>
          </cell>
          <cell r="B329">
            <v>0</v>
          </cell>
          <cell r="D329">
            <v>0</v>
          </cell>
          <cell r="E329">
            <v>0</v>
          </cell>
        </row>
        <row r="330">
          <cell r="A330">
            <v>0</v>
          </cell>
          <cell r="B330">
            <v>0</v>
          </cell>
          <cell r="D330">
            <v>0</v>
          </cell>
          <cell r="E330">
            <v>0</v>
          </cell>
        </row>
        <row r="331">
          <cell r="A331">
            <v>0</v>
          </cell>
          <cell r="B331">
            <v>0</v>
          </cell>
          <cell r="D331">
            <v>0</v>
          </cell>
          <cell r="E331">
            <v>0</v>
          </cell>
        </row>
        <row r="332">
          <cell r="A332">
            <v>0</v>
          </cell>
          <cell r="B332">
            <v>0</v>
          </cell>
          <cell r="D332">
            <v>0</v>
          </cell>
          <cell r="E332">
            <v>0</v>
          </cell>
        </row>
        <row r="333">
          <cell r="A333">
            <v>0</v>
          </cell>
          <cell r="B333">
            <v>0</v>
          </cell>
          <cell r="D333">
            <v>0</v>
          </cell>
          <cell r="E333">
            <v>0</v>
          </cell>
        </row>
        <row r="334">
          <cell r="A334">
            <v>0</v>
          </cell>
          <cell r="B334">
            <v>0</v>
          </cell>
          <cell r="D334">
            <v>0</v>
          </cell>
          <cell r="E334">
            <v>0</v>
          </cell>
        </row>
        <row r="335">
          <cell r="A335">
            <v>0</v>
          </cell>
          <cell r="B335">
            <v>0</v>
          </cell>
          <cell r="D335">
            <v>0</v>
          </cell>
          <cell r="E335">
            <v>0</v>
          </cell>
        </row>
        <row r="336">
          <cell r="A336">
            <v>0</v>
          </cell>
          <cell r="B336">
            <v>0</v>
          </cell>
          <cell r="D336">
            <v>0</v>
          </cell>
          <cell r="E336">
            <v>0</v>
          </cell>
        </row>
        <row r="337">
          <cell r="A337">
            <v>0</v>
          </cell>
          <cell r="B337">
            <v>0</v>
          </cell>
          <cell r="D337">
            <v>0</v>
          </cell>
          <cell r="E337">
            <v>0</v>
          </cell>
        </row>
        <row r="338">
          <cell r="A338">
            <v>0</v>
          </cell>
          <cell r="B338">
            <v>0</v>
          </cell>
          <cell r="D338">
            <v>0</v>
          </cell>
          <cell r="E338">
            <v>0</v>
          </cell>
        </row>
        <row r="339">
          <cell r="A339">
            <v>0</v>
          </cell>
          <cell r="B339">
            <v>0</v>
          </cell>
          <cell r="D339">
            <v>0</v>
          </cell>
          <cell r="E339">
            <v>0</v>
          </cell>
        </row>
        <row r="340">
          <cell r="A340">
            <v>0</v>
          </cell>
          <cell r="B340">
            <v>0</v>
          </cell>
          <cell r="D340">
            <v>0</v>
          </cell>
          <cell r="E340">
            <v>0</v>
          </cell>
        </row>
        <row r="341">
          <cell r="A341">
            <v>0</v>
          </cell>
          <cell r="B341">
            <v>0</v>
          </cell>
          <cell r="D341">
            <v>0</v>
          </cell>
          <cell r="E341">
            <v>0</v>
          </cell>
        </row>
        <row r="342">
          <cell r="A342">
            <v>0</v>
          </cell>
          <cell r="B342">
            <v>0</v>
          </cell>
          <cell r="D342">
            <v>0</v>
          </cell>
          <cell r="E342">
            <v>0</v>
          </cell>
        </row>
        <row r="343">
          <cell r="A343">
            <v>0</v>
          </cell>
          <cell r="B343">
            <v>0</v>
          </cell>
          <cell r="D343">
            <v>0</v>
          </cell>
          <cell r="E343">
            <v>0</v>
          </cell>
        </row>
        <row r="344">
          <cell r="A344">
            <v>0</v>
          </cell>
          <cell r="B344">
            <v>0</v>
          </cell>
          <cell r="D344">
            <v>0</v>
          </cell>
          <cell r="E344">
            <v>0</v>
          </cell>
        </row>
        <row r="345">
          <cell r="A345">
            <v>0</v>
          </cell>
          <cell r="B345">
            <v>0</v>
          </cell>
          <cell r="D345">
            <v>0</v>
          </cell>
          <cell r="E345">
            <v>0</v>
          </cell>
        </row>
        <row r="346">
          <cell r="A346">
            <v>0</v>
          </cell>
          <cell r="B346">
            <v>0</v>
          </cell>
          <cell r="D346">
            <v>0</v>
          </cell>
          <cell r="E346">
            <v>0</v>
          </cell>
        </row>
        <row r="347">
          <cell r="A347">
            <v>0</v>
          </cell>
          <cell r="B347">
            <v>0</v>
          </cell>
          <cell r="D347">
            <v>0</v>
          </cell>
          <cell r="E347">
            <v>0</v>
          </cell>
        </row>
        <row r="348">
          <cell r="A348">
            <v>0</v>
          </cell>
          <cell r="B348">
            <v>0</v>
          </cell>
          <cell r="D348">
            <v>0</v>
          </cell>
          <cell r="E348">
            <v>0</v>
          </cell>
        </row>
        <row r="349">
          <cell r="A349">
            <v>0</v>
          </cell>
          <cell r="B349">
            <v>0</v>
          </cell>
          <cell r="D349">
            <v>0</v>
          </cell>
          <cell r="E349">
            <v>0</v>
          </cell>
        </row>
        <row r="350">
          <cell r="A350">
            <v>0</v>
          </cell>
          <cell r="B350">
            <v>0</v>
          </cell>
          <cell r="D350">
            <v>0</v>
          </cell>
          <cell r="E350">
            <v>0</v>
          </cell>
        </row>
        <row r="351">
          <cell r="A351">
            <v>0</v>
          </cell>
          <cell r="B351">
            <v>0</v>
          </cell>
          <cell r="D351">
            <v>0</v>
          </cell>
          <cell r="E351">
            <v>0</v>
          </cell>
        </row>
        <row r="352">
          <cell r="A352">
            <v>0</v>
          </cell>
          <cell r="B352">
            <v>0</v>
          </cell>
          <cell r="D352">
            <v>0</v>
          </cell>
          <cell r="E352">
            <v>0</v>
          </cell>
        </row>
        <row r="353">
          <cell r="A353">
            <v>0</v>
          </cell>
          <cell r="B353">
            <v>0</v>
          </cell>
          <cell r="D353">
            <v>0</v>
          </cell>
          <cell r="E353">
            <v>0</v>
          </cell>
        </row>
        <row r="354">
          <cell r="A354">
            <v>0</v>
          </cell>
          <cell r="B354">
            <v>0</v>
          </cell>
          <cell r="D354">
            <v>0</v>
          </cell>
          <cell r="E354">
            <v>0</v>
          </cell>
        </row>
        <row r="355">
          <cell r="A355">
            <v>0</v>
          </cell>
          <cell r="B355">
            <v>0</v>
          </cell>
          <cell r="D355">
            <v>0</v>
          </cell>
          <cell r="E355">
            <v>0</v>
          </cell>
        </row>
        <row r="356">
          <cell r="A356">
            <v>0</v>
          </cell>
          <cell r="B356">
            <v>0</v>
          </cell>
          <cell r="D356">
            <v>0</v>
          </cell>
          <cell r="E356">
            <v>0</v>
          </cell>
        </row>
        <row r="357">
          <cell r="A357">
            <v>0</v>
          </cell>
          <cell r="B357">
            <v>0</v>
          </cell>
          <cell r="D357">
            <v>0</v>
          </cell>
          <cell r="E357">
            <v>0</v>
          </cell>
        </row>
        <row r="358">
          <cell r="A358">
            <v>0</v>
          </cell>
          <cell r="B358">
            <v>0</v>
          </cell>
          <cell r="D358">
            <v>0</v>
          </cell>
          <cell r="E358">
            <v>0</v>
          </cell>
        </row>
        <row r="359">
          <cell r="A359">
            <v>0</v>
          </cell>
          <cell r="B359">
            <v>0</v>
          </cell>
          <cell r="D359">
            <v>0</v>
          </cell>
          <cell r="E359">
            <v>0</v>
          </cell>
        </row>
        <row r="360">
          <cell r="A360">
            <v>0</v>
          </cell>
          <cell r="B360">
            <v>0</v>
          </cell>
          <cell r="D360">
            <v>0</v>
          </cell>
          <cell r="E360">
            <v>0</v>
          </cell>
        </row>
        <row r="361">
          <cell r="A361">
            <v>0</v>
          </cell>
          <cell r="B361">
            <v>0</v>
          </cell>
          <cell r="D361">
            <v>0</v>
          </cell>
          <cell r="E361">
            <v>0</v>
          </cell>
        </row>
        <row r="362">
          <cell r="A362">
            <v>0</v>
          </cell>
          <cell r="B362">
            <v>0</v>
          </cell>
          <cell r="D362">
            <v>0</v>
          </cell>
          <cell r="E362">
            <v>0</v>
          </cell>
        </row>
        <row r="363">
          <cell r="A363">
            <v>0</v>
          </cell>
          <cell r="B363">
            <v>0</v>
          </cell>
          <cell r="D363">
            <v>0</v>
          </cell>
          <cell r="E363">
            <v>0</v>
          </cell>
        </row>
        <row r="364">
          <cell r="A364">
            <v>0</v>
          </cell>
          <cell r="B364">
            <v>0</v>
          </cell>
          <cell r="D364">
            <v>0</v>
          </cell>
          <cell r="E364">
            <v>0</v>
          </cell>
        </row>
        <row r="365">
          <cell r="A365">
            <v>0</v>
          </cell>
          <cell r="B365">
            <v>0</v>
          </cell>
          <cell r="D365">
            <v>0</v>
          </cell>
          <cell r="E365">
            <v>0</v>
          </cell>
        </row>
        <row r="366">
          <cell r="A366">
            <v>0</v>
          </cell>
          <cell r="B366">
            <v>0</v>
          </cell>
          <cell r="D366">
            <v>0</v>
          </cell>
          <cell r="E366">
            <v>0</v>
          </cell>
        </row>
        <row r="367">
          <cell r="A367">
            <v>0</v>
          </cell>
          <cell r="B367">
            <v>0</v>
          </cell>
          <cell r="D367">
            <v>0</v>
          </cell>
          <cell r="E367">
            <v>0</v>
          </cell>
        </row>
        <row r="368">
          <cell r="A368">
            <v>0</v>
          </cell>
          <cell r="B368">
            <v>0</v>
          </cell>
          <cell r="D368">
            <v>0</v>
          </cell>
          <cell r="E368">
            <v>0</v>
          </cell>
        </row>
        <row r="369">
          <cell r="A369">
            <v>0</v>
          </cell>
          <cell r="B369">
            <v>0</v>
          </cell>
          <cell r="D369">
            <v>0</v>
          </cell>
          <cell r="E369">
            <v>0</v>
          </cell>
        </row>
        <row r="370">
          <cell r="A370">
            <v>0</v>
          </cell>
          <cell r="B370">
            <v>0</v>
          </cell>
          <cell r="D370">
            <v>0</v>
          </cell>
          <cell r="E370">
            <v>0</v>
          </cell>
        </row>
        <row r="371">
          <cell r="A371">
            <v>0</v>
          </cell>
          <cell r="B371">
            <v>0</v>
          </cell>
          <cell r="D371">
            <v>0</v>
          </cell>
          <cell r="E371">
            <v>0</v>
          </cell>
        </row>
        <row r="372">
          <cell r="A372">
            <v>0</v>
          </cell>
          <cell r="B372">
            <v>0</v>
          </cell>
          <cell r="D372">
            <v>0</v>
          </cell>
          <cell r="E372">
            <v>0</v>
          </cell>
        </row>
        <row r="373">
          <cell r="A373">
            <v>0</v>
          </cell>
          <cell r="B373">
            <v>0</v>
          </cell>
          <cell r="D373">
            <v>0</v>
          </cell>
          <cell r="E373">
            <v>0</v>
          </cell>
        </row>
        <row r="374">
          <cell r="A374">
            <v>0</v>
          </cell>
          <cell r="B374">
            <v>0</v>
          </cell>
          <cell r="D374">
            <v>0</v>
          </cell>
          <cell r="E374">
            <v>0</v>
          </cell>
        </row>
        <row r="375">
          <cell r="A375">
            <v>0</v>
          </cell>
          <cell r="B375">
            <v>0</v>
          </cell>
          <cell r="D375">
            <v>0</v>
          </cell>
          <cell r="E375">
            <v>0</v>
          </cell>
        </row>
        <row r="376">
          <cell r="A376">
            <v>0</v>
          </cell>
          <cell r="B376">
            <v>0</v>
          </cell>
          <cell r="D376">
            <v>0</v>
          </cell>
          <cell r="E376">
            <v>0</v>
          </cell>
        </row>
        <row r="377">
          <cell r="A377">
            <v>0</v>
          </cell>
          <cell r="B377">
            <v>0</v>
          </cell>
          <cell r="D377">
            <v>0</v>
          </cell>
          <cell r="E377">
            <v>0</v>
          </cell>
        </row>
        <row r="378">
          <cell r="A378">
            <v>0</v>
          </cell>
          <cell r="B378">
            <v>0</v>
          </cell>
          <cell r="D378">
            <v>0</v>
          </cell>
          <cell r="E378">
            <v>0</v>
          </cell>
        </row>
        <row r="379">
          <cell r="A379">
            <v>0</v>
          </cell>
          <cell r="B379">
            <v>0</v>
          </cell>
          <cell r="D379">
            <v>0</v>
          </cell>
          <cell r="E379">
            <v>0</v>
          </cell>
        </row>
        <row r="380">
          <cell r="A380">
            <v>0</v>
          </cell>
          <cell r="B380">
            <v>0</v>
          </cell>
          <cell r="D380">
            <v>0</v>
          </cell>
          <cell r="E380">
            <v>0</v>
          </cell>
        </row>
        <row r="381">
          <cell r="A381">
            <v>0</v>
          </cell>
          <cell r="B381">
            <v>0</v>
          </cell>
          <cell r="D381">
            <v>0</v>
          </cell>
          <cell r="E381">
            <v>0</v>
          </cell>
        </row>
        <row r="382">
          <cell r="A382">
            <v>0</v>
          </cell>
          <cell r="B382">
            <v>0</v>
          </cell>
          <cell r="D382">
            <v>0</v>
          </cell>
          <cell r="E382">
            <v>0</v>
          </cell>
        </row>
        <row r="383">
          <cell r="A383">
            <v>0</v>
          </cell>
          <cell r="B383">
            <v>0</v>
          </cell>
          <cell r="D383">
            <v>0</v>
          </cell>
          <cell r="E383">
            <v>0</v>
          </cell>
        </row>
        <row r="384">
          <cell r="A384">
            <v>0</v>
          </cell>
          <cell r="B384">
            <v>0</v>
          </cell>
          <cell r="D384">
            <v>0</v>
          </cell>
          <cell r="E384">
            <v>0</v>
          </cell>
        </row>
        <row r="385">
          <cell r="A385">
            <v>0</v>
          </cell>
          <cell r="B385">
            <v>0</v>
          </cell>
          <cell r="D385">
            <v>0</v>
          </cell>
          <cell r="E385">
            <v>0</v>
          </cell>
        </row>
        <row r="386">
          <cell r="A386">
            <v>0</v>
          </cell>
          <cell r="B386">
            <v>0</v>
          </cell>
          <cell r="D386">
            <v>0</v>
          </cell>
          <cell r="E386">
            <v>0</v>
          </cell>
        </row>
        <row r="387">
          <cell r="A387">
            <v>0</v>
          </cell>
          <cell r="B387">
            <v>0</v>
          </cell>
          <cell r="D387">
            <v>0</v>
          </cell>
          <cell r="E387">
            <v>0</v>
          </cell>
        </row>
        <row r="388">
          <cell r="A388">
            <v>0</v>
          </cell>
          <cell r="B388">
            <v>0</v>
          </cell>
          <cell r="D388">
            <v>0</v>
          </cell>
          <cell r="E388">
            <v>0</v>
          </cell>
        </row>
        <row r="389">
          <cell r="A389">
            <v>0</v>
          </cell>
          <cell r="B389">
            <v>0</v>
          </cell>
          <cell r="D389">
            <v>0</v>
          </cell>
          <cell r="E389">
            <v>0</v>
          </cell>
        </row>
        <row r="390">
          <cell r="A390">
            <v>0</v>
          </cell>
          <cell r="B390">
            <v>0</v>
          </cell>
          <cell r="D390">
            <v>0</v>
          </cell>
          <cell r="E390">
            <v>0</v>
          </cell>
        </row>
        <row r="391">
          <cell r="A391">
            <v>0</v>
          </cell>
          <cell r="B391">
            <v>0</v>
          </cell>
          <cell r="D391">
            <v>0</v>
          </cell>
          <cell r="E391">
            <v>0</v>
          </cell>
        </row>
        <row r="392">
          <cell r="A392">
            <v>0</v>
          </cell>
          <cell r="B392">
            <v>0</v>
          </cell>
          <cell r="D392">
            <v>0</v>
          </cell>
          <cell r="E392">
            <v>0</v>
          </cell>
        </row>
        <row r="393">
          <cell r="A393">
            <v>0</v>
          </cell>
          <cell r="B393">
            <v>0</v>
          </cell>
          <cell r="D393">
            <v>0</v>
          </cell>
          <cell r="E393">
            <v>0</v>
          </cell>
        </row>
        <row r="394">
          <cell r="A394">
            <v>0</v>
          </cell>
          <cell r="B394">
            <v>0</v>
          </cell>
          <cell r="D394">
            <v>0</v>
          </cell>
          <cell r="E394">
            <v>0</v>
          </cell>
        </row>
        <row r="395">
          <cell r="A395">
            <v>0</v>
          </cell>
          <cell r="B395">
            <v>0</v>
          </cell>
          <cell r="D395">
            <v>0</v>
          </cell>
          <cell r="E395">
            <v>0</v>
          </cell>
        </row>
        <row r="396">
          <cell r="A396">
            <v>0</v>
          </cell>
          <cell r="B396">
            <v>0</v>
          </cell>
          <cell r="D396">
            <v>0</v>
          </cell>
          <cell r="E396">
            <v>0</v>
          </cell>
        </row>
        <row r="397">
          <cell r="A397">
            <v>0</v>
          </cell>
          <cell r="B397">
            <v>0</v>
          </cell>
          <cell r="D397">
            <v>0</v>
          </cell>
          <cell r="E397">
            <v>0</v>
          </cell>
        </row>
        <row r="398">
          <cell r="A398">
            <v>0</v>
          </cell>
          <cell r="B398">
            <v>0</v>
          </cell>
          <cell r="D398">
            <v>0</v>
          </cell>
          <cell r="E398">
            <v>0</v>
          </cell>
        </row>
        <row r="399">
          <cell r="A399">
            <v>0</v>
          </cell>
          <cell r="B399">
            <v>0</v>
          </cell>
          <cell r="D399">
            <v>0</v>
          </cell>
          <cell r="E399">
            <v>0</v>
          </cell>
        </row>
        <row r="400">
          <cell r="A400">
            <v>0</v>
          </cell>
          <cell r="B400">
            <v>0</v>
          </cell>
          <cell r="D400">
            <v>0</v>
          </cell>
          <cell r="E400">
            <v>0</v>
          </cell>
        </row>
        <row r="401">
          <cell r="A401">
            <v>0</v>
          </cell>
          <cell r="B401">
            <v>0</v>
          </cell>
          <cell r="D401">
            <v>0</v>
          </cell>
          <cell r="E401">
            <v>0</v>
          </cell>
        </row>
        <row r="402">
          <cell r="A402">
            <v>0</v>
          </cell>
          <cell r="B402">
            <v>0</v>
          </cell>
          <cell r="D402">
            <v>0</v>
          </cell>
          <cell r="E402">
            <v>0</v>
          </cell>
        </row>
        <row r="403">
          <cell r="A403">
            <v>0</v>
          </cell>
          <cell r="B403">
            <v>0</v>
          </cell>
          <cell r="D403">
            <v>0</v>
          </cell>
          <cell r="E403">
            <v>0</v>
          </cell>
        </row>
        <row r="404">
          <cell r="A404">
            <v>0</v>
          </cell>
          <cell r="B404">
            <v>0</v>
          </cell>
          <cell r="D404">
            <v>0</v>
          </cell>
          <cell r="E404">
            <v>0</v>
          </cell>
        </row>
        <row r="405">
          <cell r="A405">
            <v>0</v>
          </cell>
          <cell r="B405">
            <v>0</v>
          </cell>
          <cell r="D405">
            <v>0</v>
          </cell>
          <cell r="E405">
            <v>0</v>
          </cell>
        </row>
        <row r="406">
          <cell r="A406">
            <v>0</v>
          </cell>
          <cell r="B406">
            <v>0</v>
          </cell>
          <cell r="D406">
            <v>0</v>
          </cell>
          <cell r="E406">
            <v>0</v>
          </cell>
        </row>
        <row r="407">
          <cell r="A407">
            <v>0</v>
          </cell>
          <cell r="B407">
            <v>0</v>
          </cell>
          <cell r="D407">
            <v>0</v>
          </cell>
          <cell r="E407">
            <v>0</v>
          </cell>
        </row>
        <row r="408">
          <cell r="A408">
            <v>0</v>
          </cell>
          <cell r="B408">
            <v>0</v>
          </cell>
          <cell r="D408">
            <v>0</v>
          </cell>
          <cell r="E408">
            <v>0</v>
          </cell>
        </row>
        <row r="409">
          <cell r="A409">
            <v>0</v>
          </cell>
          <cell r="B409">
            <v>0</v>
          </cell>
          <cell r="D409">
            <v>0</v>
          </cell>
          <cell r="E409">
            <v>0</v>
          </cell>
        </row>
        <row r="410">
          <cell r="A410">
            <v>0</v>
          </cell>
          <cell r="B410">
            <v>0</v>
          </cell>
          <cell r="D410">
            <v>0</v>
          </cell>
          <cell r="E410">
            <v>0</v>
          </cell>
        </row>
        <row r="411">
          <cell r="A411">
            <v>0</v>
          </cell>
          <cell r="B411">
            <v>0</v>
          </cell>
          <cell r="D411">
            <v>0</v>
          </cell>
          <cell r="E411">
            <v>0</v>
          </cell>
        </row>
        <row r="412">
          <cell r="A412">
            <v>0</v>
          </cell>
          <cell r="B412">
            <v>0</v>
          </cell>
          <cell r="D412">
            <v>0</v>
          </cell>
          <cell r="E412">
            <v>0</v>
          </cell>
        </row>
        <row r="413">
          <cell r="A413">
            <v>0</v>
          </cell>
          <cell r="B413">
            <v>0</v>
          </cell>
          <cell r="D413">
            <v>0</v>
          </cell>
          <cell r="E413">
            <v>0</v>
          </cell>
        </row>
        <row r="414">
          <cell r="A414">
            <v>0</v>
          </cell>
          <cell r="B414">
            <v>0</v>
          </cell>
          <cell r="D414">
            <v>0</v>
          </cell>
          <cell r="E414">
            <v>0</v>
          </cell>
        </row>
        <row r="415">
          <cell r="A415">
            <v>0</v>
          </cell>
          <cell r="B415">
            <v>0</v>
          </cell>
          <cell r="D415">
            <v>0</v>
          </cell>
          <cell r="E415">
            <v>0</v>
          </cell>
        </row>
        <row r="416">
          <cell r="A416">
            <v>0</v>
          </cell>
          <cell r="B416">
            <v>0</v>
          </cell>
          <cell r="D416">
            <v>0</v>
          </cell>
          <cell r="E416">
            <v>0</v>
          </cell>
        </row>
        <row r="417">
          <cell r="A417">
            <v>0</v>
          </cell>
          <cell r="B417">
            <v>0</v>
          </cell>
          <cell r="D417">
            <v>0</v>
          </cell>
          <cell r="E417">
            <v>0</v>
          </cell>
        </row>
        <row r="418">
          <cell r="A418">
            <v>0</v>
          </cell>
          <cell r="B418">
            <v>0</v>
          </cell>
          <cell r="D418">
            <v>0</v>
          </cell>
          <cell r="E418">
            <v>0</v>
          </cell>
        </row>
        <row r="419">
          <cell r="A419">
            <v>0</v>
          </cell>
          <cell r="B419">
            <v>0</v>
          </cell>
          <cell r="D419">
            <v>0</v>
          </cell>
          <cell r="E419">
            <v>0</v>
          </cell>
        </row>
        <row r="420">
          <cell r="A420">
            <v>0</v>
          </cell>
          <cell r="B420">
            <v>0</v>
          </cell>
          <cell r="D420">
            <v>0</v>
          </cell>
          <cell r="E420">
            <v>0</v>
          </cell>
        </row>
        <row r="421">
          <cell r="A421">
            <v>0</v>
          </cell>
          <cell r="B421">
            <v>0</v>
          </cell>
          <cell r="D421">
            <v>0</v>
          </cell>
          <cell r="E421">
            <v>0</v>
          </cell>
        </row>
        <row r="422">
          <cell r="A422">
            <v>0</v>
          </cell>
          <cell r="B422">
            <v>0</v>
          </cell>
          <cell r="D422">
            <v>0</v>
          </cell>
          <cell r="E422">
            <v>0</v>
          </cell>
        </row>
        <row r="423">
          <cell r="A423">
            <v>0</v>
          </cell>
          <cell r="B423">
            <v>0</v>
          </cell>
          <cell r="D423">
            <v>0</v>
          </cell>
          <cell r="E423">
            <v>0</v>
          </cell>
        </row>
        <row r="424">
          <cell r="A424">
            <v>0</v>
          </cell>
          <cell r="B424">
            <v>0</v>
          </cell>
          <cell r="D424">
            <v>0</v>
          </cell>
          <cell r="E424">
            <v>0</v>
          </cell>
        </row>
        <row r="425">
          <cell r="A425">
            <v>0</v>
          </cell>
          <cell r="B425">
            <v>0</v>
          </cell>
          <cell r="D425">
            <v>0</v>
          </cell>
          <cell r="E425">
            <v>0</v>
          </cell>
        </row>
        <row r="426">
          <cell r="A426">
            <v>0</v>
          </cell>
          <cell r="B426">
            <v>0</v>
          </cell>
          <cell r="D426">
            <v>0</v>
          </cell>
          <cell r="E426">
            <v>0</v>
          </cell>
        </row>
        <row r="427">
          <cell r="A427">
            <v>0</v>
          </cell>
          <cell r="B427">
            <v>0</v>
          </cell>
          <cell r="D427">
            <v>0</v>
          </cell>
          <cell r="E427">
            <v>0</v>
          </cell>
        </row>
        <row r="428">
          <cell r="A428">
            <v>0</v>
          </cell>
          <cell r="B428">
            <v>0</v>
          </cell>
          <cell r="D428">
            <v>0</v>
          </cell>
          <cell r="E428">
            <v>0</v>
          </cell>
        </row>
        <row r="429">
          <cell r="A429">
            <v>0</v>
          </cell>
          <cell r="B429">
            <v>0</v>
          </cell>
          <cell r="D429">
            <v>0</v>
          </cell>
          <cell r="E429">
            <v>0</v>
          </cell>
        </row>
        <row r="430">
          <cell r="A430">
            <v>0</v>
          </cell>
          <cell r="B430">
            <v>0</v>
          </cell>
          <cell r="D430">
            <v>0</v>
          </cell>
          <cell r="E430">
            <v>0</v>
          </cell>
        </row>
        <row r="431">
          <cell r="A431">
            <v>0</v>
          </cell>
          <cell r="B431">
            <v>0</v>
          </cell>
          <cell r="D431">
            <v>0</v>
          </cell>
          <cell r="E431">
            <v>0</v>
          </cell>
        </row>
        <row r="432">
          <cell r="A432">
            <v>0</v>
          </cell>
          <cell r="B432">
            <v>0</v>
          </cell>
          <cell r="D432">
            <v>0</v>
          </cell>
          <cell r="E432">
            <v>0</v>
          </cell>
        </row>
        <row r="433">
          <cell r="A433">
            <v>0</v>
          </cell>
          <cell r="B433">
            <v>0</v>
          </cell>
          <cell r="D433">
            <v>0</v>
          </cell>
          <cell r="E433">
            <v>0</v>
          </cell>
        </row>
        <row r="434">
          <cell r="A434">
            <v>0</v>
          </cell>
          <cell r="B434">
            <v>0</v>
          </cell>
          <cell r="D434">
            <v>0</v>
          </cell>
          <cell r="E434">
            <v>0</v>
          </cell>
        </row>
        <row r="435">
          <cell r="A435">
            <v>0</v>
          </cell>
          <cell r="B435">
            <v>0</v>
          </cell>
          <cell r="D435">
            <v>0</v>
          </cell>
          <cell r="E435">
            <v>0</v>
          </cell>
        </row>
        <row r="436">
          <cell r="A436">
            <v>0</v>
          </cell>
          <cell r="B436">
            <v>0</v>
          </cell>
          <cell r="D436">
            <v>0</v>
          </cell>
          <cell r="E436">
            <v>0</v>
          </cell>
        </row>
        <row r="437">
          <cell r="A437">
            <v>0</v>
          </cell>
          <cell r="B437">
            <v>0</v>
          </cell>
          <cell r="D437">
            <v>0</v>
          </cell>
          <cell r="E437">
            <v>0</v>
          </cell>
        </row>
        <row r="438">
          <cell r="A438">
            <v>0</v>
          </cell>
          <cell r="B438">
            <v>0</v>
          </cell>
          <cell r="D438">
            <v>0</v>
          </cell>
          <cell r="E438">
            <v>0</v>
          </cell>
        </row>
        <row r="439">
          <cell r="A439">
            <v>0</v>
          </cell>
          <cell r="B439">
            <v>0</v>
          </cell>
          <cell r="D439">
            <v>0</v>
          </cell>
          <cell r="E439">
            <v>0</v>
          </cell>
        </row>
        <row r="440">
          <cell r="A440">
            <v>0</v>
          </cell>
          <cell r="B440">
            <v>0</v>
          </cell>
          <cell r="D440">
            <v>0</v>
          </cell>
          <cell r="E440">
            <v>0</v>
          </cell>
        </row>
        <row r="441">
          <cell r="A441">
            <v>0</v>
          </cell>
          <cell r="B441">
            <v>0</v>
          </cell>
          <cell r="D441">
            <v>0</v>
          </cell>
          <cell r="E441">
            <v>0</v>
          </cell>
        </row>
        <row r="442">
          <cell r="A442">
            <v>0</v>
          </cell>
          <cell r="B442">
            <v>0</v>
          </cell>
          <cell r="D442">
            <v>0</v>
          </cell>
          <cell r="E442">
            <v>0</v>
          </cell>
        </row>
        <row r="443">
          <cell r="A443">
            <v>0</v>
          </cell>
          <cell r="B443">
            <v>0</v>
          </cell>
          <cell r="D443">
            <v>0</v>
          </cell>
          <cell r="E443">
            <v>0</v>
          </cell>
        </row>
        <row r="444">
          <cell r="A444">
            <v>0</v>
          </cell>
          <cell r="B444">
            <v>0</v>
          </cell>
          <cell r="D444">
            <v>0</v>
          </cell>
          <cell r="E444">
            <v>0</v>
          </cell>
        </row>
        <row r="445">
          <cell r="A445">
            <v>0</v>
          </cell>
          <cell r="B445">
            <v>0</v>
          </cell>
          <cell r="D445">
            <v>0</v>
          </cell>
          <cell r="E445">
            <v>0</v>
          </cell>
        </row>
        <row r="446">
          <cell r="A446">
            <v>0</v>
          </cell>
          <cell r="B446">
            <v>0</v>
          </cell>
          <cell r="D446">
            <v>0</v>
          </cell>
          <cell r="E446">
            <v>0</v>
          </cell>
        </row>
        <row r="447">
          <cell r="A447">
            <v>0</v>
          </cell>
          <cell r="B447">
            <v>0</v>
          </cell>
          <cell r="D447">
            <v>0</v>
          </cell>
          <cell r="E447">
            <v>0</v>
          </cell>
        </row>
        <row r="448">
          <cell r="A448">
            <v>0</v>
          </cell>
          <cell r="B448">
            <v>0</v>
          </cell>
          <cell r="D448">
            <v>0</v>
          </cell>
          <cell r="E448">
            <v>0</v>
          </cell>
        </row>
        <row r="449">
          <cell r="A449">
            <v>0</v>
          </cell>
          <cell r="B449">
            <v>0</v>
          </cell>
          <cell r="D449">
            <v>0</v>
          </cell>
          <cell r="E449">
            <v>0</v>
          </cell>
        </row>
        <row r="450">
          <cell r="A450">
            <v>0</v>
          </cell>
          <cell r="B450">
            <v>0</v>
          </cell>
          <cell r="D450">
            <v>0</v>
          </cell>
          <cell r="E450">
            <v>0</v>
          </cell>
        </row>
        <row r="451">
          <cell r="A451">
            <v>0</v>
          </cell>
          <cell r="B451">
            <v>0</v>
          </cell>
          <cell r="D451">
            <v>0</v>
          </cell>
          <cell r="E451">
            <v>0</v>
          </cell>
        </row>
        <row r="452">
          <cell r="A452">
            <v>0</v>
          </cell>
          <cell r="B452">
            <v>0</v>
          </cell>
          <cell r="D452">
            <v>0</v>
          </cell>
          <cell r="E452">
            <v>0</v>
          </cell>
        </row>
        <row r="453">
          <cell r="A453">
            <v>0</v>
          </cell>
          <cell r="B453">
            <v>0</v>
          </cell>
          <cell r="D453">
            <v>0</v>
          </cell>
          <cell r="E453">
            <v>0</v>
          </cell>
        </row>
        <row r="454">
          <cell r="A454">
            <v>0</v>
          </cell>
          <cell r="B454">
            <v>0</v>
          </cell>
          <cell r="D454">
            <v>0</v>
          </cell>
          <cell r="E454">
            <v>0</v>
          </cell>
        </row>
        <row r="455">
          <cell r="A455">
            <v>0</v>
          </cell>
          <cell r="B455">
            <v>0</v>
          </cell>
          <cell r="D455">
            <v>0</v>
          </cell>
          <cell r="E455">
            <v>0</v>
          </cell>
        </row>
        <row r="456">
          <cell r="A456">
            <v>0</v>
          </cell>
          <cell r="B456">
            <v>0</v>
          </cell>
          <cell r="D456">
            <v>0</v>
          </cell>
          <cell r="E456">
            <v>0</v>
          </cell>
        </row>
        <row r="457">
          <cell r="A457">
            <v>0</v>
          </cell>
          <cell r="B457">
            <v>0</v>
          </cell>
          <cell r="D457">
            <v>0</v>
          </cell>
          <cell r="E457">
            <v>0</v>
          </cell>
        </row>
        <row r="458">
          <cell r="A458">
            <v>0</v>
          </cell>
          <cell r="B458">
            <v>0</v>
          </cell>
          <cell r="D458">
            <v>0</v>
          </cell>
          <cell r="E458">
            <v>0</v>
          </cell>
        </row>
        <row r="459">
          <cell r="A459">
            <v>0</v>
          </cell>
          <cell r="B459">
            <v>0</v>
          </cell>
          <cell r="D459">
            <v>0</v>
          </cell>
          <cell r="E459">
            <v>0</v>
          </cell>
        </row>
        <row r="460">
          <cell r="A460">
            <v>0</v>
          </cell>
          <cell r="B460">
            <v>0</v>
          </cell>
          <cell r="D460">
            <v>0</v>
          </cell>
          <cell r="E460">
            <v>0</v>
          </cell>
        </row>
        <row r="461">
          <cell r="A461">
            <v>0</v>
          </cell>
          <cell r="B461">
            <v>0</v>
          </cell>
          <cell r="D461">
            <v>0</v>
          </cell>
          <cell r="E461">
            <v>0</v>
          </cell>
        </row>
        <row r="462">
          <cell r="A462">
            <v>0</v>
          </cell>
          <cell r="B462">
            <v>0</v>
          </cell>
          <cell r="D462">
            <v>0</v>
          </cell>
          <cell r="E462">
            <v>0</v>
          </cell>
        </row>
        <row r="463">
          <cell r="A463">
            <v>0</v>
          </cell>
          <cell r="B463">
            <v>0</v>
          </cell>
          <cell r="D463">
            <v>0</v>
          </cell>
          <cell r="E463">
            <v>0</v>
          </cell>
        </row>
        <row r="464">
          <cell r="A464">
            <v>0</v>
          </cell>
          <cell r="B464">
            <v>0</v>
          </cell>
          <cell r="D464">
            <v>0</v>
          </cell>
          <cell r="E464">
            <v>0</v>
          </cell>
        </row>
        <row r="465">
          <cell r="A465">
            <v>0</v>
          </cell>
          <cell r="B465">
            <v>0</v>
          </cell>
          <cell r="D465">
            <v>0</v>
          </cell>
          <cell r="E465">
            <v>0</v>
          </cell>
        </row>
        <row r="466">
          <cell r="A466">
            <v>0</v>
          </cell>
          <cell r="B466">
            <v>0</v>
          </cell>
          <cell r="D466">
            <v>0</v>
          </cell>
          <cell r="E466">
            <v>0</v>
          </cell>
        </row>
        <row r="467">
          <cell r="A467">
            <v>0</v>
          </cell>
          <cell r="B467">
            <v>0</v>
          </cell>
          <cell r="D467">
            <v>0</v>
          </cell>
          <cell r="E467">
            <v>0</v>
          </cell>
        </row>
        <row r="468">
          <cell r="A468">
            <v>0</v>
          </cell>
          <cell r="B468">
            <v>0</v>
          </cell>
          <cell r="D468">
            <v>0</v>
          </cell>
          <cell r="E468">
            <v>0</v>
          </cell>
        </row>
        <row r="469">
          <cell r="A469">
            <v>0</v>
          </cell>
          <cell r="B469">
            <v>0</v>
          </cell>
          <cell r="D469">
            <v>0</v>
          </cell>
          <cell r="E469">
            <v>0</v>
          </cell>
        </row>
        <row r="470">
          <cell r="A470">
            <v>0</v>
          </cell>
          <cell r="B470">
            <v>0</v>
          </cell>
          <cell r="D470">
            <v>0</v>
          </cell>
          <cell r="E470">
            <v>0</v>
          </cell>
        </row>
        <row r="471">
          <cell r="A471">
            <v>0</v>
          </cell>
          <cell r="B471">
            <v>0</v>
          </cell>
          <cell r="D471">
            <v>0</v>
          </cell>
          <cell r="E471">
            <v>0</v>
          </cell>
        </row>
        <row r="472">
          <cell r="A472">
            <v>0</v>
          </cell>
          <cell r="B472">
            <v>0</v>
          </cell>
          <cell r="D472">
            <v>0</v>
          </cell>
          <cell r="E472">
            <v>0</v>
          </cell>
        </row>
        <row r="473">
          <cell r="A473">
            <v>0</v>
          </cell>
          <cell r="B473">
            <v>0</v>
          </cell>
          <cell r="D473">
            <v>0</v>
          </cell>
          <cell r="E473">
            <v>0</v>
          </cell>
        </row>
        <row r="474">
          <cell r="A474">
            <v>0</v>
          </cell>
          <cell r="B474">
            <v>0</v>
          </cell>
          <cell r="D474">
            <v>0</v>
          </cell>
          <cell r="E474">
            <v>0</v>
          </cell>
        </row>
        <row r="475">
          <cell r="A475">
            <v>0</v>
          </cell>
          <cell r="B475">
            <v>0</v>
          </cell>
          <cell r="D475">
            <v>0</v>
          </cell>
          <cell r="E475">
            <v>0</v>
          </cell>
        </row>
        <row r="476">
          <cell r="A476">
            <v>0</v>
          </cell>
          <cell r="B476">
            <v>0</v>
          </cell>
          <cell r="D476">
            <v>0</v>
          </cell>
          <cell r="E476">
            <v>0</v>
          </cell>
        </row>
        <row r="477">
          <cell r="A477">
            <v>0</v>
          </cell>
          <cell r="B477">
            <v>0</v>
          </cell>
          <cell r="D477">
            <v>0</v>
          </cell>
          <cell r="E477">
            <v>0</v>
          </cell>
        </row>
        <row r="478">
          <cell r="A478">
            <v>0</v>
          </cell>
          <cell r="B478">
            <v>0</v>
          </cell>
          <cell r="D478">
            <v>0</v>
          </cell>
          <cell r="E478">
            <v>0</v>
          </cell>
        </row>
        <row r="479">
          <cell r="A479">
            <v>0</v>
          </cell>
          <cell r="B479">
            <v>0</v>
          </cell>
          <cell r="D479">
            <v>0</v>
          </cell>
          <cell r="E479">
            <v>0</v>
          </cell>
        </row>
        <row r="480">
          <cell r="A480">
            <v>0</v>
          </cell>
          <cell r="B480">
            <v>0</v>
          </cell>
          <cell r="D480">
            <v>0</v>
          </cell>
          <cell r="E480">
            <v>0</v>
          </cell>
        </row>
        <row r="481">
          <cell r="A481">
            <v>0</v>
          </cell>
          <cell r="B481">
            <v>0</v>
          </cell>
          <cell r="D481">
            <v>0</v>
          </cell>
          <cell r="E481">
            <v>0</v>
          </cell>
        </row>
        <row r="482">
          <cell r="A482">
            <v>0</v>
          </cell>
          <cell r="B482">
            <v>0</v>
          </cell>
          <cell r="D482">
            <v>0</v>
          </cell>
          <cell r="E482">
            <v>0</v>
          </cell>
        </row>
        <row r="483">
          <cell r="A483">
            <v>0</v>
          </cell>
          <cell r="B483">
            <v>0</v>
          </cell>
          <cell r="D483">
            <v>0</v>
          </cell>
          <cell r="E483">
            <v>0</v>
          </cell>
        </row>
        <row r="484">
          <cell r="A484">
            <v>0</v>
          </cell>
          <cell r="B484">
            <v>0</v>
          </cell>
          <cell r="D484">
            <v>0</v>
          </cell>
          <cell r="E484">
            <v>0</v>
          </cell>
        </row>
        <row r="485">
          <cell r="A485">
            <v>0</v>
          </cell>
          <cell r="B485">
            <v>0</v>
          </cell>
          <cell r="D485">
            <v>0</v>
          </cell>
          <cell r="E485">
            <v>0</v>
          </cell>
        </row>
        <row r="486">
          <cell r="A486">
            <v>0</v>
          </cell>
          <cell r="B486">
            <v>0</v>
          </cell>
          <cell r="D486">
            <v>0</v>
          </cell>
          <cell r="E486">
            <v>0</v>
          </cell>
        </row>
        <row r="487">
          <cell r="A487">
            <v>0</v>
          </cell>
          <cell r="B487">
            <v>0</v>
          </cell>
          <cell r="D487">
            <v>0</v>
          </cell>
          <cell r="E487">
            <v>0</v>
          </cell>
        </row>
        <row r="488">
          <cell r="A488">
            <v>0</v>
          </cell>
          <cell r="B488">
            <v>0</v>
          </cell>
          <cell r="D488">
            <v>0</v>
          </cell>
          <cell r="E488">
            <v>0</v>
          </cell>
        </row>
        <row r="489">
          <cell r="A489">
            <v>0</v>
          </cell>
          <cell r="B489">
            <v>0</v>
          </cell>
          <cell r="D489">
            <v>0</v>
          </cell>
          <cell r="E489">
            <v>0</v>
          </cell>
        </row>
        <row r="490">
          <cell r="A490">
            <v>0</v>
          </cell>
          <cell r="B490">
            <v>0</v>
          </cell>
          <cell r="D490">
            <v>0</v>
          </cell>
          <cell r="E490">
            <v>0</v>
          </cell>
        </row>
        <row r="491">
          <cell r="A491">
            <v>0</v>
          </cell>
          <cell r="B491">
            <v>0</v>
          </cell>
          <cell r="D491">
            <v>0</v>
          </cell>
          <cell r="E491">
            <v>0</v>
          </cell>
        </row>
        <row r="492">
          <cell r="A492">
            <v>0</v>
          </cell>
          <cell r="B492">
            <v>0</v>
          </cell>
          <cell r="D492">
            <v>0</v>
          </cell>
          <cell r="E492">
            <v>0</v>
          </cell>
        </row>
        <row r="493">
          <cell r="A493">
            <v>0</v>
          </cell>
          <cell r="B493">
            <v>0</v>
          </cell>
          <cell r="D493">
            <v>0</v>
          </cell>
          <cell r="E493">
            <v>0</v>
          </cell>
        </row>
        <row r="494">
          <cell r="A494">
            <v>0</v>
          </cell>
          <cell r="B494">
            <v>0</v>
          </cell>
          <cell r="D494">
            <v>0</v>
          </cell>
          <cell r="E494">
            <v>0</v>
          </cell>
        </row>
        <row r="495">
          <cell r="A495">
            <v>0</v>
          </cell>
          <cell r="B495">
            <v>0</v>
          </cell>
          <cell r="D495">
            <v>0</v>
          </cell>
          <cell r="E495">
            <v>0</v>
          </cell>
        </row>
        <row r="496">
          <cell r="A496">
            <v>0</v>
          </cell>
          <cell r="B496">
            <v>0</v>
          </cell>
          <cell r="D496">
            <v>0</v>
          </cell>
          <cell r="E496">
            <v>0</v>
          </cell>
        </row>
        <row r="497">
          <cell r="A497">
            <v>0</v>
          </cell>
          <cell r="B497">
            <v>0</v>
          </cell>
          <cell r="D497">
            <v>0</v>
          </cell>
          <cell r="E497">
            <v>0</v>
          </cell>
        </row>
        <row r="498">
          <cell r="A498">
            <v>0</v>
          </cell>
          <cell r="B498">
            <v>0</v>
          </cell>
          <cell r="D498">
            <v>0</v>
          </cell>
          <cell r="E498">
            <v>0</v>
          </cell>
        </row>
        <row r="499">
          <cell r="A499">
            <v>0</v>
          </cell>
          <cell r="B499">
            <v>0</v>
          </cell>
          <cell r="D499">
            <v>0</v>
          </cell>
          <cell r="E499">
            <v>0</v>
          </cell>
        </row>
        <row r="500">
          <cell r="A500">
            <v>0</v>
          </cell>
          <cell r="B500">
            <v>0</v>
          </cell>
          <cell r="D500">
            <v>0</v>
          </cell>
          <cell r="E500">
            <v>0</v>
          </cell>
        </row>
        <row r="501">
          <cell r="A501">
            <v>0</v>
          </cell>
          <cell r="B501">
            <v>0</v>
          </cell>
          <cell r="D501">
            <v>0</v>
          </cell>
          <cell r="E501">
            <v>0</v>
          </cell>
        </row>
        <row r="502">
          <cell r="A502">
            <v>0</v>
          </cell>
          <cell r="B502">
            <v>0</v>
          </cell>
          <cell r="D502">
            <v>0</v>
          </cell>
          <cell r="E502">
            <v>0</v>
          </cell>
        </row>
        <row r="503">
          <cell r="A503">
            <v>0</v>
          </cell>
          <cell r="B503">
            <v>0</v>
          </cell>
          <cell r="D503">
            <v>0</v>
          </cell>
          <cell r="E503">
            <v>0</v>
          </cell>
        </row>
        <row r="504">
          <cell r="A504">
            <v>0</v>
          </cell>
          <cell r="B504">
            <v>0</v>
          </cell>
          <cell r="D504">
            <v>0</v>
          </cell>
          <cell r="E504">
            <v>0</v>
          </cell>
        </row>
        <row r="505">
          <cell r="A505">
            <v>0</v>
          </cell>
          <cell r="B505">
            <v>0</v>
          </cell>
          <cell r="D505">
            <v>0</v>
          </cell>
          <cell r="E505">
            <v>0</v>
          </cell>
        </row>
        <row r="506">
          <cell r="A506">
            <v>0</v>
          </cell>
          <cell r="B506">
            <v>0</v>
          </cell>
          <cell r="D506">
            <v>0</v>
          </cell>
          <cell r="E506">
            <v>0</v>
          </cell>
        </row>
        <row r="507">
          <cell r="A507">
            <v>0</v>
          </cell>
          <cell r="B507">
            <v>0</v>
          </cell>
          <cell r="D507">
            <v>0</v>
          </cell>
          <cell r="E507">
            <v>0</v>
          </cell>
        </row>
        <row r="508">
          <cell r="A508">
            <v>0</v>
          </cell>
          <cell r="B508">
            <v>0</v>
          </cell>
          <cell r="D508">
            <v>0</v>
          </cell>
          <cell r="E508">
            <v>0</v>
          </cell>
        </row>
        <row r="509">
          <cell r="A509">
            <v>0</v>
          </cell>
          <cell r="B509">
            <v>0</v>
          </cell>
          <cell r="D509">
            <v>0</v>
          </cell>
          <cell r="E509">
            <v>0</v>
          </cell>
        </row>
        <row r="510">
          <cell r="A510">
            <v>0</v>
          </cell>
          <cell r="B510">
            <v>0</v>
          </cell>
          <cell r="D510">
            <v>0</v>
          </cell>
          <cell r="E510">
            <v>0</v>
          </cell>
        </row>
        <row r="511">
          <cell r="A511">
            <v>0</v>
          </cell>
          <cell r="B511">
            <v>0</v>
          </cell>
          <cell r="D511">
            <v>0</v>
          </cell>
          <cell r="E511">
            <v>0</v>
          </cell>
        </row>
        <row r="512">
          <cell r="A512">
            <v>0</v>
          </cell>
          <cell r="B512">
            <v>0</v>
          </cell>
          <cell r="D512">
            <v>0</v>
          </cell>
          <cell r="E512">
            <v>0</v>
          </cell>
        </row>
        <row r="513">
          <cell r="A513">
            <v>0</v>
          </cell>
          <cell r="B513">
            <v>0</v>
          </cell>
          <cell r="D513">
            <v>0</v>
          </cell>
          <cell r="E513">
            <v>0</v>
          </cell>
        </row>
        <row r="514">
          <cell r="A514">
            <v>0</v>
          </cell>
          <cell r="B514">
            <v>0</v>
          </cell>
          <cell r="D514">
            <v>0</v>
          </cell>
          <cell r="E514">
            <v>0</v>
          </cell>
        </row>
        <row r="515">
          <cell r="A515">
            <v>0</v>
          </cell>
          <cell r="B515">
            <v>0</v>
          </cell>
          <cell r="D515">
            <v>0</v>
          </cell>
          <cell r="E515">
            <v>0</v>
          </cell>
        </row>
        <row r="516">
          <cell r="A516">
            <v>0</v>
          </cell>
          <cell r="B516">
            <v>0</v>
          </cell>
          <cell r="D516">
            <v>0</v>
          </cell>
          <cell r="E516">
            <v>0</v>
          </cell>
        </row>
        <row r="517">
          <cell r="A517">
            <v>0</v>
          </cell>
          <cell r="B517">
            <v>0</v>
          </cell>
          <cell r="D517">
            <v>0</v>
          </cell>
          <cell r="E517">
            <v>0</v>
          </cell>
        </row>
        <row r="518">
          <cell r="A518">
            <v>0</v>
          </cell>
          <cell r="B518">
            <v>0</v>
          </cell>
          <cell r="D518">
            <v>0</v>
          </cell>
          <cell r="E518">
            <v>0</v>
          </cell>
        </row>
        <row r="519">
          <cell r="A519">
            <v>0</v>
          </cell>
          <cell r="B519">
            <v>0</v>
          </cell>
          <cell r="D519">
            <v>0</v>
          </cell>
          <cell r="E519">
            <v>0</v>
          </cell>
        </row>
        <row r="520">
          <cell r="A520">
            <v>0</v>
          </cell>
          <cell r="B520">
            <v>0</v>
          </cell>
          <cell r="D520">
            <v>0</v>
          </cell>
          <cell r="E520">
            <v>0</v>
          </cell>
        </row>
        <row r="521">
          <cell r="A521">
            <v>0</v>
          </cell>
          <cell r="B521">
            <v>0</v>
          </cell>
          <cell r="D521">
            <v>0</v>
          </cell>
          <cell r="E521">
            <v>0</v>
          </cell>
        </row>
        <row r="522">
          <cell r="A522">
            <v>0</v>
          </cell>
          <cell r="B522">
            <v>0</v>
          </cell>
          <cell r="D522">
            <v>0</v>
          </cell>
          <cell r="E522">
            <v>0</v>
          </cell>
        </row>
        <row r="523">
          <cell r="A523">
            <v>0</v>
          </cell>
          <cell r="B523">
            <v>0</v>
          </cell>
          <cell r="D523">
            <v>0</v>
          </cell>
          <cell r="E523">
            <v>0</v>
          </cell>
        </row>
        <row r="524">
          <cell r="A524">
            <v>0</v>
          </cell>
          <cell r="B524">
            <v>0</v>
          </cell>
          <cell r="D524">
            <v>0</v>
          </cell>
          <cell r="E524">
            <v>0</v>
          </cell>
        </row>
        <row r="525">
          <cell r="A525">
            <v>0</v>
          </cell>
          <cell r="B525">
            <v>0</v>
          </cell>
          <cell r="D525">
            <v>0</v>
          </cell>
          <cell r="E525">
            <v>0</v>
          </cell>
        </row>
        <row r="526">
          <cell r="A526">
            <v>0</v>
          </cell>
          <cell r="B526">
            <v>0</v>
          </cell>
          <cell r="D526">
            <v>0</v>
          </cell>
          <cell r="E526">
            <v>0</v>
          </cell>
        </row>
        <row r="527">
          <cell r="A527">
            <v>0</v>
          </cell>
          <cell r="B527">
            <v>0</v>
          </cell>
          <cell r="D527">
            <v>0</v>
          </cell>
          <cell r="E527">
            <v>0</v>
          </cell>
        </row>
        <row r="528">
          <cell r="A528">
            <v>0</v>
          </cell>
          <cell r="B528">
            <v>0</v>
          </cell>
          <cell r="D528">
            <v>0</v>
          </cell>
          <cell r="E528">
            <v>0</v>
          </cell>
        </row>
        <row r="529">
          <cell r="A529">
            <v>0</v>
          </cell>
          <cell r="B529">
            <v>0</v>
          </cell>
          <cell r="D529">
            <v>0</v>
          </cell>
          <cell r="E529">
            <v>0</v>
          </cell>
        </row>
        <row r="530">
          <cell r="A530">
            <v>0</v>
          </cell>
          <cell r="B530">
            <v>0</v>
          </cell>
          <cell r="D530">
            <v>0</v>
          </cell>
          <cell r="E530">
            <v>0</v>
          </cell>
        </row>
        <row r="531">
          <cell r="A531">
            <v>0</v>
          </cell>
          <cell r="B531">
            <v>0</v>
          </cell>
          <cell r="D531">
            <v>0</v>
          </cell>
          <cell r="E531">
            <v>0</v>
          </cell>
        </row>
        <row r="532">
          <cell r="A532">
            <v>0</v>
          </cell>
          <cell r="B532">
            <v>0</v>
          </cell>
          <cell r="D532">
            <v>0</v>
          </cell>
          <cell r="E532">
            <v>0</v>
          </cell>
        </row>
        <row r="533">
          <cell r="A533">
            <v>0</v>
          </cell>
          <cell r="B533">
            <v>0</v>
          </cell>
          <cell r="D533">
            <v>0</v>
          </cell>
          <cell r="E533">
            <v>0</v>
          </cell>
        </row>
        <row r="534">
          <cell r="A534">
            <v>0</v>
          </cell>
          <cell r="B534">
            <v>0</v>
          </cell>
          <cell r="D534">
            <v>0</v>
          </cell>
          <cell r="E534">
            <v>0</v>
          </cell>
        </row>
        <row r="535">
          <cell r="A535">
            <v>0</v>
          </cell>
          <cell r="B535">
            <v>0</v>
          </cell>
          <cell r="D535">
            <v>0</v>
          </cell>
          <cell r="E535">
            <v>0</v>
          </cell>
        </row>
        <row r="536">
          <cell r="A536">
            <v>0</v>
          </cell>
          <cell r="B536">
            <v>0</v>
          </cell>
          <cell r="D536">
            <v>0</v>
          </cell>
          <cell r="E536">
            <v>0</v>
          </cell>
        </row>
        <row r="537">
          <cell r="A537">
            <v>0</v>
          </cell>
          <cell r="B537">
            <v>0</v>
          </cell>
          <cell r="D537">
            <v>0</v>
          </cell>
          <cell r="E537">
            <v>0</v>
          </cell>
        </row>
        <row r="538">
          <cell r="A538">
            <v>0</v>
          </cell>
          <cell r="B538">
            <v>0</v>
          </cell>
          <cell r="D538">
            <v>0</v>
          </cell>
          <cell r="E538">
            <v>0</v>
          </cell>
        </row>
        <row r="539">
          <cell r="A539">
            <v>0</v>
          </cell>
          <cell r="B539">
            <v>0</v>
          </cell>
          <cell r="D539">
            <v>0</v>
          </cell>
          <cell r="E539">
            <v>0</v>
          </cell>
        </row>
        <row r="540">
          <cell r="A540">
            <v>0</v>
          </cell>
          <cell r="B540">
            <v>0</v>
          </cell>
          <cell r="D540">
            <v>0</v>
          </cell>
          <cell r="E540">
            <v>0</v>
          </cell>
        </row>
        <row r="541">
          <cell r="A541">
            <v>0</v>
          </cell>
          <cell r="B541">
            <v>0</v>
          </cell>
          <cell r="D541">
            <v>0</v>
          </cell>
          <cell r="E541">
            <v>0</v>
          </cell>
        </row>
        <row r="542">
          <cell r="A542">
            <v>0</v>
          </cell>
          <cell r="B542">
            <v>0</v>
          </cell>
          <cell r="D542">
            <v>0</v>
          </cell>
          <cell r="E542">
            <v>0</v>
          </cell>
        </row>
        <row r="543">
          <cell r="A543">
            <v>0</v>
          </cell>
          <cell r="B543">
            <v>0</v>
          </cell>
          <cell r="D543">
            <v>0</v>
          </cell>
          <cell r="E543">
            <v>0</v>
          </cell>
        </row>
        <row r="544">
          <cell r="A544">
            <v>0</v>
          </cell>
          <cell r="B544">
            <v>0</v>
          </cell>
          <cell r="D544">
            <v>0</v>
          </cell>
          <cell r="E544">
            <v>0</v>
          </cell>
        </row>
        <row r="545">
          <cell r="A545">
            <v>0</v>
          </cell>
          <cell r="B545">
            <v>0</v>
          </cell>
          <cell r="D545">
            <v>0</v>
          </cell>
          <cell r="E545">
            <v>0</v>
          </cell>
        </row>
        <row r="546">
          <cell r="A546">
            <v>0</v>
          </cell>
          <cell r="B546">
            <v>0</v>
          </cell>
          <cell r="D546">
            <v>0</v>
          </cell>
          <cell r="E546">
            <v>0</v>
          </cell>
        </row>
        <row r="547">
          <cell r="A547">
            <v>0</v>
          </cell>
          <cell r="B547">
            <v>0</v>
          </cell>
          <cell r="D547">
            <v>0</v>
          </cell>
          <cell r="E547">
            <v>0</v>
          </cell>
        </row>
        <row r="548">
          <cell r="A548">
            <v>0</v>
          </cell>
          <cell r="B548">
            <v>0</v>
          </cell>
          <cell r="D548">
            <v>0</v>
          </cell>
          <cell r="E548">
            <v>0</v>
          </cell>
        </row>
        <row r="549">
          <cell r="A549">
            <v>0</v>
          </cell>
          <cell r="B549">
            <v>0</v>
          </cell>
          <cell r="D549">
            <v>0</v>
          </cell>
          <cell r="E549">
            <v>0</v>
          </cell>
        </row>
        <row r="550">
          <cell r="A550">
            <v>0</v>
          </cell>
          <cell r="B550">
            <v>0</v>
          </cell>
          <cell r="D550">
            <v>0</v>
          </cell>
          <cell r="E550">
            <v>0</v>
          </cell>
        </row>
        <row r="551">
          <cell r="A551">
            <v>0</v>
          </cell>
          <cell r="B551">
            <v>0</v>
          </cell>
          <cell r="D551">
            <v>0</v>
          </cell>
          <cell r="E551">
            <v>0</v>
          </cell>
        </row>
        <row r="552">
          <cell r="A552">
            <v>0</v>
          </cell>
          <cell r="B552">
            <v>0</v>
          </cell>
          <cell r="D552">
            <v>0</v>
          </cell>
          <cell r="E552">
            <v>0</v>
          </cell>
        </row>
        <row r="553">
          <cell r="A553">
            <v>0</v>
          </cell>
          <cell r="B553">
            <v>0</v>
          </cell>
          <cell r="D553">
            <v>0</v>
          </cell>
          <cell r="E553">
            <v>0</v>
          </cell>
        </row>
        <row r="554">
          <cell r="A554">
            <v>0</v>
          </cell>
          <cell r="B554">
            <v>0</v>
          </cell>
          <cell r="D554">
            <v>0</v>
          </cell>
          <cell r="E554">
            <v>0</v>
          </cell>
        </row>
        <row r="555">
          <cell r="A555">
            <v>0</v>
          </cell>
          <cell r="B555">
            <v>0</v>
          </cell>
          <cell r="D555">
            <v>0</v>
          </cell>
          <cell r="E555">
            <v>0</v>
          </cell>
        </row>
        <row r="556">
          <cell r="A556">
            <v>0</v>
          </cell>
          <cell r="B556">
            <v>0</v>
          </cell>
          <cell r="D556">
            <v>0</v>
          </cell>
          <cell r="E556">
            <v>0</v>
          </cell>
        </row>
        <row r="557">
          <cell r="A557">
            <v>0</v>
          </cell>
          <cell r="B557">
            <v>0</v>
          </cell>
          <cell r="D557">
            <v>0</v>
          </cell>
          <cell r="E557">
            <v>0</v>
          </cell>
        </row>
        <row r="558">
          <cell r="A558">
            <v>0</v>
          </cell>
          <cell r="B558">
            <v>0</v>
          </cell>
          <cell r="D558">
            <v>0</v>
          </cell>
          <cell r="E558">
            <v>0</v>
          </cell>
        </row>
        <row r="559">
          <cell r="A559">
            <v>0</v>
          </cell>
          <cell r="B559">
            <v>0</v>
          </cell>
          <cell r="D559">
            <v>0</v>
          </cell>
          <cell r="E559">
            <v>0</v>
          </cell>
        </row>
        <row r="560">
          <cell r="A560">
            <v>0</v>
          </cell>
          <cell r="B560">
            <v>0</v>
          </cell>
          <cell r="D560">
            <v>0</v>
          </cell>
          <cell r="E560">
            <v>0</v>
          </cell>
        </row>
        <row r="561">
          <cell r="A561">
            <v>0</v>
          </cell>
          <cell r="B561">
            <v>0</v>
          </cell>
          <cell r="D561">
            <v>0</v>
          </cell>
          <cell r="E561">
            <v>0</v>
          </cell>
        </row>
        <row r="562">
          <cell r="A562">
            <v>0</v>
          </cell>
          <cell r="B562">
            <v>0</v>
          </cell>
          <cell r="D562">
            <v>0</v>
          </cell>
          <cell r="E562">
            <v>0</v>
          </cell>
        </row>
        <row r="563">
          <cell r="A563">
            <v>0</v>
          </cell>
          <cell r="B563">
            <v>0</v>
          </cell>
          <cell r="D563">
            <v>0</v>
          </cell>
          <cell r="E563">
            <v>0</v>
          </cell>
        </row>
        <row r="564">
          <cell r="A564">
            <v>0</v>
          </cell>
          <cell r="B564">
            <v>0</v>
          </cell>
          <cell r="D564">
            <v>0</v>
          </cell>
          <cell r="E564">
            <v>0</v>
          </cell>
        </row>
        <row r="565">
          <cell r="A565">
            <v>0</v>
          </cell>
          <cell r="B565">
            <v>0</v>
          </cell>
          <cell r="D565">
            <v>0</v>
          </cell>
          <cell r="E565">
            <v>0</v>
          </cell>
        </row>
        <row r="566">
          <cell r="A566">
            <v>0</v>
          </cell>
          <cell r="B566">
            <v>0</v>
          </cell>
          <cell r="D566">
            <v>0</v>
          </cell>
          <cell r="E566">
            <v>0</v>
          </cell>
        </row>
        <row r="567">
          <cell r="A567">
            <v>0</v>
          </cell>
          <cell r="B567">
            <v>0</v>
          </cell>
          <cell r="D567">
            <v>0</v>
          </cell>
          <cell r="E567">
            <v>0</v>
          </cell>
        </row>
        <row r="568">
          <cell r="A568">
            <v>0</v>
          </cell>
          <cell r="B568">
            <v>0</v>
          </cell>
          <cell r="D568">
            <v>0</v>
          </cell>
          <cell r="E568">
            <v>0</v>
          </cell>
        </row>
        <row r="569">
          <cell r="A569">
            <v>0</v>
          </cell>
          <cell r="B569">
            <v>0</v>
          </cell>
          <cell r="D569">
            <v>0</v>
          </cell>
          <cell r="E569">
            <v>0</v>
          </cell>
        </row>
        <row r="570">
          <cell r="A570">
            <v>0</v>
          </cell>
          <cell r="B570">
            <v>0</v>
          </cell>
          <cell r="D570">
            <v>0</v>
          </cell>
          <cell r="E570">
            <v>0</v>
          </cell>
        </row>
        <row r="571">
          <cell r="A571">
            <v>0</v>
          </cell>
          <cell r="B571">
            <v>0</v>
          </cell>
          <cell r="D571">
            <v>0</v>
          </cell>
          <cell r="E571">
            <v>0</v>
          </cell>
        </row>
        <row r="572">
          <cell r="A572">
            <v>0</v>
          </cell>
          <cell r="B572">
            <v>0</v>
          </cell>
          <cell r="D572">
            <v>0</v>
          </cell>
          <cell r="E572">
            <v>0</v>
          </cell>
        </row>
        <row r="573">
          <cell r="A573">
            <v>0</v>
          </cell>
          <cell r="B573">
            <v>0</v>
          </cell>
          <cell r="D573">
            <v>0</v>
          </cell>
          <cell r="E573">
            <v>0</v>
          </cell>
        </row>
        <row r="574">
          <cell r="A574">
            <v>0</v>
          </cell>
          <cell r="B574">
            <v>0</v>
          </cell>
          <cell r="D574">
            <v>0</v>
          </cell>
          <cell r="E574">
            <v>0</v>
          </cell>
        </row>
        <row r="575">
          <cell r="A575">
            <v>0</v>
          </cell>
          <cell r="B575">
            <v>0</v>
          </cell>
          <cell r="D575">
            <v>0</v>
          </cell>
          <cell r="E575">
            <v>0</v>
          </cell>
        </row>
        <row r="576">
          <cell r="A576">
            <v>0</v>
          </cell>
          <cell r="B576">
            <v>0</v>
          </cell>
          <cell r="D576">
            <v>0</v>
          </cell>
          <cell r="E576">
            <v>0</v>
          </cell>
        </row>
        <row r="577">
          <cell r="A577">
            <v>0</v>
          </cell>
          <cell r="B577">
            <v>0</v>
          </cell>
          <cell r="D577">
            <v>0</v>
          </cell>
          <cell r="E577">
            <v>0</v>
          </cell>
        </row>
        <row r="578">
          <cell r="A578">
            <v>0</v>
          </cell>
          <cell r="B578">
            <v>0</v>
          </cell>
          <cell r="D578">
            <v>0</v>
          </cell>
          <cell r="E578">
            <v>0</v>
          </cell>
        </row>
        <row r="579">
          <cell r="A579">
            <v>0</v>
          </cell>
          <cell r="B579">
            <v>0</v>
          </cell>
          <cell r="D579">
            <v>0</v>
          </cell>
          <cell r="E579">
            <v>0</v>
          </cell>
        </row>
        <row r="580">
          <cell r="A580">
            <v>0</v>
          </cell>
          <cell r="B580">
            <v>0</v>
          </cell>
          <cell r="D580">
            <v>0</v>
          </cell>
          <cell r="E580">
            <v>0</v>
          </cell>
        </row>
        <row r="581">
          <cell r="A581">
            <v>0</v>
          </cell>
          <cell r="B581">
            <v>0</v>
          </cell>
          <cell r="D581">
            <v>0</v>
          </cell>
          <cell r="E581">
            <v>0</v>
          </cell>
        </row>
        <row r="582">
          <cell r="A582">
            <v>0</v>
          </cell>
          <cell r="B582">
            <v>0</v>
          </cell>
          <cell r="D582">
            <v>0</v>
          </cell>
          <cell r="E582">
            <v>0</v>
          </cell>
        </row>
        <row r="583">
          <cell r="A583">
            <v>0</v>
          </cell>
          <cell r="B583">
            <v>0</v>
          </cell>
          <cell r="D583">
            <v>0</v>
          </cell>
          <cell r="E583">
            <v>0</v>
          </cell>
        </row>
        <row r="584">
          <cell r="A584">
            <v>0</v>
          </cell>
          <cell r="B584">
            <v>0</v>
          </cell>
          <cell r="D584">
            <v>0</v>
          </cell>
          <cell r="E584">
            <v>0</v>
          </cell>
        </row>
        <row r="585">
          <cell r="A585">
            <v>0</v>
          </cell>
          <cell r="B585">
            <v>0</v>
          </cell>
          <cell r="D585">
            <v>0</v>
          </cell>
          <cell r="E585">
            <v>0</v>
          </cell>
        </row>
        <row r="586">
          <cell r="A586">
            <v>0</v>
          </cell>
          <cell r="B586">
            <v>0</v>
          </cell>
          <cell r="D586">
            <v>0</v>
          </cell>
          <cell r="E586">
            <v>0</v>
          </cell>
        </row>
        <row r="587">
          <cell r="A587">
            <v>0</v>
          </cell>
          <cell r="B587">
            <v>0</v>
          </cell>
          <cell r="D587">
            <v>0</v>
          </cell>
          <cell r="E587">
            <v>0</v>
          </cell>
        </row>
        <row r="588">
          <cell r="A588">
            <v>0</v>
          </cell>
          <cell r="B588">
            <v>0</v>
          </cell>
          <cell r="D588">
            <v>0</v>
          </cell>
          <cell r="E588">
            <v>0</v>
          </cell>
        </row>
        <row r="589">
          <cell r="A589">
            <v>0</v>
          </cell>
          <cell r="B589">
            <v>0</v>
          </cell>
          <cell r="D589">
            <v>0</v>
          </cell>
          <cell r="E589">
            <v>0</v>
          </cell>
        </row>
        <row r="590">
          <cell r="A590">
            <v>0</v>
          </cell>
          <cell r="B590">
            <v>0</v>
          </cell>
          <cell r="D590">
            <v>0</v>
          </cell>
          <cell r="E590">
            <v>0</v>
          </cell>
        </row>
        <row r="591">
          <cell r="A591">
            <v>0</v>
          </cell>
          <cell r="B591">
            <v>0</v>
          </cell>
          <cell r="D591">
            <v>0</v>
          </cell>
          <cell r="E591">
            <v>0</v>
          </cell>
        </row>
        <row r="592">
          <cell r="A592">
            <v>0</v>
          </cell>
          <cell r="B592">
            <v>0</v>
          </cell>
          <cell r="D592">
            <v>0</v>
          </cell>
          <cell r="E592">
            <v>0</v>
          </cell>
        </row>
        <row r="593">
          <cell r="A593">
            <v>0</v>
          </cell>
          <cell r="B593">
            <v>0</v>
          </cell>
          <cell r="D593">
            <v>0</v>
          </cell>
          <cell r="E593">
            <v>0</v>
          </cell>
        </row>
        <row r="594">
          <cell r="A594">
            <v>0</v>
          </cell>
          <cell r="B594">
            <v>0</v>
          </cell>
          <cell r="D594">
            <v>0</v>
          </cell>
          <cell r="E594">
            <v>0</v>
          </cell>
        </row>
        <row r="595">
          <cell r="A595">
            <v>0</v>
          </cell>
          <cell r="B595">
            <v>0</v>
          </cell>
          <cell r="D595">
            <v>0</v>
          </cell>
          <cell r="E595">
            <v>0</v>
          </cell>
        </row>
        <row r="596">
          <cell r="A596">
            <v>0</v>
          </cell>
          <cell r="B596">
            <v>0</v>
          </cell>
          <cell r="D596">
            <v>0</v>
          </cell>
          <cell r="E596">
            <v>0</v>
          </cell>
        </row>
        <row r="597">
          <cell r="A597">
            <v>0</v>
          </cell>
          <cell r="B597">
            <v>0</v>
          </cell>
          <cell r="D597">
            <v>0</v>
          </cell>
          <cell r="E597">
            <v>0</v>
          </cell>
        </row>
        <row r="598">
          <cell r="A598">
            <v>0</v>
          </cell>
          <cell r="B598">
            <v>0</v>
          </cell>
          <cell r="D598">
            <v>0</v>
          </cell>
          <cell r="E598">
            <v>0</v>
          </cell>
        </row>
        <row r="599">
          <cell r="A599">
            <v>0</v>
          </cell>
          <cell r="B599">
            <v>0</v>
          </cell>
          <cell r="D599">
            <v>0</v>
          </cell>
          <cell r="E599">
            <v>0</v>
          </cell>
        </row>
        <row r="600">
          <cell r="A600">
            <v>0</v>
          </cell>
          <cell r="B600">
            <v>0</v>
          </cell>
          <cell r="D600">
            <v>0</v>
          </cell>
          <cell r="E600">
            <v>0</v>
          </cell>
        </row>
        <row r="601">
          <cell r="A601">
            <v>0</v>
          </cell>
          <cell r="B601">
            <v>0</v>
          </cell>
          <cell r="D601">
            <v>0</v>
          </cell>
          <cell r="E601">
            <v>0</v>
          </cell>
        </row>
        <row r="602">
          <cell r="A602">
            <v>0</v>
          </cell>
          <cell r="B602">
            <v>0</v>
          </cell>
          <cell r="D602">
            <v>0</v>
          </cell>
          <cell r="E602">
            <v>0</v>
          </cell>
        </row>
        <row r="603">
          <cell r="A603">
            <v>0</v>
          </cell>
          <cell r="B603">
            <v>0</v>
          </cell>
          <cell r="D603">
            <v>0</v>
          </cell>
          <cell r="E603">
            <v>0</v>
          </cell>
        </row>
        <row r="604">
          <cell r="A604">
            <v>0</v>
          </cell>
          <cell r="B604">
            <v>0</v>
          </cell>
          <cell r="D604">
            <v>0</v>
          </cell>
          <cell r="E604">
            <v>0</v>
          </cell>
        </row>
        <row r="605">
          <cell r="A605">
            <v>0</v>
          </cell>
          <cell r="B605">
            <v>0</v>
          </cell>
          <cell r="D605">
            <v>0</v>
          </cell>
          <cell r="E605">
            <v>0</v>
          </cell>
        </row>
        <row r="606">
          <cell r="A606">
            <v>0</v>
          </cell>
          <cell r="B606">
            <v>0</v>
          </cell>
          <cell r="D606">
            <v>0</v>
          </cell>
          <cell r="E606">
            <v>0</v>
          </cell>
        </row>
        <row r="607">
          <cell r="A607">
            <v>0</v>
          </cell>
          <cell r="B607">
            <v>0</v>
          </cell>
          <cell r="D607">
            <v>0</v>
          </cell>
          <cell r="E607">
            <v>0</v>
          </cell>
        </row>
        <row r="608">
          <cell r="A608">
            <v>0</v>
          </cell>
          <cell r="B608">
            <v>0</v>
          </cell>
          <cell r="D608">
            <v>0</v>
          </cell>
          <cell r="E608">
            <v>0</v>
          </cell>
        </row>
        <row r="609">
          <cell r="A609">
            <v>0</v>
          </cell>
          <cell r="B609">
            <v>0</v>
          </cell>
          <cell r="D609">
            <v>0</v>
          </cell>
          <cell r="E609">
            <v>0</v>
          </cell>
        </row>
        <row r="610">
          <cell r="A610">
            <v>0</v>
          </cell>
          <cell r="B610">
            <v>0</v>
          </cell>
          <cell r="D610">
            <v>0</v>
          </cell>
          <cell r="E610">
            <v>0</v>
          </cell>
        </row>
        <row r="611">
          <cell r="A611">
            <v>0</v>
          </cell>
          <cell r="B611">
            <v>0</v>
          </cell>
          <cell r="D611">
            <v>0</v>
          </cell>
          <cell r="E611">
            <v>0</v>
          </cell>
        </row>
        <row r="612">
          <cell r="A612">
            <v>0</v>
          </cell>
          <cell r="B612">
            <v>0</v>
          </cell>
          <cell r="D612">
            <v>0</v>
          </cell>
          <cell r="E612">
            <v>0</v>
          </cell>
        </row>
        <row r="613">
          <cell r="A613">
            <v>0</v>
          </cell>
          <cell r="B613">
            <v>0</v>
          </cell>
          <cell r="D613">
            <v>0</v>
          </cell>
          <cell r="E613">
            <v>0</v>
          </cell>
        </row>
        <row r="614">
          <cell r="A614">
            <v>0</v>
          </cell>
          <cell r="B614">
            <v>0</v>
          </cell>
          <cell r="D614">
            <v>0</v>
          </cell>
          <cell r="E614">
            <v>0</v>
          </cell>
        </row>
        <row r="615">
          <cell r="A615">
            <v>0</v>
          </cell>
          <cell r="B615">
            <v>0</v>
          </cell>
          <cell r="D615">
            <v>0</v>
          </cell>
          <cell r="E615">
            <v>0</v>
          </cell>
        </row>
        <row r="616">
          <cell r="A616">
            <v>0</v>
          </cell>
          <cell r="B616">
            <v>0</v>
          </cell>
          <cell r="D616">
            <v>0</v>
          </cell>
          <cell r="E616">
            <v>0</v>
          </cell>
        </row>
        <row r="617">
          <cell r="A617">
            <v>0</v>
          </cell>
          <cell r="B617">
            <v>0</v>
          </cell>
          <cell r="D617">
            <v>0</v>
          </cell>
          <cell r="E617">
            <v>0</v>
          </cell>
        </row>
        <row r="618">
          <cell r="A618">
            <v>0</v>
          </cell>
          <cell r="B618">
            <v>0</v>
          </cell>
          <cell r="D618">
            <v>0</v>
          </cell>
          <cell r="E618">
            <v>0</v>
          </cell>
        </row>
        <row r="619">
          <cell r="A619">
            <v>0</v>
          </cell>
          <cell r="B619">
            <v>0</v>
          </cell>
          <cell r="D619">
            <v>0</v>
          </cell>
          <cell r="E619">
            <v>0</v>
          </cell>
        </row>
        <row r="620">
          <cell r="A620">
            <v>0</v>
          </cell>
          <cell r="B620">
            <v>0</v>
          </cell>
          <cell r="D620">
            <v>0</v>
          </cell>
          <cell r="E620">
            <v>0</v>
          </cell>
        </row>
        <row r="621">
          <cell r="A621">
            <v>0</v>
          </cell>
          <cell r="B621">
            <v>0</v>
          </cell>
          <cell r="D621">
            <v>0</v>
          </cell>
          <cell r="E621">
            <v>0</v>
          </cell>
        </row>
        <row r="622">
          <cell r="A622">
            <v>0</v>
          </cell>
          <cell r="B622">
            <v>0</v>
          </cell>
          <cell r="D622">
            <v>0</v>
          </cell>
          <cell r="E622">
            <v>0</v>
          </cell>
        </row>
        <row r="623">
          <cell r="A623">
            <v>0</v>
          </cell>
          <cell r="B623">
            <v>0</v>
          </cell>
          <cell r="D623">
            <v>0</v>
          </cell>
          <cell r="E623">
            <v>0</v>
          </cell>
        </row>
        <row r="624">
          <cell r="A624">
            <v>0</v>
          </cell>
          <cell r="B624">
            <v>0</v>
          </cell>
          <cell r="D624">
            <v>0</v>
          </cell>
          <cell r="E624">
            <v>0</v>
          </cell>
        </row>
        <row r="625">
          <cell r="A625">
            <v>0</v>
          </cell>
          <cell r="B625">
            <v>0</v>
          </cell>
          <cell r="D625">
            <v>0</v>
          </cell>
          <cell r="E625">
            <v>0</v>
          </cell>
        </row>
        <row r="626">
          <cell r="A626">
            <v>0</v>
          </cell>
          <cell r="B626">
            <v>0</v>
          </cell>
          <cell r="D626">
            <v>0</v>
          </cell>
          <cell r="E626">
            <v>0</v>
          </cell>
        </row>
        <row r="627">
          <cell r="A627">
            <v>0</v>
          </cell>
          <cell r="B627">
            <v>0</v>
          </cell>
          <cell r="D627">
            <v>0</v>
          </cell>
          <cell r="E627">
            <v>0</v>
          </cell>
        </row>
        <row r="628">
          <cell r="A628">
            <v>0</v>
          </cell>
          <cell r="B628">
            <v>0</v>
          </cell>
          <cell r="D628">
            <v>0</v>
          </cell>
          <cell r="E628">
            <v>0</v>
          </cell>
        </row>
        <row r="629">
          <cell r="A629">
            <v>0</v>
          </cell>
          <cell r="B629">
            <v>0</v>
          </cell>
          <cell r="D629">
            <v>0</v>
          </cell>
          <cell r="E629">
            <v>0</v>
          </cell>
        </row>
        <row r="630">
          <cell r="A630">
            <v>0</v>
          </cell>
          <cell r="B630">
            <v>0</v>
          </cell>
          <cell r="D630">
            <v>0</v>
          </cell>
          <cell r="E630">
            <v>0</v>
          </cell>
        </row>
        <row r="631">
          <cell r="A631">
            <v>0</v>
          </cell>
          <cell r="B631">
            <v>0</v>
          </cell>
          <cell r="D631">
            <v>0</v>
          </cell>
          <cell r="E631">
            <v>0</v>
          </cell>
        </row>
        <row r="632">
          <cell r="A632">
            <v>0</v>
          </cell>
          <cell r="B632">
            <v>0</v>
          </cell>
          <cell r="D632">
            <v>0</v>
          </cell>
          <cell r="E632">
            <v>0</v>
          </cell>
        </row>
        <row r="633">
          <cell r="A633">
            <v>0</v>
          </cell>
          <cell r="B633">
            <v>0</v>
          </cell>
          <cell r="D633">
            <v>0</v>
          </cell>
          <cell r="E633">
            <v>0</v>
          </cell>
        </row>
        <row r="634">
          <cell r="A634">
            <v>0</v>
          </cell>
          <cell r="B634">
            <v>0</v>
          </cell>
          <cell r="D634">
            <v>0</v>
          </cell>
          <cell r="E634">
            <v>0</v>
          </cell>
        </row>
        <row r="635">
          <cell r="A635">
            <v>0</v>
          </cell>
          <cell r="B635">
            <v>0</v>
          </cell>
          <cell r="D635">
            <v>0</v>
          </cell>
          <cell r="E635">
            <v>0</v>
          </cell>
        </row>
        <row r="636">
          <cell r="A636">
            <v>0</v>
          </cell>
          <cell r="B636">
            <v>0</v>
          </cell>
          <cell r="D636">
            <v>0</v>
          </cell>
          <cell r="E636">
            <v>0</v>
          </cell>
        </row>
        <row r="637">
          <cell r="A637">
            <v>0</v>
          </cell>
          <cell r="B637">
            <v>0</v>
          </cell>
          <cell r="D637">
            <v>0</v>
          </cell>
          <cell r="E637">
            <v>0</v>
          </cell>
        </row>
        <row r="638">
          <cell r="A638">
            <v>0</v>
          </cell>
          <cell r="B638">
            <v>0</v>
          </cell>
          <cell r="D638">
            <v>0</v>
          </cell>
          <cell r="E638">
            <v>0</v>
          </cell>
        </row>
        <row r="639">
          <cell r="A639">
            <v>0</v>
          </cell>
          <cell r="B639">
            <v>0</v>
          </cell>
          <cell r="D639">
            <v>0</v>
          </cell>
          <cell r="E639">
            <v>0</v>
          </cell>
        </row>
        <row r="640">
          <cell r="A640">
            <v>0</v>
          </cell>
          <cell r="B640">
            <v>0</v>
          </cell>
          <cell r="D640">
            <v>0</v>
          </cell>
          <cell r="E640">
            <v>0</v>
          </cell>
        </row>
        <row r="641">
          <cell r="A641">
            <v>0</v>
          </cell>
          <cell r="B641">
            <v>0</v>
          </cell>
          <cell r="D641">
            <v>0</v>
          </cell>
          <cell r="E641">
            <v>0</v>
          </cell>
        </row>
        <row r="642">
          <cell r="A642">
            <v>0</v>
          </cell>
          <cell r="B642">
            <v>0</v>
          </cell>
          <cell r="D642">
            <v>0</v>
          </cell>
          <cell r="E642">
            <v>0</v>
          </cell>
        </row>
        <row r="643">
          <cell r="A643">
            <v>0</v>
          </cell>
          <cell r="B643">
            <v>0</v>
          </cell>
          <cell r="D643">
            <v>0</v>
          </cell>
          <cell r="E643">
            <v>0</v>
          </cell>
        </row>
        <row r="644">
          <cell r="A644">
            <v>0</v>
          </cell>
          <cell r="B644">
            <v>0</v>
          </cell>
          <cell r="D644">
            <v>0</v>
          </cell>
          <cell r="E644">
            <v>0</v>
          </cell>
        </row>
        <row r="645">
          <cell r="A645">
            <v>0</v>
          </cell>
          <cell r="B645">
            <v>0</v>
          </cell>
          <cell r="D645">
            <v>0</v>
          </cell>
          <cell r="E645">
            <v>0</v>
          </cell>
        </row>
        <row r="646">
          <cell r="A646">
            <v>0</v>
          </cell>
          <cell r="B646">
            <v>0</v>
          </cell>
          <cell r="D646">
            <v>0</v>
          </cell>
          <cell r="E646">
            <v>0</v>
          </cell>
        </row>
        <row r="647">
          <cell r="A647">
            <v>0</v>
          </cell>
          <cell r="B647">
            <v>0</v>
          </cell>
          <cell r="D647">
            <v>0</v>
          </cell>
          <cell r="E647">
            <v>0</v>
          </cell>
        </row>
        <row r="648">
          <cell r="A648">
            <v>0</v>
          </cell>
          <cell r="B648">
            <v>0</v>
          </cell>
          <cell r="D648">
            <v>0</v>
          </cell>
          <cell r="E648">
            <v>0</v>
          </cell>
        </row>
        <row r="649">
          <cell r="A649">
            <v>0</v>
          </cell>
          <cell r="B649">
            <v>0</v>
          </cell>
          <cell r="D649">
            <v>0</v>
          </cell>
          <cell r="E649">
            <v>0</v>
          </cell>
        </row>
        <row r="650">
          <cell r="A650">
            <v>0</v>
          </cell>
          <cell r="B650">
            <v>0</v>
          </cell>
          <cell r="D650">
            <v>0</v>
          </cell>
          <cell r="E650">
            <v>0</v>
          </cell>
        </row>
        <row r="651">
          <cell r="A651">
            <v>0</v>
          </cell>
          <cell r="B651">
            <v>0</v>
          </cell>
          <cell r="D651">
            <v>0</v>
          </cell>
          <cell r="E651">
            <v>0</v>
          </cell>
        </row>
        <row r="652">
          <cell r="A652">
            <v>0</v>
          </cell>
          <cell r="B652">
            <v>0</v>
          </cell>
          <cell r="D652">
            <v>0</v>
          </cell>
          <cell r="E652">
            <v>0</v>
          </cell>
        </row>
        <row r="653">
          <cell r="A653">
            <v>0</v>
          </cell>
          <cell r="B653">
            <v>0</v>
          </cell>
          <cell r="D653">
            <v>0</v>
          </cell>
          <cell r="E653">
            <v>0</v>
          </cell>
        </row>
        <row r="654">
          <cell r="A654">
            <v>0</v>
          </cell>
          <cell r="B654">
            <v>0</v>
          </cell>
          <cell r="D654">
            <v>0</v>
          </cell>
          <cell r="E654">
            <v>0</v>
          </cell>
        </row>
        <row r="655">
          <cell r="A655">
            <v>0</v>
          </cell>
          <cell r="B655">
            <v>0</v>
          </cell>
          <cell r="D655">
            <v>0</v>
          </cell>
          <cell r="E655">
            <v>0</v>
          </cell>
        </row>
        <row r="656">
          <cell r="A656">
            <v>0</v>
          </cell>
          <cell r="B656">
            <v>0</v>
          </cell>
          <cell r="D656">
            <v>0</v>
          </cell>
          <cell r="E656">
            <v>0</v>
          </cell>
        </row>
        <row r="657">
          <cell r="A657">
            <v>0</v>
          </cell>
          <cell r="B657">
            <v>0</v>
          </cell>
          <cell r="D657">
            <v>0</v>
          </cell>
          <cell r="E657">
            <v>0</v>
          </cell>
        </row>
        <row r="658">
          <cell r="A658">
            <v>0</v>
          </cell>
          <cell r="B658">
            <v>0</v>
          </cell>
          <cell r="D658">
            <v>0</v>
          </cell>
          <cell r="E658">
            <v>0</v>
          </cell>
        </row>
        <row r="659">
          <cell r="A659">
            <v>0</v>
          </cell>
          <cell r="B659">
            <v>0</v>
          </cell>
          <cell r="D659">
            <v>0</v>
          </cell>
          <cell r="E659">
            <v>0</v>
          </cell>
        </row>
        <row r="660">
          <cell r="A660">
            <v>0</v>
          </cell>
          <cell r="B660">
            <v>0</v>
          </cell>
          <cell r="D660">
            <v>0</v>
          </cell>
          <cell r="E660">
            <v>0</v>
          </cell>
        </row>
        <row r="661">
          <cell r="A661">
            <v>0</v>
          </cell>
          <cell r="B661">
            <v>0</v>
          </cell>
          <cell r="D661">
            <v>0</v>
          </cell>
          <cell r="E661">
            <v>0</v>
          </cell>
        </row>
        <row r="662">
          <cell r="A662">
            <v>0</v>
          </cell>
          <cell r="B662">
            <v>0</v>
          </cell>
          <cell r="D662">
            <v>0</v>
          </cell>
          <cell r="E662">
            <v>0</v>
          </cell>
        </row>
        <row r="663">
          <cell r="A663">
            <v>0</v>
          </cell>
          <cell r="B663">
            <v>0</v>
          </cell>
          <cell r="D663">
            <v>0</v>
          </cell>
          <cell r="E663">
            <v>0</v>
          </cell>
        </row>
        <row r="664">
          <cell r="A664">
            <v>0</v>
          </cell>
          <cell r="B664">
            <v>0</v>
          </cell>
          <cell r="D664">
            <v>0</v>
          </cell>
          <cell r="E664">
            <v>0</v>
          </cell>
        </row>
        <row r="665">
          <cell r="A665">
            <v>0</v>
          </cell>
          <cell r="B665">
            <v>0</v>
          </cell>
          <cell r="D665">
            <v>0</v>
          </cell>
          <cell r="E665">
            <v>0</v>
          </cell>
        </row>
        <row r="666">
          <cell r="A666">
            <v>0</v>
          </cell>
          <cell r="B666">
            <v>0</v>
          </cell>
          <cell r="D666">
            <v>0</v>
          </cell>
          <cell r="E666">
            <v>0</v>
          </cell>
        </row>
        <row r="667">
          <cell r="A667">
            <v>0</v>
          </cell>
          <cell r="B667">
            <v>0</v>
          </cell>
          <cell r="D667">
            <v>0</v>
          </cell>
          <cell r="E667">
            <v>0</v>
          </cell>
        </row>
        <row r="668">
          <cell r="A668">
            <v>0</v>
          </cell>
          <cell r="B668">
            <v>0</v>
          </cell>
          <cell r="D668">
            <v>0</v>
          </cell>
          <cell r="E668">
            <v>0</v>
          </cell>
        </row>
        <row r="669">
          <cell r="A669">
            <v>0</v>
          </cell>
          <cell r="B669">
            <v>0</v>
          </cell>
          <cell r="D669">
            <v>0</v>
          </cell>
          <cell r="E669">
            <v>0</v>
          </cell>
        </row>
        <row r="670">
          <cell r="A670">
            <v>0</v>
          </cell>
          <cell r="B670">
            <v>0</v>
          </cell>
          <cell r="D670">
            <v>0</v>
          </cell>
          <cell r="E670">
            <v>0</v>
          </cell>
        </row>
        <row r="671">
          <cell r="A671">
            <v>0</v>
          </cell>
          <cell r="B671">
            <v>0</v>
          </cell>
          <cell r="D671">
            <v>0</v>
          </cell>
          <cell r="E671">
            <v>0</v>
          </cell>
        </row>
        <row r="672">
          <cell r="A672">
            <v>0</v>
          </cell>
          <cell r="B672">
            <v>0</v>
          </cell>
          <cell r="D672">
            <v>0</v>
          </cell>
          <cell r="E672">
            <v>0</v>
          </cell>
        </row>
        <row r="673">
          <cell r="A673">
            <v>0</v>
          </cell>
          <cell r="B673">
            <v>0</v>
          </cell>
          <cell r="D673">
            <v>0</v>
          </cell>
          <cell r="E673">
            <v>0</v>
          </cell>
        </row>
        <row r="674">
          <cell r="A674">
            <v>0</v>
          </cell>
          <cell r="B674">
            <v>0</v>
          </cell>
          <cell r="D674">
            <v>0</v>
          </cell>
          <cell r="E674">
            <v>0</v>
          </cell>
        </row>
        <row r="675">
          <cell r="A675">
            <v>0</v>
          </cell>
          <cell r="B675">
            <v>0</v>
          </cell>
          <cell r="D675">
            <v>0</v>
          </cell>
          <cell r="E675">
            <v>0</v>
          </cell>
        </row>
        <row r="676">
          <cell r="A676">
            <v>0</v>
          </cell>
          <cell r="B676">
            <v>0</v>
          </cell>
          <cell r="D676">
            <v>0</v>
          </cell>
          <cell r="E676">
            <v>0</v>
          </cell>
        </row>
        <row r="677">
          <cell r="A677">
            <v>0</v>
          </cell>
          <cell r="B677">
            <v>0</v>
          </cell>
          <cell r="D677">
            <v>0</v>
          </cell>
          <cell r="E677">
            <v>0</v>
          </cell>
        </row>
        <row r="678">
          <cell r="A678">
            <v>0</v>
          </cell>
          <cell r="B678">
            <v>0</v>
          </cell>
          <cell r="D678">
            <v>0</v>
          </cell>
          <cell r="E678">
            <v>0</v>
          </cell>
        </row>
        <row r="679">
          <cell r="A679">
            <v>0</v>
          </cell>
          <cell r="B679">
            <v>0</v>
          </cell>
          <cell r="D679">
            <v>0</v>
          </cell>
          <cell r="E679">
            <v>0</v>
          </cell>
        </row>
        <row r="680">
          <cell r="A680">
            <v>0</v>
          </cell>
          <cell r="B680">
            <v>0</v>
          </cell>
          <cell r="D680">
            <v>0</v>
          </cell>
          <cell r="E680">
            <v>0</v>
          </cell>
        </row>
        <row r="681">
          <cell r="A681">
            <v>0</v>
          </cell>
          <cell r="B681">
            <v>0</v>
          </cell>
          <cell r="D681">
            <v>0</v>
          </cell>
          <cell r="E681">
            <v>0</v>
          </cell>
        </row>
        <row r="682">
          <cell r="A682">
            <v>0</v>
          </cell>
          <cell r="B682">
            <v>0</v>
          </cell>
          <cell r="D682">
            <v>0</v>
          </cell>
          <cell r="E682">
            <v>0</v>
          </cell>
        </row>
        <row r="683">
          <cell r="A683">
            <v>0</v>
          </cell>
          <cell r="B683">
            <v>0</v>
          </cell>
          <cell r="D683">
            <v>0</v>
          </cell>
          <cell r="E683">
            <v>0</v>
          </cell>
        </row>
        <row r="684">
          <cell r="A684">
            <v>0</v>
          </cell>
          <cell r="B684">
            <v>0</v>
          </cell>
          <cell r="D684">
            <v>0</v>
          </cell>
          <cell r="E684">
            <v>0</v>
          </cell>
        </row>
        <row r="685">
          <cell r="A685">
            <v>0</v>
          </cell>
          <cell r="B685">
            <v>0</v>
          </cell>
          <cell r="D685">
            <v>0</v>
          </cell>
          <cell r="E685">
            <v>0</v>
          </cell>
        </row>
        <row r="686">
          <cell r="A686">
            <v>0</v>
          </cell>
          <cell r="B686">
            <v>0</v>
          </cell>
          <cell r="D686">
            <v>0</v>
          </cell>
          <cell r="E686">
            <v>0</v>
          </cell>
        </row>
        <row r="687">
          <cell r="A687">
            <v>0</v>
          </cell>
          <cell r="B687">
            <v>0</v>
          </cell>
          <cell r="D687">
            <v>0</v>
          </cell>
          <cell r="E687">
            <v>0</v>
          </cell>
        </row>
        <row r="688">
          <cell r="A688">
            <v>0</v>
          </cell>
          <cell r="B688">
            <v>0</v>
          </cell>
          <cell r="D688">
            <v>0</v>
          </cell>
          <cell r="E688">
            <v>0</v>
          </cell>
        </row>
        <row r="689">
          <cell r="A689">
            <v>0</v>
          </cell>
          <cell r="B689">
            <v>0</v>
          </cell>
          <cell r="D689">
            <v>0</v>
          </cell>
          <cell r="E689">
            <v>0</v>
          </cell>
        </row>
        <row r="690">
          <cell r="A690">
            <v>0</v>
          </cell>
          <cell r="B690">
            <v>0</v>
          </cell>
          <cell r="D690">
            <v>0</v>
          </cell>
          <cell r="E690">
            <v>0</v>
          </cell>
        </row>
        <row r="691">
          <cell r="A691">
            <v>0</v>
          </cell>
          <cell r="B691">
            <v>0</v>
          </cell>
          <cell r="D691">
            <v>0</v>
          </cell>
          <cell r="E691">
            <v>0</v>
          </cell>
        </row>
        <row r="692">
          <cell r="A692">
            <v>0</v>
          </cell>
          <cell r="B692">
            <v>0</v>
          </cell>
          <cell r="D692">
            <v>0</v>
          </cell>
          <cell r="E692">
            <v>0</v>
          </cell>
        </row>
        <row r="693">
          <cell r="A693">
            <v>0</v>
          </cell>
          <cell r="B693">
            <v>0</v>
          </cell>
          <cell r="D693">
            <v>0</v>
          </cell>
          <cell r="E693">
            <v>0</v>
          </cell>
        </row>
        <row r="694">
          <cell r="A694">
            <v>0</v>
          </cell>
          <cell r="B694">
            <v>0</v>
          </cell>
          <cell r="D694">
            <v>0</v>
          </cell>
          <cell r="E694">
            <v>0</v>
          </cell>
        </row>
        <row r="695">
          <cell r="A695">
            <v>0</v>
          </cell>
          <cell r="B695">
            <v>0</v>
          </cell>
          <cell r="D695">
            <v>0</v>
          </cell>
          <cell r="E695">
            <v>0</v>
          </cell>
        </row>
        <row r="696">
          <cell r="A696">
            <v>0</v>
          </cell>
          <cell r="B696">
            <v>0</v>
          </cell>
          <cell r="D696">
            <v>0</v>
          </cell>
          <cell r="E696">
            <v>0</v>
          </cell>
        </row>
        <row r="697">
          <cell r="A697">
            <v>0</v>
          </cell>
          <cell r="B697">
            <v>0</v>
          </cell>
          <cell r="D697">
            <v>0</v>
          </cell>
          <cell r="E697">
            <v>0</v>
          </cell>
        </row>
        <row r="698">
          <cell r="A698">
            <v>0</v>
          </cell>
          <cell r="B698">
            <v>0</v>
          </cell>
          <cell r="D698">
            <v>0</v>
          </cell>
          <cell r="E698">
            <v>0</v>
          </cell>
        </row>
        <row r="699">
          <cell r="A699">
            <v>0</v>
          </cell>
          <cell r="B699">
            <v>0</v>
          </cell>
          <cell r="D699">
            <v>0</v>
          </cell>
          <cell r="E699">
            <v>0</v>
          </cell>
        </row>
        <row r="700">
          <cell r="A700">
            <v>0</v>
          </cell>
          <cell r="B700">
            <v>0</v>
          </cell>
          <cell r="D700">
            <v>0</v>
          </cell>
          <cell r="E700">
            <v>0</v>
          </cell>
        </row>
        <row r="701">
          <cell r="A701">
            <v>0</v>
          </cell>
          <cell r="B701">
            <v>0</v>
          </cell>
          <cell r="D701">
            <v>0</v>
          </cell>
          <cell r="E701">
            <v>0</v>
          </cell>
        </row>
        <row r="702">
          <cell r="A702">
            <v>0</v>
          </cell>
          <cell r="B702">
            <v>0</v>
          </cell>
          <cell r="D702">
            <v>0</v>
          </cell>
          <cell r="E702">
            <v>0</v>
          </cell>
        </row>
        <row r="703">
          <cell r="A703">
            <v>0</v>
          </cell>
          <cell r="B703">
            <v>0</v>
          </cell>
          <cell r="D703">
            <v>0</v>
          </cell>
          <cell r="E703">
            <v>0</v>
          </cell>
        </row>
        <row r="704">
          <cell r="A704">
            <v>0</v>
          </cell>
          <cell r="B704">
            <v>0</v>
          </cell>
          <cell r="D704">
            <v>0</v>
          </cell>
          <cell r="E704">
            <v>0</v>
          </cell>
        </row>
        <row r="705">
          <cell r="A705">
            <v>0</v>
          </cell>
          <cell r="B705">
            <v>0</v>
          </cell>
          <cell r="D705">
            <v>0</v>
          </cell>
          <cell r="E705">
            <v>0</v>
          </cell>
        </row>
        <row r="706">
          <cell r="A706">
            <v>0</v>
          </cell>
          <cell r="B706">
            <v>0</v>
          </cell>
          <cell r="D706">
            <v>0</v>
          </cell>
          <cell r="E706">
            <v>0</v>
          </cell>
        </row>
        <row r="707">
          <cell r="A707">
            <v>0</v>
          </cell>
          <cell r="B707">
            <v>0</v>
          </cell>
          <cell r="D707">
            <v>0</v>
          </cell>
          <cell r="E707">
            <v>0</v>
          </cell>
        </row>
        <row r="708">
          <cell r="A708">
            <v>0</v>
          </cell>
          <cell r="B708">
            <v>0</v>
          </cell>
          <cell r="D708">
            <v>0</v>
          </cell>
          <cell r="E708">
            <v>0</v>
          </cell>
        </row>
        <row r="709">
          <cell r="A709">
            <v>0</v>
          </cell>
          <cell r="B709">
            <v>0</v>
          </cell>
          <cell r="D709">
            <v>0</v>
          </cell>
          <cell r="E709">
            <v>0</v>
          </cell>
        </row>
        <row r="710">
          <cell r="A710">
            <v>0</v>
          </cell>
          <cell r="B710">
            <v>0</v>
          </cell>
          <cell r="D710">
            <v>0</v>
          </cell>
          <cell r="E710">
            <v>0</v>
          </cell>
        </row>
        <row r="711">
          <cell r="A711">
            <v>0</v>
          </cell>
          <cell r="B711">
            <v>0</v>
          </cell>
          <cell r="D711">
            <v>0</v>
          </cell>
          <cell r="E711">
            <v>0</v>
          </cell>
        </row>
        <row r="712">
          <cell r="A712">
            <v>0</v>
          </cell>
          <cell r="B712">
            <v>0</v>
          </cell>
          <cell r="D712">
            <v>0</v>
          </cell>
          <cell r="E712">
            <v>0</v>
          </cell>
        </row>
        <row r="713">
          <cell r="A713">
            <v>0</v>
          </cell>
          <cell r="B713">
            <v>0</v>
          </cell>
          <cell r="D713">
            <v>0</v>
          </cell>
          <cell r="E713">
            <v>0</v>
          </cell>
        </row>
        <row r="714">
          <cell r="A714">
            <v>0</v>
          </cell>
          <cell r="B714">
            <v>0</v>
          </cell>
          <cell r="D714">
            <v>0</v>
          </cell>
          <cell r="E714">
            <v>0</v>
          </cell>
        </row>
        <row r="715">
          <cell r="A715">
            <v>0</v>
          </cell>
          <cell r="B715">
            <v>0</v>
          </cell>
          <cell r="D715">
            <v>0</v>
          </cell>
          <cell r="E715">
            <v>0</v>
          </cell>
        </row>
        <row r="716">
          <cell r="A716">
            <v>0</v>
          </cell>
          <cell r="B716">
            <v>0</v>
          </cell>
          <cell r="D716">
            <v>0</v>
          </cell>
          <cell r="E716">
            <v>0</v>
          </cell>
        </row>
        <row r="717">
          <cell r="A717">
            <v>0</v>
          </cell>
          <cell r="B717">
            <v>0</v>
          </cell>
          <cell r="D717">
            <v>0</v>
          </cell>
          <cell r="E717">
            <v>0</v>
          </cell>
        </row>
        <row r="718">
          <cell r="A718">
            <v>0</v>
          </cell>
          <cell r="B718">
            <v>0</v>
          </cell>
          <cell r="D718">
            <v>0</v>
          </cell>
          <cell r="E718">
            <v>0</v>
          </cell>
        </row>
        <row r="719">
          <cell r="A719">
            <v>0</v>
          </cell>
          <cell r="B719">
            <v>0</v>
          </cell>
          <cell r="D719">
            <v>0</v>
          </cell>
          <cell r="E719">
            <v>0</v>
          </cell>
        </row>
        <row r="720">
          <cell r="A720">
            <v>0</v>
          </cell>
          <cell r="B720">
            <v>0</v>
          </cell>
          <cell r="D720">
            <v>0</v>
          </cell>
          <cell r="E720">
            <v>0</v>
          </cell>
        </row>
        <row r="721">
          <cell r="A721">
            <v>0</v>
          </cell>
          <cell r="B721">
            <v>0</v>
          </cell>
          <cell r="D721">
            <v>0</v>
          </cell>
          <cell r="E721">
            <v>0</v>
          </cell>
        </row>
        <row r="722">
          <cell r="A722">
            <v>0</v>
          </cell>
          <cell r="B722">
            <v>0</v>
          </cell>
          <cell r="D722">
            <v>0</v>
          </cell>
          <cell r="E722">
            <v>0</v>
          </cell>
        </row>
        <row r="723">
          <cell r="A723">
            <v>0</v>
          </cell>
          <cell r="B723">
            <v>0</v>
          </cell>
          <cell r="D723">
            <v>0</v>
          </cell>
          <cell r="E723">
            <v>0</v>
          </cell>
        </row>
        <row r="724">
          <cell r="A724">
            <v>0</v>
          </cell>
          <cell r="B724">
            <v>0</v>
          </cell>
          <cell r="D724">
            <v>0</v>
          </cell>
          <cell r="E724">
            <v>0</v>
          </cell>
        </row>
        <row r="725">
          <cell r="A725">
            <v>0</v>
          </cell>
          <cell r="B725">
            <v>0</v>
          </cell>
          <cell r="D725">
            <v>0</v>
          </cell>
          <cell r="E725">
            <v>0</v>
          </cell>
        </row>
        <row r="726">
          <cell r="A726">
            <v>0</v>
          </cell>
          <cell r="B726">
            <v>0</v>
          </cell>
          <cell r="D726">
            <v>0</v>
          </cell>
          <cell r="E726">
            <v>0</v>
          </cell>
        </row>
        <row r="727">
          <cell r="A727">
            <v>0</v>
          </cell>
          <cell r="B727">
            <v>0</v>
          </cell>
          <cell r="D727">
            <v>0</v>
          </cell>
          <cell r="E727">
            <v>0</v>
          </cell>
        </row>
        <row r="728">
          <cell r="A728">
            <v>0</v>
          </cell>
          <cell r="B728">
            <v>0</v>
          </cell>
          <cell r="D728">
            <v>0</v>
          </cell>
          <cell r="E728">
            <v>0</v>
          </cell>
        </row>
        <row r="729">
          <cell r="A729">
            <v>0</v>
          </cell>
          <cell r="B729">
            <v>0</v>
          </cell>
          <cell r="D729">
            <v>0</v>
          </cell>
          <cell r="E729">
            <v>0</v>
          </cell>
        </row>
        <row r="730">
          <cell r="A730">
            <v>0</v>
          </cell>
          <cell r="B730">
            <v>0</v>
          </cell>
          <cell r="D730">
            <v>0</v>
          </cell>
          <cell r="E730">
            <v>0</v>
          </cell>
        </row>
        <row r="731">
          <cell r="A731">
            <v>0</v>
          </cell>
          <cell r="B731">
            <v>0</v>
          </cell>
          <cell r="D731">
            <v>0</v>
          </cell>
          <cell r="E731">
            <v>0</v>
          </cell>
        </row>
        <row r="732">
          <cell r="A732">
            <v>0</v>
          </cell>
          <cell r="B732">
            <v>0</v>
          </cell>
          <cell r="D732">
            <v>0</v>
          </cell>
          <cell r="E732">
            <v>0</v>
          </cell>
        </row>
        <row r="733">
          <cell r="A733">
            <v>0</v>
          </cell>
          <cell r="B733">
            <v>0</v>
          </cell>
          <cell r="D733">
            <v>0</v>
          </cell>
          <cell r="E733">
            <v>0</v>
          </cell>
        </row>
        <row r="734">
          <cell r="A734">
            <v>0</v>
          </cell>
          <cell r="B734">
            <v>0</v>
          </cell>
          <cell r="D734">
            <v>0</v>
          </cell>
          <cell r="E734">
            <v>0</v>
          </cell>
        </row>
        <row r="735">
          <cell r="A735">
            <v>0</v>
          </cell>
          <cell r="B735">
            <v>0</v>
          </cell>
          <cell r="D735">
            <v>0</v>
          </cell>
          <cell r="E735">
            <v>0</v>
          </cell>
        </row>
        <row r="736">
          <cell r="A736">
            <v>0</v>
          </cell>
          <cell r="B736">
            <v>0</v>
          </cell>
          <cell r="D736">
            <v>0</v>
          </cell>
          <cell r="E736">
            <v>0</v>
          </cell>
        </row>
        <row r="737">
          <cell r="A737">
            <v>0</v>
          </cell>
          <cell r="B737">
            <v>0</v>
          </cell>
          <cell r="D737">
            <v>0</v>
          </cell>
          <cell r="E737">
            <v>0</v>
          </cell>
        </row>
        <row r="738">
          <cell r="A738">
            <v>0</v>
          </cell>
          <cell r="B738">
            <v>0</v>
          </cell>
          <cell r="D738">
            <v>0</v>
          </cell>
          <cell r="E738">
            <v>0</v>
          </cell>
        </row>
        <row r="739">
          <cell r="A739">
            <v>0</v>
          </cell>
          <cell r="B739">
            <v>0</v>
          </cell>
          <cell r="D739">
            <v>0</v>
          </cell>
          <cell r="E739">
            <v>0</v>
          </cell>
        </row>
        <row r="740">
          <cell r="A740">
            <v>0</v>
          </cell>
          <cell r="B740">
            <v>0</v>
          </cell>
          <cell r="D740">
            <v>0</v>
          </cell>
          <cell r="E740">
            <v>0</v>
          </cell>
        </row>
        <row r="741">
          <cell r="A741">
            <v>0</v>
          </cell>
          <cell r="B741">
            <v>0</v>
          </cell>
          <cell r="D741">
            <v>0</v>
          </cell>
          <cell r="E741">
            <v>0</v>
          </cell>
        </row>
        <row r="742">
          <cell r="A742">
            <v>0</v>
          </cell>
          <cell r="B742">
            <v>0</v>
          </cell>
          <cell r="D742">
            <v>0</v>
          </cell>
          <cell r="E742">
            <v>0</v>
          </cell>
        </row>
        <row r="743">
          <cell r="A743">
            <v>0</v>
          </cell>
          <cell r="B743">
            <v>0</v>
          </cell>
          <cell r="D743">
            <v>0</v>
          </cell>
          <cell r="E743">
            <v>0</v>
          </cell>
        </row>
        <row r="744">
          <cell r="A744">
            <v>0</v>
          </cell>
          <cell r="B744">
            <v>0</v>
          </cell>
          <cell r="D744">
            <v>0</v>
          </cell>
          <cell r="E744">
            <v>0</v>
          </cell>
        </row>
        <row r="745">
          <cell r="A745">
            <v>0</v>
          </cell>
          <cell r="B745">
            <v>0</v>
          </cell>
          <cell r="D745">
            <v>0</v>
          </cell>
          <cell r="E745">
            <v>0</v>
          </cell>
        </row>
        <row r="746">
          <cell r="A746">
            <v>0</v>
          </cell>
          <cell r="B746">
            <v>0</v>
          </cell>
          <cell r="D746">
            <v>0</v>
          </cell>
          <cell r="E746">
            <v>0</v>
          </cell>
        </row>
        <row r="747">
          <cell r="A747">
            <v>0</v>
          </cell>
          <cell r="B747">
            <v>0</v>
          </cell>
          <cell r="D747">
            <v>0</v>
          </cell>
          <cell r="E747">
            <v>0</v>
          </cell>
        </row>
        <row r="748">
          <cell r="A748">
            <v>0</v>
          </cell>
          <cell r="B748">
            <v>0</v>
          </cell>
          <cell r="D748">
            <v>0</v>
          </cell>
          <cell r="E748">
            <v>0</v>
          </cell>
        </row>
        <row r="749">
          <cell r="A749">
            <v>0</v>
          </cell>
          <cell r="B749">
            <v>0</v>
          </cell>
          <cell r="D749">
            <v>0</v>
          </cell>
          <cell r="E749">
            <v>0</v>
          </cell>
        </row>
        <row r="750">
          <cell r="A750">
            <v>0</v>
          </cell>
          <cell r="B750">
            <v>0</v>
          </cell>
          <cell r="D750">
            <v>0</v>
          </cell>
          <cell r="E750">
            <v>0</v>
          </cell>
        </row>
        <row r="751">
          <cell r="A751">
            <v>0</v>
          </cell>
          <cell r="B751">
            <v>0</v>
          </cell>
          <cell r="D751">
            <v>0</v>
          </cell>
          <cell r="E751">
            <v>0</v>
          </cell>
        </row>
        <row r="752">
          <cell r="A752">
            <v>0</v>
          </cell>
          <cell r="B752">
            <v>0</v>
          </cell>
          <cell r="D752">
            <v>0</v>
          </cell>
          <cell r="E752">
            <v>0</v>
          </cell>
        </row>
        <row r="753">
          <cell r="A753">
            <v>0</v>
          </cell>
          <cell r="B753">
            <v>0</v>
          </cell>
          <cell r="D753">
            <v>0</v>
          </cell>
          <cell r="E753">
            <v>0</v>
          </cell>
        </row>
        <row r="754">
          <cell r="A754">
            <v>0</v>
          </cell>
          <cell r="B754">
            <v>0</v>
          </cell>
          <cell r="D754">
            <v>0</v>
          </cell>
          <cell r="E754">
            <v>0</v>
          </cell>
        </row>
        <row r="755">
          <cell r="A755">
            <v>0</v>
          </cell>
          <cell r="B755">
            <v>0</v>
          </cell>
          <cell r="D755">
            <v>0</v>
          </cell>
          <cell r="E755">
            <v>0</v>
          </cell>
        </row>
        <row r="756">
          <cell r="A756">
            <v>0</v>
          </cell>
          <cell r="B756">
            <v>0</v>
          </cell>
          <cell r="D756">
            <v>0</v>
          </cell>
          <cell r="E756">
            <v>0</v>
          </cell>
        </row>
        <row r="757">
          <cell r="A757">
            <v>0</v>
          </cell>
          <cell r="B757">
            <v>0</v>
          </cell>
          <cell r="D757">
            <v>0</v>
          </cell>
          <cell r="E757">
            <v>0</v>
          </cell>
        </row>
        <row r="758">
          <cell r="A758">
            <v>0</v>
          </cell>
          <cell r="B758">
            <v>0</v>
          </cell>
          <cell r="D758">
            <v>0</v>
          </cell>
          <cell r="E758">
            <v>0</v>
          </cell>
        </row>
        <row r="759">
          <cell r="A759">
            <v>0</v>
          </cell>
          <cell r="B759">
            <v>0</v>
          </cell>
          <cell r="D759">
            <v>0</v>
          </cell>
          <cell r="E759">
            <v>0</v>
          </cell>
        </row>
        <row r="760">
          <cell r="A760">
            <v>0</v>
          </cell>
          <cell r="B760">
            <v>0</v>
          </cell>
          <cell r="D760">
            <v>0</v>
          </cell>
          <cell r="E760">
            <v>0</v>
          </cell>
        </row>
        <row r="761">
          <cell r="A761">
            <v>0</v>
          </cell>
          <cell r="B761">
            <v>0</v>
          </cell>
          <cell r="D761">
            <v>0</v>
          </cell>
          <cell r="E761">
            <v>0</v>
          </cell>
        </row>
        <row r="762">
          <cell r="A762">
            <v>0</v>
          </cell>
          <cell r="B762">
            <v>0</v>
          </cell>
          <cell r="D762">
            <v>0</v>
          </cell>
          <cell r="E762">
            <v>0</v>
          </cell>
        </row>
        <row r="763">
          <cell r="A763">
            <v>0</v>
          </cell>
          <cell r="B763">
            <v>0</v>
          </cell>
          <cell r="D763">
            <v>0</v>
          </cell>
          <cell r="E763">
            <v>0</v>
          </cell>
        </row>
        <row r="764">
          <cell r="A764">
            <v>0</v>
          </cell>
          <cell r="B764">
            <v>0</v>
          </cell>
          <cell r="D764">
            <v>0</v>
          </cell>
          <cell r="E764">
            <v>0</v>
          </cell>
        </row>
        <row r="765">
          <cell r="A765">
            <v>0</v>
          </cell>
          <cell r="B765">
            <v>0</v>
          </cell>
          <cell r="D765">
            <v>0</v>
          </cell>
          <cell r="E765">
            <v>0</v>
          </cell>
        </row>
        <row r="766">
          <cell r="A766">
            <v>0</v>
          </cell>
          <cell r="B766">
            <v>0</v>
          </cell>
          <cell r="D766">
            <v>0</v>
          </cell>
          <cell r="E766">
            <v>0</v>
          </cell>
        </row>
        <row r="767">
          <cell r="A767">
            <v>0</v>
          </cell>
          <cell r="B767">
            <v>0</v>
          </cell>
          <cell r="D767">
            <v>0</v>
          </cell>
          <cell r="E767">
            <v>0</v>
          </cell>
        </row>
        <row r="768">
          <cell r="A768">
            <v>0</v>
          </cell>
          <cell r="B768">
            <v>0</v>
          </cell>
          <cell r="D768">
            <v>0</v>
          </cell>
          <cell r="E768">
            <v>0</v>
          </cell>
        </row>
        <row r="769">
          <cell r="A769">
            <v>0</v>
          </cell>
          <cell r="B769">
            <v>0</v>
          </cell>
          <cell r="D769">
            <v>0</v>
          </cell>
          <cell r="E769">
            <v>0</v>
          </cell>
        </row>
        <row r="770">
          <cell r="A770">
            <v>0</v>
          </cell>
          <cell r="B770">
            <v>0</v>
          </cell>
          <cell r="D770">
            <v>0</v>
          </cell>
          <cell r="E770">
            <v>0</v>
          </cell>
        </row>
        <row r="771">
          <cell r="A771">
            <v>0</v>
          </cell>
          <cell r="B771">
            <v>0</v>
          </cell>
          <cell r="D771">
            <v>0</v>
          </cell>
          <cell r="E771">
            <v>0</v>
          </cell>
        </row>
        <row r="772">
          <cell r="A772">
            <v>0</v>
          </cell>
          <cell r="B772">
            <v>0</v>
          </cell>
          <cell r="D772">
            <v>0</v>
          </cell>
          <cell r="E772">
            <v>0</v>
          </cell>
        </row>
        <row r="773">
          <cell r="A773">
            <v>0</v>
          </cell>
          <cell r="B773">
            <v>0</v>
          </cell>
          <cell r="D773">
            <v>0</v>
          </cell>
          <cell r="E773">
            <v>0</v>
          </cell>
        </row>
        <row r="774">
          <cell r="A774">
            <v>0</v>
          </cell>
          <cell r="B774">
            <v>0</v>
          </cell>
          <cell r="D774">
            <v>0</v>
          </cell>
          <cell r="E774">
            <v>0</v>
          </cell>
        </row>
        <row r="775">
          <cell r="A775">
            <v>0</v>
          </cell>
          <cell r="B775">
            <v>0</v>
          </cell>
          <cell r="D775">
            <v>0</v>
          </cell>
          <cell r="E775">
            <v>0</v>
          </cell>
        </row>
        <row r="776">
          <cell r="A776">
            <v>0</v>
          </cell>
          <cell r="B776">
            <v>0</v>
          </cell>
          <cell r="D776">
            <v>0</v>
          </cell>
          <cell r="E776">
            <v>0</v>
          </cell>
        </row>
        <row r="777">
          <cell r="A777">
            <v>0</v>
          </cell>
          <cell r="B777">
            <v>0</v>
          </cell>
          <cell r="D777">
            <v>0</v>
          </cell>
          <cell r="E777">
            <v>0</v>
          </cell>
        </row>
        <row r="778">
          <cell r="A778">
            <v>0</v>
          </cell>
          <cell r="B778">
            <v>0</v>
          </cell>
          <cell r="D778">
            <v>0</v>
          </cell>
          <cell r="E778">
            <v>0</v>
          </cell>
        </row>
        <row r="779">
          <cell r="A779">
            <v>0</v>
          </cell>
          <cell r="B779">
            <v>0</v>
          </cell>
          <cell r="D779">
            <v>0</v>
          </cell>
          <cell r="E779">
            <v>0</v>
          </cell>
        </row>
        <row r="780">
          <cell r="A780">
            <v>0</v>
          </cell>
          <cell r="B780">
            <v>0</v>
          </cell>
          <cell r="D780">
            <v>0</v>
          </cell>
          <cell r="E780">
            <v>0</v>
          </cell>
        </row>
        <row r="781">
          <cell r="A781">
            <v>0</v>
          </cell>
          <cell r="B781">
            <v>0</v>
          </cell>
          <cell r="D781">
            <v>0</v>
          </cell>
          <cell r="E781">
            <v>0</v>
          </cell>
        </row>
        <row r="782">
          <cell r="A782">
            <v>0</v>
          </cell>
          <cell r="B782">
            <v>0</v>
          </cell>
          <cell r="D782">
            <v>0</v>
          </cell>
          <cell r="E782">
            <v>0</v>
          </cell>
        </row>
        <row r="783">
          <cell r="A783">
            <v>0</v>
          </cell>
          <cell r="B783">
            <v>0</v>
          </cell>
          <cell r="D783">
            <v>0</v>
          </cell>
          <cell r="E783">
            <v>0</v>
          </cell>
        </row>
        <row r="784">
          <cell r="A784">
            <v>0</v>
          </cell>
          <cell r="B784">
            <v>0</v>
          </cell>
          <cell r="D784">
            <v>0</v>
          </cell>
          <cell r="E784">
            <v>0</v>
          </cell>
        </row>
        <row r="785">
          <cell r="A785">
            <v>0</v>
          </cell>
          <cell r="B785">
            <v>0</v>
          </cell>
          <cell r="D785">
            <v>0</v>
          </cell>
          <cell r="E785">
            <v>0</v>
          </cell>
        </row>
        <row r="786">
          <cell r="A786">
            <v>0</v>
          </cell>
          <cell r="B786">
            <v>0</v>
          </cell>
          <cell r="D786">
            <v>0</v>
          </cell>
          <cell r="E786">
            <v>0</v>
          </cell>
        </row>
        <row r="787">
          <cell r="A787">
            <v>0</v>
          </cell>
          <cell r="B787">
            <v>0</v>
          </cell>
          <cell r="D787">
            <v>0</v>
          </cell>
          <cell r="E787">
            <v>0</v>
          </cell>
        </row>
        <row r="788">
          <cell r="A788">
            <v>0</v>
          </cell>
          <cell r="B788">
            <v>0</v>
          </cell>
          <cell r="D788">
            <v>0</v>
          </cell>
          <cell r="E788">
            <v>0</v>
          </cell>
        </row>
        <row r="789">
          <cell r="A789">
            <v>0</v>
          </cell>
          <cell r="B789">
            <v>0</v>
          </cell>
          <cell r="D789">
            <v>0</v>
          </cell>
          <cell r="E789">
            <v>0</v>
          </cell>
        </row>
        <row r="790">
          <cell r="A790">
            <v>0</v>
          </cell>
          <cell r="B790">
            <v>0</v>
          </cell>
          <cell r="D790">
            <v>0</v>
          </cell>
          <cell r="E790">
            <v>0</v>
          </cell>
        </row>
        <row r="791">
          <cell r="A791">
            <v>0</v>
          </cell>
          <cell r="B791">
            <v>0</v>
          </cell>
          <cell r="D791">
            <v>0</v>
          </cell>
          <cell r="E791">
            <v>0</v>
          </cell>
        </row>
        <row r="792">
          <cell r="A792">
            <v>0</v>
          </cell>
          <cell r="B792">
            <v>0</v>
          </cell>
          <cell r="D792">
            <v>0</v>
          </cell>
          <cell r="E792">
            <v>0</v>
          </cell>
        </row>
        <row r="793">
          <cell r="A793">
            <v>0</v>
          </cell>
          <cell r="B793">
            <v>0</v>
          </cell>
          <cell r="D793">
            <v>0</v>
          </cell>
          <cell r="E793">
            <v>0</v>
          </cell>
        </row>
        <row r="794">
          <cell r="A794">
            <v>0</v>
          </cell>
          <cell r="B794">
            <v>0</v>
          </cell>
          <cell r="D794">
            <v>0</v>
          </cell>
          <cell r="E794">
            <v>0</v>
          </cell>
        </row>
        <row r="795">
          <cell r="A795">
            <v>0</v>
          </cell>
          <cell r="B795">
            <v>0</v>
          </cell>
          <cell r="D795">
            <v>0</v>
          </cell>
          <cell r="E795">
            <v>0</v>
          </cell>
        </row>
        <row r="796">
          <cell r="A796">
            <v>0</v>
          </cell>
          <cell r="B796">
            <v>0</v>
          </cell>
          <cell r="D796">
            <v>0</v>
          </cell>
          <cell r="E796">
            <v>0</v>
          </cell>
        </row>
        <row r="797">
          <cell r="A797">
            <v>0</v>
          </cell>
          <cell r="B797">
            <v>0</v>
          </cell>
          <cell r="D797">
            <v>0</v>
          </cell>
          <cell r="E797">
            <v>0</v>
          </cell>
        </row>
        <row r="798">
          <cell r="A798">
            <v>0</v>
          </cell>
          <cell r="B798">
            <v>0</v>
          </cell>
          <cell r="D798">
            <v>0</v>
          </cell>
          <cell r="E798">
            <v>0</v>
          </cell>
        </row>
        <row r="799">
          <cell r="A799">
            <v>0</v>
          </cell>
          <cell r="B799">
            <v>0</v>
          </cell>
          <cell r="D799">
            <v>0</v>
          </cell>
          <cell r="E799">
            <v>0</v>
          </cell>
        </row>
        <row r="800">
          <cell r="A800">
            <v>0</v>
          </cell>
          <cell r="B800">
            <v>0</v>
          </cell>
          <cell r="D800">
            <v>0</v>
          </cell>
          <cell r="E800">
            <v>0</v>
          </cell>
        </row>
        <row r="801">
          <cell r="A801">
            <v>0</v>
          </cell>
          <cell r="B801">
            <v>0</v>
          </cell>
          <cell r="D801">
            <v>0</v>
          </cell>
          <cell r="E801">
            <v>0</v>
          </cell>
        </row>
        <row r="802">
          <cell r="A802">
            <v>0</v>
          </cell>
          <cell r="B802">
            <v>0</v>
          </cell>
          <cell r="D802">
            <v>0</v>
          </cell>
          <cell r="E802">
            <v>0</v>
          </cell>
        </row>
        <row r="803">
          <cell r="A803">
            <v>0</v>
          </cell>
          <cell r="B803">
            <v>0</v>
          </cell>
          <cell r="D803">
            <v>0</v>
          </cell>
          <cell r="E803">
            <v>0</v>
          </cell>
        </row>
        <row r="804">
          <cell r="A804">
            <v>0</v>
          </cell>
          <cell r="B804">
            <v>0</v>
          </cell>
          <cell r="D804">
            <v>0</v>
          </cell>
          <cell r="E804">
            <v>0</v>
          </cell>
        </row>
        <row r="805">
          <cell r="A805">
            <v>0</v>
          </cell>
          <cell r="B805">
            <v>0</v>
          </cell>
          <cell r="D805">
            <v>0</v>
          </cell>
          <cell r="E805">
            <v>0</v>
          </cell>
        </row>
        <row r="806">
          <cell r="A806">
            <v>0</v>
          </cell>
          <cell r="B806">
            <v>0</v>
          </cell>
          <cell r="D806">
            <v>0</v>
          </cell>
          <cell r="E806">
            <v>0</v>
          </cell>
        </row>
        <row r="807">
          <cell r="A807">
            <v>0</v>
          </cell>
          <cell r="B807">
            <v>0</v>
          </cell>
          <cell r="D807">
            <v>0</v>
          </cell>
          <cell r="E807">
            <v>0</v>
          </cell>
        </row>
        <row r="808">
          <cell r="A808">
            <v>0</v>
          </cell>
          <cell r="B808">
            <v>0</v>
          </cell>
          <cell r="D808">
            <v>0</v>
          </cell>
          <cell r="E808">
            <v>0</v>
          </cell>
        </row>
        <row r="809">
          <cell r="A809">
            <v>0</v>
          </cell>
          <cell r="B809">
            <v>0</v>
          </cell>
          <cell r="D809">
            <v>0</v>
          </cell>
          <cell r="E809">
            <v>0</v>
          </cell>
        </row>
        <row r="810">
          <cell r="A810">
            <v>0</v>
          </cell>
          <cell r="B810">
            <v>0</v>
          </cell>
          <cell r="D810">
            <v>0</v>
          </cell>
          <cell r="E810">
            <v>0</v>
          </cell>
        </row>
        <row r="811">
          <cell r="A811">
            <v>0</v>
          </cell>
          <cell r="B811">
            <v>0</v>
          </cell>
          <cell r="D811">
            <v>0</v>
          </cell>
          <cell r="E811">
            <v>0</v>
          </cell>
        </row>
        <row r="812">
          <cell r="A812">
            <v>0</v>
          </cell>
          <cell r="B812">
            <v>0</v>
          </cell>
          <cell r="D812">
            <v>0</v>
          </cell>
          <cell r="E812">
            <v>0</v>
          </cell>
        </row>
        <row r="813">
          <cell r="A813">
            <v>0</v>
          </cell>
          <cell r="B813">
            <v>0</v>
          </cell>
          <cell r="D813">
            <v>0</v>
          </cell>
          <cell r="E813">
            <v>0</v>
          </cell>
        </row>
        <row r="814">
          <cell r="A814">
            <v>0</v>
          </cell>
          <cell r="B814">
            <v>0</v>
          </cell>
          <cell r="D814">
            <v>0</v>
          </cell>
          <cell r="E814">
            <v>0</v>
          </cell>
        </row>
        <row r="815">
          <cell r="A815">
            <v>0</v>
          </cell>
          <cell r="B815">
            <v>0</v>
          </cell>
          <cell r="D815">
            <v>0</v>
          </cell>
          <cell r="E815">
            <v>0</v>
          </cell>
        </row>
        <row r="816">
          <cell r="A816">
            <v>0</v>
          </cell>
          <cell r="B816">
            <v>0</v>
          </cell>
          <cell r="D816">
            <v>0</v>
          </cell>
          <cell r="E816">
            <v>0</v>
          </cell>
        </row>
        <row r="817">
          <cell r="A817">
            <v>0</v>
          </cell>
          <cell r="B817">
            <v>0</v>
          </cell>
          <cell r="D817">
            <v>0</v>
          </cell>
          <cell r="E817">
            <v>0</v>
          </cell>
        </row>
        <row r="818">
          <cell r="A818">
            <v>0</v>
          </cell>
          <cell r="B818">
            <v>0</v>
          </cell>
          <cell r="D818">
            <v>0</v>
          </cell>
          <cell r="E818">
            <v>0</v>
          </cell>
        </row>
        <row r="819">
          <cell r="A819">
            <v>0</v>
          </cell>
          <cell r="B819">
            <v>0</v>
          </cell>
          <cell r="D819">
            <v>0</v>
          </cell>
          <cell r="E819">
            <v>0</v>
          </cell>
        </row>
        <row r="820">
          <cell r="A820">
            <v>0</v>
          </cell>
          <cell r="B820">
            <v>0</v>
          </cell>
          <cell r="D820">
            <v>0</v>
          </cell>
          <cell r="E820">
            <v>0</v>
          </cell>
        </row>
        <row r="821">
          <cell r="A821">
            <v>0</v>
          </cell>
          <cell r="B821">
            <v>0</v>
          </cell>
          <cell r="D821">
            <v>0</v>
          </cell>
          <cell r="E821">
            <v>0</v>
          </cell>
        </row>
        <row r="822">
          <cell r="A822">
            <v>0</v>
          </cell>
          <cell r="B822">
            <v>0</v>
          </cell>
          <cell r="D822">
            <v>0</v>
          </cell>
          <cell r="E822">
            <v>0</v>
          </cell>
        </row>
        <row r="823">
          <cell r="A823">
            <v>0</v>
          </cell>
          <cell r="B823">
            <v>0</v>
          </cell>
          <cell r="D823">
            <v>0</v>
          </cell>
          <cell r="E823">
            <v>0</v>
          </cell>
        </row>
        <row r="824">
          <cell r="A824">
            <v>0</v>
          </cell>
          <cell r="B824">
            <v>0</v>
          </cell>
          <cell r="D824">
            <v>0</v>
          </cell>
          <cell r="E824">
            <v>0</v>
          </cell>
        </row>
        <row r="825">
          <cell r="A825">
            <v>0</v>
          </cell>
          <cell r="B825">
            <v>0</v>
          </cell>
          <cell r="D825">
            <v>0</v>
          </cell>
          <cell r="E825">
            <v>0</v>
          </cell>
        </row>
        <row r="826">
          <cell r="A826">
            <v>0</v>
          </cell>
          <cell r="B826">
            <v>0</v>
          </cell>
          <cell r="D826">
            <v>0</v>
          </cell>
          <cell r="E826">
            <v>0</v>
          </cell>
        </row>
        <row r="827">
          <cell r="A827">
            <v>0</v>
          </cell>
          <cell r="B827">
            <v>0</v>
          </cell>
          <cell r="D827">
            <v>0</v>
          </cell>
          <cell r="E827">
            <v>0</v>
          </cell>
        </row>
        <row r="828">
          <cell r="A828">
            <v>0</v>
          </cell>
          <cell r="B828">
            <v>0</v>
          </cell>
          <cell r="D828">
            <v>0</v>
          </cell>
          <cell r="E828">
            <v>0</v>
          </cell>
        </row>
        <row r="829">
          <cell r="A829">
            <v>0</v>
          </cell>
          <cell r="B829">
            <v>0</v>
          </cell>
          <cell r="D829">
            <v>0</v>
          </cell>
          <cell r="E829">
            <v>0</v>
          </cell>
        </row>
        <row r="830">
          <cell r="A830">
            <v>0</v>
          </cell>
          <cell r="B830">
            <v>0</v>
          </cell>
          <cell r="D830">
            <v>0</v>
          </cell>
          <cell r="E830">
            <v>0</v>
          </cell>
        </row>
        <row r="831">
          <cell r="A831">
            <v>0</v>
          </cell>
          <cell r="B831">
            <v>0</v>
          </cell>
          <cell r="D831">
            <v>0</v>
          </cell>
          <cell r="E831">
            <v>0</v>
          </cell>
        </row>
        <row r="832">
          <cell r="A832">
            <v>0</v>
          </cell>
          <cell r="B832">
            <v>0</v>
          </cell>
          <cell r="D832">
            <v>0</v>
          </cell>
          <cell r="E832">
            <v>0</v>
          </cell>
        </row>
        <row r="833">
          <cell r="A833">
            <v>0</v>
          </cell>
          <cell r="B833">
            <v>0</v>
          </cell>
          <cell r="D833">
            <v>0</v>
          </cell>
          <cell r="E833">
            <v>0</v>
          </cell>
        </row>
        <row r="834">
          <cell r="A834">
            <v>0</v>
          </cell>
          <cell r="B834">
            <v>0</v>
          </cell>
          <cell r="D834">
            <v>0</v>
          </cell>
          <cell r="E834">
            <v>0</v>
          </cell>
        </row>
        <row r="835">
          <cell r="A835">
            <v>0</v>
          </cell>
          <cell r="B835">
            <v>0</v>
          </cell>
          <cell r="D835">
            <v>0</v>
          </cell>
          <cell r="E835">
            <v>0</v>
          </cell>
        </row>
        <row r="836">
          <cell r="A836">
            <v>0</v>
          </cell>
          <cell r="B836">
            <v>0</v>
          </cell>
          <cell r="D836">
            <v>0</v>
          </cell>
          <cell r="E836">
            <v>0</v>
          </cell>
        </row>
        <row r="837">
          <cell r="A837">
            <v>0</v>
          </cell>
          <cell r="B837">
            <v>0</v>
          </cell>
          <cell r="D837">
            <v>0</v>
          </cell>
          <cell r="E837">
            <v>0</v>
          </cell>
        </row>
        <row r="838">
          <cell r="A838">
            <v>0</v>
          </cell>
          <cell r="B838">
            <v>0</v>
          </cell>
          <cell r="D838">
            <v>0</v>
          </cell>
          <cell r="E838">
            <v>0</v>
          </cell>
        </row>
        <row r="839">
          <cell r="A839">
            <v>0</v>
          </cell>
          <cell r="B839">
            <v>0</v>
          </cell>
          <cell r="D839">
            <v>0</v>
          </cell>
          <cell r="E839">
            <v>0</v>
          </cell>
        </row>
        <row r="840">
          <cell r="A840">
            <v>0</v>
          </cell>
          <cell r="B840">
            <v>0</v>
          </cell>
          <cell r="D840">
            <v>0</v>
          </cell>
          <cell r="E840">
            <v>0</v>
          </cell>
        </row>
        <row r="841">
          <cell r="A841">
            <v>0</v>
          </cell>
          <cell r="B841">
            <v>0</v>
          </cell>
          <cell r="D841">
            <v>0</v>
          </cell>
          <cell r="E841">
            <v>0</v>
          </cell>
        </row>
        <row r="842">
          <cell r="A842">
            <v>0</v>
          </cell>
          <cell r="B842">
            <v>0</v>
          </cell>
          <cell r="D842">
            <v>0</v>
          </cell>
          <cell r="E842">
            <v>0</v>
          </cell>
        </row>
        <row r="843">
          <cell r="A843">
            <v>0</v>
          </cell>
          <cell r="B843">
            <v>0</v>
          </cell>
          <cell r="D843">
            <v>0</v>
          </cell>
          <cell r="E843">
            <v>0</v>
          </cell>
        </row>
        <row r="844">
          <cell r="A844">
            <v>0</v>
          </cell>
          <cell r="B844">
            <v>0</v>
          </cell>
          <cell r="D844">
            <v>0</v>
          </cell>
          <cell r="E844">
            <v>0</v>
          </cell>
        </row>
        <row r="845">
          <cell r="A845">
            <v>0</v>
          </cell>
          <cell r="B845">
            <v>0</v>
          </cell>
          <cell r="D845">
            <v>0</v>
          </cell>
          <cell r="E845">
            <v>0</v>
          </cell>
        </row>
        <row r="846">
          <cell r="A846">
            <v>0</v>
          </cell>
          <cell r="B846">
            <v>0</v>
          </cell>
          <cell r="D846">
            <v>0</v>
          </cell>
          <cell r="E846">
            <v>0</v>
          </cell>
        </row>
        <row r="847">
          <cell r="A847">
            <v>0</v>
          </cell>
          <cell r="B847">
            <v>0</v>
          </cell>
          <cell r="D847">
            <v>0</v>
          </cell>
          <cell r="E847">
            <v>0</v>
          </cell>
        </row>
        <row r="848">
          <cell r="A848">
            <v>0</v>
          </cell>
          <cell r="B848">
            <v>0</v>
          </cell>
          <cell r="D848">
            <v>0</v>
          </cell>
          <cell r="E848">
            <v>0</v>
          </cell>
        </row>
        <row r="849">
          <cell r="A849">
            <v>0</v>
          </cell>
          <cell r="B849">
            <v>0</v>
          </cell>
          <cell r="D849">
            <v>0</v>
          </cell>
          <cell r="E849">
            <v>0</v>
          </cell>
        </row>
        <row r="850">
          <cell r="A850">
            <v>0</v>
          </cell>
          <cell r="B850">
            <v>0</v>
          </cell>
          <cell r="D850">
            <v>0</v>
          </cell>
          <cell r="E850">
            <v>0</v>
          </cell>
        </row>
        <row r="851">
          <cell r="A851">
            <v>0</v>
          </cell>
          <cell r="B851">
            <v>0</v>
          </cell>
          <cell r="D851">
            <v>0</v>
          </cell>
          <cell r="E851">
            <v>0</v>
          </cell>
        </row>
        <row r="852">
          <cell r="A852">
            <v>0</v>
          </cell>
          <cell r="B852">
            <v>0</v>
          </cell>
          <cell r="D852">
            <v>0</v>
          </cell>
          <cell r="E852">
            <v>0</v>
          </cell>
        </row>
        <row r="853">
          <cell r="A853">
            <v>0</v>
          </cell>
          <cell r="B853">
            <v>0</v>
          </cell>
          <cell r="D853">
            <v>0</v>
          </cell>
          <cell r="E853">
            <v>0</v>
          </cell>
        </row>
        <row r="854">
          <cell r="A854">
            <v>0</v>
          </cell>
          <cell r="B854">
            <v>0</v>
          </cell>
          <cell r="D854">
            <v>0</v>
          </cell>
          <cell r="E854">
            <v>0</v>
          </cell>
        </row>
        <row r="855">
          <cell r="A855">
            <v>0</v>
          </cell>
          <cell r="B855">
            <v>0</v>
          </cell>
          <cell r="D855">
            <v>0</v>
          </cell>
          <cell r="E855">
            <v>0</v>
          </cell>
        </row>
        <row r="856">
          <cell r="A856">
            <v>0</v>
          </cell>
          <cell r="B856">
            <v>0</v>
          </cell>
          <cell r="D856">
            <v>0</v>
          </cell>
          <cell r="E856">
            <v>0</v>
          </cell>
        </row>
        <row r="857">
          <cell r="A857">
            <v>0</v>
          </cell>
          <cell r="B857">
            <v>0</v>
          </cell>
          <cell r="D857">
            <v>0</v>
          </cell>
          <cell r="E857">
            <v>0</v>
          </cell>
        </row>
        <row r="858">
          <cell r="A858">
            <v>0</v>
          </cell>
          <cell r="B858">
            <v>0</v>
          </cell>
          <cell r="D858">
            <v>0</v>
          </cell>
          <cell r="E858">
            <v>0</v>
          </cell>
        </row>
        <row r="859">
          <cell r="A859">
            <v>0</v>
          </cell>
          <cell r="B859">
            <v>0</v>
          </cell>
          <cell r="D859">
            <v>0</v>
          </cell>
          <cell r="E859">
            <v>0</v>
          </cell>
        </row>
        <row r="860">
          <cell r="A860">
            <v>0</v>
          </cell>
          <cell r="B860">
            <v>0</v>
          </cell>
          <cell r="D860">
            <v>0</v>
          </cell>
          <cell r="E860">
            <v>0</v>
          </cell>
        </row>
        <row r="861">
          <cell r="A861">
            <v>0</v>
          </cell>
          <cell r="B861">
            <v>0</v>
          </cell>
          <cell r="D861">
            <v>0</v>
          </cell>
          <cell r="E861">
            <v>0</v>
          </cell>
        </row>
        <row r="862">
          <cell r="A862">
            <v>0</v>
          </cell>
          <cell r="B862">
            <v>0</v>
          </cell>
          <cell r="D862">
            <v>0</v>
          </cell>
          <cell r="E862">
            <v>0</v>
          </cell>
        </row>
        <row r="863">
          <cell r="A863">
            <v>0</v>
          </cell>
          <cell r="B863">
            <v>0</v>
          </cell>
          <cell r="D863">
            <v>0</v>
          </cell>
          <cell r="E863">
            <v>0</v>
          </cell>
        </row>
        <row r="864">
          <cell r="A864">
            <v>0</v>
          </cell>
          <cell r="B864">
            <v>0</v>
          </cell>
          <cell r="D864">
            <v>0</v>
          </cell>
          <cell r="E864">
            <v>0</v>
          </cell>
        </row>
        <row r="865">
          <cell r="A865">
            <v>0</v>
          </cell>
          <cell r="B865">
            <v>0</v>
          </cell>
          <cell r="D865">
            <v>0</v>
          </cell>
          <cell r="E865">
            <v>0</v>
          </cell>
        </row>
        <row r="866">
          <cell r="A866">
            <v>0</v>
          </cell>
          <cell r="B866">
            <v>0</v>
          </cell>
          <cell r="D866">
            <v>0</v>
          </cell>
          <cell r="E866">
            <v>0</v>
          </cell>
        </row>
        <row r="867">
          <cell r="A867">
            <v>0</v>
          </cell>
          <cell r="B867">
            <v>0</v>
          </cell>
          <cell r="D867">
            <v>0</v>
          </cell>
          <cell r="E867">
            <v>0</v>
          </cell>
        </row>
        <row r="868">
          <cell r="A868">
            <v>0</v>
          </cell>
          <cell r="B868">
            <v>0</v>
          </cell>
          <cell r="D868">
            <v>0</v>
          </cell>
          <cell r="E868">
            <v>0</v>
          </cell>
        </row>
        <row r="869">
          <cell r="A869">
            <v>0</v>
          </cell>
          <cell r="B869">
            <v>0</v>
          </cell>
          <cell r="D869">
            <v>0</v>
          </cell>
          <cell r="E869">
            <v>0</v>
          </cell>
        </row>
        <row r="870">
          <cell r="A870">
            <v>0</v>
          </cell>
          <cell r="B870">
            <v>0</v>
          </cell>
          <cell r="D870">
            <v>0</v>
          </cell>
          <cell r="E870">
            <v>0</v>
          </cell>
        </row>
        <row r="871">
          <cell r="A871">
            <v>0</v>
          </cell>
          <cell r="B871">
            <v>0</v>
          </cell>
          <cell r="D871">
            <v>0</v>
          </cell>
          <cell r="E871">
            <v>0</v>
          </cell>
        </row>
        <row r="872">
          <cell r="A872">
            <v>0</v>
          </cell>
          <cell r="B872">
            <v>0</v>
          </cell>
          <cell r="D872">
            <v>0</v>
          </cell>
          <cell r="E872">
            <v>0</v>
          </cell>
        </row>
        <row r="873">
          <cell r="A873">
            <v>0</v>
          </cell>
          <cell r="B873">
            <v>0</v>
          </cell>
          <cell r="D873">
            <v>0</v>
          </cell>
          <cell r="E873">
            <v>0</v>
          </cell>
        </row>
        <row r="874">
          <cell r="A874">
            <v>0</v>
          </cell>
          <cell r="B874">
            <v>0</v>
          </cell>
          <cell r="D874">
            <v>0</v>
          </cell>
          <cell r="E874">
            <v>0</v>
          </cell>
        </row>
        <row r="875">
          <cell r="A875">
            <v>0</v>
          </cell>
          <cell r="B875">
            <v>0</v>
          </cell>
          <cell r="D875">
            <v>0</v>
          </cell>
          <cell r="E875">
            <v>0</v>
          </cell>
        </row>
        <row r="876">
          <cell r="A876">
            <v>0</v>
          </cell>
          <cell r="B876">
            <v>0</v>
          </cell>
          <cell r="D876">
            <v>0</v>
          </cell>
          <cell r="E876">
            <v>0</v>
          </cell>
        </row>
        <row r="877">
          <cell r="A877">
            <v>0</v>
          </cell>
          <cell r="B877">
            <v>0</v>
          </cell>
          <cell r="D877">
            <v>0</v>
          </cell>
          <cell r="E877">
            <v>0</v>
          </cell>
        </row>
        <row r="878">
          <cell r="A878">
            <v>0</v>
          </cell>
          <cell r="B878">
            <v>0</v>
          </cell>
          <cell r="D878">
            <v>0</v>
          </cell>
          <cell r="E878">
            <v>0</v>
          </cell>
        </row>
        <row r="879">
          <cell r="A879">
            <v>0</v>
          </cell>
          <cell r="B879">
            <v>0</v>
          </cell>
          <cell r="D879">
            <v>0</v>
          </cell>
          <cell r="E879">
            <v>0</v>
          </cell>
        </row>
        <row r="880">
          <cell r="A880">
            <v>0</v>
          </cell>
          <cell r="B880">
            <v>0</v>
          </cell>
          <cell r="D880">
            <v>0</v>
          </cell>
          <cell r="E880">
            <v>0</v>
          </cell>
        </row>
        <row r="881">
          <cell r="A881">
            <v>0</v>
          </cell>
          <cell r="B881">
            <v>0</v>
          </cell>
          <cell r="D881">
            <v>0</v>
          </cell>
          <cell r="E881">
            <v>0</v>
          </cell>
        </row>
        <row r="882">
          <cell r="A882">
            <v>0</v>
          </cell>
          <cell r="B882">
            <v>0</v>
          </cell>
          <cell r="D882">
            <v>0</v>
          </cell>
          <cell r="E882">
            <v>0</v>
          </cell>
        </row>
        <row r="883">
          <cell r="A883">
            <v>0</v>
          </cell>
          <cell r="B883">
            <v>0</v>
          </cell>
          <cell r="D883">
            <v>0</v>
          </cell>
          <cell r="E883">
            <v>0</v>
          </cell>
        </row>
        <row r="884">
          <cell r="A884">
            <v>0</v>
          </cell>
          <cell r="B884">
            <v>0</v>
          </cell>
          <cell r="D884">
            <v>0</v>
          </cell>
          <cell r="E884">
            <v>0</v>
          </cell>
        </row>
        <row r="885">
          <cell r="A885">
            <v>0</v>
          </cell>
          <cell r="B885">
            <v>0</v>
          </cell>
          <cell r="D885">
            <v>0</v>
          </cell>
          <cell r="E885">
            <v>0</v>
          </cell>
        </row>
        <row r="886">
          <cell r="A886">
            <v>0</v>
          </cell>
          <cell r="B886">
            <v>0</v>
          </cell>
          <cell r="D886">
            <v>0</v>
          </cell>
          <cell r="E886">
            <v>0</v>
          </cell>
        </row>
        <row r="887">
          <cell r="A887">
            <v>0</v>
          </cell>
          <cell r="B887">
            <v>0</v>
          </cell>
          <cell r="D887">
            <v>0</v>
          </cell>
          <cell r="E887">
            <v>0</v>
          </cell>
        </row>
        <row r="888">
          <cell r="A888">
            <v>0</v>
          </cell>
          <cell r="B888">
            <v>0</v>
          </cell>
          <cell r="D888">
            <v>0</v>
          </cell>
          <cell r="E888">
            <v>0</v>
          </cell>
        </row>
        <row r="889">
          <cell r="A889">
            <v>0</v>
          </cell>
          <cell r="B889">
            <v>0</v>
          </cell>
          <cell r="D889">
            <v>0</v>
          </cell>
          <cell r="E889">
            <v>0</v>
          </cell>
        </row>
        <row r="890">
          <cell r="A890">
            <v>0</v>
          </cell>
          <cell r="B890">
            <v>0</v>
          </cell>
          <cell r="D890">
            <v>0</v>
          </cell>
          <cell r="E890">
            <v>0</v>
          </cell>
        </row>
        <row r="891">
          <cell r="A891">
            <v>0</v>
          </cell>
          <cell r="B891">
            <v>0</v>
          </cell>
          <cell r="D891">
            <v>0</v>
          </cell>
          <cell r="E891">
            <v>0</v>
          </cell>
        </row>
        <row r="892">
          <cell r="A892">
            <v>0</v>
          </cell>
          <cell r="B892">
            <v>0</v>
          </cell>
          <cell r="D892">
            <v>0</v>
          </cell>
          <cell r="E892">
            <v>0</v>
          </cell>
        </row>
        <row r="893">
          <cell r="A893">
            <v>0</v>
          </cell>
          <cell r="B893">
            <v>0</v>
          </cell>
          <cell r="D893">
            <v>0</v>
          </cell>
          <cell r="E893">
            <v>0</v>
          </cell>
        </row>
        <row r="894">
          <cell r="A894">
            <v>0</v>
          </cell>
          <cell r="B894">
            <v>0</v>
          </cell>
          <cell r="D894">
            <v>0</v>
          </cell>
          <cell r="E894">
            <v>0</v>
          </cell>
        </row>
        <row r="895">
          <cell r="A895">
            <v>0</v>
          </cell>
          <cell r="B895">
            <v>0</v>
          </cell>
          <cell r="D895">
            <v>0</v>
          </cell>
          <cell r="E895">
            <v>0</v>
          </cell>
        </row>
        <row r="896">
          <cell r="A896">
            <v>0</v>
          </cell>
          <cell r="B896">
            <v>0</v>
          </cell>
          <cell r="D896">
            <v>0</v>
          </cell>
          <cell r="E896">
            <v>0</v>
          </cell>
        </row>
        <row r="897">
          <cell r="A897">
            <v>0</v>
          </cell>
          <cell r="B897">
            <v>0</v>
          </cell>
          <cell r="D897">
            <v>0</v>
          </cell>
          <cell r="E897">
            <v>0</v>
          </cell>
        </row>
        <row r="898">
          <cell r="A898">
            <v>0</v>
          </cell>
          <cell r="B898">
            <v>0</v>
          </cell>
          <cell r="D898">
            <v>0</v>
          </cell>
          <cell r="E898">
            <v>0</v>
          </cell>
        </row>
        <row r="899">
          <cell r="A899">
            <v>0</v>
          </cell>
          <cell r="B899">
            <v>0</v>
          </cell>
          <cell r="D899">
            <v>0</v>
          </cell>
          <cell r="E899">
            <v>0</v>
          </cell>
        </row>
        <row r="900">
          <cell r="A900">
            <v>0</v>
          </cell>
          <cell r="B900">
            <v>0</v>
          </cell>
          <cell r="D900">
            <v>0</v>
          </cell>
          <cell r="E900">
            <v>0</v>
          </cell>
        </row>
        <row r="901">
          <cell r="A901">
            <v>0</v>
          </cell>
          <cell r="B901">
            <v>0</v>
          </cell>
          <cell r="D901">
            <v>0</v>
          </cell>
          <cell r="E901">
            <v>0</v>
          </cell>
        </row>
        <row r="902">
          <cell r="A902">
            <v>0</v>
          </cell>
          <cell r="B902">
            <v>0</v>
          </cell>
          <cell r="D902">
            <v>0</v>
          </cell>
          <cell r="E902">
            <v>0</v>
          </cell>
        </row>
        <row r="903">
          <cell r="A903">
            <v>0</v>
          </cell>
          <cell r="B903">
            <v>0</v>
          </cell>
          <cell r="D903">
            <v>0</v>
          </cell>
          <cell r="E903">
            <v>0</v>
          </cell>
        </row>
        <row r="904">
          <cell r="A904">
            <v>0</v>
          </cell>
          <cell r="B904">
            <v>0</v>
          </cell>
          <cell r="D904">
            <v>0</v>
          </cell>
          <cell r="E904">
            <v>0</v>
          </cell>
        </row>
        <row r="905">
          <cell r="A905">
            <v>0</v>
          </cell>
          <cell r="B905">
            <v>0</v>
          </cell>
          <cell r="D905">
            <v>0</v>
          </cell>
          <cell r="E905">
            <v>0</v>
          </cell>
        </row>
        <row r="906">
          <cell r="A906">
            <v>0</v>
          </cell>
          <cell r="B906">
            <v>0</v>
          </cell>
          <cell r="D906">
            <v>0</v>
          </cell>
          <cell r="E906">
            <v>0</v>
          </cell>
        </row>
        <row r="907">
          <cell r="A907">
            <v>0</v>
          </cell>
          <cell r="B907">
            <v>0</v>
          </cell>
          <cell r="D907">
            <v>0</v>
          </cell>
          <cell r="E907">
            <v>0</v>
          </cell>
        </row>
        <row r="908">
          <cell r="A908">
            <v>0</v>
          </cell>
          <cell r="B908">
            <v>0</v>
          </cell>
          <cell r="D908">
            <v>0</v>
          </cell>
          <cell r="E908">
            <v>0</v>
          </cell>
        </row>
        <row r="909">
          <cell r="A909">
            <v>0</v>
          </cell>
          <cell r="B909">
            <v>0</v>
          </cell>
          <cell r="D909">
            <v>0</v>
          </cell>
          <cell r="E909">
            <v>0</v>
          </cell>
        </row>
        <row r="910">
          <cell r="A910">
            <v>0</v>
          </cell>
          <cell r="B910">
            <v>0</v>
          </cell>
          <cell r="D910">
            <v>0</v>
          </cell>
          <cell r="E910">
            <v>0</v>
          </cell>
        </row>
        <row r="911">
          <cell r="A911">
            <v>0</v>
          </cell>
          <cell r="B911">
            <v>0</v>
          </cell>
          <cell r="D911">
            <v>0</v>
          </cell>
          <cell r="E911">
            <v>0</v>
          </cell>
        </row>
        <row r="912">
          <cell r="A912">
            <v>0</v>
          </cell>
          <cell r="B912">
            <v>0</v>
          </cell>
          <cell r="D912">
            <v>0</v>
          </cell>
          <cell r="E912">
            <v>0</v>
          </cell>
        </row>
        <row r="913">
          <cell r="A913">
            <v>0</v>
          </cell>
          <cell r="B913">
            <v>0</v>
          </cell>
          <cell r="D913">
            <v>0</v>
          </cell>
          <cell r="E913">
            <v>0</v>
          </cell>
        </row>
        <row r="914">
          <cell r="A914">
            <v>0</v>
          </cell>
          <cell r="B914">
            <v>0</v>
          </cell>
          <cell r="D914">
            <v>0</v>
          </cell>
          <cell r="E914">
            <v>0</v>
          </cell>
        </row>
        <row r="915">
          <cell r="A915">
            <v>0</v>
          </cell>
          <cell r="B915">
            <v>0</v>
          </cell>
          <cell r="D915">
            <v>0</v>
          </cell>
          <cell r="E915">
            <v>0</v>
          </cell>
        </row>
        <row r="916">
          <cell r="A916">
            <v>0</v>
          </cell>
          <cell r="B916">
            <v>0</v>
          </cell>
          <cell r="D916">
            <v>0</v>
          </cell>
          <cell r="E916">
            <v>0</v>
          </cell>
        </row>
        <row r="917">
          <cell r="A917">
            <v>0</v>
          </cell>
          <cell r="B917">
            <v>0</v>
          </cell>
          <cell r="D917">
            <v>0</v>
          </cell>
          <cell r="E917">
            <v>0</v>
          </cell>
        </row>
        <row r="918">
          <cell r="A918">
            <v>0</v>
          </cell>
          <cell r="B918">
            <v>0</v>
          </cell>
          <cell r="D918">
            <v>0</v>
          </cell>
          <cell r="E918">
            <v>0</v>
          </cell>
        </row>
        <row r="919">
          <cell r="A919">
            <v>0</v>
          </cell>
          <cell r="B919">
            <v>0</v>
          </cell>
          <cell r="D919">
            <v>0</v>
          </cell>
          <cell r="E919">
            <v>0</v>
          </cell>
        </row>
        <row r="920">
          <cell r="A920">
            <v>0</v>
          </cell>
          <cell r="B920">
            <v>0</v>
          </cell>
          <cell r="D920">
            <v>0</v>
          </cell>
          <cell r="E920">
            <v>0</v>
          </cell>
        </row>
        <row r="921">
          <cell r="A921">
            <v>0</v>
          </cell>
          <cell r="B921">
            <v>0</v>
          </cell>
          <cell r="D921">
            <v>0</v>
          </cell>
          <cell r="E921">
            <v>0</v>
          </cell>
        </row>
        <row r="922">
          <cell r="A922">
            <v>0</v>
          </cell>
          <cell r="B922">
            <v>0</v>
          </cell>
          <cell r="D922">
            <v>0</v>
          </cell>
          <cell r="E922">
            <v>0</v>
          </cell>
        </row>
        <row r="923">
          <cell r="A923">
            <v>0</v>
          </cell>
          <cell r="B923">
            <v>0</v>
          </cell>
          <cell r="D923">
            <v>0</v>
          </cell>
          <cell r="E923">
            <v>0</v>
          </cell>
        </row>
        <row r="924">
          <cell r="A924">
            <v>0</v>
          </cell>
          <cell r="B924">
            <v>0</v>
          </cell>
          <cell r="D924">
            <v>0</v>
          </cell>
          <cell r="E924">
            <v>0</v>
          </cell>
        </row>
        <row r="925">
          <cell r="A925">
            <v>0</v>
          </cell>
          <cell r="B925">
            <v>0</v>
          </cell>
          <cell r="D925">
            <v>0</v>
          </cell>
          <cell r="E925">
            <v>0</v>
          </cell>
        </row>
        <row r="926">
          <cell r="A926">
            <v>0</v>
          </cell>
          <cell r="B926">
            <v>0</v>
          </cell>
          <cell r="D926">
            <v>0</v>
          </cell>
          <cell r="E926">
            <v>0</v>
          </cell>
        </row>
        <row r="927">
          <cell r="A927">
            <v>0</v>
          </cell>
          <cell r="B927">
            <v>0</v>
          </cell>
          <cell r="D927">
            <v>0</v>
          </cell>
          <cell r="E927">
            <v>0</v>
          </cell>
        </row>
        <row r="928">
          <cell r="A928">
            <v>0</v>
          </cell>
          <cell r="B928">
            <v>0</v>
          </cell>
          <cell r="D928">
            <v>0</v>
          </cell>
          <cell r="E928">
            <v>0</v>
          </cell>
        </row>
        <row r="929">
          <cell r="A929">
            <v>0</v>
          </cell>
          <cell r="B929">
            <v>0</v>
          </cell>
          <cell r="D929">
            <v>0</v>
          </cell>
          <cell r="E929">
            <v>0</v>
          </cell>
        </row>
        <row r="930">
          <cell r="A930">
            <v>0</v>
          </cell>
          <cell r="B930">
            <v>0</v>
          </cell>
          <cell r="D930">
            <v>0</v>
          </cell>
          <cell r="E930">
            <v>0</v>
          </cell>
        </row>
        <row r="931">
          <cell r="A931">
            <v>0</v>
          </cell>
          <cell r="B931">
            <v>0</v>
          </cell>
          <cell r="D931">
            <v>0</v>
          </cell>
          <cell r="E931">
            <v>0</v>
          </cell>
        </row>
        <row r="932">
          <cell r="A932">
            <v>0</v>
          </cell>
          <cell r="B932">
            <v>0</v>
          </cell>
          <cell r="D932">
            <v>0</v>
          </cell>
          <cell r="E932">
            <v>0</v>
          </cell>
        </row>
        <row r="933">
          <cell r="A933">
            <v>0</v>
          </cell>
          <cell r="B933">
            <v>0</v>
          </cell>
          <cell r="D933">
            <v>0</v>
          </cell>
          <cell r="E933">
            <v>0</v>
          </cell>
        </row>
        <row r="934">
          <cell r="A934">
            <v>0</v>
          </cell>
          <cell r="B934">
            <v>0</v>
          </cell>
          <cell r="D934">
            <v>0</v>
          </cell>
          <cell r="E934">
            <v>0</v>
          </cell>
        </row>
        <row r="935">
          <cell r="A935">
            <v>0</v>
          </cell>
          <cell r="B935">
            <v>0</v>
          </cell>
          <cell r="D935">
            <v>0</v>
          </cell>
          <cell r="E935">
            <v>0</v>
          </cell>
        </row>
        <row r="936">
          <cell r="A936">
            <v>0</v>
          </cell>
          <cell r="B936">
            <v>0</v>
          </cell>
          <cell r="D936">
            <v>0</v>
          </cell>
          <cell r="E936">
            <v>0</v>
          </cell>
        </row>
        <row r="937">
          <cell r="A937">
            <v>0</v>
          </cell>
          <cell r="B937">
            <v>0</v>
          </cell>
          <cell r="D937">
            <v>0</v>
          </cell>
          <cell r="E937">
            <v>0</v>
          </cell>
        </row>
        <row r="938">
          <cell r="A938">
            <v>0</v>
          </cell>
          <cell r="B938">
            <v>0</v>
          </cell>
          <cell r="D938">
            <v>0</v>
          </cell>
          <cell r="E938">
            <v>0</v>
          </cell>
        </row>
        <row r="939">
          <cell r="A939">
            <v>0</v>
          </cell>
          <cell r="B939">
            <v>0</v>
          </cell>
          <cell r="D939">
            <v>0</v>
          </cell>
          <cell r="E939">
            <v>0</v>
          </cell>
        </row>
        <row r="940">
          <cell r="A940">
            <v>0</v>
          </cell>
          <cell r="B940">
            <v>0</v>
          </cell>
          <cell r="D940">
            <v>0</v>
          </cell>
          <cell r="E940">
            <v>0</v>
          </cell>
        </row>
        <row r="941">
          <cell r="A941">
            <v>0</v>
          </cell>
          <cell r="B941">
            <v>0</v>
          </cell>
          <cell r="D941">
            <v>0</v>
          </cell>
          <cell r="E941">
            <v>0</v>
          </cell>
        </row>
        <row r="942">
          <cell r="A942">
            <v>0</v>
          </cell>
          <cell r="B942">
            <v>0</v>
          </cell>
          <cell r="D942">
            <v>0</v>
          </cell>
          <cell r="E942">
            <v>0</v>
          </cell>
        </row>
        <row r="943">
          <cell r="A943">
            <v>0</v>
          </cell>
          <cell r="B943">
            <v>0</v>
          </cell>
          <cell r="D943">
            <v>0</v>
          </cell>
          <cell r="E943">
            <v>0</v>
          </cell>
        </row>
        <row r="944">
          <cell r="A944">
            <v>0</v>
          </cell>
          <cell r="B944">
            <v>0</v>
          </cell>
          <cell r="D944">
            <v>0</v>
          </cell>
          <cell r="E944">
            <v>0</v>
          </cell>
        </row>
        <row r="945">
          <cell r="A945">
            <v>0</v>
          </cell>
          <cell r="B945">
            <v>0</v>
          </cell>
          <cell r="D945">
            <v>0</v>
          </cell>
          <cell r="E945">
            <v>0</v>
          </cell>
        </row>
        <row r="946">
          <cell r="A946">
            <v>0</v>
          </cell>
          <cell r="B946">
            <v>0</v>
          </cell>
          <cell r="D946">
            <v>0</v>
          </cell>
          <cell r="E946">
            <v>0</v>
          </cell>
        </row>
        <row r="947">
          <cell r="A947">
            <v>0</v>
          </cell>
          <cell r="B947">
            <v>0</v>
          </cell>
          <cell r="D947">
            <v>0</v>
          </cell>
          <cell r="E947">
            <v>0</v>
          </cell>
        </row>
        <row r="948">
          <cell r="A948">
            <v>0</v>
          </cell>
          <cell r="B948">
            <v>0</v>
          </cell>
          <cell r="D948">
            <v>0</v>
          </cell>
          <cell r="E948">
            <v>0</v>
          </cell>
        </row>
        <row r="949">
          <cell r="A949">
            <v>0</v>
          </cell>
          <cell r="B949">
            <v>0</v>
          </cell>
          <cell r="D949">
            <v>0</v>
          </cell>
          <cell r="E949">
            <v>0</v>
          </cell>
        </row>
        <row r="950">
          <cell r="A950">
            <v>0</v>
          </cell>
          <cell r="B950">
            <v>0</v>
          </cell>
          <cell r="D950">
            <v>0</v>
          </cell>
          <cell r="E950">
            <v>0</v>
          </cell>
        </row>
        <row r="951">
          <cell r="A951">
            <v>0</v>
          </cell>
          <cell r="B951">
            <v>0</v>
          </cell>
          <cell r="D951">
            <v>0</v>
          </cell>
          <cell r="E951">
            <v>0</v>
          </cell>
        </row>
        <row r="952">
          <cell r="A952">
            <v>0</v>
          </cell>
          <cell r="B952">
            <v>0</v>
          </cell>
          <cell r="D952">
            <v>0</v>
          </cell>
          <cell r="E952">
            <v>0</v>
          </cell>
        </row>
        <row r="953">
          <cell r="A953">
            <v>0</v>
          </cell>
          <cell r="B953">
            <v>0</v>
          </cell>
          <cell r="D953">
            <v>0</v>
          </cell>
          <cell r="E953">
            <v>0</v>
          </cell>
        </row>
        <row r="954">
          <cell r="A954">
            <v>0</v>
          </cell>
          <cell r="B954">
            <v>0</v>
          </cell>
          <cell r="D954">
            <v>0</v>
          </cell>
          <cell r="E954">
            <v>0</v>
          </cell>
        </row>
        <row r="955">
          <cell r="A955">
            <v>0</v>
          </cell>
          <cell r="B955">
            <v>0</v>
          </cell>
          <cell r="D955">
            <v>0</v>
          </cell>
          <cell r="E955">
            <v>0</v>
          </cell>
        </row>
        <row r="956">
          <cell r="A956">
            <v>0</v>
          </cell>
          <cell r="B956">
            <v>0</v>
          </cell>
          <cell r="D956">
            <v>0</v>
          </cell>
          <cell r="E956">
            <v>0</v>
          </cell>
        </row>
        <row r="957">
          <cell r="A957">
            <v>0</v>
          </cell>
          <cell r="B957">
            <v>0</v>
          </cell>
          <cell r="D957">
            <v>0</v>
          </cell>
          <cell r="E957">
            <v>0</v>
          </cell>
        </row>
        <row r="958">
          <cell r="A958">
            <v>0</v>
          </cell>
          <cell r="B958">
            <v>0</v>
          </cell>
          <cell r="D958">
            <v>0</v>
          </cell>
          <cell r="E958">
            <v>0</v>
          </cell>
        </row>
        <row r="959">
          <cell r="A959">
            <v>0</v>
          </cell>
          <cell r="B959">
            <v>0</v>
          </cell>
          <cell r="D959">
            <v>0</v>
          </cell>
          <cell r="E959">
            <v>0</v>
          </cell>
        </row>
        <row r="960">
          <cell r="A960">
            <v>0</v>
          </cell>
          <cell r="B960">
            <v>0</v>
          </cell>
          <cell r="D960">
            <v>0</v>
          </cell>
          <cell r="E960">
            <v>0</v>
          </cell>
        </row>
        <row r="961">
          <cell r="A961">
            <v>0</v>
          </cell>
          <cell r="B961">
            <v>0</v>
          </cell>
          <cell r="D961">
            <v>0</v>
          </cell>
          <cell r="E961">
            <v>0</v>
          </cell>
        </row>
        <row r="962">
          <cell r="A962">
            <v>0</v>
          </cell>
          <cell r="B962">
            <v>0</v>
          </cell>
          <cell r="D962">
            <v>0</v>
          </cell>
          <cell r="E962">
            <v>0</v>
          </cell>
        </row>
        <row r="963">
          <cell r="A963">
            <v>0</v>
          </cell>
          <cell r="B963">
            <v>0</v>
          </cell>
          <cell r="D963">
            <v>0</v>
          </cell>
          <cell r="E963">
            <v>0</v>
          </cell>
        </row>
        <row r="964">
          <cell r="A964">
            <v>0</v>
          </cell>
          <cell r="B964">
            <v>0</v>
          </cell>
          <cell r="D964">
            <v>0</v>
          </cell>
          <cell r="E964">
            <v>0</v>
          </cell>
        </row>
        <row r="965">
          <cell r="A965">
            <v>0</v>
          </cell>
          <cell r="B965">
            <v>0</v>
          </cell>
          <cell r="D965">
            <v>0</v>
          </cell>
          <cell r="E965">
            <v>0</v>
          </cell>
        </row>
        <row r="966">
          <cell r="A966">
            <v>0</v>
          </cell>
          <cell r="B966">
            <v>0</v>
          </cell>
          <cell r="D966">
            <v>0</v>
          </cell>
          <cell r="E966">
            <v>0</v>
          </cell>
        </row>
        <row r="967">
          <cell r="A967">
            <v>0</v>
          </cell>
          <cell r="B967">
            <v>0</v>
          </cell>
          <cell r="D967">
            <v>0</v>
          </cell>
          <cell r="E967">
            <v>0</v>
          </cell>
        </row>
        <row r="968">
          <cell r="A968">
            <v>0</v>
          </cell>
          <cell r="B968">
            <v>0</v>
          </cell>
          <cell r="D968">
            <v>0</v>
          </cell>
          <cell r="E968">
            <v>0</v>
          </cell>
        </row>
        <row r="969">
          <cell r="A969">
            <v>0</v>
          </cell>
          <cell r="B969">
            <v>0</v>
          </cell>
          <cell r="D969">
            <v>0</v>
          </cell>
          <cell r="E969">
            <v>0</v>
          </cell>
        </row>
        <row r="970">
          <cell r="A970">
            <v>0</v>
          </cell>
          <cell r="B970">
            <v>0</v>
          </cell>
          <cell r="D970">
            <v>0</v>
          </cell>
          <cell r="E970">
            <v>0</v>
          </cell>
        </row>
        <row r="971">
          <cell r="A971">
            <v>0</v>
          </cell>
          <cell r="B971">
            <v>0</v>
          </cell>
          <cell r="D971">
            <v>0</v>
          </cell>
          <cell r="E971">
            <v>0</v>
          </cell>
        </row>
        <row r="972">
          <cell r="A972">
            <v>0</v>
          </cell>
          <cell r="B972">
            <v>0</v>
          </cell>
          <cell r="D972">
            <v>0</v>
          </cell>
          <cell r="E972">
            <v>0</v>
          </cell>
        </row>
        <row r="973">
          <cell r="A973">
            <v>0</v>
          </cell>
          <cell r="B973">
            <v>0</v>
          </cell>
          <cell r="D973">
            <v>0</v>
          </cell>
          <cell r="E973">
            <v>0</v>
          </cell>
        </row>
        <row r="974">
          <cell r="A974">
            <v>0</v>
          </cell>
          <cell r="B974">
            <v>0</v>
          </cell>
          <cell r="D974">
            <v>0</v>
          </cell>
          <cell r="E974">
            <v>0</v>
          </cell>
        </row>
        <row r="975">
          <cell r="A975">
            <v>0</v>
          </cell>
          <cell r="B975">
            <v>0</v>
          </cell>
          <cell r="D975">
            <v>0</v>
          </cell>
          <cell r="E975">
            <v>0</v>
          </cell>
        </row>
        <row r="976">
          <cell r="A976">
            <v>0</v>
          </cell>
          <cell r="B976">
            <v>0</v>
          </cell>
          <cell r="D976">
            <v>0</v>
          </cell>
          <cell r="E976">
            <v>0</v>
          </cell>
        </row>
        <row r="977">
          <cell r="A977">
            <v>0</v>
          </cell>
          <cell r="B977">
            <v>0</v>
          </cell>
          <cell r="D977">
            <v>0</v>
          </cell>
          <cell r="E977">
            <v>0</v>
          </cell>
        </row>
        <row r="978">
          <cell r="A978">
            <v>0</v>
          </cell>
          <cell r="B978">
            <v>0</v>
          </cell>
          <cell r="D978">
            <v>0</v>
          </cell>
          <cell r="E978">
            <v>0</v>
          </cell>
        </row>
        <row r="979">
          <cell r="A979">
            <v>0</v>
          </cell>
          <cell r="B979">
            <v>0</v>
          </cell>
          <cell r="D979">
            <v>0</v>
          </cell>
          <cell r="E979">
            <v>0</v>
          </cell>
        </row>
        <row r="980">
          <cell r="A980">
            <v>0</v>
          </cell>
          <cell r="B980">
            <v>0</v>
          </cell>
          <cell r="D980">
            <v>0</v>
          </cell>
          <cell r="E980">
            <v>0</v>
          </cell>
        </row>
        <row r="981">
          <cell r="A981">
            <v>0</v>
          </cell>
          <cell r="B981">
            <v>0</v>
          </cell>
          <cell r="D981">
            <v>0</v>
          </cell>
          <cell r="E981">
            <v>0</v>
          </cell>
        </row>
        <row r="982">
          <cell r="A982">
            <v>0</v>
          </cell>
          <cell r="B982">
            <v>0</v>
          </cell>
          <cell r="D982">
            <v>0</v>
          </cell>
          <cell r="E982">
            <v>0</v>
          </cell>
        </row>
        <row r="983">
          <cell r="A983">
            <v>0</v>
          </cell>
          <cell r="B983">
            <v>0</v>
          </cell>
          <cell r="D983">
            <v>0</v>
          </cell>
          <cell r="E983">
            <v>0</v>
          </cell>
        </row>
        <row r="984">
          <cell r="A984">
            <v>0</v>
          </cell>
          <cell r="B984">
            <v>0</v>
          </cell>
          <cell r="D984">
            <v>0</v>
          </cell>
          <cell r="E984">
            <v>0</v>
          </cell>
        </row>
        <row r="985">
          <cell r="A985">
            <v>0</v>
          </cell>
          <cell r="B985">
            <v>0</v>
          </cell>
          <cell r="D985">
            <v>0</v>
          </cell>
          <cell r="E985">
            <v>0</v>
          </cell>
        </row>
        <row r="986">
          <cell r="A986">
            <v>0</v>
          </cell>
          <cell r="B986">
            <v>0</v>
          </cell>
          <cell r="D986">
            <v>0</v>
          </cell>
          <cell r="E986">
            <v>0</v>
          </cell>
        </row>
        <row r="987">
          <cell r="A987">
            <v>0</v>
          </cell>
          <cell r="B987">
            <v>0</v>
          </cell>
          <cell r="D987">
            <v>0</v>
          </cell>
          <cell r="E987">
            <v>0</v>
          </cell>
        </row>
        <row r="988">
          <cell r="A988">
            <v>0</v>
          </cell>
          <cell r="B988">
            <v>0</v>
          </cell>
          <cell r="D988">
            <v>0</v>
          </cell>
          <cell r="E988">
            <v>0</v>
          </cell>
        </row>
        <row r="989">
          <cell r="A989">
            <v>0</v>
          </cell>
          <cell r="B989">
            <v>0</v>
          </cell>
          <cell r="D989">
            <v>0</v>
          </cell>
          <cell r="E989">
            <v>0</v>
          </cell>
        </row>
        <row r="990">
          <cell r="A990">
            <v>0</v>
          </cell>
          <cell r="B990">
            <v>0</v>
          </cell>
          <cell r="D990">
            <v>0</v>
          </cell>
          <cell r="E990">
            <v>0</v>
          </cell>
        </row>
        <row r="991">
          <cell r="A991">
            <v>0</v>
          </cell>
          <cell r="B991">
            <v>0</v>
          </cell>
          <cell r="D991">
            <v>0</v>
          </cell>
          <cell r="E991">
            <v>0</v>
          </cell>
        </row>
        <row r="992">
          <cell r="A992">
            <v>0</v>
          </cell>
          <cell r="B992">
            <v>0</v>
          </cell>
          <cell r="D992">
            <v>0</v>
          </cell>
          <cell r="E992">
            <v>0</v>
          </cell>
        </row>
        <row r="993">
          <cell r="A993">
            <v>0</v>
          </cell>
          <cell r="B993">
            <v>0</v>
          </cell>
          <cell r="D993">
            <v>0</v>
          </cell>
          <cell r="E993">
            <v>0</v>
          </cell>
        </row>
        <row r="994">
          <cell r="A994">
            <v>0</v>
          </cell>
          <cell r="B994">
            <v>0</v>
          </cell>
          <cell r="D994">
            <v>0</v>
          </cell>
          <cell r="E994">
            <v>0</v>
          </cell>
        </row>
        <row r="995">
          <cell r="A995">
            <v>0</v>
          </cell>
          <cell r="B995">
            <v>0</v>
          </cell>
          <cell r="D995">
            <v>0</v>
          </cell>
          <cell r="E995">
            <v>0</v>
          </cell>
        </row>
        <row r="996">
          <cell r="A996">
            <v>0</v>
          </cell>
          <cell r="B996">
            <v>0</v>
          </cell>
          <cell r="D996">
            <v>0</v>
          </cell>
          <cell r="E996">
            <v>0</v>
          </cell>
        </row>
        <row r="997">
          <cell r="A997">
            <v>0</v>
          </cell>
          <cell r="B997">
            <v>0</v>
          </cell>
          <cell r="D997">
            <v>0</v>
          </cell>
          <cell r="E997">
            <v>0</v>
          </cell>
        </row>
        <row r="998">
          <cell r="A998">
            <v>0</v>
          </cell>
          <cell r="B998">
            <v>0</v>
          </cell>
          <cell r="D998">
            <v>0</v>
          </cell>
          <cell r="E998">
            <v>0</v>
          </cell>
        </row>
        <row r="999">
          <cell r="A999">
            <v>0</v>
          </cell>
          <cell r="B999">
            <v>0</v>
          </cell>
          <cell r="D999">
            <v>0</v>
          </cell>
          <cell r="E999">
            <v>0</v>
          </cell>
        </row>
        <row r="1000">
          <cell r="A1000">
            <v>0</v>
          </cell>
          <cell r="B1000">
            <v>0</v>
          </cell>
          <cell r="D1000">
            <v>0</v>
          </cell>
          <cell r="E1000">
            <v>0</v>
          </cell>
        </row>
        <row r="1001">
          <cell r="A1001">
            <v>0</v>
          </cell>
          <cell r="B1001">
            <v>0</v>
          </cell>
          <cell r="D1001">
            <v>0</v>
          </cell>
          <cell r="E1001">
            <v>0</v>
          </cell>
        </row>
        <row r="1002">
          <cell r="A1002">
            <v>0</v>
          </cell>
          <cell r="B1002">
            <v>0</v>
          </cell>
          <cell r="D1002">
            <v>0</v>
          </cell>
          <cell r="E1002">
            <v>0</v>
          </cell>
        </row>
        <row r="1003">
          <cell r="A1003">
            <v>0</v>
          </cell>
          <cell r="B1003">
            <v>0</v>
          </cell>
          <cell r="D1003">
            <v>0</v>
          </cell>
          <cell r="E1003">
            <v>0</v>
          </cell>
        </row>
        <row r="1004">
          <cell r="A1004">
            <v>0</v>
          </cell>
          <cell r="B1004">
            <v>0</v>
          </cell>
          <cell r="D1004">
            <v>0</v>
          </cell>
          <cell r="E1004">
            <v>0</v>
          </cell>
        </row>
        <row r="1005">
          <cell r="A1005">
            <v>0</v>
          </cell>
          <cell r="B1005">
            <v>0</v>
          </cell>
          <cell r="D1005">
            <v>0</v>
          </cell>
          <cell r="E1005">
            <v>0</v>
          </cell>
        </row>
        <row r="1006">
          <cell r="A1006">
            <v>0</v>
          </cell>
          <cell r="B1006">
            <v>0</v>
          </cell>
          <cell r="D1006">
            <v>0</v>
          </cell>
          <cell r="E1006">
            <v>0</v>
          </cell>
        </row>
        <row r="1007">
          <cell r="A1007">
            <v>0</v>
          </cell>
          <cell r="B1007">
            <v>0</v>
          </cell>
          <cell r="D1007">
            <v>0</v>
          </cell>
          <cell r="E1007">
            <v>0</v>
          </cell>
        </row>
        <row r="1008">
          <cell r="A1008">
            <v>0</v>
          </cell>
          <cell r="B1008">
            <v>0</v>
          </cell>
          <cell r="D1008">
            <v>0</v>
          </cell>
          <cell r="E1008">
            <v>0</v>
          </cell>
        </row>
        <row r="1009">
          <cell r="A1009">
            <v>0</v>
          </cell>
          <cell r="B1009">
            <v>0</v>
          </cell>
          <cell r="D1009">
            <v>0</v>
          </cell>
          <cell r="E1009">
            <v>0</v>
          </cell>
        </row>
        <row r="1010">
          <cell r="A1010">
            <v>0</v>
          </cell>
          <cell r="B1010">
            <v>0</v>
          </cell>
          <cell r="D1010">
            <v>0</v>
          </cell>
          <cell r="E1010">
            <v>0</v>
          </cell>
        </row>
        <row r="1011">
          <cell r="A1011">
            <v>0</v>
          </cell>
          <cell r="B1011">
            <v>0</v>
          </cell>
          <cell r="D1011">
            <v>0</v>
          </cell>
          <cell r="E1011">
            <v>0</v>
          </cell>
        </row>
        <row r="1012">
          <cell r="A1012">
            <v>0</v>
          </cell>
          <cell r="B1012">
            <v>0</v>
          </cell>
          <cell r="D1012">
            <v>0</v>
          </cell>
          <cell r="E1012">
            <v>0</v>
          </cell>
        </row>
        <row r="1013">
          <cell r="A1013">
            <v>0</v>
          </cell>
          <cell r="B1013">
            <v>0</v>
          </cell>
          <cell r="D1013">
            <v>0</v>
          </cell>
          <cell r="E1013">
            <v>0</v>
          </cell>
        </row>
        <row r="1014">
          <cell r="A1014">
            <v>0</v>
          </cell>
          <cell r="B1014">
            <v>0</v>
          </cell>
          <cell r="D1014">
            <v>0</v>
          </cell>
          <cell r="E1014">
            <v>0</v>
          </cell>
        </row>
        <row r="1015">
          <cell r="A1015">
            <v>0</v>
          </cell>
          <cell r="B1015">
            <v>0</v>
          </cell>
          <cell r="D1015">
            <v>0</v>
          </cell>
          <cell r="E1015">
            <v>0</v>
          </cell>
        </row>
        <row r="1016">
          <cell r="A1016">
            <v>0</v>
          </cell>
          <cell r="B1016">
            <v>0</v>
          </cell>
          <cell r="D1016">
            <v>0</v>
          </cell>
          <cell r="E1016">
            <v>0</v>
          </cell>
        </row>
        <row r="1017">
          <cell r="A1017">
            <v>0</v>
          </cell>
          <cell r="B1017">
            <v>0</v>
          </cell>
          <cell r="D1017">
            <v>0</v>
          </cell>
          <cell r="E1017">
            <v>0</v>
          </cell>
        </row>
        <row r="1018">
          <cell r="A1018">
            <v>0</v>
          </cell>
          <cell r="B1018">
            <v>0</v>
          </cell>
          <cell r="D1018">
            <v>0</v>
          </cell>
          <cell r="E1018">
            <v>0</v>
          </cell>
        </row>
        <row r="1019">
          <cell r="A1019">
            <v>0</v>
          </cell>
          <cell r="B1019">
            <v>0</v>
          </cell>
          <cell r="D1019">
            <v>0</v>
          </cell>
          <cell r="E1019">
            <v>0</v>
          </cell>
        </row>
        <row r="1020">
          <cell r="A1020">
            <v>0</v>
          </cell>
          <cell r="B1020">
            <v>0</v>
          </cell>
          <cell r="D1020">
            <v>0</v>
          </cell>
          <cell r="E1020">
            <v>0</v>
          </cell>
        </row>
        <row r="1021">
          <cell r="A1021">
            <v>0</v>
          </cell>
          <cell r="B1021">
            <v>0</v>
          </cell>
          <cell r="D1021">
            <v>0</v>
          </cell>
          <cell r="E1021">
            <v>0</v>
          </cell>
        </row>
        <row r="1022">
          <cell r="A1022">
            <v>0</v>
          </cell>
          <cell r="B1022">
            <v>0</v>
          </cell>
          <cell r="D1022">
            <v>0</v>
          </cell>
          <cell r="E1022">
            <v>0</v>
          </cell>
        </row>
        <row r="1023">
          <cell r="A1023">
            <v>0</v>
          </cell>
          <cell r="B1023">
            <v>0</v>
          </cell>
          <cell r="D1023">
            <v>0</v>
          </cell>
          <cell r="E1023">
            <v>0</v>
          </cell>
        </row>
        <row r="1024">
          <cell r="A1024">
            <v>0</v>
          </cell>
          <cell r="B1024">
            <v>0</v>
          </cell>
          <cell r="D1024">
            <v>0</v>
          </cell>
          <cell r="E1024">
            <v>0</v>
          </cell>
        </row>
        <row r="1025">
          <cell r="A1025">
            <v>0</v>
          </cell>
          <cell r="B1025">
            <v>0</v>
          </cell>
          <cell r="D1025">
            <v>0</v>
          </cell>
          <cell r="E1025">
            <v>0</v>
          </cell>
        </row>
        <row r="1026">
          <cell r="A1026">
            <v>0</v>
          </cell>
          <cell r="B1026">
            <v>0</v>
          </cell>
          <cell r="D1026">
            <v>0</v>
          </cell>
          <cell r="E1026">
            <v>0</v>
          </cell>
        </row>
        <row r="1027">
          <cell r="A1027">
            <v>0</v>
          </cell>
          <cell r="B1027">
            <v>0</v>
          </cell>
          <cell r="D1027">
            <v>0</v>
          </cell>
          <cell r="E1027">
            <v>0</v>
          </cell>
        </row>
        <row r="1028">
          <cell r="A1028">
            <v>0</v>
          </cell>
          <cell r="B1028">
            <v>0</v>
          </cell>
          <cell r="D1028">
            <v>0</v>
          </cell>
          <cell r="E1028">
            <v>0</v>
          </cell>
        </row>
        <row r="1029">
          <cell r="A1029">
            <v>0</v>
          </cell>
          <cell r="B1029">
            <v>0</v>
          </cell>
          <cell r="D1029">
            <v>0</v>
          </cell>
          <cell r="E1029">
            <v>0</v>
          </cell>
        </row>
        <row r="1030">
          <cell r="A1030">
            <v>0</v>
          </cell>
          <cell r="B1030">
            <v>0</v>
          </cell>
          <cell r="D1030">
            <v>0</v>
          </cell>
          <cell r="E1030">
            <v>0</v>
          </cell>
        </row>
        <row r="1031">
          <cell r="A1031">
            <v>0</v>
          </cell>
          <cell r="B1031">
            <v>0</v>
          </cell>
          <cell r="D1031">
            <v>0</v>
          </cell>
          <cell r="E1031">
            <v>0</v>
          </cell>
        </row>
        <row r="1032">
          <cell r="A1032">
            <v>0</v>
          </cell>
          <cell r="B1032">
            <v>0</v>
          </cell>
          <cell r="D1032">
            <v>0</v>
          </cell>
          <cell r="E1032">
            <v>0</v>
          </cell>
        </row>
        <row r="1033">
          <cell r="A1033">
            <v>0</v>
          </cell>
          <cell r="B1033">
            <v>0</v>
          </cell>
          <cell r="D1033">
            <v>0</v>
          </cell>
          <cell r="E1033">
            <v>0</v>
          </cell>
        </row>
        <row r="1034">
          <cell r="A1034">
            <v>0</v>
          </cell>
          <cell r="B1034">
            <v>0</v>
          </cell>
          <cell r="D1034">
            <v>0</v>
          </cell>
          <cell r="E1034">
            <v>0</v>
          </cell>
        </row>
        <row r="1035">
          <cell r="A1035">
            <v>0</v>
          </cell>
          <cell r="B1035">
            <v>0</v>
          </cell>
          <cell r="D1035">
            <v>0</v>
          </cell>
          <cell r="E1035">
            <v>0</v>
          </cell>
        </row>
        <row r="1036">
          <cell r="A1036">
            <v>0</v>
          </cell>
          <cell r="B1036">
            <v>0</v>
          </cell>
          <cell r="D1036">
            <v>0</v>
          </cell>
          <cell r="E1036">
            <v>0</v>
          </cell>
        </row>
        <row r="1037">
          <cell r="A1037">
            <v>0</v>
          </cell>
          <cell r="B1037">
            <v>0</v>
          </cell>
          <cell r="D1037">
            <v>0</v>
          </cell>
          <cell r="E1037">
            <v>0</v>
          </cell>
        </row>
        <row r="1038">
          <cell r="A1038">
            <v>0</v>
          </cell>
          <cell r="B1038">
            <v>0</v>
          </cell>
          <cell r="D1038">
            <v>0</v>
          </cell>
          <cell r="E1038">
            <v>0</v>
          </cell>
        </row>
        <row r="1039">
          <cell r="A1039">
            <v>0</v>
          </cell>
          <cell r="B1039">
            <v>0</v>
          </cell>
          <cell r="D1039">
            <v>0</v>
          </cell>
          <cell r="E1039">
            <v>0</v>
          </cell>
        </row>
        <row r="1040">
          <cell r="A1040">
            <v>0</v>
          </cell>
          <cell r="B1040">
            <v>0</v>
          </cell>
          <cell r="D1040">
            <v>0</v>
          </cell>
          <cell r="E1040">
            <v>0</v>
          </cell>
        </row>
        <row r="1041">
          <cell r="A1041">
            <v>0</v>
          </cell>
          <cell r="B1041">
            <v>0</v>
          </cell>
          <cell r="D1041">
            <v>0</v>
          </cell>
          <cell r="E1041">
            <v>0</v>
          </cell>
        </row>
        <row r="1042">
          <cell r="A1042">
            <v>0</v>
          </cell>
          <cell r="B1042">
            <v>0</v>
          </cell>
          <cell r="D1042">
            <v>0</v>
          </cell>
          <cell r="E1042">
            <v>0</v>
          </cell>
        </row>
        <row r="1043">
          <cell r="A1043">
            <v>0</v>
          </cell>
          <cell r="B1043">
            <v>0</v>
          </cell>
          <cell r="D1043">
            <v>0</v>
          </cell>
          <cell r="E1043">
            <v>0</v>
          </cell>
        </row>
        <row r="1044">
          <cell r="A1044">
            <v>0</v>
          </cell>
          <cell r="B1044">
            <v>0</v>
          </cell>
          <cell r="D1044">
            <v>0</v>
          </cell>
          <cell r="E1044">
            <v>0</v>
          </cell>
        </row>
        <row r="1045">
          <cell r="A1045">
            <v>0</v>
          </cell>
          <cell r="B1045">
            <v>0</v>
          </cell>
          <cell r="D1045">
            <v>0</v>
          </cell>
          <cell r="E1045">
            <v>0</v>
          </cell>
        </row>
        <row r="1046">
          <cell r="A1046">
            <v>0</v>
          </cell>
          <cell r="B1046">
            <v>0</v>
          </cell>
          <cell r="D1046">
            <v>0</v>
          </cell>
          <cell r="E1046">
            <v>0</v>
          </cell>
        </row>
        <row r="1047">
          <cell r="A1047">
            <v>0</v>
          </cell>
          <cell r="B1047">
            <v>0</v>
          </cell>
          <cell r="D1047">
            <v>0</v>
          </cell>
          <cell r="E1047">
            <v>0</v>
          </cell>
        </row>
        <row r="1048">
          <cell r="A1048">
            <v>0</v>
          </cell>
          <cell r="B1048">
            <v>0</v>
          </cell>
          <cell r="D1048">
            <v>0</v>
          </cell>
          <cell r="E1048">
            <v>0</v>
          </cell>
        </row>
        <row r="1049">
          <cell r="A1049">
            <v>0</v>
          </cell>
          <cell r="B1049">
            <v>0</v>
          </cell>
          <cell r="D1049">
            <v>0</v>
          </cell>
          <cell r="E1049">
            <v>0</v>
          </cell>
        </row>
        <row r="1050">
          <cell r="A1050">
            <v>0</v>
          </cell>
          <cell r="B1050">
            <v>0</v>
          </cell>
          <cell r="D1050">
            <v>0</v>
          </cell>
          <cell r="E1050">
            <v>0</v>
          </cell>
        </row>
        <row r="1051">
          <cell r="A1051">
            <v>0</v>
          </cell>
          <cell r="B1051">
            <v>0</v>
          </cell>
          <cell r="D1051">
            <v>0</v>
          </cell>
          <cell r="E1051">
            <v>0</v>
          </cell>
        </row>
        <row r="1052">
          <cell r="A1052">
            <v>0</v>
          </cell>
          <cell r="B1052">
            <v>0</v>
          </cell>
          <cell r="D1052">
            <v>0</v>
          </cell>
          <cell r="E1052">
            <v>0</v>
          </cell>
        </row>
        <row r="1053">
          <cell r="A1053">
            <v>0</v>
          </cell>
          <cell r="B1053">
            <v>0</v>
          </cell>
          <cell r="D1053">
            <v>0</v>
          </cell>
          <cell r="E1053">
            <v>0</v>
          </cell>
        </row>
        <row r="1054">
          <cell r="A1054">
            <v>0</v>
          </cell>
          <cell r="B1054">
            <v>0</v>
          </cell>
          <cell r="D1054">
            <v>0</v>
          </cell>
          <cell r="E1054">
            <v>0</v>
          </cell>
        </row>
        <row r="1055">
          <cell r="A1055">
            <v>0</v>
          </cell>
          <cell r="B1055">
            <v>0</v>
          </cell>
          <cell r="D1055">
            <v>0</v>
          </cell>
          <cell r="E1055">
            <v>0</v>
          </cell>
        </row>
        <row r="1056">
          <cell r="A1056">
            <v>0</v>
          </cell>
          <cell r="B1056">
            <v>0</v>
          </cell>
          <cell r="D1056">
            <v>0</v>
          </cell>
          <cell r="E1056">
            <v>0</v>
          </cell>
        </row>
        <row r="1057">
          <cell r="A1057">
            <v>0</v>
          </cell>
          <cell r="B1057">
            <v>0</v>
          </cell>
          <cell r="D1057">
            <v>0</v>
          </cell>
          <cell r="E1057">
            <v>0</v>
          </cell>
        </row>
        <row r="1058">
          <cell r="A1058">
            <v>0</v>
          </cell>
          <cell r="B1058">
            <v>0</v>
          </cell>
          <cell r="D1058">
            <v>0</v>
          </cell>
          <cell r="E1058">
            <v>0</v>
          </cell>
        </row>
        <row r="1059">
          <cell r="A1059">
            <v>0</v>
          </cell>
          <cell r="B1059">
            <v>0</v>
          </cell>
          <cell r="D1059">
            <v>0</v>
          </cell>
          <cell r="E1059">
            <v>0</v>
          </cell>
        </row>
        <row r="1060">
          <cell r="A1060">
            <v>0</v>
          </cell>
          <cell r="B1060">
            <v>0</v>
          </cell>
          <cell r="D1060">
            <v>0</v>
          </cell>
          <cell r="E1060">
            <v>0</v>
          </cell>
        </row>
        <row r="1061">
          <cell r="A1061">
            <v>0</v>
          </cell>
          <cell r="B1061">
            <v>0</v>
          </cell>
          <cell r="D1061">
            <v>0</v>
          </cell>
          <cell r="E1061">
            <v>0</v>
          </cell>
        </row>
        <row r="1062">
          <cell r="A1062">
            <v>0</v>
          </cell>
          <cell r="B1062">
            <v>0</v>
          </cell>
          <cell r="D1062">
            <v>0</v>
          </cell>
          <cell r="E1062">
            <v>0</v>
          </cell>
        </row>
        <row r="1063">
          <cell r="A1063">
            <v>0</v>
          </cell>
          <cell r="B1063">
            <v>0</v>
          </cell>
          <cell r="D1063">
            <v>0</v>
          </cell>
          <cell r="E1063">
            <v>0</v>
          </cell>
        </row>
        <row r="1064">
          <cell r="A1064">
            <v>0</v>
          </cell>
          <cell r="B1064">
            <v>0</v>
          </cell>
          <cell r="D1064">
            <v>0</v>
          </cell>
          <cell r="E1064">
            <v>0</v>
          </cell>
        </row>
        <row r="1065">
          <cell r="A1065">
            <v>0</v>
          </cell>
          <cell r="B1065">
            <v>0</v>
          </cell>
          <cell r="D1065">
            <v>0</v>
          </cell>
          <cell r="E1065">
            <v>0</v>
          </cell>
        </row>
        <row r="1066">
          <cell r="A1066">
            <v>0</v>
          </cell>
          <cell r="B1066">
            <v>0</v>
          </cell>
          <cell r="D1066">
            <v>0</v>
          </cell>
          <cell r="E1066">
            <v>0</v>
          </cell>
        </row>
        <row r="1067">
          <cell r="A1067">
            <v>0</v>
          </cell>
          <cell r="B1067">
            <v>0</v>
          </cell>
          <cell r="D1067">
            <v>0</v>
          </cell>
          <cell r="E1067">
            <v>0</v>
          </cell>
        </row>
        <row r="1068">
          <cell r="A1068">
            <v>0</v>
          </cell>
          <cell r="B1068">
            <v>0</v>
          </cell>
          <cell r="D1068">
            <v>0</v>
          </cell>
          <cell r="E1068">
            <v>0</v>
          </cell>
        </row>
        <row r="1069">
          <cell r="A1069">
            <v>0</v>
          </cell>
          <cell r="B1069">
            <v>0</v>
          </cell>
          <cell r="D1069">
            <v>0</v>
          </cell>
          <cell r="E1069">
            <v>0</v>
          </cell>
        </row>
        <row r="1070">
          <cell r="A1070">
            <v>0</v>
          </cell>
          <cell r="B1070">
            <v>0</v>
          </cell>
          <cell r="D1070">
            <v>0</v>
          </cell>
          <cell r="E1070">
            <v>0</v>
          </cell>
        </row>
        <row r="1071">
          <cell r="A1071">
            <v>0</v>
          </cell>
          <cell r="B1071">
            <v>0</v>
          </cell>
          <cell r="D1071">
            <v>0</v>
          </cell>
          <cell r="E1071">
            <v>0</v>
          </cell>
        </row>
        <row r="1072">
          <cell r="A1072">
            <v>0</v>
          </cell>
          <cell r="B1072">
            <v>0</v>
          </cell>
          <cell r="D1072">
            <v>0</v>
          </cell>
          <cell r="E1072">
            <v>0</v>
          </cell>
        </row>
        <row r="1073">
          <cell r="A1073">
            <v>0</v>
          </cell>
          <cell r="B1073">
            <v>0</v>
          </cell>
          <cell r="D1073">
            <v>0</v>
          </cell>
          <cell r="E1073">
            <v>0</v>
          </cell>
        </row>
        <row r="1074">
          <cell r="A1074">
            <v>0</v>
          </cell>
          <cell r="B1074">
            <v>0</v>
          </cell>
          <cell r="D1074">
            <v>0</v>
          </cell>
          <cell r="E1074">
            <v>0</v>
          </cell>
        </row>
        <row r="1075">
          <cell r="A1075">
            <v>0</v>
          </cell>
          <cell r="B1075">
            <v>0</v>
          </cell>
          <cell r="D1075">
            <v>0</v>
          </cell>
          <cell r="E1075">
            <v>0</v>
          </cell>
        </row>
        <row r="1076">
          <cell r="A1076">
            <v>0</v>
          </cell>
          <cell r="B1076">
            <v>0</v>
          </cell>
          <cell r="D1076">
            <v>0</v>
          </cell>
          <cell r="E1076">
            <v>0</v>
          </cell>
        </row>
        <row r="1077">
          <cell r="A1077">
            <v>0</v>
          </cell>
          <cell r="B1077">
            <v>0</v>
          </cell>
          <cell r="D1077">
            <v>0</v>
          </cell>
          <cell r="E1077">
            <v>0</v>
          </cell>
        </row>
        <row r="1078">
          <cell r="A1078">
            <v>0</v>
          </cell>
          <cell r="B1078">
            <v>0</v>
          </cell>
          <cell r="D1078">
            <v>0</v>
          </cell>
          <cell r="E1078">
            <v>0</v>
          </cell>
        </row>
        <row r="1079">
          <cell r="A1079">
            <v>0</v>
          </cell>
          <cell r="B1079">
            <v>0</v>
          </cell>
          <cell r="D1079">
            <v>0</v>
          </cell>
          <cell r="E1079">
            <v>0</v>
          </cell>
        </row>
        <row r="1080">
          <cell r="A1080">
            <v>0</v>
          </cell>
          <cell r="B1080">
            <v>0</v>
          </cell>
          <cell r="D1080">
            <v>0</v>
          </cell>
          <cell r="E1080">
            <v>0</v>
          </cell>
        </row>
        <row r="1081">
          <cell r="A1081">
            <v>0</v>
          </cell>
          <cell r="B1081">
            <v>0</v>
          </cell>
          <cell r="D1081">
            <v>0</v>
          </cell>
          <cell r="E1081">
            <v>0</v>
          </cell>
        </row>
        <row r="1082">
          <cell r="A1082">
            <v>0</v>
          </cell>
          <cell r="B1082">
            <v>0</v>
          </cell>
          <cell r="D1082">
            <v>0</v>
          </cell>
          <cell r="E1082">
            <v>0</v>
          </cell>
        </row>
        <row r="1083">
          <cell r="A1083">
            <v>0</v>
          </cell>
          <cell r="B1083">
            <v>0</v>
          </cell>
          <cell r="D1083">
            <v>0</v>
          </cell>
          <cell r="E1083">
            <v>0</v>
          </cell>
        </row>
        <row r="1084">
          <cell r="A1084">
            <v>0</v>
          </cell>
          <cell r="B1084">
            <v>0</v>
          </cell>
          <cell r="D1084">
            <v>0</v>
          </cell>
          <cell r="E1084">
            <v>0</v>
          </cell>
        </row>
        <row r="1085">
          <cell r="A1085">
            <v>0</v>
          </cell>
          <cell r="B1085">
            <v>0</v>
          </cell>
          <cell r="D1085">
            <v>0</v>
          </cell>
          <cell r="E1085">
            <v>0</v>
          </cell>
        </row>
        <row r="1086">
          <cell r="A1086">
            <v>0</v>
          </cell>
          <cell r="B1086">
            <v>0</v>
          </cell>
          <cell r="D1086">
            <v>0</v>
          </cell>
          <cell r="E1086">
            <v>0</v>
          </cell>
        </row>
        <row r="1087">
          <cell r="A1087">
            <v>0</v>
          </cell>
          <cell r="B1087">
            <v>0</v>
          </cell>
          <cell r="D1087">
            <v>0</v>
          </cell>
          <cell r="E1087">
            <v>0</v>
          </cell>
        </row>
        <row r="1088">
          <cell r="A1088">
            <v>0</v>
          </cell>
          <cell r="B1088">
            <v>0</v>
          </cell>
          <cell r="D1088">
            <v>0</v>
          </cell>
          <cell r="E1088">
            <v>0</v>
          </cell>
        </row>
        <row r="1089">
          <cell r="A1089">
            <v>0</v>
          </cell>
          <cell r="B1089">
            <v>0</v>
          </cell>
          <cell r="D1089">
            <v>0</v>
          </cell>
          <cell r="E1089">
            <v>0</v>
          </cell>
        </row>
        <row r="1090">
          <cell r="A1090">
            <v>0</v>
          </cell>
          <cell r="B1090">
            <v>0</v>
          </cell>
          <cell r="D1090">
            <v>0</v>
          </cell>
          <cell r="E1090">
            <v>0</v>
          </cell>
        </row>
        <row r="1091">
          <cell r="A1091">
            <v>0</v>
          </cell>
          <cell r="B1091">
            <v>0</v>
          </cell>
          <cell r="D1091">
            <v>0</v>
          </cell>
          <cell r="E1091">
            <v>0</v>
          </cell>
        </row>
        <row r="1092">
          <cell r="A1092">
            <v>0</v>
          </cell>
          <cell r="B1092">
            <v>0</v>
          </cell>
          <cell r="D1092">
            <v>0</v>
          </cell>
          <cell r="E1092">
            <v>0</v>
          </cell>
        </row>
        <row r="1093">
          <cell r="A1093">
            <v>0</v>
          </cell>
          <cell r="B1093">
            <v>0</v>
          </cell>
          <cell r="D1093">
            <v>0</v>
          </cell>
          <cell r="E1093">
            <v>0</v>
          </cell>
        </row>
        <row r="1094">
          <cell r="A1094">
            <v>0</v>
          </cell>
          <cell r="B1094">
            <v>0</v>
          </cell>
          <cell r="D1094">
            <v>0</v>
          </cell>
          <cell r="E1094">
            <v>0</v>
          </cell>
        </row>
        <row r="1095">
          <cell r="A1095">
            <v>0</v>
          </cell>
          <cell r="B1095">
            <v>0</v>
          </cell>
          <cell r="D1095">
            <v>0</v>
          </cell>
          <cell r="E1095">
            <v>0</v>
          </cell>
        </row>
        <row r="1096">
          <cell r="A1096">
            <v>0</v>
          </cell>
          <cell r="B1096">
            <v>0</v>
          </cell>
          <cell r="D1096">
            <v>0</v>
          </cell>
          <cell r="E1096">
            <v>0</v>
          </cell>
        </row>
        <row r="1097">
          <cell r="A1097">
            <v>0</v>
          </cell>
          <cell r="B1097">
            <v>0</v>
          </cell>
          <cell r="D1097">
            <v>0</v>
          </cell>
          <cell r="E1097">
            <v>0</v>
          </cell>
        </row>
        <row r="1098">
          <cell r="A1098">
            <v>0</v>
          </cell>
          <cell r="B1098">
            <v>0</v>
          </cell>
          <cell r="D1098">
            <v>0</v>
          </cell>
          <cell r="E1098">
            <v>0</v>
          </cell>
        </row>
        <row r="1099">
          <cell r="A1099">
            <v>0</v>
          </cell>
          <cell r="B1099">
            <v>0</v>
          </cell>
          <cell r="D1099">
            <v>0</v>
          </cell>
          <cell r="E1099">
            <v>0</v>
          </cell>
        </row>
        <row r="1100">
          <cell r="A1100">
            <v>0</v>
          </cell>
          <cell r="B1100">
            <v>0</v>
          </cell>
          <cell r="D1100">
            <v>0</v>
          </cell>
          <cell r="E1100">
            <v>0</v>
          </cell>
        </row>
        <row r="1101">
          <cell r="A1101">
            <v>0</v>
          </cell>
          <cell r="B1101">
            <v>0</v>
          </cell>
          <cell r="D1101">
            <v>0</v>
          </cell>
          <cell r="E1101">
            <v>0</v>
          </cell>
        </row>
        <row r="1102">
          <cell r="A1102">
            <v>0</v>
          </cell>
          <cell r="B1102">
            <v>0</v>
          </cell>
          <cell r="D1102">
            <v>0</v>
          </cell>
          <cell r="E1102">
            <v>0</v>
          </cell>
        </row>
        <row r="1103">
          <cell r="A1103">
            <v>0</v>
          </cell>
          <cell r="B1103">
            <v>0</v>
          </cell>
          <cell r="D1103">
            <v>0</v>
          </cell>
          <cell r="E1103">
            <v>0</v>
          </cell>
        </row>
        <row r="1104">
          <cell r="A1104">
            <v>0</v>
          </cell>
          <cell r="B1104">
            <v>0</v>
          </cell>
          <cell r="D1104">
            <v>0</v>
          </cell>
          <cell r="E1104">
            <v>0</v>
          </cell>
        </row>
        <row r="1105">
          <cell r="A1105">
            <v>0</v>
          </cell>
          <cell r="B1105">
            <v>0</v>
          </cell>
          <cell r="D1105">
            <v>0</v>
          </cell>
          <cell r="E1105">
            <v>0</v>
          </cell>
        </row>
        <row r="1106">
          <cell r="A1106">
            <v>0</v>
          </cell>
          <cell r="B1106">
            <v>0</v>
          </cell>
          <cell r="D1106">
            <v>0</v>
          </cell>
          <cell r="E1106">
            <v>0</v>
          </cell>
        </row>
        <row r="1107">
          <cell r="A1107">
            <v>0</v>
          </cell>
          <cell r="B1107">
            <v>0</v>
          </cell>
          <cell r="D1107">
            <v>0</v>
          </cell>
          <cell r="E1107">
            <v>0</v>
          </cell>
        </row>
        <row r="1108">
          <cell r="A1108">
            <v>0</v>
          </cell>
          <cell r="B1108">
            <v>0</v>
          </cell>
          <cell r="D1108">
            <v>0</v>
          </cell>
          <cell r="E1108">
            <v>0</v>
          </cell>
        </row>
        <row r="1109">
          <cell r="A1109">
            <v>0</v>
          </cell>
          <cell r="B1109">
            <v>0</v>
          </cell>
          <cell r="D1109">
            <v>0</v>
          </cell>
          <cell r="E1109">
            <v>0</v>
          </cell>
        </row>
        <row r="1110">
          <cell r="A1110">
            <v>0</v>
          </cell>
          <cell r="B1110">
            <v>0</v>
          </cell>
          <cell r="D1110">
            <v>0</v>
          </cell>
          <cell r="E1110">
            <v>0</v>
          </cell>
        </row>
        <row r="1111">
          <cell r="A1111">
            <v>0</v>
          </cell>
          <cell r="B1111">
            <v>0</v>
          </cell>
          <cell r="D1111">
            <v>0</v>
          </cell>
          <cell r="E1111">
            <v>0</v>
          </cell>
        </row>
        <row r="1112">
          <cell r="A1112">
            <v>0</v>
          </cell>
          <cell r="B1112">
            <v>0</v>
          </cell>
          <cell r="D1112">
            <v>0</v>
          </cell>
          <cell r="E1112">
            <v>0</v>
          </cell>
        </row>
        <row r="1113">
          <cell r="A1113">
            <v>0</v>
          </cell>
          <cell r="B1113">
            <v>0</v>
          </cell>
          <cell r="D1113">
            <v>0</v>
          </cell>
          <cell r="E1113">
            <v>0</v>
          </cell>
        </row>
        <row r="1114">
          <cell r="A1114">
            <v>0</v>
          </cell>
          <cell r="B1114">
            <v>0</v>
          </cell>
          <cell r="D1114">
            <v>0</v>
          </cell>
          <cell r="E1114">
            <v>0</v>
          </cell>
        </row>
        <row r="1115">
          <cell r="A1115">
            <v>0</v>
          </cell>
          <cell r="B1115">
            <v>0</v>
          </cell>
          <cell r="D1115">
            <v>0</v>
          </cell>
          <cell r="E1115">
            <v>0</v>
          </cell>
        </row>
        <row r="1116">
          <cell r="A1116">
            <v>0</v>
          </cell>
          <cell r="B1116">
            <v>0</v>
          </cell>
          <cell r="D1116">
            <v>0</v>
          </cell>
          <cell r="E1116">
            <v>0</v>
          </cell>
        </row>
        <row r="1117">
          <cell r="A1117">
            <v>0</v>
          </cell>
          <cell r="B1117">
            <v>0</v>
          </cell>
          <cell r="D1117">
            <v>0</v>
          </cell>
          <cell r="E1117">
            <v>0</v>
          </cell>
        </row>
        <row r="1118">
          <cell r="A1118">
            <v>0</v>
          </cell>
          <cell r="B1118">
            <v>0</v>
          </cell>
          <cell r="D1118">
            <v>0</v>
          </cell>
          <cell r="E1118">
            <v>0</v>
          </cell>
        </row>
        <row r="1119">
          <cell r="A1119">
            <v>0</v>
          </cell>
          <cell r="B1119">
            <v>0</v>
          </cell>
          <cell r="D1119">
            <v>0</v>
          </cell>
          <cell r="E1119">
            <v>0</v>
          </cell>
        </row>
        <row r="1120">
          <cell r="A1120">
            <v>0</v>
          </cell>
          <cell r="B1120">
            <v>0</v>
          </cell>
          <cell r="D1120">
            <v>0</v>
          </cell>
          <cell r="E1120">
            <v>0</v>
          </cell>
        </row>
        <row r="1121">
          <cell r="A1121">
            <v>0</v>
          </cell>
          <cell r="B1121">
            <v>0</v>
          </cell>
          <cell r="D1121">
            <v>0</v>
          </cell>
          <cell r="E1121">
            <v>0</v>
          </cell>
        </row>
        <row r="1122">
          <cell r="A1122">
            <v>0</v>
          </cell>
          <cell r="B1122">
            <v>0</v>
          </cell>
          <cell r="D1122">
            <v>0</v>
          </cell>
          <cell r="E1122">
            <v>0</v>
          </cell>
        </row>
        <row r="1123">
          <cell r="A1123">
            <v>0</v>
          </cell>
          <cell r="B1123">
            <v>0</v>
          </cell>
          <cell r="D1123">
            <v>0</v>
          </cell>
          <cell r="E1123">
            <v>0</v>
          </cell>
        </row>
        <row r="1124">
          <cell r="A1124">
            <v>0</v>
          </cell>
          <cell r="B1124">
            <v>0</v>
          </cell>
          <cell r="D1124">
            <v>0</v>
          </cell>
          <cell r="E1124">
            <v>0</v>
          </cell>
        </row>
        <row r="1125">
          <cell r="A1125">
            <v>0</v>
          </cell>
          <cell r="B1125">
            <v>0</v>
          </cell>
          <cell r="D1125">
            <v>0</v>
          </cell>
          <cell r="E1125">
            <v>0</v>
          </cell>
        </row>
        <row r="1126">
          <cell r="A1126">
            <v>0</v>
          </cell>
          <cell r="B1126">
            <v>0</v>
          </cell>
          <cell r="D1126">
            <v>0</v>
          </cell>
          <cell r="E1126">
            <v>0</v>
          </cell>
        </row>
        <row r="1127">
          <cell r="A1127">
            <v>0</v>
          </cell>
          <cell r="B1127">
            <v>0</v>
          </cell>
          <cell r="D1127">
            <v>0</v>
          </cell>
          <cell r="E1127">
            <v>0</v>
          </cell>
        </row>
        <row r="1128">
          <cell r="A1128">
            <v>0</v>
          </cell>
          <cell r="B1128">
            <v>0</v>
          </cell>
          <cell r="D1128">
            <v>0</v>
          </cell>
          <cell r="E1128">
            <v>0</v>
          </cell>
        </row>
        <row r="1129">
          <cell r="A1129">
            <v>0</v>
          </cell>
          <cell r="B1129">
            <v>0</v>
          </cell>
          <cell r="D1129">
            <v>0</v>
          </cell>
          <cell r="E1129">
            <v>0</v>
          </cell>
        </row>
        <row r="1130">
          <cell r="A1130">
            <v>0</v>
          </cell>
          <cell r="B1130">
            <v>0</v>
          </cell>
          <cell r="D1130">
            <v>0</v>
          </cell>
          <cell r="E1130">
            <v>0</v>
          </cell>
        </row>
        <row r="1131">
          <cell r="A1131">
            <v>0</v>
          </cell>
          <cell r="B1131">
            <v>0</v>
          </cell>
          <cell r="D1131">
            <v>0</v>
          </cell>
          <cell r="E1131">
            <v>0</v>
          </cell>
        </row>
        <row r="1132">
          <cell r="A1132">
            <v>0</v>
          </cell>
          <cell r="B1132">
            <v>0</v>
          </cell>
          <cell r="D1132">
            <v>0</v>
          </cell>
          <cell r="E1132">
            <v>0</v>
          </cell>
        </row>
        <row r="1133">
          <cell r="A1133">
            <v>0</v>
          </cell>
          <cell r="B1133">
            <v>0</v>
          </cell>
          <cell r="D1133">
            <v>0</v>
          </cell>
          <cell r="E1133">
            <v>0</v>
          </cell>
        </row>
        <row r="1134">
          <cell r="A1134">
            <v>0</v>
          </cell>
          <cell r="B1134">
            <v>0</v>
          </cell>
          <cell r="D1134">
            <v>0</v>
          </cell>
          <cell r="E1134">
            <v>0</v>
          </cell>
        </row>
        <row r="1135">
          <cell r="A1135">
            <v>0</v>
          </cell>
          <cell r="B1135">
            <v>0</v>
          </cell>
          <cell r="E1135">
            <v>0</v>
          </cell>
        </row>
        <row r="1136">
          <cell r="A1136">
            <v>0</v>
          </cell>
          <cell r="B1136">
            <v>0</v>
          </cell>
          <cell r="E1136">
            <v>0</v>
          </cell>
        </row>
        <row r="1137">
          <cell r="A1137">
            <v>0</v>
          </cell>
          <cell r="B1137">
            <v>0</v>
          </cell>
          <cell r="E1137">
            <v>0</v>
          </cell>
        </row>
        <row r="1138">
          <cell r="A1138">
            <v>0</v>
          </cell>
          <cell r="B1138">
            <v>0</v>
          </cell>
          <cell r="E1138">
            <v>0</v>
          </cell>
        </row>
        <row r="1139">
          <cell r="A1139">
            <v>0</v>
          </cell>
          <cell r="B1139">
            <v>0</v>
          </cell>
          <cell r="E1139">
            <v>0</v>
          </cell>
        </row>
        <row r="1140">
          <cell r="A1140">
            <v>0</v>
          </cell>
          <cell r="B1140">
            <v>0</v>
          </cell>
          <cell r="E1140">
            <v>0</v>
          </cell>
        </row>
        <row r="1141">
          <cell r="A1141">
            <v>0</v>
          </cell>
          <cell r="B1141">
            <v>0</v>
          </cell>
          <cell r="E1141">
            <v>0</v>
          </cell>
        </row>
        <row r="1142">
          <cell r="A1142">
            <v>0</v>
          </cell>
          <cell r="B1142">
            <v>0</v>
          </cell>
          <cell r="E1142">
            <v>0</v>
          </cell>
        </row>
        <row r="1143">
          <cell r="A1143">
            <v>0</v>
          </cell>
          <cell r="B1143">
            <v>0</v>
          </cell>
          <cell r="E1143">
            <v>0</v>
          </cell>
        </row>
        <row r="1144">
          <cell r="A1144">
            <v>0</v>
          </cell>
          <cell r="B1144">
            <v>0</v>
          </cell>
          <cell r="E1144">
            <v>0</v>
          </cell>
        </row>
        <row r="1145">
          <cell r="A1145">
            <v>0</v>
          </cell>
          <cell r="B1145">
            <v>0</v>
          </cell>
          <cell r="E1145">
            <v>0</v>
          </cell>
        </row>
        <row r="1146">
          <cell r="A1146">
            <v>0</v>
          </cell>
          <cell r="B1146">
            <v>0</v>
          </cell>
          <cell r="E1146">
            <v>0</v>
          </cell>
        </row>
        <row r="1147">
          <cell r="A1147">
            <v>0</v>
          </cell>
          <cell r="B1147">
            <v>0</v>
          </cell>
          <cell r="E1147">
            <v>0</v>
          </cell>
        </row>
        <row r="1148">
          <cell r="A1148">
            <v>0</v>
          </cell>
          <cell r="B1148">
            <v>0</v>
          </cell>
          <cell r="E1148">
            <v>0</v>
          </cell>
        </row>
        <row r="1149">
          <cell r="A1149">
            <v>0</v>
          </cell>
          <cell r="B1149">
            <v>0</v>
          </cell>
          <cell r="E1149">
            <v>0</v>
          </cell>
        </row>
        <row r="1150">
          <cell r="A1150">
            <v>0</v>
          </cell>
          <cell r="B1150">
            <v>0</v>
          </cell>
          <cell r="E1150">
            <v>0</v>
          </cell>
        </row>
        <row r="1151">
          <cell r="A1151">
            <v>0</v>
          </cell>
          <cell r="B1151">
            <v>0</v>
          </cell>
          <cell r="E1151">
            <v>0</v>
          </cell>
        </row>
        <row r="1152">
          <cell r="A1152">
            <v>0</v>
          </cell>
          <cell r="B1152">
            <v>0</v>
          </cell>
          <cell r="E1152">
            <v>0</v>
          </cell>
        </row>
        <row r="1153">
          <cell r="A1153">
            <v>0</v>
          </cell>
          <cell r="B1153">
            <v>0</v>
          </cell>
          <cell r="E1153">
            <v>0</v>
          </cell>
        </row>
        <row r="1154">
          <cell r="A1154">
            <v>0</v>
          </cell>
          <cell r="B1154">
            <v>0</v>
          </cell>
          <cell r="E1154">
            <v>0</v>
          </cell>
        </row>
        <row r="1155">
          <cell r="A1155">
            <v>0</v>
          </cell>
          <cell r="B1155">
            <v>0</v>
          </cell>
          <cell r="E1155">
            <v>0</v>
          </cell>
        </row>
        <row r="1156">
          <cell r="A1156">
            <v>0</v>
          </cell>
          <cell r="B1156">
            <v>0</v>
          </cell>
          <cell r="E1156">
            <v>0</v>
          </cell>
        </row>
        <row r="1157">
          <cell r="A1157">
            <v>0</v>
          </cell>
          <cell r="B1157">
            <v>0</v>
          </cell>
          <cell r="E1157">
            <v>0</v>
          </cell>
        </row>
        <row r="1158">
          <cell r="A1158">
            <v>0</v>
          </cell>
          <cell r="B1158">
            <v>0</v>
          </cell>
          <cell r="E1158">
            <v>0</v>
          </cell>
        </row>
        <row r="1159">
          <cell r="A1159">
            <v>0</v>
          </cell>
          <cell r="B1159">
            <v>0</v>
          </cell>
          <cell r="E1159">
            <v>0</v>
          </cell>
        </row>
        <row r="1160">
          <cell r="A1160">
            <v>0</v>
          </cell>
          <cell r="B1160">
            <v>0</v>
          </cell>
          <cell r="E1160">
            <v>0</v>
          </cell>
        </row>
        <row r="1161">
          <cell r="A1161">
            <v>0</v>
          </cell>
          <cell r="B1161">
            <v>0</v>
          </cell>
          <cell r="E1161">
            <v>0</v>
          </cell>
        </row>
        <row r="1162">
          <cell r="A1162">
            <v>0</v>
          </cell>
          <cell r="B1162">
            <v>0</v>
          </cell>
          <cell r="E1162">
            <v>0</v>
          </cell>
        </row>
        <row r="1163">
          <cell r="A1163">
            <v>0</v>
          </cell>
          <cell r="B1163">
            <v>0</v>
          </cell>
          <cell r="E1163">
            <v>0</v>
          </cell>
        </row>
        <row r="1164">
          <cell r="A1164">
            <v>0</v>
          </cell>
          <cell r="B1164">
            <v>0</v>
          </cell>
          <cell r="E1164">
            <v>0</v>
          </cell>
        </row>
        <row r="1165">
          <cell r="A1165">
            <v>0</v>
          </cell>
          <cell r="B1165">
            <v>0</v>
          </cell>
          <cell r="E1165">
            <v>0</v>
          </cell>
        </row>
        <row r="1166">
          <cell r="A1166">
            <v>0</v>
          </cell>
          <cell r="B1166">
            <v>0</v>
          </cell>
          <cell r="E1166">
            <v>0</v>
          </cell>
        </row>
        <row r="1167">
          <cell r="A1167">
            <v>0</v>
          </cell>
          <cell r="B1167">
            <v>0</v>
          </cell>
          <cell r="E1167">
            <v>0</v>
          </cell>
        </row>
        <row r="1168">
          <cell r="A1168">
            <v>0</v>
          </cell>
          <cell r="B1168">
            <v>0</v>
          </cell>
          <cell r="E1168">
            <v>0</v>
          </cell>
        </row>
        <row r="1169">
          <cell r="A1169">
            <v>0</v>
          </cell>
          <cell r="B1169">
            <v>0</v>
          </cell>
          <cell r="E1169">
            <v>0</v>
          </cell>
        </row>
        <row r="1170">
          <cell r="A1170">
            <v>0</v>
          </cell>
          <cell r="B1170">
            <v>0</v>
          </cell>
          <cell r="E1170">
            <v>0</v>
          </cell>
        </row>
        <row r="1171">
          <cell r="A1171">
            <v>0</v>
          </cell>
          <cell r="B1171">
            <v>0</v>
          </cell>
          <cell r="E1171">
            <v>0</v>
          </cell>
        </row>
        <row r="1172">
          <cell r="A1172">
            <v>0</v>
          </cell>
          <cell r="B1172">
            <v>0</v>
          </cell>
          <cell r="E1172">
            <v>0</v>
          </cell>
        </row>
        <row r="1173">
          <cell r="A1173">
            <v>0</v>
          </cell>
          <cell r="B1173">
            <v>0</v>
          </cell>
          <cell r="E1173">
            <v>0</v>
          </cell>
        </row>
        <row r="1174">
          <cell r="A1174">
            <v>0</v>
          </cell>
          <cell r="B1174">
            <v>0</v>
          </cell>
          <cell r="E1174">
            <v>0</v>
          </cell>
        </row>
        <row r="1175">
          <cell r="A1175">
            <v>0</v>
          </cell>
          <cell r="B1175">
            <v>0</v>
          </cell>
          <cell r="E1175">
            <v>0</v>
          </cell>
        </row>
        <row r="1176">
          <cell r="A1176">
            <v>0</v>
          </cell>
          <cell r="B1176">
            <v>0</v>
          </cell>
          <cell r="E1176">
            <v>0</v>
          </cell>
        </row>
        <row r="1177">
          <cell r="A1177">
            <v>0</v>
          </cell>
          <cell r="B1177">
            <v>0</v>
          </cell>
          <cell r="E1177">
            <v>0</v>
          </cell>
        </row>
        <row r="1178">
          <cell r="A1178">
            <v>0</v>
          </cell>
          <cell r="B1178">
            <v>0</v>
          </cell>
          <cell r="E1178">
            <v>0</v>
          </cell>
        </row>
        <row r="1179">
          <cell r="A1179">
            <v>0</v>
          </cell>
          <cell r="B1179">
            <v>0</v>
          </cell>
          <cell r="E1179">
            <v>0</v>
          </cell>
        </row>
        <row r="1180">
          <cell r="A1180">
            <v>0</v>
          </cell>
          <cell r="B1180">
            <v>0</v>
          </cell>
          <cell r="E1180">
            <v>0</v>
          </cell>
        </row>
        <row r="1181">
          <cell r="A1181">
            <v>0</v>
          </cell>
          <cell r="B1181">
            <v>0</v>
          </cell>
          <cell r="E1181">
            <v>0</v>
          </cell>
        </row>
        <row r="1182">
          <cell r="A1182">
            <v>0</v>
          </cell>
          <cell r="B1182">
            <v>0</v>
          </cell>
          <cell r="E1182">
            <v>0</v>
          </cell>
        </row>
        <row r="1183">
          <cell r="A1183">
            <v>0</v>
          </cell>
          <cell r="B1183">
            <v>0</v>
          </cell>
          <cell r="E1183">
            <v>0</v>
          </cell>
        </row>
        <row r="1184">
          <cell r="A1184">
            <v>0</v>
          </cell>
          <cell r="B1184">
            <v>0</v>
          </cell>
          <cell r="E1184">
            <v>0</v>
          </cell>
        </row>
        <row r="1185">
          <cell r="A1185">
            <v>0</v>
          </cell>
          <cell r="B1185">
            <v>0</v>
          </cell>
          <cell r="E1185">
            <v>0</v>
          </cell>
        </row>
        <row r="1186">
          <cell r="A1186">
            <v>0</v>
          </cell>
          <cell r="B1186">
            <v>0</v>
          </cell>
          <cell r="E1186">
            <v>0</v>
          </cell>
        </row>
        <row r="1187">
          <cell r="A1187">
            <v>0</v>
          </cell>
          <cell r="B1187">
            <v>0</v>
          </cell>
          <cell r="E1187">
            <v>0</v>
          </cell>
        </row>
        <row r="1188">
          <cell r="A1188">
            <v>0</v>
          </cell>
          <cell r="B1188">
            <v>0</v>
          </cell>
          <cell r="E1188">
            <v>0</v>
          </cell>
        </row>
        <row r="1189">
          <cell r="A1189">
            <v>0</v>
          </cell>
          <cell r="B1189">
            <v>0</v>
          </cell>
          <cell r="E1189">
            <v>0</v>
          </cell>
        </row>
        <row r="1190">
          <cell r="A1190">
            <v>0</v>
          </cell>
          <cell r="B1190">
            <v>0</v>
          </cell>
          <cell r="E1190">
            <v>0</v>
          </cell>
        </row>
        <row r="1191">
          <cell r="A1191">
            <v>0</v>
          </cell>
          <cell r="B1191">
            <v>0</v>
          </cell>
          <cell r="E1191">
            <v>0</v>
          </cell>
        </row>
        <row r="1192">
          <cell r="A1192">
            <v>0</v>
          </cell>
          <cell r="B1192">
            <v>0</v>
          </cell>
          <cell r="E1192">
            <v>0</v>
          </cell>
        </row>
        <row r="1193">
          <cell r="A1193">
            <v>0</v>
          </cell>
          <cell r="B1193">
            <v>0</v>
          </cell>
          <cell r="E1193">
            <v>0</v>
          </cell>
        </row>
        <row r="1194">
          <cell r="A1194">
            <v>0</v>
          </cell>
          <cell r="B1194">
            <v>0</v>
          </cell>
          <cell r="E1194">
            <v>0</v>
          </cell>
        </row>
        <row r="1195">
          <cell r="A1195">
            <v>0</v>
          </cell>
          <cell r="B1195">
            <v>0</v>
          </cell>
          <cell r="E1195">
            <v>0</v>
          </cell>
        </row>
        <row r="1196">
          <cell r="A1196">
            <v>0</v>
          </cell>
          <cell r="B1196">
            <v>0</v>
          </cell>
          <cell r="E1196">
            <v>0</v>
          </cell>
        </row>
        <row r="1197">
          <cell r="A1197">
            <v>0</v>
          </cell>
          <cell r="B1197">
            <v>0</v>
          </cell>
          <cell r="E1197">
            <v>0</v>
          </cell>
        </row>
        <row r="1198">
          <cell r="A1198">
            <v>0</v>
          </cell>
          <cell r="B1198">
            <v>0</v>
          </cell>
          <cell r="E1198">
            <v>0</v>
          </cell>
        </row>
        <row r="1199">
          <cell r="A1199">
            <v>0</v>
          </cell>
          <cell r="B1199">
            <v>0</v>
          </cell>
          <cell r="E1199">
            <v>0</v>
          </cell>
        </row>
        <row r="1200">
          <cell r="A1200">
            <v>0</v>
          </cell>
          <cell r="B1200">
            <v>0</v>
          </cell>
          <cell r="E1200">
            <v>0</v>
          </cell>
        </row>
        <row r="1201">
          <cell r="A1201">
            <v>0</v>
          </cell>
          <cell r="B1201">
            <v>0</v>
          </cell>
          <cell r="E1201">
            <v>0</v>
          </cell>
        </row>
        <row r="1202">
          <cell r="A1202">
            <v>0</v>
          </cell>
          <cell r="B1202">
            <v>0</v>
          </cell>
          <cell r="E1202">
            <v>0</v>
          </cell>
        </row>
        <row r="1203">
          <cell r="A1203">
            <v>0</v>
          </cell>
          <cell r="B1203">
            <v>0</v>
          </cell>
          <cell r="E1203">
            <v>0</v>
          </cell>
        </row>
        <row r="1204">
          <cell r="A1204">
            <v>0</v>
          </cell>
          <cell r="B1204">
            <v>0</v>
          </cell>
          <cell r="E1204">
            <v>0</v>
          </cell>
        </row>
        <row r="1205">
          <cell r="A1205">
            <v>0</v>
          </cell>
          <cell r="B1205">
            <v>0</v>
          </cell>
          <cell r="E1205">
            <v>0</v>
          </cell>
        </row>
        <row r="1206">
          <cell r="A1206">
            <v>0</v>
          </cell>
          <cell r="B1206">
            <v>0</v>
          </cell>
          <cell r="E1206">
            <v>0</v>
          </cell>
        </row>
        <row r="1207">
          <cell r="A1207">
            <v>0</v>
          </cell>
          <cell r="B1207">
            <v>0</v>
          </cell>
          <cell r="E1207">
            <v>0</v>
          </cell>
        </row>
        <row r="1208">
          <cell r="A1208">
            <v>0</v>
          </cell>
          <cell r="B1208">
            <v>0</v>
          </cell>
          <cell r="E1208">
            <v>0</v>
          </cell>
        </row>
        <row r="1209">
          <cell r="A1209">
            <v>0</v>
          </cell>
          <cell r="B1209">
            <v>0</v>
          </cell>
          <cell r="E1209">
            <v>0</v>
          </cell>
        </row>
        <row r="1210">
          <cell r="A1210">
            <v>0</v>
          </cell>
          <cell r="B1210">
            <v>0</v>
          </cell>
          <cell r="E1210">
            <v>0</v>
          </cell>
        </row>
        <row r="1211">
          <cell r="A1211">
            <v>0</v>
          </cell>
          <cell r="B1211">
            <v>0</v>
          </cell>
          <cell r="E1211">
            <v>0</v>
          </cell>
        </row>
        <row r="1212">
          <cell r="A1212">
            <v>0</v>
          </cell>
          <cell r="B1212">
            <v>0</v>
          </cell>
          <cell r="E1212">
            <v>0</v>
          </cell>
        </row>
        <row r="1213">
          <cell r="A1213">
            <v>0</v>
          </cell>
          <cell r="B1213">
            <v>0</v>
          </cell>
          <cell r="E1213">
            <v>0</v>
          </cell>
        </row>
        <row r="1214">
          <cell r="A1214">
            <v>0</v>
          </cell>
          <cell r="B1214">
            <v>0</v>
          </cell>
          <cell r="E1214">
            <v>0</v>
          </cell>
        </row>
        <row r="1215">
          <cell r="A1215">
            <v>0</v>
          </cell>
          <cell r="B1215">
            <v>0</v>
          </cell>
          <cell r="E1215">
            <v>0</v>
          </cell>
        </row>
        <row r="1216">
          <cell r="A1216">
            <v>0</v>
          </cell>
          <cell r="B1216">
            <v>0</v>
          </cell>
          <cell r="E1216">
            <v>0</v>
          </cell>
        </row>
        <row r="1217">
          <cell r="A1217">
            <v>0</v>
          </cell>
          <cell r="B1217">
            <v>0</v>
          </cell>
          <cell r="E1217">
            <v>0</v>
          </cell>
        </row>
        <row r="1218">
          <cell r="A1218">
            <v>0</v>
          </cell>
          <cell r="B1218">
            <v>0</v>
          </cell>
          <cell r="E1218">
            <v>0</v>
          </cell>
        </row>
        <row r="1219">
          <cell r="A1219">
            <v>0</v>
          </cell>
          <cell r="B1219">
            <v>0</v>
          </cell>
          <cell r="E1219">
            <v>0</v>
          </cell>
        </row>
        <row r="1220">
          <cell r="A1220">
            <v>0</v>
          </cell>
          <cell r="B1220">
            <v>0</v>
          </cell>
          <cell r="E1220">
            <v>0</v>
          </cell>
        </row>
        <row r="1221">
          <cell r="A1221">
            <v>0</v>
          </cell>
          <cell r="B1221">
            <v>0</v>
          </cell>
          <cell r="E1221">
            <v>0</v>
          </cell>
        </row>
        <row r="1222">
          <cell r="A1222">
            <v>0</v>
          </cell>
          <cell r="B1222">
            <v>0</v>
          </cell>
          <cell r="E1222">
            <v>0</v>
          </cell>
        </row>
        <row r="1223">
          <cell r="A1223">
            <v>0</v>
          </cell>
          <cell r="B1223">
            <v>0</v>
          </cell>
          <cell r="E1223">
            <v>0</v>
          </cell>
        </row>
        <row r="1224">
          <cell r="A1224">
            <v>0</v>
          </cell>
          <cell r="B1224">
            <v>0</v>
          </cell>
          <cell r="E1224">
            <v>0</v>
          </cell>
        </row>
        <row r="1225">
          <cell r="A1225">
            <v>0</v>
          </cell>
          <cell r="B1225">
            <v>0</v>
          </cell>
          <cell r="E1225">
            <v>0</v>
          </cell>
        </row>
        <row r="1226">
          <cell r="A1226">
            <v>0</v>
          </cell>
          <cell r="B1226">
            <v>0</v>
          </cell>
          <cell r="E1226">
            <v>0</v>
          </cell>
        </row>
        <row r="1227">
          <cell r="A1227">
            <v>0</v>
          </cell>
          <cell r="B1227">
            <v>0</v>
          </cell>
          <cell r="E1227">
            <v>0</v>
          </cell>
        </row>
        <row r="1228">
          <cell r="A1228">
            <v>0</v>
          </cell>
          <cell r="B1228">
            <v>0</v>
          </cell>
          <cell r="E1228">
            <v>0</v>
          </cell>
        </row>
        <row r="1229">
          <cell r="A1229">
            <v>0</v>
          </cell>
          <cell r="B1229">
            <v>0</v>
          </cell>
          <cell r="E1229">
            <v>0</v>
          </cell>
        </row>
        <row r="1230">
          <cell r="A1230">
            <v>0</v>
          </cell>
          <cell r="B1230">
            <v>0</v>
          </cell>
          <cell r="E1230">
            <v>0</v>
          </cell>
        </row>
        <row r="1231">
          <cell r="A1231">
            <v>0</v>
          </cell>
          <cell r="B1231">
            <v>0</v>
          </cell>
          <cell r="E1231">
            <v>0</v>
          </cell>
        </row>
        <row r="1232">
          <cell r="A1232">
            <v>0</v>
          </cell>
          <cell r="B1232">
            <v>0</v>
          </cell>
          <cell r="E1232">
            <v>0</v>
          </cell>
        </row>
        <row r="1233">
          <cell r="A1233">
            <v>0</v>
          </cell>
          <cell r="B1233">
            <v>0</v>
          </cell>
          <cell r="E1233">
            <v>0</v>
          </cell>
        </row>
        <row r="1234">
          <cell r="A1234">
            <v>0</v>
          </cell>
          <cell r="B1234">
            <v>0</v>
          </cell>
          <cell r="E1234">
            <v>0</v>
          </cell>
        </row>
        <row r="1235">
          <cell r="A1235">
            <v>0</v>
          </cell>
          <cell r="B1235">
            <v>0</v>
          </cell>
          <cell r="E1235">
            <v>0</v>
          </cell>
        </row>
        <row r="1236">
          <cell r="A1236">
            <v>0</v>
          </cell>
          <cell r="B1236">
            <v>0</v>
          </cell>
          <cell r="E1236">
            <v>0</v>
          </cell>
        </row>
        <row r="1237">
          <cell r="A1237">
            <v>0</v>
          </cell>
          <cell r="B1237">
            <v>0</v>
          </cell>
          <cell r="E1237">
            <v>0</v>
          </cell>
        </row>
        <row r="1238">
          <cell r="A1238">
            <v>0</v>
          </cell>
          <cell r="B1238">
            <v>0</v>
          </cell>
          <cell r="E1238">
            <v>0</v>
          </cell>
        </row>
        <row r="1239">
          <cell r="A1239">
            <v>0</v>
          </cell>
          <cell r="B1239">
            <v>0</v>
          </cell>
          <cell r="E1239">
            <v>0</v>
          </cell>
        </row>
        <row r="1240">
          <cell r="A1240">
            <v>0</v>
          </cell>
          <cell r="B1240">
            <v>0</v>
          </cell>
          <cell r="E1240">
            <v>0</v>
          </cell>
        </row>
        <row r="1241">
          <cell r="A1241">
            <v>0</v>
          </cell>
          <cell r="B1241">
            <v>0</v>
          </cell>
          <cell r="E1241">
            <v>0</v>
          </cell>
        </row>
        <row r="1242">
          <cell r="A1242">
            <v>0</v>
          </cell>
          <cell r="B1242">
            <v>0</v>
          </cell>
          <cell r="E1242">
            <v>0</v>
          </cell>
        </row>
        <row r="1243">
          <cell r="A1243">
            <v>0</v>
          </cell>
          <cell r="B1243">
            <v>0</v>
          </cell>
          <cell r="E1243">
            <v>0</v>
          </cell>
        </row>
        <row r="1244">
          <cell r="A1244">
            <v>0</v>
          </cell>
          <cell r="B1244">
            <v>0</v>
          </cell>
          <cell r="E1244">
            <v>0</v>
          </cell>
        </row>
        <row r="1245">
          <cell r="A1245">
            <v>0</v>
          </cell>
          <cell r="B1245">
            <v>0</v>
          </cell>
          <cell r="E1245">
            <v>0</v>
          </cell>
        </row>
        <row r="1246">
          <cell r="A1246">
            <v>0</v>
          </cell>
          <cell r="B1246">
            <v>0</v>
          </cell>
          <cell r="E1246">
            <v>0</v>
          </cell>
        </row>
        <row r="1247">
          <cell r="A1247">
            <v>0</v>
          </cell>
          <cell r="B1247">
            <v>0</v>
          </cell>
          <cell r="E1247">
            <v>0</v>
          </cell>
        </row>
        <row r="1248">
          <cell r="A1248">
            <v>0</v>
          </cell>
          <cell r="B1248">
            <v>0</v>
          </cell>
          <cell r="E1248">
            <v>0</v>
          </cell>
        </row>
        <row r="1249">
          <cell r="A1249">
            <v>0</v>
          </cell>
          <cell r="B1249">
            <v>0</v>
          </cell>
          <cell r="E1249">
            <v>0</v>
          </cell>
        </row>
        <row r="1250">
          <cell r="A1250">
            <v>0</v>
          </cell>
          <cell r="B1250">
            <v>0</v>
          </cell>
          <cell r="E1250">
            <v>0</v>
          </cell>
        </row>
        <row r="1251">
          <cell r="A1251">
            <v>0</v>
          </cell>
          <cell r="B1251">
            <v>0</v>
          </cell>
          <cell r="E1251">
            <v>0</v>
          </cell>
        </row>
        <row r="1252">
          <cell r="A1252">
            <v>0</v>
          </cell>
          <cell r="B1252">
            <v>0</v>
          </cell>
          <cell r="E1252">
            <v>0</v>
          </cell>
        </row>
        <row r="1253">
          <cell r="A1253">
            <v>0</v>
          </cell>
          <cell r="B1253">
            <v>0</v>
          </cell>
          <cell r="E1253">
            <v>0</v>
          </cell>
        </row>
        <row r="1254">
          <cell r="A1254">
            <v>0</v>
          </cell>
          <cell r="B1254">
            <v>0</v>
          </cell>
          <cell r="E1254">
            <v>0</v>
          </cell>
        </row>
        <row r="1255">
          <cell r="A1255">
            <v>0</v>
          </cell>
          <cell r="B1255">
            <v>0</v>
          </cell>
          <cell r="E1255">
            <v>0</v>
          </cell>
        </row>
        <row r="1256">
          <cell r="A1256">
            <v>0</v>
          </cell>
          <cell r="B1256">
            <v>0</v>
          </cell>
          <cell r="E1256">
            <v>0</v>
          </cell>
        </row>
        <row r="1257">
          <cell r="A1257">
            <v>0</v>
          </cell>
          <cell r="B1257">
            <v>0</v>
          </cell>
          <cell r="E1257">
            <v>0</v>
          </cell>
        </row>
        <row r="1258">
          <cell r="A1258">
            <v>0</v>
          </cell>
          <cell r="B1258">
            <v>0</v>
          </cell>
          <cell r="E1258">
            <v>0</v>
          </cell>
        </row>
        <row r="1259">
          <cell r="A1259">
            <v>0</v>
          </cell>
          <cell r="B1259">
            <v>0</v>
          </cell>
          <cell r="E1259">
            <v>0</v>
          </cell>
        </row>
        <row r="1260">
          <cell r="A1260">
            <v>0</v>
          </cell>
          <cell r="B1260">
            <v>0</v>
          </cell>
          <cell r="E1260">
            <v>0</v>
          </cell>
        </row>
        <row r="1261">
          <cell r="A1261">
            <v>0</v>
          </cell>
          <cell r="B1261">
            <v>0</v>
          </cell>
          <cell r="E1261">
            <v>0</v>
          </cell>
        </row>
        <row r="1262">
          <cell r="A1262">
            <v>0</v>
          </cell>
          <cell r="B1262">
            <v>0</v>
          </cell>
          <cell r="E1262">
            <v>0</v>
          </cell>
        </row>
      </sheetData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5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26" Type="http://schemas.openxmlformats.org/officeDocument/2006/relationships/ctrlProp" Target="../ctrlProps/ctrlProp23.xml"/><Relationship Id="rId3" Type="http://schemas.openxmlformats.org/officeDocument/2006/relationships/vmlDrawing" Target="../drawings/vmlDrawing1.vml"/><Relationship Id="rId21" Type="http://schemas.openxmlformats.org/officeDocument/2006/relationships/ctrlProp" Target="../ctrlProps/ctrlProp18.xml"/><Relationship Id="rId7" Type="http://schemas.openxmlformats.org/officeDocument/2006/relationships/ctrlProp" Target="../ctrlProps/ctrlProp4.x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5" Type="http://schemas.openxmlformats.org/officeDocument/2006/relationships/ctrlProp" Target="../ctrlProps/ctrlProp22.xml"/><Relationship Id="rId2" Type="http://schemas.openxmlformats.org/officeDocument/2006/relationships/drawing" Target="../drawings/drawing1.xml"/><Relationship Id="rId16" Type="http://schemas.openxmlformats.org/officeDocument/2006/relationships/ctrlProp" Target="../ctrlProps/ctrlProp13.xml"/><Relationship Id="rId20" Type="http://schemas.openxmlformats.org/officeDocument/2006/relationships/ctrlProp" Target="../ctrlProps/ctrlProp17.xml"/><Relationship Id="rId29" Type="http://schemas.openxmlformats.org/officeDocument/2006/relationships/ctrlProp" Target="../ctrlProps/ctrlProp26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11" Type="http://schemas.openxmlformats.org/officeDocument/2006/relationships/ctrlProp" Target="../ctrlProps/ctrlProp8.xml"/><Relationship Id="rId24" Type="http://schemas.openxmlformats.org/officeDocument/2006/relationships/ctrlProp" Target="../ctrlProps/ctrlProp21.xml"/><Relationship Id="rId32" Type="http://schemas.openxmlformats.org/officeDocument/2006/relationships/ctrlProp" Target="../ctrlProps/ctrlProp29.xml"/><Relationship Id="rId5" Type="http://schemas.openxmlformats.org/officeDocument/2006/relationships/ctrlProp" Target="../ctrlProps/ctrlProp2.xml"/><Relationship Id="rId15" Type="http://schemas.openxmlformats.org/officeDocument/2006/relationships/ctrlProp" Target="../ctrlProps/ctrlProp12.xml"/><Relationship Id="rId23" Type="http://schemas.openxmlformats.org/officeDocument/2006/relationships/ctrlProp" Target="../ctrlProps/ctrlProp20.xml"/><Relationship Id="rId28" Type="http://schemas.openxmlformats.org/officeDocument/2006/relationships/ctrlProp" Target="../ctrlProps/ctrlProp25.xml"/><Relationship Id="rId10" Type="http://schemas.openxmlformats.org/officeDocument/2006/relationships/ctrlProp" Target="../ctrlProps/ctrlProp7.xml"/><Relationship Id="rId19" Type="http://schemas.openxmlformats.org/officeDocument/2006/relationships/ctrlProp" Target="../ctrlProps/ctrlProp16.xml"/><Relationship Id="rId31" Type="http://schemas.openxmlformats.org/officeDocument/2006/relationships/ctrlProp" Target="../ctrlProps/ctrlProp28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4" Type="http://schemas.openxmlformats.org/officeDocument/2006/relationships/ctrlProp" Target="../ctrlProps/ctrlProp11.xml"/><Relationship Id="rId22" Type="http://schemas.openxmlformats.org/officeDocument/2006/relationships/ctrlProp" Target="../ctrlProps/ctrlProp19.xml"/><Relationship Id="rId27" Type="http://schemas.openxmlformats.org/officeDocument/2006/relationships/ctrlProp" Target="../ctrlProps/ctrlProp24.xml"/><Relationship Id="rId30" Type="http://schemas.openxmlformats.org/officeDocument/2006/relationships/ctrlProp" Target="../ctrlProps/ctrlProp27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hyperlink" Target="http://www.hettich.com/blaetterkataloge/bkwc/?cat=TA_2020&amp;lang=ru_RU" TargetMode="External"/><Relationship Id="rId3" Type="http://schemas.openxmlformats.org/officeDocument/2006/relationships/hyperlink" Target="http://www.hettich.com/blaetterkataloge/bkwc/?cat=TA_2020&amp;lang=ru_RU" TargetMode="External"/><Relationship Id="rId7" Type="http://schemas.openxmlformats.org/officeDocument/2006/relationships/hyperlink" Target="http://www.hettich.com/blaetterkataloge/bkwc/?cat=TA_2020&amp;lang=ru_RU" TargetMode="External"/><Relationship Id="rId2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6" Type="http://schemas.openxmlformats.org/officeDocument/2006/relationships/hyperlink" Target="http://www.hettich.com/blaetterkataloge/bkwc/?cat=TA_2020&amp;lang=ru_RU" TargetMode="External"/><Relationship Id="rId5" Type="http://schemas.openxmlformats.org/officeDocument/2006/relationships/hyperlink" Target="http://www.hettich.com/blaetterkataloge/bkwc/?cat=TA_2020&amp;lang=ru_RU" TargetMode="External"/><Relationship Id="rId10" Type="http://schemas.openxmlformats.org/officeDocument/2006/relationships/drawing" Target="../drawings/drawing4.xml"/><Relationship Id="rId4" Type="http://schemas.openxmlformats.org/officeDocument/2006/relationships/hyperlink" Target="http://www.hettich.com/blaetterkataloge/bkwc/?cat=TA_2020&amp;lang=ru_RU" TargetMode="External"/><Relationship Id="rId9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http://www.hettich.com/blaetterkataloge/bkwc/?cat=TA_2020&amp;lang=ru_RU" TargetMode="External"/><Relationship Id="rId13" Type="http://schemas.openxmlformats.org/officeDocument/2006/relationships/hyperlink" Target="http://www.hettich.com/blaetterkataloge/bkwc/?cat=TA_2020&amp;lang=ru_RU" TargetMode="External"/><Relationship Id="rId18" Type="http://schemas.openxmlformats.org/officeDocument/2006/relationships/hyperlink" Target="http://www.hettich.com/blaetterkataloge/bkwc/?cat=TA_2020&amp;lang=ru_RU" TargetMode="External"/><Relationship Id="rId26" Type="http://schemas.openxmlformats.org/officeDocument/2006/relationships/hyperlink" Target="http://www.hettich.com/blaetterkataloge/bkwc/?cat=TA_2020&amp;lang=ru_RU" TargetMode="External"/><Relationship Id="rId3" Type="http://schemas.openxmlformats.org/officeDocument/2006/relationships/hyperlink" Target="http://www.hettich.com/blaetterkataloge/bkwc/?cat=TA_2020&amp;lang=ru_RU" TargetMode="External"/><Relationship Id="rId21" Type="http://schemas.openxmlformats.org/officeDocument/2006/relationships/hyperlink" Target="http://www.hettich.com/blaetterkataloge/bkwc/?cat=TA_2020&amp;lang=ru_RU" TargetMode="External"/><Relationship Id="rId34" Type="http://schemas.openxmlformats.org/officeDocument/2006/relationships/hyperlink" Target="http://www.hettich.com/blaetterkataloge/bkwc/?cat=TA_2020&amp;lang=ru_RU" TargetMode="External"/><Relationship Id="rId7" Type="http://schemas.openxmlformats.org/officeDocument/2006/relationships/hyperlink" Target="http://www.hettich.com/blaetterkataloge/bkwc/?cat=TA_2020&amp;lang=ru_RU" TargetMode="External"/><Relationship Id="rId12" Type="http://schemas.openxmlformats.org/officeDocument/2006/relationships/hyperlink" Target="http://www.hettich.com/blaetterkataloge/bkwc/?cat=TA_2020&amp;lang=ru_RU" TargetMode="External"/><Relationship Id="rId17" Type="http://schemas.openxmlformats.org/officeDocument/2006/relationships/hyperlink" Target="http://www.hettich.com/blaetterkataloge/bkwc/?cat=TA_2020&amp;lang=ru_RU" TargetMode="External"/><Relationship Id="rId25" Type="http://schemas.openxmlformats.org/officeDocument/2006/relationships/hyperlink" Target="http://www.hettich.com/blaetterkataloge/bkwc/?cat=TA_2020&amp;lang=ru_RU" TargetMode="External"/><Relationship Id="rId33" Type="http://schemas.openxmlformats.org/officeDocument/2006/relationships/hyperlink" Target="http://www.hettich.com/blaetterkataloge/bkwc/?cat=TA_2020&amp;lang=ru_RU" TargetMode="External"/><Relationship Id="rId38" Type="http://schemas.openxmlformats.org/officeDocument/2006/relationships/drawing" Target="../drawings/drawing5.xml"/><Relationship Id="rId2" Type="http://schemas.openxmlformats.org/officeDocument/2006/relationships/hyperlink" Target="http://www.hettich.com/blaetterkataloge/bkwc/?cat=TA_2020&amp;lang=ru_RU" TargetMode="External"/><Relationship Id="rId16" Type="http://schemas.openxmlformats.org/officeDocument/2006/relationships/hyperlink" Target="http://www.hettich.com/blaetterkataloge/bkwc/?cat=TA_2020&amp;lang=ru_RU" TargetMode="External"/><Relationship Id="rId20" Type="http://schemas.openxmlformats.org/officeDocument/2006/relationships/hyperlink" Target="http://www.hettich.com/blaetterkataloge/bkwc/?cat=TA_2020&amp;lang=ru_RU" TargetMode="External"/><Relationship Id="rId29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6" Type="http://schemas.openxmlformats.org/officeDocument/2006/relationships/hyperlink" Target="http://www.hettich.com/blaetterkataloge/bkwc/?cat=TA_2020&amp;lang=ru_RU" TargetMode="External"/><Relationship Id="rId11" Type="http://schemas.openxmlformats.org/officeDocument/2006/relationships/hyperlink" Target="http://www.hettich.com/blaetterkataloge/bkwc/?cat=TA_2020&amp;lang=ru_RU" TargetMode="External"/><Relationship Id="rId24" Type="http://schemas.openxmlformats.org/officeDocument/2006/relationships/hyperlink" Target="http://www.hettich.com/blaetterkataloge/bkwc/?cat=TA_2020&amp;lang=ru_RU" TargetMode="External"/><Relationship Id="rId32" Type="http://schemas.openxmlformats.org/officeDocument/2006/relationships/hyperlink" Target="http://www.hettich.com/blaetterkataloge/bkwc/?cat=TA_2020&amp;lang=ru_RU" TargetMode="External"/><Relationship Id="rId37" Type="http://schemas.openxmlformats.org/officeDocument/2006/relationships/printerSettings" Target="../printerSettings/printerSettings6.bin"/><Relationship Id="rId5" Type="http://schemas.openxmlformats.org/officeDocument/2006/relationships/hyperlink" Target="http://www.hettich.com/blaetterkataloge/bkwc/?cat=TA_2020&amp;lang=ru_RU" TargetMode="External"/><Relationship Id="rId15" Type="http://schemas.openxmlformats.org/officeDocument/2006/relationships/hyperlink" Target="http://www.hettich.com/blaetterkataloge/bkwc/?cat=TA_2020&amp;lang=ru_RU" TargetMode="External"/><Relationship Id="rId23" Type="http://schemas.openxmlformats.org/officeDocument/2006/relationships/hyperlink" Target="http://www.hettich.com/blaetterkataloge/bkwc/?cat=TA_2020&amp;lang=ru_RU" TargetMode="External"/><Relationship Id="rId28" Type="http://schemas.openxmlformats.org/officeDocument/2006/relationships/hyperlink" Target="http://www.hettich.com/blaetterkataloge/bkwc/?cat=TA_2020&amp;lang=ru_RU" TargetMode="External"/><Relationship Id="rId36" Type="http://schemas.openxmlformats.org/officeDocument/2006/relationships/hyperlink" Target="http://www.hettich.com/blaetterkataloge/bkwc/?cat=TA_2020&amp;lang=ru_RU" TargetMode="External"/><Relationship Id="rId10" Type="http://schemas.openxmlformats.org/officeDocument/2006/relationships/hyperlink" Target="http://www.hettich.com/blaetterkataloge/bkwc/?cat=TA_2020&amp;lang=ru_RU" TargetMode="External"/><Relationship Id="rId19" Type="http://schemas.openxmlformats.org/officeDocument/2006/relationships/hyperlink" Target="http://www.hettich.com/blaetterkataloge/bkwc/?cat=TA_2020&amp;lang=ru_RU" TargetMode="External"/><Relationship Id="rId31" Type="http://schemas.openxmlformats.org/officeDocument/2006/relationships/hyperlink" Target="http://www.hettich.com/blaetterkataloge/bkwc/?cat=TA_2020&amp;lang=ru_RU" TargetMode="External"/><Relationship Id="rId4" Type="http://schemas.openxmlformats.org/officeDocument/2006/relationships/hyperlink" Target="http://www.hettich.com/blaetterkataloge/bkwc/?cat=TA_2020&amp;lang=ru_RU" TargetMode="External"/><Relationship Id="rId9" Type="http://schemas.openxmlformats.org/officeDocument/2006/relationships/hyperlink" Target="http://www.hettich.com/blaetterkataloge/bkwc/?cat=TA_2020&amp;lang=ru_RU" TargetMode="External"/><Relationship Id="rId14" Type="http://schemas.openxmlformats.org/officeDocument/2006/relationships/hyperlink" Target="http://www.hettich.com/blaetterkataloge/bkwc/?cat=TA_2020&amp;lang=ru_RU" TargetMode="External"/><Relationship Id="rId22" Type="http://schemas.openxmlformats.org/officeDocument/2006/relationships/hyperlink" Target="http://www.hettich.com/blaetterkataloge/bkwc/?cat=TA_2020&amp;lang=ru_RU" TargetMode="External"/><Relationship Id="rId27" Type="http://schemas.openxmlformats.org/officeDocument/2006/relationships/hyperlink" Target="http://www.hettich.com/blaetterkataloge/bkwc/?cat=TA_2020&amp;lang=ru_RU" TargetMode="External"/><Relationship Id="rId30" Type="http://schemas.openxmlformats.org/officeDocument/2006/relationships/hyperlink" Target="http://www.hettich.com/blaetterkataloge/bkwc/?cat=TA_2020&amp;lang=ru_RU" TargetMode="External"/><Relationship Id="rId35" Type="http://schemas.openxmlformats.org/officeDocument/2006/relationships/hyperlink" Target="http://www.hettich.com/blaetterkataloge/bkwc/?cat=TA_2020&amp;lang=ru_RU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http://www.hettich.com/blaetterkataloge/bkwc/?cat=TA_2020&amp;lang=ru_RU" TargetMode="External"/><Relationship Id="rId13" Type="http://schemas.openxmlformats.org/officeDocument/2006/relationships/hyperlink" Target="http://www.hettich.com/blaetterkataloge/bkwc/?cat=TA_2020&amp;lang=ru_RU" TargetMode="External"/><Relationship Id="rId18" Type="http://schemas.openxmlformats.org/officeDocument/2006/relationships/hyperlink" Target="http://www.hettich.com/blaetterkataloge/bkwc/?cat=TA_2020&amp;lang=ru_RU" TargetMode="External"/><Relationship Id="rId26" Type="http://schemas.openxmlformats.org/officeDocument/2006/relationships/hyperlink" Target="http://www.hettich.com/blaetterkataloge/bkwc/?cat=TA_2020&amp;lang=ru_RU" TargetMode="External"/><Relationship Id="rId3" Type="http://schemas.openxmlformats.org/officeDocument/2006/relationships/hyperlink" Target="http://www.hettich.com/blaetterkataloge/bkwc/?cat=TA_2020&amp;lang=ru_RU" TargetMode="External"/><Relationship Id="rId21" Type="http://schemas.openxmlformats.org/officeDocument/2006/relationships/hyperlink" Target="http://www.hettich.com/blaetterkataloge/bkwc/?cat=TA_2020&amp;lang=ru_RU" TargetMode="External"/><Relationship Id="rId34" Type="http://schemas.openxmlformats.org/officeDocument/2006/relationships/hyperlink" Target="http://www.hettich.com/blaetterkataloge/bkwc/?cat=TA_2020&amp;lang=ru_RU" TargetMode="External"/><Relationship Id="rId7" Type="http://schemas.openxmlformats.org/officeDocument/2006/relationships/hyperlink" Target="http://www.hettich.com/blaetterkataloge/bkwc/?cat=TA_2020&amp;lang=ru_RU" TargetMode="External"/><Relationship Id="rId12" Type="http://schemas.openxmlformats.org/officeDocument/2006/relationships/hyperlink" Target="http://www.hettich.com/blaetterkataloge/bkwc/?cat=TA_2020&amp;lang=ru_RU" TargetMode="External"/><Relationship Id="rId17" Type="http://schemas.openxmlformats.org/officeDocument/2006/relationships/hyperlink" Target="http://www.hettich.com/blaetterkataloge/bkwc/?cat=TA_2020&amp;lang=ru_RU" TargetMode="External"/><Relationship Id="rId25" Type="http://schemas.openxmlformats.org/officeDocument/2006/relationships/hyperlink" Target="http://www.hettich.com/blaetterkataloge/bkwc/?cat=TA_2020&amp;lang=ru_RU" TargetMode="External"/><Relationship Id="rId33" Type="http://schemas.openxmlformats.org/officeDocument/2006/relationships/hyperlink" Target="http://www.hettich.com/blaetterkataloge/bkwc/?cat=TA_2020&amp;lang=ru_RU" TargetMode="External"/><Relationship Id="rId2" Type="http://schemas.openxmlformats.org/officeDocument/2006/relationships/hyperlink" Target="http://www.hettich.com/blaetterkataloge/bkwc/?cat=TA_2020&amp;lang=ru_RU" TargetMode="External"/><Relationship Id="rId16" Type="http://schemas.openxmlformats.org/officeDocument/2006/relationships/hyperlink" Target="http://www.hettich.com/blaetterkataloge/bkwc/?cat=TA_2020&amp;lang=ru_RU" TargetMode="External"/><Relationship Id="rId20" Type="http://schemas.openxmlformats.org/officeDocument/2006/relationships/hyperlink" Target="http://www.hettich.com/blaetterkataloge/bkwc/?cat=TA_2020&amp;lang=ru_RU" TargetMode="External"/><Relationship Id="rId29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6" Type="http://schemas.openxmlformats.org/officeDocument/2006/relationships/hyperlink" Target="http://www.hettich.com/blaetterkataloge/bkwc/?cat=TA_2020&amp;lang=ru_RU" TargetMode="External"/><Relationship Id="rId11" Type="http://schemas.openxmlformats.org/officeDocument/2006/relationships/hyperlink" Target="http://www.hettich.com/blaetterkataloge/bkwc/?cat=TA_2020&amp;lang=ru_RU" TargetMode="External"/><Relationship Id="rId24" Type="http://schemas.openxmlformats.org/officeDocument/2006/relationships/hyperlink" Target="http://www.hettich.com/blaetterkataloge/bkwc/?cat=TA_2020&amp;lang=ru_RU" TargetMode="External"/><Relationship Id="rId32" Type="http://schemas.openxmlformats.org/officeDocument/2006/relationships/hyperlink" Target="http://www.hettich.com/blaetterkataloge/bkwc/?cat=TA_2020&amp;lang=ru_RU" TargetMode="External"/><Relationship Id="rId5" Type="http://schemas.openxmlformats.org/officeDocument/2006/relationships/hyperlink" Target="http://www.hettich.com/blaetterkataloge/bkwc/?cat=TA_2020&amp;lang=ru_RU" TargetMode="External"/><Relationship Id="rId15" Type="http://schemas.openxmlformats.org/officeDocument/2006/relationships/hyperlink" Target="http://www.hettich.com/blaetterkataloge/bkwc/?cat=TA_2020&amp;lang=ru_RU" TargetMode="External"/><Relationship Id="rId23" Type="http://schemas.openxmlformats.org/officeDocument/2006/relationships/hyperlink" Target="http://www.hettich.com/blaetterkataloge/bkwc/?cat=TA_2020&amp;lang=ru_RU" TargetMode="External"/><Relationship Id="rId28" Type="http://schemas.openxmlformats.org/officeDocument/2006/relationships/hyperlink" Target="http://www.hettich.com/blaetterkataloge/bkwc/?cat=TA_2020&amp;lang=ru_RU" TargetMode="External"/><Relationship Id="rId36" Type="http://schemas.openxmlformats.org/officeDocument/2006/relationships/drawing" Target="../drawings/drawing6.xml"/><Relationship Id="rId10" Type="http://schemas.openxmlformats.org/officeDocument/2006/relationships/hyperlink" Target="http://www.hettich.com/blaetterkataloge/bkwc/?cat=TA_2020&amp;lang=ru_RU" TargetMode="External"/><Relationship Id="rId19" Type="http://schemas.openxmlformats.org/officeDocument/2006/relationships/hyperlink" Target="http://www.hettich.com/blaetterkataloge/bkwc/?cat=TA_2020&amp;lang=ru_RU" TargetMode="External"/><Relationship Id="rId31" Type="http://schemas.openxmlformats.org/officeDocument/2006/relationships/hyperlink" Target="http://www.hettich.com/blaetterkataloge/bkwc/?cat=TA_2020&amp;lang=ru_RU" TargetMode="External"/><Relationship Id="rId4" Type="http://schemas.openxmlformats.org/officeDocument/2006/relationships/hyperlink" Target="http://www.hettich.com/blaetterkataloge/bkwc/?cat=TA_2020&amp;lang=ru_RU" TargetMode="External"/><Relationship Id="rId9" Type="http://schemas.openxmlformats.org/officeDocument/2006/relationships/hyperlink" Target="http://www.hettich.com/blaetterkataloge/bkwc/?cat=TA_2020&amp;lang=ru_RU" TargetMode="External"/><Relationship Id="rId14" Type="http://schemas.openxmlformats.org/officeDocument/2006/relationships/hyperlink" Target="http://www.hettich.com/blaetterkataloge/bkwc/?cat=TA_2020&amp;lang=ru_RU" TargetMode="External"/><Relationship Id="rId22" Type="http://schemas.openxmlformats.org/officeDocument/2006/relationships/hyperlink" Target="http://www.hettich.com/blaetterkataloge/bkwc/?cat=TA_2020&amp;lang=ru_RU" TargetMode="External"/><Relationship Id="rId27" Type="http://schemas.openxmlformats.org/officeDocument/2006/relationships/hyperlink" Target="http://www.hettich.com/blaetterkataloge/bkwc/?cat=TA_2020&amp;lang=ru_RU" TargetMode="External"/><Relationship Id="rId30" Type="http://schemas.openxmlformats.org/officeDocument/2006/relationships/hyperlink" Target="http://www.hettich.com/blaetterkataloge/bkwc/?cat=TA_2020&amp;lang=ru_RU" TargetMode="External"/><Relationship Id="rId35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http://www.hettich.com/blaetterkataloge/bkwc/?cat=TA_2020&amp;lang=ru_RU" TargetMode="External"/><Relationship Id="rId13" Type="http://schemas.openxmlformats.org/officeDocument/2006/relationships/hyperlink" Target="http://www.hettich.com/blaetterkataloge/bkwc/?cat=TA_2020&amp;lang=ru_RU" TargetMode="External"/><Relationship Id="rId18" Type="http://schemas.openxmlformats.org/officeDocument/2006/relationships/hyperlink" Target="http://www.hettich.com/blaetterkataloge/bkwc/?cat=TA_2020&amp;lang=ru_RU" TargetMode="External"/><Relationship Id="rId26" Type="http://schemas.openxmlformats.org/officeDocument/2006/relationships/hyperlink" Target="http://www.hettich.com/blaetterkataloge/bkwc/?cat=TA_2020&amp;lang=ru_RU" TargetMode="External"/><Relationship Id="rId3" Type="http://schemas.openxmlformats.org/officeDocument/2006/relationships/hyperlink" Target="http://www.hettich.com/blaetterkataloge/bkwc/?cat=TA_2020&amp;lang=ru_RU" TargetMode="External"/><Relationship Id="rId21" Type="http://schemas.openxmlformats.org/officeDocument/2006/relationships/hyperlink" Target="http://www.hettich.com/blaetterkataloge/bkwc/?cat=TA_2020&amp;lang=ru_RU" TargetMode="External"/><Relationship Id="rId34" Type="http://schemas.openxmlformats.org/officeDocument/2006/relationships/hyperlink" Target="http://www.hettich.com/blaetterkataloge/bkwc/?cat=TA_2020&amp;lang=ru_RU" TargetMode="External"/><Relationship Id="rId7" Type="http://schemas.openxmlformats.org/officeDocument/2006/relationships/hyperlink" Target="http://www.hettich.com/blaetterkataloge/bkwc/?cat=TA_2020&amp;lang=ru_RU" TargetMode="External"/><Relationship Id="rId12" Type="http://schemas.openxmlformats.org/officeDocument/2006/relationships/hyperlink" Target="http://www.hettich.com/blaetterkataloge/bkwc/?cat=TA_2020&amp;lang=ru_RU" TargetMode="External"/><Relationship Id="rId17" Type="http://schemas.openxmlformats.org/officeDocument/2006/relationships/hyperlink" Target="http://www.hettich.com/blaetterkataloge/bkwc/?cat=TA_2020&amp;lang=ru_RU" TargetMode="External"/><Relationship Id="rId25" Type="http://schemas.openxmlformats.org/officeDocument/2006/relationships/hyperlink" Target="http://www.hettich.com/blaetterkataloge/bkwc/?cat=TA_2020&amp;lang=ru_RU" TargetMode="External"/><Relationship Id="rId33" Type="http://schemas.openxmlformats.org/officeDocument/2006/relationships/hyperlink" Target="http://www.hettich.com/blaetterkataloge/bkwc/?cat=TA_2020&amp;lang=ru_RU" TargetMode="External"/><Relationship Id="rId38" Type="http://schemas.openxmlformats.org/officeDocument/2006/relationships/drawing" Target="../drawings/drawing7.xml"/><Relationship Id="rId2" Type="http://schemas.openxmlformats.org/officeDocument/2006/relationships/hyperlink" Target="http://www.hettich.com/blaetterkataloge/bkwc/?cat=TA_2020&amp;lang=ru_RU" TargetMode="External"/><Relationship Id="rId16" Type="http://schemas.openxmlformats.org/officeDocument/2006/relationships/hyperlink" Target="http://www.hettich.com/blaetterkataloge/bkwc/?cat=TA_2020&amp;lang=ru_RU" TargetMode="External"/><Relationship Id="rId20" Type="http://schemas.openxmlformats.org/officeDocument/2006/relationships/hyperlink" Target="http://www.hettich.com/blaetterkataloge/bkwc/?cat=TA_2020&amp;lang=ru_RU" TargetMode="External"/><Relationship Id="rId29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6" Type="http://schemas.openxmlformats.org/officeDocument/2006/relationships/hyperlink" Target="http://www.hettich.com/blaetterkataloge/bkwc/?cat=TA_2020&amp;lang=ru_RU" TargetMode="External"/><Relationship Id="rId11" Type="http://schemas.openxmlformats.org/officeDocument/2006/relationships/hyperlink" Target="http://www.hettich.com/blaetterkataloge/bkwc/?cat=TA_2020&amp;lang=ru_RU" TargetMode="External"/><Relationship Id="rId24" Type="http://schemas.openxmlformats.org/officeDocument/2006/relationships/hyperlink" Target="http://www.hettich.com/blaetterkataloge/bkwc/?cat=TA_2020&amp;lang=ru_RU" TargetMode="External"/><Relationship Id="rId32" Type="http://schemas.openxmlformats.org/officeDocument/2006/relationships/hyperlink" Target="http://www.hettich.com/blaetterkataloge/bkwc/?cat=TA_2020&amp;lang=ru_RU" TargetMode="External"/><Relationship Id="rId37" Type="http://schemas.openxmlformats.org/officeDocument/2006/relationships/printerSettings" Target="../printerSettings/printerSettings8.bin"/><Relationship Id="rId5" Type="http://schemas.openxmlformats.org/officeDocument/2006/relationships/hyperlink" Target="http://www.hettich.com/blaetterkataloge/bkwc/?cat=TA_2020&amp;lang=ru_RU" TargetMode="External"/><Relationship Id="rId15" Type="http://schemas.openxmlformats.org/officeDocument/2006/relationships/hyperlink" Target="http://www.hettich.com/blaetterkataloge/bkwc/?cat=TA_2020&amp;lang=ru_RU" TargetMode="External"/><Relationship Id="rId23" Type="http://schemas.openxmlformats.org/officeDocument/2006/relationships/hyperlink" Target="http://www.hettich.com/blaetterkataloge/bkwc/?cat=TA_2020&amp;lang=ru_RU" TargetMode="External"/><Relationship Id="rId28" Type="http://schemas.openxmlformats.org/officeDocument/2006/relationships/hyperlink" Target="http://www.hettich.com/blaetterkataloge/bkwc/?cat=TA_2020&amp;lang=ru_RU" TargetMode="External"/><Relationship Id="rId36" Type="http://schemas.openxmlformats.org/officeDocument/2006/relationships/hyperlink" Target="http://www.hettich.com/blaetterkataloge/bkwc/?cat=TA_2020&amp;lang=ru_RU" TargetMode="External"/><Relationship Id="rId10" Type="http://schemas.openxmlformats.org/officeDocument/2006/relationships/hyperlink" Target="http://www.hettich.com/blaetterkataloge/bkwc/?cat=TA_2020&amp;lang=ru_RU" TargetMode="External"/><Relationship Id="rId19" Type="http://schemas.openxmlformats.org/officeDocument/2006/relationships/hyperlink" Target="http://www.hettich.com/blaetterkataloge/bkwc/?cat=TA_2020&amp;lang=ru_RU" TargetMode="External"/><Relationship Id="rId31" Type="http://schemas.openxmlformats.org/officeDocument/2006/relationships/hyperlink" Target="http://www.hettich.com/blaetterkataloge/bkwc/?cat=TA_2020&amp;lang=ru_RU" TargetMode="External"/><Relationship Id="rId4" Type="http://schemas.openxmlformats.org/officeDocument/2006/relationships/hyperlink" Target="http://www.hettich.com/blaetterkataloge/bkwc/?cat=TA_2020&amp;lang=ru_RU" TargetMode="External"/><Relationship Id="rId9" Type="http://schemas.openxmlformats.org/officeDocument/2006/relationships/hyperlink" Target="http://www.hettich.com/blaetterkataloge/bkwc/?cat=TA_2020&amp;lang=ru_RU" TargetMode="External"/><Relationship Id="rId14" Type="http://schemas.openxmlformats.org/officeDocument/2006/relationships/hyperlink" Target="http://www.hettich.com/blaetterkataloge/bkwc/?cat=TA_2020&amp;lang=ru_RU" TargetMode="External"/><Relationship Id="rId22" Type="http://schemas.openxmlformats.org/officeDocument/2006/relationships/hyperlink" Target="http://www.hettich.com/blaetterkataloge/bkwc/?cat=TA_2020&amp;lang=ru_RU" TargetMode="External"/><Relationship Id="rId27" Type="http://schemas.openxmlformats.org/officeDocument/2006/relationships/hyperlink" Target="http://www.hettich.com/blaetterkataloge/bkwc/?cat=TA_2020&amp;lang=ru_RU" TargetMode="External"/><Relationship Id="rId30" Type="http://schemas.openxmlformats.org/officeDocument/2006/relationships/hyperlink" Target="http://www.hettich.com/blaetterkataloge/bkwc/?cat=TA_2020&amp;lang=ru_RU" TargetMode="External"/><Relationship Id="rId35" Type="http://schemas.openxmlformats.org/officeDocument/2006/relationships/hyperlink" Target="http://www.hettich.com/blaetterkataloge/bkwc/?cat=TA_2020&amp;lang=ru_RU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hettich.com/blaetterkataloge/bkwc/?cat=TA_2020&amp;lang=ru_RU" TargetMode="External"/><Relationship Id="rId2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4" Type="http://schemas.openxmlformats.org/officeDocument/2006/relationships/drawing" Target="../drawings/drawing8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hyperlink" Target="https://youtu.be/kCEnbmqeSz8" TargetMode="External"/><Relationship Id="rId2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6" Type="http://schemas.openxmlformats.org/officeDocument/2006/relationships/drawing" Target="../drawings/drawing9.xml"/><Relationship Id="rId5" Type="http://schemas.openxmlformats.org/officeDocument/2006/relationships/hyperlink" Target="http://www.hettich.com/blaetterkataloge/bkwc/?cat=TA_2020&amp;lang=ru_RU" TargetMode="External"/><Relationship Id="rId4" Type="http://schemas.openxmlformats.org/officeDocument/2006/relationships/hyperlink" Target="https://youtu.be/PoVblKqtQPY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5.xml.rels><?xml version="1.0" encoding="UTF-8" standalone="yes"?>
<Relationships xmlns="http://schemas.openxmlformats.org/package/2006/relationships"><Relationship Id="rId13" Type="http://schemas.openxmlformats.org/officeDocument/2006/relationships/hyperlink" Target="http://www.hettich.com/blaetterkataloge/bkwc/?cat=TA_2020&amp;lang=ru_RU" TargetMode="External"/><Relationship Id="rId18" Type="http://schemas.openxmlformats.org/officeDocument/2006/relationships/hyperlink" Target="http://www.hettich.com/blaetterkataloge/bkwc/?cat=TA_2020&amp;lang=ru_RU" TargetMode="External"/><Relationship Id="rId26" Type="http://schemas.openxmlformats.org/officeDocument/2006/relationships/hyperlink" Target="http://www.hettich.com/blaetterkataloge/bkwc/?cat=TA_2020&amp;lang=ru_RU" TargetMode="External"/><Relationship Id="rId39" Type="http://schemas.openxmlformats.org/officeDocument/2006/relationships/hyperlink" Target="http://www.hettich.com/blaetterkataloge/bkwc/?cat=TA_2020&amp;lang=ru_RU" TargetMode="External"/><Relationship Id="rId3" Type="http://schemas.openxmlformats.org/officeDocument/2006/relationships/hyperlink" Target="http://www.hettich.com/blaetterkataloge/bkwc/?cat=TA_2020&amp;lang=ru_RU" TargetMode="External"/><Relationship Id="rId21" Type="http://schemas.openxmlformats.org/officeDocument/2006/relationships/hyperlink" Target="http://www.hettich.com/blaetterkataloge/bkwc/?cat=TA_2020&amp;lang=ru_RU" TargetMode="External"/><Relationship Id="rId34" Type="http://schemas.openxmlformats.org/officeDocument/2006/relationships/hyperlink" Target="http://www.hettich.com/blaetterkataloge/bkwc/?cat=TA_2020&amp;lang=ru_RU" TargetMode="External"/><Relationship Id="rId42" Type="http://schemas.openxmlformats.org/officeDocument/2006/relationships/hyperlink" Target="http://www.hettich.com/blaetterkataloge/bkwc/?cat=TA_2020&amp;lang=ru_RU" TargetMode="External"/><Relationship Id="rId47" Type="http://schemas.openxmlformats.org/officeDocument/2006/relationships/hyperlink" Target="http://www.hettich.com/blaetterkataloge/bkwc/?cat=TA_2020&amp;lang=ru_RU" TargetMode="External"/><Relationship Id="rId50" Type="http://schemas.openxmlformats.org/officeDocument/2006/relationships/hyperlink" Target="http://www.hettich.com/blaetterkataloge/bkwc/?cat=TA_2020&amp;lang=ru_RU" TargetMode="External"/><Relationship Id="rId7" Type="http://schemas.openxmlformats.org/officeDocument/2006/relationships/hyperlink" Target="http://www.hettich.com/blaetterkataloge/bkwc/?cat=TA_2020&amp;lang=ru_RU" TargetMode="External"/><Relationship Id="rId12" Type="http://schemas.openxmlformats.org/officeDocument/2006/relationships/hyperlink" Target="http://www.hettich.com/blaetterkataloge/bkwc/?cat=TA_2020&amp;lang=ru_RU" TargetMode="External"/><Relationship Id="rId17" Type="http://schemas.openxmlformats.org/officeDocument/2006/relationships/hyperlink" Target="http://www.hettich.com/blaetterkataloge/bkwc/?cat=TA_2020&amp;lang=ru_RU" TargetMode="External"/><Relationship Id="rId25" Type="http://schemas.openxmlformats.org/officeDocument/2006/relationships/hyperlink" Target="http://www.hettich.com/blaetterkataloge/bkwc/?cat=TA_2020&amp;lang=ru_RU" TargetMode="External"/><Relationship Id="rId33" Type="http://schemas.openxmlformats.org/officeDocument/2006/relationships/hyperlink" Target="http://www.hettich.com/blaetterkataloge/bkwc/?cat=TA_2020&amp;lang=ru_RU" TargetMode="External"/><Relationship Id="rId38" Type="http://schemas.openxmlformats.org/officeDocument/2006/relationships/hyperlink" Target="http://www.hettich.com/blaetterkataloge/bkwc/?cat=TA_2020&amp;lang=ru_RU" TargetMode="External"/><Relationship Id="rId46" Type="http://schemas.openxmlformats.org/officeDocument/2006/relationships/hyperlink" Target="http://www.hettich.com/blaetterkataloge/bkwc/?cat=TA_2020&amp;lang=ru_RU" TargetMode="External"/><Relationship Id="rId2" Type="http://schemas.openxmlformats.org/officeDocument/2006/relationships/hyperlink" Target="http://www.hettich.com/blaetterkataloge/bkwc/?cat=TA_2020&amp;lang=ru_RU" TargetMode="External"/><Relationship Id="rId16" Type="http://schemas.openxmlformats.org/officeDocument/2006/relationships/hyperlink" Target="http://www.hettich.com/blaetterkataloge/bkwc/?cat=TA_2020&amp;lang=ru_RU" TargetMode="External"/><Relationship Id="rId20" Type="http://schemas.openxmlformats.org/officeDocument/2006/relationships/hyperlink" Target="http://www.hettich.com/blaetterkataloge/bkwc/?cat=TA_2020&amp;lang=ru_RU" TargetMode="External"/><Relationship Id="rId29" Type="http://schemas.openxmlformats.org/officeDocument/2006/relationships/hyperlink" Target="http://www.hettich.com/blaetterkataloge/bkwc/?cat=TA_2020&amp;lang=ru_RU" TargetMode="External"/><Relationship Id="rId41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6" Type="http://schemas.openxmlformats.org/officeDocument/2006/relationships/hyperlink" Target="http://www.hettich.com/blaetterkataloge/bkwc/?cat=TA_2020&amp;lang=ru_RU" TargetMode="External"/><Relationship Id="rId11" Type="http://schemas.openxmlformats.org/officeDocument/2006/relationships/hyperlink" Target="http://www.hettich.com/blaetterkataloge/bkwc/?cat=TA_2020&amp;lang=ru_RU" TargetMode="External"/><Relationship Id="rId24" Type="http://schemas.openxmlformats.org/officeDocument/2006/relationships/hyperlink" Target="http://www.hettich.com/blaetterkataloge/bkwc/?cat=TA_2020&amp;lang=ru_RU" TargetMode="External"/><Relationship Id="rId32" Type="http://schemas.openxmlformats.org/officeDocument/2006/relationships/hyperlink" Target="http://www.hettich.com/blaetterkataloge/bkwc/?cat=TA_2020&amp;lang=ru_RU" TargetMode="External"/><Relationship Id="rId37" Type="http://schemas.openxmlformats.org/officeDocument/2006/relationships/hyperlink" Target="http://www.hettich.com/blaetterkataloge/bkwc/?cat=TA_2020&amp;lang=ru_RU" TargetMode="External"/><Relationship Id="rId40" Type="http://schemas.openxmlformats.org/officeDocument/2006/relationships/hyperlink" Target="http://www.hettich.com/blaetterkataloge/bkwc/?cat=TA_2020&amp;lang=ru_RU" TargetMode="External"/><Relationship Id="rId45" Type="http://schemas.openxmlformats.org/officeDocument/2006/relationships/hyperlink" Target="http://www.hettich.com/blaetterkataloge/bkwc/?cat=TA_2020&amp;lang=ru_RU" TargetMode="External"/><Relationship Id="rId5" Type="http://schemas.openxmlformats.org/officeDocument/2006/relationships/hyperlink" Target="http://www.hettich.com/blaetterkataloge/bkwc/?cat=TA_2020&amp;lang=ru_RU" TargetMode="External"/><Relationship Id="rId15" Type="http://schemas.openxmlformats.org/officeDocument/2006/relationships/hyperlink" Target="http://www.hettich.com/blaetterkataloge/bkwc/?cat=TA_2020&amp;lang=ru_RU" TargetMode="External"/><Relationship Id="rId23" Type="http://schemas.openxmlformats.org/officeDocument/2006/relationships/hyperlink" Target="http://www.hettich.com/blaetterkataloge/bkwc/?cat=TA_2020&amp;lang=ru_RU" TargetMode="External"/><Relationship Id="rId28" Type="http://schemas.openxmlformats.org/officeDocument/2006/relationships/hyperlink" Target="http://www.hettich.com/blaetterkataloge/bkwc/?cat=TA_2020&amp;lang=ru_RU" TargetMode="External"/><Relationship Id="rId36" Type="http://schemas.openxmlformats.org/officeDocument/2006/relationships/hyperlink" Target="http://www.hettich.com/blaetterkataloge/bkwc/?cat=TA_2020&amp;lang=ru_RU" TargetMode="External"/><Relationship Id="rId49" Type="http://schemas.openxmlformats.org/officeDocument/2006/relationships/hyperlink" Target="http://www.hettich.com/blaetterkataloge/bkwc/?cat=TA_2020&amp;lang=ru_RU" TargetMode="External"/><Relationship Id="rId10" Type="http://schemas.openxmlformats.org/officeDocument/2006/relationships/hyperlink" Target="http://www.hettich.com/blaetterkataloge/bkwc/?cat=TA_2020&amp;lang=ru_RU" TargetMode="External"/><Relationship Id="rId19" Type="http://schemas.openxmlformats.org/officeDocument/2006/relationships/hyperlink" Target="http://www.hettich.com/blaetterkataloge/bkwc/?cat=TA_2020&amp;lang=ru_RU" TargetMode="External"/><Relationship Id="rId31" Type="http://schemas.openxmlformats.org/officeDocument/2006/relationships/hyperlink" Target="http://www.hettich.com/blaetterkataloge/bkwc/?cat=TA_2020&amp;lang=ru_RU" TargetMode="External"/><Relationship Id="rId44" Type="http://schemas.openxmlformats.org/officeDocument/2006/relationships/hyperlink" Target="http://www.hettich.com/blaetterkataloge/bkwc/?cat=TA_2020&amp;lang=ru_RU" TargetMode="External"/><Relationship Id="rId52" Type="http://schemas.openxmlformats.org/officeDocument/2006/relationships/drawing" Target="../drawings/drawing12.xml"/><Relationship Id="rId4" Type="http://schemas.openxmlformats.org/officeDocument/2006/relationships/hyperlink" Target="http://www.hettich.com/blaetterkataloge/bkwc/?cat=TA_2020&amp;lang=ru_RU" TargetMode="External"/><Relationship Id="rId9" Type="http://schemas.openxmlformats.org/officeDocument/2006/relationships/hyperlink" Target="http://www.hettich.com/blaetterkataloge/bkwc/?cat=TA_2020&amp;lang=ru_RU" TargetMode="External"/><Relationship Id="rId14" Type="http://schemas.openxmlformats.org/officeDocument/2006/relationships/hyperlink" Target="http://www.hettich.com/blaetterkataloge/bkwc/?cat=TA_2020&amp;lang=ru_RU" TargetMode="External"/><Relationship Id="rId22" Type="http://schemas.openxmlformats.org/officeDocument/2006/relationships/hyperlink" Target="http://www.hettich.com/blaetterkataloge/bkwc/?cat=TA_2020&amp;lang=ru_RU" TargetMode="External"/><Relationship Id="rId27" Type="http://schemas.openxmlformats.org/officeDocument/2006/relationships/hyperlink" Target="http://www.hettich.com/blaetterkataloge/bkwc/?cat=TA_2020&amp;lang=ru_RU" TargetMode="External"/><Relationship Id="rId30" Type="http://schemas.openxmlformats.org/officeDocument/2006/relationships/hyperlink" Target="http://www.hettich.com/blaetterkataloge/bkwc/?cat=TA_2020&amp;lang=ru_RU" TargetMode="External"/><Relationship Id="rId35" Type="http://schemas.openxmlformats.org/officeDocument/2006/relationships/hyperlink" Target="http://www.hettich.com/blaetterkataloge/bkwc/?cat=TA_2020&amp;lang=ru_RU" TargetMode="External"/><Relationship Id="rId43" Type="http://schemas.openxmlformats.org/officeDocument/2006/relationships/hyperlink" Target="http://www.hettich.com/blaetterkataloge/bkwc/?cat=TA_2020&amp;lang=ru_RU" TargetMode="External"/><Relationship Id="rId48" Type="http://schemas.openxmlformats.org/officeDocument/2006/relationships/hyperlink" Target="http://www.hettich.com/blaetterkataloge/bkwc/?cat=TA_2020&amp;lang=ru_RU" TargetMode="External"/><Relationship Id="rId8" Type="http://schemas.openxmlformats.org/officeDocument/2006/relationships/hyperlink" Target="http://www.hettich.com/blaetterkataloge/bkwc/?cat=TA_2020&amp;lang=ru_RU" TargetMode="External"/><Relationship Id="rId51" Type="http://schemas.openxmlformats.org/officeDocument/2006/relationships/printerSettings" Target="../printerSettings/printerSettings10.bin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http://www.hettich.com/blaetterkataloge/bkwc/?cat=TA_2020&amp;lang=ru_RU" TargetMode="External"/><Relationship Id="rId3" Type="http://schemas.openxmlformats.org/officeDocument/2006/relationships/hyperlink" Target="http://www.hettich.com/blaetterkataloge/bkwc/?cat=TA_2020&amp;lang=ru_RU" TargetMode="External"/><Relationship Id="rId7" Type="http://schemas.openxmlformats.org/officeDocument/2006/relationships/hyperlink" Target="http://www.hettich.com/blaetterkataloge/bkwc/?cat=TA_2020&amp;lang=ru_RU" TargetMode="External"/><Relationship Id="rId12" Type="http://schemas.openxmlformats.org/officeDocument/2006/relationships/drawing" Target="../drawings/drawing13.xml"/><Relationship Id="rId2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6" Type="http://schemas.openxmlformats.org/officeDocument/2006/relationships/hyperlink" Target="http://www.hettich.com/blaetterkataloge/bkwc/?cat=TA_2020&amp;lang=ru_RU" TargetMode="External"/><Relationship Id="rId11" Type="http://schemas.openxmlformats.org/officeDocument/2006/relationships/printerSettings" Target="../printerSettings/printerSettings11.bin"/><Relationship Id="rId5" Type="http://schemas.openxmlformats.org/officeDocument/2006/relationships/hyperlink" Target="http://www.hettich.com/blaetterkataloge/bkwc/?cat=TA_2020&amp;lang=ru_RU" TargetMode="External"/><Relationship Id="rId10" Type="http://schemas.openxmlformats.org/officeDocument/2006/relationships/hyperlink" Target="http://www.hettich.com/blaetterkataloge/bkwc/?cat=TA_2020&amp;lang=ru_RU" TargetMode="External"/><Relationship Id="rId4" Type="http://schemas.openxmlformats.org/officeDocument/2006/relationships/hyperlink" Target="http://www.hettich.com/blaetterkataloge/bkwc/?cat=TA_2020&amp;lang=ru_RU" TargetMode="External"/><Relationship Id="rId9" Type="http://schemas.openxmlformats.org/officeDocument/2006/relationships/hyperlink" Target="http://www.hettich.com/blaetterkataloge/bkwc/?cat=TA_2020&amp;lang=ru_RU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http://www.hettich.com/blaetterkataloge/bkwc/?cat=TA_2020&amp;lang=ru_RU" TargetMode="External"/><Relationship Id="rId13" Type="http://schemas.openxmlformats.org/officeDocument/2006/relationships/hyperlink" Target="http://www.hettich.com/blaetterkataloge/bkwc/?cat=TA_2020&amp;lang=ru_RU" TargetMode="External"/><Relationship Id="rId18" Type="http://schemas.openxmlformats.org/officeDocument/2006/relationships/hyperlink" Target="http://www.hettich.com/blaetterkataloge/bkwc/?cat=TA_2020&amp;lang=ru_RU" TargetMode="External"/><Relationship Id="rId3" Type="http://schemas.openxmlformats.org/officeDocument/2006/relationships/hyperlink" Target="http://www.hettich.com/blaetterkataloge/bkwc/?cat=TA_2020&amp;lang=ru_RU" TargetMode="External"/><Relationship Id="rId21" Type="http://schemas.openxmlformats.org/officeDocument/2006/relationships/hyperlink" Target="http://www.hettich.com/blaetterkataloge/bkwc/?cat=TA_2020&amp;lang=ru_RU" TargetMode="External"/><Relationship Id="rId7" Type="http://schemas.openxmlformats.org/officeDocument/2006/relationships/hyperlink" Target="http://www.hettich.com/blaetterkataloge/bkwc/?cat=TA_2020&amp;lang=ru_RU" TargetMode="External"/><Relationship Id="rId12" Type="http://schemas.openxmlformats.org/officeDocument/2006/relationships/hyperlink" Target="http://www.hettich.com/blaetterkataloge/bkwc/?cat=TA_2020&amp;lang=ru_RU" TargetMode="External"/><Relationship Id="rId17" Type="http://schemas.openxmlformats.org/officeDocument/2006/relationships/hyperlink" Target="http://www.hettich.com/blaetterkataloge/bkwc/?cat=TA_2020&amp;lang=ru_RU" TargetMode="External"/><Relationship Id="rId2" Type="http://schemas.openxmlformats.org/officeDocument/2006/relationships/hyperlink" Target="http://www.hettich.com/blaetterkataloge/bkwc/?cat=TA_2020&amp;lang=ru_RU" TargetMode="External"/><Relationship Id="rId16" Type="http://schemas.openxmlformats.org/officeDocument/2006/relationships/hyperlink" Target="http://www.hettich.com/blaetterkataloge/bkwc/?cat=TA_2020&amp;lang=ru_RU" TargetMode="External"/><Relationship Id="rId20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6" Type="http://schemas.openxmlformats.org/officeDocument/2006/relationships/hyperlink" Target="http://www.hettich.com/blaetterkataloge/bkwc/?cat=TA_2020&amp;lang=ru_RU" TargetMode="External"/><Relationship Id="rId11" Type="http://schemas.openxmlformats.org/officeDocument/2006/relationships/hyperlink" Target="http://www.hettich.com/blaetterkataloge/bkwc/?cat=TA_2020&amp;lang=ru_RU" TargetMode="External"/><Relationship Id="rId5" Type="http://schemas.openxmlformats.org/officeDocument/2006/relationships/hyperlink" Target="http://www.hettich.com/blaetterkataloge/bkwc/?cat=TA_2020&amp;lang=ru_RU" TargetMode="External"/><Relationship Id="rId15" Type="http://schemas.openxmlformats.org/officeDocument/2006/relationships/hyperlink" Target="http://www.hettich.com/blaetterkataloge/bkwc/?cat=TA_2020&amp;lang=ru_RU" TargetMode="External"/><Relationship Id="rId23" Type="http://schemas.openxmlformats.org/officeDocument/2006/relationships/drawing" Target="../drawings/drawing14.xml"/><Relationship Id="rId10" Type="http://schemas.openxmlformats.org/officeDocument/2006/relationships/hyperlink" Target="http://www.hettich.com/blaetterkataloge/bkwc/?cat=TA_2020&amp;lang=ru_RU" TargetMode="External"/><Relationship Id="rId19" Type="http://schemas.openxmlformats.org/officeDocument/2006/relationships/hyperlink" Target="http://www.hettich.com/blaetterkataloge/bkwc/?cat=TA_2020&amp;lang=ru_RU" TargetMode="External"/><Relationship Id="rId4" Type="http://schemas.openxmlformats.org/officeDocument/2006/relationships/hyperlink" Target="http://www.hettich.com/blaetterkataloge/bkwc/?cat=TA_2020&amp;lang=ru_RU" TargetMode="External"/><Relationship Id="rId9" Type="http://schemas.openxmlformats.org/officeDocument/2006/relationships/hyperlink" Target="http://www.hettich.com/blaetterkataloge/bkwc/?cat=TA_2020&amp;lang=ru_RU" TargetMode="External"/><Relationship Id="rId14" Type="http://schemas.openxmlformats.org/officeDocument/2006/relationships/hyperlink" Target="http://www.hettich.com/blaetterkataloge/bkwc/?cat=TA_2020&amp;lang=ru_RU" TargetMode="External"/><Relationship Id="rId22" Type="http://schemas.openxmlformats.org/officeDocument/2006/relationships/printerSettings" Target="../printerSettings/printerSettings12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://www.hettich.com/blaetterkataloge/bkwc/?cat=TA_2020&amp;lang=ru_RU" TargetMode="Externa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5.bin"/><Relationship Id="rId2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4" Type="http://schemas.openxmlformats.org/officeDocument/2006/relationships/drawing" Target="../drawings/drawing16.xm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://www.hettich.com/blaetterkataloge/bkwc/?cat=TA_2020&amp;lang=ru_RU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1.bin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.xml"/><Relationship Id="rId2" Type="http://schemas.openxmlformats.org/officeDocument/2006/relationships/printerSettings" Target="../printerSettings/printerSettings22.bin"/><Relationship Id="rId1" Type="http://schemas.openxmlformats.org/officeDocument/2006/relationships/hyperlink" Target="http://www.hettich.com/blaetterkataloge/bkwc/?cat=TA_2020&amp;lang=ru_RU" TargetMode="Externa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3.bin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.xml"/><Relationship Id="rId2" Type="http://schemas.openxmlformats.org/officeDocument/2006/relationships/printerSettings" Target="../printerSettings/printerSettings24.bin"/><Relationship Id="rId1" Type="http://schemas.openxmlformats.org/officeDocument/2006/relationships/hyperlink" Target="http://www.hettich.com/blaetterkataloge/bkwc/?cat=TA_2020&amp;lang=ru_RU" TargetMode="Externa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hyperlink" Target="http://www.hettich.com/blaetterkataloge/bkwc/?cat=TA_2020&amp;lang=ru_RU" TargetMode="External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5.bin"/><Relationship Id="rId2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4" Type="http://schemas.openxmlformats.org/officeDocument/2006/relationships/drawing" Target="../drawings/drawing26.xml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hyperlink" Target="http://www.hettich.com/blaetterkataloge/bkwc/?cat=TA_2020&amp;lang=ru_RU" TargetMode="External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hyperlink" Target="http://www.hettich.com/blaetterkataloge/bkwc/?cat=TA_2020&amp;lang=ru_RU" TargetMode="External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.xml"/><Relationship Id="rId2" Type="http://schemas.openxmlformats.org/officeDocument/2006/relationships/printerSettings" Target="../printerSettings/printerSettings26.bin"/><Relationship Id="rId1" Type="http://schemas.openxmlformats.org/officeDocument/2006/relationships/hyperlink" Target="http://www.hettich.com/blaetterkataloge/bkwc/?cat=TA_2020&amp;lang=ru_RU" TargetMode="Externa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7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28.bin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9.bin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42.xml.rels><?xml version="1.0" encoding="UTF-8" standalone="yes"?>
<Relationships xmlns="http://schemas.openxmlformats.org/package/2006/relationships"><Relationship Id="rId8" Type="http://schemas.openxmlformats.org/officeDocument/2006/relationships/hyperlink" Target="http://www.hettich.com/blaetterkataloge/bkwc/?cat=TA_2020&amp;lang=ru_RU" TargetMode="External"/><Relationship Id="rId13" Type="http://schemas.openxmlformats.org/officeDocument/2006/relationships/hyperlink" Target="http://www.hettich.com/blaetterkataloge/bkwc/?cat=TA_2020&amp;lang=ru_RU" TargetMode="External"/><Relationship Id="rId18" Type="http://schemas.openxmlformats.org/officeDocument/2006/relationships/hyperlink" Target="http://www.hettich.com/blaetterkataloge/bkwc/?cat=TA_2020&amp;lang=ru_RU" TargetMode="External"/><Relationship Id="rId3" Type="http://schemas.openxmlformats.org/officeDocument/2006/relationships/hyperlink" Target="http://www.hettich.com/blaetterkataloge/bkwc/?cat=TA_2020&amp;lang=ru_RU" TargetMode="External"/><Relationship Id="rId21" Type="http://schemas.openxmlformats.org/officeDocument/2006/relationships/hyperlink" Target="http://www.hettich.com/blaetterkataloge/bkwc/?cat=TA_2020&amp;lang=ru_RU" TargetMode="External"/><Relationship Id="rId7" Type="http://schemas.openxmlformats.org/officeDocument/2006/relationships/hyperlink" Target="http://www.hettich.com/blaetterkataloge/bkwc/?cat=TA_2020&amp;lang=ru_RU" TargetMode="External"/><Relationship Id="rId12" Type="http://schemas.openxmlformats.org/officeDocument/2006/relationships/hyperlink" Target="http://www.hettich.com/blaetterkataloge/bkwc/?cat=TA_2020&amp;lang=ru_RU" TargetMode="External"/><Relationship Id="rId17" Type="http://schemas.openxmlformats.org/officeDocument/2006/relationships/hyperlink" Target="http://www.hettich.com/blaetterkataloge/bkwc/?cat=TA_2020&amp;lang=ru_RU" TargetMode="External"/><Relationship Id="rId2" Type="http://schemas.openxmlformats.org/officeDocument/2006/relationships/hyperlink" Target="http://www.hettich.com/blaetterkataloge/bkwc/?cat=TA_2020&amp;lang=ru_RU" TargetMode="External"/><Relationship Id="rId16" Type="http://schemas.openxmlformats.org/officeDocument/2006/relationships/hyperlink" Target="http://www.hettich.com/blaetterkataloge/bkwc/?cat=TA_2020&amp;lang=ru_RU" TargetMode="External"/><Relationship Id="rId20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6" Type="http://schemas.openxmlformats.org/officeDocument/2006/relationships/hyperlink" Target="http://www.hettich.com/blaetterkataloge/bkwc/?cat=TA_2020&amp;lang=ru_RU" TargetMode="External"/><Relationship Id="rId11" Type="http://schemas.openxmlformats.org/officeDocument/2006/relationships/hyperlink" Target="http://www.hettich.com/blaetterkataloge/bkwc/?cat=TA_2020&amp;lang=ru_RU" TargetMode="External"/><Relationship Id="rId24" Type="http://schemas.openxmlformats.org/officeDocument/2006/relationships/drawing" Target="../drawings/drawing32.xml"/><Relationship Id="rId5" Type="http://schemas.openxmlformats.org/officeDocument/2006/relationships/hyperlink" Target="http://www.hettich.com/blaetterkataloge/bkwc/?cat=TA_2020&amp;lang=ru_RU" TargetMode="External"/><Relationship Id="rId15" Type="http://schemas.openxmlformats.org/officeDocument/2006/relationships/hyperlink" Target="http://www.hettich.com/blaetterkataloge/bkwc/?cat=TA_2020&amp;lang=ru_RU" TargetMode="External"/><Relationship Id="rId23" Type="http://schemas.openxmlformats.org/officeDocument/2006/relationships/printerSettings" Target="../printerSettings/printerSettings30.bin"/><Relationship Id="rId10" Type="http://schemas.openxmlformats.org/officeDocument/2006/relationships/hyperlink" Target="http://www.hettich.com/blaetterkataloge/bkwc/?cat=TA_2020&amp;lang=ru_RU" TargetMode="External"/><Relationship Id="rId19" Type="http://schemas.openxmlformats.org/officeDocument/2006/relationships/hyperlink" Target="http://www.hettich.com/blaetterkataloge/bkwc/?cat=TA_2020&amp;lang=ru_RU" TargetMode="External"/><Relationship Id="rId4" Type="http://schemas.openxmlformats.org/officeDocument/2006/relationships/hyperlink" Target="http://www.hettich.com/blaetterkataloge/bkwc/?cat=TA_2020&amp;lang=ru_RU" TargetMode="External"/><Relationship Id="rId9" Type="http://schemas.openxmlformats.org/officeDocument/2006/relationships/hyperlink" Target="http://www.hettich.com/blaetterkataloge/bkwc/?cat=TA_2020&amp;lang=ru_RU" TargetMode="External"/><Relationship Id="rId14" Type="http://schemas.openxmlformats.org/officeDocument/2006/relationships/hyperlink" Target="http://www.hettich.com/blaetterkataloge/bkwc/?cat=TA_2020&amp;lang=ru_RU" TargetMode="External"/><Relationship Id="rId22" Type="http://schemas.openxmlformats.org/officeDocument/2006/relationships/hyperlink" Target="http://www.hettich.com/blaetterkataloge/bkwc/?cat=TA_2020&amp;lang=ru_RU" TargetMode="Externa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1.bin"/></Relationships>
</file>

<file path=xl/worksheets/_rels/sheet44.xml.rels><?xml version="1.0" encoding="UTF-8" standalone="yes"?>
<Relationships xmlns="http://schemas.openxmlformats.org/package/2006/relationships"><Relationship Id="rId8" Type="http://schemas.openxmlformats.org/officeDocument/2006/relationships/hyperlink" Target="http://www.hettich.com/blaetterkataloge/bkwc/?cat=TA_2020&amp;lang=ru_RU" TargetMode="External"/><Relationship Id="rId3" Type="http://schemas.openxmlformats.org/officeDocument/2006/relationships/hyperlink" Target="http://www.hettich.com/blaetterkataloge/bkwc/?cat=TA_2020&amp;lang=ru_RU" TargetMode="External"/><Relationship Id="rId7" Type="http://schemas.openxmlformats.org/officeDocument/2006/relationships/hyperlink" Target="http://www.hettich.com/blaetterkataloge/bkwc/?cat=TA_2020&amp;lang=ru_RU" TargetMode="External"/><Relationship Id="rId2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6" Type="http://schemas.openxmlformats.org/officeDocument/2006/relationships/hyperlink" Target="http://www.hettich.com/blaetterkataloge/bkwc/?cat=TA_2020&amp;lang=ru_RU" TargetMode="External"/><Relationship Id="rId5" Type="http://schemas.openxmlformats.org/officeDocument/2006/relationships/hyperlink" Target="http://www.hettich.com/blaetterkataloge/bkwc/?cat=TA_2020&amp;lang=ru_RU" TargetMode="External"/><Relationship Id="rId10" Type="http://schemas.openxmlformats.org/officeDocument/2006/relationships/drawing" Target="../drawings/drawing33.xml"/><Relationship Id="rId4" Type="http://schemas.openxmlformats.org/officeDocument/2006/relationships/hyperlink" Target="http://www.hettich.com/blaetterkataloge/bkwc/?cat=TA_2020&amp;lang=ru_RU" TargetMode="External"/><Relationship Id="rId9" Type="http://schemas.openxmlformats.org/officeDocument/2006/relationships/printerSettings" Target="../printerSettings/printerSettings32.bin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hyperlink" Target="http://www.hettich.com/blaetterkataloge/bkwc/?cat=TA_2020&amp;lang=ru_RU" TargetMode="External"/><Relationship Id="rId7" Type="http://schemas.openxmlformats.org/officeDocument/2006/relationships/drawing" Target="../drawings/drawing34.xml"/><Relationship Id="rId2" Type="http://schemas.openxmlformats.org/officeDocument/2006/relationships/hyperlink" Target="http://www.hettich.com/blaetterkataloge/bkwc/?cat=TA_2020&amp;lang=ru_RU" TargetMode="External"/><Relationship Id="rId1" Type="http://schemas.openxmlformats.org/officeDocument/2006/relationships/hyperlink" Target="http://www.hettich.com/blaetterkataloge/bkwc/?cat=TA_2020&amp;lang=ru_RU" TargetMode="External"/><Relationship Id="rId6" Type="http://schemas.openxmlformats.org/officeDocument/2006/relationships/printerSettings" Target="../printerSettings/printerSettings33.bin"/><Relationship Id="rId5" Type="http://schemas.openxmlformats.org/officeDocument/2006/relationships/hyperlink" Target="http://www.hettich.com/blaetterkataloge/bkwc/?cat=TA_2020&amp;lang=ru_RU" TargetMode="External"/><Relationship Id="rId4" Type="http://schemas.openxmlformats.org/officeDocument/2006/relationships/hyperlink" Target="http://www.hettich.com/blaetterkataloge/bkwc/?cat=TA_2020&amp;lang=ru_RU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Лист35">
    <tabColor theme="3"/>
  </sheetPr>
  <dimension ref="B1:HY5063"/>
  <sheetViews>
    <sheetView showRowColHeaders="0" zoomScale="70" zoomScaleNormal="70" workbookViewId="0">
      <pane ySplit="1" topLeftCell="A2" activePane="bottomLeft" state="frozen"/>
      <selection pane="bottomLeft"/>
    </sheetView>
  </sheetViews>
  <sheetFormatPr defaultColWidth="9.140625" defaultRowHeight="15"/>
  <cols>
    <col min="1" max="1" width="13.28515625" style="14" customWidth="1"/>
    <col min="2" max="2" width="27.85546875" style="14" customWidth="1"/>
    <col min="3" max="3" width="12" style="14" customWidth="1"/>
    <col min="4" max="6" width="9.140625" style="14"/>
    <col min="7" max="7" width="3.140625" style="14" customWidth="1"/>
    <col min="8" max="8" width="32.85546875" style="14" customWidth="1"/>
    <col min="9" max="9" width="12.28515625" style="14" customWidth="1"/>
    <col min="10" max="10" width="30" style="14" customWidth="1"/>
    <col min="11" max="11" width="15.140625" style="14" customWidth="1"/>
    <col min="12" max="12" width="9.140625" style="14"/>
    <col min="13" max="13" width="31.42578125" style="14" customWidth="1"/>
    <col min="14" max="15" width="9.140625" style="14"/>
    <col min="16" max="16" width="9.140625" style="14" hidden="1" customWidth="1"/>
    <col min="17" max="17" width="32.140625" style="14" hidden="1" customWidth="1"/>
    <col min="18" max="20" width="9.140625" style="14" hidden="1" customWidth="1"/>
    <col min="21" max="21" width="12.5703125" style="14" hidden="1" customWidth="1"/>
    <col min="22" max="25" width="9.140625" style="14" hidden="1" customWidth="1"/>
    <col min="26" max="27" width="11.28515625" style="14" hidden="1" customWidth="1"/>
    <col min="28" max="28" width="13.85546875" style="14" hidden="1" customWidth="1"/>
    <col min="29" max="29" width="9.140625" style="14" hidden="1" customWidth="1"/>
    <col min="30" max="30" width="11.42578125" style="14" hidden="1" customWidth="1"/>
    <col min="31" max="33" width="9.140625" style="14" hidden="1" customWidth="1"/>
    <col min="34" max="34" width="42" style="14" hidden="1" customWidth="1"/>
    <col min="35" max="35" width="9.140625" style="14" hidden="1" customWidth="1"/>
    <col min="36" max="36" width="18.5703125" style="14" hidden="1" customWidth="1"/>
    <col min="37" max="39" width="9.140625" style="14" hidden="1" customWidth="1"/>
    <col min="40" max="40" width="15.7109375" style="14" hidden="1" customWidth="1"/>
    <col min="41" max="41" width="15.7109375" style="40" hidden="1" customWidth="1"/>
    <col min="42" max="42" width="11.85546875" style="14" hidden="1" customWidth="1"/>
    <col min="43" max="44" width="9.140625" style="14" hidden="1" customWidth="1"/>
    <col min="45" max="47" width="11.85546875" style="14" hidden="1" customWidth="1"/>
    <col min="48" max="49" width="9.140625" style="14" hidden="1" customWidth="1"/>
    <col min="50" max="50" width="14.140625" style="14" hidden="1" customWidth="1"/>
    <col min="51" max="86" width="9.140625" style="14" hidden="1" customWidth="1"/>
    <col min="87" max="87" width="10.7109375" style="14" hidden="1" customWidth="1"/>
    <col min="88" max="94" width="9.140625" style="14" hidden="1" customWidth="1"/>
    <col min="95" max="95" width="35.42578125" style="14" hidden="1" customWidth="1"/>
    <col min="96" max="97" width="9.140625" style="14" hidden="1" customWidth="1"/>
    <col min="98" max="98" width="12.7109375" style="14" hidden="1" customWidth="1"/>
    <col min="99" max="99" width="16.85546875" style="14" hidden="1" customWidth="1"/>
    <col min="100" max="100" width="18.7109375" style="14" hidden="1" customWidth="1"/>
    <col min="101" max="120" width="9.140625" style="14" hidden="1" customWidth="1"/>
    <col min="121" max="121" width="35.42578125" style="14" hidden="1" customWidth="1"/>
    <col min="122" max="122" width="9.140625" style="14" hidden="1" customWidth="1"/>
    <col min="123" max="123" width="11" style="14" hidden="1" customWidth="1"/>
    <col min="124" max="124" width="13" style="14" hidden="1" customWidth="1"/>
    <col min="125" max="132" width="9.140625" style="14" hidden="1" customWidth="1"/>
    <col min="133" max="133" width="11.28515625" style="14" hidden="1" customWidth="1"/>
    <col min="134" max="134" width="9.140625" style="14" hidden="1" customWidth="1"/>
    <col min="135" max="135" width="12" style="14" hidden="1" customWidth="1"/>
    <col min="136" max="138" width="9.140625" style="14" hidden="1" customWidth="1"/>
    <col min="139" max="139" width="10.7109375" style="14" hidden="1" customWidth="1"/>
    <col min="140" max="143" width="9.140625" style="14" hidden="1" customWidth="1"/>
    <col min="144" max="144" width="11.42578125" style="14" hidden="1" customWidth="1"/>
    <col min="145" max="146" width="9.140625" style="14" hidden="1" customWidth="1"/>
    <col min="147" max="147" width="11.42578125" style="14" hidden="1" customWidth="1"/>
    <col min="148" max="148" width="9.140625" style="14" hidden="1" customWidth="1"/>
    <col min="149" max="149" width="9.7109375" style="14" hidden="1" customWidth="1"/>
    <col min="150" max="150" width="12.7109375" style="14" hidden="1" customWidth="1"/>
    <col min="151" max="151" width="9.140625" style="14" hidden="1" customWidth="1"/>
    <col min="152" max="152" width="11.42578125" style="14" hidden="1" customWidth="1"/>
    <col min="153" max="153" width="9.140625" style="14" hidden="1" customWidth="1"/>
    <col min="154" max="154" width="11.140625" style="14" hidden="1" customWidth="1"/>
    <col min="155" max="155" width="11.28515625" style="14" hidden="1" customWidth="1"/>
    <col min="156" max="156" width="9.140625" style="14" hidden="1" customWidth="1"/>
    <col min="157" max="157" width="12.7109375" style="14" hidden="1" customWidth="1"/>
    <col min="158" max="158" width="12.140625" style="14" hidden="1" customWidth="1"/>
    <col min="159" max="161" width="9.140625" style="14" hidden="1" customWidth="1"/>
    <col min="162" max="162" width="11" style="14" hidden="1" customWidth="1"/>
    <col min="163" max="163" width="9.140625" style="14" hidden="1" customWidth="1"/>
    <col min="164" max="164" width="12.140625" style="14" hidden="1" customWidth="1"/>
    <col min="165" max="165" width="13.42578125" style="14" hidden="1" customWidth="1"/>
    <col min="166" max="167" width="9.140625" style="14" hidden="1" customWidth="1"/>
    <col min="168" max="168" width="11.42578125" style="14" hidden="1" customWidth="1"/>
    <col min="169" max="169" width="9.140625" style="14" hidden="1" customWidth="1"/>
    <col min="170" max="170" width="13.42578125" style="14" hidden="1" customWidth="1"/>
    <col min="171" max="171" width="14.140625" style="14" hidden="1" customWidth="1"/>
    <col min="172" max="177" width="9.140625" style="14" hidden="1" customWidth="1"/>
    <col min="178" max="178" width="10.7109375" style="14" hidden="1" customWidth="1"/>
    <col min="179" max="179" width="10.28515625" style="14" hidden="1" customWidth="1"/>
    <col min="180" max="180" width="12.5703125" style="14" hidden="1" customWidth="1"/>
    <col min="181" max="181" width="9.140625" style="14" hidden="1" customWidth="1"/>
    <col min="182" max="182" width="35.28515625" style="14" hidden="1" customWidth="1"/>
    <col min="183" max="183" width="9.140625" style="14" hidden="1" customWidth="1"/>
    <col min="184" max="184" width="12.85546875" style="14" hidden="1" customWidth="1"/>
    <col min="185" max="185" width="12.42578125" style="14" hidden="1" customWidth="1"/>
    <col min="186" max="186" width="11.42578125" style="14" hidden="1" customWidth="1"/>
    <col min="187" max="188" width="9.140625" style="14" hidden="1" customWidth="1"/>
    <col min="189" max="189" width="10.42578125" style="14" hidden="1" customWidth="1"/>
    <col min="190" max="190" width="11.140625" style="14" hidden="1" customWidth="1"/>
    <col min="191" max="191" width="10.7109375" style="14" hidden="1" customWidth="1"/>
    <col min="192" max="192" width="12" style="14" hidden="1" customWidth="1"/>
    <col min="193" max="193" width="9.140625" style="14" hidden="1" customWidth="1"/>
    <col min="194" max="194" width="12" style="14" hidden="1" customWidth="1"/>
    <col min="195" max="195" width="9.140625" style="14" hidden="1" customWidth="1"/>
    <col min="196" max="196" width="13.140625" style="14" hidden="1" customWidth="1"/>
    <col min="197" max="204" width="9.140625" style="14" hidden="1" customWidth="1"/>
    <col min="205" max="205" width="11.28515625" style="14" hidden="1" customWidth="1"/>
    <col min="206" max="206" width="10.28515625" style="14" hidden="1" customWidth="1"/>
    <col min="207" max="207" width="12" style="14" hidden="1" customWidth="1"/>
    <col min="208" max="217" width="9.140625" style="14" hidden="1" customWidth="1"/>
    <col min="218" max="218" width="11" style="14" hidden="1" customWidth="1"/>
    <col min="219" max="227" width="9.140625" style="14" hidden="1" customWidth="1"/>
    <col min="228" max="228" width="10.28515625" style="14" hidden="1" customWidth="1"/>
    <col min="229" max="229" width="11.42578125" style="14" hidden="1" customWidth="1"/>
    <col min="230" max="233" width="9.140625" style="14" hidden="1" customWidth="1"/>
    <col min="234" max="234" width="0" style="14" hidden="1" customWidth="1"/>
    <col min="235" max="16384" width="9.140625" style="14"/>
  </cols>
  <sheetData>
    <row r="1" spans="2:87" ht="71.25" customHeight="1">
      <c r="B1" s="514" t="s">
        <v>2817</v>
      </c>
      <c r="C1" s="514"/>
      <c r="D1" s="514"/>
      <c r="E1" s="514"/>
      <c r="F1" s="514"/>
      <c r="G1" s="514"/>
      <c r="H1" s="514"/>
      <c r="I1" s="514"/>
      <c r="J1" s="514"/>
      <c r="K1" s="514"/>
      <c r="L1" s="514"/>
      <c r="M1" s="514"/>
      <c r="N1" s="514"/>
      <c r="O1" s="514"/>
    </row>
    <row r="2" spans="2:87" ht="71.25" customHeight="1">
      <c r="B2" s="528"/>
      <c r="C2" s="528"/>
      <c r="D2" s="528"/>
      <c r="E2" s="528"/>
      <c r="F2" s="528"/>
      <c r="G2" s="528"/>
      <c r="H2" s="528"/>
      <c r="I2" s="528"/>
      <c r="J2" s="528"/>
      <c r="K2" s="528"/>
      <c r="L2" s="528"/>
      <c r="M2" s="528"/>
      <c r="N2" s="528"/>
      <c r="O2" s="528"/>
    </row>
    <row r="3" spans="2:87" ht="24.75" customHeight="1">
      <c r="B3" s="513" t="s">
        <v>2802</v>
      </c>
      <c r="C3" s="513"/>
      <c r="D3" s="513"/>
      <c r="E3" s="513"/>
      <c r="F3" s="513"/>
      <c r="G3" s="513"/>
      <c r="H3" s="513"/>
      <c r="I3" s="513"/>
      <c r="J3" s="513"/>
      <c r="K3" s="513"/>
      <c r="L3" s="513"/>
      <c r="M3" s="513"/>
      <c r="N3" s="513"/>
      <c r="O3" s="513"/>
      <c r="S3" s="22" t="s">
        <v>2029</v>
      </c>
      <c r="T3" s="22" t="s">
        <v>2674</v>
      </c>
      <c r="U3" s="22" t="s">
        <v>2675</v>
      </c>
      <c r="V3" s="22" t="s">
        <v>2676</v>
      </c>
      <c r="W3" s="22" t="s">
        <v>2653</v>
      </c>
      <c r="X3" s="22" t="s">
        <v>2677</v>
      </c>
    </row>
    <row r="4" spans="2:87" ht="50.25" customHeight="1"/>
    <row r="5" spans="2:87">
      <c r="B5" s="503" t="s">
        <v>2634</v>
      </c>
      <c r="C5" s="503"/>
      <c r="D5" s="503"/>
      <c r="E5" s="503"/>
      <c r="F5" s="503"/>
      <c r="G5" s="40"/>
      <c r="H5" s="250" t="s">
        <v>2029</v>
      </c>
      <c r="I5" s="503" t="s">
        <v>2030</v>
      </c>
      <c r="J5" s="503"/>
      <c r="K5" s="503"/>
      <c r="L5" s="503"/>
      <c r="M5" s="503"/>
      <c r="N5" s="250" t="s">
        <v>2037</v>
      </c>
      <c r="O5" s="250" t="s">
        <v>2672</v>
      </c>
      <c r="Q5" s="22" t="s">
        <v>2642</v>
      </c>
      <c r="S5" s="22" t="s">
        <v>2029</v>
      </c>
      <c r="T5" s="22" t="s">
        <v>2674</v>
      </c>
      <c r="U5" s="22" t="s">
        <v>2675</v>
      </c>
      <c r="V5" s="22" t="s">
        <v>2676</v>
      </c>
      <c r="W5" s="22" t="s">
        <v>2653</v>
      </c>
      <c r="X5" s="22" t="s">
        <v>2677</v>
      </c>
      <c r="Z5" s="22" t="s">
        <v>2029</v>
      </c>
      <c r="AA5" s="22" t="s">
        <v>2674</v>
      </c>
      <c r="AB5" s="22" t="s">
        <v>2679</v>
      </c>
      <c r="AD5" s="22" t="s">
        <v>2029</v>
      </c>
      <c r="AE5" s="22" t="s">
        <v>2674</v>
      </c>
    </row>
    <row r="6" spans="2:87" ht="25.5" customHeight="1">
      <c r="B6" s="22" t="s">
        <v>2635</v>
      </c>
      <c r="C6" s="499"/>
      <c r="D6" s="499"/>
      <c r="E6" s="499"/>
      <c r="F6" s="499"/>
      <c r="G6" s="40"/>
      <c r="H6" s="270" t="str">
        <f t="array" ref="H6">INDEX(S6:S5045,MATCH(Q16&amp;Q9&amp;Q27&amp;Q36&amp;Q42,T6:T5045&amp;U6:U5045&amp;V6:V5045&amp;W6:W5045&amp;X6:X5045,0))</f>
        <v>-</v>
      </c>
      <c r="I6" s="515" t="str">
        <f>IFERROR(VLOOKUP(H6,Цены!$A:$B,2,0),"-")</f>
        <v>-</v>
      </c>
      <c r="J6" s="516"/>
      <c r="K6" s="516"/>
      <c r="L6" s="516"/>
      <c r="M6" s="517"/>
      <c r="N6" s="108">
        <f>C12</f>
        <v>1</v>
      </c>
      <c r="O6" s="251">
        <f>IFERROR(VLOOKUP(H6,Sale!$A:$E,5,0),VLOOKUP(H6,Цены!$A:$G,7,0))*N6</f>
        <v>0</v>
      </c>
      <c r="Q6" s="22" t="s">
        <v>2639</v>
      </c>
      <c r="S6" s="22" t="s">
        <v>2134</v>
      </c>
      <c r="T6" s="22">
        <v>1</v>
      </c>
      <c r="U6" s="22">
        <v>1</v>
      </c>
      <c r="V6" s="22">
        <v>1</v>
      </c>
      <c r="W6" s="22">
        <v>1</v>
      </c>
      <c r="X6" s="22">
        <v>1</v>
      </c>
      <c r="Z6" s="22" t="s">
        <v>2134</v>
      </c>
      <c r="AA6" s="22">
        <v>1</v>
      </c>
      <c r="AB6" s="22">
        <v>1</v>
      </c>
      <c r="AD6" s="22" t="s">
        <v>2134</v>
      </c>
      <c r="AE6" s="22">
        <v>1</v>
      </c>
    </row>
    <row r="7" spans="2:87" ht="25.5" customHeight="1">
      <c r="B7" s="22" t="s">
        <v>2661</v>
      </c>
      <c r="C7" s="499"/>
      <c r="D7" s="499"/>
      <c r="E7" s="499"/>
      <c r="F7" s="499"/>
      <c r="G7" s="40"/>
      <c r="H7" s="270" t="str">
        <f t="array" ref="H7">INDEX(Z6:Z25,MATCH(Q16&amp;Q48,AA6:AA25&amp;AB6:AB25,0))</f>
        <v>-</v>
      </c>
      <c r="I7" s="507" t="str">
        <f>IFERROR(VLOOKUP(H7,Цены!$A:$B,2,0),"-")</f>
        <v>-</v>
      </c>
      <c r="J7" s="508"/>
      <c r="K7" s="508"/>
      <c r="L7" s="508"/>
      <c r="M7" s="509"/>
      <c r="N7" s="108">
        <f>C12</f>
        <v>1</v>
      </c>
      <c r="O7" s="251">
        <f>IFERROR(VLOOKUP(H7,Sale!$A:$E,5,0),VLOOKUP(H7,Цены!$A:$G,7,0))*N7</f>
        <v>0</v>
      </c>
      <c r="Q7" s="22" t="s">
        <v>2640</v>
      </c>
      <c r="S7" s="22" t="s">
        <v>2134</v>
      </c>
      <c r="T7" s="22">
        <v>1</v>
      </c>
      <c r="U7" s="22">
        <v>1</v>
      </c>
      <c r="V7" s="22">
        <v>1</v>
      </c>
      <c r="W7" s="22">
        <v>1</v>
      </c>
      <c r="X7" s="22">
        <v>2</v>
      </c>
      <c r="Z7" s="22" t="s">
        <v>2134</v>
      </c>
      <c r="AA7" s="22">
        <v>1</v>
      </c>
      <c r="AB7" s="22">
        <v>2</v>
      </c>
      <c r="AD7" s="22">
        <v>9088251</v>
      </c>
      <c r="AE7" s="22">
        <v>2</v>
      </c>
    </row>
    <row r="8" spans="2:87" ht="25.5" customHeight="1">
      <c r="B8" s="22" t="s">
        <v>2636</v>
      </c>
      <c r="C8" s="499"/>
      <c r="D8" s="499"/>
      <c r="E8" s="499"/>
      <c r="F8" s="499"/>
      <c r="G8" s="40"/>
      <c r="H8" s="270" t="str">
        <f>INDEX(AD6:AD10,MATCH(Q16,AE6:AE10,0))</f>
        <v>-</v>
      </c>
      <c r="I8" s="507" t="str">
        <f>IFERROR(VLOOKUP(H8,Цены!$A:$B,2,0),"-")</f>
        <v>-</v>
      </c>
      <c r="J8" s="508"/>
      <c r="K8" s="508"/>
      <c r="L8" s="508"/>
      <c r="M8" s="509"/>
      <c r="N8" s="108">
        <f>C12</f>
        <v>1</v>
      </c>
      <c r="O8" s="251">
        <f>IFERROR(VLOOKUP(H8,Sale!$A:$E,5,0),VLOOKUP(H8,Цены!$A:$G,7,0))*N8</f>
        <v>0</v>
      </c>
      <c r="Q8" s="22" t="s">
        <v>2641</v>
      </c>
      <c r="S8" s="22" t="s">
        <v>2134</v>
      </c>
      <c r="T8" s="22">
        <v>1</v>
      </c>
      <c r="U8" s="22">
        <v>1</v>
      </c>
      <c r="V8" s="22">
        <v>1</v>
      </c>
      <c r="W8" s="22">
        <v>1</v>
      </c>
      <c r="X8" s="22">
        <v>3</v>
      </c>
      <c r="Z8" s="22" t="s">
        <v>2134</v>
      </c>
      <c r="AA8" s="22">
        <v>1</v>
      </c>
      <c r="AB8" s="22">
        <v>3</v>
      </c>
      <c r="AD8" s="22">
        <v>9091822</v>
      </c>
      <c r="AE8" s="22">
        <v>3</v>
      </c>
    </row>
    <row r="9" spans="2:87" ht="25.5" customHeight="1">
      <c r="B9" s="22" t="s">
        <v>2806</v>
      </c>
      <c r="C9" s="499"/>
      <c r="D9" s="499"/>
      <c r="E9" s="499"/>
      <c r="F9" s="499"/>
      <c r="G9" s="40"/>
      <c r="H9" s="270" t="str">
        <f t="array" ref="H9">INDEX(AD13:AD57,MATCH(Q16&amp;Q27,AE13:AE57&amp;AF13:AF57,0))</f>
        <v>-</v>
      </c>
      <c r="I9" s="507" t="str">
        <f>IFERROR(VLOOKUP(H9,Цены!$A:$B,2,0),"-")</f>
        <v>-</v>
      </c>
      <c r="J9" s="508"/>
      <c r="K9" s="508"/>
      <c r="L9" s="508"/>
      <c r="M9" s="509"/>
      <c r="N9" s="108">
        <f>C12</f>
        <v>1</v>
      </c>
      <c r="O9" s="251">
        <f>IFERROR(VLOOKUP(H9,Sale!$A:$E,5,0),VLOOKUP(H9,Цены!$A:$G,7,0))*N9</f>
        <v>0</v>
      </c>
      <c r="Q9" s="335">
        <v>1</v>
      </c>
      <c r="S9" s="22" t="s">
        <v>2134</v>
      </c>
      <c r="T9" s="22">
        <v>1</v>
      </c>
      <c r="U9" s="22">
        <v>1</v>
      </c>
      <c r="V9" s="22">
        <v>1</v>
      </c>
      <c r="W9" s="22">
        <v>1</v>
      </c>
      <c r="X9" s="22">
        <v>4</v>
      </c>
      <c r="Z9" s="22" t="s">
        <v>2134</v>
      </c>
      <c r="AA9" s="22">
        <v>1</v>
      </c>
      <c r="AB9" s="22">
        <v>4</v>
      </c>
      <c r="AD9" s="22" t="s">
        <v>2134</v>
      </c>
      <c r="AE9" s="22">
        <v>4</v>
      </c>
    </row>
    <row r="10" spans="2:87" ht="25.5" customHeight="1">
      <c r="B10" s="22" t="s">
        <v>2637</v>
      </c>
      <c r="C10" s="499"/>
      <c r="D10" s="499"/>
      <c r="E10" s="499"/>
      <c r="F10" s="499"/>
      <c r="G10" s="40"/>
      <c r="H10" s="493" t="s">
        <v>2673</v>
      </c>
      <c r="I10" s="494"/>
      <c r="J10" s="494"/>
      <c r="K10" s="494"/>
      <c r="L10" s="494"/>
      <c r="M10" s="495"/>
      <c r="N10" s="491">
        <f>SUM(O6:O9)</f>
        <v>0</v>
      </c>
      <c r="O10" s="492"/>
      <c r="S10" s="22" t="s">
        <v>2134</v>
      </c>
      <c r="T10" s="22">
        <v>1</v>
      </c>
      <c r="U10" s="22">
        <v>1</v>
      </c>
      <c r="V10" s="22">
        <v>1</v>
      </c>
      <c r="W10" s="22">
        <v>2</v>
      </c>
      <c r="X10" s="22">
        <v>1</v>
      </c>
      <c r="Z10" s="22" t="s">
        <v>2814</v>
      </c>
      <c r="AA10" s="22">
        <v>2</v>
      </c>
      <c r="AB10" s="22">
        <v>1</v>
      </c>
      <c r="AD10" s="22" t="s">
        <v>2134</v>
      </c>
      <c r="AE10" s="22">
        <v>5</v>
      </c>
    </row>
    <row r="11" spans="2:87" ht="25.5" customHeight="1">
      <c r="B11" s="22" t="s">
        <v>2638</v>
      </c>
      <c r="C11" s="499"/>
      <c r="D11" s="499"/>
      <c r="E11" s="499"/>
      <c r="F11" s="499"/>
      <c r="Q11" s="22" t="s">
        <v>2643</v>
      </c>
      <c r="S11" s="22" t="s">
        <v>2134</v>
      </c>
      <c r="T11" s="22">
        <v>1</v>
      </c>
      <c r="U11" s="22">
        <v>1</v>
      </c>
      <c r="V11" s="22">
        <v>1</v>
      </c>
      <c r="W11" s="22">
        <v>2</v>
      </c>
      <c r="X11" s="22">
        <v>2</v>
      </c>
      <c r="Z11" s="22">
        <v>9071577</v>
      </c>
      <c r="AA11" s="22">
        <v>2</v>
      </c>
      <c r="AB11" s="22">
        <v>2</v>
      </c>
    </row>
    <row r="12" spans="2:87">
      <c r="B12" s="510" t="s">
        <v>2678</v>
      </c>
      <c r="C12" s="500">
        <v>1</v>
      </c>
      <c r="Q12" s="22" t="s">
        <v>2644</v>
      </c>
      <c r="S12" s="22" t="s">
        <v>2134</v>
      </c>
      <c r="T12" s="22">
        <v>1</v>
      </c>
      <c r="U12" s="22">
        <v>1</v>
      </c>
      <c r="V12" s="22">
        <v>1</v>
      </c>
      <c r="W12" s="22">
        <v>2</v>
      </c>
      <c r="X12" s="22">
        <v>3</v>
      </c>
      <c r="Z12" s="22">
        <v>9071627</v>
      </c>
      <c r="AA12" s="22">
        <v>2</v>
      </c>
      <c r="AB12" s="22">
        <v>3</v>
      </c>
      <c r="AD12" s="22" t="s">
        <v>2029</v>
      </c>
      <c r="AE12" s="22" t="s">
        <v>2674</v>
      </c>
      <c r="AF12" s="22" t="s">
        <v>2676</v>
      </c>
    </row>
    <row r="13" spans="2:87">
      <c r="B13" s="511"/>
      <c r="C13" s="501"/>
      <c r="Q13" s="22" t="s">
        <v>2660</v>
      </c>
      <c r="S13" s="22" t="s">
        <v>2134</v>
      </c>
      <c r="T13" s="22">
        <v>1</v>
      </c>
      <c r="U13" s="22">
        <v>1</v>
      </c>
      <c r="V13" s="22">
        <v>1</v>
      </c>
      <c r="W13" s="22">
        <v>2</v>
      </c>
      <c r="X13" s="22">
        <v>4</v>
      </c>
      <c r="Z13" s="22">
        <v>9088245</v>
      </c>
      <c r="AA13" s="22">
        <v>2</v>
      </c>
      <c r="AB13" s="22">
        <v>4</v>
      </c>
      <c r="AD13" s="22" t="s">
        <v>2134</v>
      </c>
      <c r="AE13" s="22">
        <v>1</v>
      </c>
      <c r="AF13" s="22">
        <v>1</v>
      </c>
    </row>
    <row r="14" spans="2:87">
      <c r="B14" s="512"/>
      <c r="C14" s="502"/>
      <c r="Q14" s="22" t="s">
        <v>2645</v>
      </c>
      <c r="S14" s="22" t="s">
        <v>2134</v>
      </c>
      <c r="T14" s="22">
        <v>1</v>
      </c>
      <c r="U14" s="22">
        <v>1</v>
      </c>
      <c r="V14" s="22">
        <v>1</v>
      </c>
      <c r="W14" s="22">
        <v>3</v>
      </c>
      <c r="X14" s="22">
        <v>1</v>
      </c>
      <c r="Z14" s="22" t="s">
        <v>2814</v>
      </c>
      <c r="AA14" s="22">
        <v>3</v>
      </c>
      <c r="AB14" s="22">
        <v>1</v>
      </c>
      <c r="AD14" s="22" t="s">
        <v>2134</v>
      </c>
      <c r="AE14" s="22">
        <v>1</v>
      </c>
      <c r="AF14" s="22">
        <v>2</v>
      </c>
      <c r="BE14" s="253"/>
    </row>
    <row r="15" spans="2:87">
      <c r="H15" s="256"/>
      <c r="Q15" s="22" t="s">
        <v>2646</v>
      </c>
      <c r="S15" s="22" t="s">
        <v>2134</v>
      </c>
      <c r="T15" s="22">
        <v>1</v>
      </c>
      <c r="U15" s="22">
        <v>1</v>
      </c>
      <c r="V15" s="22">
        <v>1</v>
      </c>
      <c r="W15" s="22">
        <v>3</v>
      </c>
      <c r="X15" s="22">
        <v>2</v>
      </c>
      <c r="Z15" s="22" t="s">
        <v>2134</v>
      </c>
      <c r="AA15" s="22">
        <v>3</v>
      </c>
      <c r="AB15" s="22">
        <v>2</v>
      </c>
      <c r="AD15" s="22" t="s">
        <v>2134</v>
      </c>
      <c r="AE15" s="22">
        <v>1</v>
      </c>
      <c r="AF15" s="22">
        <v>3</v>
      </c>
    </row>
    <row r="16" spans="2:87">
      <c r="Q16" s="335">
        <v>1</v>
      </c>
      <c r="S16" s="22" t="s">
        <v>2134</v>
      </c>
      <c r="T16" s="22">
        <v>1</v>
      </c>
      <c r="U16" s="22">
        <v>1</v>
      </c>
      <c r="V16" s="22">
        <v>1</v>
      </c>
      <c r="W16" s="22">
        <v>3</v>
      </c>
      <c r="X16" s="22">
        <v>3</v>
      </c>
      <c r="Z16" s="22">
        <v>9091801</v>
      </c>
      <c r="AA16" s="22">
        <v>3</v>
      </c>
      <c r="AB16" s="22">
        <v>3</v>
      </c>
      <c r="AD16" s="22" t="s">
        <v>2134</v>
      </c>
      <c r="AE16" s="22">
        <v>1</v>
      </c>
      <c r="AF16" s="22">
        <v>4</v>
      </c>
      <c r="AJ16" s="22" t="s">
        <v>2029</v>
      </c>
      <c r="AK16" s="22" t="s">
        <v>2697</v>
      </c>
      <c r="AL16" s="22" t="s">
        <v>2698</v>
      </c>
      <c r="AM16" s="22" t="s">
        <v>2699</v>
      </c>
      <c r="AN16" s="22" t="s">
        <v>2700</v>
      </c>
      <c r="AP16" s="22" t="s">
        <v>2029</v>
      </c>
      <c r="AQ16" s="22" t="s">
        <v>2701</v>
      </c>
      <c r="AR16" s="22" t="s">
        <v>2702</v>
      </c>
      <c r="AS16" s="22" t="s">
        <v>2703</v>
      </c>
      <c r="BE16" s="22" t="s">
        <v>2704</v>
      </c>
      <c r="BF16" s="22" t="s">
        <v>2702</v>
      </c>
      <c r="BG16" s="22" t="s">
        <v>2709</v>
      </c>
      <c r="BH16" s="22" t="s">
        <v>2711</v>
      </c>
      <c r="CF16" s="22" t="s">
        <v>2704</v>
      </c>
      <c r="CG16" s="22" t="s">
        <v>2711</v>
      </c>
      <c r="CH16" s="22" t="s">
        <v>2709</v>
      </c>
      <c r="CI16" s="22" t="s">
        <v>2712</v>
      </c>
    </row>
    <row r="17" spans="2:93">
      <c r="S17" s="22" t="s">
        <v>2134</v>
      </c>
      <c r="T17" s="22">
        <v>1</v>
      </c>
      <c r="U17" s="22">
        <v>1</v>
      </c>
      <c r="V17" s="22">
        <v>1</v>
      </c>
      <c r="W17" s="22">
        <v>3</v>
      </c>
      <c r="X17" s="22">
        <v>4</v>
      </c>
      <c r="Z17" s="22">
        <v>9117472</v>
      </c>
      <c r="AA17" s="22">
        <v>3</v>
      </c>
      <c r="AB17" s="22">
        <v>4</v>
      </c>
      <c r="AD17" s="22" t="s">
        <v>2134</v>
      </c>
      <c r="AE17" s="22">
        <v>1</v>
      </c>
      <c r="AF17" s="22">
        <v>5</v>
      </c>
    </row>
    <row r="18" spans="2:93" ht="24.75" customHeight="1">
      <c r="B18" s="513" t="s">
        <v>2680</v>
      </c>
      <c r="C18" s="513"/>
      <c r="D18" s="513"/>
      <c r="E18" s="513"/>
      <c r="F18" s="513"/>
      <c r="G18" s="513"/>
      <c r="H18" s="513"/>
      <c r="I18" s="513"/>
      <c r="J18" s="513"/>
      <c r="K18" s="513"/>
      <c r="L18" s="513"/>
      <c r="M18" s="513"/>
      <c r="N18" s="513"/>
      <c r="O18" s="513"/>
      <c r="Q18" s="22" t="s">
        <v>2647</v>
      </c>
      <c r="S18" s="22" t="s">
        <v>2134</v>
      </c>
      <c r="T18" s="22">
        <v>1</v>
      </c>
      <c r="U18" s="22">
        <v>1</v>
      </c>
      <c r="V18" s="22">
        <v>1</v>
      </c>
      <c r="W18" s="22">
        <v>4</v>
      </c>
      <c r="X18" s="22">
        <v>1</v>
      </c>
      <c r="Z18" s="22" t="s">
        <v>2814</v>
      </c>
      <c r="AA18" s="22">
        <v>4</v>
      </c>
      <c r="AB18" s="22">
        <v>1</v>
      </c>
      <c r="AD18" s="22" t="s">
        <v>2134</v>
      </c>
      <c r="AE18" s="22">
        <v>1</v>
      </c>
      <c r="AF18" s="22">
        <v>6</v>
      </c>
      <c r="AH18" s="22" t="s">
        <v>2683</v>
      </c>
      <c r="AJ18" s="22" t="s">
        <v>2029</v>
      </c>
      <c r="AK18" s="22" t="s">
        <v>2697</v>
      </c>
      <c r="AL18" s="22" t="s">
        <v>2698</v>
      </c>
      <c r="AM18" s="22" t="s">
        <v>2699</v>
      </c>
      <c r="AN18" s="22" t="s">
        <v>2700</v>
      </c>
      <c r="AP18" s="22" t="s">
        <v>2029</v>
      </c>
      <c r="AQ18" s="22" t="s">
        <v>2701</v>
      </c>
      <c r="AR18" s="22" t="s">
        <v>2702</v>
      </c>
      <c r="AS18" s="22" t="s">
        <v>2703</v>
      </c>
      <c r="AT18" s="40"/>
      <c r="AU18" s="22"/>
      <c r="AV18" s="22" t="s">
        <v>2701</v>
      </c>
      <c r="AW18" s="22" t="s">
        <v>2702</v>
      </c>
      <c r="AX18" s="22" t="s">
        <v>2703</v>
      </c>
      <c r="AZ18" s="22" t="s">
        <v>2704</v>
      </c>
      <c r="BA18" s="22" t="s">
        <v>2701</v>
      </c>
      <c r="BB18" s="22" t="s">
        <v>2702</v>
      </c>
      <c r="BC18" s="22" t="s">
        <v>2703</v>
      </c>
      <c r="BE18" s="22" t="s">
        <v>2704</v>
      </c>
      <c r="BF18" s="22" t="s">
        <v>2702</v>
      </c>
      <c r="BG18" s="22" t="s">
        <v>2709</v>
      </c>
      <c r="BH18" s="22" t="s">
        <v>2711</v>
      </c>
      <c r="BJ18" s="22" t="s">
        <v>2704</v>
      </c>
      <c r="BK18" s="22" t="s">
        <v>2702</v>
      </c>
      <c r="BL18" s="22" t="s">
        <v>2709</v>
      </c>
      <c r="BM18" s="22" t="s">
        <v>2711</v>
      </c>
      <c r="BO18" s="22" t="s">
        <v>2029</v>
      </c>
      <c r="BP18" s="22" t="s">
        <v>2710</v>
      </c>
      <c r="BQ18" s="22" t="s">
        <v>2711</v>
      </c>
      <c r="BS18" s="22" t="s">
        <v>2704</v>
      </c>
      <c r="BT18" s="22" t="s">
        <v>2710</v>
      </c>
      <c r="BU18" s="22" t="s">
        <v>2709</v>
      </c>
      <c r="BV18" s="22" t="s">
        <v>2711</v>
      </c>
      <c r="BX18" s="22" t="s">
        <v>2704</v>
      </c>
      <c r="BY18" s="22" t="s">
        <v>2710</v>
      </c>
      <c r="BZ18" s="22" t="s">
        <v>2711</v>
      </c>
      <c r="CB18" s="22" t="s">
        <v>2704</v>
      </c>
      <c r="CC18" s="22" t="s">
        <v>2710</v>
      </c>
      <c r="CD18" s="22" t="s">
        <v>2711</v>
      </c>
      <c r="CF18" s="22" t="s">
        <v>2704</v>
      </c>
      <c r="CG18" s="22" t="s">
        <v>2711</v>
      </c>
      <c r="CH18" s="22" t="s">
        <v>2709</v>
      </c>
      <c r="CI18" s="22" t="s">
        <v>2712</v>
      </c>
      <c r="CK18" s="22" t="s">
        <v>2704</v>
      </c>
      <c r="CL18" s="22" t="s">
        <v>2711</v>
      </c>
      <c r="CM18" s="22" t="s">
        <v>2709</v>
      </c>
      <c r="CN18" s="22" t="s">
        <v>2712</v>
      </c>
    </row>
    <row r="19" spans="2:93" ht="51" customHeight="1">
      <c r="Q19" s="22" t="s">
        <v>2648</v>
      </c>
      <c r="S19" s="22" t="s">
        <v>2134</v>
      </c>
      <c r="T19" s="22">
        <v>1</v>
      </c>
      <c r="U19" s="22">
        <v>1</v>
      </c>
      <c r="V19" s="22">
        <v>1</v>
      </c>
      <c r="W19" s="22">
        <v>4</v>
      </c>
      <c r="X19" s="22">
        <v>2</v>
      </c>
      <c r="Z19" s="22">
        <v>9071577</v>
      </c>
      <c r="AA19" s="22">
        <v>4</v>
      </c>
      <c r="AB19" s="22">
        <v>2</v>
      </c>
      <c r="AD19" s="22" t="s">
        <v>2134</v>
      </c>
      <c r="AE19" s="22">
        <v>1</v>
      </c>
      <c r="AF19" s="22">
        <v>7</v>
      </c>
      <c r="AH19" s="22" t="s">
        <v>2684</v>
      </c>
      <c r="AJ19" s="22" t="s">
        <v>2134</v>
      </c>
      <c r="AK19" s="22">
        <v>1</v>
      </c>
      <c r="AL19" s="22">
        <v>1</v>
      </c>
      <c r="AM19" s="22">
        <v>1</v>
      </c>
      <c r="AN19" s="22">
        <v>1</v>
      </c>
      <c r="AP19" s="22" t="s">
        <v>2134</v>
      </c>
      <c r="AQ19" s="22">
        <v>1</v>
      </c>
      <c r="AR19" s="22">
        <v>1</v>
      </c>
      <c r="AS19" s="22">
        <v>1</v>
      </c>
      <c r="AT19" s="40"/>
      <c r="AU19" s="22" t="s">
        <v>2134</v>
      </c>
      <c r="AV19" s="22">
        <v>1</v>
      </c>
      <c r="AW19" s="22">
        <v>1</v>
      </c>
      <c r="AX19" s="22">
        <v>1</v>
      </c>
      <c r="AZ19" s="22" t="s">
        <v>2134</v>
      </c>
      <c r="BA19" s="22">
        <v>1</v>
      </c>
      <c r="BB19" s="22">
        <v>1</v>
      </c>
      <c r="BC19" s="22">
        <v>1</v>
      </c>
      <c r="BE19" s="22" t="s">
        <v>2134</v>
      </c>
      <c r="BF19" s="22">
        <v>1</v>
      </c>
      <c r="BG19" s="22">
        <v>1</v>
      </c>
      <c r="BH19" s="22">
        <v>1</v>
      </c>
      <c r="BJ19" s="22" t="s">
        <v>2134</v>
      </c>
      <c r="BK19" s="22">
        <v>1</v>
      </c>
      <c r="BL19" s="22">
        <v>1</v>
      </c>
      <c r="BM19" s="22">
        <v>1</v>
      </c>
      <c r="BO19" s="22" t="s">
        <v>2134</v>
      </c>
      <c r="BP19" s="22">
        <v>1</v>
      </c>
      <c r="BQ19" s="22">
        <v>1</v>
      </c>
      <c r="BS19" s="22" t="s">
        <v>2134</v>
      </c>
      <c r="BT19" s="22">
        <v>1</v>
      </c>
      <c r="BU19" s="22">
        <v>1</v>
      </c>
      <c r="BV19" s="22">
        <v>1</v>
      </c>
      <c r="BX19" s="22" t="s">
        <v>2134</v>
      </c>
      <c r="BY19" s="22">
        <v>1</v>
      </c>
      <c r="BZ19" s="22">
        <v>1</v>
      </c>
      <c r="CB19" s="22" t="s">
        <v>2134</v>
      </c>
      <c r="CC19" s="22">
        <v>1</v>
      </c>
      <c r="CD19" s="22">
        <v>1</v>
      </c>
      <c r="CF19" s="22" t="s">
        <v>2134</v>
      </c>
      <c r="CG19" s="22">
        <v>1</v>
      </c>
      <c r="CH19" s="22">
        <v>1</v>
      </c>
      <c r="CI19" s="22">
        <v>1</v>
      </c>
      <c r="CK19" s="22" t="s">
        <v>2134</v>
      </c>
      <c r="CL19" s="22">
        <v>1</v>
      </c>
      <c r="CM19" s="22">
        <v>1</v>
      </c>
      <c r="CN19" s="22">
        <v>1</v>
      </c>
    </row>
    <row r="20" spans="2:93">
      <c r="B20" s="503" t="s">
        <v>2681</v>
      </c>
      <c r="C20" s="503"/>
      <c r="D20" s="503"/>
      <c r="E20" s="503"/>
      <c r="F20" s="503"/>
      <c r="H20" s="254" t="s">
        <v>2029</v>
      </c>
      <c r="I20" s="503" t="s">
        <v>2030</v>
      </c>
      <c r="J20" s="503"/>
      <c r="K20" s="503"/>
      <c r="L20" s="503"/>
      <c r="M20" s="503"/>
      <c r="N20" s="254" t="s">
        <v>2037</v>
      </c>
      <c r="O20" s="254" t="s">
        <v>2672</v>
      </c>
      <c r="Q20" s="22" t="s">
        <v>2650</v>
      </c>
      <c r="S20" s="22" t="s">
        <v>2134</v>
      </c>
      <c r="T20" s="22">
        <v>1</v>
      </c>
      <c r="U20" s="22">
        <v>1</v>
      </c>
      <c r="V20" s="22">
        <v>1</v>
      </c>
      <c r="W20" s="22">
        <v>4</v>
      </c>
      <c r="X20" s="22">
        <v>3</v>
      </c>
      <c r="Z20" s="22">
        <v>9071627</v>
      </c>
      <c r="AA20" s="22">
        <v>4</v>
      </c>
      <c r="AB20" s="22">
        <v>3</v>
      </c>
      <c r="AD20" s="22" t="s">
        <v>2134</v>
      </c>
      <c r="AE20" s="22">
        <v>1</v>
      </c>
      <c r="AF20" s="22">
        <v>8</v>
      </c>
      <c r="AH20" s="22" t="s">
        <v>2685</v>
      </c>
      <c r="AJ20" s="22" t="s">
        <v>2134</v>
      </c>
      <c r="AK20" s="22">
        <v>1</v>
      </c>
      <c r="AL20" s="22">
        <v>1</v>
      </c>
      <c r="AM20" s="22">
        <v>1</v>
      </c>
      <c r="AN20" s="22">
        <v>2</v>
      </c>
      <c r="AP20" s="22" t="s">
        <v>2134</v>
      </c>
      <c r="AQ20" s="22">
        <v>1</v>
      </c>
      <c r="AR20" s="22">
        <v>1</v>
      </c>
      <c r="AS20" s="22">
        <v>2</v>
      </c>
      <c r="AT20" s="40"/>
      <c r="AU20" s="22" t="s">
        <v>2134</v>
      </c>
      <c r="AV20" s="22">
        <v>1</v>
      </c>
      <c r="AW20" s="22">
        <v>1</v>
      </c>
      <c r="AX20" s="22">
        <v>2</v>
      </c>
      <c r="AZ20" s="22" t="s">
        <v>2134</v>
      </c>
      <c r="BA20" s="22">
        <v>1</v>
      </c>
      <c r="BB20" s="22">
        <v>1</v>
      </c>
      <c r="BC20" s="22">
        <v>2</v>
      </c>
      <c r="BE20" s="22" t="s">
        <v>2134</v>
      </c>
      <c r="BF20" s="22">
        <v>1</v>
      </c>
      <c r="BG20" s="22">
        <v>1</v>
      </c>
      <c r="BH20" s="22">
        <v>2</v>
      </c>
      <c r="BJ20" s="22" t="s">
        <v>2134</v>
      </c>
      <c r="BK20" s="22">
        <v>1</v>
      </c>
      <c r="BL20" s="22">
        <v>1</v>
      </c>
      <c r="BM20" s="22">
        <v>2</v>
      </c>
      <c r="BO20" s="22" t="s">
        <v>2134</v>
      </c>
      <c r="BP20" s="22">
        <v>1</v>
      </c>
      <c r="BQ20" s="22">
        <v>2</v>
      </c>
      <c r="BS20" s="22" t="s">
        <v>2134</v>
      </c>
      <c r="BT20" s="22">
        <v>1</v>
      </c>
      <c r="BU20" s="22">
        <v>1</v>
      </c>
      <c r="BV20" s="22">
        <v>2</v>
      </c>
      <c r="BX20" s="22" t="s">
        <v>2134</v>
      </c>
      <c r="BY20" s="22">
        <v>1</v>
      </c>
      <c r="BZ20" s="22">
        <v>2</v>
      </c>
      <c r="CB20" s="22" t="s">
        <v>2134</v>
      </c>
      <c r="CC20" s="22">
        <v>1</v>
      </c>
      <c r="CD20" s="22">
        <v>2</v>
      </c>
      <c r="CF20" s="22" t="s">
        <v>2134</v>
      </c>
      <c r="CG20" s="22">
        <v>1</v>
      </c>
      <c r="CH20" s="22">
        <v>1</v>
      </c>
      <c r="CI20" s="22">
        <v>2</v>
      </c>
      <c r="CK20" s="22" t="s">
        <v>2134</v>
      </c>
      <c r="CL20" s="22">
        <v>1</v>
      </c>
      <c r="CM20" s="22">
        <v>1</v>
      </c>
      <c r="CN20" s="22">
        <v>2</v>
      </c>
    </row>
    <row r="21" spans="2:93" ht="25.5" customHeight="1">
      <c r="B21" s="22" t="s">
        <v>2682</v>
      </c>
      <c r="C21" s="499"/>
      <c r="D21" s="499"/>
      <c r="E21" s="499"/>
      <c r="F21" s="499"/>
      <c r="H21" s="270" t="str">
        <f t="array" ref="H21">INDEX(AJ19:AJ996,MATCH(AH25&amp;AH31&amp;AH40&amp;AH47,AK19:AK996&amp;AL19:AL996&amp;AM19:AM996&amp;AN19:AN996,0))</f>
        <v>-</v>
      </c>
      <c r="I21" s="504" t="str">
        <f>IFERROR(VLOOKUP(H21,Цены!$A:$B,2,0),"-")</f>
        <v>-</v>
      </c>
      <c r="J21" s="505"/>
      <c r="K21" s="505"/>
      <c r="L21" s="505"/>
      <c r="M21" s="506"/>
      <c r="N21" s="255">
        <v>1</v>
      </c>
      <c r="O21" s="251">
        <f>IFERROR(VLOOKUP(H21,Sale!$A:$E,5,0),VLOOKUP(H21,Цены!$A:$G,7,0))*N21</f>
        <v>0</v>
      </c>
      <c r="Q21" s="22" t="s">
        <v>2651</v>
      </c>
      <c r="S21" s="22" t="s">
        <v>2134</v>
      </c>
      <c r="T21" s="22">
        <v>1</v>
      </c>
      <c r="U21" s="22">
        <v>1</v>
      </c>
      <c r="V21" s="22">
        <v>1</v>
      </c>
      <c r="W21" s="22">
        <v>4</v>
      </c>
      <c r="X21" s="22">
        <v>4</v>
      </c>
      <c r="Z21" s="22">
        <v>9088245</v>
      </c>
      <c r="AA21" s="22">
        <v>4</v>
      </c>
      <c r="AB21" s="22">
        <v>4</v>
      </c>
      <c r="AD21" s="22" t="s">
        <v>2134</v>
      </c>
      <c r="AE21" s="22">
        <v>1</v>
      </c>
      <c r="AF21" s="22">
        <v>9</v>
      </c>
      <c r="AH21" s="22" t="s">
        <v>2686</v>
      </c>
      <c r="AJ21" s="22" t="s">
        <v>2134</v>
      </c>
      <c r="AK21" s="22">
        <v>1</v>
      </c>
      <c r="AL21" s="22">
        <v>1</v>
      </c>
      <c r="AM21" s="22">
        <v>1</v>
      </c>
      <c r="AN21" s="22">
        <v>3</v>
      </c>
      <c r="AP21" s="22" t="s">
        <v>2134</v>
      </c>
      <c r="AQ21" s="22">
        <v>1</v>
      </c>
      <c r="AR21" s="22">
        <v>1</v>
      </c>
      <c r="AS21" s="22">
        <v>3</v>
      </c>
      <c r="AT21" s="40"/>
      <c r="AU21" s="22" t="s">
        <v>2134</v>
      </c>
      <c r="AV21" s="22">
        <v>1</v>
      </c>
      <c r="AW21" s="22">
        <v>1</v>
      </c>
      <c r="AX21" s="22">
        <v>3</v>
      </c>
      <c r="AZ21" s="22" t="s">
        <v>2134</v>
      </c>
      <c r="BA21" s="22">
        <v>1</v>
      </c>
      <c r="BB21" s="22">
        <v>1</v>
      </c>
      <c r="BC21" s="22">
        <v>3</v>
      </c>
      <c r="BE21" s="22" t="s">
        <v>2134</v>
      </c>
      <c r="BF21" s="22">
        <v>1</v>
      </c>
      <c r="BG21" s="22">
        <v>1</v>
      </c>
      <c r="BH21" s="22">
        <v>3</v>
      </c>
      <c r="BJ21" s="22" t="s">
        <v>2134</v>
      </c>
      <c r="BK21" s="22">
        <v>1</v>
      </c>
      <c r="BL21" s="22">
        <v>1</v>
      </c>
      <c r="BM21" s="22">
        <v>3</v>
      </c>
      <c r="BO21" s="22" t="s">
        <v>2134</v>
      </c>
      <c r="BP21" s="22">
        <v>1</v>
      </c>
      <c r="BQ21" s="22">
        <v>3</v>
      </c>
      <c r="BS21" s="22" t="s">
        <v>2134</v>
      </c>
      <c r="BT21" s="22">
        <v>1</v>
      </c>
      <c r="BU21" s="22">
        <v>1</v>
      </c>
      <c r="BV21" s="22">
        <v>3</v>
      </c>
      <c r="BX21" s="22" t="s">
        <v>2134</v>
      </c>
      <c r="BY21" s="22">
        <v>1</v>
      </c>
      <c r="BZ21" s="22">
        <v>3</v>
      </c>
      <c r="CB21" s="22" t="s">
        <v>2134</v>
      </c>
      <c r="CC21" s="22">
        <v>1</v>
      </c>
      <c r="CD21" s="22">
        <v>3</v>
      </c>
      <c r="CF21" s="22" t="s">
        <v>2134</v>
      </c>
      <c r="CG21" s="22">
        <v>1</v>
      </c>
      <c r="CH21" s="22">
        <v>1</v>
      </c>
      <c r="CI21" s="22">
        <v>3</v>
      </c>
      <c r="CK21" s="22" t="s">
        <v>2134</v>
      </c>
      <c r="CL21" s="22">
        <v>1</v>
      </c>
      <c r="CM21" s="22">
        <v>1</v>
      </c>
      <c r="CN21" s="22">
        <v>3</v>
      </c>
    </row>
    <row r="22" spans="2:93" ht="25.5" customHeight="1">
      <c r="B22" s="22" t="s">
        <v>2109</v>
      </c>
      <c r="C22" s="499"/>
      <c r="D22" s="499"/>
      <c r="E22" s="499"/>
      <c r="F22" s="499"/>
      <c r="H22" s="270" t="str">
        <f t="array" ref="H22">INDEX(AP19:AP158,MATCH(AH25&amp;AH31&amp;AH54,AQ19:AQ158&amp;AR19:AR158&amp;AS19:AS158,0))</f>
        <v>-</v>
      </c>
      <c r="I22" s="507" t="str">
        <f>IFERROR(VLOOKUP(H22,Цены!$A:$B,2,0),"-")</f>
        <v>-</v>
      </c>
      <c r="J22" s="508"/>
      <c r="K22" s="508"/>
      <c r="L22" s="508"/>
      <c r="M22" s="509"/>
      <c r="N22" s="255">
        <v>1</v>
      </c>
      <c r="O22" s="251">
        <f>IFERROR(VLOOKUP(H22,Sale!$A:$E,5,0),VLOOKUP(H22,Цены!$A:$G,7,0))*N22</f>
        <v>0</v>
      </c>
      <c r="Q22" s="22" t="s">
        <v>2663</v>
      </c>
      <c r="S22" s="22" t="s">
        <v>2134</v>
      </c>
      <c r="T22" s="22">
        <v>1</v>
      </c>
      <c r="U22" s="22">
        <v>1</v>
      </c>
      <c r="V22" s="22">
        <v>1</v>
      </c>
      <c r="W22" s="22">
        <v>5</v>
      </c>
      <c r="X22" s="22">
        <v>1</v>
      </c>
      <c r="Z22" s="22" t="s">
        <v>2814</v>
      </c>
      <c r="AA22" s="22">
        <v>5</v>
      </c>
      <c r="AB22" s="22">
        <v>1</v>
      </c>
      <c r="AD22" s="22">
        <v>9088250</v>
      </c>
      <c r="AE22" s="22">
        <v>2</v>
      </c>
      <c r="AF22" s="22">
        <v>1</v>
      </c>
      <c r="AH22" s="22" t="s">
        <v>2687</v>
      </c>
      <c r="AJ22" s="22" t="s">
        <v>2134</v>
      </c>
      <c r="AK22" s="22">
        <v>1</v>
      </c>
      <c r="AL22" s="22">
        <v>1</v>
      </c>
      <c r="AM22" s="22">
        <v>1</v>
      </c>
      <c r="AN22" s="22">
        <v>4</v>
      </c>
      <c r="AP22" s="22" t="s">
        <v>2134</v>
      </c>
      <c r="AQ22" s="22">
        <v>1</v>
      </c>
      <c r="AR22" s="22">
        <v>1</v>
      </c>
      <c r="AS22" s="22">
        <v>4</v>
      </c>
      <c r="AT22" s="40"/>
      <c r="AU22" s="22" t="s">
        <v>2134</v>
      </c>
      <c r="AV22" s="22">
        <v>1</v>
      </c>
      <c r="AW22" s="22">
        <v>1</v>
      </c>
      <c r="AX22" s="22">
        <v>4</v>
      </c>
      <c r="AZ22" s="22" t="s">
        <v>2134</v>
      </c>
      <c r="BA22" s="22">
        <v>1</v>
      </c>
      <c r="BB22" s="22">
        <v>1</v>
      </c>
      <c r="BC22" s="22">
        <v>4</v>
      </c>
      <c r="BE22" s="22" t="s">
        <v>2134</v>
      </c>
      <c r="BF22" s="22">
        <v>1</v>
      </c>
      <c r="BG22" s="22">
        <v>1</v>
      </c>
      <c r="BH22" s="22">
        <v>4</v>
      </c>
      <c r="BJ22" s="22" t="s">
        <v>2134</v>
      </c>
      <c r="BK22" s="22">
        <v>1</v>
      </c>
      <c r="BL22" s="22">
        <v>1</v>
      </c>
      <c r="BM22" s="22">
        <v>4</v>
      </c>
      <c r="BO22" s="22" t="s">
        <v>2134</v>
      </c>
      <c r="BP22" s="22">
        <v>1</v>
      </c>
      <c r="BQ22" s="22">
        <v>4</v>
      </c>
      <c r="BS22" s="22" t="s">
        <v>2134</v>
      </c>
      <c r="BT22" s="22">
        <v>1</v>
      </c>
      <c r="BU22" s="22">
        <v>1</v>
      </c>
      <c r="BV22" s="22">
        <v>4</v>
      </c>
      <c r="BX22" s="22" t="s">
        <v>2134</v>
      </c>
      <c r="BY22" s="22">
        <v>1</v>
      </c>
      <c r="BZ22" s="22">
        <v>4</v>
      </c>
      <c r="CB22" s="22" t="s">
        <v>2134</v>
      </c>
      <c r="CC22" s="22">
        <v>1</v>
      </c>
      <c r="CD22" s="22">
        <v>4</v>
      </c>
      <c r="CF22" s="22" t="s">
        <v>2134</v>
      </c>
      <c r="CG22" s="22">
        <v>1</v>
      </c>
      <c r="CH22" s="22">
        <v>1</v>
      </c>
      <c r="CI22" s="22">
        <v>4</v>
      </c>
      <c r="CK22" s="22" t="s">
        <v>2134</v>
      </c>
      <c r="CL22" s="22">
        <v>1</v>
      </c>
      <c r="CM22" s="22">
        <v>1</v>
      </c>
      <c r="CN22" s="22">
        <v>4</v>
      </c>
    </row>
    <row r="23" spans="2:93" ht="25.5" customHeight="1">
      <c r="B23" s="22" t="s">
        <v>2110</v>
      </c>
      <c r="C23" s="499"/>
      <c r="D23" s="499"/>
      <c r="E23" s="499"/>
      <c r="F23" s="499"/>
      <c r="H23" s="270" t="str">
        <f t="array" ref="H23">INDEX(AU19:AU158,MATCH(AH25&amp;AH31&amp;AH54,AV19:AV158&amp;AW19:AW158&amp;AX19:AX158,0))</f>
        <v>-</v>
      </c>
      <c r="I23" s="507" t="str">
        <f>IFERROR(VLOOKUP(H23,Цены!$A:$B,2,0),"-")</f>
        <v>-</v>
      </c>
      <c r="J23" s="508"/>
      <c r="K23" s="508"/>
      <c r="L23" s="508"/>
      <c r="M23" s="509"/>
      <c r="N23" s="255">
        <v>1</v>
      </c>
      <c r="O23" s="251">
        <f>IFERROR(VLOOKUP(H23,Sale!$A:$E,5,0),VLOOKUP(H23,Цены!$A:$G,7,0))*N23</f>
        <v>0</v>
      </c>
      <c r="Q23" s="22" t="s">
        <v>2659</v>
      </c>
      <c r="S23" s="22" t="s">
        <v>2134</v>
      </c>
      <c r="T23" s="22">
        <v>1</v>
      </c>
      <c r="U23" s="22">
        <v>1</v>
      </c>
      <c r="V23" s="22">
        <v>1</v>
      </c>
      <c r="W23" s="22">
        <v>5</v>
      </c>
      <c r="X23" s="22">
        <v>2</v>
      </c>
      <c r="Z23" s="22">
        <v>1079199</v>
      </c>
      <c r="AA23" s="22">
        <v>5</v>
      </c>
      <c r="AB23" s="22">
        <v>2</v>
      </c>
      <c r="AD23" s="22">
        <v>9088250</v>
      </c>
      <c r="AE23" s="22">
        <v>2</v>
      </c>
      <c r="AF23" s="22">
        <v>2</v>
      </c>
      <c r="AH23" s="22" t="s">
        <v>2688</v>
      </c>
      <c r="AJ23" s="22" t="s">
        <v>2134</v>
      </c>
      <c r="AK23" s="22">
        <v>1</v>
      </c>
      <c r="AL23" s="22">
        <v>1</v>
      </c>
      <c r="AM23" s="22">
        <v>1</v>
      </c>
      <c r="AN23" s="22">
        <v>5</v>
      </c>
      <c r="AP23" s="22" t="s">
        <v>2134</v>
      </c>
      <c r="AQ23" s="22">
        <v>1</v>
      </c>
      <c r="AR23" s="22">
        <v>1</v>
      </c>
      <c r="AS23" s="22">
        <v>5</v>
      </c>
      <c r="AT23" s="40"/>
      <c r="AU23" s="22" t="s">
        <v>2134</v>
      </c>
      <c r="AV23" s="22">
        <v>1</v>
      </c>
      <c r="AW23" s="22">
        <v>1</v>
      </c>
      <c r="AX23" s="22">
        <v>5</v>
      </c>
      <c r="AZ23" s="22" t="s">
        <v>2134</v>
      </c>
      <c r="BA23" s="22">
        <v>1</v>
      </c>
      <c r="BB23" s="22">
        <v>1</v>
      </c>
      <c r="BC23" s="22">
        <v>5</v>
      </c>
      <c r="BE23" s="22" t="s">
        <v>2134</v>
      </c>
      <c r="BF23" s="22">
        <v>1</v>
      </c>
      <c r="BG23" s="22">
        <v>1</v>
      </c>
      <c r="BH23" s="22">
        <v>5</v>
      </c>
      <c r="BJ23" s="22" t="s">
        <v>2134</v>
      </c>
      <c r="BK23" s="22">
        <v>1</v>
      </c>
      <c r="BL23" s="22">
        <v>1</v>
      </c>
      <c r="BM23" s="22">
        <v>5</v>
      </c>
      <c r="BO23" s="22" t="s">
        <v>2134</v>
      </c>
      <c r="BP23" s="22">
        <v>1</v>
      </c>
      <c r="BQ23" s="22">
        <v>5</v>
      </c>
      <c r="BS23" s="22" t="s">
        <v>2134</v>
      </c>
      <c r="BT23" s="22">
        <v>1</v>
      </c>
      <c r="BU23" s="22">
        <v>1</v>
      </c>
      <c r="BV23" s="22">
        <v>5</v>
      </c>
      <c r="BX23" s="22" t="s">
        <v>2134</v>
      </c>
      <c r="BY23" s="22">
        <v>1</v>
      </c>
      <c r="BZ23" s="22">
        <v>5</v>
      </c>
      <c r="CB23" s="22" t="s">
        <v>2134</v>
      </c>
      <c r="CC23" s="22">
        <v>1</v>
      </c>
      <c r="CD23" s="22">
        <v>5</v>
      </c>
      <c r="CF23" s="22" t="s">
        <v>2134</v>
      </c>
      <c r="CG23" s="22">
        <v>1</v>
      </c>
      <c r="CH23" s="22">
        <v>1</v>
      </c>
      <c r="CI23" s="22">
        <v>5</v>
      </c>
      <c r="CK23" s="22" t="s">
        <v>2134</v>
      </c>
      <c r="CL23" s="22">
        <v>1</v>
      </c>
      <c r="CM23" s="22">
        <v>1</v>
      </c>
      <c r="CN23" s="22">
        <v>5</v>
      </c>
    </row>
    <row r="24" spans="2:93" ht="25.5" customHeight="1">
      <c r="B24" s="22" t="s">
        <v>2229</v>
      </c>
      <c r="C24" s="499"/>
      <c r="D24" s="499"/>
      <c r="E24" s="499"/>
      <c r="F24" s="499"/>
      <c r="H24" s="270" t="str">
        <f t="array" ref="H24">INDEX(AZ19:AZ158,MATCH(AH25&amp;AH31&amp;AH54,BA19:BA158&amp;BB19:BB158&amp;BC19:BC158,0))</f>
        <v>-</v>
      </c>
      <c r="I24" s="496" t="str">
        <f>IFERROR(VLOOKUP(H24,Цены!$A:$B,2,0),"-")</f>
        <v>-</v>
      </c>
      <c r="J24" s="497"/>
      <c r="K24" s="497"/>
      <c r="L24" s="497"/>
      <c r="M24" s="498"/>
      <c r="N24" s="262">
        <v>1</v>
      </c>
      <c r="O24" s="251">
        <f>IFERROR(VLOOKUP(H24,Sale!$A:$E,5,0),VLOOKUP(H24,Цены!$A:$G,7,0))*N24</f>
        <v>0</v>
      </c>
      <c r="Q24" s="22" t="s">
        <v>2649</v>
      </c>
      <c r="S24" s="22" t="s">
        <v>2134</v>
      </c>
      <c r="T24" s="22">
        <v>1</v>
      </c>
      <c r="U24" s="22">
        <v>1</v>
      </c>
      <c r="V24" s="22">
        <v>1</v>
      </c>
      <c r="W24" s="22">
        <v>5</v>
      </c>
      <c r="X24" s="22">
        <v>3</v>
      </c>
      <c r="Z24" s="22">
        <v>1079211</v>
      </c>
      <c r="AA24" s="22">
        <v>5</v>
      </c>
      <c r="AB24" s="22">
        <v>3</v>
      </c>
      <c r="AD24" s="22">
        <v>9088250</v>
      </c>
      <c r="AE24" s="22">
        <v>2</v>
      </c>
      <c r="AF24" s="22">
        <v>3</v>
      </c>
      <c r="AH24" s="22" t="s">
        <v>2689</v>
      </c>
      <c r="AJ24" s="22" t="s">
        <v>2134</v>
      </c>
      <c r="AK24" s="22">
        <v>1</v>
      </c>
      <c r="AL24" s="22">
        <v>1</v>
      </c>
      <c r="AM24" s="22">
        <v>2</v>
      </c>
      <c r="AN24" s="22">
        <v>1</v>
      </c>
      <c r="AP24" s="22" t="s">
        <v>2134</v>
      </c>
      <c r="AQ24" s="22">
        <v>1</v>
      </c>
      <c r="AR24" s="22">
        <v>2</v>
      </c>
      <c r="AS24" s="22">
        <v>1</v>
      </c>
      <c r="AT24" s="40"/>
      <c r="AU24" s="22" t="s">
        <v>2134</v>
      </c>
      <c r="AV24" s="22">
        <v>1</v>
      </c>
      <c r="AW24" s="22">
        <v>2</v>
      </c>
      <c r="AX24" s="22">
        <v>1</v>
      </c>
      <c r="AZ24" s="22" t="s">
        <v>2134</v>
      </c>
      <c r="BA24" s="22">
        <v>1</v>
      </c>
      <c r="BB24" s="22">
        <v>2</v>
      </c>
      <c r="BC24" s="22">
        <v>1</v>
      </c>
      <c r="BE24" s="22" t="s">
        <v>2134</v>
      </c>
      <c r="BF24" s="22">
        <v>1</v>
      </c>
      <c r="BG24" s="22">
        <v>1</v>
      </c>
      <c r="BH24" s="22">
        <v>6</v>
      </c>
      <c r="BJ24" s="22" t="s">
        <v>2134</v>
      </c>
      <c r="BK24" s="22">
        <v>1</v>
      </c>
      <c r="BL24" s="22">
        <v>1</v>
      </c>
      <c r="BM24" s="22">
        <v>6</v>
      </c>
      <c r="BO24" s="22" t="s">
        <v>2134</v>
      </c>
      <c r="BP24" s="22">
        <v>1</v>
      </c>
      <c r="BQ24" s="22">
        <v>6</v>
      </c>
      <c r="BS24" s="22" t="s">
        <v>2134</v>
      </c>
      <c r="BT24" s="22">
        <v>1</v>
      </c>
      <c r="BU24" s="22">
        <v>1</v>
      </c>
      <c r="BV24" s="22">
        <v>6</v>
      </c>
      <c r="BX24" s="22" t="s">
        <v>2134</v>
      </c>
      <c r="BY24" s="22">
        <v>1</v>
      </c>
      <c r="BZ24" s="22">
        <v>6</v>
      </c>
      <c r="CB24" s="22" t="s">
        <v>2134</v>
      </c>
      <c r="CC24" s="22">
        <v>1</v>
      </c>
      <c r="CD24" s="22">
        <v>6</v>
      </c>
      <c r="CF24" s="22" t="s">
        <v>2134</v>
      </c>
      <c r="CG24" s="22">
        <v>1</v>
      </c>
      <c r="CH24" s="22">
        <v>2</v>
      </c>
      <c r="CI24" s="22">
        <v>1</v>
      </c>
      <c r="CK24" s="22" t="s">
        <v>2134</v>
      </c>
      <c r="CL24" s="22">
        <v>1</v>
      </c>
      <c r="CM24" s="22">
        <v>2</v>
      </c>
      <c r="CN24" s="22">
        <v>1</v>
      </c>
    </row>
    <row r="25" spans="2:93" ht="25.5" customHeight="1">
      <c r="B25" s="111" t="s">
        <v>2690</v>
      </c>
      <c r="C25" s="499"/>
      <c r="D25" s="499"/>
      <c r="E25" s="499"/>
      <c r="F25" s="499"/>
      <c r="H25" s="270" t="str">
        <f t="array" ref="H25">INDEX(BE19:BE214,MATCH(AH31&amp;AH40&amp;AH25,BF19:BF214&amp;BG19:BG214&amp;BH19:BH214,0))</f>
        <v>-</v>
      </c>
      <c r="I25" s="496" t="str">
        <f>IFERROR(VLOOKUP(H25,Цены!$A:$B,2,0),"-")</f>
        <v>-</v>
      </c>
      <c r="J25" s="497"/>
      <c r="K25" s="497"/>
      <c r="L25" s="497"/>
      <c r="M25" s="498"/>
      <c r="N25" s="262">
        <v>1</v>
      </c>
      <c r="O25" s="251">
        <f>IFERROR(VLOOKUP(H25,Sale!$A:$E,5,0),VLOOKUP(H25,Цены!$A:$G,7,0))*N25</f>
        <v>0</v>
      </c>
      <c r="Q25" s="22" t="s">
        <v>2665</v>
      </c>
      <c r="S25" s="22" t="s">
        <v>2134</v>
      </c>
      <c r="T25" s="22">
        <v>1</v>
      </c>
      <c r="U25" s="22">
        <v>1</v>
      </c>
      <c r="V25" s="22">
        <v>1</v>
      </c>
      <c r="W25" s="22">
        <v>5</v>
      </c>
      <c r="X25" s="22">
        <v>4</v>
      </c>
      <c r="Z25" s="22" t="s">
        <v>2134</v>
      </c>
      <c r="AA25" s="22">
        <v>5</v>
      </c>
      <c r="AB25" s="22">
        <v>4</v>
      </c>
      <c r="AD25" s="22">
        <v>9088250</v>
      </c>
      <c r="AE25" s="22">
        <v>2</v>
      </c>
      <c r="AF25" s="22">
        <v>4</v>
      </c>
      <c r="AH25" s="335">
        <v>1</v>
      </c>
      <c r="AJ25" s="22" t="s">
        <v>2134</v>
      </c>
      <c r="AK25" s="22">
        <v>1</v>
      </c>
      <c r="AL25" s="22">
        <v>1</v>
      </c>
      <c r="AM25" s="22">
        <v>2</v>
      </c>
      <c r="AN25" s="22">
        <v>2</v>
      </c>
      <c r="AP25" s="22" t="s">
        <v>2134</v>
      </c>
      <c r="AQ25" s="22">
        <v>1</v>
      </c>
      <c r="AR25" s="22">
        <v>2</v>
      </c>
      <c r="AS25" s="22">
        <v>2</v>
      </c>
      <c r="AT25" s="40"/>
      <c r="AU25" s="22" t="s">
        <v>2134</v>
      </c>
      <c r="AV25" s="22">
        <v>1</v>
      </c>
      <c r="AW25" s="22">
        <v>2</v>
      </c>
      <c r="AX25" s="22">
        <v>2</v>
      </c>
      <c r="AZ25" s="22" t="s">
        <v>2134</v>
      </c>
      <c r="BA25" s="22">
        <v>1</v>
      </c>
      <c r="BB25" s="22">
        <v>2</v>
      </c>
      <c r="BC25" s="22">
        <v>2</v>
      </c>
      <c r="BE25" s="22" t="s">
        <v>2134</v>
      </c>
      <c r="BF25" s="22">
        <v>1</v>
      </c>
      <c r="BG25" s="22">
        <v>1</v>
      </c>
      <c r="BH25" s="22">
        <v>7</v>
      </c>
      <c r="BJ25" s="22" t="s">
        <v>2134</v>
      </c>
      <c r="BK25" s="22">
        <v>1</v>
      </c>
      <c r="BL25" s="22">
        <v>1</v>
      </c>
      <c r="BM25" s="22">
        <v>7</v>
      </c>
      <c r="BO25" s="22" t="s">
        <v>2134</v>
      </c>
      <c r="BP25" s="22">
        <v>1</v>
      </c>
      <c r="BQ25" s="22">
        <v>7</v>
      </c>
      <c r="BS25" s="22" t="s">
        <v>2134</v>
      </c>
      <c r="BT25" s="22">
        <v>1</v>
      </c>
      <c r="BU25" s="22">
        <v>1</v>
      </c>
      <c r="BV25" s="22">
        <v>7</v>
      </c>
      <c r="BX25" s="22" t="s">
        <v>2134</v>
      </c>
      <c r="BY25" s="22">
        <v>1</v>
      </c>
      <c r="BZ25" s="22">
        <v>7</v>
      </c>
      <c r="CB25" s="22" t="s">
        <v>2134</v>
      </c>
      <c r="CC25" s="22">
        <v>1</v>
      </c>
      <c r="CD25" s="22">
        <v>7</v>
      </c>
      <c r="CF25" s="22" t="s">
        <v>2134</v>
      </c>
      <c r="CG25" s="22">
        <v>1</v>
      </c>
      <c r="CH25" s="22">
        <v>2</v>
      </c>
      <c r="CI25" s="22">
        <v>2</v>
      </c>
      <c r="CK25" s="22" t="s">
        <v>2134</v>
      </c>
      <c r="CL25" s="22">
        <v>1</v>
      </c>
      <c r="CM25" s="22">
        <v>2</v>
      </c>
      <c r="CN25" s="22">
        <v>2</v>
      </c>
      <c r="CO25" s="14" t="s">
        <v>2365</v>
      </c>
    </row>
    <row r="26" spans="2:93" ht="25.5" customHeight="1">
      <c r="H26" s="270" t="str">
        <f t="array" ref="H26">INDEX(BJ19:BJ214,MATCH(AH31&amp;AH40&amp;AH25,BK19:BK214&amp;BL19:BL214&amp;BM19:BM214,0))</f>
        <v>-</v>
      </c>
      <c r="I26" s="496" t="str">
        <f>IFERROR(VLOOKUP(H26,Цены!$A:$B,2,0),"-")</f>
        <v>-</v>
      </c>
      <c r="J26" s="497"/>
      <c r="K26" s="497"/>
      <c r="L26" s="497"/>
      <c r="M26" s="498"/>
      <c r="N26" s="262">
        <v>1</v>
      </c>
      <c r="O26" s="251">
        <f>IFERROR(VLOOKUP(H26,Sale!$A:$E,5,0),VLOOKUP(H26,Цены!$A:$G,7,0))*N26</f>
        <v>0</v>
      </c>
      <c r="Q26" s="22" t="s">
        <v>2652</v>
      </c>
      <c r="S26" s="22" t="s">
        <v>2134</v>
      </c>
      <c r="T26" s="22">
        <v>1</v>
      </c>
      <c r="U26" s="22">
        <v>1</v>
      </c>
      <c r="V26" s="22">
        <v>1</v>
      </c>
      <c r="W26" s="22">
        <v>6</v>
      </c>
      <c r="X26" s="22">
        <v>1</v>
      </c>
      <c r="Z26" s="40"/>
      <c r="AA26" s="40"/>
      <c r="AB26" s="40"/>
      <c r="AD26" s="22">
        <v>9088250</v>
      </c>
      <c r="AE26" s="22">
        <v>2</v>
      </c>
      <c r="AF26" s="22">
        <v>5</v>
      </c>
      <c r="AJ26" s="22" t="s">
        <v>2134</v>
      </c>
      <c r="AK26" s="22">
        <v>1</v>
      </c>
      <c r="AL26" s="22">
        <v>1</v>
      </c>
      <c r="AM26" s="22">
        <v>2</v>
      </c>
      <c r="AN26" s="22">
        <v>3</v>
      </c>
      <c r="AP26" s="22" t="s">
        <v>2134</v>
      </c>
      <c r="AQ26" s="22">
        <v>1</v>
      </c>
      <c r="AR26" s="22">
        <v>2</v>
      </c>
      <c r="AS26" s="22">
        <v>3</v>
      </c>
      <c r="AT26" s="40"/>
      <c r="AU26" s="22" t="s">
        <v>2134</v>
      </c>
      <c r="AV26" s="22">
        <v>1</v>
      </c>
      <c r="AW26" s="22">
        <v>2</v>
      </c>
      <c r="AX26" s="22">
        <v>3</v>
      </c>
      <c r="AZ26" s="22" t="s">
        <v>2134</v>
      </c>
      <c r="BA26" s="22">
        <v>1</v>
      </c>
      <c r="BB26" s="22">
        <v>2</v>
      </c>
      <c r="BC26" s="22">
        <v>3</v>
      </c>
      <c r="BE26" s="22" t="s">
        <v>2134</v>
      </c>
      <c r="BF26" s="22">
        <v>1</v>
      </c>
      <c r="BG26" s="22">
        <v>2</v>
      </c>
      <c r="BH26" s="22">
        <v>1</v>
      </c>
      <c r="BJ26" s="22" t="s">
        <v>2134</v>
      </c>
      <c r="BK26" s="22">
        <v>1</v>
      </c>
      <c r="BL26" s="22">
        <v>2</v>
      </c>
      <c r="BM26" s="22">
        <v>1</v>
      </c>
      <c r="BO26" s="22" t="s">
        <v>2134</v>
      </c>
      <c r="BP26" s="22">
        <v>2</v>
      </c>
      <c r="BQ26" s="22">
        <v>1</v>
      </c>
      <c r="BS26" s="22" t="s">
        <v>2134</v>
      </c>
      <c r="BT26" s="22">
        <v>1</v>
      </c>
      <c r="BU26" s="22">
        <v>2</v>
      </c>
      <c r="BV26" s="22">
        <v>1</v>
      </c>
      <c r="BX26" s="22" t="s">
        <v>2134</v>
      </c>
      <c r="BY26" s="22">
        <v>2</v>
      </c>
      <c r="BZ26" s="22">
        <v>1</v>
      </c>
      <c r="CB26" s="22" t="s">
        <v>2134</v>
      </c>
      <c r="CC26" s="22">
        <v>2</v>
      </c>
      <c r="CD26" s="22">
        <v>1</v>
      </c>
      <c r="CF26" s="22" t="s">
        <v>2134</v>
      </c>
      <c r="CG26" s="22">
        <v>1</v>
      </c>
      <c r="CH26" s="22">
        <v>2</v>
      </c>
      <c r="CI26" s="22">
        <v>3</v>
      </c>
      <c r="CK26" s="22" t="s">
        <v>2134</v>
      </c>
      <c r="CL26" s="22">
        <v>1</v>
      </c>
      <c r="CM26" s="22">
        <v>2</v>
      </c>
      <c r="CN26" s="22">
        <v>3</v>
      </c>
    </row>
    <row r="27" spans="2:93" ht="25.5" customHeight="1">
      <c r="H27" s="270" t="str">
        <f t="array" ref="H27">INDEX(BO19:BO46,MATCH(AH31&amp;AH25,BP19:BP46&amp;BQ19:BQ46,0))</f>
        <v>-</v>
      </c>
      <c r="I27" s="496" t="str">
        <f>IFERROR(VLOOKUP(H27,Цены!$A:$B,2,0),"-")</f>
        <v>-</v>
      </c>
      <c r="J27" s="497"/>
      <c r="K27" s="497"/>
      <c r="L27" s="497"/>
      <c r="M27" s="498"/>
      <c r="N27" s="262">
        <v>2</v>
      </c>
      <c r="O27" s="251">
        <f>IFERROR(VLOOKUP(H27,Sale!$A:$E,5,0),VLOOKUP(H27,Цены!$A:$G,7,0))*N27</f>
        <v>0</v>
      </c>
      <c r="Q27" s="335">
        <v>1</v>
      </c>
      <c r="S27" s="22" t="s">
        <v>2134</v>
      </c>
      <c r="T27" s="22">
        <v>1</v>
      </c>
      <c r="U27" s="22">
        <v>1</v>
      </c>
      <c r="V27" s="22">
        <v>1</v>
      </c>
      <c r="W27" s="22">
        <v>6</v>
      </c>
      <c r="X27" s="22">
        <v>2</v>
      </c>
      <c r="Z27" s="40"/>
      <c r="AA27" s="40"/>
      <c r="AB27" s="40"/>
      <c r="AD27" s="22">
        <v>9099871</v>
      </c>
      <c r="AE27" s="22">
        <v>2</v>
      </c>
      <c r="AF27" s="22">
        <v>6</v>
      </c>
      <c r="AH27" s="22" t="s">
        <v>2691</v>
      </c>
      <c r="AJ27" s="22" t="s">
        <v>2134</v>
      </c>
      <c r="AK27" s="22">
        <v>1</v>
      </c>
      <c r="AL27" s="22">
        <v>1</v>
      </c>
      <c r="AM27" s="22">
        <v>2</v>
      </c>
      <c r="AN27" s="22">
        <v>4</v>
      </c>
      <c r="AP27" s="22" t="s">
        <v>2134</v>
      </c>
      <c r="AQ27" s="22">
        <v>1</v>
      </c>
      <c r="AR27" s="22">
        <v>2</v>
      </c>
      <c r="AS27" s="22">
        <v>4</v>
      </c>
      <c r="AT27" s="40"/>
      <c r="AU27" s="22" t="s">
        <v>2134</v>
      </c>
      <c r="AV27" s="22">
        <v>1</v>
      </c>
      <c r="AW27" s="22">
        <v>2</v>
      </c>
      <c r="AX27" s="22">
        <v>4</v>
      </c>
      <c r="AZ27" s="22" t="s">
        <v>2134</v>
      </c>
      <c r="BA27" s="22">
        <v>1</v>
      </c>
      <c r="BB27" s="22">
        <v>2</v>
      </c>
      <c r="BC27" s="22">
        <v>4</v>
      </c>
      <c r="BE27" s="22" t="s">
        <v>2134</v>
      </c>
      <c r="BF27" s="22">
        <v>1</v>
      </c>
      <c r="BG27" s="22">
        <v>2</v>
      </c>
      <c r="BH27" s="22">
        <v>2</v>
      </c>
      <c r="BJ27" s="22" t="s">
        <v>2134</v>
      </c>
      <c r="BK27" s="22">
        <v>1</v>
      </c>
      <c r="BL27" s="22">
        <v>2</v>
      </c>
      <c r="BM27" s="22">
        <v>2</v>
      </c>
      <c r="BO27" s="22" t="s">
        <v>2134</v>
      </c>
      <c r="BP27" s="22">
        <v>2</v>
      </c>
      <c r="BQ27" s="22">
        <v>2</v>
      </c>
      <c r="BS27" s="22" t="s">
        <v>2134</v>
      </c>
      <c r="BT27" s="22">
        <v>1</v>
      </c>
      <c r="BU27" s="22">
        <v>2</v>
      </c>
      <c r="BV27" s="22">
        <v>2</v>
      </c>
      <c r="BX27" s="22" t="s">
        <v>2134</v>
      </c>
      <c r="BY27" s="22">
        <v>2</v>
      </c>
      <c r="BZ27" s="22">
        <v>2</v>
      </c>
      <c r="CB27" s="22" t="s">
        <v>2134</v>
      </c>
      <c r="CC27" s="22">
        <v>2</v>
      </c>
      <c r="CD27" s="22">
        <v>2</v>
      </c>
      <c r="CF27" s="22" t="s">
        <v>2134</v>
      </c>
      <c r="CG27" s="22">
        <v>1</v>
      </c>
      <c r="CH27" s="22">
        <v>2</v>
      </c>
      <c r="CI27" s="22">
        <v>4</v>
      </c>
      <c r="CK27" s="22" t="s">
        <v>2134</v>
      </c>
      <c r="CL27" s="22">
        <v>1</v>
      </c>
      <c r="CM27" s="22">
        <v>2</v>
      </c>
      <c r="CN27" s="22">
        <v>4</v>
      </c>
    </row>
    <row r="28" spans="2:93" ht="25.5" customHeight="1">
      <c r="H28" s="270" t="str">
        <f t="array" ref="H28">INDEX(BS19:BS214,MATCH(AH31&amp;AH40&amp;AH25,BT19:BT214&amp;BU19:BU214&amp;BV19:BV214,0))</f>
        <v>-</v>
      </c>
      <c r="I28" s="496" t="str">
        <f>IFERROR(VLOOKUP(H28,Цены!$A:$B,2,0),"-")</f>
        <v>-</v>
      </c>
      <c r="J28" s="497"/>
      <c r="K28" s="497"/>
      <c r="L28" s="497"/>
      <c r="M28" s="498"/>
      <c r="N28" s="262">
        <v>1</v>
      </c>
      <c r="O28" s="251">
        <f>IFERROR(VLOOKUP(H28,Sale!$A:$E,5,0),VLOOKUP(H28,Цены!$A:$G,7,0))*N28</f>
        <v>0</v>
      </c>
      <c r="S28" s="22" t="s">
        <v>2134</v>
      </c>
      <c r="T28" s="22">
        <v>1</v>
      </c>
      <c r="U28" s="22">
        <v>1</v>
      </c>
      <c r="V28" s="22">
        <v>1</v>
      </c>
      <c r="W28" s="22">
        <v>6</v>
      </c>
      <c r="X28" s="22">
        <v>3</v>
      </c>
      <c r="Z28" s="40"/>
      <c r="AA28" s="40"/>
      <c r="AB28" s="40"/>
      <c r="AD28" s="22">
        <v>9088250</v>
      </c>
      <c r="AE28" s="22">
        <v>2</v>
      </c>
      <c r="AF28" s="22">
        <v>7</v>
      </c>
      <c r="AH28" s="22" t="s">
        <v>2111</v>
      </c>
      <c r="AJ28" s="22" t="s">
        <v>2134</v>
      </c>
      <c r="AK28" s="22">
        <v>1</v>
      </c>
      <c r="AL28" s="22">
        <v>1</v>
      </c>
      <c r="AM28" s="22">
        <v>2</v>
      </c>
      <c r="AN28" s="22">
        <v>5</v>
      </c>
      <c r="AP28" s="22" t="s">
        <v>2134</v>
      </c>
      <c r="AQ28" s="22">
        <v>1</v>
      </c>
      <c r="AR28" s="22">
        <v>2</v>
      </c>
      <c r="AS28" s="22">
        <v>5</v>
      </c>
      <c r="AT28" s="40"/>
      <c r="AU28" s="22" t="s">
        <v>2134</v>
      </c>
      <c r="AV28" s="22">
        <v>1</v>
      </c>
      <c r="AW28" s="22">
        <v>2</v>
      </c>
      <c r="AX28" s="22">
        <v>5</v>
      </c>
      <c r="AZ28" s="22" t="s">
        <v>2134</v>
      </c>
      <c r="BA28" s="22">
        <v>1</v>
      </c>
      <c r="BB28" s="22">
        <v>2</v>
      </c>
      <c r="BC28" s="22">
        <v>5</v>
      </c>
      <c r="BE28" s="22" t="s">
        <v>2134</v>
      </c>
      <c r="BF28" s="22">
        <v>1</v>
      </c>
      <c r="BG28" s="22">
        <v>2</v>
      </c>
      <c r="BH28" s="22">
        <v>3</v>
      </c>
      <c r="BJ28" s="22" t="s">
        <v>2134</v>
      </c>
      <c r="BK28" s="22">
        <v>1</v>
      </c>
      <c r="BL28" s="22">
        <v>2</v>
      </c>
      <c r="BM28" s="22">
        <v>3</v>
      </c>
      <c r="BO28" s="22" t="s">
        <v>2134</v>
      </c>
      <c r="BP28" s="22">
        <v>2</v>
      </c>
      <c r="BQ28" s="22">
        <v>3</v>
      </c>
      <c r="BS28" s="22" t="s">
        <v>2134</v>
      </c>
      <c r="BT28" s="22">
        <v>1</v>
      </c>
      <c r="BU28" s="22">
        <v>2</v>
      </c>
      <c r="BV28" s="22">
        <v>3</v>
      </c>
      <c r="BX28" s="22" t="s">
        <v>2134</v>
      </c>
      <c r="BY28" s="22">
        <v>2</v>
      </c>
      <c r="BZ28" s="22">
        <v>3</v>
      </c>
      <c r="CB28" s="22" t="s">
        <v>2134</v>
      </c>
      <c r="CC28" s="22">
        <v>2</v>
      </c>
      <c r="CD28" s="22">
        <v>3</v>
      </c>
      <c r="CF28" s="22" t="s">
        <v>2134</v>
      </c>
      <c r="CG28" s="22">
        <v>1</v>
      </c>
      <c r="CH28" s="22">
        <v>2</v>
      </c>
      <c r="CI28" s="22">
        <v>5</v>
      </c>
      <c r="CK28" s="22" t="s">
        <v>2134</v>
      </c>
      <c r="CL28" s="22">
        <v>1</v>
      </c>
      <c r="CM28" s="22">
        <v>2</v>
      </c>
      <c r="CN28" s="22">
        <v>5</v>
      </c>
    </row>
    <row r="29" spans="2:93" ht="25.5" customHeight="1">
      <c r="H29" s="270" t="str">
        <f t="array" ref="H29">INDEX(BX19:BX46,MATCH(AH31&amp;AH25,BY19:BY46&amp;BZ19:BZ46,0))</f>
        <v>-</v>
      </c>
      <c r="I29" s="496" t="str">
        <f>IFERROR(VLOOKUP(H29,Цены!$A:$B,2,0),"-")</f>
        <v>-</v>
      </c>
      <c r="J29" s="497"/>
      <c r="K29" s="497"/>
      <c r="L29" s="497"/>
      <c r="M29" s="498"/>
      <c r="N29" s="262">
        <v>1</v>
      </c>
      <c r="O29" s="251">
        <f>IFERROR(VLOOKUP(H29,Sale!$A:$E,5,0),VLOOKUP(H29,Цены!$A:$G,7,0))*N29</f>
        <v>0</v>
      </c>
      <c r="Q29" s="22" t="s">
        <v>2667</v>
      </c>
      <c r="S29" s="22" t="s">
        <v>2134</v>
      </c>
      <c r="T29" s="22">
        <v>1</v>
      </c>
      <c r="U29" s="22">
        <v>1</v>
      </c>
      <c r="V29" s="22">
        <v>1</v>
      </c>
      <c r="W29" s="22">
        <v>6</v>
      </c>
      <c r="X29" s="22">
        <v>4</v>
      </c>
      <c r="AD29" s="22">
        <v>9088250</v>
      </c>
      <c r="AE29" s="22">
        <v>2</v>
      </c>
      <c r="AF29" s="22">
        <v>8</v>
      </c>
      <c r="AH29" s="22" t="s">
        <v>2096</v>
      </c>
      <c r="AJ29" s="22" t="s">
        <v>2134</v>
      </c>
      <c r="AK29" s="22">
        <v>1</v>
      </c>
      <c r="AL29" s="22">
        <v>1</v>
      </c>
      <c r="AM29" s="22">
        <v>3</v>
      </c>
      <c r="AN29" s="22">
        <v>1</v>
      </c>
      <c r="AP29" s="22" t="s">
        <v>2134</v>
      </c>
      <c r="AQ29" s="22">
        <v>1</v>
      </c>
      <c r="AR29" s="22">
        <v>3</v>
      </c>
      <c r="AS29" s="22">
        <v>1</v>
      </c>
      <c r="AT29" s="40"/>
      <c r="AU29" s="22" t="s">
        <v>2134</v>
      </c>
      <c r="AV29" s="22">
        <v>1</v>
      </c>
      <c r="AW29" s="22">
        <v>3</v>
      </c>
      <c r="AX29" s="22">
        <v>1</v>
      </c>
      <c r="AZ29" s="22" t="s">
        <v>2134</v>
      </c>
      <c r="BA29" s="22">
        <v>1</v>
      </c>
      <c r="BB29" s="22">
        <v>3</v>
      </c>
      <c r="BC29" s="22">
        <v>1</v>
      </c>
      <c r="BE29" s="22" t="s">
        <v>2134</v>
      </c>
      <c r="BF29" s="22">
        <v>1</v>
      </c>
      <c r="BG29" s="22">
        <v>2</v>
      </c>
      <c r="BH29" s="22">
        <v>4</v>
      </c>
      <c r="BJ29" s="22" t="s">
        <v>2134</v>
      </c>
      <c r="BK29" s="22">
        <v>1</v>
      </c>
      <c r="BL29" s="22">
        <v>2</v>
      </c>
      <c r="BM29" s="22">
        <v>4</v>
      </c>
      <c r="BO29" s="22" t="s">
        <v>2134</v>
      </c>
      <c r="BP29" s="22">
        <v>2</v>
      </c>
      <c r="BQ29" s="22">
        <v>4</v>
      </c>
      <c r="BS29" s="22" t="s">
        <v>2134</v>
      </c>
      <c r="BT29" s="22">
        <v>1</v>
      </c>
      <c r="BU29" s="22">
        <v>2</v>
      </c>
      <c r="BV29" s="22">
        <v>4</v>
      </c>
      <c r="BX29" s="22" t="s">
        <v>2134</v>
      </c>
      <c r="BY29" s="22">
        <v>2</v>
      </c>
      <c r="BZ29" s="22">
        <v>4</v>
      </c>
      <c r="CB29" s="22" t="s">
        <v>2134</v>
      </c>
      <c r="CC29" s="22">
        <v>2</v>
      </c>
      <c r="CD29" s="22">
        <v>4</v>
      </c>
      <c r="CF29" s="22" t="s">
        <v>2134</v>
      </c>
      <c r="CG29" s="22">
        <v>1</v>
      </c>
      <c r="CH29" s="22">
        <v>3</v>
      </c>
      <c r="CI29" s="22">
        <v>1</v>
      </c>
      <c r="CK29" s="22" t="s">
        <v>2134</v>
      </c>
      <c r="CL29" s="22">
        <v>1</v>
      </c>
      <c r="CM29" s="22">
        <v>3</v>
      </c>
      <c r="CN29" s="22">
        <v>1</v>
      </c>
    </row>
    <row r="30" spans="2:93" ht="25.5" customHeight="1">
      <c r="C30" s="148"/>
      <c r="H30" s="270" t="str">
        <f t="array" ref="H30">INDEX(CB19:CB46,MATCH(AH31&amp;AH25,CC19:CC46&amp;CD19:CD46,0))</f>
        <v>-</v>
      </c>
      <c r="I30" s="496" t="str">
        <f>IFERROR(VLOOKUP(H30,Цены!$A:$B,2,0),"-")</f>
        <v>-</v>
      </c>
      <c r="J30" s="497"/>
      <c r="K30" s="497"/>
      <c r="L30" s="497"/>
      <c r="M30" s="498"/>
      <c r="N30" s="262">
        <v>1</v>
      </c>
      <c r="O30" s="251">
        <f>IFERROR(VLOOKUP(H30,Sale!$A:$E,5,0),VLOOKUP(H30,Цены!$A:$G,7,0))*N30</f>
        <v>0</v>
      </c>
      <c r="Q30" s="22" t="s">
        <v>2662</v>
      </c>
      <c r="S30" s="22" t="s">
        <v>2134</v>
      </c>
      <c r="T30" s="22">
        <v>1</v>
      </c>
      <c r="U30" s="22">
        <v>1</v>
      </c>
      <c r="V30" s="22">
        <v>1</v>
      </c>
      <c r="W30" s="22">
        <v>7</v>
      </c>
      <c r="X30" s="22">
        <v>1</v>
      </c>
      <c r="AD30" s="22">
        <v>9088250</v>
      </c>
      <c r="AE30" s="22">
        <v>2</v>
      </c>
      <c r="AF30" s="22">
        <v>9</v>
      </c>
      <c r="AH30" s="22" t="s">
        <v>2094</v>
      </c>
      <c r="AJ30" s="22" t="s">
        <v>2134</v>
      </c>
      <c r="AK30" s="22">
        <v>1</v>
      </c>
      <c r="AL30" s="22">
        <v>1</v>
      </c>
      <c r="AM30" s="22">
        <v>3</v>
      </c>
      <c r="AN30" s="22">
        <v>2</v>
      </c>
      <c r="AP30" s="22" t="s">
        <v>2134</v>
      </c>
      <c r="AQ30" s="22">
        <v>1</v>
      </c>
      <c r="AR30" s="22">
        <v>3</v>
      </c>
      <c r="AS30" s="22">
        <v>2</v>
      </c>
      <c r="AT30" s="40"/>
      <c r="AU30" s="22" t="s">
        <v>2134</v>
      </c>
      <c r="AV30" s="22">
        <v>1</v>
      </c>
      <c r="AW30" s="22">
        <v>3</v>
      </c>
      <c r="AX30" s="22">
        <v>2</v>
      </c>
      <c r="AZ30" s="22" t="s">
        <v>2134</v>
      </c>
      <c r="BA30" s="22">
        <v>1</v>
      </c>
      <c r="BB30" s="22">
        <v>3</v>
      </c>
      <c r="BC30" s="22">
        <v>2</v>
      </c>
      <c r="BE30" s="22" t="s">
        <v>2134</v>
      </c>
      <c r="BF30" s="22">
        <v>1</v>
      </c>
      <c r="BG30" s="22">
        <v>2</v>
      </c>
      <c r="BH30" s="22">
        <v>5</v>
      </c>
      <c r="BJ30" s="22" t="s">
        <v>2134</v>
      </c>
      <c r="BK30" s="22">
        <v>1</v>
      </c>
      <c r="BL30" s="22">
        <v>2</v>
      </c>
      <c r="BM30" s="22">
        <v>5</v>
      </c>
      <c r="BO30" s="22" t="s">
        <v>2134</v>
      </c>
      <c r="BP30" s="22">
        <v>2</v>
      </c>
      <c r="BQ30" s="22">
        <v>5</v>
      </c>
      <c r="BS30" s="22" t="s">
        <v>2134</v>
      </c>
      <c r="BT30" s="22">
        <v>1</v>
      </c>
      <c r="BU30" s="22">
        <v>2</v>
      </c>
      <c r="BV30" s="22">
        <v>5</v>
      </c>
      <c r="BX30" s="22" t="s">
        <v>2134</v>
      </c>
      <c r="BY30" s="22">
        <v>2</v>
      </c>
      <c r="BZ30" s="22">
        <v>5</v>
      </c>
      <c r="CB30" s="22" t="s">
        <v>2134</v>
      </c>
      <c r="CC30" s="22">
        <v>2</v>
      </c>
      <c r="CD30" s="22">
        <v>5</v>
      </c>
      <c r="CF30" s="22" t="s">
        <v>2134</v>
      </c>
      <c r="CG30" s="22">
        <v>1</v>
      </c>
      <c r="CH30" s="22">
        <v>3</v>
      </c>
      <c r="CI30" s="22">
        <v>2</v>
      </c>
      <c r="CK30" s="22" t="s">
        <v>2134</v>
      </c>
      <c r="CL30" s="22">
        <v>1</v>
      </c>
      <c r="CM30" s="22">
        <v>3</v>
      </c>
      <c r="CN30" s="22">
        <v>2</v>
      </c>
    </row>
    <row r="31" spans="2:93" ht="25.5" customHeight="1">
      <c r="H31" s="270" t="str">
        <f t="array" ref="H31">INDEX(CF19:CF263,MATCH(AH25&amp;AH40&amp;AH47,CG19:CG263&amp;CH19:CH263&amp;CI19:CI263,0))</f>
        <v>-</v>
      </c>
      <c r="I31" s="496" t="str">
        <f>IFERROR(VLOOKUP(H31,Цены!$A:$B,2,0),"-")</f>
        <v>-</v>
      </c>
      <c r="J31" s="497"/>
      <c r="K31" s="497"/>
      <c r="L31" s="497"/>
      <c r="M31" s="498"/>
      <c r="N31" s="264">
        <v>1</v>
      </c>
      <c r="O31" s="251">
        <f>IFERROR(VLOOKUP(H31,Sale!$A:$E,5,0),VLOOKUP(H31,Цены!$A:$G,7,0))*N31</f>
        <v>0</v>
      </c>
      <c r="Q31" s="22" t="s">
        <v>2654</v>
      </c>
      <c r="S31" s="22" t="s">
        <v>2134</v>
      </c>
      <c r="T31" s="22">
        <v>1</v>
      </c>
      <c r="U31" s="22">
        <v>1</v>
      </c>
      <c r="V31" s="22">
        <v>1</v>
      </c>
      <c r="W31" s="22">
        <v>7</v>
      </c>
      <c r="X31" s="22">
        <v>2</v>
      </c>
      <c r="AD31" s="22">
        <v>9091821</v>
      </c>
      <c r="AE31" s="22">
        <v>3</v>
      </c>
      <c r="AF31" s="22">
        <v>1</v>
      </c>
      <c r="AH31" s="335">
        <v>1</v>
      </c>
      <c r="AJ31" s="22" t="s">
        <v>2134</v>
      </c>
      <c r="AK31" s="22">
        <v>1</v>
      </c>
      <c r="AL31" s="22">
        <v>1</v>
      </c>
      <c r="AM31" s="22">
        <v>3</v>
      </c>
      <c r="AN31" s="22">
        <v>3</v>
      </c>
      <c r="AP31" s="22" t="s">
        <v>2134</v>
      </c>
      <c r="AQ31" s="22">
        <v>1</v>
      </c>
      <c r="AR31" s="22">
        <v>3</v>
      </c>
      <c r="AS31" s="22">
        <v>3</v>
      </c>
      <c r="AT31" s="40"/>
      <c r="AU31" s="22" t="s">
        <v>2134</v>
      </c>
      <c r="AV31" s="22">
        <v>1</v>
      </c>
      <c r="AW31" s="22">
        <v>3</v>
      </c>
      <c r="AX31" s="22">
        <v>3</v>
      </c>
      <c r="AZ31" s="22" t="s">
        <v>2134</v>
      </c>
      <c r="BA31" s="22">
        <v>1</v>
      </c>
      <c r="BB31" s="22">
        <v>3</v>
      </c>
      <c r="BC31" s="22">
        <v>3</v>
      </c>
      <c r="BE31" s="22" t="s">
        <v>2134</v>
      </c>
      <c r="BF31" s="22">
        <v>1</v>
      </c>
      <c r="BG31" s="22">
        <v>2</v>
      </c>
      <c r="BH31" s="22">
        <v>6</v>
      </c>
      <c r="BJ31" s="22" t="s">
        <v>2134</v>
      </c>
      <c r="BK31" s="22">
        <v>1</v>
      </c>
      <c r="BL31" s="22">
        <v>2</v>
      </c>
      <c r="BM31" s="22">
        <v>6</v>
      </c>
      <c r="BO31" s="22" t="s">
        <v>2134</v>
      </c>
      <c r="BP31" s="22">
        <v>2</v>
      </c>
      <c r="BQ31" s="22">
        <v>6</v>
      </c>
      <c r="BS31" s="22" t="s">
        <v>2134</v>
      </c>
      <c r="BT31" s="22">
        <v>1</v>
      </c>
      <c r="BU31" s="22">
        <v>2</v>
      </c>
      <c r="BV31" s="22">
        <v>6</v>
      </c>
      <c r="BX31" s="22" t="s">
        <v>2134</v>
      </c>
      <c r="BY31" s="22">
        <v>2</v>
      </c>
      <c r="BZ31" s="22">
        <v>6</v>
      </c>
      <c r="CB31" s="22" t="s">
        <v>2134</v>
      </c>
      <c r="CC31" s="22">
        <v>2</v>
      </c>
      <c r="CD31" s="22">
        <v>6</v>
      </c>
      <c r="CF31" s="22" t="s">
        <v>2134</v>
      </c>
      <c r="CG31" s="22">
        <v>1</v>
      </c>
      <c r="CH31" s="22">
        <v>3</v>
      </c>
      <c r="CI31" s="22">
        <v>3</v>
      </c>
      <c r="CK31" s="22" t="s">
        <v>2134</v>
      </c>
      <c r="CL31" s="22">
        <v>1</v>
      </c>
      <c r="CM31" s="22">
        <v>3</v>
      </c>
      <c r="CN31" s="22">
        <v>3</v>
      </c>
    </row>
    <row r="32" spans="2:93" ht="25.5" customHeight="1">
      <c r="H32" s="270" t="str">
        <f t="array" ref="H32">INDEX(CK19:CK263,MATCH(AH25&amp;AH40&amp;AH47,CL19:CL263&amp;CM19:CM263&amp;CN19:CN263,0))</f>
        <v>-</v>
      </c>
      <c r="I32" s="496" t="str">
        <f>IFERROR(VLOOKUP(H32,Цены!$A:$B,2,0),"-")</f>
        <v>-</v>
      </c>
      <c r="J32" s="497"/>
      <c r="K32" s="497"/>
      <c r="L32" s="497"/>
      <c r="M32" s="498"/>
      <c r="N32" s="264">
        <v>1</v>
      </c>
      <c r="O32" s="251">
        <f>IFERROR(VLOOKUP(H32,Sale!$A:$E,5,0),VLOOKUP(H32,Цены!$A:$G,7,0))*N32</f>
        <v>0</v>
      </c>
      <c r="Q32" s="22" t="s">
        <v>2655</v>
      </c>
      <c r="S32" s="22" t="s">
        <v>2134</v>
      </c>
      <c r="T32" s="22">
        <v>1</v>
      </c>
      <c r="U32" s="22">
        <v>1</v>
      </c>
      <c r="V32" s="22">
        <v>1</v>
      </c>
      <c r="W32" s="22">
        <v>7</v>
      </c>
      <c r="X32" s="22">
        <v>3</v>
      </c>
      <c r="AD32" s="22">
        <v>9091821</v>
      </c>
      <c r="AE32" s="22">
        <v>3</v>
      </c>
      <c r="AF32" s="22">
        <v>2</v>
      </c>
      <c r="AJ32" s="22" t="s">
        <v>2134</v>
      </c>
      <c r="AK32" s="22">
        <v>1</v>
      </c>
      <c r="AL32" s="22">
        <v>1</v>
      </c>
      <c r="AM32" s="22">
        <v>3</v>
      </c>
      <c r="AN32" s="22">
        <v>4</v>
      </c>
      <c r="AP32" s="22" t="s">
        <v>2134</v>
      </c>
      <c r="AQ32" s="22">
        <v>1</v>
      </c>
      <c r="AR32" s="22">
        <v>3</v>
      </c>
      <c r="AS32" s="22">
        <v>4</v>
      </c>
      <c r="AT32" s="40"/>
      <c r="AU32" s="22" t="s">
        <v>2134</v>
      </c>
      <c r="AV32" s="22">
        <v>1</v>
      </c>
      <c r="AW32" s="22">
        <v>3</v>
      </c>
      <c r="AX32" s="22">
        <v>4</v>
      </c>
      <c r="AZ32" s="22" t="s">
        <v>2134</v>
      </c>
      <c r="BA32" s="22">
        <v>1</v>
      </c>
      <c r="BB32" s="22">
        <v>3</v>
      </c>
      <c r="BC32" s="22">
        <v>4</v>
      </c>
      <c r="BE32" s="22" t="s">
        <v>2134</v>
      </c>
      <c r="BF32" s="22">
        <v>1</v>
      </c>
      <c r="BG32" s="22">
        <v>2</v>
      </c>
      <c r="BH32" s="22">
        <v>7</v>
      </c>
      <c r="BJ32" s="22" t="s">
        <v>2134</v>
      </c>
      <c r="BK32" s="22">
        <v>1</v>
      </c>
      <c r="BL32" s="22">
        <v>2</v>
      </c>
      <c r="BM32" s="22">
        <v>7</v>
      </c>
      <c r="BO32" s="22">
        <v>9194646</v>
      </c>
      <c r="BP32" s="22">
        <v>2</v>
      </c>
      <c r="BQ32" s="22">
        <v>7</v>
      </c>
      <c r="BS32" s="22" t="s">
        <v>2134</v>
      </c>
      <c r="BT32" s="22">
        <v>1</v>
      </c>
      <c r="BU32" s="22">
        <v>2</v>
      </c>
      <c r="BV32" s="22">
        <v>7</v>
      </c>
      <c r="BX32" s="22">
        <v>9007355</v>
      </c>
      <c r="BY32" s="22">
        <v>2</v>
      </c>
      <c r="BZ32" s="22">
        <v>7</v>
      </c>
      <c r="CB32" s="22">
        <v>9007356</v>
      </c>
      <c r="CC32" s="22">
        <v>2</v>
      </c>
      <c r="CD32" s="22">
        <v>7</v>
      </c>
      <c r="CF32" s="22" t="s">
        <v>2134</v>
      </c>
      <c r="CG32" s="22">
        <v>1</v>
      </c>
      <c r="CH32" s="22">
        <v>3</v>
      </c>
      <c r="CI32" s="22">
        <v>4</v>
      </c>
      <c r="CK32" s="22" t="s">
        <v>2134</v>
      </c>
      <c r="CL32" s="22">
        <v>1</v>
      </c>
      <c r="CM32" s="22">
        <v>3</v>
      </c>
      <c r="CN32" s="22">
        <v>4</v>
      </c>
    </row>
    <row r="33" spans="2:171" ht="25.5" customHeight="1">
      <c r="H33" s="493" t="s">
        <v>2673</v>
      </c>
      <c r="I33" s="494"/>
      <c r="J33" s="494"/>
      <c r="K33" s="494"/>
      <c r="L33" s="494"/>
      <c r="M33" s="495"/>
      <c r="N33" s="491">
        <f>SUM(O21:O32)</f>
        <v>0</v>
      </c>
      <c r="O33" s="492"/>
      <c r="Q33" s="22" t="s">
        <v>2656</v>
      </c>
      <c r="S33" s="22" t="s">
        <v>2134</v>
      </c>
      <c r="T33" s="22">
        <v>1</v>
      </c>
      <c r="U33" s="22">
        <v>1</v>
      </c>
      <c r="V33" s="22">
        <v>1</v>
      </c>
      <c r="W33" s="22">
        <v>7</v>
      </c>
      <c r="X33" s="22">
        <v>4</v>
      </c>
      <c r="AD33" s="22">
        <v>9091821</v>
      </c>
      <c r="AE33" s="22">
        <v>3</v>
      </c>
      <c r="AF33" s="22">
        <v>3</v>
      </c>
      <c r="AH33" s="22" t="s">
        <v>2692</v>
      </c>
      <c r="AJ33" s="22" t="s">
        <v>2134</v>
      </c>
      <c r="AK33" s="22">
        <v>1</v>
      </c>
      <c r="AL33" s="22">
        <v>1</v>
      </c>
      <c r="AM33" s="22">
        <v>3</v>
      </c>
      <c r="AN33" s="22">
        <v>5</v>
      </c>
      <c r="AP33" s="22" t="s">
        <v>2134</v>
      </c>
      <c r="AQ33" s="22">
        <v>1</v>
      </c>
      <c r="AR33" s="22">
        <v>3</v>
      </c>
      <c r="AS33" s="22">
        <v>5</v>
      </c>
      <c r="AT33" s="40"/>
      <c r="AU33" s="22" t="s">
        <v>2134</v>
      </c>
      <c r="AV33" s="22">
        <v>1</v>
      </c>
      <c r="AW33" s="22">
        <v>3</v>
      </c>
      <c r="AX33" s="22">
        <v>5</v>
      </c>
      <c r="AZ33" s="22" t="s">
        <v>2134</v>
      </c>
      <c r="BA33" s="22">
        <v>1</v>
      </c>
      <c r="BB33" s="22">
        <v>3</v>
      </c>
      <c r="BC33" s="22">
        <v>5</v>
      </c>
      <c r="BE33" s="22" t="s">
        <v>2134</v>
      </c>
      <c r="BF33" s="22">
        <v>1</v>
      </c>
      <c r="BG33" s="22">
        <v>3</v>
      </c>
      <c r="BH33" s="22">
        <v>1</v>
      </c>
      <c r="BJ33" s="22" t="s">
        <v>2134</v>
      </c>
      <c r="BK33" s="22">
        <v>1</v>
      </c>
      <c r="BL33" s="22">
        <v>3</v>
      </c>
      <c r="BM33" s="22">
        <v>1</v>
      </c>
      <c r="BO33" s="22" t="s">
        <v>2134</v>
      </c>
      <c r="BP33" s="22">
        <v>3</v>
      </c>
      <c r="BQ33" s="22">
        <v>1</v>
      </c>
      <c r="BS33" s="22" t="s">
        <v>2134</v>
      </c>
      <c r="BT33" s="22">
        <v>1</v>
      </c>
      <c r="BU33" s="22">
        <v>3</v>
      </c>
      <c r="BV33" s="22">
        <v>1</v>
      </c>
      <c r="BX33" s="22" t="s">
        <v>2134</v>
      </c>
      <c r="BY33" s="22">
        <v>3</v>
      </c>
      <c r="BZ33" s="22">
        <v>1</v>
      </c>
      <c r="CB33" s="22" t="s">
        <v>2134</v>
      </c>
      <c r="CC33" s="22">
        <v>3</v>
      </c>
      <c r="CD33" s="22">
        <v>1</v>
      </c>
      <c r="CF33" s="22" t="s">
        <v>2134</v>
      </c>
      <c r="CG33" s="22">
        <v>1</v>
      </c>
      <c r="CH33" s="22">
        <v>3</v>
      </c>
      <c r="CI33" s="22">
        <v>5</v>
      </c>
      <c r="CK33" s="22" t="s">
        <v>2134</v>
      </c>
      <c r="CL33" s="22">
        <v>1</v>
      </c>
      <c r="CM33" s="22">
        <v>3</v>
      </c>
      <c r="CN33" s="22">
        <v>5</v>
      </c>
    </row>
    <row r="34" spans="2:171" ht="25.5" customHeight="1">
      <c r="Q34" s="22" t="s">
        <v>2657</v>
      </c>
      <c r="S34" s="22" t="s">
        <v>2134</v>
      </c>
      <c r="T34" s="22">
        <v>1</v>
      </c>
      <c r="U34" s="22">
        <v>1</v>
      </c>
      <c r="V34" s="22">
        <v>2</v>
      </c>
      <c r="W34" s="22">
        <v>1</v>
      </c>
      <c r="X34" s="22">
        <v>1</v>
      </c>
      <c r="AD34" s="22">
        <v>9091821</v>
      </c>
      <c r="AE34" s="22">
        <v>3</v>
      </c>
      <c r="AF34" s="22">
        <v>4</v>
      </c>
      <c r="AH34" s="22" t="s">
        <v>2233</v>
      </c>
      <c r="AJ34" s="22" t="s">
        <v>2134</v>
      </c>
      <c r="AK34" s="22">
        <v>1</v>
      </c>
      <c r="AL34" s="22">
        <v>1</v>
      </c>
      <c r="AM34" s="22">
        <v>4</v>
      </c>
      <c r="AN34" s="22">
        <v>1</v>
      </c>
      <c r="AP34" s="22" t="s">
        <v>2134</v>
      </c>
      <c r="AQ34" s="22">
        <v>1</v>
      </c>
      <c r="AR34" s="22">
        <v>4</v>
      </c>
      <c r="AS34" s="22">
        <v>1</v>
      </c>
      <c r="AT34" s="40"/>
      <c r="AU34" s="22" t="s">
        <v>2134</v>
      </c>
      <c r="AV34" s="22">
        <v>1</v>
      </c>
      <c r="AW34" s="22">
        <v>4</v>
      </c>
      <c r="AX34" s="22">
        <v>1</v>
      </c>
      <c r="AZ34" s="22" t="s">
        <v>2134</v>
      </c>
      <c r="BA34" s="22">
        <v>1</v>
      </c>
      <c r="BB34" s="22">
        <v>4</v>
      </c>
      <c r="BC34" s="22">
        <v>1</v>
      </c>
      <c r="BE34" s="22" t="s">
        <v>2134</v>
      </c>
      <c r="BF34" s="22">
        <v>1</v>
      </c>
      <c r="BG34" s="22">
        <v>3</v>
      </c>
      <c r="BH34" s="22">
        <v>2</v>
      </c>
      <c r="BJ34" s="22" t="s">
        <v>2134</v>
      </c>
      <c r="BK34" s="22">
        <v>1</v>
      </c>
      <c r="BL34" s="22">
        <v>3</v>
      </c>
      <c r="BM34" s="22">
        <v>2</v>
      </c>
      <c r="BO34" s="22" t="s">
        <v>2134</v>
      </c>
      <c r="BP34" s="22">
        <v>3</v>
      </c>
      <c r="BQ34" s="22">
        <v>2</v>
      </c>
      <c r="BS34" s="22" t="s">
        <v>2134</v>
      </c>
      <c r="BT34" s="22">
        <v>1</v>
      </c>
      <c r="BU34" s="22">
        <v>3</v>
      </c>
      <c r="BV34" s="22">
        <v>2</v>
      </c>
      <c r="BX34" s="22" t="s">
        <v>2134</v>
      </c>
      <c r="BY34" s="22">
        <v>3</v>
      </c>
      <c r="BZ34" s="22">
        <v>2</v>
      </c>
      <c r="CB34" s="22" t="s">
        <v>2134</v>
      </c>
      <c r="CC34" s="22">
        <v>3</v>
      </c>
      <c r="CD34" s="22">
        <v>2</v>
      </c>
      <c r="CF34" s="22" t="s">
        <v>2134</v>
      </c>
      <c r="CG34" s="22">
        <v>1</v>
      </c>
      <c r="CH34" s="22">
        <v>4</v>
      </c>
      <c r="CI34" s="22">
        <v>1</v>
      </c>
      <c r="CK34" s="22" t="s">
        <v>2134</v>
      </c>
      <c r="CL34" s="22">
        <v>1</v>
      </c>
      <c r="CM34" s="22">
        <v>4</v>
      </c>
      <c r="CN34" s="22">
        <v>1</v>
      </c>
    </row>
    <row r="35" spans="2:171">
      <c r="Q35" s="22" t="s">
        <v>2658</v>
      </c>
      <c r="S35" s="22" t="s">
        <v>2134</v>
      </c>
      <c r="T35" s="22">
        <v>1</v>
      </c>
      <c r="U35" s="22">
        <v>1</v>
      </c>
      <c r="V35" s="22">
        <v>2</v>
      </c>
      <c r="W35" s="22">
        <v>1</v>
      </c>
      <c r="X35" s="22">
        <v>2</v>
      </c>
      <c r="AD35" s="22">
        <v>9091821</v>
      </c>
      <c r="AE35" s="22">
        <v>3</v>
      </c>
      <c r="AF35" s="22">
        <v>5</v>
      </c>
      <c r="AH35" s="22" t="s">
        <v>2113</v>
      </c>
      <c r="AJ35" s="22" t="s">
        <v>2134</v>
      </c>
      <c r="AK35" s="22">
        <v>1</v>
      </c>
      <c r="AL35" s="22">
        <v>1</v>
      </c>
      <c r="AM35" s="22">
        <v>4</v>
      </c>
      <c r="AN35" s="22">
        <v>2</v>
      </c>
      <c r="AP35" s="22" t="s">
        <v>2134</v>
      </c>
      <c r="AQ35" s="22">
        <v>1</v>
      </c>
      <c r="AR35" s="22">
        <v>4</v>
      </c>
      <c r="AS35" s="22">
        <v>2</v>
      </c>
      <c r="AT35" s="40"/>
      <c r="AU35" s="22" t="s">
        <v>2134</v>
      </c>
      <c r="AV35" s="22">
        <v>1</v>
      </c>
      <c r="AW35" s="22">
        <v>4</v>
      </c>
      <c r="AX35" s="22">
        <v>2</v>
      </c>
      <c r="AZ35" s="22" t="s">
        <v>2134</v>
      </c>
      <c r="BA35" s="22">
        <v>1</v>
      </c>
      <c r="BB35" s="22">
        <v>4</v>
      </c>
      <c r="BC35" s="22">
        <v>2</v>
      </c>
      <c r="BE35" s="22" t="s">
        <v>2134</v>
      </c>
      <c r="BF35" s="22">
        <v>1</v>
      </c>
      <c r="BG35" s="22">
        <v>3</v>
      </c>
      <c r="BH35" s="22">
        <v>3</v>
      </c>
      <c r="BJ35" s="22" t="s">
        <v>2134</v>
      </c>
      <c r="BK35" s="22">
        <v>1</v>
      </c>
      <c r="BL35" s="22">
        <v>3</v>
      </c>
      <c r="BM35" s="22">
        <v>3</v>
      </c>
      <c r="BO35" s="22" t="s">
        <v>2134</v>
      </c>
      <c r="BP35" s="22">
        <v>3</v>
      </c>
      <c r="BQ35" s="22">
        <v>3</v>
      </c>
      <c r="BS35" s="22" t="s">
        <v>2134</v>
      </c>
      <c r="BT35" s="22">
        <v>1</v>
      </c>
      <c r="BU35" s="22">
        <v>3</v>
      </c>
      <c r="BV35" s="22">
        <v>3</v>
      </c>
      <c r="BX35" s="22" t="s">
        <v>2134</v>
      </c>
      <c r="BY35" s="22">
        <v>3</v>
      </c>
      <c r="BZ35" s="22">
        <v>3</v>
      </c>
      <c r="CB35" s="22" t="s">
        <v>2134</v>
      </c>
      <c r="CC35" s="22">
        <v>3</v>
      </c>
      <c r="CD35" s="22">
        <v>3</v>
      </c>
      <c r="CF35" s="22" t="s">
        <v>2134</v>
      </c>
      <c r="CG35" s="22">
        <v>1</v>
      </c>
      <c r="CH35" s="22">
        <v>4</v>
      </c>
      <c r="CI35" s="22">
        <v>2</v>
      </c>
      <c r="CK35" s="22" t="s">
        <v>2134</v>
      </c>
      <c r="CL35" s="22">
        <v>1</v>
      </c>
      <c r="CM35" s="22">
        <v>4</v>
      </c>
      <c r="CN35" s="22">
        <v>2</v>
      </c>
    </row>
    <row r="36" spans="2:171" ht="24.75" customHeight="1">
      <c r="B36" s="513" t="s">
        <v>2713</v>
      </c>
      <c r="C36" s="513"/>
      <c r="D36" s="513"/>
      <c r="E36" s="513"/>
      <c r="F36" s="513"/>
      <c r="G36" s="513"/>
      <c r="H36" s="513"/>
      <c r="I36" s="513"/>
      <c r="J36" s="513"/>
      <c r="K36" s="513"/>
      <c r="L36" s="513"/>
      <c r="M36" s="513"/>
      <c r="N36" s="513"/>
      <c r="O36" s="513"/>
      <c r="Q36" s="335">
        <v>1</v>
      </c>
      <c r="S36" s="22" t="s">
        <v>2134</v>
      </c>
      <c r="T36" s="22">
        <v>1</v>
      </c>
      <c r="U36" s="22">
        <v>1</v>
      </c>
      <c r="V36" s="22">
        <v>2</v>
      </c>
      <c r="W36" s="22">
        <v>1</v>
      </c>
      <c r="X36" s="22">
        <v>3</v>
      </c>
      <c r="AD36" s="22">
        <v>9099871</v>
      </c>
      <c r="AE36" s="22">
        <v>3</v>
      </c>
      <c r="AF36" s="22">
        <v>6</v>
      </c>
      <c r="AH36" s="22" t="s">
        <v>2114</v>
      </c>
      <c r="AJ36" s="22" t="s">
        <v>2134</v>
      </c>
      <c r="AK36" s="22">
        <v>1</v>
      </c>
      <c r="AL36" s="22">
        <v>1</v>
      </c>
      <c r="AM36" s="22">
        <v>4</v>
      </c>
      <c r="AN36" s="22">
        <v>3</v>
      </c>
      <c r="AP36" s="22" t="s">
        <v>2134</v>
      </c>
      <c r="AQ36" s="22">
        <v>1</v>
      </c>
      <c r="AR36" s="22">
        <v>4</v>
      </c>
      <c r="AS36" s="22">
        <v>3</v>
      </c>
      <c r="AT36" s="40"/>
      <c r="AU36" s="22" t="s">
        <v>2134</v>
      </c>
      <c r="AV36" s="22">
        <v>1</v>
      </c>
      <c r="AW36" s="22">
        <v>4</v>
      </c>
      <c r="AX36" s="22">
        <v>3</v>
      </c>
      <c r="AZ36" s="22" t="s">
        <v>2134</v>
      </c>
      <c r="BA36" s="22">
        <v>1</v>
      </c>
      <c r="BB36" s="22">
        <v>4</v>
      </c>
      <c r="BC36" s="22">
        <v>3</v>
      </c>
      <c r="BE36" s="22" t="s">
        <v>2134</v>
      </c>
      <c r="BF36" s="22">
        <v>1</v>
      </c>
      <c r="BG36" s="22">
        <v>3</v>
      </c>
      <c r="BH36" s="22">
        <v>4</v>
      </c>
      <c r="BJ36" s="22" t="s">
        <v>2134</v>
      </c>
      <c r="BK36" s="22">
        <v>1</v>
      </c>
      <c r="BL36" s="22">
        <v>3</v>
      </c>
      <c r="BM36" s="22">
        <v>4</v>
      </c>
      <c r="BO36" s="22" t="s">
        <v>2134</v>
      </c>
      <c r="BP36" s="22">
        <v>3</v>
      </c>
      <c r="BQ36" s="22">
        <v>4</v>
      </c>
      <c r="BS36" s="22" t="s">
        <v>2134</v>
      </c>
      <c r="BT36" s="22">
        <v>1</v>
      </c>
      <c r="BU36" s="22">
        <v>3</v>
      </c>
      <c r="BV36" s="22">
        <v>4</v>
      </c>
      <c r="BX36" s="22" t="s">
        <v>2134</v>
      </c>
      <c r="BY36" s="22">
        <v>3</v>
      </c>
      <c r="BZ36" s="22">
        <v>4</v>
      </c>
      <c r="CB36" s="22" t="s">
        <v>2134</v>
      </c>
      <c r="CC36" s="22">
        <v>3</v>
      </c>
      <c r="CD36" s="22">
        <v>4</v>
      </c>
      <c r="CF36" s="22" t="s">
        <v>2134</v>
      </c>
      <c r="CG36" s="22">
        <v>1</v>
      </c>
      <c r="CH36" s="22">
        <v>4</v>
      </c>
      <c r="CI36" s="22">
        <v>3</v>
      </c>
      <c r="CK36" s="22" t="s">
        <v>2134</v>
      </c>
      <c r="CL36" s="22">
        <v>1</v>
      </c>
      <c r="CM36" s="22">
        <v>4</v>
      </c>
      <c r="CN36" s="22">
        <v>3</v>
      </c>
      <c r="CS36" s="22" t="s">
        <v>2029</v>
      </c>
      <c r="CT36" s="22" t="s">
        <v>2722</v>
      </c>
      <c r="CU36" s="22" t="s">
        <v>2723</v>
      </c>
      <c r="CV36" s="22" t="s">
        <v>2724</v>
      </c>
      <c r="CW36" s="22" t="s">
        <v>2725</v>
      </c>
    </row>
    <row r="37" spans="2:171" ht="51" customHeight="1">
      <c r="S37" s="22" t="s">
        <v>2134</v>
      </c>
      <c r="T37" s="22">
        <v>1</v>
      </c>
      <c r="U37" s="22">
        <v>1</v>
      </c>
      <c r="V37" s="22">
        <v>2</v>
      </c>
      <c r="W37" s="22">
        <v>1</v>
      </c>
      <c r="X37" s="22">
        <v>4</v>
      </c>
      <c r="AD37" s="22">
        <v>9091821</v>
      </c>
      <c r="AE37" s="22">
        <v>3</v>
      </c>
      <c r="AF37" s="22">
        <v>7</v>
      </c>
      <c r="AH37" s="22" t="s">
        <v>2234</v>
      </c>
      <c r="AJ37" s="22" t="s">
        <v>2134</v>
      </c>
      <c r="AK37" s="22">
        <v>1</v>
      </c>
      <c r="AL37" s="22">
        <v>1</v>
      </c>
      <c r="AM37" s="22">
        <v>4</v>
      </c>
      <c r="AN37" s="22">
        <v>4</v>
      </c>
      <c r="AP37" s="22" t="s">
        <v>2134</v>
      </c>
      <c r="AQ37" s="22">
        <v>1</v>
      </c>
      <c r="AR37" s="22">
        <v>4</v>
      </c>
      <c r="AS37" s="22">
        <v>4</v>
      </c>
      <c r="AT37" s="40"/>
      <c r="AU37" s="22" t="s">
        <v>2134</v>
      </c>
      <c r="AV37" s="22">
        <v>1</v>
      </c>
      <c r="AW37" s="22">
        <v>4</v>
      </c>
      <c r="AX37" s="22">
        <v>4</v>
      </c>
      <c r="AZ37" s="22" t="s">
        <v>2134</v>
      </c>
      <c r="BA37" s="22">
        <v>1</v>
      </c>
      <c r="BB37" s="22">
        <v>4</v>
      </c>
      <c r="BC37" s="22">
        <v>4</v>
      </c>
      <c r="BE37" s="22" t="s">
        <v>2134</v>
      </c>
      <c r="BF37" s="22">
        <v>1</v>
      </c>
      <c r="BG37" s="22">
        <v>3</v>
      </c>
      <c r="BH37" s="22">
        <v>5</v>
      </c>
      <c r="BJ37" s="22" t="s">
        <v>2134</v>
      </c>
      <c r="BK37" s="22">
        <v>1</v>
      </c>
      <c r="BL37" s="22">
        <v>3</v>
      </c>
      <c r="BM37" s="22">
        <v>5</v>
      </c>
      <c r="BO37" s="22" t="s">
        <v>2134</v>
      </c>
      <c r="BP37" s="22">
        <v>3</v>
      </c>
      <c r="BQ37" s="22">
        <v>5</v>
      </c>
      <c r="BS37" s="22" t="s">
        <v>2134</v>
      </c>
      <c r="BT37" s="22">
        <v>1</v>
      </c>
      <c r="BU37" s="22">
        <v>3</v>
      </c>
      <c r="BV37" s="22">
        <v>5</v>
      </c>
      <c r="BX37" s="22" t="s">
        <v>2134</v>
      </c>
      <c r="BY37" s="22">
        <v>3</v>
      </c>
      <c r="BZ37" s="22">
        <v>5</v>
      </c>
      <c r="CB37" s="22" t="s">
        <v>2134</v>
      </c>
      <c r="CC37" s="22">
        <v>3</v>
      </c>
      <c r="CD37" s="22">
        <v>5</v>
      </c>
      <c r="CF37" s="22" t="s">
        <v>2134</v>
      </c>
      <c r="CG37" s="22">
        <v>1</v>
      </c>
      <c r="CH37" s="22">
        <v>4</v>
      </c>
      <c r="CI37" s="22">
        <v>4</v>
      </c>
      <c r="CK37" s="22" t="s">
        <v>2134</v>
      </c>
      <c r="CL37" s="22">
        <v>1</v>
      </c>
      <c r="CM37" s="22">
        <v>4</v>
      </c>
      <c r="CN37" s="22">
        <v>4</v>
      </c>
    </row>
    <row r="38" spans="2:171">
      <c r="B38" s="503" t="s">
        <v>2713</v>
      </c>
      <c r="C38" s="503"/>
      <c r="D38" s="503"/>
      <c r="E38" s="503"/>
      <c r="F38" s="503"/>
      <c r="H38" s="263" t="s">
        <v>2029</v>
      </c>
      <c r="I38" s="503" t="s">
        <v>2030</v>
      </c>
      <c r="J38" s="503"/>
      <c r="K38" s="503"/>
      <c r="L38" s="503"/>
      <c r="M38" s="503"/>
      <c r="N38" s="263" t="s">
        <v>2037</v>
      </c>
      <c r="O38" s="263" t="s">
        <v>2672</v>
      </c>
      <c r="Q38" s="22" t="s">
        <v>2668</v>
      </c>
      <c r="S38" s="22" t="s">
        <v>2134</v>
      </c>
      <c r="T38" s="22">
        <v>1</v>
      </c>
      <c r="U38" s="22">
        <v>1</v>
      </c>
      <c r="V38" s="22">
        <v>2</v>
      </c>
      <c r="W38" s="22">
        <v>2</v>
      </c>
      <c r="X38" s="22">
        <v>1</v>
      </c>
      <c r="AD38" s="22">
        <v>9091821</v>
      </c>
      <c r="AE38" s="22">
        <v>3</v>
      </c>
      <c r="AF38" s="22">
        <v>8</v>
      </c>
      <c r="AH38" s="22" t="s">
        <v>2228</v>
      </c>
      <c r="AJ38" s="22" t="s">
        <v>2134</v>
      </c>
      <c r="AK38" s="22">
        <v>1</v>
      </c>
      <c r="AL38" s="22">
        <v>1</v>
      </c>
      <c r="AM38" s="22">
        <v>4</v>
      </c>
      <c r="AN38" s="22">
        <v>5</v>
      </c>
      <c r="AP38" s="22" t="s">
        <v>2134</v>
      </c>
      <c r="AQ38" s="22">
        <v>1</v>
      </c>
      <c r="AR38" s="22">
        <v>4</v>
      </c>
      <c r="AS38" s="22">
        <v>5</v>
      </c>
      <c r="AT38" s="40"/>
      <c r="AU38" s="22" t="s">
        <v>2134</v>
      </c>
      <c r="AV38" s="22">
        <v>1</v>
      </c>
      <c r="AW38" s="22">
        <v>4</v>
      </c>
      <c r="AX38" s="22">
        <v>5</v>
      </c>
      <c r="AZ38" s="22" t="s">
        <v>2134</v>
      </c>
      <c r="BA38" s="22">
        <v>1</v>
      </c>
      <c r="BB38" s="22">
        <v>4</v>
      </c>
      <c r="BC38" s="22">
        <v>5</v>
      </c>
      <c r="BE38" s="22" t="s">
        <v>2134</v>
      </c>
      <c r="BF38" s="22">
        <v>1</v>
      </c>
      <c r="BG38" s="22">
        <v>3</v>
      </c>
      <c r="BH38" s="22">
        <v>6</v>
      </c>
      <c r="BJ38" s="22" t="s">
        <v>2134</v>
      </c>
      <c r="BK38" s="22">
        <v>1</v>
      </c>
      <c r="BL38" s="22">
        <v>3</v>
      </c>
      <c r="BM38" s="22">
        <v>6</v>
      </c>
      <c r="BO38" s="22" t="s">
        <v>2134</v>
      </c>
      <c r="BP38" s="22">
        <v>3</v>
      </c>
      <c r="BQ38" s="22">
        <v>6</v>
      </c>
      <c r="BS38" s="22" t="s">
        <v>2134</v>
      </c>
      <c r="BT38" s="22">
        <v>1</v>
      </c>
      <c r="BU38" s="22">
        <v>3</v>
      </c>
      <c r="BV38" s="22">
        <v>6</v>
      </c>
      <c r="BX38" s="22" t="s">
        <v>2134</v>
      </c>
      <c r="BY38" s="22">
        <v>3</v>
      </c>
      <c r="BZ38" s="22">
        <v>6</v>
      </c>
      <c r="CB38" s="22" t="s">
        <v>2134</v>
      </c>
      <c r="CC38" s="22">
        <v>3</v>
      </c>
      <c r="CD38" s="22">
        <v>6</v>
      </c>
      <c r="CF38" s="22" t="s">
        <v>2134</v>
      </c>
      <c r="CG38" s="22">
        <v>1</v>
      </c>
      <c r="CH38" s="22">
        <v>4</v>
      </c>
      <c r="CI38" s="22">
        <v>5</v>
      </c>
      <c r="CK38" s="22" t="s">
        <v>2134</v>
      </c>
      <c r="CL38" s="22">
        <v>1</v>
      </c>
      <c r="CM38" s="22">
        <v>4</v>
      </c>
      <c r="CN38" s="22">
        <v>5</v>
      </c>
      <c r="CQ38" s="22" t="s">
        <v>2716</v>
      </c>
      <c r="CS38" s="22" t="s">
        <v>2029</v>
      </c>
      <c r="CT38" s="22" t="s">
        <v>2722</v>
      </c>
      <c r="CU38" s="22" t="s">
        <v>2723</v>
      </c>
      <c r="CV38" s="22" t="s">
        <v>2724</v>
      </c>
      <c r="CW38" s="22" t="s">
        <v>2725</v>
      </c>
      <c r="CY38" s="22" t="s">
        <v>2029</v>
      </c>
      <c r="CZ38" s="22" t="s">
        <v>2722</v>
      </c>
      <c r="DA38" s="22" t="s">
        <v>2723</v>
      </c>
      <c r="DB38" s="22" t="s">
        <v>2724</v>
      </c>
      <c r="DC38" s="22" t="s">
        <v>2725</v>
      </c>
      <c r="DE38" s="22" t="s">
        <v>2029</v>
      </c>
      <c r="DF38" s="22" t="s">
        <v>2722</v>
      </c>
      <c r="DG38" s="22" t="s">
        <v>2723</v>
      </c>
      <c r="DH38" s="22" t="s">
        <v>2724</v>
      </c>
      <c r="DI38" s="22" t="s">
        <v>2725</v>
      </c>
      <c r="DK38" s="22" t="s">
        <v>2704</v>
      </c>
      <c r="DL38" s="22" t="s">
        <v>2726</v>
      </c>
      <c r="DN38" s="22" t="s">
        <v>2704</v>
      </c>
      <c r="DO38" s="22" t="s">
        <v>2726</v>
      </c>
    </row>
    <row r="39" spans="2:171" ht="25.5" customHeight="1">
      <c r="B39" s="22" t="s">
        <v>2714</v>
      </c>
      <c r="C39" s="499"/>
      <c r="D39" s="499"/>
      <c r="E39" s="499"/>
      <c r="F39" s="499"/>
      <c r="H39" s="270" t="str">
        <f t="array" ref="H39">INDEX(CS39:CS518,MATCH(CQ42&amp;CQ47&amp;CQ53&amp;CQ63,CT39:CT518&amp;CU39:CU518&amp;CV39:CV518&amp;CW39:CW518,0))</f>
        <v>-</v>
      </c>
      <c r="I39" s="515" t="str">
        <f>IFERROR(VLOOKUP(H39,Цены!$A:$B,2,0),"-")</f>
        <v>-</v>
      </c>
      <c r="J39" s="516"/>
      <c r="K39" s="516"/>
      <c r="L39" s="516"/>
      <c r="M39" s="517"/>
      <c r="N39" s="264">
        <f>C43</f>
        <v>1</v>
      </c>
      <c r="O39" s="251">
        <f>IFERROR(VLOOKUP(H39,Sale!$A:$E,5,0),VLOOKUP(H39,Цены!$A:$G,7,0))*N39</f>
        <v>0</v>
      </c>
      <c r="Q39" s="22" t="s">
        <v>2100</v>
      </c>
      <c r="S39" s="22" t="s">
        <v>2134</v>
      </c>
      <c r="T39" s="22">
        <v>1</v>
      </c>
      <c r="U39" s="22">
        <v>1</v>
      </c>
      <c r="V39" s="22">
        <v>2</v>
      </c>
      <c r="W39" s="22">
        <v>2</v>
      </c>
      <c r="X39" s="22">
        <v>2</v>
      </c>
      <c r="AD39" s="22">
        <v>9091821</v>
      </c>
      <c r="AE39" s="22">
        <v>3</v>
      </c>
      <c r="AF39" s="22">
        <v>9</v>
      </c>
      <c r="AH39" s="22" t="s">
        <v>2235</v>
      </c>
      <c r="AJ39" s="22" t="s">
        <v>2134</v>
      </c>
      <c r="AK39" s="22">
        <v>1</v>
      </c>
      <c r="AL39" s="22">
        <v>1</v>
      </c>
      <c r="AM39" s="22">
        <v>5</v>
      </c>
      <c r="AN39" s="22">
        <v>1</v>
      </c>
      <c r="AP39" s="22" t="s">
        <v>2134</v>
      </c>
      <c r="AQ39" s="22">
        <v>2</v>
      </c>
      <c r="AR39" s="22">
        <v>1</v>
      </c>
      <c r="AS39" s="22">
        <v>1</v>
      </c>
      <c r="AT39" s="40"/>
      <c r="AU39" s="22" t="s">
        <v>2134</v>
      </c>
      <c r="AV39" s="22">
        <v>2</v>
      </c>
      <c r="AW39" s="22">
        <v>1</v>
      </c>
      <c r="AX39" s="22">
        <v>1</v>
      </c>
      <c r="AZ39" s="22" t="s">
        <v>2134</v>
      </c>
      <c r="BA39" s="22">
        <v>2</v>
      </c>
      <c r="BB39" s="22">
        <v>1</v>
      </c>
      <c r="BC39" s="22">
        <v>1</v>
      </c>
      <c r="BE39" s="22" t="s">
        <v>2134</v>
      </c>
      <c r="BF39" s="22">
        <v>1</v>
      </c>
      <c r="BG39" s="22">
        <v>3</v>
      </c>
      <c r="BH39" s="22">
        <v>7</v>
      </c>
      <c r="BJ39" s="22" t="s">
        <v>2134</v>
      </c>
      <c r="BK39" s="22">
        <v>1</v>
      </c>
      <c r="BL39" s="22">
        <v>3</v>
      </c>
      <c r="BM39" s="22">
        <v>7</v>
      </c>
      <c r="BO39" s="22">
        <v>9194647</v>
      </c>
      <c r="BP39" s="22">
        <v>3</v>
      </c>
      <c r="BQ39" s="22">
        <v>7</v>
      </c>
      <c r="BS39" s="22" t="s">
        <v>2134</v>
      </c>
      <c r="BT39" s="22">
        <v>1</v>
      </c>
      <c r="BU39" s="22">
        <v>3</v>
      </c>
      <c r="BV39" s="22">
        <v>7</v>
      </c>
      <c r="BX39" s="22">
        <v>9194635</v>
      </c>
      <c r="BY39" s="22">
        <v>3</v>
      </c>
      <c r="BZ39" s="22">
        <v>7</v>
      </c>
      <c r="CB39" s="22">
        <v>9194636</v>
      </c>
      <c r="CC39" s="22">
        <v>3</v>
      </c>
      <c r="CD39" s="22">
        <v>7</v>
      </c>
      <c r="CF39" s="22" t="s">
        <v>2134</v>
      </c>
      <c r="CG39" s="22">
        <v>1</v>
      </c>
      <c r="CH39" s="22">
        <v>5</v>
      </c>
      <c r="CI39" s="22">
        <v>1</v>
      </c>
      <c r="CK39" s="22" t="s">
        <v>2134</v>
      </c>
      <c r="CL39" s="22">
        <v>1</v>
      </c>
      <c r="CM39" s="22">
        <v>5</v>
      </c>
      <c r="CN39" s="22">
        <v>1</v>
      </c>
      <c r="CQ39" s="22" t="s">
        <v>2717</v>
      </c>
      <c r="CS39" s="22" t="s">
        <v>2134</v>
      </c>
      <c r="CT39" s="22">
        <v>1</v>
      </c>
      <c r="CU39" s="22">
        <v>1</v>
      </c>
      <c r="CV39" s="22">
        <v>1</v>
      </c>
      <c r="CW39" s="22">
        <v>1</v>
      </c>
      <c r="CY39" s="22" t="s">
        <v>2134</v>
      </c>
      <c r="CZ39" s="22">
        <v>1</v>
      </c>
      <c r="DA39" s="22">
        <v>1</v>
      </c>
      <c r="DB39" s="22">
        <v>1</v>
      </c>
      <c r="DC39" s="22">
        <v>1</v>
      </c>
      <c r="DE39" s="22" t="s">
        <v>2134</v>
      </c>
      <c r="DF39" s="22">
        <v>1</v>
      </c>
      <c r="DG39" s="22">
        <v>1</v>
      </c>
      <c r="DH39" s="22">
        <v>1</v>
      </c>
      <c r="DI39" s="22">
        <v>1</v>
      </c>
      <c r="DK39" s="22" t="s">
        <v>2134</v>
      </c>
      <c r="DL39" s="22">
        <v>1</v>
      </c>
      <c r="DN39" s="22" t="s">
        <v>2134</v>
      </c>
      <c r="DO39" s="22">
        <v>1</v>
      </c>
    </row>
    <row r="40" spans="2:171" ht="25.5" customHeight="1">
      <c r="B40" s="22" t="s">
        <v>2285</v>
      </c>
      <c r="C40" s="499"/>
      <c r="D40" s="499"/>
      <c r="E40" s="499"/>
      <c r="F40" s="499"/>
      <c r="H40" s="270" t="str">
        <f t="array" ref="H40">INDEX(CY39:CY518,MATCH(CQ42&amp;CQ47&amp;CQ53&amp;CQ63,CZ39:CZ518&amp;DA39:DA518&amp;DB39:DB518&amp;DC39:DC518,0))</f>
        <v>-</v>
      </c>
      <c r="I40" s="515" t="str">
        <f>IFERROR(VLOOKUP(H40,Цены!$A:$B,2,0),"-")</f>
        <v>-</v>
      </c>
      <c r="J40" s="516"/>
      <c r="K40" s="516"/>
      <c r="L40" s="516"/>
      <c r="M40" s="517"/>
      <c r="N40" s="264">
        <f>C43</f>
        <v>1</v>
      </c>
      <c r="O40" s="251">
        <f>IFERROR(VLOOKUP(H40,Sale!$A:$E,5,0),VLOOKUP(H40,Цены!$A:$G,7,0))*N40</f>
        <v>0</v>
      </c>
      <c r="Q40" s="22" t="s">
        <v>2664</v>
      </c>
      <c r="S40" s="22" t="s">
        <v>2134</v>
      </c>
      <c r="T40" s="22">
        <v>1</v>
      </c>
      <c r="U40" s="22">
        <v>1</v>
      </c>
      <c r="V40" s="22">
        <v>2</v>
      </c>
      <c r="W40" s="22">
        <v>2</v>
      </c>
      <c r="X40" s="22">
        <v>3</v>
      </c>
      <c r="AD40" s="22">
        <v>9088250</v>
      </c>
      <c r="AE40" s="22">
        <v>4</v>
      </c>
      <c r="AF40" s="22">
        <v>1</v>
      </c>
      <c r="AH40" s="335">
        <v>1</v>
      </c>
      <c r="AJ40" s="22" t="s">
        <v>2134</v>
      </c>
      <c r="AK40" s="22">
        <v>1</v>
      </c>
      <c r="AL40" s="22">
        <v>1</v>
      </c>
      <c r="AM40" s="22">
        <v>5</v>
      </c>
      <c r="AN40" s="22">
        <v>2</v>
      </c>
      <c r="AP40" s="22" t="s">
        <v>2134</v>
      </c>
      <c r="AQ40" s="22">
        <v>2</v>
      </c>
      <c r="AR40" s="22">
        <v>1</v>
      </c>
      <c r="AS40" s="22">
        <v>2</v>
      </c>
      <c r="AT40" s="40"/>
      <c r="AU40" s="22" t="s">
        <v>2134</v>
      </c>
      <c r="AV40" s="22">
        <v>2</v>
      </c>
      <c r="AW40" s="22">
        <v>1</v>
      </c>
      <c r="AX40" s="22">
        <v>2</v>
      </c>
      <c r="AZ40" s="22" t="s">
        <v>2134</v>
      </c>
      <c r="BA40" s="22">
        <v>2</v>
      </c>
      <c r="BB40" s="22">
        <v>1</v>
      </c>
      <c r="BC40" s="22">
        <v>2</v>
      </c>
      <c r="BE40" s="22" t="s">
        <v>2134</v>
      </c>
      <c r="BF40" s="22">
        <v>1</v>
      </c>
      <c r="BG40" s="22">
        <v>4</v>
      </c>
      <c r="BH40" s="22">
        <v>1</v>
      </c>
      <c r="BJ40" s="22" t="s">
        <v>2134</v>
      </c>
      <c r="BK40" s="22">
        <v>1</v>
      </c>
      <c r="BL40" s="22">
        <v>4</v>
      </c>
      <c r="BM40" s="22">
        <v>1</v>
      </c>
      <c r="BO40" s="22" t="s">
        <v>2134</v>
      </c>
      <c r="BP40" s="22">
        <v>4</v>
      </c>
      <c r="BQ40" s="22">
        <v>1</v>
      </c>
      <c r="BS40" s="22" t="s">
        <v>2134</v>
      </c>
      <c r="BT40" s="22">
        <v>1</v>
      </c>
      <c r="BU40" s="22">
        <v>4</v>
      </c>
      <c r="BV40" s="22">
        <v>1</v>
      </c>
      <c r="BX40" s="22" t="s">
        <v>2134</v>
      </c>
      <c r="BY40" s="22">
        <v>4</v>
      </c>
      <c r="BZ40" s="22">
        <v>1</v>
      </c>
      <c r="CB40" s="22" t="s">
        <v>2134</v>
      </c>
      <c r="CC40" s="22">
        <v>4</v>
      </c>
      <c r="CD40" s="22">
        <v>1</v>
      </c>
      <c r="CF40" s="22" t="s">
        <v>2134</v>
      </c>
      <c r="CG40" s="22">
        <v>1</v>
      </c>
      <c r="CH40" s="22">
        <v>5</v>
      </c>
      <c r="CI40" s="22">
        <v>2</v>
      </c>
      <c r="CK40" s="22" t="s">
        <v>2134</v>
      </c>
      <c r="CL40" s="22">
        <v>1</v>
      </c>
      <c r="CM40" s="22">
        <v>5</v>
      </c>
      <c r="CN40" s="22">
        <v>2</v>
      </c>
      <c r="CQ40" s="22" t="s">
        <v>2718</v>
      </c>
      <c r="CS40" s="22" t="s">
        <v>2134</v>
      </c>
      <c r="CT40" s="22">
        <v>1</v>
      </c>
      <c r="CU40" s="22">
        <v>1</v>
      </c>
      <c r="CV40" s="22">
        <v>1</v>
      </c>
      <c r="CW40" s="22">
        <v>2</v>
      </c>
      <c r="CY40" s="22" t="s">
        <v>2134</v>
      </c>
      <c r="CZ40" s="22">
        <v>1</v>
      </c>
      <c r="DA40" s="22">
        <v>1</v>
      </c>
      <c r="DB40" s="22">
        <v>1</v>
      </c>
      <c r="DC40" s="22">
        <v>2</v>
      </c>
      <c r="DE40" s="22" t="s">
        <v>2134</v>
      </c>
      <c r="DF40" s="22">
        <v>1</v>
      </c>
      <c r="DG40" s="22">
        <v>1</v>
      </c>
      <c r="DH40" s="22">
        <v>1</v>
      </c>
      <c r="DI40" s="22">
        <v>2</v>
      </c>
      <c r="DK40" s="22">
        <v>9144830</v>
      </c>
      <c r="DL40" s="22">
        <v>2</v>
      </c>
      <c r="DN40" s="22">
        <v>9144841</v>
      </c>
      <c r="DO40" s="22">
        <v>2</v>
      </c>
    </row>
    <row r="41" spans="2:171" ht="25.5" customHeight="1">
      <c r="B41" s="22" t="s">
        <v>2229</v>
      </c>
      <c r="C41" s="499"/>
      <c r="D41" s="499"/>
      <c r="E41" s="499"/>
      <c r="F41" s="499"/>
      <c r="H41" s="270" t="str">
        <f t="array" ref="H41">INDEX(DE39:DE518,MATCH(CQ42&amp;CQ47&amp;CQ53&amp;CQ63,DF39:DF518&amp;DG39:DG518&amp;DH39:DH518&amp;DI39:DI518,0))</f>
        <v>-</v>
      </c>
      <c r="I41" s="515" t="str">
        <f>IFERROR(VLOOKUP(H41,Цены!$A:$B,2,0),"-")</f>
        <v>-</v>
      </c>
      <c r="J41" s="516"/>
      <c r="K41" s="516"/>
      <c r="L41" s="516"/>
      <c r="M41" s="517"/>
      <c r="N41" s="264">
        <f>C43</f>
        <v>1</v>
      </c>
      <c r="O41" s="251">
        <f>IFERROR(VLOOKUP(H41,Sale!$A:$E,5,0),VLOOKUP(H41,Цены!$A:$G,7,0))*N41</f>
        <v>0</v>
      </c>
      <c r="Q41" s="22" t="s">
        <v>2101</v>
      </c>
      <c r="S41" s="22" t="s">
        <v>2134</v>
      </c>
      <c r="T41" s="22">
        <v>1</v>
      </c>
      <c r="U41" s="22">
        <v>1</v>
      </c>
      <c r="V41" s="22">
        <v>2</v>
      </c>
      <c r="W41" s="22">
        <v>2</v>
      </c>
      <c r="X41" s="22">
        <v>4</v>
      </c>
      <c r="AD41" s="22">
        <v>9088250</v>
      </c>
      <c r="AE41" s="22">
        <v>4</v>
      </c>
      <c r="AF41" s="22">
        <v>2</v>
      </c>
      <c r="AJ41" s="22" t="s">
        <v>2134</v>
      </c>
      <c r="AK41" s="22">
        <v>1</v>
      </c>
      <c r="AL41" s="22">
        <v>1</v>
      </c>
      <c r="AM41" s="22">
        <v>5</v>
      </c>
      <c r="AN41" s="22">
        <v>3</v>
      </c>
      <c r="AP41" s="22" t="s">
        <v>2134</v>
      </c>
      <c r="AQ41" s="22">
        <v>2</v>
      </c>
      <c r="AR41" s="22">
        <v>1</v>
      </c>
      <c r="AS41" s="22">
        <v>3</v>
      </c>
      <c r="AT41" s="40"/>
      <c r="AU41" s="22" t="s">
        <v>2134</v>
      </c>
      <c r="AV41" s="22">
        <v>2</v>
      </c>
      <c r="AW41" s="22">
        <v>1</v>
      </c>
      <c r="AX41" s="22">
        <v>3</v>
      </c>
      <c r="AZ41" s="22" t="s">
        <v>2134</v>
      </c>
      <c r="BA41" s="22">
        <v>2</v>
      </c>
      <c r="BB41" s="22">
        <v>1</v>
      </c>
      <c r="BC41" s="22">
        <v>3</v>
      </c>
      <c r="BE41" s="22" t="s">
        <v>2134</v>
      </c>
      <c r="BF41" s="22">
        <v>1</v>
      </c>
      <c r="BG41" s="22">
        <v>4</v>
      </c>
      <c r="BH41" s="22">
        <v>2</v>
      </c>
      <c r="BJ41" s="22" t="s">
        <v>2134</v>
      </c>
      <c r="BK41" s="22">
        <v>1</v>
      </c>
      <c r="BL41" s="22">
        <v>4</v>
      </c>
      <c r="BM41" s="22">
        <v>2</v>
      </c>
      <c r="BO41" s="22" t="s">
        <v>2134</v>
      </c>
      <c r="BP41" s="22">
        <v>4</v>
      </c>
      <c r="BQ41" s="22">
        <v>2</v>
      </c>
      <c r="BS41" s="22" t="s">
        <v>2134</v>
      </c>
      <c r="BT41" s="22">
        <v>1</v>
      </c>
      <c r="BU41" s="22">
        <v>4</v>
      </c>
      <c r="BV41" s="22">
        <v>2</v>
      </c>
      <c r="BX41" s="22" t="s">
        <v>2134</v>
      </c>
      <c r="BY41" s="22">
        <v>4</v>
      </c>
      <c r="BZ41" s="22">
        <v>2</v>
      </c>
      <c r="CB41" s="22" t="s">
        <v>2134</v>
      </c>
      <c r="CC41" s="22">
        <v>4</v>
      </c>
      <c r="CD41" s="22">
        <v>2</v>
      </c>
      <c r="CF41" s="22" t="s">
        <v>2134</v>
      </c>
      <c r="CG41" s="22">
        <v>1</v>
      </c>
      <c r="CH41" s="22">
        <v>5</v>
      </c>
      <c r="CI41" s="22">
        <v>3</v>
      </c>
      <c r="CK41" s="22" t="s">
        <v>2134</v>
      </c>
      <c r="CL41" s="22">
        <v>1</v>
      </c>
      <c r="CM41" s="22">
        <v>5</v>
      </c>
      <c r="CN41" s="22">
        <v>3</v>
      </c>
      <c r="CQ41" s="22" t="s">
        <v>2719</v>
      </c>
      <c r="CS41" s="22" t="s">
        <v>2134</v>
      </c>
      <c r="CT41" s="22">
        <v>1</v>
      </c>
      <c r="CU41" s="22">
        <v>1</v>
      </c>
      <c r="CV41" s="22">
        <v>1</v>
      </c>
      <c r="CW41" s="22">
        <v>3</v>
      </c>
      <c r="CY41" s="22" t="s">
        <v>2134</v>
      </c>
      <c r="CZ41" s="22">
        <v>1</v>
      </c>
      <c r="DA41" s="22">
        <v>1</v>
      </c>
      <c r="DB41" s="22">
        <v>1</v>
      </c>
      <c r="DC41" s="22">
        <v>3</v>
      </c>
      <c r="DE41" s="22" t="s">
        <v>2134</v>
      </c>
      <c r="DF41" s="22">
        <v>1</v>
      </c>
      <c r="DG41" s="22">
        <v>1</v>
      </c>
      <c r="DH41" s="22">
        <v>1</v>
      </c>
      <c r="DI41" s="22">
        <v>3</v>
      </c>
      <c r="DK41" s="22" t="s">
        <v>2134</v>
      </c>
      <c r="DL41" s="22">
        <v>3</v>
      </c>
      <c r="DN41" s="22" t="s">
        <v>2134</v>
      </c>
      <c r="DO41" s="22">
        <v>3</v>
      </c>
    </row>
    <row r="42" spans="2:171" ht="25.5" customHeight="1">
      <c r="B42" s="22" t="s">
        <v>2110</v>
      </c>
      <c r="C42" s="499"/>
      <c r="D42" s="499"/>
      <c r="E42" s="499"/>
      <c r="F42" s="499"/>
      <c r="H42" s="270" t="str">
        <f>INDEX(DK39:DK42,MATCH(CQ42,DL39:DL42,0))</f>
        <v>-</v>
      </c>
      <c r="I42" s="518" t="str">
        <f>IFERROR(VLOOKUP(H42,Цены!$A:$B,2,0),"-")</f>
        <v>-</v>
      </c>
      <c r="J42" s="519"/>
      <c r="K42" s="519"/>
      <c r="L42" s="519"/>
      <c r="M42" s="520"/>
      <c r="N42" s="264">
        <f>C43</f>
        <v>1</v>
      </c>
      <c r="O42" s="251">
        <f>IFERROR(VLOOKUP(H42,Sale!$A:$E,5,0),VLOOKUP(H42,Цены!$A:$G,7,0))*N42</f>
        <v>0</v>
      </c>
      <c r="Q42" s="335">
        <v>1</v>
      </c>
      <c r="S42" s="22" t="s">
        <v>2134</v>
      </c>
      <c r="T42" s="22">
        <v>1</v>
      </c>
      <c r="U42" s="22">
        <v>1</v>
      </c>
      <c r="V42" s="22">
        <v>2</v>
      </c>
      <c r="W42" s="22">
        <v>3</v>
      </c>
      <c r="X42" s="22">
        <v>1</v>
      </c>
      <c r="AD42" s="22">
        <v>9088250</v>
      </c>
      <c r="AE42" s="22">
        <v>4</v>
      </c>
      <c r="AF42" s="22">
        <v>3</v>
      </c>
      <c r="AH42" s="22" t="s">
        <v>2693</v>
      </c>
      <c r="AJ42" s="22" t="s">
        <v>2134</v>
      </c>
      <c r="AK42" s="22">
        <v>1</v>
      </c>
      <c r="AL42" s="22">
        <v>1</v>
      </c>
      <c r="AM42" s="22">
        <v>5</v>
      </c>
      <c r="AN42" s="22">
        <v>4</v>
      </c>
      <c r="AP42" s="22" t="s">
        <v>2134</v>
      </c>
      <c r="AQ42" s="22">
        <v>2</v>
      </c>
      <c r="AR42" s="22">
        <v>1</v>
      </c>
      <c r="AS42" s="22">
        <v>4</v>
      </c>
      <c r="AT42" s="40"/>
      <c r="AU42" s="22" t="s">
        <v>2134</v>
      </c>
      <c r="AV42" s="22">
        <v>2</v>
      </c>
      <c r="AW42" s="22">
        <v>1</v>
      </c>
      <c r="AX42" s="22">
        <v>4</v>
      </c>
      <c r="AZ42" s="22" t="s">
        <v>2134</v>
      </c>
      <c r="BA42" s="22">
        <v>2</v>
      </c>
      <c r="BB42" s="22">
        <v>1</v>
      </c>
      <c r="BC42" s="22">
        <v>4</v>
      </c>
      <c r="BE42" s="22" t="s">
        <v>2134</v>
      </c>
      <c r="BF42" s="22">
        <v>1</v>
      </c>
      <c r="BG42" s="22">
        <v>4</v>
      </c>
      <c r="BH42" s="22">
        <v>3</v>
      </c>
      <c r="BJ42" s="22" t="s">
        <v>2134</v>
      </c>
      <c r="BK42" s="22">
        <v>1</v>
      </c>
      <c r="BL42" s="22">
        <v>4</v>
      </c>
      <c r="BM42" s="22">
        <v>3</v>
      </c>
      <c r="BO42" s="22" t="s">
        <v>2134</v>
      </c>
      <c r="BP42" s="22">
        <v>4</v>
      </c>
      <c r="BQ42" s="22">
        <v>3</v>
      </c>
      <c r="BS42" s="22" t="s">
        <v>2134</v>
      </c>
      <c r="BT42" s="22">
        <v>1</v>
      </c>
      <c r="BU42" s="22">
        <v>4</v>
      </c>
      <c r="BV42" s="22">
        <v>3</v>
      </c>
      <c r="BX42" s="22" t="s">
        <v>2134</v>
      </c>
      <c r="BY42" s="22">
        <v>4</v>
      </c>
      <c r="BZ42" s="22">
        <v>3</v>
      </c>
      <c r="CB42" s="22" t="s">
        <v>2134</v>
      </c>
      <c r="CC42" s="22">
        <v>4</v>
      </c>
      <c r="CD42" s="22">
        <v>3</v>
      </c>
      <c r="CF42" s="22" t="s">
        <v>2134</v>
      </c>
      <c r="CG42" s="22">
        <v>1</v>
      </c>
      <c r="CH42" s="22">
        <v>5</v>
      </c>
      <c r="CI42" s="22">
        <v>4</v>
      </c>
      <c r="CK42" s="22" t="s">
        <v>2134</v>
      </c>
      <c r="CL42" s="22">
        <v>1</v>
      </c>
      <c r="CM42" s="22">
        <v>5</v>
      </c>
      <c r="CN42" s="22">
        <v>4</v>
      </c>
      <c r="CQ42" s="335">
        <v>1</v>
      </c>
      <c r="CS42" s="22" t="s">
        <v>2134</v>
      </c>
      <c r="CT42" s="22">
        <v>1</v>
      </c>
      <c r="CU42" s="22">
        <v>1</v>
      </c>
      <c r="CV42" s="22">
        <v>1</v>
      </c>
      <c r="CW42" s="22">
        <v>4</v>
      </c>
      <c r="CY42" s="22" t="s">
        <v>2134</v>
      </c>
      <c r="CZ42" s="22">
        <v>1</v>
      </c>
      <c r="DA42" s="22">
        <v>1</v>
      </c>
      <c r="DB42" s="22">
        <v>1</v>
      </c>
      <c r="DC42" s="22">
        <v>4</v>
      </c>
      <c r="DE42" s="22" t="s">
        <v>2134</v>
      </c>
      <c r="DF42" s="22">
        <v>1</v>
      </c>
      <c r="DG42" s="22">
        <v>1</v>
      </c>
      <c r="DH42" s="22">
        <v>1</v>
      </c>
      <c r="DI42" s="22">
        <v>4</v>
      </c>
      <c r="DK42" s="22">
        <v>9247529</v>
      </c>
      <c r="DL42" s="22">
        <v>4</v>
      </c>
      <c r="DN42" s="22" t="s">
        <v>2134</v>
      </c>
      <c r="DO42" s="22">
        <v>4</v>
      </c>
    </row>
    <row r="43" spans="2:171" ht="25.5" customHeight="1">
      <c r="B43" s="510" t="s">
        <v>2715</v>
      </c>
      <c r="C43" s="500">
        <v>1</v>
      </c>
      <c r="H43" s="270" t="str">
        <f>INDEX(DN39:DN42,MATCH(CQ42,DO39:DO42,0))</f>
        <v>-</v>
      </c>
      <c r="I43" s="518" t="str">
        <f>IFERROR(VLOOKUP(H43,Цены!$A:$B,2,0),"-")</f>
        <v>-</v>
      </c>
      <c r="J43" s="519"/>
      <c r="K43" s="519"/>
      <c r="L43" s="519"/>
      <c r="M43" s="520"/>
      <c r="N43" s="264">
        <f>C43</f>
        <v>1</v>
      </c>
      <c r="O43" s="251">
        <f>IFERROR(VLOOKUP(H43,Sale!$A:$E,5,0),VLOOKUP(H43,Цены!$A:$G,7,0))*N43</f>
        <v>0</v>
      </c>
      <c r="S43" s="22" t="s">
        <v>2134</v>
      </c>
      <c r="T43" s="22">
        <v>1</v>
      </c>
      <c r="U43" s="22">
        <v>1</v>
      </c>
      <c r="V43" s="22">
        <v>2</v>
      </c>
      <c r="W43" s="22">
        <v>3</v>
      </c>
      <c r="X43" s="22">
        <v>2</v>
      </c>
      <c r="AD43" s="22">
        <v>9088250</v>
      </c>
      <c r="AE43" s="22">
        <v>4</v>
      </c>
      <c r="AF43" s="22">
        <v>4</v>
      </c>
      <c r="AH43" s="22" t="s">
        <v>2230</v>
      </c>
      <c r="AJ43" s="22" t="s">
        <v>2134</v>
      </c>
      <c r="AK43" s="22">
        <v>1</v>
      </c>
      <c r="AL43" s="22">
        <v>1</v>
      </c>
      <c r="AM43" s="22">
        <v>5</v>
      </c>
      <c r="AN43" s="22">
        <v>5</v>
      </c>
      <c r="AP43" s="22" t="s">
        <v>2134</v>
      </c>
      <c r="AQ43" s="22">
        <v>2</v>
      </c>
      <c r="AR43" s="22">
        <v>1</v>
      </c>
      <c r="AS43" s="22">
        <v>5</v>
      </c>
      <c r="AT43" s="40"/>
      <c r="AU43" s="22" t="s">
        <v>2134</v>
      </c>
      <c r="AV43" s="22">
        <v>2</v>
      </c>
      <c r="AW43" s="22">
        <v>1</v>
      </c>
      <c r="AX43" s="22">
        <v>5</v>
      </c>
      <c r="AZ43" s="22" t="s">
        <v>2134</v>
      </c>
      <c r="BA43" s="22">
        <v>2</v>
      </c>
      <c r="BB43" s="22">
        <v>1</v>
      </c>
      <c r="BC43" s="22">
        <v>5</v>
      </c>
      <c r="BE43" s="22" t="s">
        <v>2134</v>
      </c>
      <c r="BF43" s="22">
        <v>1</v>
      </c>
      <c r="BG43" s="22">
        <v>4</v>
      </c>
      <c r="BH43" s="22">
        <v>4</v>
      </c>
      <c r="BJ43" s="22" t="s">
        <v>2134</v>
      </c>
      <c r="BK43" s="22">
        <v>1</v>
      </c>
      <c r="BL43" s="22">
        <v>4</v>
      </c>
      <c r="BM43" s="22">
        <v>4</v>
      </c>
      <c r="BO43" s="22" t="s">
        <v>2134</v>
      </c>
      <c r="BP43" s="22">
        <v>4</v>
      </c>
      <c r="BQ43" s="22">
        <v>4</v>
      </c>
      <c r="BS43" s="22" t="s">
        <v>2134</v>
      </c>
      <c r="BT43" s="22">
        <v>1</v>
      </c>
      <c r="BU43" s="22">
        <v>4</v>
      </c>
      <c r="BV43" s="22">
        <v>4</v>
      </c>
      <c r="BX43" s="22" t="s">
        <v>2134</v>
      </c>
      <c r="BY43" s="22">
        <v>4</v>
      </c>
      <c r="BZ43" s="22">
        <v>4</v>
      </c>
      <c r="CB43" s="22" t="s">
        <v>2134</v>
      </c>
      <c r="CC43" s="22">
        <v>4</v>
      </c>
      <c r="CD43" s="22">
        <v>4</v>
      </c>
      <c r="CF43" s="22" t="s">
        <v>2134</v>
      </c>
      <c r="CG43" s="22">
        <v>1</v>
      </c>
      <c r="CH43" s="22">
        <v>5</v>
      </c>
      <c r="CI43" s="22">
        <v>5</v>
      </c>
      <c r="CK43" s="22" t="s">
        <v>2134</v>
      </c>
      <c r="CL43" s="22">
        <v>1</v>
      </c>
      <c r="CM43" s="22">
        <v>5</v>
      </c>
      <c r="CN43" s="22">
        <v>5</v>
      </c>
      <c r="CS43" s="22" t="s">
        <v>2134</v>
      </c>
      <c r="CT43" s="22">
        <v>1</v>
      </c>
      <c r="CU43" s="22">
        <v>1</v>
      </c>
      <c r="CV43" s="22">
        <v>1</v>
      </c>
      <c r="CW43" s="22">
        <v>5</v>
      </c>
      <c r="CY43" s="22" t="s">
        <v>2134</v>
      </c>
      <c r="CZ43" s="22">
        <v>1</v>
      </c>
      <c r="DA43" s="22">
        <v>1</v>
      </c>
      <c r="DB43" s="22">
        <v>1</v>
      </c>
      <c r="DC43" s="22">
        <v>5</v>
      </c>
      <c r="DE43" s="22" t="s">
        <v>2134</v>
      </c>
      <c r="DF43" s="22">
        <v>1</v>
      </c>
      <c r="DG43" s="22">
        <v>1</v>
      </c>
      <c r="DH43" s="22">
        <v>1</v>
      </c>
      <c r="DI43" s="22">
        <v>5</v>
      </c>
    </row>
    <row r="44" spans="2:171" ht="25.5" customHeight="1">
      <c r="B44" s="511"/>
      <c r="C44" s="501"/>
      <c r="H44" s="493" t="s">
        <v>2673</v>
      </c>
      <c r="I44" s="494"/>
      <c r="J44" s="494"/>
      <c r="K44" s="494"/>
      <c r="L44" s="494"/>
      <c r="M44" s="495"/>
      <c r="N44" s="491">
        <f>SUM(O39:O43)</f>
        <v>0</v>
      </c>
      <c r="O44" s="492"/>
      <c r="Q44" s="22" t="s">
        <v>2666</v>
      </c>
      <c r="S44" s="22" t="s">
        <v>2134</v>
      </c>
      <c r="T44" s="22">
        <v>1</v>
      </c>
      <c r="U44" s="22">
        <v>1</v>
      </c>
      <c r="V44" s="22">
        <v>2</v>
      </c>
      <c r="W44" s="22">
        <v>3</v>
      </c>
      <c r="X44" s="22">
        <v>3</v>
      </c>
      <c r="AD44" s="22">
        <v>9088250</v>
      </c>
      <c r="AE44" s="22">
        <v>4</v>
      </c>
      <c r="AF44" s="22">
        <v>5</v>
      </c>
      <c r="AH44" s="22" t="s">
        <v>2231</v>
      </c>
      <c r="AJ44" s="22" t="s">
        <v>2134</v>
      </c>
      <c r="AK44" s="22">
        <v>1</v>
      </c>
      <c r="AL44" s="22">
        <v>1</v>
      </c>
      <c r="AM44" s="22">
        <v>6</v>
      </c>
      <c r="AN44" s="22">
        <v>1</v>
      </c>
      <c r="AP44" s="22" t="s">
        <v>2134</v>
      </c>
      <c r="AQ44" s="22">
        <v>2</v>
      </c>
      <c r="AR44" s="22">
        <v>2</v>
      </c>
      <c r="AS44" s="22">
        <v>1</v>
      </c>
      <c r="AT44" s="40"/>
      <c r="AU44" s="22" t="s">
        <v>2134</v>
      </c>
      <c r="AV44" s="22">
        <v>2</v>
      </c>
      <c r="AW44" s="22">
        <v>2</v>
      </c>
      <c r="AX44" s="22">
        <v>1</v>
      </c>
      <c r="AZ44" s="22" t="s">
        <v>2134</v>
      </c>
      <c r="BA44" s="22">
        <v>2</v>
      </c>
      <c r="BB44" s="22">
        <v>2</v>
      </c>
      <c r="BC44" s="22">
        <v>1</v>
      </c>
      <c r="BE44" s="22" t="s">
        <v>2134</v>
      </c>
      <c r="BF44" s="22">
        <v>1</v>
      </c>
      <c r="BG44" s="22">
        <v>4</v>
      </c>
      <c r="BH44" s="22">
        <v>5</v>
      </c>
      <c r="BJ44" s="22" t="s">
        <v>2134</v>
      </c>
      <c r="BK44" s="22">
        <v>1</v>
      </c>
      <c r="BL44" s="22">
        <v>4</v>
      </c>
      <c r="BM44" s="22">
        <v>5</v>
      </c>
      <c r="BO44" s="22" t="s">
        <v>2134</v>
      </c>
      <c r="BP44" s="22">
        <v>4</v>
      </c>
      <c r="BQ44" s="22">
        <v>5</v>
      </c>
      <c r="BS44" s="22" t="s">
        <v>2134</v>
      </c>
      <c r="BT44" s="22">
        <v>1</v>
      </c>
      <c r="BU44" s="22">
        <v>4</v>
      </c>
      <c r="BV44" s="22">
        <v>5</v>
      </c>
      <c r="BX44" s="22" t="s">
        <v>2134</v>
      </c>
      <c r="BY44" s="22">
        <v>4</v>
      </c>
      <c r="BZ44" s="22">
        <v>5</v>
      </c>
      <c r="CB44" s="22" t="s">
        <v>2134</v>
      </c>
      <c r="CC44" s="22">
        <v>4</v>
      </c>
      <c r="CD44" s="22">
        <v>5</v>
      </c>
      <c r="CF44" s="22" t="s">
        <v>2134</v>
      </c>
      <c r="CG44" s="22">
        <v>1</v>
      </c>
      <c r="CH44" s="22">
        <v>6</v>
      </c>
      <c r="CI44" s="22">
        <v>1</v>
      </c>
      <c r="CK44" s="22" t="s">
        <v>2134</v>
      </c>
      <c r="CL44" s="22">
        <v>1</v>
      </c>
      <c r="CM44" s="22">
        <v>6</v>
      </c>
      <c r="CN44" s="22">
        <v>1</v>
      </c>
      <c r="CQ44" s="22" t="s">
        <v>2720</v>
      </c>
      <c r="CS44" s="22" t="s">
        <v>2134</v>
      </c>
      <c r="CT44" s="22">
        <v>1</v>
      </c>
      <c r="CU44" s="22">
        <v>1</v>
      </c>
      <c r="CV44" s="22">
        <v>1</v>
      </c>
      <c r="CW44" s="22">
        <v>6</v>
      </c>
      <c r="CY44" s="22" t="s">
        <v>2134</v>
      </c>
      <c r="CZ44" s="22">
        <v>1</v>
      </c>
      <c r="DA44" s="22">
        <v>1</v>
      </c>
      <c r="DB44" s="22">
        <v>1</v>
      </c>
      <c r="DC44" s="22">
        <v>6</v>
      </c>
      <c r="DE44" s="22" t="s">
        <v>2134</v>
      </c>
      <c r="DF44" s="22">
        <v>1</v>
      </c>
      <c r="DG44" s="22">
        <v>1</v>
      </c>
      <c r="DH44" s="22">
        <v>1</v>
      </c>
      <c r="DI44" s="22">
        <v>6</v>
      </c>
    </row>
    <row r="45" spans="2:171" ht="25.5" customHeight="1">
      <c r="B45" s="512"/>
      <c r="C45" s="502"/>
      <c r="Q45" s="22" t="s">
        <v>2669</v>
      </c>
      <c r="S45" s="22" t="s">
        <v>2134</v>
      </c>
      <c r="T45" s="22">
        <v>1</v>
      </c>
      <c r="U45" s="22">
        <v>1</v>
      </c>
      <c r="V45" s="22">
        <v>2</v>
      </c>
      <c r="W45" s="22">
        <v>3</v>
      </c>
      <c r="X45" s="22">
        <v>4</v>
      </c>
      <c r="AD45" s="22">
        <v>9099871</v>
      </c>
      <c r="AE45" s="22">
        <v>4</v>
      </c>
      <c r="AF45" s="22">
        <v>6</v>
      </c>
      <c r="AH45" s="22" t="s">
        <v>2236</v>
      </c>
      <c r="AJ45" s="22" t="s">
        <v>2134</v>
      </c>
      <c r="AK45" s="22">
        <v>1</v>
      </c>
      <c r="AL45" s="22">
        <v>1</v>
      </c>
      <c r="AM45" s="22">
        <v>6</v>
      </c>
      <c r="AN45" s="22">
        <v>2</v>
      </c>
      <c r="AP45" s="22" t="s">
        <v>2134</v>
      </c>
      <c r="AQ45" s="22">
        <v>2</v>
      </c>
      <c r="AR45" s="22">
        <v>2</v>
      </c>
      <c r="AS45" s="22">
        <v>2</v>
      </c>
      <c r="AT45" s="40"/>
      <c r="AU45" s="22" t="s">
        <v>2134</v>
      </c>
      <c r="AV45" s="22">
        <v>2</v>
      </c>
      <c r="AW45" s="22">
        <v>2</v>
      </c>
      <c r="AX45" s="22">
        <v>2</v>
      </c>
      <c r="AZ45" s="22" t="s">
        <v>2134</v>
      </c>
      <c r="BA45" s="22">
        <v>2</v>
      </c>
      <c r="BB45" s="22">
        <v>2</v>
      </c>
      <c r="BC45" s="22">
        <v>2</v>
      </c>
      <c r="BE45" s="22" t="s">
        <v>2134</v>
      </c>
      <c r="BF45" s="22">
        <v>1</v>
      </c>
      <c r="BG45" s="22">
        <v>4</v>
      </c>
      <c r="BH45" s="22">
        <v>6</v>
      </c>
      <c r="BJ45" s="22" t="s">
        <v>2134</v>
      </c>
      <c r="BK45" s="22">
        <v>1</v>
      </c>
      <c r="BL45" s="22">
        <v>4</v>
      </c>
      <c r="BM45" s="22">
        <v>6</v>
      </c>
      <c r="BO45" s="22" t="s">
        <v>2134</v>
      </c>
      <c r="BP45" s="22">
        <v>4</v>
      </c>
      <c r="BQ45" s="22">
        <v>6</v>
      </c>
      <c r="BS45" s="22" t="s">
        <v>2134</v>
      </c>
      <c r="BT45" s="22">
        <v>1</v>
      </c>
      <c r="BU45" s="22">
        <v>4</v>
      </c>
      <c r="BV45" s="22">
        <v>6</v>
      </c>
      <c r="BX45" s="22" t="s">
        <v>2134</v>
      </c>
      <c r="BY45" s="22">
        <v>4</v>
      </c>
      <c r="BZ45" s="22">
        <v>6</v>
      </c>
      <c r="CB45" s="22" t="s">
        <v>2134</v>
      </c>
      <c r="CC45" s="22">
        <v>4</v>
      </c>
      <c r="CD45" s="22">
        <v>6</v>
      </c>
      <c r="CF45" s="22" t="s">
        <v>2134</v>
      </c>
      <c r="CG45" s="22">
        <v>1</v>
      </c>
      <c r="CH45" s="22">
        <v>6</v>
      </c>
      <c r="CI45" s="22">
        <v>2</v>
      </c>
      <c r="CK45" s="22" t="s">
        <v>2134</v>
      </c>
      <c r="CL45" s="22">
        <v>1</v>
      </c>
      <c r="CM45" s="22">
        <v>6</v>
      </c>
      <c r="CN45" s="22">
        <v>2</v>
      </c>
      <c r="CQ45" s="22" t="s">
        <v>2286</v>
      </c>
      <c r="CS45" s="22" t="s">
        <v>2134</v>
      </c>
      <c r="CT45" s="22">
        <v>1</v>
      </c>
      <c r="CU45" s="22">
        <v>1</v>
      </c>
      <c r="CV45" s="22">
        <v>1</v>
      </c>
      <c r="CW45" s="22">
        <v>7</v>
      </c>
      <c r="CY45" s="22" t="s">
        <v>2134</v>
      </c>
      <c r="CZ45" s="22">
        <v>1</v>
      </c>
      <c r="DA45" s="22">
        <v>1</v>
      </c>
      <c r="DB45" s="22">
        <v>1</v>
      </c>
      <c r="DC45" s="22">
        <v>7</v>
      </c>
      <c r="DE45" s="22" t="s">
        <v>2134</v>
      </c>
      <c r="DF45" s="22">
        <v>1</v>
      </c>
      <c r="DG45" s="22">
        <v>1</v>
      </c>
      <c r="DH45" s="22">
        <v>1</v>
      </c>
      <c r="DI45" s="22">
        <v>7</v>
      </c>
    </row>
    <row r="46" spans="2:171" ht="25.5" customHeight="1">
      <c r="Q46" s="22" t="s">
        <v>2670</v>
      </c>
      <c r="S46" s="22" t="s">
        <v>2134</v>
      </c>
      <c r="T46" s="22">
        <v>1</v>
      </c>
      <c r="U46" s="22">
        <v>1</v>
      </c>
      <c r="V46" s="22">
        <v>2</v>
      </c>
      <c r="W46" s="22">
        <v>4</v>
      </c>
      <c r="X46" s="22">
        <v>1</v>
      </c>
      <c r="AD46" s="22">
        <v>9088250</v>
      </c>
      <c r="AE46" s="22">
        <v>4</v>
      </c>
      <c r="AF46" s="22">
        <v>7</v>
      </c>
      <c r="AH46" s="22" t="s">
        <v>2694</v>
      </c>
      <c r="AJ46" s="22" t="s">
        <v>2134</v>
      </c>
      <c r="AK46" s="22">
        <v>1</v>
      </c>
      <c r="AL46" s="22">
        <v>1</v>
      </c>
      <c r="AM46" s="22">
        <v>6</v>
      </c>
      <c r="AN46" s="22">
        <v>3</v>
      </c>
      <c r="AP46" s="22" t="s">
        <v>2134</v>
      </c>
      <c r="AQ46" s="22">
        <v>2</v>
      </c>
      <c r="AR46" s="22">
        <v>2</v>
      </c>
      <c r="AS46" s="22">
        <v>3</v>
      </c>
      <c r="AT46" s="40"/>
      <c r="AU46" s="22" t="s">
        <v>2134</v>
      </c>
      <c r="AV46" s="22">
        <v>2</v>
      </c>
      <c r="AW46" s="22">
        <v>2</v>
      </c>
      <c r="AX46" s="22">
        <v>3</v>
      </c>
      <c r="AZ46" s="22" t="s">
        <v>2134</v>
      </c>
      <c r="BA46" s="22">
        <v>2</v>
      </c>
      <c r="BB46" s="22">
        <v>2</v>
      </c>
      <c r="BC46" s="22">
        <v>3</v>
      </c>
      <c r="BE46" s="22" t="s">
        <v>2134</v>
      </c>
      <c r="BF46" s="22">
        <v>1</v>
      </c>
      <c r="BG46" s="22">
        <v>4</v>
      </c>
      <c r="BH46" s="22">
        <v>7</v>
      </c>
      <c r="BJ46" s="22" t="s">
        <v>2134</v>
      </c>
      <c r="BK46" s="22">
        <v>1</v>
      </c>
      <c r="BL46" s="22">
        <v>4</v>
      </c>
      <c r="BM46" s="22">
        <v>7</v>
      </c>
      <c r="BO46" s="22">
        <v>9194648</v>
      </c>
      <c r="BP46" s="22">
        <v>4</v>
      </c>
      <c r="BQ46" s="22">
        <v>7</v>
      </c>
      <c r="BS46" s="22" t="s">
        <v>2134</v>
      </c>
      <c r="BT46" s="22">
        <v>1</v>
      </c>
      <c r="BU46" s="22">
        <v>4</v>
      </c>
      <c r="BV46" s="22">
        <v>7</v>
      </c>
      <c r="BX46" s="22">
        <v>9194637</v>
      </c>
      <c r="BY46" s="22">
        <v>4</v>
      </c>
      <c r="BZ46" s="22">
        <v>7</v>
      </c>
      <c r="CB46" s="22">
        <v>9194638</v>
      </c>
      <c r="CC46" s="22">
        <v>4</v>
      </c>
      <c r="CD46" s="22">
        <v>7</v>
      </c>
      <c r="CF46" s="22" t="s">
        <v>2134</v>
      </c>
      <c r="CG46" s="22">
        <v>1</v>
      </c>
      <c r="CH46" s="22">
        <v>6</v>
      </c>
      <c r="CI46" s="22">
        <v>3</v>
      </c>
      <c r="CK46" s="22" t="s">
        <v>2134</v>
      </c>
      <c r="CL46" s="22">
        <v>1</v>
      </c>
      <c r="CM46" s="22">
        <v>6</v>
      </c>
      <c r="CN46" s="22">
        <v>3</v>
      </c>
      <c r="CQ46" s="22" t="s">
        <v>2289</v>
      </c>
      <c r="CS46" s="22" t="s">
        <v>2134</v>
      </c>
      <c r="CT46" s="22">
        <v>1</v>
      </c>
      <c r="CU46" s="22">
        <v>1</v>
      </c>
      <c r="CV46" s="22">
        <v>1</v>
      </c>
      <c r="CW46" s="22">
        <v>8</v>
      </c>
      <c r="CY46" s="22" t="s">
        <v>2134</v>
      </c>
      <c r="CZ46" s="22">
        <v>1</v>
      </c>
      <c r="DA46" s="22">
        <v>1</v>
      </c>
      <c r="DB46" s="22">
        <v>1</v>
      </c>
      <c r="DC46" s="22">
        <v>8</v>
      </c>
      <c r="DE46" s="22" t="s">
        <v>2134</v>
      </c>
      <c r="DF46" s="22">
        <v>1</v>
      </c>
      <c r="DG46" s="22">
        <v>1</v>
      </c>
      <c r="DH46" s="22">
        <v>1</v>
      </c>
      <c r="DI46" s="22">
        <v>8</v>
      </c>
    </row>
    <row r="47" spans="2:171">
      <c r="Q47" s="22" t="s">
        <v>2671</v>
      </c>
      <c r="S47" s="22" t="s">
        <v>2134</v>
      </c>
      <c r="T47" s="22">
        <v>1</v>
      </c>
      <c r="U47" s="22">
        <v>1</v>
      </c>
      <c r="V47" s="22">
        <v>2</v>
      </c>
      <c r="W47" s="22">
        <v>4</v>
      </c>
      <c r="X47" s="22">
        <v>2</v>
      </c>
      <c r="AD47" s="22">
        <v>9088250</v>
      </c>
      <c r="AE47" s="22">
        <v>4</v>
      </c>
      <c r="AF47" s="22">
        <v>8</v>
      </c>
      <c r="AH47" s="335">
        <v>1</v>
      </c>
      <c r="AJ47" s="22" t="s">
        <v>2134</v>
      </c>
      <c r="AK47" s="22">
        <v>1</v>
      </c>
      <c r="AL47" s="22">
        <v>1</v>
      </c>
      <c r="AM47" s="22">
        <v>6</v>
      </c>
      <c r="AN47" s="22">
        <v>4</v>
      </c>
      <c r="AP47" s="22" t="s">
        <v>2134</v>
      </c>
      <c r="AQ47" s="22">
        <v>2</v>
      </c>
      <c r="AR47" s="22">
        <v>2</v>
      </c>
      <c r="AS47" s="22">
        <v>4</v>
      </c>
      <c r="AT47" s="40"/>
      <c r="AU47" s="22" t="s">
        <v>2134</v>
      </c>
      <c r="AV47" s="22">
        <v>2</v>
      </c>
      <c r="AW47" s="22">
        <v>2</v>
      </c>
      <c r="AX47" s="22">
        <v>4</v>
      </c>
      <c r="AZ47" s="22" t="s">
        <v>2134</v>
      </c>
      <c r="BA47" s="22">
        <v>2</v>
      </c>
      <c r="BB47" s="22">
        <v>2</v>
      </c>
      <c r="BC47" s="22">
        <v>4</v>
      </c>
      <c r="BE47" s="22" t="s">
        <v>2134</v>
      </c>
      <c r="BF47" s="22">
        <v>1</v>
      </c>
      <c r="BG47" s="22">
        <v>5</v>
      </c>
      <c r="BH47" s="22">
        <v>1</v>
      </c>
      <c r="BJ47" s="22" t="s">
        <v>2134</v>
      </c>
      <c r="BK47" s="22">
        <v>1</v>
      </c>
      <c r="BL47" s="22">
        <v>5</v>
      </c>
      <c r="BM47" s="22">
        <v>1</v>
      </c>
      <c r="BS47" s="22" t="s">
        <v>2134</v>
      </c>
      <c r="BT47" s="22">
        <v>1</v>
      </c>
      <c r="BU47" s="22">
        <v>5</v>
      </c>
      <c r="BV47" s="22">
        <v>1</v>
      </c>
      <c r="CF47" s="22" t="s">
        <v>2134</v>
      </c>
      <c r="CG47" s="22">
        <v>1</v>
      </c>
      <c r="CH47" s="22">
        <v>6</v>
      </c>
      <c r="CI47" s="22">
        <v>4</v>
      </c>
      <c r="CK47" s="22" t="s">
        <v>2134</v>
      </c>
      <c r="CL47" s="22">
        <v>1</v>
      </c>
      <c r="CM47" s="22">
        <v>6</v>
      </c>
      <c r="CN47" s="22">
        <v>4</v>
      </c>
      <c r="CQ47" s="335">
        <v>1</v>
      </c>
      <c r="CS47" s="22" t="s">
        <v>2134</v>
      </c>
      <c r="CT47" s="22">
        <v>1</v>
      </c>
      <c r="CU47" s="22">
        <v>1</v>
      </c>
      <c r="CV47" s="22">
        <v>2</v>
      </c>
      <c r="CW47" s="22">
        <v>1</v>
      </c>
      <c r="CY47" s="22" t="s">
        <v>2134</v>
      </c>
      <c r="CZ47" s="22">
        <v>1</v>
      </c>
      <c r="DA47" s="22">
        <v>1</v>
      </c>
      <c r="DB47" s="22">
        <v>2</v>
      </c>
      <c r="DC47" s="22">
        <v>1</v>
      </c>
      <c r="DE47" s="22" t="s">
        <v>2134</v>
      </c>
      <c r="DF47" s="22">
        <v>1</v>
      </c>
      <c r="DG47" s="22">
        <v>1</v>
      </c>
      <c r="DH47" s="22">
        <v>2</v>
      </c>
      <c r="DI47" s="22">
        <v>1</v>
      </c>
    </row>
    <row r="48" spans="2:171" ht="24.75" customHeight="1">
      <c r="B48" s="513" t="s">
        <v>2727</v>
      </c>
      <c r="C48" s="513"/>
      <c r="D48" s="513"/>
      <c r="E48" s="513"/>
      <c r="F48" s="513"/>
      <c r="G48" s="513"/>
      <c r="H48" s="513"/>
      <c r="I48" s="513"/>
      <c r="J48" s="513"/>
      <c r="K48" s="513"/>
      <c r="L48" s="513"/>
      <c r="M48" s="513"/>
      <c r="N48" s="513"/>
      <c r="O48" s="513"/>
      <c r="Q48" s="335">
        <v>1</v>
      </c>
      <c r="S48" s="22" t="s">
        <v>2134</v>
      </c>
      <c r="T48" s="22">
        <v>1</v>
      </c>
      <c r="U48" s="22">
        <v>1</v>
      </c>
      <c r="V48" s="22">
        <v>2</v>
      </c>
      <c r="W48" s="22">
        <v>4</v>
      </c>
      <c r="X48" s="22">
        <v>3</v>
      </c>
      <c r="AD48" s="22">
        <v>9088250</v>
      </c>
      <c r="AE48" s="22">
        <v>4</v>
      </c>
      <c r="AF48" s="22">
        <v>9</v>
      </c>
      <c r="AJ48" s="22" t="s">
        <v>2134</v>
      </c>
      <c r="AK48" s="22">
        <v>1</v>
      </c>
      <c r="AL48" s="22">
        <v>1</v>
      </c>
      <c r="AM48" s="22">
        <v>6</v>
      </c>
      <c r="AN48" s="22">
        <v>5</v>
      </c>
      <c r="AP48" s="22" t="s">
        <v>2134</v>
      </c>
      <c r="AQ48" s="22">
        <v>2</v>
      </c>
      <c r="AR48" s="22">
        <v>2</v>
      </c>
      <c r="AS48" s="22">
        <v>5</v>
      </c>
      <c r="AT48" s="40"/>
      <c r="AU48" s="22" t="s">
        <v>2134</v>
      </c>
      <c r="AV48" s="22">
        <v>2</v>
      </c>
      <c r="AW48" s="22">
        <v>2</v>
      </c>
      <c r="AX48" s="22">
        <v>5</v>
      </c>
      <c r="AZ48" s="22" t="s">
        <v>2134</v>
      </c>
      <c r="BA48" s="22">
        <v>2</v>
      </c>
      <c r="BB48" s="22">
        <v>2</v>
      </c>
      <c r="BC48" s="22">
        <v>5</v>
      </c>
      <c r="BE48" s="22" t="s">
        <v>2134</v>
      </c>
      <c r="BF48" s="22">
        <v>1</v>
      </c>
      <c r="BG48" s="22">
        <v>5</v>
      </c>
      <c r="BH48" s="22">
        <v>2</v>
      </c>
      <c r="BJ48" s="22" t="s">
        <v>2134</v>
      </c>
      <c r="BK48" s="22">
        <v>1</v>
      </c>
      <c r="BL48" s="22">
        <v>5</v>
      </c>
      <c r="BM48" s="22">
        <v>2</v>
      </c>
      <c r="BS48" s="22" t="s">
        <v>2134</v>
      </c>
      <c r="BT48" s="22">
        <v>1</v>
      </c>
      <c r="BU48" s="22">
        <v>5</v>
      </c>
      <c r="BV48" s="22">
        <v>2</v>
      </c>
      <c r="CF48" s="22" t="s">
        <v>2134</v>
      </c>
      <c r="CG48" s="22">
        <v>1</v>
      </c>
      <c r="CH48" s="22">
        <v>6</v>
      </c>
      <c r="CI48" s="22">
        <v>5</v>
      </c>
      <c r="CK48" s="22" t="s">
        <v>2134</v>
      </c>
      <c r="CL48" s="22">
        <v>1</v>
      </c>
      <c r="CM48" s="22">
        <v>6</v>
      </c>
      <c r="CN48" s="22">
        <v>5</v>
      </c>
      <c r="CS48" s="22" t="s">
        <v>2134</v>
      </c>
      <c r="CT48" s="22">
        <v>1</v>
      </c>
      <c r="CU48" s="22">
        <v>1</v>
      </c>
      <c r="CV48" s="22">
        <v>2</v>
      </c>
      <c r="CW48" s="22">
        <v>2</v>
      </c>
      <c r="CY48" s="22" t="s">
        <v>2134</v>
      </c>
      <c r="CZ48" s="22">
        <v>1</v>
      </c>
      <c r="DA48" s="22">
        <v>1</v>
      </c>
      <c r="DB48" s="22">
        <v>2</v>
      </c>
      <c r="DC48" s="22">
        <v>2</v>
      </c>
      <c r="DE48" s="22" t="s">
        <v>2134</v>
      </c>
      <c r="DF48" s="22">
        <v>1</v>
      </c>
      <c r="DG48" s="22">
        <v>1</v>
      </c>
      <c r="DH48" s="22">
        <v>2</v>
      </c>
      <c r="DI48" s="22">
        <v>2</v>
      </c>
      <c r="EX48" s="22" t="s">
        <v>2704</v>
      </c>
      <c r="EY48" s="22" t="s">
        <v>2757</v>
      </c>
      <c r="EZ48" s="22" t="s">
        <v>2764</v>
      </c>
      <c r="FA48" s="22" t="s">
        <v>2763</v>
      </c>
      <c r="FB48" s="22" t="s">
        <v>2766</v>
      </c>
      <c r="FE48" s="22" t="s">
        <v>2704</v>
      </c>
      <c r="FF48" s="22" t="s">
        <v>2757</v>
      </c>
      <c r="FG48" s="22" t="s">
        <v>2764</v>
      </c>
      <c r="FH48" s="22" t="s">
        <v>2763</v>
      </c>
      <c r="FI48" s="22" t="s">
        <v>2766</v>
      </c>
      <c r="FK48" s="22" t="s">
        <v>2704</v>
      </c>
      <c r="FL48" s="22" t="s">
        <v>2757</v>
      </c>
      <c r="FM48" s="22" t="s">
        <v>2764</v>
      </c>
      <c r="FN48" s="22" t="s">
        <v>2763</v>
      </c>
      <c r="FO48" s="22" t="s">
        <v>2766</v>
      </c>
    </row>
    <row r="49" spans="2:180" ht="51" customHeight="1">
      <c r="S49" s="22" t="s">
        <v>2134</v>
      </c>
      <c r="T49" s="22">
        <v>1</v>
      </c>
      <c r="U49" s="22">
        <v>1</v>
      </c>
      <c r="V49" s="22">
        <v>2</v>
      </c>
      <c r="W49" s="22">
        <v>4</v>
      </c>
      <c r="X49" s="22">
        <v>4</v>
      </c>
      <c r="AD49" s="22" t="s">
        <v>2134</v>
      </c>
      <c r="AE49" s="22">
        <v>5</v>
      </c>
      <c r="AF49" s="22">
        <v>1</v>
      </c>
      <c r="AH49" s="22" t="s">
        <v>2696</v>
      </c>
      <c r="AJ49" s="22" t="s">
        <v>2134</v>
      </c>
      <c r="AK49" s="22">
        <v>1</v>
      </c>
      <c r="AL49" s="22">
        <v>1</v>
      </c>
      <c r="AM49" s="22">
        <v>7</v>
      </c>
      <c r="AN49" s="22">
        <v>1</v>
      </c>
      <c r="AP49" s="22" t="s">
        <v>2134</v>
      </c>
      <c r="AQ49" s="22">
        <v>2</v>
      </c>
      <c r="AR49" s="22">
        <v>3</v>
      </c>
      <c r="AS49" s="22">
        <v>1</v>
      </c>
      <c r="AT49" s="40"/>
      <c r="AU49" s="22" t="s">
        <v>2134</v>
      </c>
      <c r="AV49" s="22">
        <v>2</v>
      </c>
      <c r="AW49" s="22">
        <v>3</v>
      </c>
      <c r="AX49" s="22">
        <v>1</v>
      </c>
      <c r="AZ49" s="22" t="s">
        <v>2134</v>
      </c>
      <c r="BA49" s="22">
        <v>2</v>
      </c>
      <c r="BB49" s="22">
        <v>3</v>
      </c>
      <c r="BC49" s="22">
        <v>1</v>
      </c>
      <c r="BE49" s="22" t="s">
        <v>2134</v>
      </c>
      <c r="BF49" s="22">
        <v>1</v>
      </c>
      <c r="BG49" s="22">
        <v>5</v>
      </c>
      <c r="BH49" s="22">
        <v>3</v>
      </c>
      <c r="BJ49" s="22" t="s">
        <v>2134</v>
      </c>
      <c r="BK49" s="22">
        <v>1</v>
      </c>
      <c r="BL49" s="22">
        <v>5</v>
      </c>
      <c r="BM49" s="22">
        <v>3</v>
      </c>
      <c r="BS49" s="22" t="s">
        <v>2134</v>
      </c>
      <c r="BT49" s="22">
        <v>1</v>
      </c>
      <c r="BU49" s="22">
        <v>5</v>
      </c>
      <c r="BV49" s="22">
        <v>3</v>
      </c>
      <c r="CF49" s="22" t="s">
        <v>2134</v>
      </c>
      <c r="CG49" s="22">
        <v>1</v>
      </c>
      <c r="CH49" s="22">
        <v>7</v>
      </c>
      <c r="CI49" s="22">
        <v>1</v>
      </c>
      <c r="CK49" s="22" t="s">
        <v>2134</v>
      </c>
      <c r="CL49" s="22">
        <v>1</v>
      </c>
      <c r="CM49" s="22">
        <v>7</v>
      </c>
      <c r="CN49" s="22">
        <v>1</v>
      </c>
      <c r="CQ49" s="22" t="s">
        <v>2693</v>
      </c>
      <c r="CS49" s="22" t="s">
        <v>2134</v>
      </c>
      <c r="CT49" s="22">
        <v>1</v>
      </c>
      <c r="CU49" s="22">
        <v>1</v>
      </c>
      <c r="CV49" s="22">
        <v>2</v>
      </c>
      <c r="CW49" s="22">
        <v>3</v>
      </c>
      <c r="CY49" s="22" t="s">
        <v>2134</v>
      </c>
      <c r="CZ49" s="22">
        <v>1</v>
      </c>
      <c r="DA49" s="22">
        <v>1</v>
      </c>
      <c r="DB49" s="22">
        <v>2</v>
      </c>
      <c r="DC49" s="22">
        <v>3</v>
      </c>
      <c r="DE49" s="22" t="s">
        <v>2134</v>
      </c>
      <c r="DF49" s="22">
        <v>1</v>
      </c>
      <c r="DG49" s="22">
        <v>1</v>
      </c>
      <c r="DH49" s="22">
        <v>2</v>
      </c>
      <c r="DI49" s="22">
        <v>3</v>
      </c>
    </row>
    <row r="50" spans="2:180" ht="15.95" customHeight="1">
      <c r="B50" s="503" t="s">
        <v>2727</v>
      </c>
      <c r="C50" s="503"/>
      <c r="D50" s="503"/>
      <c r="E50" s="503"/>
      <c r="F50" s="503"/>
      <c r="H50" s="263" t="s">
        <v>2029</v>
      </c>
      <c r="I50" s="503" t="s">
        <v>2030</v>
      </c>
      <c r="J50" s="503"/>
      <c r="K50" s="503"/>
      <c r="L50" s="503"/>
      <c r="M50" s="503"/>
      <c r="N50" s="263" t="s">
        <v>2037</v>
      </c>
      <c r="O50" s="263" t="s">
        <v>2672</v>
      </c>
      <c r="S50" s="22" t="s">
        <v>2134</v>
      </c>
      <c r="T50" s="22">
        <v>1</v>
      </c>
      <c r="U50" s="22">
        <v>1</v>
      </c>
      <c r="V50" s="22">
        <v>2</v>
      </c>
      <c r="W50" s="22">
        <v>5</v>
      </c>
      <c r="X50" s="22">
        <v>1</v>
      </c>
      <c r="AD50" s="22" t="s">
        <v>2134</v>
      </c>
      <c r="AE50" s="22">
        <v>5</v>
      </c>
      <c r="AF50" s="22">
        <v>2</v>
      </c>
      <c r="AH50" s="22" t="s">
        <v>2598</v>
      </c>
      <c r="AJ50" s="22" t="s">
        <v>2134</v>
      </c>
      <c r="AK50" s="22">
        <v>1</v>
      </c>
      <c r="AL50" s="22">
        <v>1</v>
      </c>
      <c r="AM50" s="22">
        <v>7</v>
      </c>
      <c r="AN50" s="22">
        <v>2</v>
      </c>
      <c r="AP50" s="22" t="s">
        <v>2134</v>
      </c>
      <c r="AQ50" s="22">
        <v>2</v>
      </c>
      <c r="AR50" s="22">
        <v>3</v>
      </c>
      <c r="AS50" s="22">
        <v>2</v>
      </c>
      <c r="AT50" s="40"/>
      <c r="AU50" s="22" t="s">
        <v>2134</v>
      </c>
      <c r="AV50" s="22">
        <v>2</v>
      </c>
      <c r="AW50" s="22">
        <v>3</v>
      </c>
      <c r="AX50" s="22">
        <v>2</v>
      </c>
      <c r="AZ50" s="22" t="s">
        <v>2134</v>
      </c>
      <c r="BA50" s="22">
        <v>2</v>
      </c>
      <c r="BB50" s="22">
        <v>3</v>
      </c>
      <c r="BC50" s="22">
        <v>2</v>
      </c>
      <c r="BE50" s="22" t="s">
        <v>2134</v>
      </c>
      <c r="BF50" s="22">
        <v>1</v>
      </c>
      <c r="BG50" s="22">
        <v>5</v>
      </c>
      <c r="BH50" s="22">
        <v>4</v>
      </c>
      <c r="BJ50" s="22" t="s">
        <v>2134</v>
      </c>
      <c r="BK50" s="22">
        <v>1</v>
      </c>
      <c r="BL50" s="22">
        <v>5</v>
      </c>
      <c r="BM50" s="22">
        <v>4</v>
      </c>
      <c r="BS50" s="22" t="s">
        <v>2134</v>
      </c>
      <c r="BT50" s="22">
        <v>1</v>
      </c>
      <c r="BU50" s="22">
        <v>5</v>
      </c>
      <c r="BV50" s="22">
        <v>4</v>
      </c>
      <c r="CF50" s="22" t="s">
        <v>2134</v>
      </c>
      <c r="CG50" s="22">
        <v>1</v>
      </c>
      <c r="CH50" s="22">
        <v>7</v>
      </c>
      <c r="CI50" s="22">
        <v>2</v>
      </c>
      <c r="CK50" s="22" t="s">
        <v>2134</v>
      </c>
      <c r="CL50" s="22">
        <v>1</v>
      </c>
      <c r="CM50" s="22">
        <v>7</v>
      </c>
      <c r="CN50" s="22">
        <v>2</v>
      </c>
      <c r="CQ50" s="22" t="s">
        <v>2721</v>
      </c>
      <c r="CS50" s="22" t="s">
        <v>2134</v>
      </c>
      <c r="CT50" s="22">
        <v>1</v>
      </c>
      <c r="CU50" s="22">
        <v>1</v>
      </c>
      <c r="CV50" s="22">
        <v>2</v>
      </c>
      <c r="CW50" s="22">
        <v>4</v>
      </c>
      <c r="CY50" s="22" t="s">
        <v>2134</v>
      </c>
      <c r="CZ50" s="22">
        <v>1</v>
      </c>
      <c r="DA50" s="22">
        <v>1</v>
      </c>
      <c r="DB50" s="22">
        <v>2</v>
      </c>
      <c r="DC50" s="22">
        <v>4</v>
      </c>
      <c r="DE50" s="22" t="s">
        <v>2134</v>
      </c>
      <c r="DF50" s="22">
        <v>1</v>
      </c>
      <c r="DG50" s="22">
        <v>1</v>
      </c>
      <c r="DH50" s="22">
        <v>2</v>
      </c>
      <c r="DI50" s="22">
        <v>4</v>
      </c>
      <c r="DQ50" s="22" t="s">
        <v>2735</v>
      </c>
      <c r="DS50" s="22" t="s">
        <v>2704</v>
      </c>
      <c r="DT50" s="22" t="s">
        <v>2757</v>
      </c>
      <c r="DU50" s="22" t="s">
        <v>2763</v>
      </c>
      <c r="DW50" s="22" t="s">
        <v>2704</v>
      </c>
      <c r="DX50" s="22" t="s">
        <v>2757</v>
      </c>
      <c r="DY50" s="22" t="s">
        <v>2763</v>
      </c>
      <c r="EB50" s="22" t="s">
        <v>2704</v>
      </c>
      <c r="EC50" s="22" t="s">
        <v>2757</v>
      </c>
      <c r="ED50" s="22" t="s">
        <v>2764</v>
      </c>
      <c r="EE50" s="22" t="s">
        <v>2763</v>
      </c>
      <c r="EH50" s="22" t="s">
        <v>2704</v>
      </c>
      <c r="EI50" s="22" t="s">
        <v>2757</v>
      </c>
      <c r="EJ50" s="22" t="s">
        <v>2765</v>
      </c>
      <c r="EK50" s="22" t="s">
        <v>2763</v>
      </c>
      <c r="EM50" s="22" t="s">
        <v>2704</v>
      </c>
      <c r="EN50" s="22" t="s">
        <v>2757</v>
      </c>
      <c r="EO50" s="22" t="s">
        <v>2765</v>
      </c>
      <c r="EP50" s="22" t="s">
        <v>2764</v>
      </c>
      <c r="EQ50" s="22" t="s">
        <v>2763</v>
      </c>
      <c r="ES50" s="22" t="s">
        <v>2704</v>
      </c>
      <c r="ET50" s="22" t="s">
        <v>2757</v>
      </c>
      <c r="EU50" s="22" t="s">
        <v>2764</v>
      </c>
      <c r="EV50" s="22" t="s">
        <v>2763</v>
      </c>
      <c r="EX50" s="22" t="s">
        <v>2704</v>
      </c>
      <c r="EY50" s="22" t="s">
        <v>2757</v>
      </c>
      <c r="EZ50" s="22" t="s">
        <v>2764</v>
      </c>
      <c r="FA50" s="22" t="s">
        <v>2763</v>
      </c>
      <c r="FB50" s="22" t="s">
        <v>2766</v>
      </c>
      <c r="FE50" s="22" t="s">
        <v>2704</v>
      </c>
      <c r="FF50" s="22" t="s">
        <v>2757</v>
      </c>
      <c r="FG50" s="22" t="s">
        <v>2764</v>
      </c>
      <c r="FH50" s="22" t="s">
        <v>2763</v>
      </c>
      <c r="FI50" s="22" t="s">
        <v>2766</v>
      </c>
      <c r="FK50" s="22" t="s">
        <v>2704</v>
      </c>
      <c r="FL50" s="22" t="s">
        <v>2757</v>
      </c>
      <c r="FM50" s="22" t="s">
        <v>2764</v>
      </c>
      <c r="FN50" s="22" t="s">
        <v>2763</v>
      </c>
      <c r="FO50" s="22" t="s">
        <v>2766</v>
      </c>
      <c r="FR50" s="521" t="s">
        <v>2344</v>
      </c>
      <c r="FS50" s="521"/>
      <c r="FU50" s="22"/>
      <c r="FV50" s="22" t="s">
        <v>2768</v>
      </c>
      <c r="FW50" s="22" t="s">
        <v>2769</v>
      </c>
      <c r="FX50" s="22" t="s">
        <v>2770</v>
      </c>
    </row>
    <row r="51" spans="2:180" ht="25.5" customHeight="1">
      <c r="B51" s="22" t="s">
        <v>2728</v>
      </c>
      <c r="C51" s="499"/>
      <c r="D51" s="499"/>
      <c r="E51" s="499"/>
      <c r="F51" s="499"/>
      <c r="H51" s="270" t="str">
        <f t="array" ref="H51">INDEX(DS51:DS86,MATCH(DQ54&amp;DQ76,DT51:DT86&amp;DU51:DU86,0))</f>
        <v>-</v>
      </c>
      <c r="I51" s="504" t="str">
        <f>IFERROR(VLOOKUP(H51,Цены!$A:$B,2,0),"-")</f>
        <v>-</v>
      </c>
      <c r="J51" s="505"/>
      <c r="K51" s="505"/>
      <c r="L51" s="505"/>
      <c r="M51" s="506"/>
      <c r="N51" s="264">
        <v>1</v>
      </c>
      <c r="O51" s="251">
        <f>IFERROR(VLOOKUP(H51,Sale!$A:$E,5,0),VLOOKUP(H51,Цены!$A:$G,7,0))*N51</f>
        <v>0</v>
      </c>
      <c r="S51" s="22" t="s">
        <v>2134</v>
      </c>
      <c r="T51" s="22">
        <v>1</v>
      </c>
      <c r="U51" s="22">
        <v>1</v>
      </c>
      <c r="V51" s="22">
        <v>2</v>
      </c>
      <c r="W51" s="22">
        <v>5</v>
      </c>
      <c r="X51" s="22">
        <v>2</v>
      </c>
      <c r="AD51" s="22" t="s">
        <v>2134</v>
      </c>
      <c r="AE51" s="22">
        <v>5</v>
      </c>
      <c r="AF51" s="22">
        <v>3</v>
      </c>
      <c r="AH51" s="22" t="s">
        <v>2599</v>
      </c>
      <c r="AJ51" s="22" t="s">
        <v>2134</v>
      </c>
      <c r="AK51" s="22">
        <v>1</v>
      </c>
      <c r="AL51" s="22">
        <v>1</v>
      </c>
      <c r="AM51" s="22">
        <v>7</v>
      </c>
      <c r="AN51" s="22">
        <v>3</v>
      </c>
      <c r="AP51" s="22" t="s">
        <v>2134</v>
      </c>
      <c r="AQ51" s="22">
        <v>2</v>
      </c>
      <c r="AR51" s="22">
        <v>3</v>
      </c>
      <c r="AS51" s="22">
        <v>3</v>
      </c>
      <c r="AT51" s="40"/>
      <c r="AU51" s="22" t="s">
        <v>2134</v>
      </c>
      <c r="AV51" s="22">
        <v>2</v>
      </c>
      <c r="AW51" s="22">
        <v>3</v>
      </c>
      <c r="AX51" s="22">
        <v>3</v>
      </c>
      <c r="AZ51" s="22" t="s">
        <v>2134</v>
      </c>
      <c r="BA51" s="22">
        <v>2</v>
      </c>
      <c r="BB51" s="22">
        <v>3</v>
      </c>
      <c r="BC51" s="22">
        <v>3</v>
      </c>
      <c r="BE51" s="22" t="s">
        <v>2134</v>
      </c>
      <c r="BF51" s="22">
        <v>1</v>
      </c>
      <c r="BG51" s="22">
        <v>5</v>
      </c>
      <c r="BH51" s="22">
        <v>5</v>
      </c>
      <c r="BJ51" s="22" t="s">
        <v>2134</v>
      </c>
      <c r="BK51" s="22">
        <v>1</v>
      </c>
      <c r="BL51" s="22">
        <v>5</v>
      </c>
      <c r="BM51" s="22">
        <v>5</v>
      </c>
      <c r="BS51" s="22" t="s">
        <v>2134</v>
      </c>
      <c r="BT51" s="22">
        <v>1</v>
      </c>
      <c r="BU51" s="22">
        <v>5</v>
      </c>
      <c r="BV51" s="22">
        <v>5</v>
      </c>
      <c r="CF51" s="22" t="s">
        <v>2134</v>
      </c>
      <c r="CG51" s="22">
        <v>1</v>
      </c>
      <c r="CH51" s="22">
        <v>7</v>
      </c>
      <c r="CI51" s="22">
        <v>3</v>
      </c>
      <c r="CK51" s="22" t="s">
        <v>2134</v>
      </c>
      <c r="CL51" s="22">
        <v>1</v>
      </c>
      <c r="CM51" s="22">
        <v>7</v>
      </c>
      <c r="CN51" s="22">
        <v>3</v>
      </c>
      <c r="CQ51" s="22" t="s">
        <v>2292</v>
      </c>
      <c r="CS51" s="22" t="s">
        <v>2134</v>
      </c>
      <c r="CT51" s="22">
        <v>1</v>
      </c>
      <c r="CU51" s="22">
        <v>1</v>
      </c>
      <c r="CV51" s="22">
        <v>2</v>
      </c>
      <c r="CW51" s="22">
        <v>5</v>
      </c>
      <c r="CY51" s="22" t="s">
        <v>2134</v>
      </c>
      <c r="CZ51" s="22">
        <v>1</v>
      </c>
      <c r="DA51" s="22">
        <v>1</v>
      </c>
      <c r="DB51" s="22">
        <v>2</v>
      </c>
      <c r="DC51" s="22">
        <v>5</v>
      </c>
      <c r="DE51" s="22" t="s">
        <v>2134</v>
      </c>
      <c r="DF51" s="22">
        <v>1</v>
      </c>
      <c r="DG51" s="22">
        <v>1</v>
      </c>
      <c r="DH51" s="22">
        <v>2</v>
      </c>
      <c r="DI51" s="22">
        <v>5</v>
      </c>
      <c r="DQ51" s="22" t="s">
        <v>2736</v>
      </c>
      <c r="DS51" s="22" t="s">
        <v>2134</v>
      </c>
      <c r="DT51" s="22">
        <v>1</v>
      </c>
      <c r="DU51" s="22">
        <v>1</v>
      </c>
      <c r="DW51" s="22" t="s">
        <v>2134</v>
      </c>
      <c r="DX51" s="22">
        <v>1</v>
      </c>
      <c r="DY51" s="22">
        <v>1</v>
      </c>
      <c r="EB51" s="22" t="s">
        <v>2134</v>
      </c>
      <c r="EC51" s="22">
        <v>1</v>
      </c>
      <c r="ED51" s="22">
        <v>1</v>
      </c>
      <c r="EE51" s="22">
        <v>1</v>
      </c>
      <c r="EH51" s="22" t="s">
        <v>2134</v>
      </c>
      <c r="EI51" s="22">
        <v>1</v>
      </c>
      <c r="EJ51" s="22">
        <v>1</v>
      </c>
      <c r="EK51" s="22">
        <v>1</v>
      </c>
      <c r="EM51" s="22" t="s">
        <v>2134</v>
      </c>
      <c r="EN51" s="22">
        <v>1</v>
      </c>
      <c r="EO51" s="22">
        <v>1</v>
      </c>
      <c r="EP51" s="22">
        <v>1</v>
      </c>
      <c r="EQ51" s="22">
        <v>1</v>
      </c>
      <c r="ES51" s="22" t="s">
        <v>2134</v>
      </c>
      <c r="ET51" s="22">
        <v>1</v>
      </c>
      <c r="EU51" s="22">
        <v>1</v>
      </c>
      <c r="EV51" s="22">
        <v>1</v>
      </c>
      <c r="EX51" s="22" t="s">
        <v>2134</v>
      </c>
      <c r="EY51" s="22">
        <v>1</v>
      </c>
      <c r="EZ51" s="22">
        <v>1</v>
      </c>
      <c r="FA51" s="22">
        <v>1</v>
      </c>
      <c r="FB51" s="22">
        <v>1</v>
      </c>
      <c r="FE51" s="22" t="s">
        <v>2134</v>
      </c>
      <c r="FF51" s="22">
        <v>1</v>
      </c>
      <c r="FG51" s="22">
        <v>1</v>
      </c>
      <c r="FH51" s="22">
        <v>1</v>
      </c>
      <c r="FI51" s="22">
        <v>1</v>
      </c>
      <c r="FK51" s="22" t="s">
        <v>2134</v>
      </c>
      <c r="FL51" s="22">
        <v>1</v>
      </c>
      <c r="FM51" s="22">
        <v>1</v>
      </c>
      <c r="FN51" s="22">
        <v>1</v>
      </c>
      <c r="FO51" s="22">
        <v>1</v>
      </c>
      <c r="FR51" s="265">
        <v>2</v>
      </c>
      <c r="FS51" s="265">
        <v>9206249</v>
      </c>
      <c r="FU51" s="22">
        <v>1</v>
      </c>
      <c r="FV51" s="22" t="s">
        <v>2134</v>
      </c>
      <c r="FW51" s="22" t="s">
        <v>2134</v>
      </c>
      <c r="FX51" s="22" t="s">
        <v>2134</v>
      </c>
    </row>
    <row r="52" spans="2:180" ht="25.5" customHeight="1">
      <c r="B52" s="22" t="s">
        <v>2755</v>
      </c>
      <c r="C52" s="499"/>
      <c r="D52" s="499"/>
      <c r="E52" s="499"/>
      <c r="F52" s="499"/>
      <c r="H52" s="270" t="str">
        <f t="array" ref="H52">INDEX(DW51:DW86,MATCH(DQ54&amp;DQ76,DX51:DX86&amp;DY51:DY86,0))</f>
        <v>-</v>
      </c>
      <c r="I52" s="504" t="str">
        <f>IFERROR(VLOOKUP(H52,Цены!$A:$B,2,0),"-")</f>
        <v>-</v>
      </c>
      <c r="J52" s="505"/>
      <c r="K52" s="505"/>
      <c r="L52" s="505"/>
      <c r="M52" s="506"/>
      <c r="N52" s="264">
        <v>1</v>
      </c>
      <c r="O52" s="251">
        <f>IFERROR(VLOOKUP(H52,Sale!$A:$E,5,0),VLOOKUP(H52,Цены!$A:$G,7,0))*N52</f>
        <v>0</v>
      </c>
      <c r="S52" s="22" t="s">
        <v>2134</v>
      </c>
      <c r="T52" s="22">
        <v>1</v>
      </c>
      <c r="U52" s="22">
        <v>1</v>
      </c>
      <c r="V52" s="22">
        <v>2</v>
      </c>
      <c r="W52" s="22">
        <v>5</v>
      </c>
      <c r="X52" s="22">
        <v>3</v>
      </c>
      <c r="AD52" s="22" t="s">
        <v>2134</v>
      </c>
      <c r="AE52" s="22">
        <v>5</v>
      </c>
      <c r="AF52" s="22">
        <v>4</v>
      </c>
      <c r="AH52" s="22" t="s">
        <v>2600</v>
      </c>
      <c r="AJ52" s="22" t="s">
        <v>2134</v>
      </c>
      <c r="AK52" s="22">
        <v>1</v>
      </c>
      <c r="AL52" s="22">
        <v>1</v>
      </c>
      <c r="AM52" s="22">
        <v>7</v>
      </c>
      <c r="AN52" s="22">
        <v>4</v>
      </c>
      <c r="AP52" s="22" t="s">
        <v>2134</v>
      </c>
      <c r="AQ52" s="22">
        <v>2</v>
      </c>
      <c r="AR52" s="22">
        <v>3</v>
      </c>
      <c r="AS52" s="22">
        <v>4</v>
      </c>
      <c r="AT52" s="40"/>
      <c r="AU52" s="22" t="s">
        <v>2134</v>
      </c>
      <c r="AV52" s="22">
        <v>2</v>
      </c>
      <c r="AW52" s="22">
        <v>3</v>
      </c>
      <c r="AX52" s="22">
        <v>4</v>
      </c>
      <c r="AZ52" s="22" t="s">
        <v>2134</v>
      </c>
      <c r="BA52" s="22">
        <v>2</v>
      </c>
      <c r="BB52" s="22">
        <v>3</v>
      </c>
      <c r="BC52" s="22">
        <v>4</v>
      </c>
      <c r="BE52" s="22" t="s">
        <v>2134</v>
      </c>
      <c r="BF52" s="22">
        <v>1</v>
      </c>
      <c r="BG52" s="22">
        <v>5</v>
      </c>
      <c r="BH52" s="22">
        <v>6</v>
      </c>
      <c r="BJ52" s="22" t="s">
        <v>2134</v>
      </c>
      <c r="BK52" s="22">
        <v>1</v>
      </c>
      <c r="BL52" s="22">
        <v>5</v>
      </c>
      <c r="BM52" s="22">
        <v>6</v>
      </c>
      <c r="BS52" s="22" t="s">
        <v>2134</v>
      </c>
      <c r="BT52" s="22">
        <v>1</v>
      </c>
      <c r="BU52" s="22">
        <v>5</v>
      </c>
      <c r="BV52" s="22">
        <v>6</v>
      </c>
      <c r="CF52" s="22" t="s">
        <v>2134</v>
      </c>
      <c r="CG52" s="22">
        <v>1</v>
      </c>
      <c r="CH52" s="22">
        <v>7</v>
      </c>
      <c r="CI52" s="22">
        <v>4</v>
      </c>
      <c r="CK52" s="22" t="s">
        <v>2134</v>
      </c>
      <c r="CL52" s="22">
        <v>1</v>
      </c>
      <c r="CM52" s="22">
        <v>7</v>
      </c>
      <c r="CN52" s="22">
        <v>4</v>
      </c>
      <c r="CQ52" s="22" t="s">
        <v>2287</v>
      </c>
      <c r="CS52" s="22" t="s">
        <v>2134</v>
      </c>
      <c r="CT52" s="22">
        <v>1</v>
      </c>
      <c r="CU52" s="22">
        <v>1</v>
      </c>
      <c r="CV52" s="22">
        <v>2</v>
      </c>
      <c r="CW52" s="22">
        <v>6</v>
      </c>
      <c r="CY52" s="22" t="s">
        <v>2134</v>
      </c>
      <c r="CZ52" s="22">
        <v>1</v>
      </c>
      <c r="DA52" s="22">
        <v>1</v>
      </c>
      <c r="DB52" s="22">
        <v>2</v>
      </c>
      <c r="DC52" s="22">
        <v>6</v>
      </c>
      <c r="DE52" s="22" t="s">
        <v>2134</v>
      </c>
      <c r="DF52" s="22">
        <v>1</v>
      </c>
      <c r="DG52" s="22">
        <v>1</v>
      </c>
      <c r="DH52" s="22">
        <v>2</v>
      </c>
      <c r="DI52" s="22">
        <v>6</v>
      </c>
      <c r="DQ52" s="22" t="s">
        <v>2737</v>
      </c>
      <c r="DS52" s="22" t="s">
        <v>2134</v>
      </c>
      <c r="DT52" s="22">
        <v>1</v>
      </c>
      <c r="DU52" s="22">
        <v>2</v>
      </c>
      <c r="DW52" s="22" t="s">
        <v>2134</v>
      </c>
      <c r="DX52" s="22">
        <v>1</v>
      </c>
      <c r="DY52" s="22">
        <v>2</v>
      </c>
      <c r="EB52" s="22" t="s">
        <v>2134</v>
      </c>
      <c r="EC52" s="22">
        <v>1</v>
      </c>
      <c r="ED52" s="22">
        <v>1</v>
      </c>
      <c r="EE52" s="22">
        <v>2</v>
      </c>
      <c r="EH52" s="22" t="s">
        <v>2134</v>
      </c>
      <c r="EI52" s="22">
        <v>1</v>
      </c>
      <c r="EJ52" s="22">
        <v>1</v>
      </c>
      <c r="EK52" s="22">
        <v>2</v>
      </c>
      <c r="EM52" s="22" t="s">
        <v>2134</v>
      </c>
      <c r="EN52" s="22">
        <v>1</v>
      </c>
      <c r="EO52" s="22">
        <v>1</v>
      </c>
      <c r="EP52" s="22">
        <v>1</v>
      </c>
      <c r="EQ52" s="22">
        <v>2</v>
      </c>
      <c r="ES52" s="22" t="s">
        <v>2134</v>
      </c>
      <c r="ET52" s="22">
        <v>1</v>
      </c>
      <c r="EU52" s="22">
        <v>1</v>
      </c>
      <c r="EV52" s="22">
        <v>2</v>
      </c>
      <c r="EX52" s="22" t="s">
        <v>2134</v>
      </c>
      <c r="EY52" s="22">
        <v>1</v>
      </c>
      <c r="EZ52" s="22">
        <v>1</v>
      </c>
      <c r="FA52" s="22">
        <v>1</v>
      </c>
      <c r="FB52" s="22">
        <v>2</v>
      </c>
      <c r="FE52" s="22" t="s">
        <v>2134</v>
      </c>
      <c r="FF52" s="22">
        <v>1</v>
      </c>
      <c r="FG52" s="22">
        <v>1</v>
      </c>
      <c r="FH52" s="22">
        <v>1</v>
      </c>
      <c r="FI52" s="22">
        <v>2</v>
      </c>
      <c r="FK52" s="22" t="s">
        <v>2134</v>
      </c>
      <c r="FL52" s="22">
        <v>1</v>
      </c>
      <c r="FM52" s="22">
        <v>1</v>
      </c>
      <c r="FN52" s="22">
        <v>1</v>
      </c>
      <c r="FO52" s="22">
        <v>2</v>
      </c>
      <c r="FR52" s="265">
        <v>3</v>
      </c>
      <c r="FS52" s="265">
        <v>9209756</v>
      </c>
      <c r="FU52" s="22">
        <v>2</v>
      </c>
      <c r="FV52" s="22" t="e">
        <f>VLOOKUP(DQ76,FR51:FS52,2,0)</f>
        <v>#N/A</v>
      </c>
      <c r="FW52" s="22" t="e">
        <f>VLOOKUP(DQ76,FR55:FS56,2,0)</f>
        <v>#N/A</v>
      </c>
      <c r="FX52" s="22" t="s">
        <v>2134</v>
      </c>
    </row>
    <row r="53" spans="2:180" ht="25.5" customHeight="1">
      <c r="B53" s="22" t="s">
        <v>2731</v>
      </c>
      <c r="C53" s="499"/>
      <c r="D53" s="499"/>
      <c r="E53" s="499"/>
      <c r="F53" s="499"/>
      <c r="H53" s="270" t="str">
        <f t="array" ref="H53">INDEX(EB51:EB158,MATCH(DQ54&amp;DQ59&amp;DQ76,EC51:EC158&amp;ED51:ED158&amp;EE51:EE158,0))</f>
        <v>-</v>
      </c>
      <c r="I53" s="504" t="str">
        <f>IFERROR(VLOOKUP(H53,Цены!$A:$B,2,0),"-")</f>
        <v>-</v>
      </c>
      <c r="J53" s="505"/>
      <c r="K53" s="505"/>
      <c r="L53" s="505"/>
      <c r="M53" s="506"/>
      <c r="N53" s="264">
        <v>1</v>
      </c>
      <c r="O53" s="251">
        <f>IFERROR(VLOOKUP(H53,Sale!$A:$E,5,0),VLOOKUP(H53,Цены!$A:$G,7,0))*N53</f>
        <v>0</v>
      </c>
      <c r="S53" s="22" t="s">
        <v>2134</v>
      </c>
      <c r="T53" s="22">
        <v>1</v>
      </c>
      <c r="U53" s="22">
        <v>1</v>
      </c>
      <c r="V53" s="22">
        <v>2</v>
      </c>
      <c r="W53" s="22">
        <v>5</v>
      </c>
      <c r="X53" s="22">
        <v>4</v>
      </c>
      <c r="AD53" s="22" t="s">
        <v>2134</v>
      </c>
      <c r="AE53" s="22">
        <v>5</v>
      </c>
      <c r="AF53" s="22">
        <v>5</v>
      </c>
      <c r="AH53" s="22" t="s">
        <v>2695</v>
      </c>
      <c r="AI53" s="252"/>
      <c r="AJ53" s="22" t="s">
        <v>2134</v>
      </c>
      <c r="AK53" s="22">
        <v>1</v>
      </c>
      <c r="AL53" s="22">
        <v>1</v>
      </c>
      <c r="AM53" s="22">
        <v>7</v>
      </c>
      <c r="AN53" s="22">
        <v>5</v>
      </c>
      <c r="AP53" s="22" t="s">
        <v>2134</v>
      </c>
      <c r="AQ53" s="22">
        <v>2</v>
      </c>
      <c r="AR53" s="22">
        <v>3</v>
      </c>
      <c r="AS53" s="22">
        <v>5</v>
      </c>
      <c r="AT53" s="40"/>
      <c r="AU53" s="22" t="s">
        <v>2134</v>
      </c>
      <c r="AV53" s="22">
        <v>2</v>
      </c>
      <c r="AW53" s="22">
        <v>3</v>
      </c>
      <c r="AX53" s="22">
        <v>5</v>
      </c>
      <c r="AZ53" s="22" t="s">
        <v>2134</v>
      </c>
      <c r="BA53" s="22">
        <v>2</v>
      </c>
      <c r="BB53" s="22">
        <v>3</v>
      </c>
      <c r="BC53" s="22">
        <v>5</v>
      </c>
      <c r="BE53" s="22" t="s">
        <v>2134</v>
      </c>
      <c r="BF53" s="22">
        <v>1</v>
      </c>
      <c r="BG53" s="22">
        <v>5</v>
      </c>
      <c r="BH53" s="22">
        <v>7</v>
      </c>
      <c r="BJ53" s="22" t="s">
        <v>2134</v>
      </c>
      <c r="BK53" s="22">
        <v>1</v>
      </c>
      <c r="BL53" s="22">
        <v>5</v>
      </c>
      <c r="BM53" s="22">
        <v>7</v>
      </c>
      <c r="BS53" s="22" t="s">
        <v>2134</v>
      </c>
      <c r="BT53" s="22">
        <v>1</v>
      </c>
      <c r="BU53" s="22">
        <v>5</v>
      </c>
      <c r="BV53" s="22">
        <v>7</v>
      </c>
      <c r="CF53" s="22" t="s">
        <v>2134</v>
      </c>
      <c r="CG53" s="22">
        <v>1</v>
      </c>
      <c r="CH53" s="22">
        <v>7</v>
      </c>
      <c r="CI53" s="22">
        <v>5</v>
      </c>
      <c r="CK53" s="22" t="s">
        <v>2134</v>
      </c>
      <c r="CL53" s="22">
        <v>1</v>
      </c>
      <c r="CM53" s="22">
        <v>7</v>
      </c>
      <c r="CN53" s="22">
        <v>5</v>
      </c>
      <c r="CQ53" s="335">
        <v>1</v>
      </c>
      <c r="CS53" s="22" t="s">
        <v>2134</v>
      </c>
      <c r="CT53" s="22">
        <v>1</v>
      </c>
      <c r="CU53" s="22">
        <v>1</v>
      </c>
      <c r="CV53" s="22">
        <v>2</v>
      </c>
      <c r="CW53" s="22">
        <v>7</v>
      </c>
      <c r="CY53" s="22" t="s">
        <v>2134</v>
      </c>
      <c r="CZ53" s="22">
        <v>1</v>
      </c>
      <c r="DA53" s="22">
        <v>1</v>
      </c>
      <c r="DB53" s="22">
        <v>2</v>
      </c>
      <c r="DC53" s="22">
        <v>7</v>
      </c>
      <c r="DE53" s="22" t="s">
        <v>2134</v>
      </c>
      <c r="DF53" s="22">
        <v>1</v>
      </c>
      <c r="DG53" s="22">
        <v>1</v>
      </c>
      <c r="DH53" s="22">
        <v>2</v>
      </c>
      <c r="DI53" s="22">
        <v>7</v>
      </c>
      <c r="DQ53" s="22" t="s">
        <v>2738</v>
      </c>
      <c r="DS53" s="22" t="s">
        <v>2134</v>
      </c>
      <c r="DT53" s="22">
        <v>1</v>
      </c>
      <c r="DU53" s="22">
        <v>3</v>
      </c>
      <c r="DW53" s="22" t="s">
        <v>2134</v>
      </c>
      <c r="DX53" s="22">
        <v>1</v>
      </c>
      <c r="DY53" s="22">
        <v>3</v>
      </c>
      <c r="EB53" s="22" t="s">
        <v>2134</v>
      </c>
      <c r="EC53" s="22">
        <v>1</v>
      </c>
      <c r="ED53" s="22">
        <v>1</v>
      </c>
      <c r="EE53" s="22">
        <v>3</v>
      </c>
      <c r="EH53" s="22" t="s">
        <v>2134</v>
      </c>
      <c r="EI53" s="22">
        <v>1</v>
      </c>
      <c r="EJ53" s="22">
        <v>1</v>
      </c>
      <c r="EK53" s="22">
        <v>3</v>
      </c>
      <c r="EM53" s="22" t="s">
        <v>2134</v>
      </c>
      <c r="EN53" s="22">
        <v>1</v>
      </c>
      <c r="EO53" s="22">
        <v>1</v>
      </c>
      <c r="EP53" s="22">
        <v>1</v>
      </c>
      <c r="EQ53" s="22">
        <v>3</v>
      </c>
      <c r="ES53" s="22" t="s">
        <v>2134</v>
      </c>
      <c r="ET53" s="22">
        <v>1</v>
      </c>
      <c r="EU53" s="22">
        <v>1</v>
      </c>
      <c r="EV53" s="22">
        <v>3</v>
      </c>
      <c r="EX53" s="22" t="s">
        <v>2134</v>
      </c>
      <c r="EY53" s="22">
        <v>1</v>
      </c>
      <c r="EZ53" s="22">
        <v>1</v>
      </c>
      <c r="FA53" s="22">
        <v>1</v>
      </c>
      <c r="FB53" s="22">
        <v>3</v>
      </c>
      <c r="FE53" s="22" t="s">
        <v>2134</v>
      </c>
      <c r="FF53" s="22">
        <v>1</v>
      </c>
      <c r="FG53" s="22">
        <v>1</v>
      </c>
      <c r="FH53" s="22">
        <v>1</v>
      </c>
      <c r="FI53" s="22">
        <v>3</v>
      </c>
      <c r="FK53" s="22" t="s">
        <v>2134</v>
      </c>
      <c r="FL53" s="22">
        <v>1</v>
      </c>
      <c r="FM53" s="22">
        <v>1</v>
      </c>
      <c r="FN53" s="22">
        <v>1</v>
      </c>
      <c r="FO53" s="22">
        <v>3</v>
      </c>
      <c r="FR53" s="265"/>
      <c r="FS53" s="265"/>
      <c r="FU53" s="22">
        <v>3</v>
      </c>
      <c r="FV53" s="22" t="s">
        <v>2134</v>
      </c>
      <c r="FW53" s="22" t="s">
        <v>2134</v>
      </c>
      <c r="FX53" s="22">
        <v>9189775</v>
      </c>
    </row>
    <row r="54" spans="2:180" ht="25.5" customHeight="1">
      <c r="B54" s="22" t="s">
        <v>2734</v>
      </c>
      <c r="C54" s="499"/>
      <c r="D54" s="499"/>
      <c r="E54" s="499"/>
      <c r="F54" s="499"/>
      <c r="H54" s="270" t="str">
        <f t="array" ref="H54">INDEX(EH51:EH194,MATCH(DQ54&amp;DQ65&amp;DQ76,EI51:EI194&amp;EJ51:EJ194&amp;EK51:EK194,0))</f>
        <v>-</v>
      </c>
      <c r="I54" s="522" t="str">
        <f>IFERROR(VLOOKUP(H54,Цены!$A:$B,2,0),"-")</f>
        <v>-</v>
      </c>
      <c r="J54" s="523"/>
      <c r="K54" s="523"/>
      <c r="L54" s="523"/>
      <c r="M54" s="524"/>
      <c r="N54" s="264">
        <v>1</v>
      </c>
      <c r="O54" s="251">
        <f>IFERROR(VLOOKUP(H54,Sale!$A:$E,5,0),VLOOKUP(H54,Цены!$A:$G,7,0))*N54</f>
        <v>0</v>
      </c>
      <c r="S54" s="22" t="s">
        <v>2134</v>
      </c>
      <c r="T54" s="22">
        <v>1</v>
      </c>
      <c r="U54" s="22">
        <v>1</v>
      </c>
      <c r="V54" s="22">
        <v>2</v>
      </c>
      <c r="W54" s="22">
        <v>6</v>
      </c>
      <c r="X54" s="22">
        <v>1</v>
      </c>
      <c r="AD54" s="22" t="s">
        <v>2134</v>
      </c>
      <c r="AE54" s="22">
        <v>5</v>
      </c>
      <c r="AF54" s="22">
        <v>6</v>
      </c>
      <c r="AH54" s="335">
        <v>1</v>
      </c>
      <c r="AJ54" s="22" t="s">
        <v>2134</v>
      </c>
      <c r="AK54" s="22">
        <v>1</v>
      </c>
      <c r="AL54" s="22">
        <v>2</v>
      </c>
      <c r="AM54" s="22">
        <v>1</v>
      </c>
      <c r="AN54" s="22">
        <v>1</v>
      </c>
      <c r="AP54" s="22" t="s">
        <v>2134</v>
      </c>
      <c r="AQ54" s="22">
        <v>2</v>
      </c>
      <c r="AR54" s="22">
        <v>4</v>
      </c>
      <c r="AS54" s="22">
        <v>1</v>
      </c>
      <c r="AT54" s="40"/>
      <c r="AU54" s="22" t="s">
        <v>2134</v>
      </c>
      <c r="AV54" s="22">
        <v>2</v>
      </c>
      <c r="AW54" s="22">
        <v>4</v>
      </c>
      <c r="AX54" s="22">
        <v>1</v>
      </c>
      <c r="AZ54" s="22" t="s">
        <v>2134</v>
      </c>
      <c r="BA54" s="22">
        <v>2</v>
      </c>
      <c r="BB54" s="22">
        <v>4</v>
      </c>
      <c r="BC54" s="22">
        <v>1</v>
      </c>
      <c r="BE54" s="22" t="s">
        <v>2134</v>
      </c>
      <c r="BF54" s="22">
        <v>1</v>
      </c>
      <c r="BG54" s="22">
        <v>6</v>
      </c>
      <c r="BH54" s="22">
        <v>1</v>
      </c>
      <c r="BJ54" s="22" t="s">
        <v>2134</v>
      </c>
      <c r="BK54" s="22">
        <v>1</v>
      </c>
      <c r="BL54" s="22">
        <v>6</v>
      </c>
      <c r="BM54" s="22">
        <v>1</v>
      </c>
      <c r="BS54" s="22" t="s">
        <v>2134</v>
      </c>
      <c r="BT54" s="22">
        <v>1</v>
      </c>
      <c r="BU54" s="22">
        <v>6</v>
      </c>
      <c r="BV54" s="22">
        <v>1</v>
      </c>
      <c r="CF54" s="22" t="s">
        <v>2134</v>
      </c>
      <c r="CG54" s="22">
        <v>2</v>
      </c>
      <c r="CH54" s="22">
        <v>1</v>
      </c>
      <c r="CI54" s="22">
        <v>1</v>
      </c>
      <c r="CK54" s="22" t="s">
        <v>2134</v>
      </c>
      <c r="CL54" s="22">
        <v>2</v>
      </c>
      <c r="CM54" s="22">
        <v>1</v>
      </c>
      <c r="CN54" s="22">
        <v>1</v>
      </c>
      <c r="CS54" s="22" t="s">
        <v>2134</v>
      </c>
      <c r="CT54" s="22">
        <v>1</v>
      </c>
      <c r="CU54" s="22">
        <v>1</v>
      </c>
      <c r="CV54" s="22">
        <v>2</v>
      </c>
      <c r="CW54" s="22">
        <v>8</v>
      </c>
      <c r="CY54" s="22" t="s">
        <v>2134</v>
      </c>
      <c r="CZ54" s="22">
        <v>1</v>
      </c>
      <c r="DA54" s="22">
        <v>1</v>
      </c>
      <c r="DB54" s="22">
        <v>2</v>
      </c>
      <c r="DC54" s="22">
        <v>8</v>
      </c>
      <c r="DE54" s="22" t="s">
        <v>2134</v>
      </c>
      <c r="DF54" s="22">
        <v>1</v>
      </c>
      <c r="DG54" s="22">
        <v>1</v>
      </c>
      <c r="DH54" s="22">
        <v>2</v>
      </c>
      <c r="DI54" s="22">
        <v>8</v>
      </c>
      <c r="DQ54" s="335">
        <v>1</v>
      </c>
      <c r="DS54" s="22" t="s">
        <v>2134</v>
      </c>
      <c r="DT54" s="22">
        <v>1</v>
      </c>
      <c r="DU54" s="22">
        <v>4</v>
      </c>
      <c r="DW54" s="22" t="s">
        <v>2134</v>
      </c>
      <c r="DX54" s="22">
        <v>1</v>
      </c>
      <c r="DY54" s="22">
        <v>4</v>
      </c>
      <c r="EB54" s="22" t="s">
        <v>2134</v>
      </c>
      <c r="EC54" s="22">
        <v>1</v>
      </c>
      <c r="ED54" s="22">
        <v>1</v>
      </c>
      <c r="EE54" s="22">
        <v>4</v>
      </c>
      <c r="EH54" s="22" t="s">
        <v>2134</v>
      </c>
      <c r="EI54" s="22">
        <v>1</v>
      </c>
      <c r="EJ54" s="22">
        <v>1</v>
      </c>
      <c r="EK54" s="22">
        <v>4</v>
      </c>
      <c r="EM54" s="22" t="s">
        <v>2134</v>
      </c>
      <c r="EN54" s="22">
        <v>1</v>
      </c>
      <c r="EO54" s="22">
        <v>1</v>
      </c>
      <c r="EP54" s="22">
        <v>1</v>
      </c>
      <c r="EQ54" s="22">
        <v>4</v>
      </c>
      <c r="ES54" s="22" t="s">
        <v>2134</v>
      </c>
      <c r="ET54" s="22">
        <v>1</v>
      </c>
      <c r="EU54" s="22">
        <v>1</v>
      </c>
      <c r="EV54" s="22">
        <v>4</v>
      </c>
      <c r="EX54" s="22" t="s">
        <v>2134</v>
      </c>
      <c r="EY54" s="22">
        <v>1</v>
      </c>
      <c r="EZ54" s="22">
        <v>1</v>
      </c>
      <c r="FA54" s="22">
        <v>1</v>
      </c>
      <c r="FB54" s="22">
        <v>4</v>
      </c>
      <c r="FE54" s="22" t="s">
        <v>2134</v>
      </c>
      <c r="FF54" s="22">
        <v>1</v>
      </c>
      <c r="FG54" s="22">
        <v>1</v>
      </c>
      <c r="FH54" s="22">
        <v>1</v>
      </c>
      <c r="FI54" s="22">
        <v>4</v>
      </c>
      <c r="FK54" s="22" t="s">
        <v>2134</v>
      </c>
      <c r="FL54" s="22">
        <v>1</v>
      </c>
      <c r="FM54" s="22">
        <v>1</v>
      </c>
      <c r="FN54" s="22">
        <v>1</v>
      </c>
      <c r="FO54" s="22">
        <v>4</v>
      </c>
      <c r="FR54" s="521" t="s">
        <v>2346</v>
      </c>
      <c r="FS54" s="521"/>
      <c r="FU54" s="22">
        <v>4</v>
      </c>
      <c r="FV54" s="22" t="s">
        <v>2134</v>
      </c>
      <c r="FW54" s="22" t="s">
        <v>2134</v>
      </c>
      <c r="FX54" s="22" t="s">
        <v>2134</v>
      </c>
    </row>
    <row r="55" spans="2:180" ht="25.5" customHeight="1">
      <c r="B55" s="22" t="s">
        <v>2732</v>
      </c>
      <c r="C55" s="499"/>
      <c r="D55" s="499"/>
      <c r="E55" s="499"/>
      <c r="F55" s="499"/>
      <c r="H55" s="270" t="str">
        <f t="array" ref="H55">INDEX(EM51:EM482,MATCH(DQ54&amp;DQ65&amp;DQ59&amp;DQ76,EN51:EN482&amp;EO51:EO482&amp;EP51:EP482&amp;EQ51:EQ482,0))</f>
        <v>-</v>
      </c>
      <c r="I55" s="522" t="str">
        <f>IFERROR(VLOOKUP(H55,Цены!$A:$B,2,0),"-")</f>
        <v>-</v>
      </c>
      <c r="J55" s="523"/>
      <c r="K55" s="523"/>
      <c r="L55" s="523"/>
      <c r="M55" s="524"/>
      <c r="N55" s="264">
        <v>1</v>
      </c>
      <c r="O55" s="251">
        <f>IFERROR(VLOOKUP(H55,Sale!$A:$E,5,0),VLOOKUP(H55,Цены!$A:$G,7,0))*N55</f>
        <v>0</v>
      </c>
      <c r="S55" s="22" t="s">
        <v>2134</v>
      </c>
      <c r="T55" s="22">
        <v>1</v>
      </c>
      <c r="U55" s="22">
        <v>1</v>
      </c>
      <c r="V55" s="22">
        <v>2</v>
      </c>
      <c r="W55" s="22">
        <v>6</v>
      </c>
      <c r="X55" s="22">
        <v>2</v>
      </c>
      <c r="AD55" s="22" t="s">
        <v>2134</v>
      </c>
      <c r="AE55" s="22">
        <v>5</v>
      </c>
      <c r="AF55" s="22">
        <v>7</v>
      </c>
      <c r="AJ55" s="22" t="s">
        <v>2134</v>
      </c>
      <c r="AK55" s="22">
        <v>1</v>
      </c>
      <c r="AL55" s="22">
        <v>2</v>
      </c>
      <c r="AM55" s="22">
        <v>1</v>
      </c>
      <c r="AN55" s="22">
        <v>2</v>
      </c>
      <c r="AP55" s="22" t="s">
        <v>2134</v>
      </c>
      <c r="AQ55" s="22">
        <v>2</v>
      </c>
      <c r="AR55" s="22">
        <v>4</v>
      </c>
      <c r="AS55" s="22">
        <v>2</v>
      </c>
      <c r="AT55" s="40"/>
      <c r="AU55" s="22" t="s">
        <v>2134</v>
      </c>
      <c r="AV55" s="22">
        <v>2</v>
      </c>
      <c r="AW55" s="22">
        <v>4</v>
      </c>
      <c r="AX55" s="22">
        <v>2</v>
      </c>
      <c r="AZ55" s="22" t="s">
        <v>2134</v>
      </c>
      <c r="BA55" s="22">
        <v>2</v>
      </c>
      <c r="BB55" s="22">
        <v>4</v>
      </c>
      <c r="BC55" s="22">
        <v>2</v>
      </c>
      <c r="BE55" s="22" t="s">
        <v>2134</v>
      </c>
      <c r="BF55" s="22">
        <v>1</v>
      </c>
      <c r="BG55" s="22">
        <v>6</v>
      </c>
      <c r="BH55" s="22">
        <v>2</v>
      </c>
      <c r="BJ55" s="22" t="s">
        <v>2134</v>
      </c>
      <c r="BK55" s="22">
        <v>1</v>
      </c>
      <c r="BL55" s="22">
        <v>6</v>
      </c>
      <c r="BM55" s="22">
        <v>2</v>
      </c>
      <c r="BS55" s="22" t="s">
        <v>2134</v>
      </c>
      <c r="BT55" s="22">
        <v>1</v>
      </c>
      <c r="BU55" s="22">
        <v>6</v>
      </c>
      <c r="BV55" s="22">
        <v>2</v>
      </c>
      <c r="CF55" s="22" t="s">
        <v>2134</v>
      </c>
      <c r="CG55" s="22">
        <v>2</v>
      </c>
      <c r="CH55" s="22">
        <v>1</v>
      </c>
      <c r="CI55" s="22">
        <v>2</v>
      </c>
      <c r="CK55" s="22" t="s">
        <v>2134</v>
      </c>
      <c r="CL55" s="22">
        <v>2</v>
      </c>
      <c r="CM55" s="22">
        <v>1</v>
      </c>
      <c r="CN55" s="22">
        <v>2</v>
      </c>
      <c r="CQ55" s="22" t="s">
        <v>2692</v>
      </c>
      <c r="CS55" s="22" t="s">
        <v>2134</v>
      </c>
      <c r="CT55" s="22">
        <v>1</v>
      </c>
      <c r="CU55" s="22">
        <v>1</v>
      </c>
      <c r="CV55" s="22">
        <v>3</v>
      </c>
      <c r="CW55" s="22">
        <v>1</v>
      </c>
      <c r="CY55" s="22" t="s">
        <v>2134</v>
      </c>
      <c r="CZ55" s="22">
        <v>1</v>
      </c>
      <c r="DA55" s="22">
        <v>1</v>
      </c>
      <c r="DB55" s="22">
        <v>3</v>
      </c>
      <c r="DC55" s="22">
        <v>1</v>
      </c>
      <c r="DE55" s="22" t="s">
        <v>2134</v>
      </c>
      <c r="DF55" s="22">
        <v>1</v>
      </c>
      <c r="DG55" s="22">
        <v>1</v>
      </c>
      <c r="DH55" s="22">
        <v>3</v>
      </c>
      <c r="DI55" s="22">
        <v>1</v>
      </c>
      <c r="DS55" s="22" t="s">
        <v>2134</v>
      </c>
      <c r="DT55" s="22">
        <v>1</v>
      </c>
      <c r="DU55" s="22">
        <v>5</v>
      </c>
      <c r="DW55" s="22" t="s">
        <v>2134</v>
      </c>
      <c r="DX55" s="22">
        <v>1</v>
      </c>
      <c r="DY55" s="22">
        <v>5</v>
      </c>
      <c r="EB55" s="22" t="s">
        <v>2134</v>
      </c>
      <c r="EC55" s="22">
        <v>1</v>
      </c>
      <c r="ED55" s="22">
        <v>1</v>
      </c>
      <c r="EE55" s="22">
        <v>5</v>
      </c>
      <c r="EH55" s="22" t="s">
        <v>2134</v>
      </c>
      <c r="EI55" s="22">
        <v>1</v>
      </c>
      <c r="EJ55" s="22">
        <v>1</v>
      </c>
      <c r="EK55" s="22">
        <v>5</v>
      </c>
      <c r="EM55" s="22" t="s">
        <v>2134</v>
      </c>
      <c r="EN55" s="22">
        <v>1</v>
      </c>
      <c r="EO55" s="22">
        <v>1</v>
      </c>
      <c r="EP55" s="22">
        <v>1</v>
      </c>
      <c r="EQ55" s="22">
        <v>5</v>
      </c>
      <c r="ES55" s="22" t="s">
        <v>2134</v>
      </c>
      <c r="ET55" s="22">
        <v>1</v>
      </c>
      <c r="EU55" s="22">
        <v>1</v>
      </c>
      <c r="EV55" s="22">
        <v>5</v>
      </c>
      <c r="EX55" s="22" t="s">
        <v>2134</v>
      </c>
      <c r="EY55" s="22">
        <v>1</v>
      </c>
      <c r="EZ55" s="22">
        <v>1</v>
      </c>
      <c r="FA55" s="22">
        <v>2</v>
      </c>
      <c r="FB55" s="22">
        <v>1</v>
      </c>
      <c r="FE55" s="22" t="s">
        <v>2134</v>
      </c>
      <c r="FF55" s="22">
        <v>1</v>
      </c>
      <c r="FG55" s="22">
        <v>1</v>
      </c>
      <c r="FH55" s="22">
        <v>2</v>
      </c>
      <c r="FI55" s="22">
        <v>1</v>
      </c>
      <c r="FK55" s="22" t="s">
        <v>2134</v>
      </c>
      <c r="FL55" s="22">
        <v>1</v>
      </c>
      <c r="FM55" s="22">
        <v>1</v>
      </c>
      <c r="FN55" s="22">
        <v>2</v>
      </c>
      <c r="FO55" s="22">
        <v>1</v>
      </c>
      <c r="FR55" s="265">
        <v>2</v>
      </c>
      <c r="FS55" s="265">
        <v>9206252</v>
      </c>
    </row>
    <row r="56" spans="2:180" ht="25.5" customHeight="1">
      <c r="B56" s="22" t="s">
        <v>2733</v>
      </c>
      <c r="C56" s="499"/>
      <c r="D56" s="499"/>
      <c r="E56" s="499"/>
      <c r="F56" s="499"/>
      <c r="H56" s="270" t="str">
        <f t="array" ref="H56">INDEX(ES51:ES158,MATCH(DQ54&amp;DQ59&amp;DQ76,ET51:ET158&amp;EU51:EU158&amp;EV51:EV158,0))</f>
        <v>-</v>
      </c>
      <c r="I56" s="522" t="str">
        <f>IFERROR(VLOOKUP(H56,Цены!$A:$B,2,0),"-")</f>
        <v>-</v>
      </c>
      <c r="J56" s="523"/>
      <c r="K56" s="523"/>
      <c r="L56" s="523"/>
      <c r="M56" s="524"/>
      <c r="N56" s="264">
        <v>1</v>
      </c>
      <c r="O56" s="251">
        <f>IFERROR(VLOOKUP(H56,Sale!$A:$E,5,0),VLOOKUP(H56,Цены!$A:$G,7,0))*N56</f>
        <v>0</v>
      </c>
      <c r="S56" s="22" t="s">
        <v>2134</v>
      </c>
      <c r="T56" s="22">
        <v>1</v>
      </c>
      <c r="U56" s="22">
        <v>1</v>
      </c>
      <c r="V56" s="22">
        <v>2</v>
      </c>
      <c r="W56" s="22">
        <v>6</v>
      </c>
      <c r="X56" s="22">
        <v>3</v>
      </c>
      <c r="AD56" s="22" t="s">
        <v>2134</v>
      </c>
      <c r="AE56" s="22">
        <v>5</v>
      </c>
      <c r="AF56" s="22">
        <v>8</v>
      </c>
      <c r="AJ56" s="22" t="s">
        <v>2134</v>
      </c>
      <c r="AK56" s="22">
        <v>1</v>
      </c>
      <c r="AL56" s="22">
        <v>2</v>
      </c>
      <c r="AM56" s="22">
        <v>1</v>
      </c>
      <c r="AN56" s="22">
        <v>3</v>
      </c>
      <c r="AP56" s="22" t="s">
        <v>2134</v>
      </c>
      <c r="AQ56" s="22">
        <v>2</v>
      </c>
      <c r="AR56" s="22">
        <v>4</v>
      </c>
      <c r="AS56" s="22">
        <v>3</v>
      </c>
      <c r="AT56" s="40"/>
      <c r="AU56" s="22" t="s">
        <v>2134</v>
      </c>
      <c r="AV56" s="22">
        <v>2</v>
      </c>
      <c r="AW56" s="22">
        <v>4</v>
      </c>
      <c r="AX56" s="22">
        <v>3</v>
      </c>
      <c r="AZ56" s="22" t="s">
        <v>2134</v>
      </c>
      <c r="BA56" s="22">
        <v>2</v>
      </c>
      <c r="BB56" s="22">
        <v>4</v>
      </c>
      <c r="BC56" s="22">
        <v>3</v>
      </c>
      <c r="BE56" s="22" t="s">
        <v>2134</v>
      </c>
      <c r="BF56" s="22">
        <v>1</v>
      </c>
      <c r="BG56" s="22">
        <v>6</v>
      </c>
      <c r="BH56" s="22">
        <v>3</v>
      </c>
      <c r="BJ56" s="22" t="s">
        <v>2134</v>
      </c>
      <c r="BK56" s="22">
        <v>1</v>
      </c>
      <c r="BL56" s="22">
        <v>6</v>
      </c>
      <c r="BM56" s="22">
        <v>3</v>
      </c>
      <c r="BS56" s="22" t="s">
        <v>2134</v>
      </c>
      <c r="BT56" s="22">
        <v>1</v>
      </c>
      <c r="BU56" s="22">
        <v>6</v>
      </c>
      <c r="BV56" s="22">
        <v>3</v>
      </c>
      <c r="CF56" s="22" t="s">
        <v>2134</v>
      </c>
      <c r="CG56" s="22">
        <v>2</v>
      </c>
      <c r="CH56" s="22">
        <v>1</v>
      </c>
      <c r="CI56" s="22">
        <v>3</v>
      </c>
      <c r="CK56" s="22" t="s">
        <v>2134</v>
      </c>
      <c r="CL56" s="22">
        <v>2</v>
      </c>
      <c r="CM56" s="22">
        <v>1</v>
      </c>
      <c r="CN56" s="22">
        <v>3</v>
      </c>
      <c r="CQ56" s="22" t="s">
        <v>2168</v>
      </c>
      <c r="CS56" s="22" t="s">
        <v>2134</v>
      </c>
      <c r="CT56" s="22">
        <v>1</v>
      </c>
      <c r="CU56" s="22">
        <v>1</v>
      </c>
      <c r="CV56" s="22">
        <v>3</v>
      </c>
      <c r="CW56" s="22">
        <v>2</v>
      </c>
      <c r="CY56" s="22" t="s">
        <v>2134</v>
      </c>
      <c r="CZ56" s="22">
        <v>1</v>
      </c>
      <c r="DA56" s="22">
        <v>1</v>
      </c>
      <c r="DB56" s="22">
        <v>3</v>
      </c>
      <c r="DC56" s="22">
        <v>2</v>
      </c>
      <c r="DE56" s="22" t="s">
        <v>2134</v>
      </c>
      <c r="DF56" s="22">
        <v>1</v>
      </c>
      <c r="DG56" s="22">
        <v>1</v>
      </c>
      <c r="DH56" s="22">
        <v>3</v>
      </c>
      <c r="DI56" s="22">
        <v>2</v>
      </c>
      <c r="DQ56" s="22" t="s">
        <v>2756</v>
      </c>
      <c r="DS56" s="22" t="s">
        <v>2134</v>
      </c>
      <c r="DT56" s="22">
        <v>1</v>
      </c>
      <c r="DU56" s="22">
        <v>6</v>
      </c>
      <c r="DW56" s="22" t="s">
        <v>2134</v>
      </c>
      <c r="DX56" s="22">
        <v>1</v>
      </c>
      <c r="DY56" s="22">
        <v>6</v>
      </c>
      <c r="EB56" s="22" t="s">
        <v>2134</v>
      </c>
      <c r="EC56" s="22">
        <v>1</v>
      </c>
      <c r="ED56" s="22">
        <v>1</v>
      </c>
      <c r="EE56" s="22">
        <v>6</v>
      </c>
      <c r="EH56" s="22" t="s">
        <v>2134</v>
      </c>
      <c r="EI56" s="22">
        <v>1</v>
      </c>
      <c r="EJ56" s="22">
        <v>1</v>
      </c>
      <c r="EK56" s="22">
        <v>6</v>
      </c>
      <c r="EM56" s="22" t="s">
        <v>2134</v>
      </c>
      <c r="EN56" s="22">
        <v>1</v>
      </c>
      <c r="EO56" s="22">
        <v>1</v>
      </c>
      <c r="EP56" s="22">
        <v>1</v>
      </c>
      <c r="EQ56" s="22">
        <v>6</v>
      </c>
      <c r="ES56" s="22" t="s">
        <v>2134</v>
      </c>
      <c r="ET56" s="22">
        <v>1</v>
      </c>
      <c r="EU56" s="22">
        <v>1</v>
      </c>
      <c r="EV56" s="22">
        <v>6</v>
      </c>
      <c r="EX56" s="22" t="s">
        <v>2134</v>
      </c>
      <c r="EY56" s="22">
        <v>1</v>
      </c>
      <c r="EZ56" s="22">
        <v>1</v>
      </c>
      <c r="FA56" s="22">
        <v>2</v>
      </c>
      <c r="FB56" s="22">
        <v>2</v>
      </c>
      <c r="FE56" s="22" t="s">
        <v>2134</v>
      </c>
      <c r="FF56" s="22">
        <v>1</v>
      </c>
      <c r="FG56" s="22">
        <v>1</v>
      </c>
      <c r="FH56" s="22">
        <v>2</v>
      </c>
      <c r="FI56" s="22">
        <v>2</v>
      </c>
      <c r="FK56" s="22" t="s">
        <v>2134</v>
      </c>
      <c r="FL56" s="22">
        <v>1</v>
      </c>
      <c r="FM56" s="22">
        <v>1</v>
      </c>
      <c r="FN56" s="22">
        <v>2</v>
      </c>
      <c r="FO56" s="22">
        <v>2</v>
      </c>
      <c r="FR56" s="265">
        <v>3</v>
      </c>
      <c r="FS56" s="265">
        <v>9234187</v>
      </c>
    </row>
    <row r="57" spans="2:180" ht="25.5" customHeight="1">
      <c r="H57" s="270" t="str">
        <f t="array" ref="H57">INDEX(EX51:EX482,MATCH(DQ54&amp;DQ59&amp;DQ76&amp;DQ82,EY51:EY482&amp;EZ51:EZ482&amp;FA51:FA482&amp;FB51:FB482,0))</f>
        <v>-</v>
      </c>
      <c r="I57" s="522" t="str">
        <f>IFERROR(VLOOKUP(H57,Цены!$A:$B,2,0),"-")</f>
        <v>-</v>
      </c>
      <c r="J57" s="523"/>
      <c r="K57" s="523"/>
      <c r="L57" s="523"/>
      <c r="M57" s="524"/>
      <c r="N57" s="264">
        <v>1</v>
      </c>
      <c r="O57" s="251">
        <f>IFERROR(VLOOKUP(H57,Sale!$A:$E,5,0),VLOOKUP(H57,Цены!$A:$G,7,0))*N57</f>
        <v>0</v>
      </c>
      <c r="S57" s="22" t="s">
        <v>2134</v>
      </c>
      <c r="T57" s="22">
        <v>1</v>
      </c>
      <c r="U57" s="22">
        <v>1</v>
      </c>
      <c r="V57" s="22">
        <v>2</v>
      </c>
      <c r="W57" s="22">
        <v>6</v>
      </c>
      <c r="X57" s="22">
        <v>4</v>
      </c>
      <c r="AD57" s="22" t="s">
        <v>2134</v>
      </c>
      <c r="AE57" s="22">
        <v>5</v>
      </c>
      <c r="AF57" s="22">
        <v>9</v>
      </c>
      <c r="AJ57" s="22" t="s">
        <v>2134</v>
      </c>
      <c r="AK57" s="22">
        <v>1</v>
      </c>
      <c r="AL57" s="22">
        <v>2</v>
      </c>
      <c r="AM57" s="22">
        <v>1</v>
      </c>
      <c r="AN57" s="22">
        <v>4</v>
      </c>
      <c r="AP57" s="22" t="s">
        <v>2134</v>
      </c>
      <c r="AQ57" s="22">
        <v>2</v>
      </c>
      <c r="AR57" s="22">
        <v>4</v>
      </c>
      <c r="AS57" s="22">
        <v>4</v>
      </c>
      <c r="AT57" s="40"/>
      <c r="AU57" s="22" t="s">
        <v>2134</v>
      </c>
      <c r="AV57" s="22">
        <v>2</v>
      </c>
      <c r="AW57" s="22">
        <v>4</v>
      </c>
      <c r="AX57" s="22">
        <v>4</v>
      </c>
      <c r="AZ57" s="22" t="s">
        <v>2134</v>
      </c>
      <c r="BA57" s="22">
        <v>2</v>
      </c>
      <c r="BB57" s="22">
        <v>4</v>
      </c>
      <c r="BC57" s="22">
        <v>4</v>
      </c>
      <c r="BE57" s="22" t="s">
        <v>2134</v>
      </c>
      <c r="BF57" s="22">
        <v>1</v>
      </c>
      <c r="BG57" s="22">
        <v>6</v>
      </c>
      <c r="BH57" s="22">
        <v>4</v>
      </c>
      <c r="BJ57" s="22" t="s">
        <v>2134</v>
      </c>
      <c r="BK57" s="22">
        <v>1</v>
      </c>
      <c r="BL57" s="22">
        <v>6</v>
      </c>
      <c r="BM57" s="22">
        <v>4</v>
      </c>
      <c r="BS57" s="22" t="s">
        <v>2134</v>
      </c>
      <c r="BT57" s="22">
        <v>1</v>
      </c>
      <c r="BU57" s="22">
        <v>6</v>
      </c>
      <c r="BV57" s="22">
        <v>4</v>
      </c>
      <c r="CF57" s="22" t="s">
        <v>2134</v>
      </c>
      <c r="CG57" s="22">
        <v>2</v>
      </c>
      <c r="CH57" s="22">
        <v>1</v>
      </c>
      <c r="CI57" s="22">
        <v>4</v>
      </c>
      <c r="CK57" s="22" t="s">
        <v>2134</v>
      </c>
      <c r="CL57" s="22">
        <v>2</v>
      </c>
      <c r="CM57" s="22">
        <v>1</v>
      </c>
      <c r="CN57" s="22">
        <v>4</v>
      </c>
      <c r="CQ57" s="22" t="s">
        <v>2113</v>
      </c>
      <c r="CS57" s="22" t="s">
        <v>2134</v>
      </c>
      <c r="CT57" s="22">
        <v>1</v>
      </c>
      <c r="CU57" s="22">
        <v>1</v>
      </c>
      <c r="CV57" s="22">
        <v>3</v>
      </c>
      <c r="CW57" s="22">
        <v>3</v>
      </c>
      <c r="CY57" s="22" t="s">
        <v>2134</v>
      </c>
      <c r="CZ57" s="22">
        <v>1</v>
      </c>
      <c r="DA57" s="22">
        <v>1</v>
      </c>
      <c r="DB57" s="22">
        <v>3</v>
      </c>
      <c r="DC57" s="22">
        <v>3</v>
      </c>
      <c r="DE57" s="22" t="s">
        <v>2134</v>
      </c>
      <c r="DF57" s="22">
        <v>1</v>
      </c>
      <c r="DG57" s="22">
        <v>1</v>
      </c>
      <c r="DH57" s="22">
        <v>3</v>
      </c>
      <c r="DI57" s="22">
        <v>3</v>
      </c>
      <c r="DQ57" s="22" t="s">
        <v>2739</v>
      </c>
      <c r="DS57" s="22" t="s">
        <v>2134</v>
      </c>
      <c r="DT57" s="22">
        <v>1</v>
      </c>
      <c r="DU57" s="22">
        <v>7</v>
      </c>
      <c r="DW57" s="22" t="s">
        <v>2134</v>
      </c>
      <c r="DX57" s="22">
        <v>1</v>
      </c>
      <c r="DY57" s="22">
        <v>7</v>
      </c>
      <c r="EB57" s="22" t="s">
        <v>2134</v>
      </c>
      <c r="EC57" s="22">
        <v>1</v>
      </c>
      <c r="ED57" s="22">
        <v>1</v>
      </c>
      <c r="EE57" s="22">
        <v>7</v>
      </c>
      <c r="EH57" s="22" t="s">
        <v>2134</v>
      </c>
      <c r="EI57" s="22">
        <v>1</v>
      </c>
      <c r="EJ57" s="22">
        <v>1</v>
      </c>
      <c r="EK57" s="22">
        <v>7</v>
      </c>
      <c r="EM57" s="22" t="s">
        <v>2134</v>
      </c>
      <c r="EN57" s="22">
        <v>1</v>
      </c>
      <c r="EO57" s="22">
        <v>1</v>
      </c>
      <c r="EP57" s="22">
        <v>1</v>
      </c>
      <c r="EQ57" s="22">
        <v>7</v>
      </c>
      <c r="ES57" s="22" t="s">
        <v>2134</v>
      </c>
      <c r="ET57" s="22">
        <v>1</v>
      </c>
      <c r="EU57" s="22">
        <v>1</v>
      </c>
      <c r="EV57" s="22">
        <v>7</v>
      </c>
      <c r="EX57" s="22" t="s">
        <v>2134</v>
      </c>
      <c r="EY57" s="22">
        <v>1</v>
      </c>
      <c r="EZ57" s="22">
        <v>1</v>
      </c>
      <c r="FA57" s="22">
        <v>2</v>
      </c>
      <c r="FB57" s="22">
        <v>3</v>
      </c>
      <c r="FE57" s="22" t="s">
        <v>2134</v>
      </c>
      <c r="FF57" s="22">
        <v>1</v>
      </c>
      <c r="FG57" s="22">
        <v>1</v>
      </c>
      <c r="FH57" s="22">
        <v>2</v>
      </c>
      <c r="FI57" s="22">
        <v>3</v>
      </c>
      <c r="FK57" s="22" t="s">
        <v>2134</v>
      </c>
      <c r="FL57" s="22">
        <v>1</v>
      </c>
      <c r="FM57" s="22">
        <v>1</v>
      </c>
      <c r="FN57" s="22">
        <v>2</v>
      </c>
      <c r="FO57" s="22">
        <v>3</v>
      </c>
    </row>
    <row r="58" spans="2:180" ht="25.5" customHeight="1">
      <c r="H58" s="270" t="str">
        <f t="array" ref="H58">INDEX(FE51:FE482,MATCH(DQ54&amp;DQ59&amp;DQ76&amp;DQ82,FF51:FF482&amp;FG51:FG482&amp;FH51:FH482&amp;FI51:FI482,0))</f>
        <v>-</v>
      </c>
      <c r="I58" s="522" t="str">
        <f>IFERROR(VLOOKUP(H58,Цены!$A:$B,2,0),"-")</f>
        <v>-</v>
      </c>
      <c r="J58" s="523"/>
      <c r="K58" s="523"/>
      <c r="L58" s="523"/>
      <c r="M58" s="524"/>
      <c r="N58" s="264">
        <v>1</v>
      </c>
      <c r="O58" s="251">
        <f>IFERROR(VLOOKUP(H58,Sale!$A:$E,5,0),VLOOKUP(H58,Цены!$A:$G,7,0))*N58</f>
        <v>0</v>
      </c>
      <c r="S58" s="22" t="s">
        <v>2134</v>
      </c>
      <c r="T58" s="22">
        <v>1</v>
      </c>
      <c r="U58" s="22">
        <v>1</v>
      </c>
      <c r="V58" s="22">
        <v>2</v>
      </c>
      <c r="W58" s="22">
        <v>7</v>
      </c>
      <c r="X58" s="22">
        <v>1</v>
      </c>
      <c r="AJ58" s="22" t="s">
        <v>2134</v>
      </c>
      <c r="AK58" s="22">
        <v>1</v>
      </c>
      <c r="AL58" s="22">
        <v>2</v>
      </c>
      <c r="AM58" s="22">
        <v>1</v>
      </c>
      <c r="AN58" s="22">
        <v>5</v>
      </c>
      <c r="AP58" s="22" t="s">
        <v>2134</v>
      </c>
      <c r="AQ58" s="22">
        <v>2</v>
      </c>
      <c r="AR58" s="22">
        <v>4</v>
      </c>
      <c r="AS58" s="22">
        <v>5</v>
      </c>
      <c r="AT58" s="40"/>
      <c r="AU58" s="22" t="s">
        <v>2134</v>
      </c>
      <c r="AV58" s="22">
        <v>2</v>
      </c>
      <c r="AW58" s="22">
        <v>4</v>
      </c>
      <c r="AX58" s="22">
        <v>5</v>
      </c>
      <c r="AZ58" s="22" t="s">
        <v>2134</v>
      </c>
      <c r="BA58" s="22">
        <v>2</v>
      </c>
      <c r="BB58" s="22">
        <v>4</v>
      </c>
      <c r="BC58" s="22">
        <v>5</v>
      </c>
      <c r="BE58" s="22" t="s">
        <v>2134</v>
      </c>
      <c r="BF58" s="22">
        <v>1</v>
      </c>
      <c r="BG58" s="22">
        <v>6</v>
      </c>
      <c r="BH58" s="22">
        <v>5</v>
      </c>
      <c r="BJ58" s="22" t="s">
        <v>2134</v>
      </c>
      <c r="BK58" s="22">
        <v>1</v>
      </c>
      <c r="BL58" s="22">
        <v>6</v>
      </c>
      <c r="BM58" s="22">
        <v>5</v>
      </c>
      <c r="BS58" s="22" t="s">
        <v>2134</v>
      </c>
      <c r="BT58" s="22">
        <v>1</v>
      </c>
      <c r="BU58" s="22">
        <v>6</v>
      </c>
      <c r="BV58" s="22">
        <v>5</v>
      </c>
      <c r="CF58" s="22" t="s">
        <v>2134</v>
      </c>
      <c r="CG58" s="22">
        <v>2</v>
      </c>
      <c r="CH58" s="22">
        <v>1</v>
      </c>
      <c r="CI58" s="22">
        <v>5</v>
      </c>
      <c r="CK58" s="22" t="s">
        <v>2134</v>
      </c>
      <c r="CL58" s="22">
        <v>2</v>
      </c>
      <c r="CM58" s="22">
        <v>1</v>
      </c>
      <c r="CN58" s="22">
        <v>5</v>
      </c>
      <c r="CQ58" s="22" t="s">
        <v>2114</v>
      </c>
      <c r="CS58" s="22" t="s">
        <v>2134</v>
      </c>
      <c r="CT58" s="22">
        <v>1</v>
      </c>
      <c r="CU58" s="22">
        <v>1</v>
      </c>
      <c r="CV58" s="22">
        <v>3</v>
      </c>
      <c r="CW58" s="22">
        <v>4</v>
      </c>
      <c r="CY58" s="22" t="s">
        <v>2134</v>
      </c>
      <c r="CZ58" s="22">
        <v>1</v>
      </c>
      <c r="DA58" s="22">
        <v>1</v>
      </c>
      <c r="DB58" s="22">
        <v>3</v>
      </c>
      <c r="DC58" s="22">
        <v>4</v>
      </c>
      <c r="DE58" s="22" t="s">
        <v>2134</v>
      </c>
      <c r="DF58" s="22">
        <v>1</v>
      </c>
      <c r="DG58" s="22">
        <v>1</v>
      </c>
      <c r="DH58" s="22">
        <v>3</v>
      </c>
      <c r="DI58" s="22">
        <v>4</v>
      </c>
      <c r="DQ58" s="22" t="s">
        <v>2740</v>
      </c>
      <c r="DS58" s="22" t="s">
        <v>2134</v>
      </c>
      <c r="DT58" s="22">
        <v>1</v>
      </c>
      <c r="DU58" s="22">
        <v>8</v>
      </c>
      <c r="DW58" s="22" t="s">
        <v>2134</v>
      </c>
      <c r="DX58" s="22">
        <v>1</v>
      </c>
      <c r="DY58" s="22">
        <v>8</v>
      </c>
      <c r="EB58" s="22" t="s">
        <v>2134</v>
      </c>
      <c r="EC58" s="22">
        <v>1</v>
      </c>
      <c r="ED58" s="22">
        <v>1</v>
      </c>
      <c r="EE58" s="22">
        <v>8</v>
      </c>
      <c r="EH58" s="22" t="s">
        <v>2134</v>
      </c>
      <c r="EI58" s="22">
        <v>1</v>
      </c>
      <c r="EJ58" s="22">
        <v>1</v>
      </c>
      <c r="EK58" s="22">
        <v>8</v>
      </c>
      <c r="EM58" s="22" t="s">
        <v>2134</v>
      </c>
      <c r="EN58" s="22">
        <v>1</v>
      </c>
      <c r="EO58" s="22">
        <v>1</v>
      </c>
      <c r="EP58" s="22">
        <v>1</v>
      </c>
      <c r="EQ58" s="22">
        <v>8</v>
      </c>
      <c r="ES58" s="22" t="s">
        <v>2134</v>
      </c>
      <c r="ET58" s="22">
        <v>1</v>
      </c>
      <c r="EU58" s="22">
        <v>1</v>
      </c>
      <c r="EV58" s="22">
        <v>8</v>
      </c>
      <c r="EX58" s="22" t="s">
        <v>2134</v>
      </c>
      <c r="EY58" s="22">
        <v>1</v>
      </c>
      <c r="EZ58" s="22">
        <v>1</v>
      </c>
      <c r="FA58" s="22">
        <v>2</v>
      </c>
      <c r="FB58" s="22">
        <v>4</v>
      </c>
      <c r="FE58" s="22" t="s">
        <v>2134</v>
      </c>
      <c r="FF58" s="22">
        <v>1</v>
      </c>
      <c r="FG58" s="22">
        <v>1</v>
      </c>
      <c r="FH58" s="22">
        <v>2</v>
      </c>
      <c r="FI58" s="22">
        <v>4</v>
      </c>
      <c r="FK58" s="22" t="s">
        <v>2134</v>
      </c>
      <c r="FL58" s="22">
        <v>1</v>
      </c>
      <c r="FM58" s="22">
        <v>1</v>
      </c>
      <c r="FN58" s="22">
        <v>2</v>
      </c>
      <c r="FO58" s="22">
        <v>4</v>
      </c>
      <c r="FR58" s="521" t="s">
        <v>2347</v>
      </c>
      <c r="FS58" s="521"/>
    </row>
    <row r="59" spans="2:180" ht="25.5" customHeight="1">
      <c r="H59" s="270" t="str">
        <f t="array" ref="H59">INDEX(FK51:FK482,MATCH(DQ54&amp;DQ59&amp;DQ76&amp;DQ82,FL51:FL482&amp;FM51:FM482&amp;FN51:FN482&amp;FO51:FO482,0))</f>
        <v>-</v>
      </c>
      <c r="I59" s="522" t="str">
        <f>IFERROR(VLOOKUP(H59,Цены!$A:$B,2,0),"-")</f>
        <v>-</v>
      </c>
      <c r="J59" s="523"/>
      <c r="K59" s="523"/>
      <c r="L59" s="523"/>
      <c r="M59" s="524"/>
      <c r="N59" s="264">
        <v>1</v>
      </c>
      <c r="O59" s="251">
        <f>IFERROR(VLOOKUP(H59,Sale!$A:$E,5,0),VLOOKUP(H59,Цены!$A:$G,7,0))*N59</f>
        <v>0</v>
      </c>
      <c r="S59" s="22" t="s">
        <v>2134</v>
      </c>
      <c r="T59" s="22">
        <v>1</v>
      </c>
      <c r="U59" s="22">
        <v>1</v>
      </c>
      <c r="V59" s="22">
        <v>2</v>
      </c>
      <c r="W59" s="22">
        <v>7</v>
      </c>
      <c r="X59" s="22">
        <v>2</v>
      </c>
      <c r="AJ59" s="22" t="s">
        <v>2134</v>
      </c>
      <c r="AK59" s="22">
        <v>1</v>
      </c>
      <c r="AL59" s="22">
        <v>2</v>
      </c>
      <c r="AM59" s="22">
        <v>2</v>
      </c>
      <c r="AN59" s="22">
        <v>1</v>
      </c>
      <c r="AP59" s="22" t="s">
        <v>2134</v>
      </c>
      <c r="AQ59" s="22">
        <v>3</v>
      </c>
      <c r="AR59" s="22">
        <v>1</v>
      </c>
      <c r="AS59" s="22">
        <v>1</v>
      </c>
      <c r="AT59" s="40"/>
      <c r="AU59" s="22" t="s">
        <v>2134</v>
      </c>
      <c r="AV59" s="22">
        <v>3</v>
      </c>
      <c r="AW59" s="22">
        <v>1</v>
      </c>
      <c r="AX59" s="22">
        <v>1</v>
      </c>
      <c r="AZ59" s="22" t="s">
        <v>2134</v>
      </c>
      <c r="BA59" s="22">
        <v>3</v>
      </c>
      <c r="BB59" s="22">
        <v>1</v>
      </c>
      <c r="BC59" s="22">
        <v>1</v>
      </c>
      <c r="BE59" s="22" t="s">
        <v>2134</v>
      </c>
      <c r="BF59" s="22">
        <v>1</v>
      </c>
      <c r="BG59" s="22">
        <v>6</v>
      </c>
      <c r="BH59" s="22">
        <v>6</v>
      </c>
      <c r="BJ59" s="22" t="s">
        <v>2134</v>
      </c>
      <c r="BK59" s="22">
        <v>1</v>
      </c>
      <c r="BL59" s="22">
        <v>6</v>
      </c>
      <c r="BM59" s="22">
        <v>6</v>
      </c>
      <c r="BS59" s="22" t="s">
        <v>2134</v>
      </c>
      <c r="BT59" s="22">
        <v>1</v>
      </c>
      <c r="BU59" s="22">
        <v>6</v>
      </c>
      <c r="BV59" s="22">
        <v>6</v>
      </c>
      <c r="CF59" s="22" t="s">
        <v>2134</v>
      </c>
      <c r="CG59" s="22">
        <v>2</v>
      </c>
      <c r="CH59" s="22">
        <v>2</v>
      </c>
      <c r="CI59" s="22">
        <v>1</v>
      </c>
      <c r="CK59" s="22" t="s">
        <v>2134</v>
      </c>
      <c r="CL59" s="22">
        <v>2</v>
      </c>
      <c r="CM59" s="22">
        <v>2</v>
      </c>
      <c r="CN59" s="22">
        <v>1</v>
      </c>
      <c r="CQ59" s="22" t="s">
        <v>2115</v>
      </c>
      <c r="CS59" s="22" t="s">
        <v>2134</v>
      </c>
      <c r="CT59" s="22">
        <v>1</v>
      </c>
      <c r="CU59" s="22">
        <v>1</v>
      </c>
      <c r="CV59" s="22">
        <v>3</v>
      </c>
      <c r="CW59" s="22">
        <v>5</v>
      </c>
      <c r="CY59" s="22" t="s">
        <v>2134</v>
      </c>
      <c r="CZ59" s="22">
        <v>1</v>
      </c>
      <c r="DA59" s="22">
        <v>1</v>
      </c>
      <c r="DB59" s="22">
        <v>3</v>
      </c>
      <c r="DC59" s="22">
        <v>5</v>
      </c>
      <c r="DE59" s="22" t="s">
        <v>2134</v>
      </c>
      <c r="DF59" s="22">
        <v>1</v>
      </c>
      <c r="DG59" s="22">
        <v>1</v>
      </c>
      <c r="DH59" s="22">
        <v>3</v>
      </c>
      <c r="DI59" s="22">
        <v>5</v>
      </c>
      <c r="DQ59" s="335">
        <v>1</v>
      </c>
      <c r="DS59" s="22" t="s">
        <v>2134</v>
      </c>
      <c r="DT59" s="22">
        <v>1</v>
      </c>
      <c r="DU59" s="22">
        <v>9</v>
      </c>
      <c r="DW59" s="22" t="s">
        <v>2134</v>
      </c>
      <c r="DX59" s="22">
        <v>1</v>
      </c>
      <c r="DY59" s="22">
        <v>9</v>
      </c>
      <c r="EB59" s="22" t="s">
        <v>2134</v>
      </c>
      <c r="EC59" s="22">
        <v>1</v>
      </c>
      <c r="ED59" s="22">
        <v>1</v>
      </c>
      <c r="EE59" s="22">
        <v>9</v>
      </c>
      <c r="EH59" s="22" t="s">
        <v>2134</v>
      </c>
      <c r="EI59" s="22">
        <v>1</v>
      </c>
      <c r="EJ59" s="22">
        <v>1</v>
      </c>
      <c r="EK59" s="22">
        <v>9</v>
      </c>
      <c r="EM59" s="22" t="s">
        <v>2134</v>
      </c>
      <c r="EN59" s="22">
        <v>1</v>
      </c>
      <c r="EO59" s="22">
        <v>1</v>
      </c>
      <c r="EP59" s="22">
        <v>1</v>
      </c>
      <c r="EQ59" s="22">
        <v>9</v>
      </c>
      <c r="ES59" s="22" t="s">
        <v>2134</v>
      </c>
      <c r="ET59" s="22">
        <v>1</v>
      </c>
      <c r="EU59" s="22">
        <v>1</v>
      </c>
      <c r="EV59" s="22">
        <v>9</v>
      </c>
      <c r="EX59" s="22" t="s">
        <v>2134</v>
      </c>
      <c r="EY59" s="22">
        <v>1</v>
      </c>
      <c r="EZ59" s="22">
        <v>1</v>
      </c>
      <c r="FA59" s="22">
        <v>3</v>
      </c>
      <c r="FB59" s="22">
        <v>1</v>
      </c>
      <c r="FE59" s="22" t="s">
        <v>2134</v>
      </c>
      <c r="FF59" s="22">
        <v>1</v>
      </c>
      <c r="FG59" s="22">
        <v>1</v>
      </c>
      <c r="FH59" s="22">
        <v>3</v>
      </c>
      <c r="FI59" s="22">
        <v>1</v>
      </c>
      <c r="FK59" s="22" t="s">
        <v>2134</v>
      </c>
      <c r="FL59" s="22">
        <v>1</v>
      </c>
      <c r="FM59" s="22">
        <v>1</v>
      </c>
      <c r="FN59" s="22">
        <v>3</v>
      </c>
      <c r="FO59" s="22">
        <v>1</v>
      </c>
      <c r="FR59" s="265">
        <v>2</v>
      </c>
      <c r="FS59" s="265">
        <v>3</v>
      </c>
    </row>
    <row r="60" spans="2:180" ht="25.5" customHeight="1">
      <c r="H60" s="270" t="str">
        <f>IFERROR(VLOOKUP(DQ88,FU50:FX54,2,0),"-")</f>
        <v>-</v>
      </c>
      <c r="I60" s="522" t="str">
        <f>IFERROR(VLOOKUP(H60,Цены!$A:$B,2,0),"-")</f>
        <v>-</v>
      </c>
      <c r="J60" s="523"/>
      <c r="K60" s="523"/>
      <c r="L60" s="523"/>
      <c r="M60" s="524"/>
      <c r="N60" s="264">
        <f>IFERROR(VLOOKUP(DQ59,FR59:FS61,2,0),"-")</f>
        <v>0</v>
      </c>
      <c r="O60" s="251">
        <f>IFERROR(VLOOKUP(H60,Sale!$A:$E,5,0),VLOOKUP(H60,Цены!$A:$G,7,0))*N60</f>
        <v>0</v>
      </c>
      <c r="S60" s="22" t="s">
        <v>2134</v>
      </c>
      <c r="T60" s="22">
        <v>1</v>
      </c>
      <c r="U60" s="22">
        <v>1</v>
      </c>
      <c r="V60" s="22">
        <v>2</v>
      </c>
      <c r="W60" s="22">
        <v>7</v>
      </c>
      <c r="X60" s="22">
        <v>3</v>
      </c>
      <c r="AJ60" s="22" t="s">
        <v>2134</v>
      </c>
      <c r="AK60" s="22">
        <v>1</v>
      </c>
      <c r="AL60" s="22">
        <v>2</v>
      </c>
      <c r="AM60" s="22">
        <v>2</v>
      </c>
      <c r="AN60" s="22">
        <v>2</v>
      </c>
      <c r="AP60" s="22" t="s">
        <v>2134</v>
      </c>
      <c r="AQ60" s="22">
        <v>3</v>
      </c>
      <c r="AR60" s="22">
        <v>1</v>
      </c>
      <c r="AS60" s="22">
        <v>2</v>
      </c>
      <c r="AT60" s="40"/>
      <c r="AU60" s="22" t="s">
        <v>2134</v>
      </c>
      <c r="AV60" s="22">
        <v>3</v>
      </c>
      <c r="AW60" s="22">
        <v>1</v>
      </c>
      <c r="AX60" s="22">
        <v>2</v>
      </c>
      <c r="AZ60" s="22" t="s">
        <v>2134</v>
      </c>
      <c r="BA60" s="22">
        <v>3</v>
      </c>
      <c r="BB60" s="22">
        <v>1</v>
      </c>
      <c r="BC60" s="22">
        <v>2</v>
      </c>
      <c r="BE60" s="22" t="s">
        <v>2134</v>
      </c>
      <c r="BF60" s="22">
        <v>1</v>
      </c>
      <c r="BG60" s="22">
        <v>6</v>
      </c>
      <c r="BH60" s="22">
        <v>7</v>
      </c>
      <c r="BJ60" s="22" t="s">
        <v>2134</v>
      </c>
      <c r="BK60" s="22">
        <v>1</v>
      </c>
      <c r="BL60" s="22">
        <v>6</v>
      </c>
      <c r="BM60" s="22">
        <v>7</v>
      </c>
      <c r="BS60" s="22" t="s">
        <v>2134</v>
      </c>
      <c r="BT60" s="22">
        <v>1</v>
      </c>
      <c r="BU60" s="22">
        <v>6</v>
      </c>
      <c r="BV60" s="22">
        <v>7</v>
      </c>
      <c r="CF60" s="22" t="s">
        <v>2134</v>
      </c>
      <c r="CG60" s="22">
        <v>2</v>
      </c>
      <c r="CH60" s="22">
        <v>2</v>
      </c>
      <c r="CI60" s="22">
        <v>2</v>
      </c>
      <c r="CK60" s="22" t="s">
        <v>2134</v>
      </c>
      <c r="CL60" s="22">
        <v>2</v>
      </c>
      <c r="CM60" s="22">
        <v>2</v>
      </c>
      <c r="CN60" s="22">
        <v>2</v>
      </c>
      <c r="CQ60" s="22" t="s">
        <v>2116</v>
      </c>
      <c r="CS60" s="22" t="s">
        <v>2134</v>
      </c>
      <c r="CT60" s="22">
        <v>1</v>
      </c>
      <c r="CU60" s="22">
        <v>1</v>
      </c>
      <c r="CV60" s="22">
        <v>3</v>
      </c>
      <c r="CW60" s="22">
        <v>6</v>
      </c>
      <c r="CY60" s="22" t="s">
        <v>2134</v>
      </c>
      <c r="CZ60" s="22">
        <v>1</v>
      </c>
      <c r="DA60" s="22">
        <v>1</v>
      </c>
      <c r="DB60" s="22">
        <v>3</v>
      </c>
      <c r="DC60" s="22">
        <v>6</v>
      </c>
      <c r="DE60" s="22" t="s">
        <v>2134</v>
      </c>
      <c r="DF60" s="22">
        <v>1</v>
      </c>
      <c r="DG60" s="22">
        <v>1</v>
      </c>
      <c r="DH60" s="22">
        <v>3</v>
      </c>
      <c r="DI60" s="22">
        <v>6</v>
      </c>
      <c r="DS60" s="22" t="s">
        <v>2134</v>
      </c>
      <c r="DT60" s="22">
        <v>2</v>
      </c>
      <c r="DU60" s="22">
        <v>1</v>
      </c>
      <c r="DW60" s="22" t="s">
        <v>2134</v>
      </c>
      <c r="DX60" s="22">
        <v>2</v>
      </c>
      <c r="DY60" s="22">
        <v>1</v>
      </c>
      <c r="EB60" s="22" t="s">
        <v>2134</v>
      </c>
      <c r="EC60" s="22">
        <v>1</v>
      </c>
      <c r="ED60" s="22">
        <v>2</v>
      </c>
      <c r="EE60" s="22">
        <v>1</v>
      </c>
      <c r="EH60" s="22" t="s">
        <v>2134</v>
      </c>
      <c r="EI60" s="22">
        <v>1</v>
      </c>
      <c r="EJ60" s="22">
        <v>2</v>
      </c>
      <c r="EK60" s="22">
        <v>1</v>
      </c>
      <c r="EM60" s="22" t="s">
        <v>2134</v>
      </c>
      <c r="EN60" s="22">
        <v>1</v>
      </c>
      <c r="EO60" s="22">
        <v>1</v>
      </c>
      <c r="EP60" s="22">
        <v>2</v>
      </c>
      <c r="EQ60" s="22">
        <v>1</v>
      </c>
      <c r="ES60" s="22" t="s">
        <v>2134</v>
      </c>
      <c r="ET60" s="22">
        <v>1</v>
      </c>
      <c r="EU60" s="22">
        <v>2</v>
      </c>
      <c r="EV60" s="22">
        <v>1</v>
      </c>
      <c r="EX60" s="22" t="s">
        <v>2134</v>
      </c>
      <c r="EY60" s="22">
        <v>1</v>
      </c>
      <c r="EZ60" s="22">
        <v>1</v>
      </c>
      <c r="FA60" s="22">
        <v>3</v>
      </c>
      <c r="FB60" s="22">
        <v>2</v>
      </c>
      <c r="FE60" s="22" t="s">
        <v>2134</v>
      </c>
      <c r="FF60" s="22">
        <v>1</v>
      </c>
      <c r="FG60" s="22">
        <v>1</v>
      </c>
      <c r="FH60" s="22">
        <v>3</v>
      </c>
      <c r="FI60" s="22">
        <v>2</v>
      </c>
      <c r="FK60" s="22" t="s">
        <v>2134</v>
      </c>
      <c r="FL60" s="22">
        <v>1</v>
      </c>
      <c r="FM60" s="22">
        <v>1</v>
      </c>
      <c r="FN60" s="22">
        <v>3</v>
      </c>
      <c r="FO60" s="22">
        <v>2</v>
      </c>
      <c r="FR60" s="265">
        <v>3</v>
      </c>
      <c r="FS60" s="265">
        <v>4</v>
      </c>
    </row>
    <row r="61" spans="2:180" ht="25.5" customHeight="1">
      <c r="H61" s="270" t="str">
        <f>IFERROR(VLOOKUP(DQ88,FU50:FX54,3,0),"-")</f>
        <v>-</v>
      </c>
      <c r="I61" s="522" t="str">
        <f>IFERROR(VLOOKUP(H61,Цены!$A:$B,2,0),"-")</f>
        <v>-</v>
      </c>
      <c r="J61" s="523"/>
      <c r="K61" s="523"/>
      <c r="L61" s="523"/>
      <c r="M61" s="524"/>
      <c r="N61" s="264">
        <f>IFERROR(VLOOKUP(DQ59,FR64:FS66,2,0),"-")</f>
        <v>0</v>
      </c>
      <c r="O61" s="251">
        <f>IFERROR(VLOOKUP(H61,Sale!$A:$E,5,0),VLOOKUP(H61,Цены!$A:$G,7,0))*N61</f>
        <v>0</v>
      </c>
      <c r="S61" s="22" t="s">
        <v>2134</v>
      </c>
      <c r="T61" s="22">
        <v>1</v>
      </c>
      <c r="U61" s="22">
        <v>1</v>
      </c>
      <c r="V61" s="22">
        <v>2</v>
      </c>
      <c r="W61" s="22">
        <v>7</v>
      </c>
      <c r="X61" s="22">
        <v>4</v>
      </c>
      <c r="AJ61" s="22" t="s">
        <v>2134</v>
      </c>
      <c r="AK61" s="22">
        <v>1</v>
      </c>
      <c r="AL61" s="22">
        <v>2</v>
      </c>
      <c r="AM61" s="22">
        <v>2</v>
      </c>
      <c r="AN61" s="22">
        <v>3</v>
      </c>
      <c r="AP61" s="22" t="s">
        <v>2134</v>
      </c>
      <c r="AQ61" s="22">
        <v>3</v>
      </c>
      <c r="AR61" s="22">
        <v>1</v>
      </c>
      <c r="AS61" s="22">
        <v>3</v>
      </c>
      <c r="AT61" s="40"/>
      <c r="AU61" s="22" t="s">
        <v>2134</v>
      </c>
      <c r="AV61" s="22">
        <v>3</v>
      </c>
      <c r="AW61" s="22">
        <v>1</v>
      </c>
      <c r="AX61" s="22">
        <v>3</v>
      </c>
      <c r="AZ61" s="22" t="s">
        <v>2134</v>
      </c>
      <c r="BA61" s="22">
        <v>3</v>
      </c>
      <c r="BB61" s="22">
        <v>1</v>
      </c>
      <c r="BC61" s="22">
        <v>3</v>
      </c>
      <c r="BE61" s="22" t="s">
        <v>2134</v>
      </c>
      <c r="BF61" s="22">
        <v>1</v>
      </c>
      <c r="BG61" s="22">
        <v>7</v>
      </c>
      <c r="BH61" s="22">
        <v>1</v>
      </c>
      <c r="BJ61" s="22" t="s">
        <v>2134</v>
      </c>
      <c r="BK61" s="22">
        <v>1</v>
      </c>
      <c r="BL61" s="22">
        <v>7</v>
      </c>
      <c r="BM61" s="22">
        <v>1</v>
      </c>
      <c r="BS61" s="22" t="s">
        <v>2134</v>
      </c>
      <c r="BT61" s="22">
        <v>1</v>
      </c>
      <c r="BU61" s="22">
        <v>7</v>
      </c>
      <c r="BV61" s="22">
        <v>1</v>
      </c>
      <c r="CF61" s="22" t="s">
        <v>2134</v>
      </c>
      <c r="CG61" s="22">
        <v>2</v>
      </c>
      <c r="CH61" s="22">
        <v>2</v>
      </c>
      <c r="CI61" s="22">
        <v>3</v>
      </c>
      <c r="CK61" s="22" t="s">
        <v>2134</v>
      </c>
      <c r="CL61" s="22">
        <v>2</v>
      </c>
      <c r="CM61" s="22">
        <v>2</v>
      </c>
      <c r="CN61" s="22">
        <v>3</v>
      </c>
      <c r="CQ61" s="22" t="s">
        <v>2117</v>
      </c>
      <c r="CS61" s="22" t="s">
        <v>2134</v>
      </c>
      <c r="CT61" s="22">
        <v>1</v>
      </c>
      <c r="CU61" s="22">
        <v>1</v>
      </c>
      <c r="CV61" s="22">
        <v>3</v>
      </c>
      <c r="CW61" s="22">
        <v>7</v>
      </c>
      <c r="CY61" s="22" t="s">
        <v>2134</v>
      </c>
      <c r="CZ61" s="22">
        <v>1</v>
      </c>
      <c r="DA61" s="22">
        <v>1</v>
      </c>
      <c r="DB61" s="22">
        <v>3</v>
      </c>
      <c r="DC61" s="22">
        <v>7</v>
      </c>
      <c r="DE61" s="22" t="s">
        <v>2134</v>
      </c>
      <c r="DF61" s="22">
        <v>1</v>
      </c>
      <c r="DG61" s="22">
        <v>1</v>
      </c>
      <c r="DH61" s="22">
        <v>3</v>
      </c>
      <c r="DI61" s="22">
        <v>7</v>
      </c>
      <c r="DQ61" s="22" t="s">
        <v>2741</v>
      </c>
      <c r="DS61" s="22">
        <v>9135004</v>
      </c>
      <c r="DT61" s="22">
        <v>2</v>
      </c>
      <c r="DU61" s="22">
        <v>2</v>
      </c>
      <c r="DW61" s="22" t="s">
        <v>2134</v>
      </c>
      <c r="DX61" s="22">
        <v>2</v>
      </c>
      <c r="DY61" s="22">
        <v>2</v>
      </c>
      <c r="EB61" s="22" t="s">
        <v>2134</v>
      </c>
      <c r="EC61" s="22">
        <v>1</v>
      </c>
      <c r="ED61" s="22">
        <v>2</v>
      </c>
      <c r="EE61" s="22">
        <v>2</v>
      </c>
      <c r="EH61" s="22" t="s">
        <v>2134</v>
      </c>
      <c r="EI61" s="22">
        <v>1</v>
      </c>
      <c r="EJ61" s="22">
        <v>2</v>
      </c>
      <c r="EK61" s="22">
        <v>2</v>
      </c>
      <c r="EM61" s="22" t="s">
        <v>2134</v>
      </c>
      <c r="EN61" s="22">
        <v>1</v>
      </c>
      <c r="EO61" s="22">
        <v>1</v>
      </c>
      <c r="EP61" s="22">
        <v>2</v>
      </c>
      <c r="EQ61" s="22">
        <v>2</v>
      </c>
      <c r="ES61" s="22" t="s">
        <v>2134</v>
      </c>
      <c r="ET61" s="22">
        <v>1</v>
      </c>
      <c r="EU61" s="22">
        <v>2</v>
      </c>
      <c r="EV61" s="22">
        <v>2</v>
      </c>
      <c r="EX61" s="22" t="s">
        <v>2134</v>
      </c>
      <c r="EY61" s="22">
        <v>1</v>
      </c>
      <c r="EZ61" s="22">
        <v>1</v>
      </c>
      <c r="FA61" s="22">
        <v>3</v>
      </c>
      <c r="FB61" s="22">
        <v>3</v>
      </c>
      <c r="FE61" s="22" t="s">
        <v>2134</v>
      </c>
      <c r="FF61" s="22">
        <v>1</v>
      </c>
      <c r="FG61" s="22">
        <v>1</v>
      </c>
      <c r="FH61" s="22">
        <v>3</v>
      </c>
      <c r="FI61" s="22">
        <v>3</v>
      </c>
      <c r="FK61" s="22" t="s">
        <v>2134</v>
      </c>
      <c r="FL61" s="22">
        <v>1</v>
      </c>
      <c r="FM61" s="22">
        <v>1</v>
      </c>
      <c r="FN61" s="22">
        <v>3</v>
      </c>
      <c r="FO61" s="22">
        <v>3</v>
      </c>
      <c r="FR61" s="265">
        <v>1</v>
      </c>
      <c r="FS61" s="265">
        <v>0</v>
      </c>
    </row>
    <row r="62" spans="2:180" ht="25.5" customHeight="1">
      <c r="H62" s="270" t="str">
        <f>IFERROR(VLOOKUP(DQ88,FU50:FX54,4,0),"-")</f>
        <v>-</v>
      </c>
      <c r="I62" s="522" t="str">
        <f>IFERROR(VLOOKUP(H62,Цены!$A:$B,2,0),"-")</f>
        <v>-</v>
      </c>
      <c r="J62" s="523"/>
      <c r="K62" s="523"/>
      <c r="L62" s="523"/>
      <c r="M62" s="524"/>
      <c r="N62" s="264">
        <f>IFERROR(VLOOKUP(DQ59,FR69:FS71,2,0),"-")</f>
        <v>0</v>
      </c>
      <c r="O62" s="251">
        <f>IFERROR(VLOOKUP(H62,Sale!$A:$E,5,0),VLOOKUP(H62,Цены!$A:$G,7,0))*N62</f>
        <v>0</v>
      </c>
      <c r="S62" s="22" t="s">
        <v>2134</v>
      </c>
      <c r="T62" s="22">
        <v>1</v>
      </c>
      <c r="U62" s="22">
        <v>1</v>
      </c>
      <c r="V62" s="22">
        <v>3</v>
      </c>
      <c r="W62" s="22">
        <v>1</v>
      </c>
      <c r="X62" s="22">
        <v>1</v>
      </c>
      <c r="AJ62" s="22" t="s">
        <v>2134</v>
      </c>
      <c r="AK62" s="22">
        <v>1</v>
      </c>
      <c r="AL62" s="22">
        <v>2</v>
      </c>
      <c r="AM62" s="22">
        <v>2</v>
      </c>
      <c r="AN62" s="22">
        <v>4</v>
      </c>
      <c r="AP62" s="22" t="s">
        <v>2134</v>
      </c>
      <c r="AQ62" s="22">
        <v>3</v>
      </c>
      <c r="AR62" s="22">
        <v>1</v>
      </c>
      <c r="AS62" s="22">
        <v>4</v>
      </c>
      <c r="AT62" s="40"/>
      <c r="AU62" s="22" t="s">
        <v>2134</v>
      </c>
      <c r="AV62" s="22">
        <v>3</v>
      </c>
      <c r="AW62" s="22">
        <v>1</v>
      </c>
      <c r="AX62" s="22">
        <v>4</v>
      </c>
      <c r="AZ62" s="22" t="s">
        <v>2134</v>
      </c>
      <c r="BA62" s="22">
        <v>3</v>
      </c>
      <c r="BB62" s="22">
        <v>1</v>
      </c>
      <c r="BC62" s="22">
        <v>4</v>
      </c>
      <c r="BE62" s="22" t="s">
        <v>2134</v>
      </c>
      <c r="BF62" s="22">
        <v>1</v>
      </c>
      <c r="BG62" s="22">
        <v>7</v>
      </c>
      <c r="BH62" s="22">
        <v>2</v>
      </c>
      <c r="BJ62" s="22" t="s">
        <v>2134</v>
      </c>
      <c r="BK62" s="22">
        <v>1</v>
      </c>
      <c r="BL62" s="22">
        <v>7</v>
      </c>
      <c r="BM62" s="22">
        <v>2</v>
      </c>
      <c r="BS62" s="22" t="s">
        <v>2134</v>
      </c>
      <c r="BT62" s="22">
        <v>1</v>
      </c>
      <c r="BU62" s="22">
        <v>7</v>
      </c>
      <c r="BV62" s="22">
        <v>2</v>
      </c>
      <c r="CF62" s="22" t="s">
        <v>2134</v>
      </c>
      <c r="CG62" s="22">
        <v>2</v>
      </c>
      <c r="CH62" s="22">
        <v>2</v>
      </c>
      <c r="CI62" s="22">
        <v>4</v>
      </c>
      <c r="CK62" s="22" t="s">
        <v>2134</v>
      </c>
      <c r="CL62" s="22">
        <v>2</v>
      </c>
      <c r="CM62" s="22">
        <v>2</v>
      </c>
      <c r="CN62" s="22">
        <v>4</v>
      </c>
      <c r="CQ62" s="22" t="s">
        <v>2118</v>
      </c>
      <c r="CS62" s="22" t="s">
        <v>2134</v>
      </c>
      <c r="CT62" s="22">
        <v>1</v>
      </c>
      <c r="CU62" s="22">
        <v>1</v>
      </c>
      <c r="CV62" s="22">
        <v>3</v>
      </c>
      <c r="CW62" s="22">
        <v>8</v>
      </c>
      <c r="CY62" s="22" t="s">
        <v>2134</v>
      </c>
      <c r="CZ62" s="22">
        <v>1</v>
      </c>
      <c r="DA62" s="22">
        <v>1</v>
      </c>
      <c r="DB62" s="22">
        <v>3</v>
      </c>
      <c r="DC62" s="22">
        <v>8</v>
      </c>
      <c r="DE62" s="22" t="s">
        <v>2134</v>
      </c>
      <c r="DF62" s="22">
        <v>1</v>
      </c>
      <c r="DG62" s="22">
        <v>1</v>
      </c>
      <c r="DH62" s="22">
        <v>3</v>
      </c>
      <c r="DI62" s="22">
        <v>8</v>
      </c>
      <c r="DQ62" s="22" t="s">
        <v>2336</v>
      </c>
      <c r="DS62" s="22">
        <v>9135004</v>
      </c>
      <c r="DT62" s="22">
        <v>2</v>
      </c>
      <c r="DU62" s="22">
        <v>3</v>
      </c>
      <c r="DW62" s="22" t="s">
        <v>2134</v>
      </c>
      <c r="DX62" s="22">
        <v>2</v>
      </c>
      <c r="DY62" s="22">
        <v>3</v>
      </c>
      <c r="EB62" s="22" t="s">
        <v>2134</v>
      </c>
      <c r="EC62" s="22">
        <v>1</v>
      </c>
      <c r="ED62" s="22">
        <v>2</v>
      </c>
      <c r="EE62" s="22">
        <v>3</v>
      </c>
      <c r="EH62" s="22" t="s">
        <v>2134</v>
      </c>
      <c r="EI62" s="22">
        <v>1</v>
      </c>
      <c r="EJ62" s="22">
        <v>2</v>
      </c>
      <c r="EK62" s="22">
        <v>3</v>
      </c>
      <c r="EM62" s="22" t="s">
        <v>2134</v>
      </c>
      <c r="EN62" s="22">
        <v>1</v>
      </c>
      <c r="EO62" s="22">
        <v>1</v>
      </c>
      <c r="EP62" s="22">
        <v>2</v>
      </c>
      <c r="EQ62" s="22">
        <v>3</v>
      </c>
      <c r="ES62" s="22" t="s">
        <v>2134</v>
      </c>
      <c r="ET62" s="22">
        <v>1</v>
      </c>
      <c r="EU62" s="22">
        <v>2</v>
      </c>
      <c r="EV62" s="22">
        <v>3</v>
      </c>
      <c r="EX62" s="22" t="s">
        <v>2134</v>
      </c>
      <c r="EY62" s="22">
        <v>1</v>
      </c>
      <c r="EZ62" s="22">
        <v>1</v>
      </c>
      <c r="FA62" s="22">
        <v>3</v>
      </c>
      <c r="FB62" s="22">
        <v>4</v>
      </c>
      <c r="FE62" s="22" t="s">
        <v>2134</v>
      </c>
      <c r="FF62" s="22">
        <v>1</v>
      </c>
      <c r="FG62" s="22">
        <v>1</v>
      </c>
      <c r="FH62" s="22">
        <v>3</v>
      </c>
      <c r="FI62" s="22">
        <v>4</v>
      </c>
      <c r="FK62" s="22" t="s">
        <v>2134</v>
      </c>
      <c r="FL62" s="22">
        <v>1</v>
      </c>
      <c r="FM62" s="22">
        <v>1</v>
      </c>
      <c r="FN62" s="22">
        <v>3</v>
      </c>
      <c r="FO62" s="22">
        <v>4</v>
      </c>
      <c r="FR62"/>
      <c r="FS62"/>
    </row>
    <row r="63" spans="2:180" ht="25.5" customHeight="1">
      <c r="H63" s="493" t="s">
        <v>2673</v>
      </c>
      <c r="I63" s="494"/>
      <c r="J63" s="494"/>
      <c r="K63" s="494"/>
      <c r="L63" s="494"/>
      <c r="M63" s="495"/>
      <c r="N63" s="491">
        <f>SUM(O51:O62)</f>
        <v>0</v>
      </c>
      <c r="O63" s="492"/>
      <c r="S63" s="22" t="s">
        <v>2134</v>
      </c>
      <c r="T63" s="22">
        <v>1</v>
      </c>
      <c r="U63" s="22">
        <v>1</v>
      </c>
      <c r="V63" s="22">
        <v>3</v>
      </c>
      <c r="W63" s="22">
        <v>1</v>
      </c>
      <c r="X63" s="22">
        <v>2</v>
      </c>
      <c r="AJ63" s="22" t="s">
        <v>2134</v>
      </c>
      <c r="AK63" s="22">
        <v>1</v>
      </c>
      <c r="AL63" s="22">
        <v>2</v>
      </c>
      <c r="AM63" s="22">
        <v>2</v>
      </c>
      <c r="AN63" s="22">
        <v>5</v>
      </c>
      <c r="AP63" s="22" t="s">
        <v>2134</v>
      </c>
      <c r="AQ63" s="22">
        <v>3</v>
      </c>
      <c r="AR63" s="22">
        <v>1</v>
      </c>
      <c r="AS63" s="22">
        <v>5</v>
      </c>
      <c r="AT63" s="40"/>
      <c r="AU63" s="22" t="s">
        <v>2134</v>
      </c>
      <c r="AV63" s="22">
        <v>3</v>
      </c>
      <c r="AW63" s="22">
        <v>1</v>
      </c>
      <c r="AX63" s="22">
        <v>5</v>
      </c>
      <c r="AZ63" s="22" t="s">
        <v>2134</v>
      </c>
      <c r="BA63" s="22">
        <v>3</v>
      </c>
      <c r="BB63" s="22">
        <v>1</v>
      </c>
      <c r="BC63" s="22">
        <v>5</v>
      </c>
      <c r="BE63" s="22" t="s">
        <v>2134</v>
      </c>
      <c r="BF63" s="22">
        <v>1</v>
      </c>
      <c r="BG63" s="22">
        <v>7</v>
      </c>
      <c r="BH63" s="22">
        <v>3</v>
      </c>
      <c r="BJ63" s="22" t="s">
        <v>2134</v>
      </c>
      <c r="BK63" s="22">
        <v>1</v>
      </c>
      <c r="BL63" s="22">
        <v>7</v>
      </c>
      <c r="BM63" s="22">
        <v>3</v>
      </c>
      <c r="BS63" s="22" t="s">
        <v>2134</v>
      </c>
      <c r="BT63" s="22">
        <v>1</v>
      </c>
      <c r="BU63" s="22">
        <v>7</v>
      </c>
      <c r="BV63" s="22">
        <v>3</v>
      </c>
      <c r="CF63" s="22" t="s">
        <v>2134</v>
      </c>
      <c r="CG63" s="22">
        <v>2</v>
      </c>
      <c r="CH63" s="22">
        <v>2</v>
      </c>
      <c r="CI63" s="22">
        <v>5</v>
      </c>
      <c r="CK63" s="22" t="s">
        <v>2134</v>
      </c>
      <c r="CL63" s="22">
        <v>2</v>
      </c>
      <c r="CM63" s="22">
        <v>2</v>
      </c>
      <c r="CN63" s="22">
        <v>5</v>
      </c>
      <c r="CQ63" s="335">
        <v>1</v>
      </c>
      <c r="CS63" s="22" t="s">
        <v>2134</v>
      </c>
      <c r="CT63" s="22">
        <v>1</v>
      </c>
      <c r="CU63" s="22">
        <v>1</v>
      </c>
      <c r="CV63" s="22">
        <v>4</v>
      </c>
      <c r="CW63" s="22">
        <v>1</v>
      </c>
      <c r="CY63" s="22" t="s">
        <v>2134</v>
      </c>
      <c r="CZ63" s="22">
        <v>1</v>
      </c>
      <c r="DA63" s="22">
        <v>1</v>
      </c>
      <c r="DB63" s="22">
        <v>4</v>
      </c>
      <c r="DC63" s="22">
        <v>1</v>
      </c>
      <c r="DE63" s="22" t="s">
        <v>2134</v>
      </c>
      <c r="DF63" s="22">
        <v>1</v>
      </c>
      <c r="DG63" s="22">
        <v>1</v>
      </c>
      <c r="DH63" s="22">
        <v>4</v>
      </c>
      <c r="DI63" s="22">
        <v>1</v>
      </c>
      <c r="DQ63" s="22" t="s">
        <v>2327</v>
      </c>
      <c r="DS63" s="22">
        <v>9135004</v>
      </c>
      <c r="DT63" s="22">
        <v>2</v>
      </c>
      <c r="DU63" s="22">
        <v>4</v>
      </c>
      <c r="DW63" s="22" t="s">
        <v>2134</v>
      </c>
      <c r="DX63" s="22">
        <v>2</v>
      </c>
      <c r="DY63" s="22">
        <v>4</v>
      </c>
      <c r="EB63" s="22" t="s">
        <v>2134</v>
      </c>
      <c r="EC63" s="22">
        <v>1</v>
      </c>
      <c r="ED63" s="22">
        <v>2</v>
      </c>
      <c r="EE63" s="22">
        <v>4</v>
      </c>
      <c r="EH63" s="22" t="s">
        <v>2134</v>
      </c>
      <c r="EI63" s="22">
        <v>1</v>
      </c>
      <c r="EJ63" s="22">
        <v>2</v>
      </c>
      <c r="EK63" s="22">
        <v>4</v>
      </c>
      <c r="EM63" s="22" t="s">
        <v>2134</v>
      </c>
      <c r="EN63" s="22">
        <v>1</v>
      </c>
      <c r="EO63" s="22">
        <v>1</v>
      </c>
      <c r="EP63" s="22">
        <v>2</v>
      </c>
      <c r="EQ63" s="22">
        <v>4</v>
      </c>
      <c r="ES63" s="22" t="s">
        <v>2134</v>
      </c>
      <c r="ET63" s="22">
        <v>1</v>
      </c>
      <c r="EU63" s="22">
        <v>2</v>
      </c>
      <c r="EV63" s="22">
        <v>4</v>
      </c>
      <c r="EX63" s="22" t="s">
        <v>2134</v>
      </c>
      <c r="EY63" s="22">
        <v>1</v>
      </c>
      <c r="EZ63" s="22">
        <v>1</v>
      </c>
      <c r="FA63" s="22">
        <v>4</v>
      </c>
      <c r="FB63" s="22">
        <v>1</v>
      </c>
      <c r="FE63" s="22" t="s">
        <v>2134</v>
      </c>
      <c r="FF63" s="22">
        <v>1</v>
      </c>
      <c r="FG63" s="22">
        <v>1</v>
      </c>
      <c r="FH63" s="22">
        <v>4</v>
      </c>
      <c r="FI63" s="22">
        <v>1</v>
      </c>
      <c r="FK63" s="22" t="s">
        <v>2134</v>
      </c>
      <c r="FL63" s="22">
        <v>1</v>
      </c>
      <c r="FM63" s="22">
        <v>1</v>
      </c>
      <c r="FN63" s="22">
        <v>4</v>
      </c>
      <c r="FO63" s="22">
        <v>1</v>
      </c>
      <c r="FR63" s="521" t="s">
        <v>2350</v>
      </c>
      <c r="FS63" s="521"/>
    </row>
    <row r="64" spans="2:180" ht="25.5" customHeight="1">
      <c r="S64" s="22" t="s">
        <v>2134</v>
      </c>
      <c r="T64" s="22">
        <v>1</v>
      </c>
      <c r="U64" s="22">
        <v>1</v>
      </c>
      <c r="V64" s="22">
        <v>3</v>
      </c>
      <c r="W64" s="22">
        <v>1</v>
      </c>
      <c r="X64" s="22">
        <v>3</v>
      </c>
      <c r="AJ64" s="22" t="s">
        <v>2134</v>
      </c>
      <c r="AK64" s="22">
        <v>1</v>
      </c>
      <c r="AL64" s="22">
        <v>2</v>
      </c>
      <c r="AM64" s="22">
        <v>3</v>
      </c>
      <c r="AN64" s="22">
        <v>1</v>
      </c>
      <c r="AP64" s="22" t="s">
        <v>2134</v>
      </c>
      <c r="AQ64" s="22">
        <v>3</v>
      </c>
      <c r="AR64" s="22">
        <v>2</v>
      </c>
      <c r="AS64" s="22">
        <v>1</v>
      </c>
      <c r="AT64" s="40"/>
      <c r="AU64" s="22" t="s">
        <v>2134</v>
      </c>
      <c r="AV64" s="22">
        <v>3</v>
      </c>
      <c r="AW64" s="22">
        <v>2</v>
      </c>
      <c r="AX64" s="22">
        <v>1</v>
      </c>
      <c r="AZ64" s="22" t="s">
        <v>2134</v>
      </c>
      <c r="BA64" s="22">
        <v>3</v>
      </c>
      <c r="BB64" s="22">
        <v>2</v>
      </c>
      <c r="BC64" s="22">
        <v>1</v>
      </c>
      <c r="BE64" s="22" t="s">
        <v>2134</v>
      </c>
      <c r="BF64" s="22">
        <v>1</v>
      </c>
      <c r="BG64" s="22">
        <v>7</v>
      </c>
      <c r="BH64" s="22">
        <v>4</v>
      </c>
      <c r="BJ64" s="22" t="s">
        <v>2134</v>
      </c>
      <c r="BK64" s="22">
        <v>1</v>
      </c>
      <c r="BL64" s="22">
        <v>7</v>
      </c>
      <c r="BM64" s="22">
        <v>4</v>
      </c>
      <c r="BS64" s="22" t="s">
        <v>2134</v>
      </c>
      <c r="BT64" s="22">
        <v>1</v>
      </c>
      <c r="BU64" s="22">
        <v>7</v>
      </c>
      <c r="BV64" s="22">
        <v>4</v>
      </c>
      <c r="CF64" s="22" t="s">
        <v>2134</v>
      </c>
      <c r="CG64" s="22">
        <v>2</v>
      </c>
      <c r="CH64" s="22">
        <v>3</v>
      </c>
      <c r="CI64" s="22">
        <v>1</v>
      </c>
      <c r="CK64" s="22" t="s">
        <v>2134</v>
      </c>
      <c r="CL64" s="22">
        <v>2</v>
      </c>
      <c r="CM64" s="22">
        <v>3</v>
      </c>
      <c r="CN64" s="22">
        <v>1</v>
      </c>
      <c r="CS64" s="22" t="s">
        <v>2134</v>
      </c>
      <c r="CT64" s="22">
        <v>1</v>
      </c>
      <c r="CU64" s="22">
        <v>1</v>
      </c>
      <c r="CV64" s="22">
        <v>4</v>
      </c>
      <c r="CW64" s="22">
        <v>2</v>
      </c>
      <c r="CY64" s="22" t="s">
        <v>2134</v>
      </c>
      <c r="CZ64" s="22">
        <v>1</v>
      </c>
      <c r="DA64" s="22">
        <v>1</v>
      </c>
      <c r="DB64" s="22">
        <v>4</v>
      </c>
      <c r="DC64" s="22">
        <v>2</v>
      </c>
      <c r="DE64" s="22" t="s">
        <v>2134</v>
      </c>
      <c r="DF64" s="22">
        <v>1</v>
      </c>
      <c r="DG64" s="22">
        <v>1</v>
      </c>
      <c r="DH64" s="22">
        <v>4</v>
      </c>
      <c r="DI64" s="22">
        <v>2</v>
      </c>
      <c r="DQ64" s="22" t="s">
        <v>2742</v>
      </c>
      <c r="DS64" s="22">
        <v>9135004</v>
      </c>
      <c r="DT64" s="22">
        <v>2</v>
      </c>
      <c r="DU64" s="22">
        <v>5</v>
      </c>
      <c r="DW64" s="22" t="s">
        <v>2134</v>
      </c>
      <c r="DX64" s="22">
        <v>2</v>
      </c>
      <c r="DY64" s="22">
        <v>5</v>
      </c>
      <c r="EB64" s="22" t="s">
        <v>2134</v>
      </c>
      <c r="EC64" s="22">
        <v>1</v>
      </c>
      <c r="ED64" s="22">
        <v>2</v>
      </c>
      <c r="EE64" s="22">
        <v>5</v>
      </c>
      <c r="EH64" s="22" t="s">
        <v>2134</v>
      </c>
      <c r="EI64" s="22">
        <v>1</v>
      </c>
      <c r="EJ64" s="22">
        <v>2</v>
      </c>
      <c r="EK64" s="22">
        <v>5</v>
      </c>
      <c r="EM64" s="22" t="s">
        <v>2134</v>
      </c>
      <c r="EN64" s="22">
        <v>1</v>
      </c>
      <c r="EO64" s="22">
        <v>1</v>
      </c>
      <c r="EP64" s="22">
        <v>2</v>
      </c>
      <c r="EQ64" s="22">
        <v>5</v>
      </c>
      <c r="ES64" s="22" t="s">
        <v>2134</v>
      </c>
      <c r="ET64" s="22">
        <v>1</v>
      </c>
      <c r="EU64" s="22">
        <v>2</v>
      </c>
      <c r="EV64" s="22">
        <v>5</v>
      </c>
      <c r="EX64" s="22" t="s">
        <v>2134</v>
      </c>
      <c r="EY64" s="22">
        <v>1</v>
      </c>
      <c r="EZ64" s="22">
        <v>1</v>
      </c>
      <c r="FA64" s="22">
        <v>4</v>
      </c>
      <c r="FB64" s="22">
        <v>2</v>
      </c>
      <c r="FE64" s="22" t="s">
        <v>2134</v>
      </c>
      <c r="FF64" s="22">
        <v>1</v>
      </c>
      <c r="FG64" s="22">
        <v>1</v>
      </c>
      <c r="FH64" s="22">
        <v>4</v>
      </c>
      <c r="FI64" s="22">
        <v>2</v>
      </c>
      <c r="FK64" s="22" t="s">
        <v>2134</v>
      </c>
      <c r="FL64" s="22">
        <v>1</v>
      </c>
      <c r="FM64" s="22">
        <v>1</v>
      </c>
      <c r="FN64" s="22">
        <v>4</v>
      </c>
      <c r="FO64" s="22">
        <v>2</v>
      </c>
      <c r="FR64" s="265">
        <v>2</v>
      </c>
      <c r="FS64" s="265">
        <v>1</v>
      </c>
    </row>
    <row r="65" spans="2:229">
      <c r="S65" s="22" t="s">
        <v>2134</v>
      </c>
      <c r="T65" s="22">
        <v>1</v>
      </c>
      <c r="U65" s="22">
        <v>1</v>
      </c>
      <c r="V65" s="22">
        <v>3</v>
      </c>
      <c r="W65" s="22">
        <v>1</v>
      </c>
      <c r="X65" s="22">
        <v>4</v>
      </c>
      <c r="AJ65" s="22" t="s">
        <v>2134</v>
      </c>
      <c r="AK65" s="22">
        <v>1</v>
      </c>
      <c r="AL65" s="22">
        <v>2</v>
      </c>
      <c r="AM65" s="22">
        <v>3</v>
      </c>
      <c r="AN65" s="22">
        <v>2</v>
      </c>
      <c r="AP65" s="22" t="s">
        <v>2134</v>
      </c>
      <c r="AQ65" s="22">
        <v>3</v>
      </c>
      <c r="AR65" s="22">
        <v>2</v>
      </c>
      <c r="AS65" s="22">
        <v>2</v>
      </c>
      <c r="AT65" s="40"/>
      <c r="AU65" s="22" t="s">
        <v>2134</v>
      </c>
      <c r="AV65" s="22">
        <v>3</v>
      </c>
      <c r="AW65" s="22">
        <v>2</v>
      </c>
      <c r="AX65" s="22">
        <v>2</v>
      </c>
      <c r="AZ65" s="22" t="s">
        <v>2134</v>
      </c>
      <c r="BA65" s="22">
        <v>3</v>
      </c>
      <c r="BB65" s="22">
        <v>2</v>
      </c>
      <c r="BC65" s="22">
        <v>2</v>
      </c>
      <c r="BE65" s="22" t="s">
        <v>2134</v>
      </c>
      <c r="BF65" s="22">
        <v>1</v>
      </c>
      <c r="BG65" s="22">
        <v>7</v>
      </c>
      <c r="BH65" s="22">
        <v>5</v>
      </c>
      <c r="BJ65" s="22" t="s">
        <v>2134</v>
      </c>
      <c r="BK65" s="22">
        <v>1</v>
      </c>
      <c r="BL65" s="22">
        <v>7</v>
      </c>
      <c r="BM65" s="22">
        <v>5</v>
      </c>
      <c r="BS65" s="22" t="s">
        <v>2134</v>
      </c>
      <c r="BT65" s="22">
        <v>1</v>
      </c>
      <c r="BU65" s="22">
        <v>7</v>
      </c>
      <c r="BV65" s="22">
        <v>5</v>
      </c>
      <c r="CF65" s="22" t="s">
        <v>2134</v>
      </c>
      <c r="CG65" s="22">
        <v>2</v>
      </c>
      <c r="CH65" s="22">
        <v>3</v>
      </c>
      <c r="CI65" s="22">
        <v>2</v>
      </c>
      <c r="CK65" s="22" t="s">
        <v>2134</v>
      </c>
      <c r="CL65" s="22">
        <v>2</v>
      </c>
      <c r="CM65" s="22">
        <v>3</v>
      </c>
      <c r="CN65" s="22">
        <v>2</v>
      </c>
      <c r="CS65" s="22" t="s">
        <v>2134</v>
      </c>
      <c r="CT65" s="22">
        <v>1</v>
      </c>
      <c r="CU65" s="22">
        <v>1</v>
      </c>
      <c r="CV65" s="22">
        <v>4</v>
      </c>
      <c r="CW65" s="22">
        <v>3</v>
      </c>
      <c r="CY65" s="22" t="s">
        <v>2134</v>
      </c>
      <c r="CZ65" s="22">
        <v>1</v>
      </c>
      <c r="DA65" s="22">
        <v>1</v>
      </c>
      <c r="DB65" s="22">
        <v>4</v>
      </c>
      <c r="DC65" s="22">
        <v>3</v>
      </c>
      <c r="DE65" s="22" t="s">
        <v>2134</v>
      </c>
      <c r="DF65" s="22">
        <v>1</v>
      </c>
      <c r="DG65" s="22">
        <v>1</v>
      </c>
      <c r="DH65" s="22">
        <v>4</v>
      </c>
      <c r="DI65" s="22">
        <v>3</v>
      </c>
      <c r="DQ65" s="335">
        <v>1</v>
      </c>
      <c r="DS65" s="22">
        <v>9135004</v>
      </c>
      <c r="DT65" s="22">
        <v>2</v>
      </c>
      <c r="DU65" s="22">
        <v>6</v>
      </c>
      <c r="DW65" s="22" t="s">
        <v>2134</v>
      </c>
      <c r="DX65" s="22">
        <v>2</v>
      </c>
      <c r="DY65" s="22">
        <v>6</v>
      </c>
      <c r="EB65" s="22" t="s">
        <v>2134</v>
      </c>
      <c r="EC65" s="22">
        <v>1</v>
      </c>
      <c r="ED65" s="22">
        <v>2</v>
      </c>
      <c r="EE65" s="22">
        <v>6</v>
      </c>
      <c r="EH65" s="22" t="s">
        <v>2134</v>
      </c>
      <c r="EI65" s="22">
        <v>1</v>
      </c>
      <c r="EJ65" s="22">
        <v>2</v>
      </c>
      <c r="EK65" s="22">
        <v>6</v>
      </c>
      <c r="EM65" s="22" t="s">
        <v>2134</v>
      </c>
      <c r="EN65" s="22">
        <v>1</v>
      </c>
      <c r="EO65" s="22">
        <v>1</v>
      </c>
      <c r="EP65" s="22">
        <v>2</v>
      </c>
      <c r="EQ65" s="22">
        <v>6</v>
      </c>
      <c r="ES65" s="22" t="s">
        <v>2134</v>
      </c>
      <c r="ET65" s="22">
        <v>1</v>
      </c>
      <c r="EU65" s="22">
        <v>2</v>
      </c>
      <c r="EV65" s="22">
        <v>6</v>
      </c>
      <c r="EX65" s="22" t="s">
        <v>2134</v>
      </c>
      <c r="EY65" s="22">
        <v>1</v>
      </c>
      <c r="EZ65" s="22">
        <v>1</v>
      </c>
      <c r="FA65" s="22">
        <v>4</v>
      </c>
      <c r="FB65" s="22">
        <v>3</v>
      </c>
      <c r="FE65" s="22" t="s">
        <v>2134</v>
      </c>
      <c r="FF65" s="22">
        <v>1</v>
      </c>
      <c r="FG65" s="22">
        <v>1</v>
      </c>
      <c r="FH65" s="22">
        <v>4</v>
      </c>
      <c r="FI65" s="22">
        <v>3</v>
      </c>
      <c r="FK65" s="22" t="s">
        <v>2134</v>
      </c>
      <c r="FL65" s="22">
        <v>1</v>
      </c>
      <c r="FM65" s="22">
        <v>1</v>
      </c>
      <c r="FN65" s="22">
        <v>4</v>
      </c>
      <c r="FO65" s="22">
        <v>3</v>
      </c>
      <c r="FR65" s="265">
        <v>3</v>
      </c>
      <c r="FS65" s="265">
        <v>2</v>
      </c>
      <c r="GG65" s="22" t="s">
        <v>2704</v>
      </c>
      <c r="GH65" s="22" t="s">
        <v>2757</v>
      </c>
      <c r="GI65" s="22" t="s">
        <v>2764</v>
      </c>
      <c r="GJ65" s="22" t="s">
        <v>2797</v>
      </c>
      <c r="GK65" s="22" t="s">
        <v>2798</v>
      </c>
      <c r="GL65" s="22" t="s">
        <v>2795</v>
      </c>
      <c r="GN65" s="22" t="s">
        <v>2704</v>
      </c>
      <c r="GO65" s="22" t="s">
        <v>2757</v>
      </c>
      <c r="GP65" s="22" t="s">
        <v>2764</v>
      </c>
      <c r="GQ65" s="22" t="s">
        <v>2797</v>
      </c>
      <c r="GR65" s="22" t="s">
        <v>2798</v>
      </c>
      <c r="GS65" s="22" t="s">
        <v>2795</v>
      </c>
      <c r="GV65" s="22" t="s">
        <v>2704</v>
      </c>
      <c r="GW65" s="22" t="s">
        <v>2757</v>
      </c>
      <c r="GX65" s="22" t="s">
        <v>2764</v>
      </c>
      <c r="GY65" s="22" t="s">
        <v>2797</v>
      </c>
      <c r="GZ65" s="22" t="s">
        <v>2799</v>
      </c>
      <c r="HB65" s="22" t="s">
        <v>2704</v>
      </c>
      <c r="HC65" s="22" t="s">
        <v>2757</v>
      </c>
      <c r="HD65" s="22" t="s">
        <v>2764</v>
      </c>
      <c r="HE65" s="22" t="s">
        <v>2797</v>
      </c>
      <c r="HF65" s="22" t="s">
        <v>2799</v>
      </c>
    </row>
    <row r="66" spans="2:229" ht="24.75" customHeight="1">
      <c r="B66" s="513" t="s">
        <v>2771</v>
      </c>
      <c r="C66" s="513"/>
      <c r="D66" s="513"/>
      <c r="E66" s="513"/>
      <c r="F66" s="513"/>
      <c r="G66" s="513"/>
      <c r="H66" s="513"/>
      <c r="I66" s="513"/>
      <c r="J66" s="513"/>
      <c r="K66" s="513"/>
      <c r="L66" s="513"/>
      <c r="M66" s="513"/>
      <c r="N66" s="513"/>
      <c r="O66" s="513"/>
      <c r="S66" s="22" t="s">
        <v>2134</v>
      </c>
      <c r="T66" s="22">
        <v>1</v>
      </c>
      <c r="U66" s="22">
        <v>1</v>
      </c>
      <c r="V66" s="22">
        <v>3</v>
      </c>
      <c r="W66" s="22">
        <v>2</v>
      </c>
      <c r="X66" s="22">
        <v>1</v>
      </c>
      <c r="AJ66" s="22" t="s">
        <v>2134</v>
      </c>
      <c r="AK66" s="22">
        <v>1</v>
      </c>
      <c r="AL66" s="22">
        <v>2</v>
      </c>
      <c r="AM66" s="22">
        <v>3</v>
      </c>
      <c r="AN66" s="22">
        <v>3</v>
      </c>
      <c r="AP66" s="22" t="s">
        <v>2134</v>
      </c>
      <c r="AQ66" s="22">
        <v>3</v>
      </c>
      <c r="AR66" s="22">
        <v>2</v>
      </c>
      <c r="AS66" s="22">
        <v>3</v>
      </c>
      <c r="AT66" s="40"/>
      <c r="AU66" s="22" t="s">
        <v>2134</v>
      </c>
      <c r="AV66" s="22">
        <v>3</v>
      </c>
      <c r="AW66" s="22">
        <v>2</v>
      </c>
      <c r="AX66" s="22">
        <v>3</v>
      </c>
      <c r="AZ66" s="22" t="s">
        <v>2134</v>
      </c>
      <c r="BA66" s="22">
        <v>3</v>
      </c>
      <c r="BB66" s="22">
        <v>2</v>
      </c>
      <c r="BC66" s="22">
        <v>3</v>
      </c>
      <c r="BE66" s="22" t="s">
        <v>2134</v>
      </c>
      <c r="BF66" s="22">
        <v>1</v>
      </c>
      <c r="BG66" s="22">
        <v>7</v>
      </c>
      <c r="BH66" s="22">
        <v>6</v>
      </c>
      <c r="BJ66" s="22" t="s">
        <v>2134</v>
      </c>
      <c r="BK66" s="22">
        <v>1</v>
      </c>
      <c r="BL66" s="22">
        <v>7</v>
      </c>
      <c r="BM66" s="22">
        <v>6</v>
      </c>
      <c r="BS66" s="22" t="s">
        <v>2134</v>
      </c>
      <c r="BT66" s="22">
        <v>1</v>
      </c>
      <c r="BU66" s="22">
        <v>7</v>
      </c>
      <c r="BV66" s="22">
        <v>6</v>
      </c>
      <c r="CF66" s="22" t="s">
        <v>2134</v>
      </c>
      <c r="CG66" s="22">
        <v>2</v>
      </c>
      <c r="CH66" s="22">
        <v>3</v>
      </c>
      <c r="CI66" s="22">
        <v>3</v>
      </c>
      <c r="CK66" s="22" t="s">
        <v>2134</v>
      </c>
      <c r="CL66" s="22">
        <v>2</v>
      </c>
      <c r="CM66" s="22">
        <v>3</v>
      </c>
      <c r="CN66" s="22">
        <v>3</v>
      </c>
      <c r="CS66" s="22" t="s">
        <v>2134</v>
      </c>
      <c r="CT66" s="22">
        <v>1</v>
      </c>
      <c r="CU66" s="22">
        <v>1</v>
      </c>
      <c r="CV66" s="22">
        <v>4</v>
      </c>
      <c r="CW66" s="22">
        <v>4</v>
      </c>
      <c r="CY66" s="22" t="s">
        <v>2134</v>
      </c>
      <c r="CZ66" s="22">
        <v>1</v>
      </c>
      <c r="DA66" s="22">
        <v>1</v>
      </c>
      <c r="DB66" s="22">
        <v>4</v>
      </c>
      <c r="DC66" s="22">
        <v>4</v>
      </c>
      <c r="DE66" s="22" t="s">
        <v>2134</v>
      </c>
      <c r="DF66" s="22">
        <v>1</v>
      </c>
      <c r="DG66" s="22">
        <v>1</v>
      </c>
      <c r="DH66" s="22">
        <v>4</v>
      </c>
      <c r="DI66" s="22">
        <v>4</v>
      </c>
      <c r="DS66" s="22">
        <v>9135004</v>
      </c>
      <c r="DT66" s="22">
        <v>2</v>
      </c>
      <c r="DU66" s="22">
        <v>7</v>
      </c>
      <c r="DW66" s="22" t="s">
        <v>2134</v>
      </c>
      <c r="DX66" s="22">
        <v>2</v>
      </c>
      <c r="DY66" s="22">
        <v>7</v>
      </c>
      <c r="EB66" s="22" t="s">
        <v>2134</v>
      </c>
      <c r="EC66" s="22">
        <v>1</v>
      </c>
      <c r="ED66" s="22">
        <v>2</v>
      </c>
      <c r="EE66" s="22">
        <v>7</v>
      </c>
      <c r="EH66" s="22" t="s">
        <v>2134</v>
      </c>
      <c r="EI66" s="22">
        <v>1</v>
      </c>
      <c r="EJ66" s="22">
        <v>2</v>
      </c>
      <c r="EK66" s="22">
        <v>7</v>
      </c>
      <c r="EM66" s="22" t="s">
        <v>2134</v>
      </c>
      <c r="EN66" s="22">
        <v>1</v>
      </c>
      <c r="EO66" s="22">
        <v>1</v>
      </c>
      <c r="EP66" s="22">
        <v>2</v>
      </c>
      <c r="EQ66" s="22">
        <v>7</v>
      </c>
      <c r="ES66" s="22" t="s">
        <v>2134</v>
      </c>
      <c r="ET66" s="22">
        <v>1</v>
      </c>
      <c r="EU66" s="22">
        <v>2</v>
      </c>
      <c r="EV66" s="22">
        <v>7</v>
      </c>
      <c r="EX66" s="22" t="s">
        <v>2134</v>
      </c>
      <c r="EY66" s="22">
        <v>1</v>
      </c>
      <c r="EZ66" s="22">
        <v>1</v>
      </c>
      <c r="FA66" s="22">
        <v>4</v>
      </c>
      <c r="FB66" s="22">
        <v>4</v>
      </c>
      <c r="FE66" s="22" t="s">
        <v>2134</v>
      </c>
      <c r="FF66" s="22">
        <v>1</v>
      </c>
      <c r="FG66" s="22">
        <v>1</v>
      </c>
      <c r="FH66" s="22">
        <v>4</v>
      </c>
      <c r="FI66" s="22">
        <v>4</v>
      </c>
      <c r="FK66" s="22" t="s">
        <v>2134</v>
      </c>
      <c r="FL66" s="22">
        <v>1</v>
      </c>
      <c r="FM66" s="22">
        <v>1</v>
      </c>
      <c r="FN66" s="22">
        <v>4</v>
      </c>
      <c r="FO66" s="22">
        <v>4</v>
      </c>
      <c r="FR66" s="265">
        <v>1</v>
      </c>
      <c r="FS66" s="265">
        <v>0</v>
      </c>
    </row>
    <row r="67" spans="2:229" ht="51" customHeight="1">
      <c r="S67" s="22" t="s">
        <v>2134</v>
      </c>
      <c r="T67" s="22">
        <v>1</v>
      </c>
      <c r="U67" s="22">
        <v>1</v>
      </c>
      <c r="V67" s="22">
        <v>3</v>
      </c>
      <c r="W67" s="22">
        <v>2</v>
      </c>
      <c r="X67" s="22">
        <v>2</v>
      </c>
      <c r="AJ67" s="22" t="s">
        <v>2134</v>
      </c>
      <c r="AK67" s="22">
        <v>1</v>
      </c>
      <c r="AL67" s="22">
        <v>2</v>
      </c>
      <c r="AM67" s="22">
        <v>3</v>
      </c>
      <c r="AN67" s="22">
        <v>4</v>
      </c>
      <c r="AP67" s="22" t="s">
        <v>2134</v>
      </c>
      <c r="AQ67" s="22">
        <v>3</v>
      </c>
      <c r="AR67" s="22">
        <v>2</v>
      </c>
      <c r="AS67" s="22">
        <v>4</v>
      </c>
      <c r="AT67" s="40"/>
      <c r="AU67" s="22" t="s">
        <v>2134</v>
      </c>
      <c r="AV67" s="22">
        <v>3</v>
      </c>
      <c r="AW67" s="22">
        <v>2</v>
      </c>
      <c r="AX67" s="22">
        <v>4</v>
      </c>
      <c r="AZ67" s="22" t="s">
        <v>2134</v>
      </c>
      <c r="BA67" s="22">
        <v>3</v>
      </c>
      <c r="BB67" s="22">
        <v>2</v>
      </c>
      <c r="BC67" s="22">
        <v>4</v>
      </c>
      <c r="BE67" s="22" t="s">
        <v>2134</v>
      </c>
      <c r="BF67" s="22">
        <v>1</v>
      </c>
      <c r="BG67" s="22">
        <v>7</v>
      </c>
      <c r="BH67" s="22">
        <v>7</v>
      </c>
      <c r="BJ67" s="22" t="s">
        <v>2134</v>
      </c>
      <c r="BK67" s="22">
        <v>1</v>
      </c>
      <c r="BL67" s="22">
        <v>7</v>
      </c>
      <c r="BM67" s="22">
        <v>7</v>
      </c>
      <c r="BS67" s="22" t="s">
        <v>2134</v>
      </c>
      <c r="BT67" s="22">
        <v>1</v>
      </c>
      <c r="BU67" s="22">
        <v>7</v>
      </c>
      <c r="BV67" s="22">
        <v>7</v>
      </c>
      <c r="CF67" s="22" t="s">
        <v>2134</v>
      </c>
      <c r="CG67" s="22">
        <v>2</v>
      </c>
      <c r="CH67" s="22">
        <v>3</v>
      </c>
      <c r="CI67" s="22">
        <v>4</v>
      </c>
      <c r="CK67" s="22" t="s">
        <v>2134</v>
      </c>
      <c r="CL67" s="22">
        <v>2</v>
      </c>
      <c r="CM67" s="22">
        <v>3</v>
      </c>
      <c r="CN67" s="22">
        <v>4</v>
      </c>
      <c r="CS67" s="22" t="s">
        <v>2134</v>
      </c>
      <c r="CT67" s="22">
        <v>1</v>
      </c>
      <c r="CU67" s="22">
        <v>1</v>
      </c>
      <c r="CV67" s="22">
        <v>4</v>
      </c>
      <c r="CW67" s="22">
        <v>5</v>
      </c>
      <c r="CY67" s="22" t="s">
        <v>2134</v>
      </c>
      <c r="CZ67" s="22">
        <v>1</v>
      </c>
      <c r="DA67" s="22">
        <v>1</v>
      </c>
      <c r="DB67" s="22">
        <v>4</v>
      </c>
      <c r="DC67" s="22">
        <v>5</v>
      </c>
      <c r="DE67" s="22" t="s">
        <v>2134</v>
      </c>
      <c r="DF67" s="22">
        <v>1</v>
      </c>
      <c r="DG67" s="22">
        <v>1</v>
      </c>
      <c r="DH67" s="22">
        <v>4</v>
      </c>
      <c r="DI67" s="22">
        <v>5</v>
      </c>
      <c r="DQ67" s="22" t="s">
        <v>2743</v>
      </c>
      <c r="DS67" s="22">
        <v>9135004</v>
      </c>
      <c r="DT67" s="22">
        <v>2</v>
      </c>
      <c r="DU67" s="22">
        <v>8</v>
      </c>
      <c r="DW67" s="22" t="s">
        <v>2134</v>
      </c>
      <c r="DX67" s="22">
        <v>2</v>
      </c>
      <c r="DY67" s="22">
        <v>8</v>
      </c>
      <c r="EB67" s="22" t="s">
        <v>2134</v>
      </c>
      <c r="EC67" s="22">
        <v>1</v>
      </c>
      <c r="ED67" s="22">
        <v>2</v>
      </c>
      <c r="EE67" s="22">
        <v>8</v>
      </c>
      <c r="EH67" s="22" t="s">
        <v>2134</v>
      </c>
      <c r="EI67" s="22">
        <v>1</v>
      </c>
      <c r="EJ67" s="22">
        <v>2</v>
      </c>
      <c r="EK67" s="22">
        <v>8</v>
      </c>
      <c r="EM67" s="22" t="s">
        <v>2134</v>
      </c>
      <c r="EN67" s="22">
        <v>1</v>
      </c>
      <c r="EO67" s="22">
        <v>1</v>
      </c>
      <c r="EP67" s="22">
        <v>2</v>
      </c>
      <c r="EQ67" s="22">
        <v>8</v>
      </c>
      <c r="ES67" s="22" t="s">
        <v>2134</v>
      </c>
      <c r="ET67" s="22">
        <v>1</v>
      </c>
      <c r="EU67" s="22">
        <v>2</v>
      </c>
      <c r="EV67" s="22">
        <v>8</v>
      </c>
      <c r="EX67" s="22" t="s">
        <v>2134</v>
      </c>
      <c r="EY67" s="22">
        <v>1</v>
      </c>
      <c r="EZ67" s="22">
        <v>1</v>
      </c>
      <c r="FA67" s="22">
        <v>5</v>
      </c>
      <c r="FB67" s="22">
        <v>1</v>
      </c>
      <c r="FE67" s="22" t="s">
        <v>2134</v>
      </c>
      <c r="FF67" s="22">
        <v>1</v>
      </c>
      <c r="FG67" s="22">
        <v>1</v>
      </c>
      <c r="FH67" s="22">
        <v>5</v>
      </c>
      <c r="FI67" s="22">
        <v>1</v>
      </c>
      <c r="FK67" s="22" t="s">
        <v>2134</v>
      </c>
      <c r="FL67" s="22">
        <v>1</v>
      </c>
      <c r="FM67" s="22">
        <v>1</v>
      </c>
      <c r="FN67" s="22">
        <v>5</v>
      </c>
      <c r="FO67" s="22">
        <v>1</v>
      </c>
      <c r="FZ67" s="22" t="s">
        <v>2735</v>
      </c>
      <c r="GB67" s="22" t="s">
        <v>2704</v>
      </c>
      <c r="GC67" s="22" t="s">
        <v>2795</v>
      </c>
      <c r="GD67" s="22" t="s">
        <v>2796</v>
      </c>
      <c r="GG67" s="22" t="s">
        <v>2704</v>
      </c>
      <c r="GH67" s="22" t="s">
        <v>2757</v>
      </c>
      <c r="GI67" s="22" t="s">
        <v>2764</v>
      </c>
      <c r="GJ67" s="22" t="s">
        <v>2797</v>
      </c>
      <c r="GK67" s="22" t="s">
        <v>2798</v>
      </c>
      <c r="GL67" s="22" t="s">
        <v>2795</v>
      </c>
      <c r="GN67" s="22" t="s">
        <v>2704</v>
      </c>
      <c r="GO67" s="22" t="s">
        <v>2757</v>
      </c>
      <c r="GP67" s="22" t="s">
        <v>2764</v>
      </c>
      <c r="GQ67" s="22" t="s">
        <v>2797</v>
      </c>
      <c r="GR67" s="22" t="s">
        <v>2798</v>
      </c>
      <c r="GS67" s="22" t="s">
        <v>2795</v>
      </c>
      <c r="GV67" s="22" t="s">
        <v>2704</v>
      </c>
      <c r="GW67" s="22" t="s">
        <v>2757</v>
      </c>
      <c r="GX67" s="22" t="s">
        <v>2764</v>
      </c>
      <c r="GY67" s="22" t="s">
        <v>2797</v>
      </c>
      <c r="GZ67" s="22" t="s">
        <v>2799</v>
      </c>
      <c r="HB67" s="22" t="s">
        <v>2704</v>
      </c>
      <c r="HC67" s="22" t="s">
        <v>2757</v>
      </c>
      <c r="HD67" s="22" t="s">
        <v>2764</v>
      </c>
      <c r="HE67" s="22" t="s">
        <v>2797</v>
      </c>
      <c r="HF67" s="22" t="s">
        <v>2799</v>
      </c>
      <c r="HI67" s="22" t="s">
        <v>2704</v>
      </c>
      <c r="HJ67" s="22" t="s">
        <v>2757</v>
      </c>
      <c r="HM67" s="22" t="s">
        <v>2704</v>
      </c>
      <c r="HN67" s="22" t="s">
        <v>2757</v>
      </c>
      <c r="HP67" s="22" t="s">
        <v>2704</v>
      </c>
      <c r="HQ67" s="22" t="s">
        <v>2757</v>
      </c>
      <c r="HT67" s="22" t="s">
        <v>2704</v>
      </c>
      <c r="HU67" s="22" t="s">
        <v>2757</v>
      </c>
    </row>
    <row r="68" spans="2:229" ht="15.95" customHeight="1">
      <c r="B68" s="503" t="s">
        <v>2771</v>
      </c>
      <c r="C68" s="503"/>
      <c r="D68" s="503"/>
      <c r="E68" s="503"/>
      <c r="F68" s="503"/>
      <c r="H68" s="263" t="s">
        <v>2029</v>
      </c>
      <c r="I68" s="503" t="s">
        <v>2030</v>
      </c>
      <c r="J68" s="503"/>
      <c r="K68" s="503"/>
      <c r="L68" s="503"/>
      <c r="M68" s="503"/>
      <c r="N68" s="263" t="s">
        <v>2037</v>
      </c>
      <c r="O68" s="263" t="s">
        <v>2672</v>
      </c>
      <c r="S68" s="22" t="s">
        <v>2134</v>
      </c>
      <c r="T68" s="22">
        <v>1</v>
      </c>
      <c r="U68" s="22">
        <v>1</v>
      </c>
      <c r="V68" s="22">
        <v>3</v>
      </c>
      <c r="W68" s="22">
        <v>2</v>
      </c>
      <c r="X68" s="22">
        <v>3</v>
      </c>
      <c r="AJ68" s="22" t="s">
        <v>2134</v>
      </c>
      <c r="AK68" s="22">
        <v>1</v>
      </c>
      <c r="AL68" s="22">
        <v>2</v>
      </c>
      <c r="AM68" s="22">
        <v>3</v>
      </c>
      <c r="AN68" s="22">
        <v>5</v>
      </c>
      <c r="AP68" s="22" t="s">
        <v>2134</v>
      </c>
      <c r="AQ68" s="22">
        <v>3</v>
      </c>
      <c r="AR68" s="22">
        <v>2</v>
      </c>
      <c r="AS68" s="22">
        <v>5</v>
      </c>
      <c r="AT68" s="40"/>
      <c r="AU68" s="22" t="s">
        <v>2134</v>
      </c>
      <c r="AV68" s="22">
        <v>3</v>
      </c>
      <c r="AW68" s="22">
        <v>2</v>
      </c>
      <c r="AX68" s="22">
        <v>5</v>
      </c>
      <c r="AZ68" s="22" t="s">
        <v>2134</v>
      </c>
      <c r="BA68" s="22">
        <v>3</v>
      </c>
      <c r="BB68" s="22">
        <v>2</v>
      </c>
      <c r="BC68" s="22">
        <v>5</v>
      </c>
      <c r="BE68" s="22" t="s">
        <v>2134</v>
      </c>
      <c r="BF68" s="22">
        <v>2</v>
      </c>
      <c r="BG68" s="22">
        <v>1</v>
      </c>
      <c r="BH68" s="22">
        <v>1</v>
      </c>
      <c r="BJ68" s="22" t="s">
        <v>2134</v>
      </c>
      <c r="BK68" s="22">
        <v>2</v>
      </c>
      <c r="BL68" s="22">
        <v>1</v>
      </c>
      <c r="BM68" s="22">
        <v>1</v>
      </c>
      <c r="BS68" s="22" t="s">
        <v>2134</v>
      </c>
      <c r="BT68" s="22">
        <v>2</v>
      </c>
      <c r="BU68" s="22">
        <v>1</v>
      </c>
      <c r="BV68" s="22">
        <v>1</v>
      </c>
      <c r="CF68" s="22" t="s">
        <v>2134</v>
      </c>
      <c r="CG68" s="22">
        <v>2</v>
      </c>
      <c r="CH68" s="22">
        <v>3</v>
      </c>
      <c r="CI68" s="22">
        <v>5</v>
      </c>
      <c r="CK68" s="22" t="s">
        <v>2134</v>
      </c>
      <c r="CL68" s="22">
        <v>2</v>
      </c>
      <c r="CM68" s="22">
        <v>3</v>
      </c>
      <c r="CN68" s="22">
        <v>5</v>
      </c>
      <c r="CS68" s="22" t="s">
        <v>2134</v>
      </c>
      <c r="CT68" s="22">
        <v>1</v>
      </c>
      <c r="CU68" s="22">
        <v>1</v>
      </c>
      <c r="CV68" s="22">
        <v>4</v>
      </c>
      <c r="CW68" s="22">
        <v>6</v>
      </c>
      <c r="CY68" s="22" t="s">
        <v>2134</v>
      </c>
      <c r="CZ68" s="22">
        <v>1</v>
      </c>
      <c r="DA68" s="22">
        <v>1</v>
      </c>
      <c r="DB68" s="22">
        <v>4</v>
      </c>
      <c r="DC68" s="22">
        <v>6</v>
      </c>
      <c r="DE68" s="22" t="s">
        <v>2134</v>
      </c>
      <c r="DF68" s="22">
        <v>1</v>
      </c>
      <c r="DG68" s="22">
        <v>1</v>
      </c>
      <c r="DH68" s="22">
        <v>4</v>
      </c>
      <c r="DI68" s="22">
        <v>6</v>
      </c>
      <c r="DQ68" s="22" t="s">
        <v>2758</v>
      </c>
      <c r="DS68" s="22">
        <v>9135004</v>
      </c>
      <c r="DT68" s="22">
        <v>2</v>
      </c>
      <c r="DU68" s="22">
        <v>9</v>
      </c>
      <c r="DW68" s="22" t="s">
        <v>2134</v>
      </c>
      <c r="DX68" s="22">
        <v>2</v>
      </c>
      <c r="DY68" s="22">
        <v>9</v>
      </c>
      <c r="EB68" s="22" t="s">
        <v>2134</v>
      </c>
      <c r="EC68" s="22">
        <v>1</v>
      </c>
      <c r="ED68" s="22">
        <v>2</v>
      </c>
      <c r="EE68" s="22">
        <v>9</v>
      </c>
      <c r="EH68" s="22" t="s">
        <v>2134</v>
      </c>
      <c r="EI68" s="22">
        <v>1</v>
      </c>
      <c r="EJ68" s="22">
        <v>2</v>
      </c>
      <c r="EK68" s="22">
        <v>9</v>
      </c>
      <c r="EM68" s="22" t="s">
        <v>2134</v>
      </c>
      <c r="EN68" s="22">
        <v>1</v>
      </c>
      <c r="EO68" s="22">
        <v>1</v>
      </c>
      <c r="EP68" s="22">
        <v>2</v>
      </c>
      <c r="EQ68" s="22">
        <v>9</v>
      </c>
      <c r="ES68" s="22" t="s">
        <v>2134</v>
      </c>
      <c r="ET68" s="22">
        <v>1</v>
      </c>
      <c r="EU68" s="22">
        <v>2</v>
      </c>
      <c r="EV68" s="22">
        <v>9</v>
      </c>
      <c r="EX68" s="22" t="s">
        <v>2134</v>
      </c>
      <c r="EY68" s="22">
        <v>1</v>
      </c>
      <c r="EZ68" s="22">
        <v>1</v>
      </c>
      <c r="FA68" s="22">
        <v>5</v>
      </c>
      <c r="FB68" s="22">
        <v>2</v>
      </c>
      <c r="FE68" s="22" t="s">
        <v>2134</v>
      </c>
      <c r="FF68" s="22">
        <v>1</v>
      </c>
      <c r="FG68" s="22">
        <v>1</v>
      </c>
      <c r="FH68" s="22">
        <v>5</v>
      </c>
      <c r="FI68" s="22">
        <v>2</v>
      </c>
      <c r="FK68" s="22" t="s">
        <v>2134</v>
      </c>
      <c r="FL68" s="22">
        <v>1</v>
      </c>
      <c r="FM68" s="22">
        <v>1</v>
      </c>
      <c r="FN68" s="22">
        <v>5</v>
      </c>
      <c r="FO68" s="22">
        <v>2</v>
      </c>
      <c r="FR68" s="521" t="s">
        <v>2767</v>
      </c>
      <c r="FS68" s="521"/>
      <c r="FZ68" s="22" t="s">
        <v>2777</v>
      </c>
      <c r="GB68" s="22" t="s">
        <v>2134</v>
      </c>
      <c r="GC68" s="22">
        <v>1</v>
      </c>
      <c r="GD68" s="22">
        <v>1</v>
      </c>
      <c r="GG68" s="22" t="s">
        <v>2134</v>
      </c>
      <c r="GH68" s="22">
        <v>1</v>
      </c>
      <c r="GI68" s="22">
        <v>1</v>
      </c>
      <c r="GJ68" s="22">
        <v>1</v>
      </c>
      <c r="GK68" s="22">
        <v>1</v>
      </c>
      <c r="GL68" s="22">
        <v>1</v>
      </c>
      <c r="GN68" s="22" t="s">
        <v>2134</v>
      </c>
      <c r="GO68" s="22">
        <v>1</v>
      </c>
      <c r="GP68" s="22">
        <v>1</v>
      </c>
      <c r="GQ68" s="22">
        <v>1</v>
      </c>
      <c r="GR68" s="22">
        <v>1</v>
      </c>
      <c r="GS68" s="22">
        <v>1</v>
      </c>
      <c r="GV68" s="22" t="s">
        <v>2134</v>
      </c>
      <c r="GW68" s="22">
        <v>1</v>
      </c>
      <c r="GX68" s="22">
        <v>1</v>
      </c>
      <c r="GY68" s="22">
        <v>1</v>
      </c>
      <c r="GZ68" s="22">
        <v>1</v>
      </c>
      <c r="HB68" s="22" t="s">
        <v>2134</v>
      </c>
      <c r="HC68" s="22">
        <v>1</v>
      </c>
      <c r="HD68" s="22">
        <v>1</v>
      </c>
      <c r="HE68" s="22">
        <v>1</v>
      </c>
      <c r="HF68" s="22">
        <v>1</v>
      </c>
      <c r="HI68" s="22" t="s">
        <v>2134</v>
      </c>
      <c r="HJ68" s="22">
        <v>1</v>
      </c>
      <c r="HM68" s="22" t="s">
        <v>2134</v>
      </c>
      <c r="HN68" s="22">
        <v>1</v>
      </c>
      <c r="HP68" s="22" t="s">
        <v>2134</v>
      </c>
      <c r="HQ68" s="22">
        <v>1</v>
      </c>
      <c r="HT68" s="22" t="s">
        <v>2134</v>
      </c>
      <c r="HU68" s="22">
        <v>1</v>
      </c>
    </row>
    <row r="69" spans="2:229" ht="25.5" customHeight="1">
      <c r="B69" s="22" t="s">
        <v>2729</v>
      </c>
      <c r="C69" s="499"/>
      <c r="D69" s="499"/>
      <c r="E69" s="499"/>
      <c r="F69" s="499"/>
      <c r="H69" s="270" t="str">
        <f t="array" ref="H69">INDEX(GB68:GB76,MATCH(FZ86&amp;FZ91,GC68:GC76&amp;GD68:GD76,0))</f>
        <v>-</v>
      </c>
      <c r="I69" s="504" t="str">
        <f>IFERROR(VLOOKUP(H69,Цены!$A:$B,2,0),"-")</f>
        <v>-</v>
      </c>
      <c r="J69" s="505"/>
      <c r="K69" s="505"/>
      <c r="L69" s="505"/>
      <c r="M69" s="506"/>
      <c r="N69" s="264">
        <v>1</v>
      </c>
      <c r="O69" s="251">
        <f>IFERROR(VLOOKUP(H69,Sale!$A:$E,5,0),VLOOKUP(H69,Цены!$A:$G,7,0))*N69</f>
        <v>0</v>
      </c>
      <c r="S69" s="22" t="s">
        <v>2134</v>
      </c>
      <c r="T69" s="22">
        <v>1</v>
      </c>
      <c r="U69" s="22">
        <v>1</v>
      </c>
      <c r="V69" s="22">
        <v>3</v>
      </c>
      <c r="W69" s="22">
        <v>2</v>
      </c>
      <c r="X69" s="22">
        <v>4</v>
      </c>
      <c r="AJ69" s="22" t="s">
        <v>2134</v>
      </c>
      <c r="AK69" s="22">
        <v>1</v>
      </c>
      <c r="AL69" s="22">
        <v>2</v>
      </c>
      <c r="AM69" s="22">
        <v>4</v>
      </c>
      <c r="AN69" s="22">
        <v>1</v>
      </c>
      <c r="AP69" s="22" t="s">
        <v>2134</v>
      </c>
      <c r="AQ69" s="22">
        <v>3</v>
      </c>
      <c r="AR69" s="22">
        <v>3</v>
      </c>
      <c r="AS69" s="22">
        <v>1</v>
      </c>
      <c r="AT69" s="40"/>
      <c r="AU69" s="22" t="s">
        <v>2134</v>
      </c>
      <c r="AV69" s="22">
        <v>3</v>
      </c>
      <c r="AW69" s="22">
        <v>3</v>
      </c>
      <c r="AX69" s="22">
        <v>1</v>
      </c>
      <c r="AZ69" s="22" t="s">
        <v>2134</v>
      </c>
      <c r="BA69" s="22">
        <v>3</v>
      </c>
      <c r="BB69" s="22">
        <v>3</v>
      </c>
      <c r="BC69" s="22">
        <v>1</v>
      </c>
      <c r="BE69" s="22" t="s">
        <v>2134</v>
      </c>
      <c r="BF69" s="22">
        <v>2</v>
      </c>
      <c r="BG69" s="22">
        <v>1</v>
      </c>
      <c r="BH69" s="22">
        <v>2</v>
      </c>
      <c r="BJ69" s="22" t="s">
        <v>2134</v>
      </c>
      <c r="BK69" s="22">
        <v>2</v>
      </c>
      <c r="BL69" s="22">
        <v>1</v>
      </c>
      <c r="BM69" s="22">
        <v>2</v>
      </c>
      <c r="BS69" s="22" t="s">
        <v>2134</v>
      </c>
      <c r="BT69" s="22">
        <v>2</v>
      </c>
      <c r="BU69" s="22">
        <v>1</v>
      </c>
      <c r="BV69" s="22">
        <v>2</v>
      </c>
      <c r="CF69" s="22" t="s">
        <v>2134</v>
      </c>
      <c r="CG69" s="22">
        <v>2</v>
      </c>
      <c r="CH69" s="22">
        <v>4</v>
      </c>
      <c r="CI69" s="22">
        <v>1</v>
      </c>
      <c r="CK69" s="22" t="s">
        <v>2134</v>
      </c>
      <c r="CL69" s="22">
        <v>2</v>
      </c>
      <c r="CM69" s="22">
        <v>4</v>
      </c>
      <c r="CN69" s="22">
        <v>1</v>
      </c>
      <c r="CS69" s="22" t="s">
        <v>2134</v>
      </c>
      <c r="CT69" s="22">
        <v>1</v>
      </c>
      <c r="CU69" s="22">
        <v>1</v>
      </c>
      <c r="CV69" s="22">
        <v>4</v>
      </c>
      <c r="CW69" s="22">
        <v>7</v>
      </c>
      <c r="CY69" s="22" t="s">
        <v>2134</v>
      </c>
      <c r="CZ69" s="22">
        <v>1</v>
      </c>
      <c r="DA69" s="22">
        <v>1</v>
      </c>
      <c r="DB69" s="22">
        <v>4</v>
      </c>
      <c r="DC69" s="22">
        <v>7</v>
      </c>
      <c r="DE69" s="22" t="s">
        <v>2134</v>
      </c>
      <c r="DF69" s="22">
        <v>1</v>
      </c>
      <c r="DG69" s="22">
        <v>1</v>
      </c>
      <c r="DH69" s="22">
        <v>4</v>
      </c>
      <c r="DI69" s="22">
        <v>7</v>
      </c>
      <c r="DQ69" s="22" t="s">
        <v>2744</v>
      </c>
      <c r="DS69" s="22" t="s">
        <v>2134</v>
      </c>
      <c r="DT69" s="22">
        <v>3</v>
      </c>
      <c r="DU69" s="22">
        <v>1</v>
      </c>
      <c r="DW69" s="22" t="s">
        <v>2134</v>
      </c>
      <c r="DX69" s="22">
        <v>3</v>
      </c>
      <c r="DY69" s="22">
        <v>1</v>
      </c>
      <c r="EB69" s="22" t="s">
        <v>2134</v>
      </c>
      <c r="EC69" s="22">
        <v>1</v>
      </c>
      <c r="ED69" s="22">
        <v>3</v>
      </c>
      <c r="EE69" s="22">
        <v>1</v>
      </c>
      <c r="EH69" s="22" t="s">
        <v>2134</v>
      </c>
      <c r="EI69" s="22">
        <v>1</v>
      </c>
      <c r="EJ69" s="22">
        <v>3</v>
      </c>
      <c r="EK69" s="22">
        <v>1</v>
      </c>
      <c r="EM69" s="22" t="s">
        <v>2134</v>
      </c>
      <c r="EN69" s="22">
        <v>1</v>
      </c>
      <c r="EO69" s="22">
        <v>1</v>
      </c>
      <c r="EP69" s="22">
        <v>3</v>
      </c>
      <c r="EQ69" s="22">
        <v>1</v>
      </c>
      <c r="ES69" s="22" t="s">
        <v>2134</v>
      </c>
      <c r="ET69" s="22">
        <v>1</v>
      </c>
      <c r="EU69" s="22">
        <v>3</v>
      </c>
      <c r="EV69" s="22">
        <v>1</v>
      </c>
      <c r="EX69" s="22" t="s">
        <v>2134</v>
      </c>
      <c r="EY69" s="22">
        <v>1</v>
      </c>
      <c r="EZ69" s="22">
        <v>1</v>
      </c>
      <c r="FA69" s="22">
        <v>5</v>
      </c>
      <c r="FB69" s="22">
        <v>3</v>
      </c>
      <c r="FE69" s="22" t="s">
        <v>2134</v>
      </c>
      <c r="FF69" s="22">
        <v>1</v>
      </c>
      <c r="FG69" s="22">
        <v>1</v>
      </c>
      <c r="FH69" s="22">
        <v>5</v>
      </c>
      <c r="FI69" s="22">
        <v>3</v>
      </c>
      <c r="FK69" s="22" t="s">
        <v>2134</v>
      </c>
      <c r="FL69" s="22">
        <v>1</v>
      </c>
      <c r="FM69" s="22">
        <v>1</v>
      </c>
      <c r="FN69" s="22">
        <v>5</v>
      </c>
      <c r="FO69" s="22">
        <v>3</v>
      </c>
      <c r="FR69" s="265">
        <v>2</v>
      </c>
      <c r="FS69" s="265">
        <v>4</v>
      </c>
      <c r="FZ69" s="22" t="s">
        <v>2778</v>
      </c>
      <c r="GB69" s="22" t="s">
        <v>2134</v>
      </c>
      <c r="GC69" s="22">
        <v>1</v>
      </c>
      <c r="GD69" s="22">
        <v>2</v>
      </c>
      <c r="GG69" s="22" t="s">
        <v>2134</v>
      </c>
      <c r="GH69" s="22">
        <v>1</v>
      </c>
      <c r="GI69" s="22">
        <v>1</v>
      </c>
      <c r="GJ69" s="22">
        <v>1</v>
      </c>
      <c r="GK69" s="22">
        <v>1</v>
      </c>
      <c r="GL69" s="22">
        <v>2</v>
      </c>
      <c r="GN69" s="22" t="s">
        <v>2134</v>
      </c>
      <c r="GO69" s="22">
        <v>1</v>
      </c>
      <c r="GP69" s="22">
        <v>1</v>
      </c>
      <c r="GQ69" s="22">
        <v>1</v>
      </c>
      <c r="GR69" s="22">
        <v>1</v>
      </c>
      <c r="GS69" s="22">
        <v>2</v>
      </c>
      <c r="GV69" s="22" t="s">
        <v>2134</v>
      </c>
      <c r="GW69" s="22">
        <v>1</v>
      </c>
      <c r="GX69" s="22">
        <v>1</v>
      </c>
      <c r="GY69" s="22">
        <v>1</v>
      </c>
      <c r="GZ69" s="22">
        <v>2</v>
      </c>
      <c r="HB69" s="22" t="s">
        <v>2134</v>
      </c>
      <c r="HC69" s="22">
        <v>1</v>
      </c>
      <c r="HD69" s="22">
        <v>1</v>
      </c>
      <c r="HE69" s="22">
        <v>1</v>
      </c>
      <c r="HF69" s="22">
        <v>2</v>
      </c>
      <c r="HI69" s="22" t="s">
        <v>2134</v>
      </c>
      <c r="HJ69" s="22">
        <v>2</v>
      </c>
      <c r="HM69" s="22">
        <v>9071205</v>
      </c>
      <c r="HN69" s="22">
        <v>2</v>
      </c>
      <c r="HP69" s="22">
        <v>9071577</v>
      </c>
      <c r="HQ69" s="22">
        <v>2</v>
      </c>
      <c r="HT69" s="22">
        <v>9088251</v>
      </c>
      <c r="HU69" s="22">
        <v>2</v>
      </c>
    </row>
    <row r="70" spans="2:229" ht="25.5" customHeight="1">
      <c r="B70" s="22" t="s">
        <v>2730</v>
      </c>
      <c r="C70" s="499"/>
      <c r="D70" s="499"/>
      <c r="E70" s="499"/>
      <c r="F70" s="499"/>
      <c r="H70" s="270" t="str">
        <f t="array" ref="H70">INDEX(GG68:GG391,MATCH(FZ71&amp;FZ76&amp;FZ81&amp;FZ96&amp;FZ86,GH68:GH391&amp;GI68:GI391&amp;GJ68:GJ391&amp;GK68:GK391&amp;GL68:GL391,0))</f>
        <v>-</v>
      </c>
      <c r="I70" s="504" t="str">
        <f>IFERROR(VLOOKUP(H70,Цены!$A:$B,2,0),"-")</f>
        <v>-</v>
      </c>
      <c r="J70" s="505"/>
      <c r="K70" s="505"/>
      <c r="L70" s="505"/>
      <c r="M70" s="506"/>
      <c r="N70" s="264">
        <v>1</v>
      </c>
      <c r="O70" s="251">
        <f>IFERROR(VLOOKUP(H70,Sale!$A:$E,5,0),VLOOKUP(H70,Цены!$A:$G,7,0))*N70</f>
        <v>0</v>
      </c>
      <c r="S70" s="22" t="s">
        <v>2134</v>
      </c>
      <c r="T70" s="22">
        <v>1</v>
      </c>
      <c r="U70" s="22">
        <v>1</v>
      </c>
      <c r="V70" s="22">
        <v>3</v>
      </c>
      <c r="W70" s="22">
        <v>3</v>
      </c>
      <c r="X70" s="22">
        <v>1</v>
      </c>
      <c r="AJ70" s="22" t="s">
        <v>2134</v>
      </c>
      <c r="AK70" s="22">
        <v>1</v>
      </c>
      <c r="AL70" s="22">
        <v>2</v>
      </c>
      <c r="AM70" s="22">
        <v>4</v>
      </c>
      <c r="AN70" s="22">
        <v>2</v>
      </c>
      <c r="AP70" s="22" t="s">
        <v>2134</v>
      </c>
      <c r="AQ70" s="22">
        <v>3</v>
      </c>
      <c r="AR70" s="22">
        <v>3</v>
      </c>
      <c r="AS70" s="22">
        <v>2</v>
      </c>
      <c r="AT70" s="40"/>
      <c r="AU70" s="22" t="s">
        <v>2134</v>
      </c>
      <c r="AV70" s="22">
        <v>3</v>
      </c>
      <c r="AW70" s="22">
        <v>3</v>
      </c>
      <c r="AX70" s="22">
        <v>2</v>
      </c>
      <c r="AZ70" s="22" t="s">
        <v>2134</v>
      </c>
      <c r="BA70" s="22">
        <v>3</v>
      </c>
      <c r="BB70" s="22">
        <v>3</v>
      </c>
      <c r="BC70" s="22">
        <v>2</v>
      </c>
      <c r="BE70" s="22" t="s">
        <v>2134</v>
      </c>
      <c r="BF70" s="22">
        <v>2</v>
      </c>
      <c r="BG70" s="22">
        <v>1</v>
      </c>
      <c r="BH70" s="22">
        <v>3</v>
      </c>
      <c r="BJ70" s="22" t="s">
        <v>2134</v>
      </c>
      <c r="BK70" s="22">
        <v>2</v>
      </c>
      <c r="BL70" s="22">
        <v>1</v>
      </c>
      <c r="BM70" s="22">
        <v>3</v>
      </c>
      <c r="BS70" s="22" t="s">
        <v>2134</v>
      </c>
      <c r="BT70" s="22">
        <v>2</v>
      </c>
      <c r="BU70" s="22">
        <v>1</v>
      </c>
      <c r="BV70" s="22">
        <v>3</v>
      </c>
      <c r="CF70" s="22" t="s">
        <v>2134</v>
      </c>
      <c r="CG70" s="22">
        <v>2</v>
      </c>
      <c r="CH70" s="22">
        <v>4</v>
      </c>
      <c r="CI70" s="22">
        <v>2</v>
      </c>
      <c r="CK70" s="22" t="s">
        <v>2134</v>
      </c>
      <c r="CL70" s="22">
        <v>2</v>
      </c>
      <c r="CM70" s="22">
        <v>4</v>
      </c>
      <c r="CN70" s="22">
        <v>2</v>
      </c>
      <c r="CS70" s="22" t="s">
        <v>2134</v>
      </c>
      <c r="CT70" s="22">
        <v>1</v>
      </c>
      <c r="CU70" s="22">
        <v>1</v>
      </c>
      <c r="CV70" s="22">
        <v>4</v>
      </c>
      <c r="CW70" s="22">
        <v>8</v>
      </c>
      <c r="CY70" s="22" t="s">
        <v>2134</v>
      </c>
      <c r="CZ70" s="22">
        <v>1</v>
      </c>
      <c r="DA70" s="22">
        <v>1</v>
      </c>
      <c r="DB70" s="22">
        <v>4</v>
      </c>
      <c r="DC70" s="22">
        <v>8</v>
      </c>
      <c r="DE70" s="22" t="s">
        <v>2134</v>
      </c>
      <c r="DF70" s="22">
        <v>1</v>
      </c>
      <c r="DG70" s="22">
        <v>1</v>
      </c>
      <c r="DH70" s="22">
        <v>4</v>
      </c>
      <c r="DI70" s="22">
        <v>8</v>
      </c>
      <c r="DQ70" s="22" t="s">
        <v>2759</v>
      </c>
      <c r="DS70" s="22">
        <v>9210945</v>
      </c>
      <c r="DT70" s="22">
        <v>3</v>
      </c>
      <c r="DU70" s="22">
        <v>2</v>
      </c>
      <c r="DW70" s="22">
        <v>9184615</v>
      </c>
      <c r="DX70" s="22">
        <v>3</v>
      </c>
      <c r="DY70" s="22">
        <v>2</v>
      </c>
      <c r="EB70" s="22" t="s">
        <v>2134</v>
      </c>
      <c r="EC70" s="22">
        <v>1</v>
      </c>
      <c r="ED70" s="22">
        <v>3</v>
      </c>
      <c r="EE70" s="22">
        <v>2</v>
      </c>
      <c r="EH70" s="22" t="s">
        <v>2134</v>
      </c>
      <c r="EI70" s="22">
        <v>1</v>
      </c>
      <c r="EJ70" s="22">
        <v>3</v>
      </c>
      <c r="EK70" s="22">
        <v>2</v>
      </c>
      <c r="EM70" s="22" t="s">
        <v>2134</v>
      </c>
      <c r="EN70" s="22">
        <v>1</v>
      </c>
      <c r="EO70" s="22">
        <v>1</v>
      </c>
      <c r="EP70" s="22">
        <v>3</v>
      </c>
      <c r="EQ70" s="22">
        <v>2</v>
      </c>
      <c r="ES70" s="22" t="s">
        <v>2134</v>
      </c>
      <c r="ET70" s="22">
        <v>1</v>
      </c>
      <c r="EU70" s="22">
        <v>3</v>
      </c>
      <c r="EV70" s="22">
        <v>2</v>
      </c>
      <c r="EX70" s="22" t="s">
        <v>2134</v>
      </c>
      <c r="EY70" s="22">
        <v>1</v>
      </c>
      <c r="EZ70" s="22">
        <v>1</v>
      </c>
      <c r="FA70" s="22">
        <v>5</v>
      </c>
      <c r="FB70" s="22">
        <v>4</v>
      </c>
      <c r="FE70" s="22" t="s">
        <v>2134</v>
      </c>
      <c r="FF70" s="22">
        <v>1</v>
      </c>
      <c r="FG70" s="22">
        <v>1</v>
      </c>
      <c r="FH70" s="22">
        <v>5</v>
      </c>
      <c r="FI70" s="22">
        <v>4</v>
      </c>
      <c r="FK70" s="22" t="s">
        <v>2134</v>
      </c>
      <c r="FL70" s="22">
        <v>1</v>
      </c>
      <c r="FM70" s="22">
        <v>1</v>
      </c>
      <c r="FN70" s="22">
        <v>5</v>
      </c>
      <c r="FO70" s="22">
        <v>4</v>
      </c>
      <c r="FR70" s="265">
        <v>3</v>
      </c>
      <c r="FS70" s="265">
        <v>6</v>
      </c>
      <c r="FZ70" s="22" t="s">
        <v>2779</v>
      </c>
      <c r="GB70" s="22" t="s">
        <v>2134</v>
      </c>
      <c r="GC70" s="22">
        <v>1</v>
      </c>
      <c r="GD70" s="22">
        <v>3</v>
      </c>
      <c r="GG70" s="22" t="s">
        <v>2134</v>
      </c>
      <c r="GH70" s="22">
        <v>1</v>
      </c>
      <c r="GI70" s="22">
        <v>1</v>
      </c>
      <c r="GJ70" s="22">
        <v>1</v>
      </c>
      <c r="GK70" s="22">
        <v>1</v>
      </c>
      <c r="GL70" s="22">
        <v>3</v>
      </c>
      <c r="GN70" s="22" t="s">
        <v>2134</v>
      </c>
      <c r="GO70" s="22">
        <v>1</v>
      </c>
      <c r="GP70" s="22">
        <v>1</v>
      </c>
      <c r="GQ70" s="22">
        <v>1</v>
      </c>
      <c r="GR70" s="22">
        <v>1</v>
      </c>
      <c r="GS70" s="22">
        <v>3</v>
      </c>
      <c r="GV70" s="22" t="s">
        <v>2134</v>
      </c>
      <c r="GW70" s="22">
        <v>1</v>
      </c>
      <c r="GX70" s="22">
        <v>1</v>
      </c>
      <c r="GY70" s="22">
        <v>1</v>
      </c>
      <c r="GZ70" s="22">
        <v>3</v>
      </c>
      <c r="HB70" s="22" t="s">
        <v>2134</v>
      </c>
      <c r="HC70" s="22">
        <v>1</v>
      </c>
      <c r="HD70" s="22">
        <v>1</v>
      </c>
      <c r="HE70" s="22">
        <v>1</v>
      </c>
      <c r="HF70" s="22">
        <v>3</v>
      </c>
      <c r="HI70" s="22">
        <v>9264191</v>
      </c>
      <c r="HJ70" s="22">
        <v>3</v>
      </c>
      <c r="HM70" s="22">
        <v>9005604</v>
      </c>
      <c r="HN70" s="22">
        <v>3</v>
      </c>
      <c r="HP70" s="22">
        <v>9071577</v>
      </c>
      <c r="HQ70" s="22">
        <v>3</v>
      </c>
      <c r="HT70" s="22" t="s">
        <v>2134</v>
      </c>
      <c r="HU70" s="22">
        <v>3</v>
      </c>
    </row>
    <row r="71" spans="2:229" ht="25.5" customHeight="1">
      <c r="B71" s="22" t="s">
        <v>2772</v>
      </c>
      <c r="C71" s="499"/>
      <c r="D71" s="499"/>
      <c r="E71" s="499"/>
      <c r="F71" s="499"/>
      <c r="H71" s="270" t="str">
        <f t="array" ref="H71">INDEX(GN68:GN391,MATCH(FZ71&amp;FZ76&amp;FZ81&amp;FZ96&amp;FZ86,GO68:GO391&amp;GP68:GP391&amp;GQ68:GQ391&amp;GR68:GR391&amp;GS68:GS391,0))</f>
        <v>-</v>
      </c>
      <c r="I71" s="504" t="str">
        <f>IFERROR(VLOOKUP(H71,Цены!$A:$B,2,0),"-")</f>
        <v>-</v>
      </c>
      <c r="J71" s="505"/>
      <c r="K71" s="505"/>
      <c r="L71" s="505"/>
      <c r="M71" s="506"/>
      <c r="N71" s="264">
        <v>1</v>
      </c>
      <c r="O71" s="251">
        <f>IFERROR(VLOOKUP(H71,Sale!$A:$E,5,0),VLOOKUP(H71,Цены!$A:$G,7,0))*N71</f>
        <v>0</v>
      </c>
      <c r="S71" s="22" t="s">
        <v>2134</v>
      </c>
      <c r="T71" s="22">
        <v>1</v>
      </c>
      <c r="U71" s="22">
        <v>1</v>
      </c>
      <c r="V71" s="22">
        <v>3</v>
      </c>
      <c r="W71" s="22">
        <v>3</v>
      </c>
      <c r="X71" s="22">
        <v>2</v>
      </c>
      <c r="AJ71" s="22" t="s">
        <v>2134</v>
      </c>
      <c r="AK71" s="22">
        <v>1</v>
      </c>
      <c r="AL71" s="22">
        <v>2</v>
      </c>
      <c r="AM71" s="22">
        <v>4</v>
      </c>
      <c r="AN71" s="22">
        <v>3</v>
      </c>
      <c r="AP71" s="22" t="s">
        <v>2134</v>
      </c>
      <c r="AQ71" s="22">
        <v>3</v>
      </c>
      <c r="AR71" s="22">
        <v>3</v>
      </c>
      <c r="AS71" s="22">
        <v>3</v>
      </c>
      <c r="AT71" s="40"/>
      <c r="AU71" s="22" t="s">
        <v>2134</v>
      </c>
      <c r="AV71" s="22">
        <v>3</v>
      </c>
      <c r="AW71" s="22">
        <v>3</v>
      </c>
      <c r="AX71" s="22">
        <v>3</v>
      </c>
      <c r="AZ71" s="22" t="s">
        <v>2134</v>
      </c>
      <c r="BA71" s="22">
        <v>3</v>
      </c>
      <c r="BB71" s="22">
        <v>3</v>
      </c>
      <c r="BC71" s="22">
        <v>3</v>
      </c>
      <c r="BE71" s="22" t="s">
        <v>2134</v>
      </c>
      <c r="BF71" s="22">
        <v>2</v>
      </c>
      <c r="BG71" s="22">
        <v>1</v>
      </c>
      <c r="BH71" s="22">
        <v>4</v>
      </c>
      <c r="BJ71" s="22" t="s">
        <v>2134</v>
      </c>
      <c r="BK71" s="22">
        <v>2</v>
      </c>
      <c r="BL71" s="22">
        <v>1</v>
      </c>
      <c r="BM71" s="22">
        <v>4</v>
      </c>
      <c r="BS71" s="22" t="s">
        <v>2134</v>
      </c>
      <c r="BT71" s="22">
        <v>2</v>
      </c>
      <c r="BU71" s="22">
        <v>1</v>
      </c>
      <c r="BV71" s="22">
        <v>4</v>
      </c>
      <c r="CF71" s="22" t="s">
        <v>2134</v>
      </c>
      <c r="CG71" s="22">
        <v>2</v>
      </c>
      <c r="CH71" s="22">
        <v>4</v>
      </c>
      <c r="CI71" s="22">
        <v>3</v>
      </c>
      <c r="CK71" s="22" t="s">
        <v>2134</v>
      </c>
      <c r="CL71" s="22">
        <v>2</v>
      </c>
      <c r="CM71" s="22">
        <v>4</v>
      </c>
      <c r="CN71" s="22">
        <v>3</v>
      </c>
      <c r="CS71" s="22" t="s">
        <v>2134</v>
      </c>
      <c r="CT71" s="22">
        <v>1</v>
      </c>
      <c r="CU71" s="22">
        <v>1</v>
      </c>
      <c r="CV71" s="22">
        <v>5</v>
      </c>
      <c r="CW71" s="22">
        <v>1</v>
      </c>
      <c r="CY71" s="22" t="s">
        <v>2134</v>
      </c>
      <c r="CZ71" s="22">
        <v>1</v>
      </c>
      <c r="DA71" s="22">
        <v>1</v>
      </c>
      <c r="DB71" s="22">
        <v>5</v>
      </c>
      <c r="DC71" s="22">
        <v>1</v>
      </c>
      <c r="DE71" s="22" t="s">
        <v>2134</v>
      </c>
      <c r="DF71" s="22">
        <v>1</v>
      </c>
      <c r="DG71" s="22">
        <v>1</v>
      </c>
      <c r="DH71" s="22">
        <v>5</v>
      </c>
      <c r="DI71" s="22">
        <v>1</v>
      </c>
      <c r="DQ71" s="22" t="s">
        <v>2761</v>
      </c>
      <c r="DS71" s="22">
        <v>9210945</v>
      </c>
      <c r="DT71" s="22">
        <v>3</v>
      </c>
      <c r="DU71" s="22">
        <v>3</v>
      </c>
      <c r="DW71" s="22">
        <v>9184615</v>
      </c>
      <c r="DX71" s="22">
        <v>3</v>
      </c>
      <c r="DY71" s="22">
        <v>3</v>
      </c>
      <c r="EB71" s="22" t="s">
        <v>2134</v>
      </c>
      <c r="EC71" s="22">
        <v>1</v>
      </c>
      <c r="ED71" s="22">
        <v>3</v>
      </c>
      <c r="EE71" s="22">
        <v>3</v>
      </c>
      <c r="EH71" s="22" t="s">
        <v>2134</v>
      </c>
      <c r="EI71" s="22">
        <v>1</v>
      </c>
      <c r="EJ71" s="22">
        <v>3</v>
      </c>
      <c r="EK71" s="22">
        <v>3</v>
      </c>
      <c r="EM71" s="22" t="s">
        <v>2134</v>
      </c>
      <c r="EN71" s="22">
        <v>1</v>
      </c>
      <c r="EO71" s="22">
        <v>1</v>
      </c>
      <c r="EP71" s="22">
        <v>3</v>
      </c>
      <c r="EQ71" s="22">
        <v>3</v>
      </c>
      <c r="ES71" s="22" t="s">
        <v>2134</v>
      </c>
      <c r="ET71" s="22">
        <v>1</v>
      </c>
      <c r="EU71" s="22">
        <v>3</v>
      </c>
      <c r="EV71" s="22">
        <v>3</v>
      </c>
      <c r="EX71" s="22" t="s">
        <v>2134</v>
      </c>
      <c r="EY71" s="22">
        <v>1</v>
      </c>
      <c r="EZ71" s="22">
        <v>1</v>
      </c>
      <c r="FA71" s="22">
        <v>6</v>
      </c>
      <c r="FB71" s="22">
        <v>1</v>
      </c>
      <c r="FE71" s="22" t="s">
        <v>2134</v>
      </c>
      <c r="FF71" s="22">
        <v>1</v>
      </c>
      <c r="FG71" s="22">
        <v>1</v>
      </c>
      <c r="FH71" s="22">
        <v>6</v>
      </c>
      <c r="FI71" s="22">
        <v>1</v>
      </c>
      <c r="FK71" s="22" t="s">
        <v>2134</v>
      </c>
      <c r="FL71" s="22">
        <v>1</v>
      </c>
      <c r="FM71" s="22">
        <v>1</v>
      </c>
      <c r="FN71" s="22">
        <v>6</v>
      </c>
      <c r="FO71" s="22">
        <v>1</v>
      </c>
      <c r="FR71" s="265">
        <v>1</v>
      </c>
      <c r="FS71" s="265">
        <v>0</v>
      </c>
      <c r="FZ71" s="335">
        <v>1</v>
      </c>
      <c r="GB71" s="22" t="s">
        <v>2134</v>
      </c>
      <c r="GC71" s="22">
        <v>2</v>
      </c>
      <c r="GD71" s="22">
        <v>1</v>
      </c>
      <c r="GG71" s="22" t="s">
        <v>2134</v>
      </c>
      <c r="GH71" s="22">
        <v>1</v>
      </c>
      <c r="GI71" s="22">
        <v>1</v>
      </c>
      <c r="GJ71" s="22">
        <v>1</v>
      </c>
      <c r="GK71" s="22">
        <v>2</v>
      </c>
      <c r="GL71" s="22">
        <v>1</v>
      </c>
      <c r="GN71" s="22" t="s">
        <v>2134</v>
      </c>
      <c r="GO71" s="22">
        <v>1</v>
      </c>
      <c r="GP71" s="22">
        <v>1</v>
      </c>
      <c r="GQ71" s="22">
        <v>1</v>
      </c>
      <c r="GR71" s="22">
        <v>2</v>
      </c>
      <c r="GS71" s="22">
        <v>1</v>
      </c>
      <c r="GV71" s="22" t="s">
        <v>2134</v>
      </c>
      <c r="GW71" s="22">
        <v>1</v>
      </c>
      <c r="GX71" s="22">
        <v>1</v>
      </c>
      <c r="GY71" s="22">
        <v>1</v>
      </c>
      <c r="GZ71" s="22">
        <v>4</v>
      </c>
      <c r="HB71" s="22" t="s">
        <v>2134</v>
      </c>
      <c r="HC71" s="22">
        <v>1</v>
      </c>
      <c r="HD71" s="22">
        <v>1</v>
      </c>
      <c r="HE71" s="22">
        <v>1</v>
      </c>
      <c r="HF71" s="22">
        <v>4</v>
      </c>
      <c r="HI71" s="22" t="s">
        <v>2134</v>
      </c>
      <c r="HJ71" s="22">
        <v>4</v>
      </c>
      <c r="HM71" s="22">
        <v>9071205</v>
      </c>
      <c r="HN71" s="22">
        <v>4</v>
      </c>
      <c r="HP71" s="22">
        <v>9071577</v>
      </c>
      <c r="HQ71" s="22">
        <v>4</v>
      </c>
      <c r="HT71" s="22">
        <v>9088251</v>
      </c>
      <c r="HU71" s="22">
        <v>4</v>
      </c>
    </row>
    <row r="72" spans="2:229" ht="25.5" customHeight="1">
      <c r="B72" s="22" t="s">
        <v>2773</v>
      </c>
      <c r="C72" s="499"/>
      <c r="D72" s="499"/>
      <c r="E72" s="499"/>
      <c r="F72" s="499"/>
      <c r="H72" s="270" t="str">
        <f t="array" ref="H72">INDEX(GV68:GV210,MATCH(FZ71&amp;FZ76&amp;FZ81&amp;FZ102,GW68:GW210&amp;GX68:GX210&amp;GY68:GY210&amp;GZ68:GZ210,0))</f>
        <v>-</v>
      </c>
      <c r="I72" s="522" t="str">
        <f>IFERROR(VLOOKUP(H72,Цены!$A:$B,2,0),"-")</f>
        <v>-</v>
      </c>
      <c r="J72" s="523"/>
      <c r="K72" s="523"/>
      <c r="L72" s="523"/>
      <c r="M72" s="524"/>
      <c r="N72" s="264">
        <v>1</v>
      </c>
      <c r="O72" s="251">
        <f>IFERROR(VLOOKUP(H72,Sale!$A:$E,5,0),VLOOKUP(H72,Цены!$A:$G,7,0))*N72</f>
        <v>0</v>
      </c>
      <c r="S72" s="22" t="s">
        <v>2134</v>
      </c>
      <c r="T72" s="22">
        <v>1</v>
      </c>
      <c r="U72" s="22">
        <v>1</v>
      </c>
      <c r="V72" s="22">
        <v>3</v>
      </c>
      <c r="W72" s="22">
        <v>3</v>
      </c>
      <c r="X72" s="22">
        <v>3</v>
      </c>
      <c r="AJ72" s="22" t="s">
        <v>2134</v>
      </c>
      <c r="AK72" s="22">
        <v>1</v>
      </c>
      <c r="AL72" s="22">
        <v>2</v>
      </c>
      <c r="AM72" s="22">
        <v>4</v>
      </c>
      <c r="AN72" s="22">
        <v>4</v>
      </c>
      <c r="AP72" s="22" t="s">
        <v>2134</v>
      </c>
      <c r="AQ72" s="22">
        <v>3</v>
      </c>
      <c r="AR72" s="22">
        <v>3</v>
      </c>
      <c r="AS72" s="22">
        <v>4</v>
      </c>
      <c r="AT72" s="40"/>
      <c r="AU72" s="22" t="s">
        <v>2134</v>
      </c>
      <c r="AV72" s="22">
        <v>3</v>
      </c>
      <c r="AW72" s="22">
        <v>3</v>
      </c>
      <c r="AX72" s="22">
        <v>4</v>
      </c>
      <c r="AZ72" s="22" t="s">
        <v>2134</v>
      </c>
      <c r="BA72" s="22">
        <v>3</v>
      </c>
      <c r="BB72" s="22">
        <v>3</v>
      </c>
      <c r="BC72" s="22">
        <v>4</v>
      </c>
      <c r="BE72" s="22" t="s">
        <v>2134</v>
      </c>
      <c r="BF72" s="22">
        <v>2</v>
      </c>
      <c r="BG72" s="22">
        <v>1</v>
      </c>
      <c r="BH72" s="22">
        <v>5</v>
      </c>
      <c r="BJ72" s="22" t="s">
        <v>2134</v>
      </c>
      <c r="BK72" s="22">
        <v>2</v>
      </c>
      <c r="BL72" s="22">
        <v>1</v>
      </c>
      <c r="BM72" s="22">
        <v>5</v>
      </c>
      <c r="BS72" s="22" t="s">
        <v>2134</v>
      </c>
      <c r="BT72" s="22">
        <v>2</v>
      </c>
      <c r="BU72" s="22">
        <v>1</v>
      </c>
      <c r="BV72" s="22">
        <v>5</v>
      </c>
      <c r="CF72" s="22" t="s">
        <v>2134</v>
      </c>
      <c r="CG72" s="22">
        <v>2</v>
      </c>
      <c r="CH72" s="22">
        <v>4</v>
      </c>
      <c r="CI72" s="22">
        <v>4</v>
      </c>
      <c r="CK72" s="22" t="s">
        <v>2134</v>
      </c>
      <c r="CL72" s="22">
        <v>2</v>
      </c>
      <c r="CM72" s="22">
        <v>4</v>
      </c>
      <c r="CN72" s="22">
        <v>4</v>
      </c>
      <c r="CS72" s="22" t="s">
        <v>2134</v>
      </c>
      <c r="CT72" s="22">
        <v>1</v>
      </c>
      <c r="CU72" s="22">
        <v>1</v>
      </c>
      <c r="CV72" s="22">
        <v>5</v>
      </c>
      <c r="CW72" s="22">
        <v>2</v>
      </c>
      <c r="CY72" s="22" t="s">
        <v>2134</v>
      </c>
      <c r="CZ72" s="22">
        <v>1</v>
      </c>
      <c r="DA72" s="22">
        <v>1</v>
      </c>
      <c r="DB72" s="22">
        <v>5</v>
      </c>
      <c r="DC72" s="22">
        <v>2</v>
      </c>
      <c r="DE72" s="22" t="s">
        <v>2134</v>
      </c>
      <c r="DF72" s="22">
        <v>1</v>
      </c>
      <c r="DG72" s="22">
        <v>1</v>
      </c>
      <c r="DH72" s="22">
        <v>5</v>
      </c>
      <c r="DI72" s="22">
        <v>2</v>
      </c>
      <c r="DQ72" s="22" t="s">
        <v>2760</v>
      </c>
      <c r="DS72" s="22">
        <v>9210945</v>
      </c>
      <c r="DT72" s="22">
        <v>3</v>
      </c>
      <c r="DU72" s="22">
        <v>4</v>
      </c>
      <c r="DW72" s="22">
        <v>9184615</v>
      </c>
      <c r="DX72" s="22">
        <v>3</v>
      </c>
      <c r="DY72" s="22">
        <v>4</v>
      </c>
      <c r="EB72" s="22" t="s">
        <v>2134</v>
      </c>
      <c r="EC72" s="22">
        <v>1</v>
      </c>
      <c r="ED72" s="22">
        <v>3</v>
      </c>
      <c r="EE72" s="22">
        <v>4</v>
      </c>
      <c r="EH72" s="22" t="s">
        <v>2134</v>
      </c>
      <c r="EI72" s="22">
        <v>1</v>
      </c>
      <c r="EJ72" s="22">
        <v>3</v>
      </c>
      <c r="EK72" s="22">
        <v>4</v>
      </c>
      <c r="EM72" s="22" t="s">
        <v>2134</v>
      </c>
      <c r="EN72" s="22">
        <v>1</v>
      </c>
      <c r="EO72" s="22">
        <v>1</v>
      </c>
      <c r="EP72" s="22">
        <v>3</v>
      </c>
      <c r="EQ72" s="22">
        <v>4</v>
      </c>
      <c r="ES72" s="22" t="s">
        <v>2134</v>
      </c>
      <c r="ET72" s="22">
        <v>1</v>
      </c>
      <c r="EU72" s="22">
        <v>3</v>
      </c>
      <c r="EV72" s="22">
        <v>4</v>
      </c>
      <c r="EX72" s="22" t="s">
        <v>2134</v>
      </c>
      <c r="EY72" s="22">
        <v>1</v>
      </c>
      <c r="EZ72" s="22">
        <v>1</v>
      </c>
      <c r="FA72" s="22">
        <v>6</v>
      </c>
      <c r="FB72" s="22">
        <v>2</v>
      </c>
      <c r="FE72" s="22" t="s">
        <v>2134</v>
      </c>
      <c r="FF72" s="22">
        <v>1</v>
      </c>
      <c r="FG72" s="22">
        <v>1</v>
      </c>
      <c r="FH72" s="22">
        <v>6</v>
      </c>
      <c r="FI72" s="22">
        <v>2</v>
      </c>
      <c r="FK72" s="22" t="s">
        <v>2134</v>
      </c>
      <c r="FL72" s="22">
        <v>1</v>
      </c>
      <c r="FM72" s="22">
        <v>1</v>
      </c>
      <c r="FN72" s="22">
        <v>6</v>
      </c>
      <c r="FO72" s="22">
        <v>2</v>
      </c>
      <c r="GB72" s="22">
        <v>9239311</v>
      </c>
      <c r="GC72" s="22">
        <v>2</v>
      </c>
      <c r="GD72" s="22">
        <v>2</v>
      </c>
      <c r="GG72" s="22" t="s">
        <v>2134</v>
      </c>
      <c r="GH72" s="22">
        <v>1</v>
      </c>
      <c r="GI72" s="22">
        <v>1</v>
      </c>
      <c r="GJ72" s="22">
        <v>1</v>
      </c>
      <c r="GK72" s="22">
        <v>2</v>
      </c>
      <c r="GL72" s="22">
        <v>2</v>
      </c>
      <c r="GN72" s="22" t="s">
        <v>2134</v>
      </c>
      <c r="GO72" s="22">
        <v>1</v>
      </c>
      <c r="GP72" s="22">
        <v>1</v>
      </c>
      <c r="GQ72" s="22">
        <v>1</v>
      </c>
      <c r="GR72" s="22">
        <v>2</v>
      </c>
      <c r="GS72" s="22">
        <v>2</v>
      </c>
      <c r="GV72" s="22" t="s">
        <v>2134</v>
      </c>
      <c r="GW72" s="22">
        <v>1</v>
      </c>
      <c r="GX72" s="22">
        <v>1</v>
      </c>
      <c r="GY72" s="22">
        <v>2</v>
      </c>
      <c r="GZ72" s="22">
        <v>1</v>
      </c>
      <c r="HB72" s="22" t="s">
        <v>2134</v>
      </c>
      <c r="HC72" s="22">
        <v>1</v>
      </c>
      <c r="HD72" s="22">
        <v>1</v>
      </c>
      <c r="HE72" s="22">
        <v>2</v>
      </c>
      <c r="HF72" s="22">
        <v>1</v>
      </c>
    </row>
    <row r="73" spans="2:229" ht="25.5" customHeight="1">
      <c r="B73" s="22" t="s">
        <v>2786</v>
      </c>
      <c r="C73" s="525"/>
      <c r="D73" s="526"/>
      <c r="E73" s="526"/>
      <c r="F73" s="527"/>
      <c r="H73" s="270" t="str">
        <f t="array" ref="H73">INDEX(HB68:HB210,MATCH(FZ71&amp;FZ76&amp;FZ81&amp;FZ102,HC68:HC210&amp;HD68:HD210&amp;HE68:HE210&amp;HF68:HF210,0))</f>
        <v>-</v>
      </c>
      <c r="I73" s="522" t="str">
        <f>IFERROR(VLOOKUP(H73,Цены!$A:$B,2,0),"-")</f>
        <v>-</v>
      </c>
      <c r="J73" s="523"/>
      <c r="K73" s="523"/>
      <c r="L73" s="523"/>
      <c r="M73" s="524"/>
      <c r="N73" s="264">
        <v>1</v>
      </c>
      <c r="O73" s="251">
        <f>IFERROR(VLOOKUP(H73,Sale!$A:$E,5,0),VLOOKUP(H73,Цены!$A:$G,7,0))*N73</f>
        <v>0</v>
      </c>
      <c r="S73" s="22" t="s">
        <v>2134</v>
      </c>
      <c r="T73" s="22">
        <v>1</v>
      </c>
      <c r="U73" s="22">
        <v>1</v>
      </c>
      <c r="V73" s="22">
        <v>3</v>
      </c>
      <c r="W73" s="22">
        <v>3</v>
      </c>
      <c r="X73" s="22">
        <v>4</v>
      </c>
      <c r="AJ73" s="22" t="s">
        <v>2134</v>
      </c>
      <c r="AK73" s="22">
        <v>1</v>
      </c>
      <c r="AL73" s="22">
        <v>2</v>
      </c>
      <c r="AM73" s="22">
        <v>4</v>
      </c>
      <c r="AN73" s="22">
        <v>5</v>
      </c>
      <c r="AP73" s="22" t="s">
        <v>2134</v>
      </c>
      <c r="AQ73" s="22">
        <v>3</v>
      </c>
      <c r="AR73" s="22">
        <v>3</v>
      </c>
      <c r="AS73" s="22">
        <v>5</v>
      </c>
      <c r="AT73" s="40"/>
      <c r="AU73" s="22" t="s">
        <v>2134</v>
      </c>
      <c r="AV73" s="22">
        <v>3</v>
      </c>
      <c r="AW73" s="22">
        <v>3</v>
      </c>
      <c r="AX73" s="22">
        <v>5</v>
      </c>
      <c r="AZ73" s="22" t="s">
        <v>2134</v>
      </c>
      <c r="BA73" s="22">
        <v>3</v>
      </c>
      <c r="BB73" s="22">
        <v>3</v>
      </c>
      <c r="BC73" s="22">
        <v>5</v>
      </c>
      <c r="BE73" s="22" t="s">
        <v>2134</v>
      </c>
      <c r="BF73" s="22">
        <v>2</v>
      </c>
      <c r="BG73" s="22">
        <v>1</v>
      </c>
      <c r="BH73" s="22">
        <v>6</v>
      </c>
      <c r="BJ73" s="22" t="s">
        <v>2134</v>
      </c>
      <c r="BK73" s="22">
        <v>2</v>
      </c>
      <c r="BL73" s="22">
        <v>1</v>
      </c>
      <c r="BM73" s="22">
        <v>6</v>
      </c>
      <c r="BS73" s="22" t="s">
        <v>2134</v>
      </c>
      <c r="BT73" s="22">
        <v>2</v>
      </c>
      <c r="BU73" s="22">
        <v>1</v>
      </c>
      <c r="BV73" s="22">
        <v>6</v>
      </c>
      <c r="CF73" s="22" t="s">
        <v>2134</v>
      </c>
      <c r="CG73" s="22">
        <v>2</v>
      </c>
      <c r="CH73" s="22">
        <v>4</v>
      </c>
      <c r="CI73" s="22">
        <v>5</v>
      </c>
      <c r="CK73" s="22" t="s">
        <v>2134</v>
      </c>
      <c r="CL73" s="22">
        <v>2</v>
      </c>
      <c r="CM73" s="22">
        <v>4</v>
      </c>
      <c r="CN73" s="22">
        <v>5</v>
      </c>
      <c r="CS73" s="22" t="s">
        <v>2134</v>
      </c>
      <c r="CT73" s="22">
        <v>1</v>
      </c>
      <c r="CU73" s="22">
        <v>1</v>
      </c>
      <c r="CV73" s="22">
        <v>5</v>
      </c>
      <c r="CW73" s="22">
        <v>3</v>
      </c>
      <c r="CY73" s="22" t="s">
        <v>2134</v>
      </c>
      <c r="CZ73" s="22">
        <v>1</v>
      </c>
      <c r="DA73" s="22">
        <v>1</v>
      </c>
      <c r="DB73" s="22">
        <v>5</v>
      </c>
      <c r="DC73" s="22">
        <v>3</v>
      </c>
      <c r="DE73" s="22" t="s">
        <v>2134</v>
      </c>
      <c r="DF73" s="22">
        <v>1</v>
      </c>
      <c r="DG73" s="22">
        <v>1</v>
      </c>
      <c r="DH73" s="22">
        <v>5</v>
      </c>
      <c r="DI73" s="22">
        <v>3</v>
      </c>
      <c r="DQ73" s="22" t="s">
        <v>2762</v>
      </c>
      <c r="DS73" s="22">
        <v>9210945</v>
      </c>
      <c r="DT73" s="22">
        <v>3</v>
      </c>
      <c r="DU73" s="22">
        <v>5</v>
      </c>
      <c r="DW73" s="22">
        <v>9184615</v>
      </c>
      <c r="DX73" s="22">
        <v>3</v>
      </c>
      <c r="DY73" s="22">
        <v>5</v>
      </c>
      <c r="EB73" s="22" t="s">
        <v>2134</v>
      </c>
      <c r="EC73" s="22">
        <v>1</v>
      </c>
      <c r="ED73" s="22">
        <v>3</v>
      </c>
      <c r="EE73" s="22">
        <v>5</v>
      </c>
      <c r="EH73" s="22" t="s">
        <v>2134</v>
      </c>
      <c r="EI73" s="22">
        <v>1</v>
      </c>
      <c r="EJ73" s="22">
        <v>3</v>
      </c>
      <c r="EK73" s="22">
        <v>5</v>
      </c>
      <c r="EM73" s="22" t="s">
        <v>2134</v>
      </c>
      <c r="EN73" s="22">
        <v>1</v>
      </c>
      <c r="EO73" s="22">
        <v>1</v>
      </c>
      <c r="EP73" s="22">
        <v>3</v>
      </c>
      <c r="EQ73" s="22">
        <v>5</v>
      </c>
      <c r="ES73" s="22" t="s">
        <v>2134</v>
      </c>
      <c r="ET73" s="22">
        <v>1</v>
      </c>
      <c r="EU73" s="22">
        <v>3</v>
      </c>
      <c r="EV73" s="22">
        <v>5</v>
      </c>
      <c r="EX73" s="22" t="s">
        <v>2134</v>
      </c>
      <c r="EY73" s="22">
        <v>1</v>
      </c>
      <c r="EZ73" s="22">
        <v>1</v>
      </c>
      <c r="FA73" s="22">
        <v>6</v>
      </c>
      <c r="FB73" s="22">
        <v>3</v>
      </c>
      <c r="FE73" s="22" t="s">
        <v>2134</v>
      </c>
      <c r="FF73" s="22">
        <v>1</v>
      </c>
      <c r="FG73" s="22">
        <v>1</v>
      </c>
      <c r="FH73" s="22">
        <v>6</v>
      </c>
      <c r="FI73" s="22">
        <v>3</v>
      </c>
      <c r="FK73" s="22" t="s">
        <v>2134</v>
      </c>
      <c r="FL73" s="22">
        <v>1</v>
      </c>
      <c r="FM73" s="22">
        <v>1</v>
      </c>
      <c r="FN73" s="22">
        <v>6</v>
      </c>
      <c r="FO73" s="22">
        <v>3</v>
      </c>
      <c r="FZ73" s="22" t="s">
        <v>2756</v>
      </c>
      <c r="GB73" s="22">
        <v>9239310</v>
      </c>
      <c r="GC73" s="22">
        <v>2</v>
      </c>
      <c r="GD73" s="22">
        <v>3</v>
      </c>
      <c r="GG73" s="22" t="s">
        <v>2134</v>
      </c>
      <c r="GH73" s="22">
        <v>1</v>
      </c>
      <c r="GI73" s="22">
        <v>1</v>
      </c>
      <c r="GJ73" s="22">
        <v>1</v>
      </c>
      <c r="GK73" s="22">
        <v>2</v>
      </c>
      <c r="GL73" s="22">
        <v>3</v>
      </c>
      <c r="GN73" s="22" t="s">
        <v>2134</v>
      </c>
      <c r="GO73" s="22">
        <v>1</v>
      </c>
      <c r="GP73" s="22">
        <v>1</v>
      </c>
      <c r="GQ73" s="22">
        <v>1</v>
      </c>
      <c r="GR73" s="22">
        <v>2</v>
      </c>
      <c r="GS73" s="22">
        <v>3</v>
      </c>
      <c r="GV73" s="22" t="s">
        <v>2134</v>
      </c>
      <c r="GW73" s="22">
        <v>1</v>
      </c>
      <c r="GX73" s="22">
        <v>1</v>
      </c>
      <c r="GY73" s="22">
        <v>2</v>
      </c>
      <c r="GZ73" s="22">
        <v>2</v>
      </c>
      <c r="HB73" s="22" t="s">
        <v>2134</v>
      </c>
      <c r="HC73" s="22">
        <v>1</v>
      </c>
      <c r="HD73" s="22">
        <v>1</v>
      </c>
      <c r="HE73" s="22">
        <v>2</v>
      </c>
      <c r="HF73" s="22">
        <v>2</v>
      </c>
      <c r="HI73" s="22" t="s">
        <v>2800</v>
      </c>
      <c r="HJ73" s="22" t="s">
        <v>2797</v>
      </c>
      <c r="HM73" s="22" t="s">
        <v>2800</v>
      </c>
      <c r="HN73" s="22" t="s">
        <v>2801</v>
      </c>
      <c r="HP73" s="22" t="s">
        <v>2704</v>
      </c>
      <c r="HQ73" s="22" t="s">
        <v>2757</v>
      </c>
    </row>
    <row r="74" spans="2:229" ht="25.5" customHeight="1">
      <c r="B74" s="22" t="s">
        <v>2774</v>
      </c>
      <c r="C74" s="499"/>
      <c r="D74" s="499"/>
      <c r="E74" s="499"/>
      <c r="F74" s="499"/>
      <c r="H74" s="270" t="str">
        <f>INDEX(HI68:HI71,MATCH(FZ71,HJ68:HJ71,0))</f>
        <v>-</v>
      </c>
      <c r="I74" s="522" t="str">
        <f>IFERROR(VLOOKUP(H74,Цены!$A:$B,2,0),"-")</f>
        <v>-</v>
      </c>
      <c r="J74" s="523"/>
      <c r="K74" s="523"/>
      <c r="L74" s="523"/>
      <c r="M74" s="524"/>
      <c r="N74" s="264">
        <f>INDEX(HI74:HI76,MATCH(FZ76,HJ74:HJ76,0))</f>
        <v>0</v>
      </c>
      <c r="O74" s="251">
        <f>IFERROR(VLOOKUP(H74,Sale!$A:$E,5,0),VLOOKUP(H74,Цены!$A:$G,7,0))*N74</f>
        <v>0</v>
      </c>
      <c r="S74" s="22" t="s">
        <v>2134</v>
      </c>
      <c r="T74" s="22">
        <v>1</v>
      </c>
      <c r="U74" s="22">
        <v>1</v>
      </c>
      <c r="V74" s="22">
        <v>3</v>
      </c>
      <c r="W74" s="22">
        <v>4</v>
      </c>
      <c r="X74" s="22">
        <v>1</v>
      </c>
      <c r="AJ74" s="22" t="s">
        <v>2134</v>
      </c>
      <c r="AK74" s="22">
        <v>1</v>
      </c>
      <c r="AL74" s="22">
        <v>2</v>
      </c>
      <c r="AM74" s="22">
        <v>5</v>
      </c>
      <c r="AN74" s="22">
        <v>1</v>
      </c>
      <c r="AP74" s="22" t="s">
        <v>2134</v>
      </c>
      <c r="AQ74" s="22">
        <v>3</v>
      </c>
      <c r="AR74" s="22">
        <v>4</v>
      </c>
      <c r="AS74" s="22">
        <v>1</v>
      </c>
      <c r="AT74" s="40"/>
      <c r="AU74" s="22" t="s">
        <v>2134</v>
      </c>
      <c r="AV74" s="22">
        <v>3</v>
      </c>
      <c r="AW74" s="22">
        <v>4</v>
      </c>
      <c r="AX74" s="22">
        <v>1</v>
      </c>
      <c r="AZ74" s="22" t="s">
        <v>2134</v>
      </c>
      <c r="BA74" s="22">
        <v>3</v>
      </c>
      <c r="BB74" s="22">
        <v>4</v>
      </c>
      <c r="BC74" s="22">
        <v>1</v>
      </c>
      <c r="BE74" s="22" t="s">
        <v>2134</v>
      </c>
      <c r="BF74" s="22">
        <v>2</v>
      </c>
      <c r="BG74" s="22">
        <v>1</v>
      </c>
      <c r="BH74" s="22">
        <v>7</v>
      </c>
      <c r="BJ74" s="22" t="s">
        <v>2134</v>
      </c>
      <c r="BK74" s="22">
        <v>2</v>
      </c>
      <c r="BL74" s="22">
        <v>1</v>
      </c>
      <c r="BM74" s="22">
        <v>7</v>
      </c>
      <c r="BS74" s="22" t="s">
        <v>2134</v>
      </c>
      <c r="BT74" s="22">
        <v>2</v>
      </c>
      <c r="BU74" s="22">
        <v>1</v>
      </c>
      <c r="BV74" s="22">
        <v>7</v>
      </c>
      <c r="CF74" s="22" t="s">
        <v>2134</v>
      </c>
      <c r="CG74" s="22">
        <v>2</v>
      </c>
      <c r="CH74" s="22">
        <v>5</v>
      </c>
      <c r="CI74" s="22">
        <v>1</v>
      </c>
      <c r="CK74" s="22" t="s">
        <v>2134</v>
      </c>
      <c r="CL74" s="22">
        <v>2</v>
      </c>
      <c r="CM74" s="22">
        <v>5</v>
      </c>
      <c r="CN74" s="22">
        <v>1</v>
      </c>
      <c r="CS74" s="22" t="s">
        <v>2134</v>
      </c>
      <c r="CT74" s="22">
        <v>1</v>
      </c>
      <c r="CU74" s="22">
        <v>1</v>
      </c>
      <c r="CV74" s="22">
        <v>5</v>
      </c>
      <c r="CW74" s="22">
        <v>4</v>
      </c>
      <c r="CY74" s="22" t="s">
        <v>2134</v>
      </c>
      <c r="CZ74" s="22">
        <v>1</v>
      </c>
      <c r="DA74" s="22">
        <v>1</v>
      </c>
      <c r="DB74" s="22">
        <v>5</v>
      </c>
      <c r="DC74" s="22">
        <v>4</v>
      </c>
      <c r="DE74" s="22" t="s">
        <v>2134</v>
      </c>
      <c r="DF74" s="22">
        <v>1</v>
      </c>
      <c r="DG74" s="22">
        <v>1</v>
      </c>
      <c r="DH74" s="22">
        <v>5</v>
      </c>
      <c r="DI74" s="22">
        <v>4</v>
      </c>
      <c r="DQ74" s="22" t="s">
        <v>2745</v>
      </c>
      <c r="DS74" s="22">
        <v>9210945</v>
      </c>
      <c r="DT74" s="22">
        <v>3</v>
      </c>
      <c r="DU74" s="22">
        <v>6</v>
      </c>
      <c r="DW74" s="22">
        <v>9184615</v>
      </c>
      <c r="DX74" s="22">
        <v>3</v>
      </c>
      <c r="DY74" s="22">
        <v>6</v>
      </c>
      <c r="EB74" s="22" t="s">
        <v>2134</v>
      </c>
      <c r="EC74" s="22">
        <v>1</v>
      </c>
      <c r="ED74" s="22">
        <v>3</v>
      </c>
      <c r="EE74" s="22">
        <v>6</v>
      </c>
      <c r="EH74" s="22" t="s">
        <v>2134</v>
      </c>
      <c r="EI74" s="22">
        <v>1</v>
      </c>
      <c r="EJ74" s="22">
        <v>3</v>
      </c>
      <c r="EK74" s="22">
        <v>6</v>
      </c>
      <c r="EM74" s="22" t="s">
        <v>2134</v>
      </c>
      <c r="EN74" s="22">
        <v>1</v>
      </c>
      <c r="EO74" s="22">
        <v>1</v>
      </c>
      <c r="EP74" s="22">
        <v>3</v>
      </c>
      <c r="EQ74" s="22">
        <v>6</v>
      </c>
      <c r="ES74" s="22" t="s">
        <v>2134</v>
      </c>
      <c r="ET74" s="22">
        <v>1</v>
      </c>
      <c r="EU74" s="22">
        <v>3</v>
      </c>
      <c r="EV74" s="22">
        <v>6</v>
      </c>
      <c r="EX74" s="22" t="s">
        <v>2134</v>
      </c>
      <c r="EY74" s="22">
        <v>1</v>
      </c>
      <c r="EZ74" s="22">
        <v>1</v>
      </c>
      <c r="FA74" s="22">
        <v>6</v>
      </c>
      <c r="FB74" s="22">
        <v>4</v>
      </c>
      <c r="FE74" s="22" t="s">
        <v>2134</v>
      </c>
      <c r="FF74" s="22">
        <v>1</v>
      </c>
      <c r="FG74" s="22">
        <v>1</v>
      </c>
      <c r="FH74" s="22">
        <v>6</v>
      </c>
      <c r="FI74" s="22">
        <v>4</v>
      </c>
      <c r="FK74" s="22" t="s">
        <v>2134</v>
      </c>
      <c r="FL74" s="22">
        <v>1</v>
      </c>
      <c r="FM74" s="22">
        <v>1</v>
      </c>
      <c r="FN74" s="22">
        <v>6</v>
      </c>
      <c r="FO74" s="22">
        <v>4</v>
      </c>
      <c r="FZ74" s="22" t="s">
        <v>2780</v>
      </c>
      <c r="GB74" s="22" t="s">
        <v>2134</v>
      </c>
      <c r="GC74" s="22">
        <v>3</v>
      </c>
      <c r="GD74" s="22">
        <v>1</v>
      </c>
      <c r="GG74" s="22" t="s">
        <v>2134</v>
      </c>
      <c r="GH74" s="22">
        <v>1</v>
      </c>
      <c r="GI74" s="22">
        <v>1</v>
      </c>
      <c r="GJ74" s="22">
        <v>1</v>
      </c>
      <c r="GK74" s="22">
        <v>3</v>
      </c>
      <c r="GL74" s="22">
        <v>1</v>
      </c>
      <c r="GN74" s="22" t="s">
        <v>2134</v>
      </c>
      <c r="GO74" s="22">
        <v>1</v>
      </c>
      <c r="GP74" s="22">
        <v>1</v>
      </c>
      <c r="GQ74" s="22">
        <v>1</v>
      </c>
      <c r="GR74" s="22">
        <v>3</v>
      </c>
      <c r="GS74" s="22">
        <v>1</v>
      </c>
      <c r="GV74" s="22" t="s">
        <v>2134</v>
      </c>
      <c r="GW74" s="22">
        <v>1</v>
      </c>
      <c r="GX74" s="22">
        <v>1</v>
      </c>
      <c r="GY74" s="22">
        <v>2</v>
      </c>
      <c r="GZ74" s="22">
        <v>3</v>
      </c>
      <c r="HB74" s="22" t="s">
        <v>2134</v>
      </c>
      <c r="HC74" s="22">
        <v>1</v>
      </c>
      <c r="HD74" s="22">
        <v>1</v>
      </c>
      <c r="HE74" s="22">
        <v>2</v>
      </c>
      <c r="HF74" s="22">
        <v>3</v>
      </c>
      <c r="HI74" s="22">
        <v>0</v>
      </c>
      <c r="HJ74" s="22">
        <v>1</v>
      </c>
      <c r="HM74" s="22">
        <v>0</v>
      </c>
      <c r="HN74" s="22">
        <v>1</v>
      </c>
      <c r="HP74" s="22" t="s">
        <v>2134</v>
      </c>
      <c r="HQ74" s="22">
        <v>1</v>
      </c>
    </row>
    <row r="75" spans="2:229" ht="25.5" customHeight="1">
      <c r="B75" s="22" t="s">
        <v>2775</v>
      </c>
      <c r="C75" s="525"/>
      <c r="D75" s="526"/>
      <c r="E75" s="526"/>
      <c r="F75" s="527"/>
      <c r="H75" s="270" t="str">
        <f>INDEX(HM68:HM71,MATCH(FZ71,HN68:HN71,0))</f>
        <v>-</v>
      </c>
      <c r="I75" s="522" t="str">
        <f>IFERROR(VLOOKUP(H75,Цены!$A:$B,2,0),"-")</f>
        <v>-</v>
      </c>
      <c r="J75" s="523"/>
      <c r="K75" s="523"/>
      <c r="L75" s="523"/>
      <c r="M75" s="524"/>
      <c r="N75" s="264">
        <f>INDEX(HM74:HM81,MATCH(FZ112,HN74:HN81,0))</f>
        <v>0</v>
      </c>
      <c r="O75" s="251">
        <f>IFERROR(VLOOKUP(H75,Sale!$A:$E,5,0),VLOOKUP(H75,Цены!$A:$G,7,0))*N75</f>
        <v>0</v>
      </c>
      <c r="S75" s="22" t="s">
        <v>2134</v>
      </c>
      <c r="T75" s="22">
        <v>1</v>
      </c>
      <c r="U75" s="22">
        <v>1</v>
      </c>
      <c r="V75" s="22">
        <v>3</v>
      </c>
      <c r="W75" s="22">
        <v>4</v>
      </c>
      <c r="X75" s="22">
        <v>2</v>
      </c>
      <c r="AJ75" s="22" t="s">
        <v>2134</v>
      </c>
      <c r="AK75" s="22">
        <v>1</v>
      </c>
      <c r="AL75" s="22">
        <v>2</v>
      </c>
      <c r="AM75" s="22">
        <v>5</v>
      </c>
      <c r="AN75" s="22">
        <v>2</v>
      </c>
      <c r="AP75" s="22" t="s">
        <v>2134</v>
      </c>
      <c r="AQ75" s="22">
        <v>3</v>
      </c>
      <c r="AR75" s="22">
        <v>4</v>
      </c>
      <c r="AS75" s="22">
        <v>2</v>
      </c>
      <c r="AT75" s="40"/>
      <c r="AU75" s="22" t="s">
        <v>2134</v>
      </c>
      <c r="AV75" s="22">
        <v>3</v>
      </c>
      <c r="AW75" s="22">
        <v>4</v>
      </c>
      <c r="AX75" s="22">
        <v>2</v>
      </c>
      <c r="AZ75" s="22" t="s">
        <v>2134</v>
      </c>
      <c r="BA75" s="22">
        <v>3</v>
      </c>
      <c r="BB75" s="22">
        <v>4</v>
      </c>
      <c r="BC75" s="22">
        <v>2</v>
      </c>
      <c r="BE75" s="22" t="s">
        <v>2134</v>
      </c>
      <c r="BF75" s="22">
        <v>2</v>
      </c>
      <c r="BG75" s="22">
        <v>2</v>
      </c>
      <c r="BH75" s="22">
        <v>1</v>
      </c>
      <c r="BJ75" s="22" t="s">
        <v>2134</v>
      </c>
      <c r="BK75" s="22">
        <v>2</v>
      </c>
      <c r="BL75" s="22">
        <v>2</v>
      </c>
      <c r="BM75" s="22">
        <v>1</v>
      </c>
      <c r="BS75" s="22" t="s">
        <v>2134</v>
      </c>
      <c r="BT75" s="22">
        <v>2</v>
      </c>
      <c r="BU75" s="22">
        <v>2</v>
      </c>
      <c r="BV75" s="22">
        <v>1</v>
      </c>
      <c r="CF75" s="22" t="s">
        <v>2134</v>
      </c>
      <c r="CG75" s="22">
        <v>2</v>
      </c>
      <c r="CH75" s="22">
        <v>5</v>
      </c>
      <c r="CI75" s="22">
        <v>2</v>
      </c>
      <c r="CK75" s="22" t="s">
        <v>2134</v>
      </c>
      <c r="CL75" s="22">
        <v>2</v>
      </c>
      <c r="CM75" s="22">
        <v>5</v>
      </c>
      <c r="CN75" s="22">
        <v>2</v>
      </c>
      <c r="CS75" s="22" t="s">
        <v>2134</v>
      </c>
      <c r="CT75" s="22">
        <v>1</v>
      </c>
      <c r="CU75" s="22">
        <v>1</v>
      </c>
      <c r="CV75" s="22">
        <v>5</v>
      </c>
      <c r="CW75" s="22">
        <v>5</v>
      </c>
      <c r="CY75" s="22" t="s">
        <v>2134</v>
      </c>
      <c r="CZ75" s="22">
        <v>1</v>
      </c>
      <c r="DA75" s="22">
        <v>1</v>
      </c>
      <c r="DB75" s="22">
        <v>5</v>
      </c>
      <c r="DC75" s="22">
        <v>5</v>
      </c>
      <c r="DE75" s="22" t="s">
        <v>2134</v>
      </c>
      <c r="DF75" s="22">
        <v>1</v>
      </c>
      <c r="DG75" s="22">
        <v>1</v>
      </c>
      <c r="DH75" s="22">
        <v>5</v>
      </c>
      <c r="DI75" s="22">
        <v>5</v>
      </c>
      <c r="DQ75" s="22" t="s">
        <v>2746</v>
      </c>
      <c r="DS75" s="22">
        <v>9210945</v>
      </c>
      <c r="DT75" s="22">
        <v>3</v>
      </c>
      <c r="DU75" s="22">
        <v>7</v>
      </c>
      <c r="DW75" s="22">
        <v>9184615</v>
      </c>
      <c r="DX75" s="22">
        <v>3</v>
      </c>
      <c r="DY75" s="22">
        <v>7</v>
      </c>
      <c r="EB75" s="22" t="s">
        <v>2134</v>
      </c>
      <c r="EC75" s="22">
        <v>1</v>
      </c>
      <c r="ED75" s="22">
        <v>3</v>
      </c>
      <c r="EE75" s="22">
        <v>7</v>
      </c>
      <c r="EH75" s="22" t="s">
        <v>2134</v>
      </c>
      <c r="EI75" s="22">
        <v>1</v>
      </c>
      <c r="EJ75" s="22">
        <v>3</v>
      </c>
      <c r="EK75" s="22">
        <v>7</v>
      </c>
      <c r="EM75" s="22" t="s">
        <v>2134</v>
      </c>
      <c r="EN75" s="22">
        <v>1</v>
      </c>
      <c r="EO75" s="22">
        <v>1</v>
      </c>
      <c r="EP75" s="22">
        <v>3</v>
      </c>
      <c r="EQ75" s="22">
        <v>7</v>
      </c>
      <c r="ES75" s="22" t="s">
        <v>2134</v>
      </c>
      <c r="ET75" s="22">
        <v>1</v>
      </c>
      <c r="EU75" s="22">
        <v>3</v>
      </c>
      <c r="EV75" s="22">
        <v>7</v>
      </c>
      <c r="EX75" s="22" t="s">
        <v>2134</v>
      </c>
      <c r="EY75" s="22">
        <v>1</v>
      </c>
      <c r="EZ75" s="22">
        <v>1</v>
      </c>
      <c r="FA75" s="22">
        <v>7</v>
      </c>
      <c r="FB75" s="22">
        <v>1</v>
      </c>
      <c r="FE75" s="22" t="s">
        <v>2134</v>
      </c>
      <c r="FF75" s="22">
        <v>1</v>
      </c>
      <c r="FG75" s="22">
        <v>1</v>
      </c>
      <c r="FH75" s="22">
        <v>7</v>
      </c>
      <c r="FI75" s="22">
        <v>1</v>
      </c>
      <c r="FK75" s="22" t="s">
        <v>2134</v>
      </c>
      <c r="FL75" s="22">
        <v>1</v>
      </c>
      <c r="FM75" s="22">
        <v>1</v>
      </c>
      <c r="FN75" s="22">
        <v>7</v>
      </c>
      <c r="FO75" s="22">
        <v>1</v>
      </c>
      <c r="FZ75" s="22" t="s">
        <v>2781</v>
      </c>
      <c r="GB75" s="22">
        <v>9237916</v>
      </c>
      <c r="GC75" s="22">
        <v>3</v>
      </c>
      <c r="GD75" s="22">
        <v>2</v>
      </c>
      <c r="GG75" s="22" t="s">
        <v>2134</v>
      </c>
      <c r="GH75" s="22">
        <v>1</v>
      </c>
      <c r="GI75" s="22">
        <v>1</v>
      </c>
      <c r="GJ75" s="22">
        <v>1</v>
      </c>
      <c r="GK75" s="22">
        <v>3</v>
      </c>
      <c r="GL75" s="22">
        <v>2</v>
      </c>
      <c r="GN75" s="22" t="s">
        <v>2134</v>
      </c>
      <c r="GO75" s="22">
        <v>1</v>
      </c>
      <c r="GP75" s="22">
        <v>1</v>
      </c>
      <c r="GQ75" s="22">
        <v>1</v>
      </c>
      <c r="GR75" s="22">
        <v>3</v>
      </c>
      <c r="GS75" s="22">
        <v>2</v>
      </c>
      <c r="GV75" s="22" t="s">
        <v>2134</v>
      </c>
      <c r="GW75" s="22">
        <v>1</v>
      </c>
      <c r="GX75" s="22">
        <v>1</v>
      </c>
      <c r="GY75" s="22">
        <v>2</v>
      </c>
      <c r="GZ75" s="22">
        <v>4</v>
      </c>
      <c r="HB75" s="22" t="s">
        <v>2134</v>
      </c>
      <c r="HC75" s="22">
        <v>1</v>
      </c>
      <c r="HD75" s="22">
        <v>1</v>
      </c>
      <c r="HE75" s="22">
        <v>2</v>
      </c>
      <c r="HF75" s="22">
        <v>4</v>
      </c>
      <c r="HI75" s="22">
        <v>1</v>
      </c>
      <c r="HJ75" s="22">
        <v>2</v>
      </c>
      <c r="HM75" s="22">
        <v>2</v>
      </c>
      <c r="HN75" s="22">
        <v>2</v>
      </c>
      <c r="HP75" s="22">
        <v>9088250</v>
      </c>
      <c r="HQ75" s="22">
        <v>2</v>
      </c>
    </row>
    <row r="76" spans="2:229" ht="25.5" customHeight="1">
      <c r="B76" s="22" t="s">
        <v>2776</v>
      </c>
      <c r="C76" s="499"/>
      <c r="D76" s="499"/>
      <c r="E76" s="499"/>
      <c r="F76" s="499"/>
      <c r="H76" s="270" t="str">
        <f>INDEX(HP68:HP71,MATCH(FZ71,HQ68:HQ71,0))</f>
        <v>-</v>
      </c>
      <c r="I76" s="522" t="str">
        <f>IFERROR(VLOOKUP(H76,Цены!$A:$B,2,0),"-")</f>
        <v>-</v>
      </c>
      <c r="J76" s="523"/>
      <c r="K76" s="523"/>
      <c r="L76" s="523"/>
      <c r="M76" s="524"/>
      <c r="N76" s="264">
        <f>INDEX(HM74:HM81,MATCH(FZ112,HN74:HN81,0))</f>
        <v>0</v>
      </c>
      <c r="O76" s="251">
        <f>IFERROR(VLOOKUP(H76,Sale!$A:$E,5,0),VLOOKUP(H76,Цены!$A:$G,7,0))*N76</f>
        <v>0</v>
      </c>
      <c r="S76" s="22" t="s">
        <v>2134</v>
      </c>
      <c r="T76" s="22">
        <v>1</v>
      </c>
      <c r="U76" s="22">
        <v>1</v>
      </c>
      <c r="V76" s="22">
        <v>3</v>
      </c>
      <c r="W76" s="22">
        <v>4</v>
      </c>
      <c r="X76" s="22">
        <v>3</v>
      </c>
      <c r="AJ76" s="22" t="s">
        <v>2134</v>
      </c>
      <c r="AK76" s="22">
        <v>1</v>
      </c>
      <c r="AL76" s="22">
        <v>2</v>
      </c>
      <c r="AM76" s="22">
        <v>5</v>
      </c>
      <c r="AN76" s="22">
        <v>3</v>
      </c>
      <c r="AP76" s="22" t="s">
        <v>2134</v>
      </c>
      <c r="AQ76" s="22">
        <v>3</v>
      </c>
      <c r="AR76" s="22">
        <v>4</v>
      </c>
      <c r="AS76" s="22">
        <v>3</v>
      </c>
      <c r="AT76" s="40"/>
      <c r="AU76" s="22" t="s">
        <v>2134</v>
      </c>
      <c r="AV76" s="22">
        <v>3</v>
      </c>
      <c r="AW76" s="22">
        <v>4</v>
      </c>
      <c r="AX76" s="22">
        <v>3</v>
      </c>
      <c r="AZ76" s="22" t="s">
        <v>2134</v>
      </c>
      <c r="BA76" s="22">
        <v>3</v>
      </c>
      <c r="BB76" s="22">
        <v>4</v>
      </c>
      <c r="BC76" s="22">
        <v>3</v>
      </c>
      <c r="BE76" s="22" t="s">
        <v>2134</v>
      </c>
      <c r="BF76" s="22">
        <v>2</v>
      </c>
      <c r="BG76" s="22">
        <v>2</v>
      </c>
      <c r="BH76" s="22">
        <v>2</v>
      </c>
      <c r="BJ76" s="22" t="s">
        <v>2134</v>
      </c>
      <c r="BK76" s="22">
        <v>2</v>
      </c>
      <c r="BL76" s="22">
        <v>2</v>
      </c>
      <c r="BM76" s="22">
        <v>2</v>
      </c>
      <c r="BS76" s="22" t="s">
        <v>2134</v>
      </c>
      <c r="BT76" s="22">
        <v>2</v>
      </c>
      <c r="BU76" s="22">
        <v>2</v>
      </c>
      <c r="BV76" s="22">
        <v>2</v>
      </c>
      <c r="CF76" s="22" t="s">
        <v>2134</v>
      </c>
      <c r="CG76" s="22">
        <v>2</v>
      </c>
      <c r="CH76" s="22">
        <v>5</v>
      </c>
      <c r="CI76" s="22">
        <v>3</v>
      </c>
      <c r="CK76" s="22" t="s">
        <v>2134</v>
      </c>
      <c r="CL76" s="22">
        <v>2</v>
      </c>
      <c r="CM76" s="22">
        <v>5</v>
      </c>
      <c r="CN76" s="22">
        <v>3</v>
      </c>
      <c r="CS76" s="22" t="s">
        <v>2134</v>
      </c>
      <c r="CT76" s="22">
        <v>1</v>
      </c>
      <c r="CU76" s="22">
        <v>1</v>
      </c>
      <c r="CV76" s="22">
        <v>5</v>
      </c>
      <c r="CW76" s="22">
        <v>6</v>
      </c>
      <c r="CY76" s="22" t="s">
        <v>2134</v>
      </c>
      <c r="CZ76" s="22">
        <v>1</v>
      </c>
      <c r="DA76" s="22">
        <v>1</v>
      </c>
      <c r="DB76" s="22">
        <v>5</v>
      </c>
      <c r="DC76" s="22">
        <v>6</v>
      </c>
      <c r="DE76" s="22" t="s">
        <v>2134</v>
      </c>
      <c r="DF76" s="22">
        <v>1</v>
      </c>
      <c r="DG76" s="22">
        <v>1</v>
      </c>
      <c r="DH76" s="22">
        <v>5</v>
      </c>
      <c r="DI76" s="22">
        <v>6</v>
      </c>
      <c r="DQ76" s="335">
        <v>1</v>
      </c>
      <c r="DS76" s="22">
        <v>9210945</v>
      </c>
      <c r="DT76" s="22">
        <v>3</v>
      </c>
      <c r="DU76" s="22">
        <v>8</v>
      </c>
      <c r="DW76" s="22">
        <v>9184615</v>
      </c>
      <c r="DX76" s="22">
        <v>3</v>
      </c>
      <c r="DY76" s="22">
        <v>8</v>
      </c>
      <c r="EB76" s="22" t="s">
        <v>2134</v>
      </c>
      <c r="EC76" s="22">
        <v>1</v>
      </c>
      <c r="ED76" s="22">
        <v>3</v>
      </c>
      <c r="EE76" s="22">
        <v>8</v>
      </c>
      <c r="EH76" s="22" t="s">
        <v>2134</v>
      </c>
      <c r="EI76" s="22">
        <v>1</v>
      </c>
      <c r="EJ76" s="22">
        <v>3</v>
      </c>
      <c r="EK76" s="22">
        <v>8</v>
      </c>
      <c r="EM76" s="22" t="s">
        <v>2134</v>
      </c>
      <c r="EN76" s="22">
        <v>1</v>
      </c>
      <c r="EO76" s="22">
        <v>1</v>
      </c>
      <c r="EP76" s="22">
        <v>3</v>
      </c>
      <c r="EQ76" s="22">
        <v>8</v>
      </c>
      <c r="ES76" s="22" t="s">
        <v>2134</v>
      </c>
      <c r="ET76" s="22">
        <v>1</v>
      </c>
      <c r="EU76" s="22">
        <v>3</v>
      </c>
      <c r="EV76" s="22">
        <v>8</v>
      </c>
      <c r="EX76" s="22" t="s">
        <v>2134</v>
      </c>
      <c r="EY76" s="22">
        <v>1</v>
      </c>
      <c r="EZ76" s="22">
        <v>1</v>
      </c>
      <c r="FA76" s="22">
        <v>7</v>
      </c>
      <c r="FB76" s="22">
        <v>2</v>
      </c>
      <c r="FE76" s="22" t="s">
        <v>2134</v>
      </c>
      <c r="FF76" s="22">
        <v>1</v>
      </c>
      <c r="FG76" s="22">
        <v>1</v>
      </c>
      <c r="FH76" s="22">
        <v>7</v>
      </c>
      <c r="FI76" s="22">
        <v>2</v>
      </c>
      <c r="FK76" s="22" t="s">
        <v>2134</v>
      </c>
      <c r="FL76" s="22">
        <v>1</v>
      </c>
      <c r="FM76" s="22">
        <v>1</v>
      </c>
      <c r="FN76" s="22">
        <v>7</v>
      </c>
      <c r="FO76" s="22">
        <v>2</v>
      </c>
      <c r="FZ76" s="335">
        <v>1</v>
      </c>
      <c r="GB76" s="22">
        <v>9237917</v>
      </c>
      <c r="GC76" s="22">
        <v>3</v>
      </c>
      <c r="GD76" s="22">
        <v>3</v>
      </c>
      <c r="GG76" s="22" t="s">
        <v>2134</v>
      </c>
      <c r="GH76" s="22">
        <v>1</v>
      </c>
      <c r="GI76" s="22">
        <v>1</v>
      </c>
      <c r="GJ76" s="22">
        <v>1</v>
      </c>
      <c r="GK76" s="22">
        <v>3</v>
      </c>
      <c r="GL76" s="22">
        <v>3</v>
      </c>
      <c r="GN76" s="22" t="s">
        <v>2134</v>
      </c>
      <c r="GO76" s="22">
        <v>1</v>
      </c>
      <c r="GP76" s="22">
        <v>1</v>
      </c>
      <c r="GQ76" s="22">
        <v>1</v>
      </c>
      <c r="GR76" s="22">
        <v>3</v>
      </c>
      <c r="GS76" s="22">
        <v>3</v>
      </c>
      <c r="GV76" s="22" t="s">
        <v>2134</v>
      </c>
      <c r="GW76" s="22">
        <v>1</v>
      </c>
      <c r="GX76" s="22">
        <v>1</v>
      </c>
      <c r="GY76" s="22">
        <v>3</v>
      </c>
      <c r="GZ76" s="22">
        <v>1</v>
      </c>
      <c r="HB76" s="22" t="s">
        <v>2134</v>
      </c>
      <c r="HC76" s="22">
        <v>1</v>
      </c>
      <c r="HD76" s="22">
        <v>1</v>
      </c>
      <c r="HE76" s="22">
        <v>3</v>
      </c>
      <c r="HF76" s="22">
        <v>1</v>
      </c>
      <c r="HI76" s="22">
        <v>2</v>
      </c>
      <c r="HJ76" s="22">
        <v>3</v>
      </c>
      <c r="HM76" s="22">
        <v>3</v>
      </c>
      <c r="HN76" s="22">
        <v>3</v>
      </c>
      <c r="HP76" s="22">
        <v>9088250</v>
      </c>
      <c r="HQ76" s="22">
        <v>3</v>
      </c>
    </row>
    <row r="77" spans="2:229" ht="25.5" customHeight="1">
      <c r="H77" s="270" t="str">
        <f>INDEX(HP74:HP77,MATCH(FZ71,HQ74:HQ77,0))</f>
        <v>-</v>
      </c>
      <c r="I77" s="522" t="str">
        <f>IFERROR(VLOOKUP(H77,Цены!$A:$B,2,0),"-")</f>
        <v>-</v>
      </c>
      <c r="J77" s="523"/>
      <c r="K77" s="523"/>
      <c r="L77" s="523"/>
      <c r="M77" s="524"/>
      <c r="N77" s="264">
        <f>INDEX(HM74:HM81,MATCH(FZ112,HN74:HN81,0))</f>
        <v>0</v>
      </c>
      <c r="O77" s="251">
        <f>IFERROR(VLOOKUP(H77,Sale!$A:$E,5,0),VLOOKUP(H77,Цены!$A:$G,7,0))*N77</f>
        <v>0</v>
      </c>
      <c r="S77" s="22" t="s">
        <v>2134</v>
      </c>
      <c r="T77" s="22">
        <v>1</v>
      </c>
      <c r="U77" s="22">
        <v>1</v>
      </c>
      <c r="V77" s="22">
        <v>3</v>
      </c>
      <c r="W77" s="22">
        <v>4</v>
      </c>
      <c r="X77" s="22">
        <v>4</v>
      </c>
      <c r="AJ77" s="22" t="s">
        <v>2134</v>
      </c>
      <c r="AK77" s="22">
        <v>1</v>
      </c>
      <c r="AL77" s="22">
        <v>2</v>
      </c>
      <c r="AM77" s="22">
        <v>5</v>
      </c>
      <c r="AN77" s="22">
        <v>4</v>
      </c>
      <c r="AP77" s="22" t="s">
        <v>2134</v>
      </c>
      <c r="AQ77" s="22">
        <v>3</v>
      </c>
      <c r="AR77" s="22">
        <v>4</v>
      </c>
      <c r="AS77" s="22">
        <v>4</v>
      </c>
      <c r="AT77" s="40"/>
      <c r="AU77" s="22" t="s">
        <v>2134</v>
      </c>
      <c r="AV77" s="22">
        <v>3</v>
      </c>
      <c r="AW77" s="22">
        <v>4</v>
      </c>
      <c r="AX77" s="22">
        <v>4</v>
      </c>
      <c r="AZ77" s="22" t="s">
        <v>2134</v>
      </c>
      <c r="BA77" s="22">
        <v>3</v>
      </c>
      <c r="BB77" s="22">
        <v>4</v>
      </c>
      <c r="BC77" s="22">
        <v>4</v>
      </c>
      <c r="BE77" s="22" t="s">
        <v>2134</v>
      </c>
      <c r="BF77" s="22">
        <v>2</v>
      </c>
      <c r="BG77" s="22">
        <v>2</v>
      </c>
      <c r="BH77" s="22">
        <v>3</v>
      </c>
      <c r="BJ77" s="22" t="s">
        <v>2134</v>
      </c>
      <c r="BK77" s="22">
        <v>2</v>
      </c>
      <c r="BL77" s="22">
        <v>2</v>
      </c>
      <c r="BM77" s="22">
        <v>3</v>
      </c>
      <c r="BS77" s="22" t="s">
        <v>2134</v>
      </c>
      <c r="BT77" s="22">
        <v>2</v>
      </c>
      <c r="BU77" s="22">
        <v>2</v>
      </c>
      <c r="BV77" s="22">
        <v>3</v>
      </c>
      <c r="CF77" s="22" t="s">
        <v>2134</v>
      </c>
      <c r="CG77" s="22">
        <v>2</v>
      </c>
      <c r="CH77" s="22">
        <v>5</v>
      </c>
      <c r="CI77" s="22">
        <v>4</v>
      </c>
      <c r="CK77" s="22" t="s">
        <v>2134</v>
      </c>
      <c r="CL77" s="22">
        <v>2</v>
      </c>
      <c r="CM77" s="22">
        <v>5</v>
      </c>
      <c r="CN77" s="22">
        <v>4</v>
      </c>
      <c r="CS77" s="22" t="s">
        <v>2134</v>
      </c>
      <c r="CT77" s="22">
        <v>1</v>
      </c>
      <c r="CU77" s="22">
        <v>1</v>
      </c>
      <c r="CV77" s="22">
        <v>5</v>
      </c>
      <c r="CW77" s="22">
        <v>7</v>
      </c>
      <c r="CY77" s="22" t="s">
        <v>2134</v>
      </c>
      <c r="CZ77" s="22">
        <v>1</v>
      </c>
      <c r="DA77" s="22">
        <v>1</v>
      </c>
      <c r="DB77" s="22">
        <v>5</v>
      </c>
      <c r="DC77" s="22">
        <v>7</v>
      </c>
      <c r="DE77" s="22" t="s">
        <v>2134</v>
      </c>
      <c r="DF77" s="22">
        <v>1</v>
      </c>
      <c r="DG77" s="22">
        <v>1</v>
      </c>
      <c r="DH77" s="22">
        <v>5</v>
      </c>
      <c r="DI77" s="22">
        <v>7</v>
      </c>
      <c r="DS77" s="22" t="s">
        <v>2134</v>
      </c>
      <c r="DT77" s="22">
        <v>3</v>
      </c>
      <c r="DU77" s="22">
        <v>9</v>
      </c>
      <c r="DW77" s="22" t="s">
        <v>2134</v>
      </c>
      <c r="DX77" s="22">
        <v>3</v>
      </c>
      <c r="DY77" s="22">
        <v>9</v>
      </c>
      <c r="EB77" s="22" t="s">
        <v>2134</v>
      </c>
      <c r="EC77" s="22">
        <v>1</v>
      </c>
      <c r="ED77" s="22">
        <v>3</v>
      </c>
      <c r="EE77" s="22">
        <v>9</v>
      </c>
      <c r="EH77" s="22" t="s">
        <v>2134</v>
      </c>
      <c r="EI77" s="22">
        <v>1</v>
      </c>
      <c r="EJ77" s="22">
        <v>3</v>
      </c>
      <c r="EK77" s="22">
        <v>9</v>
      </c>
      <c r="EM77" s="22" t="s">
        <v>2134</v>
      </c>
      <c r="EN77" s="22">
        <v>1</v>
      </c>
      <c r="EO77" s="22">
        <v>1</v>
      </c>
      <c r="EP77" s="22">
        <v>3</v>
      </c>
      <c r="EQ77" s="22">
        <v>9</v>
      </c>
      <c r="ES77" s="22" t="s">
        <v>2134</v>
      </c>
      <c r="ET77" s="22">
        <v>1</v>
      </c>
      <c r="EU77" s="22">
        <v>3</v>
      </c>
      <c r="EV77" s="22">
        <v>9</v>
      </c>
      <c r="EX77" s="22" t="s">
        <v>2134</v>
      </c>
      <c r="EY77" s="22">
        <v>1</v>
      </c>
      <c r="EZ77" s="22">
        <v>1</v>
      </c>
      <c r="FA77" s="22">
        <v>7</v>
      </c>
      <c r="FB77" s="22">
        <v>3</v>
      </c>
      <c r="FE77" s="22" t="s">
        <v>2134</v>
      </c>
      <c r="FF77" s="22">
        <v>1</v>
      </c>
      <c r="FG77" s="22">
        <v>1</v>
      </c>
      <c r="FH77" s="22">
        <v>7</v>
      </c>
      <c r="FI77" s="22">
        <v>3</v>
      </c>
      <c r="FK77" s="22" t="s">
        <v>2134</v>
      </c>
      <c r="FL77" s="22">
        <v>1</v>
      </c>
      <c r="FM77" s="22">
        <v>1</v>
      </c>
      <c r="FN77" s="22">
        <v>7</v>
      </c>
      <c r="FO77" s="22">
        <v>3</v>
      </c>
      <c r="GG77" s="22" t="s">
        <v>2134</v>
      </c>
      <c r="GH77" s="22">
        <v>1</v>
      </c>
      <c r="GI77" s="22">
        <v>1</v>
      </c>
      <c r="GJ77" s="22">
        <v>2</v>
      </c>
      <c r="GK77" s="22">
        <v>1</v>
      </c>
      <c r="GL77" s="22">
        <v>1</v>
      </c>
      <c r="GN77" s="22" t="s">
        <v>2134</v>
      </c>
      <c r="GO77" s="22">
        <v>1</v>
      </c>
      <c r="GP77" s="22">
        <v>1</v>
      </c>
      <c r="GQ77" s="22">
        <v>2</v>
      </c>
      <c r="GR77" s="22">
        <v>1</v>
      </c>
      <c r="GS77" s="22">
        <v>1</v>
      </c>
      <c r="GV77" s="22" t="s">
        <v>2134</v>
      </c>
      <c r="GW77" s="22">
        <v>1</v>
      </c>
      <c r="GX77" s="22">
        <v>1</v>
      </c>
      <c r="GY77" s="22">
        <v>3</v>
      </c>
      <c r="GZ77" s="22">
        <v>2</v>
      </c>
      <c r="HB77" s="22" t="s">
        <v>2134</v>
      </c>
      <c r="HC77" s="22">
        <v>1</v>
      </c>
      <c r="HD77" s="22">
        <v>1</v>
      </c>
      <c r="HE77" s="22">
        <v>3</v>
      </c>
      <c r="HF77" s="22">
        <v>2</v>
      </c>
      <c r="HM77" s="22">
        <v>4</v>
      </c>
      <c r="HN77" s="22">
        <v>4</v>
      </c>
      <c r="HP77" s="22">
        <v>9088250</v>
      </c>
      <c r="HQ77" s="22">
        <v>4</v>
      </c>
    </row>
    <row r="78" spans="2:229" ht="25.5" customHeight="1">
      <c r="H78" s="270" t="str">
        <f>INDEX(HT68:HT71,MATCH(FZ71,HU68:HU71,0))</f>
        <v>-</v>
      </c>
      <c r="I78" s="522" t="str">
        <f>IFERROR(VLOOKUP(H78,Цены!$A:$B,2,0),"-")</f>
        <v>-</v>
      </c>
      <c r="J78" s="523"/>
      <c r="K78" s="523"/>
      <c r="L78" s="523"/>
      <c r="M78" s="524"/>
      <c r="N78" s="264">
        <f>INDEX(HM74:HM81,MATCH(FZ112,HN74:HN81,0))</f>
        <v>0</v>
      </c>
      <c r="O78" s="251">
        <f>IFERROR(VLOOKUP(H78,Sale!$A:$E,5,0),VLOOKUP(H78,Цены!$A:$G,7,0))*N78</f>
        <v>0</v>
      </c>
      <c r="S78" s="22" t="s">
        <v>2134</v>
      </c>
      <c r="T78" s="22">
        <v>1</v>
      </c>
      <c r="U78" s="22">
        <v>1</v>
      </c>
      <c r="V78" s="22">
        <v>3</v>
      </c>
      <c r="W78" s="22">
        <v>5</v>
      </c>
      <c r="X78" s="22">
        <v>1</v>
      </c>
      <c r="AJ78" s="22" t="s">
        <v>2134</v>
      </c>
      <c r="AK78" s="22">
        <v>1</v>
      </c>
      <c r="AL78" s="22">
        <v>2</v>
      </c>
      <c r="AM78" s="22">
        <v>5</v>
      </c>
      <c r="AN78" s="22">
        <v>5</v>
      </c>
      <c r="AP78" s="22" t="s">
        <v>2134</v>
      </c>
      <c r="AQ78" s="22">
        <v>3</v>
      </c>
      <c r="AR78" s="22">
        <v>4</v>
      </c>
      <c r="AS78" s="22">
        <v>5</v>
      </c>
      <c r="AT78" s="40"/>
      <c r="AU78" s="22" t="s">
        <v>2134</v>
      </c>
      <c r="AV78" s="22">
        <v>3</v>
      </c>
      <c r="AW78" s="22">
        <v>4</v>
      </c>
      <c r="AX78" s="22">
        <v>5</v>
      </c>
      <c r="AZ78" s="22" t="s">
        <v>2134</v>
      </c>
      <c r="BA78" s="22">
        <v>3</v>
      </c>
      <c r="BB78" s="22">
        <v>4</v>
      </c>
      <c r="BC78" s="22">
        <v>5</v>
      </c>
      <c r="BE78" s="22" t="s">
        <v>2134</v>
      </c>
      <c r="BF78" s="22">
        <v>2</v>
      </c>
      <c r="BG78" s="22">
        <v>2</v>
      </c>
      <c r="BH78" s="22">
        <v>4</v>
      </c>
      <c r="BJ78" s="22" t="s">
        <v>2134</v>
      </c>
      <c r="BK78" s="22">
        <v>2</v>
      </c>
      <c r="BL78" s="22">
        <v>2</v>
      </c>
      <c r="BM78" s="22">
        <v>4</v>
      </c>
      <c r="BS78" s="22" t="s">
        <v>2134</v>
      </c>
      <c r="BT78" s="22">
        <v>2</v>
      </c>
      <c r="BU78" s="22">
        <v>2</v>
      </c>
      <c r="BV78" s="22">
        <v>4</v>
      </c>
      <c r="CF78" s="22" t="s">
        <v>2134</v>
      </c>
      <c r="CG78" s="22">
        <v>2</v>
      </c>
      <c r="CH78" s="22">
        <v>5</v>
      </c>
      <c r="CI78" s="22">
        <v>5</v>
      </c>
      <c r="CK78" s="22" t="s">
        <v>2134</v>
      </c>
      <c r="CL78" s="22">
        <v>2</v>
      </c>
      <c r="CM78" s="22">
        <v>5</v>
      </c>
      <c r="CN78" s="22">
        <v>5</v>
      </c>
      <c r="CS78" s="22" t="s">
        <v>2134</v>
      </c>
      <c r="CT78" s="22">
        <v>1</v>
      </c>
      <c r="CU78" s="22">
        <v>1</v>
      </c>
      <c r="CV78" s="22">
        <v>5</v>
      </c>
      <c r="CW78" s="22">
        <v>8</v>
      </c>
      <c r="CY78" s="22" t="s">
        <v>2134</v>
      </c>
      <c r="CZ78" s="22">
        <v>1</v>
      </c>
      <c r="DA78" s="22">
        <v>1</v>
      </c>
      <c r="DB78" s="22">
        <v>5</v>
      </c>
      <c r="DC78" s="22">
        <v>8</v>
      </c>
      <c r="DE78" s="22" t="s">
        <v>2134</v>
      </c>
      <c r="DF78" s="22">
        <v>1</v>
      </c>
      <c r="DG78" s="22">
        <v>1</v>
      </c>
      <c r="DH78" s="22">
        <v>5</v>
      </c>
      <c r="DI78" s="22">
        <v>8</v>
      </c>
      <c r="DQ78" s="22" t="s">
        <v>2747</v>
      </c>
      <c r="DS78" s="22" t="s">
        <v>2134</v>
      </c>
      <c r="DT78" s="22">
        <v>4</v>
      </c>
      <c r="DU78" s="22">
        <v>1</v>
      </c>
      <c r="DW78" s="22" t="s">
        <v>2134</v>
      </c>
      <c r="DX78" s="22">
        <v>4</v>
      </c>
      <c r="DY78" s="22">
        <v>1</v>
      </c>
      <c r="EB78" s="22" t="s">
        <v>2134</v>
      </c>
      <c r="EC78" s="22">
        <v>2</v>
      </c>
      <c r="ED78" s="22">
        <v>1</v>
      </c>
      <c r="EE78" s="22">
        <v>1</v>
      </c>
      <c r="EH78" s="22" t="s">
        <v>2134</v>
      </c>
      <c r="EI78" s="22">
        <v>1</v>
      </c>
      <c r="EJ78" s="22">
        <v>4</v>
      </c>
      <c r="EK78" s="22">
        <v>1</v>
      </c>
      <c r="EM78" s="22" t="s">
        <v>2134</v>
      </c>
      <c r="EN78" s="22">
        <v>1</v>
      </c>
      <c r="EO78" s="22">
        <v>2</v>
      </c>
      <c r="EP78" s="22">
        <v>1</v>
      </c>
      <c r="EQ78" s="22">
        <v>1</v>
      </c>
      <c r="ES78" s="22" t="s">
        <v>2134</v>
      </c>
      <c r="ET78" s="22">
        <v>2</v>
      </c>
      <c r="EU78" s="22">
        <v>1</v>
      </c>
      <c r="EV78" s="22">
        <v>1</v>
      </c>
      <c r="EX78" s="22" t="s">
        <v>2134</v>
      </c>
      <c r="EY78" s="22">
        <v>1</v>
      </c>
      <c r="EZ78" s="22">
        <v>1</v>
      </c>
      <c r="FA78" s="22">
        <v>7</v>
      </c>
      <c r="FB78" s="22">
        <v>4</v>
      </c>
      <c r="FE78" s="22" t="s">
        <v>2134</v>
      </c>
      <c r="FF78" s="22">
        <v>1</v>
      </c>
      <c r="FG78" s="22">
        <v>1</v>
      </c>
      <c r="FH78" s="22">
        <v>7</v>
      </c>
      <c r="FI78" s="22">
        <v>4</v>
      </c>
      <c r="FK78" s="22" t="s">
        <v>2134</v>
      </c>
      <c r="FL78" s="22">
        <v>1</v>
      </c>
      <c r="FM78" s="22">
        <v>1</v>
      </c>
      <c r="FN78" s="22">
        <v>7</v>
      </c>
      <c r="FO78" s="22">
        <v>4</v>
      </c>
      <c r="FZ78" s="22" t="s">
        <v>2782</v>
      </c>
      <c r="GG78" s="22" t="s">
        <v>2134</v>
      </c>
      <c r="GH78" s="22">
        <v>1</v>
      </c>
      <c r="GI78" s="22">
        <v>1</v>
      </c>
      <c r="GJ78" s="22">
        <v>2</v>
      </c>
      <c r="GK78" s="22">
        <v>1</v>
      </c>
      <c r="GL78" s="22">
        <v>2</v>
      </c>
      <c r="GN78" s="22" t="s">
        <v>2134</v>
      </c>
      <c r="GO78" s="22">
        <v>1</v>
      </c>
      <c r="GP78" s="22">
        <v>1</v>
      </c>
      <c r="GQ78" s="22">
        <v>2</v>
      </c>
      <c r="GR78" s="22">
        <v>1</v>
      </c>
      <c r="GS78" s="22">
        <v>2</v>
      </c>
      <c r="GV78" s="22" t="s">
        <v>2134</v>
      </c>
      <c r="GW78" s="22">
        <v>1</v>
      </c>
      <c r="GX78" s="22">
        <v>1</v>
      </c>
      <c r="GY78" s="22">
        <v>3</v>
      </c>
      <c r="GZ78" s="22">
        <v>3</v>
      </c>
      <c r="HB78" s="22" t="s">
        <v>2134</v>
      </c>
      <c r="HC78" s="22">
        <v>1</v>
      </c>
      <c r="HD78" s="22">
        <v>1</v>
      </c>
      <c r="HE78" s="22">
        <v>3</v>
      </c>
      <c r="HF78" s="22">
        <v>3</v>
      </c>
      <c r="HM78" s="22">
        <v>5</v>
      </c>
      <c r="HN78" s="22">
        <v>5</v>
      </c>
    </row>
    <row r="79" spans="2:229" ht="25.5" customHeight="1">
      <c r="H79" s="493" t="s">
        <v>2673</v>
      </c>
      <c r="I79" s="494"/>
      <c r="J79" s="494"/>
      <c r="K79" s="494"/>
      <c r="L79" s="494"/>
      <c r="M79" s="495"/>
      <c r="N79" s="491">
        <f>SUM(O69:O78)</f>
        <v>0</v>
      </c>
      <c r="O79" s="492"/>
      <c r="S79" s="22" t="s">
        <v>2134</v>
      </c>
      <c r="T79" s="22">
        <v>1</v>
      </c>
      <c r="U79" s="22">
        <v>1</v>
      </c>
      <c r="V79" s="22">
        <v>3</v>
      </c>
      <c r="W79" s="22">
        <v>5</v>
      </c>
      <c r="X79" s="22">
        <v>2</v>
      </c>
      <c r="AJ79" s="22" t="s">
        <v>2134</v>
      </c>
      <c r="AK79" s="22">
        <v>1</v>
      </c>
      <c r="AL79" s="22">
        <v>2</v>
      </c>
      <c r="AM79" s="22">
        <v>6</v>
      </c>
      <c r="AN79" s="22">
        <v>1</v>
      </c>
      <c r="AP79" s="22" t="s">
        <v>2134</v>
      </c>
      <c r="AQ79" s="22">
        <v>4</v>
      </c>
      <c r="AR79" s="22">
        <v>1</v>
      </c>
      <c r="AS79" s="22">
        <v>1</v>
      </c>
      <c r="AT79" s="40"/>
      <c r="AU79" s="22" t="s">
        <v>2134</v>
      </c>
      <c r="AV79" s="22">
        <v>4</v>
      </c>
      <c r="AW79" s="22">
        <v>1</v>
      </c>
      <c r="AX79" s="22">
        <v>1</v>
      </c>
      <c r="AZ79" s="22" t="s">
        <v>2134</v>
      </c>
      <c r="BA79" s="22">
        <v>4</v>
      </c>
      <c r="BB79" s="22">
        <v>1</v>
      </c>
      <c r="BC79" s="22">
        <v>1</v>
      </c>
      <c r="BE79" s="22" t="s">
        <v>2134</v>
      </c>
      <c r="BF79" s="22">
        <v>2</v>
      </c>
      <c r="BG79" s="22">
        <v>2</v>
      </c>
      <c r="BH79" s="22">
        <v>5</v>
      </c>
      <c r="BJ79" s="22" t="s">
        <v>2134</v>
      </c>
      <c r="BK79" s="22">
        <v>2</v>
      </c>
      <c r="BL79" s="22">
        <v>2</v>
      </c>
      <c r="BM79" s="22">
        <v>5</v>
      </c>
      <c r="BS79" s="22" t="s">
        <v>2134</v>
      </c>
      <c r="BT79" s="22">
        <v>2</v>
      </c>
      <c r="BU79" s="22">
        <v>2</v>
      </c>
      <c r="BV79" s="22">
        <v>5</v>
      </c>
      <c r="CF79" s="22" t="s">
        <v>2134</v>
      </c>
      <c r="CG79" s="22">
        <v>2</v>
      </c>
      <c r="CH79" s="22">
        <v>6</v>
      </c>
      <c r="CI79" s="22">
        <v>1</v>
      </c>
      <c r="CK79" s="22" t="s">
        <v>2134</v>
      </c>
      <c r="CL79" s="22">
        <v>2</v>
      </c>
      <c r="CM79" s="22">
        <v>6</v>
      </c>
      <c r="CN79" s="22">
        <v>1</v>
      </c>
      <c r="CS79" s="22" t="s">
        <v>2134</v>
      </c>
      <c r="CT79" s="22">
        <v>1</v>
      </c>
      <c r="CU79" s="22">
        <v>2</v>
      </c>
      <c r="CV79" s="22">
        <v>1</v>
      </c>
      <c r="CW79" s="22">
        <v>1</v>
      </c>
      <c r="CY79" s="22" t="s">
        <v>2134</v>
      </c>
      <c r="CZ79" s="22">
        <v>1</v>
      </c>
      <c r="DA79" s="22">
        <v>2</v>
      </c>
      <c r="DB79" s="22">
        <v>1</v>
      </c>
      <c r="DC79" s="22">
        <v>1</v>
      </c>
      <c r="DE79" s="22" t="s">
        <v>2134</v>
      </c>
      <c r="DF79" s="22">
        <v>1</v>
      </c>
      <c r="DG79" s="22">
        <v>2</v>
      </c>
      <c r="DH79" s="22">
        <v>1</v>
      </c>
      <c r="DI79" s="22">
        <v>1</v>
      </c>
      <c r="DQ79" s="22" t="s">
        <v>2748</v>
      </c>
      <c r="DS79" s="22">
        <v>9138054</v>
      </c>
      <c r="DT79" s="22">
        <v>4</v>
      </c>
      <c r="DU79" s="22">
        <v>2</v>
      </c>
      <c r="DW79" s="22">
        <v>9131836</v>
      </c>
      <c r="DX79" s="22">
        <v>4</v>
      </c>
      <c r="DY79" s="22">
        <v>2</v>
      </c>
      <c r="EB79" s="22" t="s">
        <v>2134</v>
      </c>
      <c r="EC79" s="22">
        <v>2</v>
      </c>
      <c r="ED79" s="22">
        <v>1</v>
      </c>
      <c r="EE79" s="22">
        <v>2</v>
      </c>
      <c r="EH79" s="22" t="s">
        <v>2134</v>
      </c>
      <c r="EI79" s="22">
        <v>1</v>
      </c>
      <c r="EJ79" s="22">
        <v>4</v>
      </c>
      <c r="EK79" s="22">
        <v>2</v>
      </c>
      <c r="EM79" s="22" t="s">
        <v>2134</v>
      </c>
      <c r="EN79" s="22">
        <v>1</v>
      </c>
      <c r="EO79" s="22">
        <v>2</v>
      </c>
      <c r="EP79" s="22">
        <v>1</v>
      </c>
      <c r="EQ79" s="22">
        <v>2</v>
      </c>
      <c r="ES79" s="22" t="s">
        <v>2134</v>
      </c>
      <c r="ET79" s="22">
        <v>2</v>
      </c>
      <c r="EU79" s="22">
        <v>1</v>
      </c>
      <c r="EV79" s="22">
        <v>2</v>
      </c>
      <c r="EX79" s="22" t="s">
        <v>2134</v>
      </c>
      <c r="EY79" s="22">
        <v>1</v>
      </c>
      <c r="EZ79" s="22">
        <v>1</v>
      </c>
      <c r="FA79" s="22">
        <v>8</v>
      </c>
      <c r="FB79" s="22">
        <v>1</v>
      </c>
      <c r="FE79" s="22" t="s">
        <v>2134</v>
      </c>
      <c r="FF79" s="22">
        <v>1</v>
      </c>
      <c r="FG79" s="22">
        <v>1</v>
      </c>
      <c r="FH79" s="22">
        <v>8</v>
      </c>
      <c r="FI79" s="22">
        <v>1</v>
      </c>
      <c r="FK79" s="22" t="s">
        <v>2134</v>
      </c>
      <c r="FL79" s="22">
        <v>1</v>
      </c>
      <c r="FM79" s="22">
        <v>1</v>
      </c>
      <c r="FN79" s="22">
        <v>8</v>
      </c>
      <c r="FO79" s="22">
        <v>1</v>
      </c>
      <c r="FZ79" s="22" t="s">
        <v>2418</v>
      </c>
      <c r="GG79" s="22" t="s">
        <v>2134</v>
      </c>
      <c r="GH79" s="22">
        <v>1</v>
      </c>
      <c r="GI79" s="22">
        <v>1</v>
      </c>
      <c r="GJ79" s="22">
        <v>2</v>
      </c>
      <c r="GK79" s="22">
        <v>1</v>
      </c>
      <c r="GL79" s="22">
        <v>3</v>
      </c>
      <c r="GN79" s="22" t="s">
        <v>2134</v>
      </c>
      <c r="GO79" s="22">
        <v>1</v>
      </c>
      <c r="GP79" s="22">
        <v>1</v>
      </c>
      <c r="GQ79" s="22">
        <v>2</v>
      </c>
      <c r="GR79" s="22">
        <v>1</v>
      </c>
      <c r="GS79" s="22">
        <v>3</v>
      </c>
      <c r="GV79" s="22" t="s">
        <v>2134</v>
      </c>
      <c r="GW79" s="22">
        <v>1</v>
      </c>
      <c r="GX79" s="22">
        <v>1</v>
      </c>
      <c r="GY79" s="22">
        <v>3</v>
      </c>
      <c r="GZ79" s="22">
        <v>4</v>
      </c>
      <c r="HB79" s="22" t="s">
        <v>2134</v>
      </c>
      <c r="HC79" s="22">
        <v>1</v>
      </c>
      <c r="HD79" s="22">
        <v>1</v>
      </c>
      <c r="HE79" s="22">
        <v>3</v>
      </c>
      <c r="HF79" s="22">
        <v>4</v>
      </c>
      <c r="HM79" s="22">
        <v>6</v>
      </c>
      <c r="HN79" s="22">
        <v>6</v>
      </c>
    </row>
    <row r="80" spans="2:229" ht="25.5" customHeight="1">
      <c r="S80" s="22" t="s">
        <v>2134</v>
      </c>
      <c r="T80" s="22">
        <v>1</v>
      </c>
      <c r="U80" s="22">
        <v>1</v>
      </c>
      <c r="V80" s="22">
        <v>3</v>
      </c>
      <c r="W80" s="22">
        <v>5</v>
      </c>
      <c r="X80" s="22">
        <v>3</v>
      </c>
      <c r="AJ80" s="22" t="s">
        <v>2134</v>
      </c>
      <c r="AK80" s="22">
        <v>1</v>
      </c>
      <c r="AL80" s="22">
        <v>2</v>
      </c>
      <c r="AM80" s="22">
        <v>6</v>
      </c>
      <c r="AN80" s="22">
        <v>2</v>
      </c>
      <c r="AP80" s="22" t="s">
        <v>2134</v>
      </c>
      <c r="AQ80" s="22">
        <v>4</v>
      </c>
      <c r="AR80" s="22">
        <v>1</v>
      </c>
      <c r="AS80" s="22">
        <v>2</v>
      </c>
      <c r="AT80" s="40"/>
      <c r="AU80" s="22" t="s">
        <v>2134</v>
      </c>
      <c r="AV80" s="22">
        <v>4</v>
      </c>
      <c r="AW80" s="22">
        <v>1</v>
      </c>
      <c r="AX80" s="22">
        <v>2</v>
      </c>
      <c r="AZ80" s="22" t="s">
        <v>2134</v>
      </c>
      <c r="BA80" s="22">
        <v>4</v>
      </c>
      <c r="BB80" s="22">
        <v>1</v>
      </c>
      <c r="BC80" s="22">
        <v>2</v>
      </c>
      <c r="BE80" s="22" t="s">
        <v>2134</v>
      </c>
      <c r="BF80" s="22">
        <v>2</v>
      </c>
      <c r="BG80" s="22">
        <v>2</v>
      </c>
      <c r="BH80" s="22">
        <v>6</v>
      </c>
      <c r="BJ80" s="22" t="s">
        <v>2134</v>
      </c>
      <c r="BK80" s="22">
        <v>2</v>
      </c>
      <c r="BL80" s="22">
        <v>2</v>
      </c>
      <c r="BM80" s="22">
        <v>6</v>
      </c>
      <c r="BS80" s="22" t="s">
        <v>2134</v>
      </c>
      <c r="BT80" s="22">
        <v>2</v>
      </c>
      <c r="BU80" s="22">
        <v>2</v>
      </c>
      <c r="BV80" s="22">
        <v>6</v>
      </c>
      <c r="CF80" s="22" t="s">
        <v>2134</v>
      </c>
      <c r="CG80" s="22">
        <v>2</v>
      </c>
      <c r="CH80" s="22">
        <v>6</v>
      </c>
      <c r="CI80" s="22">
        <v>2</v>
      </c>
      <c r="CK80" s="22" t="s">
        <v>2134</v>
      </c>
      <c r="CL80" s="22">
        <v>2</v>
      </c>
      <c r="CM80" s="22">
        <v>6</v>
      </c>
      <c r="CN80" s="22">
        <v>2</v>
      </c>
      <c r="CS80" s="22" t="s">
        <v>2134</v>
      </c>
      <c r="CT80" s="22">
        <v>1</v>
      </c>
      <c r="CU80" s="22">
        <v>2</v>
      </c>
      <c r="CV80" s="22">
        <v>1</v>
      </c>
      <c r="CW80" s="22">
        <v>2</v>
      </c>
      <c r="CY80" s="22" t="s">
        <v>2134</v>
      </c>
      <c r="CZ80" s="22">
        <v>1</v>
      </c>
      <c r="DA80" s="22">
        <v>2</v>
      </c>
      <c r="DB80" s="22">
        <v>1</v>
      </c>
      <c r="DC80" s="22">
        <v>2</v>
      </c>
      <c r="DE80" s="22" t="s">
        <v>2134</v>
      </c>
      <c r="DF80" s="22">
        <v>1</v>
      </c>
      <c r="DG80" s="22">
        <v>2</v>
      </c>
      <c r="DH80" s="22">
        <v>1</v>
      </c>
      <c r="DI80" s="22">
        <v>2</v>
      </c>
      <c r="DQ80" s="22" t="s">
        <v>2749</v>
      </c>
      <c r="DS80" s="22">
        <v>9138054</v>
      </c>
      <c r="DT80" s="22">
        <v>4</v>
      </c>
      <c r="DU80" s="22">
        <v>3</v>
      </c>
      <c r="DW80" s="22">
        <v>9131836</v>
      </c>
      <c r="DX80" s="22">
        <v>4</v>
      </c>
      <c r="DY80" s="22">
        <v>3</v>
      </c>
      <c r="EB80" s="22" t="s">
        <v>2134</v>
      </c>
      <c r="EC80" s="22">
        <v>2</v>
      </c>
      <c r="ED80" s="22">
        <v>1</v>
      </c>
      <c r="EE80" s="22">
        <v>3</v>
      </c>
      <c r="EH80" s="22" t="s">
        <v>2134</v>
      </c>
      <c r="EI80" s="22">
        <v>1</v>
      </c>
      <c r="EJ80" s="22">
        <v>4</v>
      </c>
      <c r="EK80" s="22">
        <v>3</v>
      </c>
      <c r="EM80" s="22" t="s">
        <v>2134</v>
      </c>
      <c r="EN80" s="22">
        <v>1</v>
      </c>
      <c r="EO80" s="22">
        <v>2</v>
      </c>
      <c r="EP80" s="22">
        <v>1</v>
      </c>
      <c r="EQ80" s="22">
        <v>3</v>
      </c>
      <c r="ES80" s="22" t="s">
        <v>2134</v>
      </c>
      <c r="ET80" s="22">
        <v>2</v>
      </c>
      <c r="EU80" s="22">
        <v>1</v>
      </c>
      <c r="EV80" s="22">
        <v>3</v>
      </c>
      <c r="EX80" s="22" t="s">
        <v>2134</v>
      </c>
      <c r="EY80" s="22">
        <v>1</v>
      </c>
      <c r="EZ80" s="22">
        <v>1</v>
      </c>
      <c r="FA80" s="22">
        <v>8</v>
      </c>
      <c r="FB80" s="22">
        <v>2</v>
      </c>
      <c r="FE80" s="22" t="s">
        <v>2134</v>
      </c>
      <c r="FF80" s="22">
        <v>1</v>
      </c>
      <c r="FG80" s="22">
        <v>1</v>
      </c>
      <c r="FH80" s="22">
        <v>8</v>
      </c>
      <c r="FI80" s="22">
        <v>2</v>
      </c>
      <c r="FK80" s="22" t="s">
        <v>2134</v>
      </c>
      <c r="FL80" s="22">
        <v>1</v>
      </c>
      <c r="FM80" s="22">
        <v>1</v>
      </c>
      <c r="FN80" s="22">
        <v>8</v>
      </c>
      <c r="FO80" s="22">
        <v>2</v>
      </c>
      <c r="FZ80" s="22" t="s">
        <v>2426</v>
      </c>
      <c r="GG80" s="22" t="s">
        <v>2134</v>
      </c>
      <c r="GH80" s="22">
        <v>1</v>
      </c>
      <c r="GI80" s="22">
        <v>1</v>
      </c>
      <c r="GJ80" s="22">
        <v>2</v>
      </c>
      <c r="GK80" s="22">
        <v>2</v>
      </c>
      <c r="GL80" s="22">
        <v>1</v>
      </c>
      <c r="GN80" s="22" t="s">
        <v>2134</v>
      </c>
      <c r="GO80" s="22">
        <v>1</v>
      </c>
      <c r="GP80" s="22">
        <v>1</v>
      </c>
      <c r="GQ80" s="22">
        <v>2</v>
      </c>
      <c r="GR80" s="22">
        <v>2</v>
      </c>
      <c r="GS80" s="22">
        <v>1</v>
      </c>
      <c r="GV80" s="22" t="s">
        <v>2134</v>
      </c>
      <c r="GW80" s="22">
        <v>1</v>
      </c>
      <c r="GX80" s="22">
        <v>2</v>
      </c>
      <c r="GY80" s="22">
        <v>1</v>
      </c>
      <c r="GZ80" s="22">
        <v>1</v>
      </c>
      <c r="HB80" s="22" t="s">
        <v>2134</v>
      </c>
      <c r="HC80" s="22">
        <v>1</v>
      </c>
      <c r="HD80" s="22">
        <v>2</v>
      </c>
      <c r="HE80" s="22">
        <v>1</v>
      </c>
      <c r="HF80" s="22">
        <v>1</v>
      </c>
      <c r="HM80" s="22">
        <v>8</v>
      </c>
      <c r="HN80" s="22">
        <v>7</v>
      </c>
    </row>
    <row r="81" spans="19:222">
      <c r="S81" s="22" t="s">
        <v>2134</v>
      </c>
      <c r="T81" s="22">
        <v>1</v>
      </c>
      <c r="U81" s="22">
        <v>1</v>
      </c>
      <c r="V81" s="22">
        <v>3</v>
      </c>
      <c r="W81" s="22">
        <v>5</v>
      </c>
      <c r="X81" s="22">
        <v>4</v>
      </c>
      <c r="AJ81" s="22" t="s">
        <v>2134</v>
      </c>
      <c r="AK81" s="22">
        <v>1</v>
      </c>
      <c r="AL81" s="22">
        <v>2</v>
      </c>
      <c r="AM81" s="22">
        <v>6</v>
      </c>
      <c r="AN81" s="22">
        <v>3</v>
      </c>
      <c r="AP81" s="22" t="s">
        <v>2134</v>
      </c>
      <c r="AQ81" s="22">
        <v>4</v>
      </c>
      <c r="AR81" s="22">
        <v>1</v>
      </c>
      <c r="AS81" s="22">
        <v>3</v>
      </c>
      <c r="AT81" s="40"/>
      <c r="AU81" s="22" t="s">
        <v>2134</v>
      </c>
      <c r="AV81" s="22">
        <v>4</v>
      </c>
      <c r="AW81" s="22">
        <v>1</v>
      </c>
      <c r="AX81" s="22">
        <v>3</v>
      </c>
      <c r="AZ81" s="22" t="s">
        <v>2134</v>
      </c>
      <c r="BA81" s="22">
        <v>4</v>
      </c>
      <c r="BB81" s="22">
        <v>1</v>
      </c>
      <c r="BC81" s="22">
        <v>3</v>
      </c>
      <c r="BE81" s="22" t="s">
        <v>2809</v>
      </c>
      <c r="BF81" s="22">
        <v>2</v>
      </c>
      <c r="BG81" s="22">
        <v>2</v>
      </c>
      <c r="BH81" s="22">
        <v>7</v>
      </c>
      <c r="BJ81" s="22" t="s">
        <v>2134</v>
      </c>
      <c r="BK81" s="22">
        <v>2</v>
      </c>
      <c r="BL81" s="22">
        <v>2</v>
      </c>
      <c r="BM81" s="22">
        <v>7</v>
      </c>
      <c r="BS81" s="22" t="s">
        <v>2134</v>
      </c>
      <c r="BT81" s="22">
        <v>2</v>
      </c>
      <c r="BU81" s="22">
        <v>2</v>
      </c>
      <c r="BV81" s="22">
        <v>7</v>
      </c>
      <c r="CF81" s="22" t="s">
        <v>2134</v>
      </c>
      <c r="CG81" s="22">
        <v>2</v>
      </c>
      <c r="CH81" s="22">
        <v>6</v>
      </c>
      <c r="CI81" s="22">
        <v>3</v>
      </c>
      <c r="CK81" s="22" t="s">
        <v>2134</v>
      </c>
      <c r="CL81" s="22">
        <v>2</v>
      </c>
      <c r="CM81" s="22">
        <v>6</v>
      </c>
      <c r="CN81" s="22">
        <v>3</v>
      </c>
      <c r="CS81" s="22" t="s">
        <v>2134</v>
      </c>
      <c r="CT81" s="22">
        <v>1</v>
      </c>
      <c r="CU81" s="22">
        <v>2</v>
      </c>
      <c r="CV81" s="22">
        <v>1</v>
      </c>
      <c r="CW81" s="22">
        <v>3</v>
      </c>
      <c r="CY81" s="22" t="s">
        <v>2134</v>
      </c>
      <c r="CZ81" s="22">
        <v>1</v>
      </c>
      <c r="DA81" s="22">
        <v>2</v>
      </c>
      <c r="DB81" s="22">
        <v>1</v>
      </c>
      <c r="DC81" s="22">
        <v>3</v>
      </c>
      <c r="DE81" s="22" t="s">
        <v>2134</v>
      </c>
      <c r="DF81" s="22">
        <v>1</v>
      </c>
      <c r="DG81" s="22">
        <v>2</v>
      </c>
      <c r="DH81" s="22">
        <v>1</v>
      </c>
      <c r="DI81" s="22">
        <v>3</v>
      </c>
      <c r="DQ81" s="22" t="s">
        <v>2750</v>
      </c>
      <c r="DS81" s="22" t="s">
        <v>2134</v>
      </c>
      <c r="DT81" s="22">
        <v>4</v>
      </c>
      <c r="DU81" s="22">
        <v>4</v>
      </c>
      <c r="DW81" s="22" t="s">
        <v>2134</v>
      </c>
      <c r="DX81" s="22">
        <v>4</v>
      </c>
      <c r="DY81" s="22">
        <v>4</v>
      </c>
      <c r="EB81" s="22" t="s">
        <v>2134</v>
      </c>
      <c r="EC81" s="22">
        <v>2</v>
      </c>
      <c r="ED81" s="22">
        <v>1</v>
      </c>
      <c r="EE81" s="22">
        <v>4</v>
      </c>
      <c r="EH81" s="22" t="s">
        <v>2134</v>
      </c>
      <c r="EI81" s="22">
        <v>1</v>
      </c>
      <c r="EJ81" s="22">
        <v>4</v>
      </c>
      <c r="EK81" s="22">
        <v>4</v>
      </c>
      <c r="EM81" s="22" t="s">
        <v>2134</v>
      </c>
      <c r="EN81" s="22">
        <v>1</v>
      </c>
      <c r="EO81" s="22">
        <v>2</v>
      </c>
      <c r="EP81" s="22">
        <v>1</v>
      </c>
      <c r="EQ81" s="22">
        <v>4</v>
      </c>
      <c r="ES81" s="22" t="s">
        <v>2134</v>
      </c>
      <c r="ET81" s="22">
        <v>2</v>
      </c>
      <c r="EU81" s="22">
        <v>1</v>
      </c>
      <c r="EV81" s="22">
        <v>4</v>
      </c>
      <c r="EX81" s="22" t="s">
        <v>2134</v>
      </c>
      <c r="EY81" s="22">
        <v>1</v>
      </c>
      <c r="EZ81" s="22">
        <v>1</v>
      </c>
      <c r="FA81" s="22">
        <v>8</v>
      </c>
      <c r="FB81" s="22">
        <v>3</v>
      </c>
      <c r="FE81" s="22" t="s">
        <v>2134</v>
      </c>
      <c r="FF81" s="22">
        <v>1</v>
      </c>
      <c r="FG81" s="22">
        <v>1</v>
      </c>
      <c r="FH81" s="22">
        <v>8</v>
      </c>
      <c r="FI81" s="22">
        <v>3</v>
      </c>
      <c r="FK81" s="22" t="s">
        <v>2134</v>
      </c>
      <c r="FL81" s="22">
        <v>1</v>
      </c>
      <c r="FM81" s="22">
        <v>1</v>
      </c>
      <c r="FN81" s="22">
        <v>8</v>
      </c>
      <c r="FO81" s="22">
        <v>3</v>
      </c>
      <c r="FZ81" s="335">
        <v>1</v>
      </c>
      <c r="GG81" s="22" t="s">
        <v>2134</v>
      </c>
      <c r="GH81" s="22">
        <v>1</v>
      </c>
      <c r="GI81" s="22">
        <v>1</v>
      </c>
      <c r="GJ81" s="22">
        <v>2</v>
      </c>
      <c r="GK81" s="22">
        <v>2</v>
      </c>
      <c r="GL81" s="22">
        <v>2</v>
      </c>
      <c r="GN81" s="22" t="s">
        <v>2134</v>
      </c>
      <c r="GO81" s="22">
        <v>1</v>
      </c>
      <c r="GP81" s="22">
        <v>1</v>
      </c>
      <c r="GQ81" s="22">
        <v>2</v>
      </c>
      <c r="GR81" s="22">
        <v>2</v>
      </c>
      <c r="GS81" s="22">
        <v>2</v>
      </c>
      <c r="GV81" s="22" t="s">
        <v>2134</v>
      </c>
      <c r="GW81" s="22">
        <v>1</v>
      </c>
      <c r="GX81" s="22">
        <v>2</v>
      </c>
      <c r="GY81" s="22">
        <v>1</v>
      </c>
      <c r="GZ81" s="22">
        <v>2</v>
      </c>
      <c r="HB81" s="22" t="s">
        <v>2134</v>
      </c>
      <c r="HC81" s="22">
        <v>1</v>
      </c>
      <c r="HD81" s="22">
        <v>2</v>
      </c>
      <c r="HE81" s="22">
        <v>1</v>
      </c>
      <c r="HF81" s="22">
        <v>2</v>
      </c>
      <c r="HM81" s="22">
        <v>10</v>
      </c>
      <c r="HN81" s="22">
        <v>8</v>
      </c>
    </row>
    <row r="82" spans="19:222">
      <c r="S82" s="22" t="s">
        <v>2134</v>
      </c>
      <c r="T82" s="22">
        <v>1</v>
      </c>
      <c r="U82" s="22">
        <v>1</v>
      </c>
      <c r="V82" s="22">
        <v>3</v>
      </c>
      <c r="W82" s="22">
        <v>6</v>
      </c>
      <c r="X82" s="22">
        <v>1</v>
      </c>
      <c r="AJ82" s="22" t="s">
        <v>2134</v>
      </c>
      <c r="AK82" s="22">
        <v>1</v>
      </c>
      <c r="AL82" s="22">
        <v>2</v>
      </c>
      <c r="AM82" s="22">
        <v>6</v>
      </c>
      <c r="AN82" s="22">
        <v>4</v>
      </c>
      <c r="AP82" s="22" t="s">
        <v>2134</v>
      </c>
      <c r="AQ82" s="22">
        <v>4</v>
      </c>
      <c r="AR82" s="22">
        <v>1</v>
      </c>
      <c r="AS82" s="22">
        <v>4</v>
      </c>
      <c r="AT82" s="40"/>
      <c r="AU82" s="22" t="s">
        <v>2134</v>
      </c>
      <c r="AV82" s="22">
        <v>4</v>
      </c>
      <c r="AW82" s="22">
        <v>1</v>
      </c>
      <c r="AX82" s="22">
        <v>4</v>
      </c>
      <c r="AZ82" s="22" t="s">
        <v>2134</v>
      </c>
      <c r="BA82" s="22">
        <v>4</v>
      </c>
      <c r="BB82" s="22">
        <v>1</v>
      </c>
      <c r="BC82" s="22">
        <v>4</v>
      </c>
      <c r="BE82" s="22" t="s">
        <v>2134</v>
      </c>
      <c r="BF82" s="22">
        <v>2</v>
      </c>
      <c r="BG82" s="22">
        <v>3</v>
      </c>
      <c r="BH82" s="22">
        <v>1</v>
      </c>
      <c r="BJ82" s="22" t="s">
        <v>2134</v>
      </c>
      <c r="BK82" s="22">
        <v>2</v>
      </c>
      <c r="BL82" s="22">
        <v>3</v>
      </c>
      <c r="BM82" s="22">
        <v>1</v>
      </c>
      <c r="BS82" s="22" t="s">
        <v>2134</v>
      </c>
      <c r="BT82" s="22">
        <v>2</v>
      </c>
      <c r="BU82" s="22">
        <v>3</v>
      </c>
      <c r="BV82" s="22">
        <v>1</v>
      </c>
      <c r="CF82" s="22" t="s">
        <v>2134</v>
      </c>
      <c r="CG82" s="22">
        <v>2</v>
      </c>
      <c r="CH82" s="22">
        <v>6</v>
      </c>
      <c r="CI82" s="22">
        <v>4</v>
      </c>
      <c r="CK82" s="22" t="s">
        <v>2134</v>
      </c>
      <c r="CL82" s="22">
        <v>2</v>
      </c>
      <c r="CM82" s="22">
        <v>6</v>
      </c>
      <c r="CN82" s="22">
        <v>4</v>
      </c>
      <c r="CS82" s="22" t="s">
        <v>2134</v>
      </c>
      <c r="CT82" s="22">
        <v>1</v>
      </c>
      <c r="CU82" s="22">
        <v>2</v>
      </c>
      <c r="CV82" s="22">
        <v>1</v>
      </c>
      <c r="CW82" s="22">
        <v>4</v>
      </c>
      <c r="CY82" s="22" t="s">
        <v>2134</v>
      </c>
      <c r="CZ82" s="22">
        <v>1</v>
      </c>
      <c r="DA82" s="22">
        <v>2</v>
      </c>
      <c r="DB82" s="22">
        <v>1</v>
      </c>
      <c r="DC82" s="22">
        <v>4</v>
      </c>
      <c r="DE82" s="22" t="s">
        <v>2134</v>
      </c>
      <c r="DF82" s="22">
        <v>1</v>
      </c>
      <c r="DG82" s="22">
        <v>2</v>
      </c>
      <c r="DH82" s="22">
        <v>1</v>
      </c>
      <c r="DI82" s="22">
        <v>4</v>
      </c>
      <c r="DQ82" s="335">
        <v>1</v>
      </c>
      <c r="DS82" s="22" t="s">
        <v>2134</v>
      </c>
      <c r="DT82" s="22">
        <v>4</v>
      </c>
      <c r="DU82" s="22">
        <v>5</v>
      </c>
      <c r="DW82" s="22" t="s">
        <v>2134</v>
      </c>
      <c r="DX82" s="22">
        <v>4</v>
      </c>
      <c r="DY82" s="22">
        <v>5</v>
      </c>
      <c r="EB82" s="22" t="s">
        <v>2134</v>
      </c>
      <c r="EC82" s="22">
        <v>2</v>
      </c>
      <c r="ED82" s="22">
        <v>1</v>
      </c>
      <c r="EE82" s="22">
        <v>5</v>
      </c>
      <c r="EH82" s="22" t="s">
        <v>2134</v>
      </c>
      <c r="EI82" s="22">
        <v>1</v>
      </c>
      <c r="EJ82" s="22">
        <v>4</v>
      </c>
      <c r="EK82" s="22">
        <v>5</v>
      </c>
      <c r="EM82" s="22" t="s">
        <v>2134</v>
      </c>
      <c r="EN82" s="22">
        <v>1</v>
      </c>
      <c r="EO82" s="22">
        <v>2</v>
      </c>
      <c r="EP82" s="22">
        <v>1</v>
      </c>
      <c r="EQ82" s="22">
        <v>5</v>
      </c>
      <c r="ES82" s="22" t="s">
        <v>2134</v>
      </c>
      <c r="ET82" s="22">
        <v>2</v>
      </c>
      <c r="EU82" s="22">
        <v>1</v>
      </c>
      <c r="EV82" s="22">
        <v>5</v>
      </c>
      <c r="EX82" s="22" t="s">
        <v>2134</v>
      </c>
      <c r="EY82" s="22">
        <v>1</v>
      </c>
      <c r="EZ82" s="22">
        <v>1</v>
      </c>
      <c r="FA82" s="22">
        <v>8</v>
      </c>
      <c r="FB82" s="22">
        <v>4</v>
      </c>
      <c r="FE82" s="22" t="s">
        <v>2134</v>
      </c>
      <c r="FF82" s="22">
        <v>1</v>
      </c>
      <c r="FG82" s="22">
        <v>1</v>
      </c>
      <c r="FH82" s="22">
        <v>8</v>
      </c>
      <c r="FI82" s="22">
        <v>4</v>
      </c>
      <c r="FK82" s="22" t="s">
        <v>2134</v>
      </c>
      <c r="FL82" s="22">
        <v>1</v>
      </c>
      <c r="FM82" s="22">
        <v>1</v>
      </c>
      <c r="FN82" s="22">
        <v>8</v>
      </c>
      <c r="FO82" s="22">
        <v>4</v>
      </c>
      <c r="GG82" s="22" t="s">
        <v>2134</v>
      </c>
      <c r="GH82" s="22">
        <v>1</v>
      </c>
      <c r="GI82" s="22">
        <v>1</v>
      </c>
      <c r="GJ82" s="22">
        <v>2</v>
      </c>
      <c r="GK82" s="22">
        <v>2</v>
      </c>
      <c r="GL82" s="22">
        <v>3</v>
      </c>
      <c r="GN82" s="22" t="s">
        <v>2134</v>
      </c>
      <c r="GO82" s="22">
        <v>1</v>
      </c>
      <c r="GP82" s="22">
        <v>1</v>
      </c>
      <c r="GQ82" s="22">
        <v>2</v>
      </c>
      <c r="GR82" s="22">
        <v>2</v>
      </c>
      <c r="GS82" s="22">
        <v>3</v>
      </c>
      <c r="GV82" s="22" t="s">
        <v>2134</v>
      </c>
      <c r="GW82" s="22">
        <v>1</v>
      </c>
      <c r="GX82" s="22">
        <v>2</v>
      </c>
      <c r="GY82" s="22">
        <v>1</v>
      </c>
      <c r="GZ82" s="22">
        <v>3</v>
      </c>
      <c r="HB82" s="22" t="s">
        <v>2134</v>
      </c>
      <c r="HC82" s="22">
        <v>1</v>
      </c>
      <c r="HD82" s="22">
        <v>2</v>
      </c>
      <c r="HE82" s="22">
        <v>1</v>
      </c>
      <c r="HF82" s="22">
        <v>3</v>
      </c>
    </row>
    <row r="83" spans="19:222">
      <c r="S83" s="22" t="s">
        <v>2134</v>
      </c>
      <c r="T83" s="22">
        <v>1</v>
      </c>
      <c r="U83" s="22">
        <v>1</v>
      </c>
      <c r="V83" s="22">
        <v>3</v>
      </c>
      <c r="W83" s="22">
        <v>6</v>
      </c>
      <c r="X83" s="22">
        <v>2</v>
      </c>
      <c r="AJ83" s="22" t="s">
        <v>2134</v>
      </c>
      <c r="AK83" s="22">
        <v>1</v>
      </c>
      <c r="AL83" s="22">
        <v>2</v>
      </c>
      <c r="AM83" s="22">
        <v>6</v>
      </c>
      <c r="AN83" s="22">
        <v>5</v>
      </c>
      <c r="AP83" s="22" t="s">
        <v>2134</v>
      </c>
      <c r="AQ83" s="22">
        <v>4</v>
      </c>
      <c r="AR83" s="22">
        <v>1</v>
      </c>
      <c r="AS83" s="22">
        <v>5</v>
      </c>
      <c r="AT83" s="40"/>
      <c r="AU83" s="22" t="s">
        <v>2134</v>
      </c>
      <c r="AV83" s="22">
        <v>4</v>
      </c>
      <c r="AW83" s="22">
        <v>1</v>
      </c>
      <c r="AX83" s="22">
        <v>5</v>
      </c>
      <c r="AZ83" s="22" t="s">
        <v>2134</v>
      </c>
      <c r="BA83" s="22">
        <v>4</v>
      </c>
      <c r="BB83" s="22">
        <v>1</v>
      </c>
      <c r="BC83" s="22">
        <v>5</v>
      </c>
      <c r="BE83" s="22" t="s">
        <v>2134</v>
      </c>
      <c r="BF83" s="22">
        <v>2</v>
      </c>
      <c r="BG83" s="22">
        <v>3</v>
      </c>
      <c r="BH83" s="22">
        <v>2</v>
      </c>
      <c r="BJ83" s="22" t="s">
        <v>2134</v>
      </c>
      <c r="BK83" s="22">
        <v>2</v>
      </c>
      <c r="BL83" s="22">
        <v>3</v>
      </c>
      <c r="BM83" s="22">
        <v>2</v>
      </c>
      <c r="BS83" s="22" t="s">
        <v>2134</v>
      </c>
      <c r="BT83" s="22">
        <v>2</v>
      </c>
      <c r="BU83" s="22">
        <v>3</v>
      </c>
      <c r="BV83" s="22">
        <v>2</v>
      </c>
      <c r="CF83" s="22" t="s">
        <v>2134</v>
      </c>
      <c r="CG83" s="22">
        <v>2</v>
      </c>
      <c r="CH83" s="22">
        <v>6</v>
      </c>
      <c r="CI83" s="22">
        <v>5</v>
      </c>
      <c r="CK83" s="22" t="s">
        <v>2134</v>
      </c>
      <c r="CL83" s="22">
        <v>2</v>
      </c>
      <c r="CM83" s="22">
        <v>6</v>
      </c>
      <c r="CN83" s="22">
        <v>5</v>
      </c>
      <c r="CS83" s="22" t="s">
        <v>2134</v>
      </c>
      <c r="CT83" s="22">
        <v>1</v>
      </c>
      <c r="CU83" s="22">
        <v>2</v>
      </c>
      <c r="CV83" s="22">
        <v>1</v>
      </c>
      <c r="CW83" s="22">
        <v>5</v>
      </c>
      <c r="CY83" s="22" t="s">
        <v>2134</v>
      </c>
      <c r="CZ83" s="22">
        <v>1</v>
      </c>
      <c r="DA83" s="22">
        <v>2</v>
      </c>
      <c r="DB83" s="22">
        <v>1</v>
      </c>
      <c r="DC83" s="22">
        <v>5</v>
      </c>
      <c r="DE83" s="22" t="s">
        <v>2134</v>
      </c>
      <c r="DF83" s="22">
        <v>1</v>
      </c>
      <c r="DG83" s="22">
        <v>2</v>
      </c>
      <c r="DH83" s="22">
        <v>1</v>
      </c>
      <c r="DI83" s="22">
        <v>5</v>
      </c>
      <c r="DS83" s="22" t="s">
        <v>2134</v>
      </c>
      <c r="DT83" s="22">
        <v>4</v>
      </c>
      <c r="DU83" s="22">
        <v>6</v>
      </c>
      <c r="DW83" s="22" t="s">
        <v>2134</v>
      </c>
      <c r="DX83" s="22">
        <v>4</v>
      </c>
      <c r="DY83" s="22">
        <v>6</v>
      </c>
      <c r="EB83" s="22" t="s">
        <v>2134</v>
      </c>
      <c r="EC83" s="22">
        <v>2</v>
      </c>
      <c r="ED83" s="22">
        <v>1</v>
      </c>
      <c r="EE83" s="22">
        <v>6</v>
      </c>
      <c r="EH83" s="22" t="s">
        <v>2134</v>
      </c>
      <c r="EI83" s="22">
        <v>1</v>
      </c>
      <c r="EJ83" s="22">
        <v>4</v>
      </c>
      <c r="EK83" s="22">
        <v>6</v>
      </c>
      <c r="EM83" s="22" t="s">
        <v>2134</v>
      </c>
      <c r="EN83" s="22">
        <v>1</v>
      </c>
      <c r="EO83" s="22">
        <v>2</v>
      </c>
      <c r="EP83" s="22">
        <v>1</v>
      </c>
      <c r="EQ83" s="22">
        <v>6</v>
      </c>
      <c r="ES83" s="22" t="s">
        <v>2134</v>
      </c>
      <c r="ET83" s="22">
        <v>2</v>
      </c>
      <c r="EU83" s="22">
        <v>1</v>
      </c>
      <c r="EV83" s="22">
        <v>6</v>
      </c>
      <c r="EX83" s="22" t="s">
        <v>2134</v>
      </c>
      <c r="EY83" s="22">
        <v>1</v>
      </c>
      <c r="EZ83" s="22">
        <v>1</v>
      </c>
      <c r="FA83" s="22">
        <v>9</v>
      </c>
      <c r="FB83" s="22">
        <v>1</v>
      </c>
      <c r="FE83" s="22" t="s">
        <v>2134</v>
      </c>
      <c r="FF83" s="22">
        <v>1</v>
      </c>
      <c r="FG83" s="22">
        <v>1</v>
      </c>
      <c r="FH83" s="22">
        <v>9</v>
      </c>
      <c r="FI83" s="22">
        <v>1</v>
      </c>
      <c r="FK83" s="22" t="s">
        <v>2134</v>
      </c>
      <c r="FL83" s="22">
        <v>1</v>
      </c>
      <c r="FM83" s="22">
        <v>1</v>
      </c>
      <c r="FN83" s="22">
        <v>9</v>
      </c>
      <c r="FO83" s="22">
        <v>1</v>
      </c>
      <c r="FZ83" s="22" t="s">
        <v>2783</v>
      </c>
      <c r="GG83" s="22" t="s">
        <v>2134</v>
      </c>
      <c r="GH83" s="22">
        <v>1</v>
      </c>
      <c r="GI83" s="22">
        <v>1</v>
      </c>
      <c r="GJ83" s="22">
        <v>2</v>
      </c>
      <c r="GK83" s="22">
        <v>3</v>
      </c>
      <c r="GL83" s="22">
        <v>1</v>
      </c>
      <c r="GN83" s="22" t="s">
        <v>2134</v>
      </c>
      <c r="GO83" s="22">
        <v>1</v>
      </c>
      <c r="GP83" s="22">
        <v>1</v>
      </c>
      <c r="GQ83" s="22">
        <v>2</v>
      </c>
      <c r="GR83" s="22">
        <v>3</v>
      </c>
      <c r="GS83" s="22">
        <v>1</v>
      </c>
      <c r="GV83" s="22" t="s">
        <v>2134</v>
      </c>
      <c r="GW83" s="22">
        <v>1</v>
      </c>
      <c r="GX83" s="22">
        <v>2</v>
      </c>
      <c r="GY83" s="22">
        <v>1</v>
      </c>
      <c r="GZ83" s="22">
        <v>4</v>
      </c>
      <c r="HB83" s="22" t="s">
        <v>2134</v>
      </c>
      <c r="HC83" s="22">
        <v>1</v>
      </c>
      <c r="HD83" s="22">
        <v>2</v>
      </c>
      <c r="HE83" s="22">
        <v>1</v>
      </c>
      <c r="HF83" s="22">
        <v>4</v>
      </c>
    </row>
    <row r="84" spans="19:222">
      <c r="S84" s="22" t="s">
        <v>2134</v>
      </c>
      <c r="T84" s="22">
        <v>1</v>
      </c>
      <c r="U84" s="22">
        <v>1</v>
      </c>
      <c r="V84" s="22">
        <v>3</v>
      </c>
      <c r="W84" s="22">
        <v>6</v>
      </c>
      <c r="X84" s="22">
        <v>3</v>
      </c>
      <c r="AJ84" s="22" t="s">
        <v>2134</v>
      </c>
      <c r="AK84" s="22">
        <v>1</v>
      </c>
      <c r="AL84" s="22">
        <v>2</v>
      </c>
      <c r="AM84" s="22">
        <v>7</v>
      </c>
      <c r="AN84" s="22">
        <v>1</v>
      </c>
      <c r="AP84" s="22" t="s">
        <v>2134</v>
      </c>
      <c r="AQ84" s="22">
        <v>4</v>
      </c>
      <c r="AR84" s="22">
        <v>2</v>
      </c>
      <c r="AS84" s="22">
        <v>1</v>
      </c>
      <c r="AT84" s="40"/>
      <c r="AU84" s="22" t="s">
        <v>2134</v>
      </c>
      <c r="AV84" s="22">
        <v>4</v>
      </c>
      <c r="AW84" s="22">
        <v>2</v>
      </c>
      <c r="AX84" s="22">
        <v>1</v>
      </c>
      <c r="AZ84" s="22" t="s">
        <v>2134</v>
      </c>
      <c r="BA84" s="22">
        <v>4</v>
      </c>
      <c r="BB84" s="22">
        <v>2</v>
      </c>
      <c r="BC84" s="22">
        <v>1</v>
      </c>
      <c r="BE84" s="22" t="s">
        <v>2134</v>
      </c>
      <c r="BF84" s="22">
        <v>2</v>
      </c>
      <c r="BG84" s="22">
        <v>3</v>
      </c>
      <c r="BH84" s="22">
        <v>3</v>
      </c>
      <c r="BJ84" s="22" t="s">
        <v>2134</v>
      </c>
      <c r="BK84" s="22">
        <v>2</v>
      </c>
      <c r="BL84" s="22">
        <v>3</v>
      </c>
      <c r="BM84" s="22">
        <v>3</v>
      </c>
      <c r="BS84" s="22" t="s">
        <v>2134</v>
      </c>
      <c r="BT84" s="22">
        <v>2</v>
      </c>
      <c r="BU84" s="22">
        <v>3</v>
      </c>
      <c r="BV84" s="22">
        <v>3</v>
      </c>
      <c r="CF84" s="22" t="s">
        <v>2134</v>
      </c>
      <c r="CG84" s="22">
        <v>2</v>
      </c>
      <c r="CH84" s="22">
        <v>7</v>
      </c>
      <c r="CI84" s="22">
        <v>1</v>
      </c>
      <c r="CK84" s="22" t="s">
        <v>2134</v>
      </c>
      <c r="CL84" s="22">
        <v>2</v>
      </c>
      <c r="CM84" s="22">
        <v>7</v>
      </c>
      <c r="CN84" s="22">
        <v>1</v>
      </c>
      <c r="CS84" s="22" t="s">
        <v>2134</v>
      </c>
      <c r="CT84" s="22">
        <v>1</v>
      </c>
      <c r="CU84" s="22">
        <v>2</v>
      </c>
      <c r="CV84" s="22">
        <v>1</v>
      </c>
      <c r="CW84" s="22">
        <v>6</v>
      </c>
      <c r="CY84" s="22" t="s">
        <v>2134</v>
      </c>
      <c r="CZ84" s="22">
        <v>1</v>
      </c>
      <c r="DA84" s="22">
        <v>2</v>
      </c>
      <c r="DB84" s="22">
        <v>1</v>
      </c>
      <c r="DC84" s="22">
        <v>6</v>
      </c>
      <c r="DE84" s="22" t="s">
        <v>2134</v>
      </c>
      <c r="DF84" s="22">
        <v>1</v>
      </c>
      <c r="DG84" s="22">
        <v>2</v>
      </c>
      <c r="DH84" s="22">
        <v>1</v>
      </c>
      <c r="DI84" s="22">
        <v>6</v>
      </c>
      <c r="DQ84" s="22" t="s">
        <v>2751</v>
      </c>
      <c r="DS84" s="22" t="s">
        <v>2134</v>
      </c>
      <c r="DT84" s="22">
        <v>4</v>
      </c>
      <c r="DU84" s="22">
        <v>7</v>
      </c>
      <c r="DW84" s="22" t="s">
        <v>2134</v>
      </c>
      <c r="DX84" s="22">
        <v>4</v>
      </c>
      <c r="DY84" s="22">
        <v>7</v>
      </c>
      <c r="EB84" s="22" t="s">
        <v>2134</v>
      </c>
      <c r="EC84" s="22">
        <v>2</v>
      </c>
      <c r="ED84" s="22">
        <v>1</v>
      </c>
      <c r="EE84" s="22">
        <v>7</v>
      </c>
      <c r="EH84" s="22" t="s">
        <v>2134</v>
      </c>
      <c r="EI84" s="22">
        <v>1</v>
      </c>
      <c r="EJ84" s="22">
        <v>4</v>
      </c>
      <c r="EK84" s="22">
        <v>7</v>
      </c>
      <c r="EM84" s="22" t="s">
        <v>2134</v>
      </c>
      <c r="EN84" s="22">
        <v>1</v>
      </c>
      <c r="EO84" s="22">
        <v>2</v>
      </c>
      <c r="EP84" s="22">
        <v>1</v>
      </c>
      <c r="EQ84" s="22">
        <v>7</v>
      </c>
      <c r="ES84" s="22" t="s">
        <v>2134</v>
      </c>
      <c r="ET84" s="22">
        <v>2</v>
      </c>
      <c r="EU84" s="22">
        <v>1</v>
      </c>
      <c r="EV84" s="22">
        <v>7</v>
      </c>
      <c r="EX84" s="22" t="s">
        <v>2134</v>
      </c>
      <c r="EY84" s="22">
        <v>1</v>
      </c>
      <c r="EZ84" s="22">
        <v>1</v>
      </c>
      <c r="FA84" s="22">
        <v>9</v>
      </c>
      <c r="FB84" s="22">
        <v>2</v>
      </c>
      <c r="FE84" s="22" t="s">
        <v>2134</v>
      </c>
      <c r="FF84" s="22">
        <v>1</v>
      </c>
      <c r="FG84" s="22">
        <v>1</v>
      </c>
      <c r="FH84" s="22">
        <v>9</v>
      </c>
      <c r="FI84" s="22">
        <v>2</v>
      </c>
      <c r="FK84" s="22" t="s">
        <v>2134</v>
      </c>
      <c r="FL84" s="22">
        <v>1</v>
      </c>
      <c r="FM84" s="22">
        <v>1</v>
      </c>
      <c r="FN84" s="22">
        <v>9</v>
      </c>
      <c r="FO84" s="22">
        <v>2</v>
      </c>
      <c r="FZ84" s="22" t="s">
        <v>2784</v>
      </c>
      <c r="GG84" s="22" t="s">
        <v>2134</v>
      </c>
      <c r="GH84" s="22">
        <v>1</v>
      </c>
      <c r="GI84" s="22">
        <v>1</v>
      </c>
      <c r="GJ84" s="22">
        <v>2</v>
      </c>
      <c r="GK84" s="22">
        <v>3</v>
      </c>
      <c r="GL84" s="22">
        <v>2</v>
      </c>
      <c r="GN84" s="22" t="s">
        <v>2134</v>
      </c>
      <c r="GO84" s="22">
        <v>1</v>
      </c>
      <c r="GP84" s="22">
        <v>1</v>
      </c>
      <c r="GQ84" s="22">
        <v>2</v>
      </c>
      <c r="GR84" s="22">
        <v>3</v>
      </c>
      <c r="GS84" s="22">
        <v>2</v>
      </c>
      <c r="GV84" s="22" t="s">
        <v>2134</v>
      </c>
      <c r="GW84" s="22">
        <v>1</v>
      </c>
      <c r="GX84" s="22">
        <v>2</v>
      </c>
      <c r="GY84" s="22">
        <v>2</v>
      </c>
      <c r="GZ84" s="22">
        <v>1</v>
      </c>
      <c r="HB84" s="22" t="s">
        <v>2134</v>
      </c>
      <c r="HC84" s="22">
        <v>1</v>
      </c>
      <c r="HD84" s="22">
        <v>2</v>
      </c>
      <c r="HE84" s="22">
        <v>2</v>
      </c>
      <c r="HF84" s="22">
        <v>1</v>
      </c>
    </row>
    <row r="85" spans="19:222">
      <c r="S85" s="22" t="s">
        <v>2134</v>
      </c>
      <c r="T85" s="22">
        <v>1</v>
      </c>
      <c r="U85" s="22">
        <v>1</v>
      </c>
      <c r="V85" s="22">
        <v>3</v>
      </c>
      <c r="W85" s="22">
        <v>6</v>
      </c>
      <c r="X85" s="22">
        <v>4</v>
      </c>
      <c r="AJ85" s="22" t="s">
        <v>2134</v>
      </c>
      <c r="AK85" s="22">
        <v>1</v>
      </c>
      <c r="AL85" s="22">
        <v>2</v>
      </c>
      <c r="AM85" s="22">
        <v>7</v>
      </c>
      <c r="AN85" s="22">
        <v>2</v>
      </c>
      <c r="AP85" s="22" t="s">
        <v>2134</v>
      </c>
      <c r="AQ85" s="22">
        <v>4</v>
      </c>
      <c r="AR85" s="22">
        <v>2</v>
      </c>
      <c r="AS85" s="22">
        <v>2</v>
      </c>
      <c r="AT85" s="40"/>
      <c r="AU85" s="22" t="s">
        <v>2134</v>
      </c>
      <c r="AV85" s="22">
        <v>4</v>
      </c>
      <c r="AW85" s="22">
        <v>2</v>
      </c>
      <c r="AX85" s="22">
        <v>2</v>
      </c>
      <c r="AZ85" s="22" t="s">
        <v>2134</v>
      </c>
      <c r="BA85" s="22">
        <v>4</v>
      </c>
      <c r="BB85" s="22">
        <v>2</v>
      </c>
      <c r="BC85" s="22">
        <v>2</v>
      </c>
      <c r="BE85" s="22" t="s">
        <v>2134</v>
      </c>
      <c r="BF85" s="22">
        <v>2</v>
      </c>
      <c r="BG85" s="22">
        <v>3</v>
      </c>
      <c r="BH85" s="22">
        <v>4</v>
      </c>
      <c r="BJ85" s="22" t="s">
        <v>2134</v>
      </c>
      <c r="BK85" s="22">
        <v>2</v>
      </c>
      <c r="BL85" s="22">
        <v>3</v>
      </c>
      <c r="BM85" s="22">
        <v>4</v>
      </c>
      <c r="BS85" s="22" t="s">
        <v>2134</v>
      </c>
      <c r="BT85" s="22">
        <v>2</v>
      </c>
      <c r="BU85" s="22">
        <v>3</v>
      </c>
      <c r="BV85" s="22">
        <v>4</v>
      </c>
      <c r="CF85" s="22" t="s">
        <v>2134</v>
      </c>
      <c r="CG85" s="22">
        <v>2</v>
      </c>
      <c r="CH85" s="22">
        <v>7</v>
      </c>
      <c r="CI85" s="22">
        <v>2</v>
      </c>
      <c r="CK85" s="22" t="s">
        <v>2134</v>
      </c>
      <c r="CL85" s="22">
        <v>2</v>
      </c>
      <c r="CM85" s="22">
        <v>7</v>
      </c>
      <c r="CN85" s="22">
        <v>2</v>
      </c>
      <c r="CS85" s="22" t="s">
        <v>2134</v>
      </c>
      <c r="CT85" s="22">
        <v>1</v>
      </c>
      <c r="CU85" s="22">
        <v>2</v>
      </c>
      <c r="CV85" s="22">
        <v>1</v>
      </c>
      <c r="CW85" s="22">
        <v>7</v>
      </c>
      <c r="CY85" s="22" t="s">
        <v>2134</v>
      </c>
      <c r="CZ85" s="22">
        <v>1</v>
      </c>
      <c r="DA85" s="22">
        <v>2</v>
      </c>
      <c r="DB85" s="22">
        <v>1</v>
      </c>
      <c r="DC85" s="22">
        <v>7</v>
      </c>
      <c r="DE85" s="22" t="s">
        <v>2134</v>
      </c>
      <c r="DF85" s="22">
        <v>1</v>
      </c>
      <c r="DG85" s="22">
        <v>2</v>
      </c>
      <c r="DH85" s="22">
        <v>1</v>
      </c>
      <c r="DI85" s="22">
        <v>7</v>
      </c>
      <c r="DQ85" s="22" t="s">
        <v>2752</v>
      </c>
      <c r="DS85" s="22" t="s">
        <v>2134</v>
      </c>
      <c r="DT85" s="22">
        <v>4</v>
      </c>
      <c r="DU85" s="22">
        <v>8</v>
      </c>
      <c r="DW85" s="22" t="s">
        <v>2134</v>
      </c>
      <c r="DX85" s="22">
        <v>4</v>
      </c>
      <c r="DY85" s="22">
        <v>8</v>
      </c>
      <c r="EB85" s="22" t="s">
        <v>2134</v>
      </c>
      <c r="EC85" s="22">
        <v>2</v>
      </c>
      <c r="ED85" s="22">
        <v>1</v>
      </c>
      <c r="EE85" s="22">
        <v>8</v>
      </c>
      <c r="EH85" s="22" t="s">
        <v>2134</v>
      </c>
      <c r="EI85" s="22">
        <v>1</v>
      </c>
      <c r="EJ85" s="22">
        <v>4</v>
      </c>
      <c r="EK85" s="22">
        <v>8</v>
      </c>
      <c r="EM85" s="22" t="s">
        <v>2134</v>
      </c>
      <c r="EN85" s="22">
        <v>1</v>
      </c>
      <c r="EO85" s="22">
        <v>2</v>
      </c>
      <c r="EP85" s="22">
        <v>1</v>
      </c>
      <c r="EQ85" s="22">
        <v>8</v>
      </c>
      <c r="ES85" s="22" t="s">
        <v>2134</v>
      </c>
      <c r="ET85" s="22">
        <v>2</v>
      </c>
      <c r="EU85" s="22">
        <v>1</v>
      </c>
      <c r="EV85" s="22">
        <v>8</v>
      </c>
      <c r="EX85" s="22" t="s">
        <v>2134</v>
      </c>
      <c r="EY85" s="22">
        <v>1</v>
      </c>
      <c r="EZ85" s="22">
        <v>1</v>
      </c>
      <c r="FA85" s="22">
        <v>9</v>
      </c>
      <c r="FB85" s="22">
        <v>3</v>
      </c>
      <c r="FE85" s="22" t="s">
        <v>2134</v>
      </c>
      <c r="FF85" s="22">
        <v>1</v>
      </c>
      <c r="FG85" s="22">
        <v>1</v>
      </c>
      <c r="FH85" s="22">
        <v>9</v>
      </c>
      <c r="FI85" s="22">
        <v>3</v>
      </c>
      <c r="FK85" s="22" t="s">
        <v>2134</v>
      </c>
      <c r="FL85" s="22">
        <v>1</v>
      </c>
      <c r="FM85" s="22">
        <v>1</v>
      </c>
      <c r="FN85" s="22">
        <v>9</v>
      </c>
      <c r="FO85" s="22">
        <v>3</v>
      </c>
      <c r="FZ85" s="22" t="s">
        <v>2785</v>
      </c>
      <c r="GG85" s="22" t="s">
        <v>2134</v>
      </c>
      <c r="GH85" s="22">
        <v>1</v>
      </c>
      <c r="GI85" s="22">
        <v>1</v>
      </c>
      <c r="GJ85" s="22">
        <v>2</v>
      </c>
      <c r="GK85" s="22">
        <v>3</v>
      </c>
      <c r="GL85" s="22">
        <v>3</v>
      </c>
      <c r="GN85" s="22" t="s">
        <v>2134</v>
      </c>
      <c r="GO85" s="22">
        <v>1</v>
      </c>
      <c r="GP85" s="22">
        <v>1</v>
      </c>
      <c r="GQ85" s="22">
        <v>2</v>
      </c>
      <c r="GR85" s="22">
        <v>3</v>
      </c>
      <c r="GS85" s="22">
        <v>3</v>
      </c>
      <c r="GV85" s="22" t="s">
        <v>2134</v>
      </c>
      <c r="GW85" s="22">
        <v>1</v>
      </c>
      <c r="GX85" s="22">
        <v>2</v>
      </c>
      <c r="GY85" s="22">
        <v>2</v>
      </c>
      <c r="GZ85" s="22">
        <v>2</v>
      </c>
      <c r="HB85" s="22" t="s">
        <v>2134</v>
      </c>
      <c r="HC85" s="22">
        <v>1</v>
      </c>
      <c r="HD85" s="22">
        <v>2</v>
      </c>
      <c r="HE85" s="22">
        <v>2</v>
      </c>
      <c r="HF85" s="22">
        <v>2</v>
      </c>
    </row>
    <row r="86" spans="19:222">
      <c r="S86" s="22" t="s">
        <v>2134</v>
      </c>
      <c r="T86" s="22">
        <v>1</v>
      </c>
      <c r="U86" s="22">
        <v>1</v>
      </c>
      <c r="V86" s="22">
        <v>3</v>
      </c>
      <c r="W86" s="22">
        <v>7</v>
      </c>
      <c r="X86" s="22">
        <v>1</v>
      </c>
      <c r="AJ86" s="22" t="s">
        <v>2134</v>
      </c>
      <c r="AK86" s="22">
        <v>1</v>
      </c>
      <c r="AL86" s="22">
        <v>2</v>
      </c>
      <c r="AM86" s="22">
        <v>7</v>
      </c>
      <c r="AN86" s="22">
        <v>3</v>
      </c>
      <c r="AP86" s="22" t="s">
        <v>2134</v>
      </c>
      <c r="AQ86" s="22">
        <v>4</v>
      </c>
      <c r="AR86" s="22">
        <v>2</v>
      </c>
      <c r="AS86" s="22">
        <v>3</v>
      </c>
      <c r="AT86" s="40"/>
      <c r="AU86" s="22" t="s">
        <v>2134</v>
      </c>
      <c r="AV86" s="22">
        <v>4</v>
      </c>
      <c r="AW86" s="22">
        <v>2</v>
      </c>
      <c r="AX86" s="22">
        <v>3</v>
      </c>
      <c r="AZ86" s="22" t="s">
        <v>2134</v>
      </c>
      <c r="BA86" s="22">
        <v>4</v>
      </c>
      <c r="BB86" s="22">
        <v>2</v>
      </c>
      <c r="BC86" s="22">
        <v>3</v>
      </c>
      <c r="BE86" s="22" t="s">
        <v>2134</v>
      </c>
      <c r="BF86" s="22">
        <v>2</v>
      </c>
      <c r="BG86" s="22">
        <v>3</v>
      </c>
      <c r="BH86" s="22">
        <v>5</v>
      </c>
      <c r="BJ86" s="22" t="s">
        <v>2134</v>
      </c>
      <c r="BK86" s="22">
        <v>2</v>
      </c>
      <c r="BL86" s="22">
        <v>3</v>
      </c>
      <c r="BM86" s="22">
        <v>5</v>
      </c>
      <c r="BS86" s="22" t="s">
        <v>2134</v>
      </c>
      <c r="BT86" s="22">
        <v>2</v>
      </c>
      <c r="BU86" s="22">
        <v>3</v>
      </c>
      <c r="BV86" s="22">
        <v>5</v>
      </c>
      <c r="CF86" s="22" t="s">
        <v>2134</v>
      </c>
      <c r="CG86" s="22">
        <v>2</v>
      </c>
      <c r="CH86" s="22">
        <v>7</v>
      </c>
      <c r="CI86" s="22">
        <v>3</v>
      </c>
      <c r="CK86" s="22" t="s">
        <v>2134</v>
      </c>
      <c r="CL86" s="22">
        <v>2</v>
      </c>
      <c r="CM86" s="22">
        <v>7</v>
      </c>
      <c r="CN86" s="22">
        <v>3</v>
      </c>
      <c r="CS86" s="22" t="s">
        <v>2134</v>
      </c>
      <c r="CT86" s="22">
        <v>1</v>
      </c>
      <c r="CU86" s="22">
        <v>2</v>
      </c>
      <c r="CV86" s="22">
        <v>1</v>
      </c>
      <c r="CW86" s="22">
        <v>8</v>
      </c>
      <c r="CY86" s="22" t="s">
        <v>2134</v>
      </c>
      <c r="CZ86" s="22">
        <v>1</v>
      </c>
      <c r="DA86" s="22">
        <v>2</v>
      </c>
      <c r="DB86" s="22">
        <v>1</v>
      </c>
      <c r="DC86" s="22">
        <v>8</v>
      </c>
      <c r="DE86" s="22" t="s">
        <v>2134</v>
      </c>
      <c r="DF86" s="22">
        <v>1</v>
      </c>
      <c r="DG86" s="22">
        <v>2</v>
      </c>
      <c r="DH86" s="22">
        <v>1</v>
      </c>
      <c r="DI86" s="22">
        <v>8</v>
      </c>
      <c r="DQ86" s="22" t="s">
        <v>2753</v>
      </c>
      <c r="DS86" s="22" t="s">
        <v>2134</v>
      </c>
      <c r="DT86" s="22">
        <v>4</v>
      </c>
      <c r="DU86" s="22">
        <v>9</v>
      </c>
      <c r="DW86" s="22" t="s">
        <v>2134</v>
      </c>
      <c r="DX86" s="22">
        <v>4</v>
      </c>
      <c r="DY86" s="22">
        <v>9</v>
      </c>
      <c r="EB86" s="22" t="s">
        <v>2134</v>
      </c>
      <c r="EC86" s="22">
        <v>2</v>
      </c>
      <c r="ED86" s="22">
        <v>1</v>
      </c>
      <c r="EE86" s="22">
        <v>9</v>
      </c>
      <c r="EH86" s="22" t="s">
        <v>2134</v>
      </c>
      <c r="EI86" s="22">
        <v>1</v>
      </c>
      <c r="EJ86" s="22">
        <v>4</v>
      </c>
      <c r="EK86" s="22">
        <v>9</v>
      </c>
      <c r="EM86" s="22" t="s">
        <v>2134</v>
      </c>
      <c r="EN86" s="22">
        <v>1</v>
      </c>
      <c r="EO86" s="22">
        <v>2</v>
      </c>
      <c r="EP86" s="22">
        <v>1</v>
      </c>
      <c r="EQ86" s="22">
        <v>9</v>
      </c>
      <c r="ES86" s="22" t="s">
        <v>2134</v>
      </c>
      <c r="ET86" s="22">
        <v>2</v>
      </c>
      <c r="EU86" s="22">
        <v>1</v>
      </c>
      <c r="EV86" s="22">
        <v>9</v>
      </c>
      <c r="EX86" s="22" t="s">
        <v>2134</v>
      </c>
      <c r="EY86" s="22">
        <v>1</v>
      </c>
      <c r="EZ86" s="22">
        <v>1</v>
      </c>
      <c r="FA86" s="22">
        <v>9</v>
      </c>
      <c r="FB86" s="22">
        <v>4</v>
      </c>
      <c r="FE86" s="22" t="s">
        <v>2134</v>
      </c>
      <c r="FF86" s="22">
        <v>1</v>
      </c>
      <c r="FG86" s="22">
        <v>1</v>
      </c>
      <c r="FH86" s="22">
        <v>9</v>
      </c>
      <c r="FI86" s="22">
        <v>4</v>
      </c>
      <c r="FK86" s="22" t="s">
        <v>2134</v>
      </c>
      <c r="FL86" s="22">
        <v>1</v>
      </c>
      <c r="FM86" s="22">
        <v>1</v>
      </c>
      <c r="FN86" s="22">
        <v>9</v>
      </c>
      <c r="FO86" s="22">
        <v>4</v>
      </c>
      <c r="FZ86" s="335">
        <v>1</v>
      </c>
      <c r="GG86" s="22" t="s">
        <v>2134</v>
      </c>
      <c r="GH86" s="22">
        <v>1</v>
      </c>
      <c r="GI86" s="22">
        <v>1</v>
      </c>
      <c r="GJ86" s="22">
        <v>3</v>
      </c>
      <c r="GK86" s="22">
        <v>1</v>
      </c>
      <c r="GL86" s="22">
        <v>1</v>
      </c>
      <c r="GN86" s="22" t="s">
        <v>2134</v>
      </c>
      <c r="GO86" s="22">
        <v>1</v>
      </c>
      <c r="GP86" s="22">
        <v>1</v>
      </c>
      <c r="GQ86" s="22">
        <v>3</v>
      </c>
      <c r="GR86" s="22">
        <v>1</v>
      </c>
      <c r="GS86" s="22">
        <v>1</v>
      </c>
      <c r="GV86" s="22" t="s">
        <v>2134</v>
      </c>
      <c r="GW86" s="22">
        <v>1</v>
      </c>
      <c r="GX86" s="22">
        <v>2</v>
      </c>
      <c r="GY86" s="22">
        <v>2</v>
      </c>
      <c r="GZ86" s="22">
        <v>3</v>
      </c>
      <c r="HB86" s="22" t="s">
        <v>2134</v>
      </c>
      <c r="HC86" s="22">
        <v>1</v>
      </c>
      <c r="HD86" s="22">
        <v>2</v>
      </c>
      <c r="HE86" s="22">
        <v>2</v>
      </c>
      <c r="HF86" s="22">
        <v>3</v>
      </c>
    </row>
    <row r="87" spans="19:222">
      <c r="S87" s="22" t="s">
        <v>2134</v>
      </c>
      <c r="T87" s="22">
        <v>1</v>
      </c>
      <c r="U87" s="22">
        <v>1</v>
      </c>
      <c r="V87" s="22">
        <v>3</v>
      </c>
      <c r="W87" s="22">
        <v>7</v>
      </c>
      <c r="X87" s="22">
        <v>2</v>
      </c>
      <c r="AJ87" s="22" t="s">
        <v>2134</v>
      </c>
      <c r="AK87" s="22">
        <v>1</v>
      </c>
      <c r="AL87" s="22">
        <v>2</v>
      </c>
      <c r="AM87" s="22">
        <v>7</v>
      </c>
      <c r="AN87" s="22">
        <v>4</v>
      </c>
      <c r="AP87" s="22" t="s">
        <v>2134</v>
      </c>
      <c r="AQ87" s="22">
        <v>4</v>
      </c>
      <c r="AR87" s="22">
        <v>2</v>
      </c>
      <c r="AS87" s="22">
        <v>4</v>
      </c>
      <c r="AT87" s="40"/>
      <c r="AU87" s="22" t="s">
        <v>2134</v>
      </c>
      <c r="AV87" s="22">
        <v>4</v>
      </c>
      <c r="AW87" s="22">
        <v>2</v>
      </c>
      <c r="AX87" s="22">
        <v>4</v>
      </c>
      <c r="AZ87" s="22" t="s">
        <v>2134</v>
      </c>
      <c r="BA87" s="22">
        <v>4</v>
      </c>
      <c r="BB87" s="22">
        <v>2</v>
      </c>
      <c r="BC87" s="22">
        <v>4</v>
      </c>
      <c r="BE87" s="22" t="s">
        <v>2134</v>
      </c>
      <c r="BF87" s="22">
        <v>2</v>
      </c>
      <c r="BG87" s="22">
        <v>3</v>
      </c>
      <c r="BH87" s="22">
        <v>6</v>
      </c>
      <c r="BJ87" s="22" t="s">
        <v>2134</v>
      </c>
      <c r="BK87" s="22">
        <v>2</v>
      </c>
      <c r="BL87" s="22">
        <v>3</v>
      </c>
      <c r="BM87" s="22">
        <v>6</v>
      </c>
      <c r="BS87" s="22" t="s">
        <v>2134</v>
      </c>
      <c r="BT87" s="22">
        <v>2</v>
      </c>
      <c r="BU87" s="22">
        <v>3</v>
      </c>
      <c r="BV87" s="22">
        <v>6</v>
      </c>
      <c r="CF87" s="22" t="s">
        <v>2134</v>
      </c>
      <c r="CG87" s="22">
        <v>2</v>
      </c>
      <c r="CH87" s="22">
        <v>7</v>
      </c>
      <c r="CI87" s="22">
        <v>4</v>
      </c>
      <c r="CK87" s="22" t="s">
        <v>2134</v>
      </c>
      <c r="CL87" s="22">
        <v>2</v>
      </c>
      <c r="CM87" s="22">
        <v>7</v>
      </c>
      <c r="CN87" s="22">
        <v>4</v>
      </c>
      <c r="CS87" s="22" t="s">
        <v>2134</v>
      </c>
      <c r="CT87" s="22">
        <v>1</v>
      </c>
      <c r="CU87" s="22">
        <v>2</v>
      </c>
      <c r="CV87" s="22">
        <v>2</v>
      </c>
      <c r="CW87" s="22">
        <v>1</v>
      </c>
      <c r="CY87" s="22" t="s">
        <v>2134</v>
      </c>
      <c r="CZ87" s="22">
        <v>1</v>
      </c>
      <c r="DA87" s="22">
        <v>2</v>
      </c>
      <c r="DB87" s="22">
        <v>2</v>
      </c>
      <c r="DC87" s="22">
        <v>1</v>
      </c>
      <c r="DE87" s="22" t="s">
        <v>2134</v>
      </c>
      <c r="DF87" s="22">
        <v>1</v>
      </c>
      <c r="DG87" s="22">
        <v>2</v>
      </c>
      <c r="DH87" s="22">
        <v>2</v>
      </c>
      <c r="DI87" s="22">
        <v>1</v>
      </c>
      <c r="DQ87" s="22" t="s">
        <v>2754</v>
      </c>
      <c r="EB87" s="22" t="s">
        <v>2134</v>
      </c>
      <c r="EC87" s="22">
        <v>2</v>
      </c>
      <c r="ED87" s="22">
        <v>2</v>
      </c>
      <c r="EE87" s="22">
        <v>1</v>
      </c>
      <c r="EH87" s="22" t="s">
        <v>2134</v>
      </c>
      <c r="EI87" s="22">
        <v>2</v>
      </c>
      <c r="EJ87" s="22">
        <v>1</v>
      </c>
      <c r="EK87" s="22">
        <v>1</v>
      </c>
      <c r="EM87" s="22" t="s">
        <v>2134</v>
      </c>
      <c r="EN87" s="22">
        <v>1</v>
      </c>
      <c r="EO87" s="22">
        <v>2</v>
      </c>
      <c r="EP87" s="22">
        <v>2</v>
      </c>
      <c r="EQ87" s="22">
        <v>1</v>
      </c>
      <c r="ES87" s="22" t="s">
        <v>2134</v>
      </c>
      <c r="ET87" s="22">
        <v>2</v>
      </c>
      <c r="EU87" s="22">
        <v>2</v>
      </c>
      <c r="EV87" s="22">
        <v>1</v>
      </c>
      <c r="EX87" s="22" t="s">
        <v>2134</v>
      </c>
      <c r="EY87" s="22">
        <v>1</v>
      </c>
      <c r="EZ87" s="22">
        <v>2</v>
      </c>
      <c r="FA87" s="22">
        <v>1</v>
      </c>
      <c r="FB87" s="22">
        <v>1</v>
      </c>
      <c r="FE87" s="22" t="s">
        <v>2134</v>
      </c>
      <c r="FF87" s="22">
        <v>1</v>
      </c>
      <c r="FG87" s="22">
        <v>2</v>
      </c>
      <c r="FH87" s="22">
        <v>1</v>
      </c>
      <c r="FI87" s="22">
        <v>1</v>
      </c>
      <c r="FK87" s="22" t="s">
        <v>2134</v>
      </c>
      <c r="FL87" s="22">
        <v>1</v>
      </c>
      <c r="FM87" s="22">
        <v>2</v>
      </c>
      <c r="FN87" s="22">
        <v>1</v>
      </c>
      <c r="FO87" s="22">
        <v>1</v>
      </c>
      <c r="GG87" s="22" t="s">
        <v>2134</v>
      </c>
      <c r="GH87" s="22">
        <v>1</v>
      </c>
      <c r="GI87" s="22">
        <v>1</v>
      </c>
      <c r="GJ87" s="22">
        <v>3</v>
      </c>
      <c r="GK87" s="22">
        <v>1</v>
      </c>
      <c r="GL87" s="22">
        <v>2</v>
      </c>
      <c r="GN87" s="22" t="s">
        <v>2134</v>
      </c>
      <c r="GO87" s="22">
        <v>1</v>
      </c>
      <c r="GP87" s="22">
        <v>1</v>
      </c>
      <c r="GQ87" s="22">
        <v>3</v>
      </c>
      <c r="GR87" s="22">
        <v>1</v>
      </c>
      <c r="GS87" s="22">
        <v>2</v>
      </c>
      <c r="GV87" s="22" t="s">
        <v>2134</v>
      </c>
      <c r="GW87" s="22">
        <v>1</v>
      </c>
      <c r="GX87" s="22">
        <v>2</v>
      </c>
      <c r="GY87" s="22">
        <v>2</v>
      </c>
      <c r="GZ87" s="22">
        <v>4</v>
      </c>
      <c r="HB87" s="22" t="s">
        <v>2134</v>
      </c>
      <c r="HC87" s="22">
        <v>1</v>
      </c>
      <c r="HD87" s="22">
        <v>2</v>
      </c>
      <c r="HE87" s="22">
        <v>2</v>
      </c>
      <c r="HF87" s="22">
        <v>4</v>
      </c>
    </row>
    <row r="88" spans="19:222">
      <c r="S88" s="22" t="s">
        <v>2134</v>
      </c>
      <c r="T88" s="22">
        <v>1</v>
      </c>
      <c r="U88" s="22">
        <v>1</v>
      </c>
      <c r="V88" s="22">
        <v>3</v>
      </c>
      <c r="W88" s="22">
        <v>7</v>
      </c>
      <c r="X88" s="22">
        <v>3</v>
      </c>
      <c r="AI88" s="252"/>
      <c r="AJ88" s="22" t="s">
        <v>2134</v>
      </c>
      <c r="AK88" s="22">
        <v>1</v>
      </c>
      <c r="AL88" s="22">
        <v>2</v>
      </c>
      <c r="AM88" s="22">
        <v>7</v>
      </c>
      <c r="AN88" s="22">
        <v>5</v>
      </c>
      <c r="AP88" s="22" t="s">
        <v>2134</v>
      </c>
      <c r="AQ88" s="22">
        <v>4</v>
      </c>
      <c r="AR88" s="22">
        <v>2</v>
      </c>
      <c r="AS88" s="22">
        <v>5</v>
      </c>
      <c r="AT88" s="40"/>
      <c r="AU88" s="22" t="s">
        <v>2134</v>
      </c>
      <c r="AV88" s="22">
        <v>4</v>
      </c>
      <c r="AW88" s="22">
        <v>2</v>
      </c>
      <c r="AX88" s="22">
        <v>5</v>
      </c>
      <c r="AZ88" s="22" t="s">
        <v>2134</v>
      </c>
      <c r="BA88" s="22">
        <v>4</v>
      </c>
      <c r="BB88" s="22">
        <v>2</v>
      </c>
      <c r="BC88" s="22">
        <v>5</v>
      </c>
      <c r="BE88" s="22" t="s">
        <v>2809</v>
      </c>
      <c r="BF88" s="22">
        <v>2</v>
      </c>
      <c r="BG88" s="22">
        <v>3</v>
      </c>
      <c r="BH88" s="22">
        <v>7</v>
      </c>
      <c r="BJ88" s="22" t="s">
        <v>2134</v>
      </c>
      <c r="BK88" s="22">
        <v>2</v>
      </c>
      <c r="BL88" s="22">
        <v>3</v>
      </c>
      <c r="BM88" s="22">
        <v>7</v>
      </c>
      <c r="BS88" s="22" t="s">
        <v>2134</v>
      </c>
      <c r="BT88" s="22">
        <v>2</v>
      </c>
      <c r="BU88" s="22">
        <v>3</v>
      </c>
      <c r="BV88" s="22">
        <v>7</v>
      </c>
      <c r="CF88" s="22" t="s">
        <v>2134</v>
      </c>
      <c r="CG88" s="22">
        <v>2</v>
      </c>
      <c r="CH88" s="22">
        <v>7</v>
      </c>
      <c r="CI88" s="22">
        <v>5</v>
      </c>
      <c r="CK88" s="22" t="s">
        <v>2134</v>
      </c>
      <c r="CL88" s="22">
        <v>2</v>
      </c>
      <c r="CM88" s="22">
        <v>7</v>
      </c>
      <c r="CN88" s="22">
        <v>5</v>
      </c>
      <c r="CS88" s="22" t="s">
        <v>2134</v>
      </c>
      <c r="CT88" s="22">
        <v>1</v>
      </c>
      <c r="CU88" s="22">
        <v>2</v>
      </c>
      <c r="CV88" s="22">
        <v>2</v>
      </c>
      <c r="CW88" s="22">
        <v>2</v>
      </c>
      <c r="CY88" s="22" t="s">
        <v>2134</v>
      </c>
      <c r="CZ88" s="22">
        <v>1</v>
      </c>
      <c r="DA88" s="22">
        <v>2</v>
      </c>
      <c r="DB88" s="22">
        <v>2</v>
      </c>
      <c r="DC88" s="22">
        <v>2</v>
      </c>
      <c r="DE88" s="22" t="s">
        <v>2134</v>
      </c>
      <c r="DF88" s="22">
        <v>1</v>
      </c>
      <c r="DG88" s="22">
        <v>2</v>
      </c>
      <c r="DH88" s="22">
        <v>2</v>
      </c>
      <c r="DI88" s="22">
        <v>2</v>
      </c>
      <c r="DQ88" s="335">
        <v>1</v>
      </c>
      <c r="EB88" s="22">
        <v>9181742</v>
      </c>
      <c r="EC88" s="22">
        <v>2</v>
      </c>
      <c r="ED88" s="22">
        <v>2</v>
      </c>
      <c r="EE88" s="22">
        <v>2</v>
      </c>
      <c r="EH88" s="22" t="s">
        <v>2134</v>
      </c>
      <c r="EI88" s="22">
        <v>2</v>
      </c>
      <c r="EJ88" s="22">
        <v>1</v>
      </c>
      <c r="EK88" s="22">
        <v>2</v>
      </c>
      <c r="EM88" s="22" t="s">
        <v>2134</v>
      </c>
      <c r="EN88" s="22">
        <v>1</v>
      </c>
      <c r="EO88" s="22">
        <v>2</v>
      </c>
      <c r="EP88" s="22">
        <v>2</v>
      </c>
      <c r="EQ88" s="22">
        <v>2</v>
      </c>
      <c r="ES88" s="22" t="s">
        <v>2134</v>
      </c>
      <c r="ET88" s="22">
        <v>2</v>
      </c>
      <c r="EU88" s="22">
        <v>2</v>
      </c>
      <c r="EV88" s="22">
        <v>2</v>
      </c>
      <c r="EX88" s="22" t="s">
        <v>2134</v>
      </c>
      <c r="EY88" s="22">
        <v>1</v>
      </c>
      <c r="EZ88" s="22">
        <v>2</v>
      </c>
      <c r="FA88" s="22">
        <v>1</v>
      </c>
      <c r="FB88" s="22">
        <v>2</v>
      </c>
      <c r="FE88" s="22" t="s">
        <v>2134</v>
      </c>
      <c r="FF88" s="22">
        <v>1</v>
      </c>
      <c r="FG88" s="22">
        <v>2</v>
      </c>
      <c r="FH88" s="22">
        <v>1</v>
      </c>
      <c r="FI88" s="22">
        <v>2</v>
      </c>
      <c r="FK88" s="22" t="s">
        <v>2134</v>
      </c>
      <c r="FL88" s="22">
        <v>1</v>
      </c>
      <c r="FM88" s="22">
        <v>2</v>
      </c>
      <c r="FN88" s="22">
        <v>1</v>
      </c>
      <c r="FO88" s="22">
        <v>2</v>
      </c>
      <c r="FZ88" s="22" t="s">
        <v>2787</v>
      </c>
      <c r="GG88" s="22" t="s">
        <v>2134</v>
      </c>
      <c r="GH88" s="22">
        <v>1</v>
      </c>
      <c r="GI88" s="22">
        <v>1</v>
      </c>
      <c r="GJ88" s="22">
        <v>3</v>
      </c>
      <c r="GK88" s="22">
        <v>1</v>
      </c>
      <c r="GL88" s="22">
        <v>3</v>
      </c>
      <c r="GN88" s="22" t="s">
        <v>2134</v>
      </c>
      <c r="GO88" s="22">
        <v>1</v>
      </c>
      <c r="GP88" s="22">
        <v>1</v>
      </c>
      <c r="GQ88" s="22">
        <v>3</v>
      </c>
      <c r="GR88" s="22">
        <v>1</v>
      </c>
      <c r="GS88" s="22">
        <v>3</v>
      </c>
      <c r="GV88" s="22" t="s">
        <v>2134</v>
      </c>
      <c r="GW88" s="22">
        <v>1</v>
      </c>
      <c r="GX88" s="22">
        <v>2</v>
      </c>
      <c r="GY88" s="22">
        <v>3</v>
      </c>
      <c r="GZ88" s="22">
        <v>1</v>
      </c>
      <c r="HB88" s="22" t="s">
        <v>2134</v>
      </c>
      <c r="HC88" s="22">
        <v>1</v>
      </c>
      <c r="HD88" s="22">
        <v>2</v>
      </c>
      <c r="HE88" s="22">
        <v>3</v>
      </c>
      <c r="HF88" s="22">
        <v>1</v>
      </c>
    </row>
    <row r="89" spans="19:222">
      <c r="S89" s="22" t="s">
        <v>2134</v>
      </c>
      <c r="T89" s="22">
        <v>1</v>
      </c>
      <c r="U89" s="22">
        <v>1</v>
      </c>
      <c r="V89" s="22">
        <v>3</v>
      </c>
      <c r="W89" s="22">
        <v>7</v>
      </c>
      <c r="X89" s="22">
        <v>4</v>
      </c>
      <c r="AJ89" s="22" t="s">
        <v>2134</v>
      </c>
      <c r="AK89" s="22">
        <v>1</v>
      </c>
      <c r="AL89" s="22">
        <v>3</v>
      </c>
      <c r="AM89" s="22">
        <v>1</v>
      </c>
      <c r="AN89" s="22">
        <v>1</v>
      </c>
      <c r="AP89" s="22" t="s">
        <v>2134</v>
      </c>
      <c r="AQ89" s="22">
        <v>4</v>
      </c>
      <c r="AR89" s="22">
        <v>3</v>
      </c>
      <c r="AS89" s="22">
        <v>1</v>
      </c>
      <c r="AT89" s="40"/>
      <c r="AU89" s="22" t="s">
        <v>2134</v>
      </c>
      <c r="AV89" s="22">
        <v>4</v>
      </c>
      <c r="AW89" s="22">
        <v>3</v>
      </c>
      <c r="AX89" s="22">
        <v>1</v>
      </c>
      <c r="AZ89" s="22" t="s">
        <v>2134</v>
      </c>
      <c r="BA89" s="22">
        <v>4</v>
      </c>
      <c r="BB89" s="22">
        <v>3</v>
      </c>
      <c r="BC89" s="22">
        <v>1</v>
      </c>
      <c r="BE89" s="22" t="s">
        <v>2134</v>
      </c>
      <c r="BF89" s="22">
        <v>2</v>
      </c>
      <c r="BG89" s="22">
        <v>4</v>
      </c>
      <c r="BH89" s="22">
        <v>1</v>
      </c>
      <c r="BJ89" s="22" t="s">
        <v>2134</v>
      </c>
      <c r="BK89" s="22">
        <v>2</v>
      </c>
      <c r="BL89" s="22">
        <v>4</v>
      </c>
      <c r="BM89" s="22">
        <v>1</v>
      </c>
      <c r="BS89" s="22" t="s">
        <v>2134</v>
      </c>
      <c r="BT89" s="22">
        <v>2</v>
      </c>
      <c r="BU89" s="22">
        <v>4</v>
      </c>
      <c r="BV89" s="22">
        <v>1</v>
      </c>
      <c r="CF89" s="22" t="s">
        <v>2134</v>
      </c>
      <c r="CG89" s="22">
        <v>3</v>
      </c>
      <c r="CH89" s="22">
        <v>1</v>
      </c>
      <c r="CI89" s="22">
        <v>1</v>
      </c>
      <c r="CK89" s="22" t="s">
        <v>2134</v>
      </c>
      <c r="CL89" s="22">
        <v>3</v>
      </c>
      <c r="CM89" s="22">
        <v>1</v>
      </c>
      <c r="CN89" s="22">
        <v>1</v>
      </c>
      <c r="CS89" s="22" t="s">
        <v>2134</v>
      </c>
      <c r="CT89" s="22">
        <v>1</v>
      </c>
      <c r="CU89" s="22">
        <v>2</v>
      </c>
      <c r="CV89" s="22">
        <v>2</v>
      </c>
      <c r="CW89" s="22">
        <v>3</v>
      </c>
      <c r="CY89" s="22" t="s">
        <v>2134</v>
      </c>
      <c r="CZ89" s="22">
        <v>1</v>
      </c>
      <c r="DA89" s="22">
        <v>2</v>
      </c>
      <c r="DB89" s="22">
        <v>2</v>
      </c>
      <c r="DC89" s="22">
        <v>3</v>
      </c>
      <c r="DE89" s="22" t="s">
        <v>2134</v>
      </c>
      <c r="DF89" s="22">
        <v>1</v>
      </c>
      <c r="DG89" s="22">
        <v>2</v>
      </c>
      <c r="DH89" s="22">
        <v>2</v>
      </c>
      <c r="DI89" s="22">
        <v>3</v>
      </c>
      <c r="EB89" s="22">
        <v>9181742</v>
      </c>
      <c r="EC89" s="22">
        <v>2</v>
      </c>
      <c r="ED89" s="22">
        <v>2</v>
      </c>
      <c r="EE89" s="22">
        <v>3</v>
      </c>
      <c r="EH89" s="22" t="s">
        <v>2134</v>
      </c>
      <c r="EI89" s="22">
        <v>2</v>
      </c>
      <c r="EJ89" s="22">
        <v>1</v>
      </c>
      <c r="EK89" s="22">
        <v>3</v>
      </c>
      <c r="EM89" s="22" t="s">
        <v>2134</v>
      </c>
      <c r="EN89" s="22">
        <v>1</v>
      </c>
      <c r="EO89" s="22">
        <v>2</v>
      </c>
      <c r="EP89" s="22">
        <v>2</v>
      </c>
      <c r="EQ89" s="22">
        <v>3</v>
      </c>
      <c r="ES89" s="22" t="s">
        <v>2134</v>
      </c>
      <c r="ET89" s="22">
        <v>2</v>
      </c>
      <c r="EU89" s="22">
        <v>2</v>
      </c>
      <c r="EV89" s="22">
        <v>3</v>
      </c>
      <c r="EX89" s="22" t="s">
        <v>2134</v>
      </c>
      <c r="EY89" s="22">
        <v>1</v>
      </c>
      <c r="EZ89" s="22">
        <v>2</v>
      </c>
      <c r="FA89" s="22">
        <v>1</v>
      </c>
      <c r="FB89" s="22">
        <v>3</v>
      </c>
      <c r="FE89" s="22" t="s">
        <v>2134</v>
      </c>
      <c r="FF89" s="22">
        <v>1</v>
      </c>
      <c r="FG89" s="22">
        <v>2</v>
      </c>
      <c r="FH89" s="22">
        <v>1</v>
      </c>
      <c r="FI89" s="22">
        <v>3</v>
      </c>
      <c r="FK89" s="22" t="s">
        <v>2134</v>
      </c>
      <c r="FL89" s="22">
        <v>1</v>
      </c>
      <c r="FM89" s="22">
        <v>2</v>
      </c>
      <c r="FN89" s="22">
        <v>1</v>
      </c>
      <c r="FO89" s="22">
        <v>3</v>
      </c>
      <c r="FZ89" s="22" t="s">
        <v>2788</v>
      </c>
      <c r="GG89" s="22" t="s">
        <v>2134</v>
      </c>
      <c r="GH89" s="22">
        <v>1</v>
      </c>
      <c r="GI89" s="22">
        <v>1</v>
      </c>
      <c r="GJ89" s="22">
        <v>3</v>
      </c>
      <c r="GK89" s="22">
        <v>2</v>
      </c>
      <c r="GL89" s="22">
        <v>1</v>
      </c>
      <c r="GN89" s="22" t="s">
        <v>2134</v>
      </c>
      <c r="GO89" s="22">
        <v>1</v>
      </c>
      <c r="GP89" s="22">
        <v>1</v>
      </c>
      <c r="GQ89" s="22">
        <v>3</v>
      </c>
      <c r="GR89" s="22">
        <v>2</v>
      </c>
      <c r="GS89" s="22">
        <v>1</v>
      </c>
      <c r="GV89" s="22" t="s">
        <v>2134</v>
      </c>
      <c r="GW89" s="22">
        <v>1</v>
      </c>
      <c r="GX89" s="22">
        <v>2</v>
      </c>
      <c r="GY89" s="22">
        <v>3</v>
      </c>
      <c r="GZ89" s="22">
        <v>2</v>
      </c>
      <c r="HB89" s="22" t="s">
        <v>2134</v>
      </c>
      <c r="HC89" s="22">
        <v>1</v>
      </c>
      <c r="HD89" s="22">
        <v>2</v>
      </c>
      <c r="HE89" s="22">
        <v>3</v>
      </c>
      <c r="HF89" s="22">
        <v>2</v>
      </c>
    </row>
    <row r="90" spans="19:222">
      <c r="S90" s="22" t="s">
        <v>2134</v>
      </c>
      <c r="T90" s="22">
        <v>1</v>
      </c>
      <c r="U90" s="22">
        <v>1</v>
      </c>
      <c r="V90" s="22">
        <v>4</v>
      </c>
      <c r="W90" s="22">
        <v>1</v>
      </c>
      <c r="X90" s="22">
        <v>1</v>
      </c>
      <c r="AJ90" s="22" t="s">
        <v>2134</v>
      </c>
      <c r="AK90" s="22">
        <v>1</v>
      </c>
      <c r="AL90" s="22">
        <v>3</v>
      </c>
      <c r="AM90" s="22">
        <v>1</v>
      </c>
      <c r="AN90" s="22">
        <v>2</v>
      </c>
      <c r="AP90" s="22" t="s">
        <v>2134</v>
      </c>
      <c r="AQ90" s="22">
        <v>4</v>
      </c>
      <c r="AR90" s="22">
        <v>3</v>
      </c>
      <c r="AS90" s="22">
        <v>2</v>
      </c>
      <c r="AT90" s="40"/>
      <c r="AU90" s="22" t="s">
        <v>2134</v>
      </c>
      <c r="AV90" s="22">
        <v>4</v>
      </c>
      <c r="AW90" s="22">
        <v>3</v>
      </c>
      <c r="AX90" s="22">
        <v>2</v>
      </c>
      <c r="AZ90" s="22" t="s">
        <v>2134</v>
      </c>
      <c r="BA90" s="22">
        <v>4</v>
      </c>
      <c r="BB90" s="22">
        <v>3</v>
      </c>
      <c r="BC90" s="22">
        <v>2</v>
      </c>
      <c r="BE90" s="22" t="s">
        <v>2134</v>
      </c>
      <c r="BF90" s="22">
        <v>2</v>
      </c>
      <c r="BG90" s="22">
        <v>4</v>
      </c>
      <c r="BH90" s="22">
        <v>2</v>
      </c>
      <c r="BJ90" s="22" t="s">
        <v>2134</v>
      </c>
      <c r="BK90" s="22">
        <v>2</v>
      </c>
      <c r="BL90" s="22">
        <v>4</v>
      </c>
      <c r="BM90" s="22">
        <v>2</v>
      </c>
      <c r="BS90" s="22" t="s">
        <v>2134</v>
      </c>
      <c r="BT90" s="22">
        <v>2</v>
      </c>
      <c r="BU90" s="22">
        <v>4</v>
      </c>
      <c r="BV90" s="22">
        <v>2</v>
      </c>
      <c r="CF90" s="22" t="s">
        <v>2134</v>
      </c>
      <c r="CG90" s="22">
        <v>3</v>
      </c>
      <c r="CH90" s="22">
        <v>1</v>
      </c>
      <c r="CI90" s="22">
        <v>2</v>
      </c>
      <c r="CK90" s="22" t="s">
        <v>2134</v>
      </c>
      <c r="CL90" s="22">
        <v>3</v>
      </c>
      <c r="CM90" s="22">
        <v>1</v>
      </c>
      <c r="CN90" s="22">
        <v>2</v>
      </c>
      <c r="CS90" s="22" t="s">
        <v>2134</v>
      </c>
      <c r="CT90" s="22">
        <v>1</v>
      </c>
      <c r="CU90" s="22">
        <v>2</v>
      </c>
      <c r="CV90" s="22">
        <v>2</v>
      </c>
      <c r="CW90" s="22">
        <v>4</v>
      </c>
      <c r="CY90" s="22" t="s">
        <v>2134</v>
      </c>
      <c r="CZ90" s="22">
        <v>1</v>
      </c>
      <c r="DA90" s="22">
        <v>2</v>
      </c>
      <c r="DB90" s="22">
        <v>2</v>
      </c>
      <c r="DC90" s="22">
        <v>4</v>
      </c>
      <c r="DE90" s="22" t="s">
        <v>2134</v>
      </c>
      <c r="DF90" s="22">
        <v>1</v>
      </c>
      <c r="DG90" s="22">
        <v>2</v>
      </c>
      <c r="DH90" s="22">
        <v>2</v>
      </c>
      <c r="DI90" s="22">
        <v>4</v>
      </c>
      <c r="EB90" s="22">
        <v>9183613</v>
      </c>
      <c r="EC90" s="22">
        <v>2</v>
      </c>
      <c r="ED90" s="22">
        <v>2</v>
      </c>
      <c r="EE90" s="22">
        <v>4</v>
      </c>
      <c r="EH90" s="22" t="s">
        <v>2134</v>
      </c>
      <c r="EI90" s="22">
        <v>2</v>
      </c>
      <c r="EJ90" s="22">
        <v>1</v>
      </c>
      <c r="EK90" s="22">
        <v>4</v>
      </c>
      <c r="EM90" s="22" t="s">
        <v>2134</v>
      </c>
      <c r="EN90" s="22">
        <v>1</v>
      </c>
      <c r="EO90" s="22">
        <v>2</v>
      </c>
      <c r="EP90" s="22">
        <v>2</v>
      </c>
      <c r="EQ90" s="22">
        <v>4</v>
      </c>
      <c r="ES90" s="22" t="s">
        <v>2134</v>
      </c>
      <c r="ET90" s="22">
        <v>2</v>
      </c>
      <c r="EU90" s="22">
        <v>2</v>
      </c>
      <c r="EV90" s="22">
        <v>4</v>
      </c>
      <c r="EX90" s="22" t="s">
        <v>2134</v>
      </c>
      <c r="EY90" s="22">
        <v>1</v>
      </c>
      <c r="EZ90" s="22">
        <v>2</v>
      </c>
      <c r="FA90" s="22">
        <v>1</v>
      </c>
      <c r="FB90" s="22">
        <v>4</v>
      </c>
      <c r="FE90" s="22" t="s">
        <v>2134</v>
      </c>
      <c r="FF90" s="22">
        <v>1</v>
      </c>
      <c r="FG90" s="22">
        <v>2</v>
      </c>
      <c r="FH90" s="22">
        <v>1</v>
      </c>
      <c r="FI90" s="22">
        <v>4</v>
      </c>
      <c r="FK90" s="22" t="s">
        <v>2134</v>
      </c>
      <c r="FL90" s="22">
        <v>1</v>
      </c>
      <c r="FM90" s="22">
        <v>2</v>
      </c>
      <c r="FN90" s="22">
        <v>1</v>
      </c>
      <c r="FO90" s="22">
        <v>4</v>
      </c>
      <c r="FZ90" s="22" t="s">
        <v>2789</v>
      </c>
      <c r="GG90" s="22" t="s">
        <v>2134</v>
      </c>
      <c r="GH90" s="22">
        <v>1</v>
      </c>
      <c r="GI90" s="22">
        <v>1</v>
      </c>
      <c r="GJ90" s="22">
        <v>3</v>
      </c>
      <c r="GK90" s="22">
        <v>2</v>
      </c>
      <c r="GL90" s="22">
        <v>2</v>
      </c>
      <c r="GN90" s="22" t="s">
        <v>2134</v>
      </c>
      <c r="GO90" s="22">
        <v>1</v>
      </c>
      <c r="GP90" s="22">
        <v>1</v>
      </c>
      <c r="GQ90" s="22">
        <v>3</v>
      </c>
      <c r="GR90" s="22">
        <v>2</v>
      </c>
      <c r="GS90" s="22">
        <v>2</v>
      </c>
      <c r="GV90" s="22" t="s">
        <v>2134</v>
      </c>
      <c r="GW90" s="22">
        <v>1</v>
      </c>
      <c r="GX90" s="22">
        <v>2</v>
      </c>
      <c r="GY90" s="22">
        <v>3</v>
      </c>
      <c r="GZ90" s="22">
        <v>3</v>
      </c>
      <c r="HB90" s="22" t="s">
        <v>2134</v>
      </c>
      <c r="HC90" s="22">
        <v>1</v>
      </c>
      <c r="HD90" s="22">
        <v>2</v>
      </c>
      <c r="HE90" s="22">
        <v>3</v>
      </c>
      <c r="HF90" s="22">
        <v>3</v>
      </c>
    </row>
    <row r="91" spans="19:222">
      <c r="S91" s="22" t="s">
        <v>2134</v>
      </c>
      <c r="T91" s="22">
        <v>1</v>
      </c>
      <c r="U91" s="22">
        <v>1</v>
      </c>
      <c r="V91" s="22">
        <v>4</v>
      </c>
      <c r="W91" s="22">
        <v>1</v>
      </c>
      <c r="X91" s="22">
        <v>2</v>
      </c>
      <c r="AJ91" s="22" t="s">
        <v>2134</v>
      </c>
      <c r="AK91" s="22">
        <v>1</v>
      </c>
      <c r="AL91" s="22">
        <v>3</v>
      </c>
      <c r="AM91" s="22">
        <v>1</v>
      </c>
      <c r="AN91" s="22">
        <v>3</v>
      </c>
      <c r="AP91" s="22" t="s">
        <v>2134</v>
      </c>
      <c r="AQ91" s="22">
        <v>4</v>
      </c>
      <c r="AR91" s="22">
        <v>3</v>
      </c>
      <c r="AS91" s="22">
        <v>3</v>
      </c>
      <c r="AT91" s="40"/>
      <c r="AU91" s="22" t="s">
        <v>2134</v>
      </c>
      <c r="AV91" s="22">
        <v>4</v>
      </c>
      <c r="AW91" s="22">
        <v>3</v>
      </c>
      <c r="AX91" s="22">
        <v>3</v>
      </c>
      <c r="AZ91" s="22" t="s">
        <v>2134</v>
      </c>
      <c r="BA91" s="22">
        <v>4</v>
      </c>
      <c r="BB91" s="22">
        <v>3</v>
      </c>
      <c r="BC91" s="22">
        <v>3</v>
      </c>
      <c r="BE91" s="22" t="s">
        <v>2134</v>
      </c>
      <c r="BF91" s="22">
        <v>2</v>
      </c>
      <c r="BG91" s="22">
        <v>4</v>
      </c>
      <c r="BH91" s="22">
        <v>3</v>
      </c>
      <c r="BJ91" s="22" t="s">
        <v>2134</v>
      </c>
      <c r="BK91" s="22">
        <v>2</v>
      </c>
      <c r="BL91" s="22">
        <v>4</v>
      </c>
      <c r="BM91" s="22">
        <v>3</v>
      </c>
      <c r="BS91" s="22" t="s">
        <v>2134</v>
      </c>
      <c r="BT91" s="22">
        <v>2</v>
      </c>
      <c r="BU91" s="22">
        <v>4</v>
      </c>
      <c r="BV91" s="22">
        <v>3</v>
      </c>
      <c r="CF91" s="22" t="s">
        <v>2134</v>
      </c>
      <c r="CG91" s="22">
        <v>3</v>
      </c>
      <c r="CH91" s="22">
        <v>1</v>
      </c>
      <c r="CI91" s="22">
        <v>3</v>
      </c>
      <c r="CK91" s="22" t="s">
        <v>2134</v>
      </c>
      <c r="CL91" s="22">
        <v>3</v>
      </c>
      <c r="CM91" s="22">
        <v>1</v>
      </c>
      <c r="CN91" s="22">
        <v>3</v>
      </c>
      <c r="CS91" s="22" t="s">
        <v>2134</v>
      </c>
      <c r="CT91" s="22">
        <v>1</v>
      </c>
      <c r="CU91" s="22">
        <v>2</v>
      </c>
      <c r="CV91" s="22">
        <v>2</v>
      </c>
      <c r="CW91" s="22">
        <v>5</v>
      </c>
      <c r="CY91" s="22" t="s">
        <v>2134</v>
      </c>
      <c r="CZ91" s="22">
        <v>1</v>
      </c>
      <c r="DA91" s="22">
        <v>2</v>
      </c>
      <c r="DB91" s="22">
        <v>2</v>
      </c>
      <c r="DC91" s="22">
        <v>5</v>
      </c>
      <c r="DE91" s="22" t="s">
        <v>2134</v>
      </c>
      <c r="DF91" s="22">
        <v>1</v>
      </c>
      <c r="DG91" s="22">
        <v>2</v>
      </c>
      <c r="DH91" s="22">
        <v>2</v>
      </c>
      <c r="DI91" s="22">
        <v>5</v>
      </c>
      <c r="EB91" s="22">
        <v>9183615</v>
      </c>
      <c r="EC91" s="22">
        <v>2</v>
      </c>
      <c r="ED91" s="22">
        <v>2</v>
      </c>
      <c r="EE91" s="22">
        <v>5</v>
      </c>
      <c r="EH91" s="22" t="s">
        <v>2134</v>
      </c>
      <c r="EI91" s="22">
        <v>2</v>
      </c>
      <c r="EJ91" s="22">
        <v>1</v>
      </c>
      <c r="EK91" s="22">
        <v>5</v>
      </c>
      <c r="EM91" s="22" t="s">
        <v>2134</v>
      </c>
      <c r="EN91" s="22">
        <v>1</v>
      </c>
      <c r="EO91" s="22">
        <v>2</v>
      </c>
      <c r="EP91" s="22">
        <v>2</v>
      </c>
      <c r="EQ91" s="22">
        <v>5</v>
      </c>
      <c r="ES91" s="22" t="s">
        <v>2134</v>
      </c>
      <c r="ET91" s="22">
        <v>2</v>
      </c>
      <c r="EU91" s="22">
        <v>2</v>
      </c>
      <c r="EV91" s="22">
        <v>5</v>
      </c>
      <c r="EX91" s="22" t="s">
        <v>2134</v>
      </c>
      <c r="EY91" s="22">
        <v>1</v>
      </c>
      <c r="EZ91" s="22">
        <v>2</v>
      </c>
      <c r="FA91" s="22">
        <v>2</v>
      </c>
      <c r="FB91" s="22">
        <v>1</v>
      </c>
      <c r="FE91" s="22" t="s">
        <v>2134</v>
      </c>
      <c r="FF91" s="22">
        <v>1</v>
      </c>
      <c r="FG91" s="22">
        <v>2</v>
      </c>
      <c r="FH91" s="22">
        <v>2</v>
      </c>
      <c r="FI91" s="22">
        <v>1</v>
      </c>
      <c r="FK91" s="22" t="s">
        <v>2134</v>
      </c>
      <c r="FL91" s="22">
        <v>1</v>
      </c>
      <c r="FM91" s="22">
        <v>2</v>
      </c>
      <c r="FN91" s="22">
        <v>2</v>
      </c>
      <c r="FO91" s="22">
        <v>1</v>
      </c>
      <c r="FZ91" s="335">
        <v>1</v>
      </c>
      <c r="GG91" s="22" t="s">
        <v>2134</v>
      </c>
      <c r="GH91" s="22">
        <v>1</v>
      </c>
      <c r="GI91" s="22">
        <v>1</v>
      </c>
      <c r="GJ91" s="22">
        <v>3</v>
      </c>
      <c r="GK91" s="22">
        <v>2</v>
      </c>
      <c r="GL91" s="22">
        <v>3</v>
      </c>
      <c r="GN91" s="22" t="s">
        <v>2134</v>
      </c>
      <c r="GO91" s="22">
        <v>1</v>
      </c>
      <c r="GP91" s="22">
        <v>1</v>
      </c>
      <c r="GQ91" s="22">
        <v>3</v>
      </c>
      <c r="GR91" s="22">
        <v>2</v>
      </c>
      <c r="GS91" s="22">
        <v>3</v>
      </c>
      <c r="GV91" s="22" t="s">
        <v>2134</v>
      </c>
      <c r="GW91" s="22">
        <v>1</v>
      </c>
      <c r="GX91" s="22">
        <v>2</v>
      </c>
      <c r="GY91" s="22">
        <v>3</v>
      </c>
      <c r="GZ91" s="22">
        <v>4</v>
      </c>
      <c r="HB91" s="22" t="s">
        <v>2134</v>
      </c>
      <c r="HC91" s="22">
        <v>1</v>
      </c>
      <c r="HD91" s="22">
        <v>2</v>
      </c>
      <c r="HE91" s="22">
        <v>3</v>
      </c>
      <c r="HF91" s="22">
        <v>4</v>
      </c>
    </row>
    <row r="92" spans="19:222">
      <c r="S92" s="22" t="s">
        <v>2134</v>
      </c>
      <c r="T92" s="22">
        <v>1</v>
      </c>
      <c r="U92" s="22">
        <v>1</v>
      </c>
      <c r="V92" s="22">
        <v>4</v>
      </c>
      <c r="W92" s="22">
        <v>1</v>
      </c>
      <c r="X92" s="22">
        <v>3</v>
      </c>
      <c r="AJ92" s="22" t="s">
        <v>2134</v>
      </c>
      <c r="AK92" s="22">
        <v>1</v>
      </c>
      <c r="AL92" s="22">
        <v>3</v>
      </c>
      <c r="AM92" s="22">
        <v>1</v>
      </c>
      <c r="AN92" s="22">
        <v>4</v>
      </c>
      <c r="AP92" s="22" t="s">
        <v>2134</v>
      </c>
      <c r="AQ92" s="22">
        <v>4</v>
      </c>
      <c r="AR92" s="22">
        <v>3</v>
      </c>
      <c r="AS92" s="22">
        <v>4</v>
      </c>
      <c r="AT92" s="40"/>
      <c r="AU92" s="22" t="s">
        <v>2134</v>
      </c>
      <c r="AV92" s="22">
        <v>4</v>
      </c>
      <c r="AW92" s="22">
        <v>3</v>
      </c>
      <c r="AX92" s="22">
        <v>4</v>
      </c>
      <c r="AZ92" s="22" t="s">
        <v>2134</v>
      </c>
      <c r="BA92" s="22">
        <v>4</v>
      </c>
      <c r="BB92" s="22">
        <v>3</v>
      </c>
      <c r="BC92" s="22">
        <v>4</v>
      </c>
      <c r="BE92" s="22" t="s">
        <v>2134</v>
      </c>
      <c r="BF92" s="22">
        <v>2</v>
      </c>
      <c r="BG92" s="22">
        <v>4</v>
      </c>
      <c r="BH92" s="22">
        <v>4</v>
      </c>
      <c r="BJ92" s="22" t="s">
        <v>2134</v>
      </c>
      <c r="BK92" s="22">
        <v>2</v>
      </c>
      <c r="BL92" s="22">
        <v>4</v>
      </c>
      <c r="BM92" s="22">
        <v>4</v>
      </c>
      <c r="BS92" s="22" t="s">
        <v>2134</v>
      </c>
      <c r="BT92" s="22">
        <v>2</v>
      </c>
      <c r="BU92" s="22">
        <v>4</v>
      </c>
      <c r="BV92" s="22">
        <v>4</v>
      </c>
      <c r="CF92" s="22" t="s">
        <v>2134</v>
      </c>
      <c r="CG92" s="22">
        <v>3</v>
      </c>
      <c r="CH92" s="22">
        <v>1</v>
      </c>
      <c r="CI92" s="22">
        <v>4</v>
      </c>
      <c r="CK92" s="22" t="s">
        <v>2134</v>
      </c>
      <c r="CL92" s="22">
        <v>3</v>
      </c>
      <c r="CM92" s="22">
        <v>1</v>
      </c>
      <c r="CN92" s="22">
        <v>4</v>
      </c>
      <c r="CS92" s="22" t="s">
        <v>2134</v>
      </c>
      <c r="CT92" s="22">
        <v>1</v>
      </c>
      <c r="CU92" s="22">
        <v>2</v>
      </c>
      <c r="CV92" s="22">
        <v>2</v>
      </c>
      <c r="CW92" s="22">
        <v>6</v>
      </c>
      <c r="CY92" s="22" t="s">
        <v>2134</v>
      </c>
      <c r="CZ92" s="22">
        <v>1</v>
      </c>
      <c r="DA92" s="22">
        <v>2</v>
      </c>
      <c r="DB92" s="22">
        <v>2</v>
      </c>
      <c r="DC92" s="22">
        <v>6</v>
      </c>
      <c r="DE92" s="22" t="s">
        <v>2134</v>
      </c>
      <c r="DF92" s="22">
        <v>1</v>
      </c>
      <c r="DG92" s="22">
        <v>2</v>
      </c>
      <c r="DH92" s="22">
        <v>2</v>
      </c>
      <c r="DI92" s="22">
        <v>6</v>
      </c>
      <c r="EB92" s="22">
        <v>9183615</v>
      </c>
      <c r="EC92" s="22">
        <v>2</v>
      </c>
      <c r="ED92" s="22">
        <v>2</v>
      </c>
      <c r="EE92" s="22">
        <v>6</v>
      </c>
      <c r="EH92" s="22" t="s">
        <v>2134</v>
      </c>
      <c r="EI92" s="22">
        <v>2</v>
      </c>
      <c r="EJ92" s="22">
        <v>1</v>
      </c>
      <c r="EK92" s="22">
        <v>6</v>
      </c>
      <c r="EM92" s="22" t="s">
        <v>2134</v>
      </c>
      <c r="EN92" s="22">
        <v>1</v>
      </c>
      <c r="EO92" s="22">
        <v>2</v>
      </c>
      <c r="EP92" s="22">
        <v>2</v>
      </c>
      <c r="EQ92" s="22">
        <v>6</v>
      </c>
      <c r="ES92" s="22" t="s">
        <v>2134</v>
      </c>
      <c r="ET92" s="22">
        <v>2</v>
      </c>
      <c r="EU92" s="22">
        <v>2</v>
      </c>
      <c r="EV92" s="22">
        <v>6</v>
      </c>
      <c r="EX92" s="22" t="s">
        <v>2134</v>
      </c>
      <c r="EY92" s="22">
        <v>1</v>
      </c>
      <c r="EZ92" s="22">
        <v>2</v>
      </c>
      <c r="FA92" s="22">
        <v>2</v>
      </c>
      <c r="FB92" s="22">
        <v>2</v>
      </c>
      <c r="FE92" s="22" t="s">
        <v>2134</v>
      </c>
      <c r="FF92" s="22">
        <v>1</v>
      </c>
      <c r="FG92" s="22">
        <v>2</v>
      </c>
      <c r="FH92" s="22">
        <v>2</v>
      </c>
      <c r="FI92" s="22">
        <v>2</v>
      </c>
      <c r="FK92" s="22" t="s">
        <v>2134</v>
      </c>
      <c r="FL92" s="22">
        <v>1</v>
      </c>
      <c r="FM92" s="22">
        <v>2</v>
      </c>
      <c r="FN92" s="22">
        <v>2</v>
      </c>
      <c r="FO92" s="22">
        <v>2</v>
      </c>
      <c r="GG92" s="22" t="s">
        <v>2134</v>
      </c>
      <c r="GH92" s="22">
        <v>1</v>
      </c>
      <c r="GI92" s="22">
        <v>1</v>
      </c>
      <c r="GJ92" s="22">
        <v>3</v>
      </c>
      <c r="GK92" s="22">
        <v>3</v>
      </c>
      <c r="GL92" s="22">
        <v>1</v>
      </c>
      <c r="GN92" s="22" t="s">
        <v>2134</v>
      </c>
      <c r="GO92" s="22">
        <v>1</v>
      </c>
      <c r="GP92" s="22">
        <v>1</v>
      </c>
      <c r="GQ92" s="22">
        <v>3</v>
      </c>
      <c r="GR92" s="22">
        <v>3</v>
      </c>
      <c r="GS92" s="22">
        <v>1</v>
      </c>
      <c r="GV92" s="22" t="s">
        <v>2134</v>
      </c>
      <c r="GW92" s="22">
        <v>1</v>
      </c>
      <c r="GX92" s="22">
        <v>3</v>
      </c>
      <c r="GY92" s="22">
        <v>1</v>
      </c>
      <c r="GZ92" s="22">
        <v>1</v>
      </c>
      <c r="HB92" s="22" t="s">
        <v>2134</v>
      </c>
      <c r="HC92" s="22">
        <v>1</v>
      </c>
      <c r="HD92" s="22">
        <v>3</v>
      </c>
      <c r="HE92" s="22">
        <v>1</v>
      </c>
      <c r="HF92" s="22">
        <v>1</v>
      </c>
    </row>
    <row r="93" spans="19:222">
      <c r="S93" s="22" t="s">
        <v>2134</v>
      </c>
      <c r="T93" s="22">
        <v>1</v>
      </c>
      <c r="U93" s="22">
        <v>1</v>
      </c>
      <c r="V93" s="22">
        <v>4</v>
      </c>
      <c r="W93" s="22">
        <v>1</v>
      </c>
      <c r="X93" s="22">
        <v>4</v>
      </c>
      <c r="AJ93" s="22" t="s">
        <v>2134</v>
      </c>
      <c r="AK93" s="22">
        <v>1</v>
      </c>
      <c r="AL93" s="22">
        <v>3</v>
      </c>
      <c r="AM93" s="22">
        <v>1</v>
      </c>
      <c r="AN93" s="22">
        <v>5</v>
      </c>
      <c r="AP93" s="22" t="s">
        <v>2134</v>
      </c>
      <c r="AQ93" s="22">
        <v>4</v>
      </c>
      <c r="AR93" s="22">
        <v>3</v>
      </c>
      <c r="AS93" s="22">
        <v>5</v>
      </c>
      <c r="AT93" s="40"/>
      <c r="AU93" s="22" t="s">
        <v>2134</v>
      </c>
      <c r="AV93" s="22">
        <v>4</v>
      </c>
      <c r="AW93" s="22">
        <v>3</v>
      </c>
      <c r="AX93" s="22">
        <v>5</v>
      </c>
      <c r="AZ93" s="22" t="s">
        <v>2134</v>
      </c>
      <c r="BA93" s="22">
        <v>4</v>
      </c>
      <c r="BB93" s="22">
        <v>3</v>
      </c>
      <c r="BC93" s="22">
        <v>5</v>
      </c>
      <c r="BE93" s="22" t="s">
        <v>2134</v>
      </c>
      <c r="BF93" s="22">
        <v>2</v>
      </c>
      <c r="BG93" s="22">
        <v>4</v>
      </c>
      <c r="BH93" s="22">
        <v>5</v>
      </c>
      <c r="BJ93" s="22" t="s">
        <v>2134</v>
      </c>
      <c r="BK93" s="22">
        <v>2</v>
      </c>
      <c r="BL93" s="22">
        <v>4</v>
      </c>
      <c r="BM93" s="22">
        <v>5</v>
      </c>
      <c r="BS93" s="22" t="s">
        <v>2134</v>
      </c>
      <c r="BT93" s="22">
        <v>2</v>
      </c>
      <c r="BU93" s="22">
        <v>4</v>
      </c>
      <c r="BV93" s="22">
        <v>5</v>
      </c>
      <c r="CF93" s="22" t="s">
        <v>2134</v>
      </c>
      <c r="CG93" s="22">
        <v>3</v>
      </c>
      <c r="CH93" s="22">
        <v>1</v>
      </c>
      <c r="CI93" s="22">
        <v>5</v>
      </c>
      <c r="CK93" s="22" t="s">
        <v>2134</v>
      </c>
      <c r="CL93" s="22">
        <v>3</v>
      </c>
      <c r="CM93" s="22">
        <v>1</v>
      </c>
      <c r="CN93" s="22">
        <v>5</v>
      </c>
      <c r="CS93" s="22" t="s">
        <v>2134</v>
      </c>
      <c r="CT93" s="22">
        <v>1</v>
      </c>
      <c r="CU93" s="22">
        <v>2</v>
      </c>
      <c r="CV93" s="22">
        <v>2</v>
      </c>
      <c r="CW93" s="22">
        <v>7</v>
      </c>
      <c r="CY93" s="22" t="s">
        <v>2134</v>
      </c>
      <c r="CZ93" s="22">
        <v>1</v>
      </c>
      <c r="DA93" s="22">
        <v>2</v>
      </c>
      <c r="DB93" s="22">
        <v>2</v>
      </c>
      <c r="DC93" s="22">
        <v>7</v>
      </c>
      <c r="DE93" s="22" t="s">
        <v>2134</v>
      </c>
      <c r="DF93" s="22">
        <v>1</v>
      </c>
      <c r="DG93" s="22">
        <v>2</v>
      </c>
      <c r="DH93" s="22">
        <v>2</v>
      </c>
      <c r="DI93" s="22">
        <v>7</v>
      </c>
      <c r="EB93" s="22">
        <v>9193053</v>
      </c>
      <c r="EC93" s="22">
        <v>2</v>
      </c>
      <c r="ED93" s="22">
        <v>2</v>
      </c>
      <c r="EE93" s="22">
        <v>7</v>
      </c>
      <c r="EH93" s="22" t="s">
        <v>2134</v>
      </c>
      <c r="EI93" s="22">
        <v>2</v>
      </c>
      <c r="EJ93" s="22">
        <v>1</v>
      </c>
      <c r="EK93" s="22">
        <v>7</v>
      </c>
      <c r="EM93" s="22" t="s">
        <v>2134</v>
      </c>
      <c r="EN93" s="22">
        <v>1</v>
      </c>
      <c r="EO93" s="22">
        <v>2</v>
      </c>
      <c r="EP93" s="22">
        <v>2</v>
      </c>
      <c r="EQ93" s="22">
        <v>7</v>
      </c>
      <c r="ES93" s="22" t="s">
        <v>2134</v>
      </c>
      <c r="ET93" s="22">
        <v>2</v>
      </c>
      <c r="EU93" s="22">
        <v>2</v>
      </c>
      <c r="EV93" s="22">
        <v>7</v>
      </c>
      <c r="EX93" s="22" t="s">
        <v>2134</v>
      </c>
      <c r="EY93" s="22">
        <v>1</v>
      </c>
      <c r="EZ93" s="22">
        <v>2</v>
      </c>
      <c r="FA93" s="22">
        <v>2</v>
      </c>
      <c r="FB93" s="22">
        <v>3</v>
      </c>
      <c r="FE93" s="22" t="s">
        <v>2134</v>
      </c>
      <c r="FF93" s="22">
        <v>1</v>
      </c>
      <c r="FG93" s="22">
        <v>2</v>
      </c>
      <c r="FH93" s="22">
        <v>2</v>
      </c>
      <c r="FI93" s="22">
        <v>3</v>
      </c>
      <c r="FK93" s="22" t="s">
        <v>2134</v>
      </c>
      <c r="FL93" s="22">
        <v>1</v>
      </c>
      <c r="FM93" s="22">
        <v>2</v>
      </c>
      <c r="FN93" s="22">
        <v>2</v>
      </c>
      <c r="FO93" s="22">
        <v>3</v>
      </c>
      <c r="FZ93" s="22" t="s">
        <v>2790</v>
      </c>
      <c r="GG93" s="22" t="s">
        <v>2134</v>
      </c>
      <c r="GH93" s="22">
        <v>1</v>
      </c>
      <c r="GI93" s="22">
        <v>1</v>
      </c>
      <c r="GJ93" s="22">
        <v>3</v>
      </c>
      <c r="GK93" s="22">
        <v>3</v>
      </c>
      <c r="GL93" s="22">
        <v>2</v>
      </c>
      <c r="GN93" s="22" t="s">
        <v>2134</v>
      </c>
      <c r="GO93" s="22">
        <v>1</v>
      </c>
      <c r="GP93" s="22">
        <v>1</v>
      </c>
      <c r="GQ93" s="22">
        <v>3</v>
      </c>
      <c r="GR93" s="22">
        <v>3</v>
      </c>
      <c r="GS93" s="22">
        <v>2</v>
      </c>
      <c r="GV93" s="22" t="s">
        <v>2134</v>
      </c>
      <c r="GW93" s="22">
        <v>1</v>
      </c>
      <c r="GX93" s="22">
        <v>3</v>
      </c>
      <c r="GY93" s="22">
        <v>1</v>
      </c>
      <c r="GZ93" s="22">
        <v>2</v>
      </c>
      <c r="HB93" s="22" t="s">
        <v>2134</v>
      </c>
      <c r="HC93" s="22">
        <v>1</v>
      </c>
      <c r="HD93" s="22">
        <v>3</v>
      </c>
      <c r="HE93" s="22">
        <v>1</v>
      </c>
      <c r="HF93" s="22">
        <v>2</v>
      </c>
    </row>
    <row r="94" spans="19:222">
      <c r="S94" s="22" t="s">
        <v>2134</v>
      </c>
      <c r="T94" s="22">
        <v>1</v>
      </c>
      <c r="U94" s="22">
        <v>1</v>
      </c>
      <c r="V94" s="22">
        <v>4</v>
      </c>
      <c r="W94" s="22">
        <v>2</v>
      </c>
      <c r="X94" s="22">
        <v>1</v>
      </c>
      <c r="AJ94" s="22" t="s">
        <v>2134</v>
      </c>
      <c r="AK94" s="22">
        <v>1</v>
      </c>
      <c r="AL94" s="22">
        <v>3</v>
      </c>
      <c r="AM94" s="22">
        <v>2</v>
      </c>
      <c r="AN94" s="22">
        <v>1</v>
      </c>
      <c r="AP94" s="22" t="s">
        <v>2134</v>
      </c>
      <c r="AQ94" s="22">
        <v>4</v>
      </c>
      <c r="AR94" s="22">
        <v>4</v>
      </c>
      <c r="AS94" s="22">
        <v>1</v>
      </c>
      <c r="AT94" s="40"/>
      <c r="AU94" s="22" t="s">
        <v>2134</v>
      </c>
      <c r="AV94" s="22">
        <v>4</v>
      </c>
      <c r="AW94" s="22">
        <v>4</v>
      </c>
      <c r="AX94" s="22">
        <v>1</v>
      </c>
      <c r="AZ94" s="22" t="s">
        <v>2134</v>
      </c>
      <c r="BA94" s="22">
        <v>4</v>
      </c>
      <c r="BB94" s="22">
        <v>4</v>
      </c>
      <c r="BC94" s="22">
        <v>1</v>
      </c>
      <c r="BE94" s="22" t="s">
        <v>2134</v>
      </c>
      <c r="BF94" s="22">
        <v>2</v>
      </c>
      <c r="BG94" s="22">
        <v>4</v>
      </c>
      <c r="BH94" s="22">
        <v>6</v>
      </c>
      <c r="BJ94" s="22" t="s">
        <v>2134</v>
      </c>
      <c r="BK94" s="22">
        <v>2</v>
      </c>
      <c r="BL94" s="22">
        <v>4</v>
      </c>
      <c r="BM94" s="22">
        <v>6</v>
      </c>
      <c r="BS94" s="22" t="s">
        <v>2134</v>
      </c>
      <c r="BT94" s="22">
        <v>2</v>
      </c>
      <c r="BU94" s="22">
        <v>4</v>
      </c>
      <c r="BV94" s="22">
        <v>6</v>
      </c>
      <c r="CF94" s="22" t="s">
        <v>2134</v>
      </c>
      <c r="CG94" s="22">
        <v>3</v>
      </c>
      <c r="CH94" s="22">
        <v>2</v>
      </c>
      <c r="CI94" s="22">
        <v>1</v>
      </c>
      <c r="CK94" s="22" t="s">
        <v>2134</v>
      </c>
      <c r="CL94" s="22">
        <v>3</v>
      </c>
      <c r="CM94" s="22">
        <v>2</v>
      </c>
      <c r="CN94" s="22">
        <v>1</v>
      </c>
      <c r="CS94" s="22" t="s">
        <v>2134</v>
      </c>
      <c r="CT94" s="22">
        <v>1</v>
      </c>
      <c r="CU94" s="22">
        <v>2</v>
      </c>
      <c r="CV94" s="22">
        <v>2</v>
      </c>
      <c r="CW94" s="22">
        <v>8</v>
      </c>
      <c r="CY94" s="22" t="s">
        <v>2134</v>
      </c>
      <c r="CZ94" s="22">
        <v>1</v>
      </c>
      <c r="DA94" s="22">
        <v>2</v>
      </c>
      <c r="DB94" s="22">
        <v>2</v>
      </c>
      <c r="DC94" s="22">
        <v>8</v>
      </c>
      <c r="DE94" s="22" t="s">
        <v>2134</v>
      </c>
      <c r="DF94" s="22">
        <v>1</v>
      </c>
      <c r="DG94" s="22">
        <v>2</v>
      </c>
      <c r="DH94" s="22">
        <v>2</v>
      </c>
      <c r="DI94" s="22">
        <v>8</v>
      </c>
      <c r="EB94" s="22">
        <v>9183616</v>
      </c>
      <c r="EC94" s="22">
        <v>2</v>
      </c>
      <c r="ED94" s="22">
        <v>2</v>
      </c>
      <c r="EE94" s="22">
        <v>8</v>
      </c>
      <c r="EH94" s="22" t="s">
        <v>2134</v>
      </c>
      <c r="EI94" s="22">
        <v>2</v>
      </c>
      <c r="EJ94" s="22">
        <v>1</v>
      </c>
      <c r="EK94" s="22">
        <v>8</v>
      </c>
      <c r="EM94" s="22" t="s">
        <v>2134</v>
      </c>
      <c r="EN94" s="22">
        <v>1</v>
      </c>
      <c r="EO94" s="22">
        <v>2</v>
      </c>
      <c r="EP94" s="22">
        <v>2</v>
      </c>
      <c r="EQ94" s="22">
        <v>8</v>
      </c>
      <c r="ES94" s="22" t="s">
        <v>2134</v>
      </c>
      <c r="ET94" s="22">
        <v>2</v>
      </c>
      <c r="EU94" s="22">
        <v>2</v>
      </c>
      <c r="EV94" s="22">
        <v>8</v>
      </c>
      <c r="EX94" s="22" t="s">
        <v>2134</v>
      </c>
      <c r="EY94" s="22">
        <v>1</v>
      </c>
      <c r="EZ94" s="22">
        <v>2</v>
      </c>
      <c r="FA94" s="22">
        <v>2</v>
      </c>
      <c r="FB94" s="22">
        <v>4</v>
      </c>
      <c r="FE94" s="22" t="s">
        <v>2134</v>
      </c>
      <c r="FF94" s="22">
        <v>1</v>
      </c>
      <c r="FG94" s="22">
        <v>2</v>
      </c>
      <c r="FH94" s="22">
        <v>2</v>
      </c>
      <c r="FI94" s="22">
        <v>4</v>
      </c>
      <c r="FK94" s="22" t="s">
        <v>2134</v>
      </c>
      <c r="FL94" s="22">
        <v>1</v>
      </c>
      <c r="FM94" s="22">
        <v>2</v>
      </c>
      <c r="FN94" s="22">
        <v>2</v>
      </c>
      <c r="FO94" s="22">
        <v>4</v>
      </c>
      <c r="FZ94" s="22" t="s">
        <v>2791</v>
      </c>
      <c r="GG94" s="22" t="s">
        <v>2134</v>
      </c>
      <c r="GH94" s="22">
        <v>1</v>
      </c>
      <c r="GI94" s="22">
        <v>1</v>
      </c>
      <c r="GJ94" s="22">
        <v>3</v>
      </c>
      <c r="GK94" s="22">
        <v>3</v>
      </c>
      <c r="GL94" s="22">
        <v>3</v>
      </c>
      <c r="GN94" s="22" t="s">
        <v>2134</v>
      </c>
      <c r="GO94" s="22">
        <v>1</v>
      </c>
      <c r="GP94" s="22">
        <v>1</v>
      </c>
      <c r="GQ94" s="22">
        <v>3</v>
      </c>
      <c r="GR94" s="22">
        <v>3</v>
      </c>
      <c r="GS94" s="22">
        <v>3</v>
      </c>
      <c r="GV94" s="22" t="s">
        <v>2134</v>
      </c>
      <c r="GW94" s="22">
        <v>1</v>
      </c>
      <c r="GX94" s="22">
        <v>3</v>
      </c>
      <c r="GY94" s="22">
        <v>1</v>
      </c>
      <c r="GZ94" s="22">
        <v>3</v>
      </c>
      <c r="HB94" s="22" t="s">
        <v>2134</v>
      </c>
      <c r="HC94" s="22">
        <v>1</v>
      </c>
      <c r="HD94" s="22">
        <v>3</v>
      </c>
      <c r="HE94" s="22">
        <v>1</v>
      </c>
      <c r="HF94" s="22">
        <v>3</v>
      </c>
    </row>
    <row r="95" spans="19:222">
      <c r="S95" s="22" t="s">
        <v>2134</v>
      </c>
      <c r="T95" s="22">
        <v>1</v>
      </c>
      <c r="U95" s="22">
        <v>1</v>
      </c>
      <c r="V95" s="22">
        <v>4</v>
      </c>
      <c r="W95" s="22">
        <v>2</v>
      </c>
      <c r="X95" s="22">
        <v>2</v>
      </c>
      <c r="AJ95" s="22" t="s">
        <v>2134</v>
      </c>
      <c r="AK95" s="22">
        <v>1</v>
      </c>
      <c r="AL95" s="22">
        <v>3</v>
      </c>
      <c r="AM95" s="22">
        <v>2</v>
      </c>
      <c r="AN95" s="22">
        <v>2</v>
      </c>
      <c r="AP95" s="22" t="s">
        <v>2134</v>
      </c>
      <c r="AQ95" s="22">
        <v>4</v>
      </c>
      <c r="AR95" s="22">
        <v>4</v>
      </c>
      <c r="AS95" s="22">
        <v>2</v>
      </c>
      <c r="AT95" s="40"/>
      <c r="AU95" s="22" t="s">
        <v>2134</v>
      </c>
      <c r="AV95" s="22">
        <v>4</v>
      </c>
      <c r="AW95" s="22">
        <v>4</v>
      </c>
      <c r="AX95" s="22">
        <v>2</v>
      </c>
      <c r="AZ95" s="22" t="s">
        <v>2134</v>
      </c>
      <c r="BA95" s="22">
        <v>4</v>
      </c>
      <c r="BB95" s="22">
        <v>4</v>
      </c>
      <c r="BC95" s="22">
        <v>2</v>
      </c>
      <c r="BE95" s="22" t="s">
        <v>2809</v>
      </c>
      <c r="BF95" s="22">
        <v>2</v>
      </c>
      <c r="BG95" s="22">
        <v>4</v>
      </c>
      <c r="BH95" s="22">
        <v>7</v>
      </c>
      <c r="BJ95" s="22" t="s">
        <v>2134</v>
      </c>
      <c r="BK95" s="22">
        <v>2</v>
      </c>
      <c r="BL95" s="22">
        <v>4</v>
      </c>
      <c r="BM95" s="22">
        <v>7</v>
      </c>
      <c r="BS95" s="22" t="s">
        <v>2134</v>
      </c>
      <c r="BT95" s="22">
        <v>2</v>
      </c>
      <c r="BU95" s="22">
        <v>4</v>
      </c>
      <c r="BV95" s="22">
        <v>7</v>
      </c>
      <c r="CF95" s="22" t="s">
        <v>2134</v>
      </c>
      <c r="CG95" s="22">
        <v>3</v>
      </c>
      <c r="CH95" s="22">
        <v>2</v>
      </c>
      <c r="CI95" s="22">
        <v>2</v>
      </c>
      <c r="CK95" s="22" t="s">
        <v>2134</v>
      </c>
      <c r="CL95" s="22">
        <v>3</v>
      </c>
      <c r="CM95" s="22">
        <v>2</v>
      </c>
      <c r="CN95" s="22">
        <v>2</v>
      </c>
      <c r="CS95" s="22" t="s">
        <v>2134</v>
      </c>
      <c r="CT95" s="22">
        <v>1</v>
      </c>
      <c r="CU95" s="22">
        <v>2</v>
      </c>
      <c r="CV95" s="22">
        <v>3</v>
      </c>
      <c r="CW95" s="22">
        <v>1</v>
      </c>
      <c r="CY95" s="22" t="s">
        <v>2134</v>
      </c>
      <c r="CZ95" s="22">
        <v>1</v>
      </c>
      <c r="DA95" s="22">
        <v>2</v>
      </c>
      <c r="DB95" s="22">
        <v>3</v>
      </c>
      <c r="DC95" s="22">
        <v>1</v>
      </c>
      <c r="DE95" s="22" t="s">
        <v>2134</v>
      </c>
      <c r="DF95" s="22">
        <v>1</v>
      </c>
      <c r="DG95" s="22">
        <v>2</v>
      </c>
      <c r="DH95" s="22">
        <v>3</v>
      </c>
      <c r="DI95" s="22">
        <v>1</v>
      </c>
      <c r="EB95" s="22">
        <v>9183617</v>
      </c>
      <c r="EC95" s="22">
        <v>2</v>
      </c>
      <c r="ED95" s="22">
        <v>2</v>
      </c>
      <c r="EE95" s="22">
        <v>9</v>
      </c>
      <c r="EH95" s="22" t="s">
        <v>2134</v>
      </c>
      <c r="EI95" s="22">
        <v>2</v>
      </c>
      <c r="EJ95" s="22">
        <v>1</v>
      </c>
      <c r="EK95" s="22">
        <v>9</v>
      </c>
      <c r="EM95" s="22" t="s">
        <v>2134</v>
      </c>
      <c r="EN95" s="22">
        <v>1</v>
      </c>
      <c r="EO95" s="22">
        <v>2</v>
      </c>
      <c r="EP95" s="22">
        <v>2</v>
      </c>
      <c r="EQ95" s="22">
        <v>9</v>
      </c>
      <c r="ES95" s="22" t="s">
        <v>2134</v>
      </c>
      <c r="ET95" s="22">
        <v>2</v>
      </c>
      <c r="EU95" s="22">
        <v>2</v>
      </c>
      <c r="EV95" s="22">
        <v>9</v>
      </c>
      <c r="EX95" s="22" t="s">
        <v>2134</v>
      </c>
      <c r="EY95" s="22">
        <v>1</v>
      </c>
      <c r="EZ95" s="22">
        <v>2</v>
      </c>
      <c r="FA95" s="22">
        <v>3</v>
      </c>
      <c r="FB95" s="22">
        <v>1</v>
      </c>
      <c r="FE95" s="22" t="s">
        <v>2134</v>
      </c>
      <c r="FF95" s="22">
        <v>1</v>
      </c>
      <c r="FG95" s="22">
        <v>2</v>
      </c>
      <c r="FH95" s="22">
        <v>3</v>
      </c>
      <c r="FI95" s="22">
        <v>1</v>
      </c>
      <c r="FK95" s="22" t="s">
        <v>2134</v>
      </c>
      <c r="FL95" s="22">
        <v>1</v>
      </c>
      <c r="FM95" s="22">
        <v>2</v>
      </c>
      <c r="FN95" s="22">
        <v>3</v>
      </c>
      <c r="FO95" s="22">
        <v>1</v>
      </c>
      <c r="FZ95" s="22" t="s">
        <v>2792</v>
      </c>
      <c r="GG95" s="22" t="s">
        <v>2134</v>
      </c>
      <c r="GH95" s="22">
        <v>1</v>
      </c>
      <c r="GI95" s="22">
        <v>2</v>
      </c>
      <c r="GJ95" s="22">
        <v>1</v>
      </c>
      <c r="GK95" s="22">
        <v>1</v>
      </c>
      <c r="GL95" s="22">
        <v>1</v>
      </c>
      <c r="GN95" s="22" t="s">
        <v>2134</v>
      </c>
      <c r="GO95" s="22">
        <v>1</v>
      </c>
      <c r="GP95" s="22">
        <v>2</v>
      </c>
      <c r="GQ95" s="22">
        <v>1</v>
      </c>
      <c r="GR95" s="22">
        <v>1</v>
      </c>
      <c r="GS95" s="22">
        <v>1</v>
      </c>
      <c r="GV95" s="22" t="s">
        <v>2134</v>
      </c>
      <c r="GW95" s="22">
        <v>1</v>
      </c>
      <c r="GX95" s="22">
        <v>3</v>
      </c>
      <c r="GY95" s="22">
        <v>1</v>
      </c>
      <c r="GZ95" s="22">
        <v>4</v>
      </c>
      <c r="HB95" s="22" t="s">
        <v>2134</v>
      </c>
      <c r="HC95" s="22">
        <v>1</v>
      </c>
      <c r="HD95" s="22">
        <v>3</v>
      </c>
      <c r="HE95" s="22">
        <v>1</v>
      </c>
      <c r="HF95" s="22">
        <v>4</v>
      </c>
    </row>
    <row r="96" spans="19:222">
      <c r="S96" s="22" t="s">
        <v>2134</v>
      </c>
      <c r="T96" s="22">
        <v>1</v>
      </c>
      <c r="U96" s="22">
        <v>1</v>
      </c>
      <c r="V96" s="22">
        <v>4</v>
      </c>
      <c r="W96" s="22">
        <v>2</v>
      </c>
      <c r="X96" s="22">
        <v>3</v>
      </c>
      <c r="AJ96" s="22" t="s">
        <v>2134</v>
      </c>
      <c r="AK96" s="22">
        <v>1</v>
      </c>
      <c r="AL96" s="22">
        <v>3</v>
      </c>
      <c r="AM96" s="22">
        <v>2</v>
      </c>
      <c r="AN96" s="22">
        <v>3</v>
      </c>
      <c r="AP96" s="22" t="s">
        <v>2134</v>
      </c>
      <c r="AQ96" s="22">
        <v>4</v>
      </c>
      <c r="AR96" s="22">
        <v>4</v>
      </c>
      <c r="AS96" s="22">
        <v>3</v>
      </c>
      <c r="AT96" s="40"/>
      <c r="AU96" s="22" t="s">
        <v>2134</v>
      </c>
      <c r="AV96" s="22">
        <v>4</v>
      </c>
      <c r="AW96" s="22">
        <v>4</v>
      </c>
      <c r="AX96" s="22">
        <v>3</v>
      </c>
      <c r="AZ96" s="22" t="s">
        <v>2134</v>
      </c>
      <c r="BA96" s="22">
        <v>4</v>
      </c>
      <c r="BB96" s="22">
        <v>4</v>
      </c>
      <c r="BC96" s="22">
        <v>3</v>
      </c>
      <c r="BE96" s="22" t="s">
        <v>2134</v>
      </c>
      <c r="BF96" s="22">
        <v>2</v>
      </c>
      <c r="BG96" s="22">
        <v>5</v>
      </c>
      <c r="BH96" s="22">
        <v>1</v>
      </c>
      <c r="BJ96" s="22" t="s">
        <v>2134</v>
      </c>
      <c r="BK96" s="22">
        <v>2</v>
      </c>
      <c r="BL96" s="22">
        <v>5</v>
      </c>
      <c r="BM96" s="22">
        <v>1</v>
      </c>
      <c r="BS96" s="22" t="s">
        <v>2134</v>
      </c>
      <c r="BT96" s="22">
        <v>2</v>
      </c>
      <c r="BU96" s="22">
        <v>5</v>
      </c>
      <c r="BV96" s="22">
        <v>1</v>
      </c>
      <c r="CF96" s="22" t="s">
        <v>2134</v>
      </c>
      <c r="CG96" s="22">
        <v>3</v>
      </c>
      <c r="CH96" s="22">
        <v>2</v>
      </c>
      <c r="CI96" s="22">
        <v>3</v>
      </c>
      <c r="CK96" s="22" t="s">
        <v>2134</v>
      </c>
      <c r="CL96" s="22">
        <v>3</v>
      </c>
      <c r="CM96" s="22">
        <v>2</v>
      </c>
      <c r="CN96" s="22">
        <v>3</v>
      </c>
      <c r="CS96" s="22" t="s">
        <v>2134</v>
      </c>
      <c r="CT96" s="22">
        <v>1</v>
      </c>
      <c r="CU96" s="22">
        <v>2</v>
      </c>
      <c r="CV96" s="22">
        <v>3</v>
      </c>
      <c r="CW96" s="22">
        <v>2</v>
      </c>
      <c r="CY96" s="22" t="s">
        <v>2134</v>
      </c>
      <c r="CZ96" s="22">
        <v>1</v>
      </c>
      <c r="DA96" s="22">
        <v>2</v>
      </c>
      <c r="DB96" s="22">
        <v>3</v>
      </c>
      <c r="DC96" s="22">
        <v>2</v>
      </c>
      <c r="DE96" s="22" t="s">
        <v>2134</v>
      </c>
      <c r="DF96" s="22">
        <v>1</v>
      </c>
      <c r="DG96" s="22">
        <v>2</v>
      </c>
      <c r="DH96" s="22">
        <v>3</v>
      </c>
      <c r="DI96" s="22">
        <v>2</v>
      </c>
      <c r="EB96" s="22" t="s">
        <v>2134</v>
      </c>
      <c r="EC96" s="22">
        <v>2</v>
      </c>
      <c r="ED96" s="22">
        <v>3</v>
      </c>
      <c r="EE96" s="22">
        <v>1</v>
      </c>
      <c r="EH96" s="22" t="s">
        <v>2134</v>
      </c>
      <c r="EI96" s="22">
        <v>2</v>
      </c>
      <c r="EJ96" s="22">
        <v>2</v>
      </c>
      <c r="EK96" s="22">
        <v>1</v>
      </c>
      <c r="EM96" s="22" t="s">
        <v>2134</v>
      </c>
      <c r="EN96" s="22">
        <v>1</v>
      </c>
      <c r="EO96" s="22">
        <v>2</v>
      </c>
      <c r="EP96" s="22">
        <v>3</v>
      </c>
      <c r="EQ96" s="22">
        <v>1</v>
      </c>
      <c r="ES96" s="22" t="s">
        <v>2134</v>
      </c>
      <c r="ET96" s="22">
        <v>2</v>
      </c>
      <c r="EU96" s="22">
        <v>3</v>
      </c>
      <c r="EV96" s="22">
        <v>1</v>
      </c>
      <c r="EX96" s="22" t="s">
        <v>2134</v>
      </c>
      <c r="EY96" s="22">
        <v>1</v>
      </c>
      <c r="EZ96" s="22">
        <v>2</v>
      </c>
      <c r="FA96" s="22">
        <v>3</v>
      </c>
      <c r="FB96" s="22">
        <v>2</v>
      </c>
      <c r="FE96" s="22" t="s">
        <v>2134</v>
      </c>
      <c r="FF96" s="22">
        <v>1</v>
      </c>
      <c r="FG96" s="22">
        <v>2</v>
      </c>
      <c r="FH96" s="22">
        <v>3</v>
      </c>
      <c r="FI96" s="22">
        <v>2</v>
      </c>
      <c r="FK96" s="22" t="s">
        <v>2134</v>
      </c>
      <c r="FL96" s="22">
        <v>1</v>
      </c>
      <c r="FM96" s="22">
        <v>2</v>
      </c>
      <c r="FN96" s="22">
        <v>3</v>
      </c>
      <c r="FO96" s="22">
        <v>2</v>
      </c>
      <c r="FZ96" s="335">
        <v>1</v>
      </c>
      <c r="GG96" s="22" t="s">
        <v>2134</v>
      </c>
      <c r="GH96" s="22">
        <v>1</v>
      </c>
      <c r="GI96" s="22">
        <v>2</v>
      </c>
      <c r="GJ96" s="22">
        <v>1</v>
      </c>
      <c r="GK96" s="22">
        <v>1</v>
      </c>
      <c r="GL96" s="22">
        <v>2</v>
      </c>
      <c r="GN96" s="22" t="s">
        <v>2134</v>
      </c>
      <c r="GO96" s="22">
        <v>1</v>
      </c>
      <c r="GP96" s="22">
        <v>2</v>
      </c>
      <c r="GQ96" s="22">
        <v>1</v>
      </c>
      <c r="GR96" s="22">
        <v>1</v>
      </c>
      <c r="GS96" s="22">
        <v>2</v>
      </c>
      <c r="GV96" s="22" t="s">
        <v>2134</v>
      </c>
      <c r="GW96" s="22">
        <v>1</v>
      </c>
      <c r="GX96" s="22">
        <v>3</v>
      </c>
      <c r="GY96" s="22">
        <v>2</v>
      </c>
      <c r="GZ96" s="22">
        <v>1</v>
      </c>
      <c r="HB96" s="22" t="s">
        <v>2134</v>
      </c>
      <c r="HC96" s="22">
        <v>1</v>
      </c>
      <c r="HD96" s="22">
        <v>3</v>
      </c>
      <c r="HE96" s="22">
        <v>2</v>
      </c>
      <c r="HF96" s="22">
        <v>1</v>
      </c>
    </row>
    <row r="97" spans="19:214">
      <c r="S97" s="22" t="s">
        <v>2134</v>
      </c>
      <c r="T97" s="22">
        <v>1</v>
      </c>
      <c r="U97" s="22">
        <v>1</v>
      </c>
      <c r="V97" s="22">
        <v>4</v>
      </c>
      <c r="W97" s="22">
        <v>2</v>
      </c>
      <c r="X97" s="22">
        <v>4</v>
      </c>
      <c r="AJ97" s="22" t="s">
        <v>2134</v>
      </c>
      <c r="AK97" s="22">
        <v>1</v>
      </c>
      <c r="AL97" s="22">
        <v>3</v>
      </c>
      <c r="AM97" s="22">
        <v>2</v>
      </c>
      <c r="AN97" s="22">
        <v>4</v>
      </c>
      <c r="AP97" s="22" t="s">
        <v>2134</v>
      </c>
      <c r="AQ97" s="22">
        <v>4</v>
      </c>
      <c r="AR97" s="22">
        <v>4</v>
      </c>
      <c r="AS97" s="22">
        <v>4</v>
      </c>
      <c r="AT97" s="40"/>
      <c r="AU97" s="22" t="s">
        <v>2134</v>
      </c>
      <c r="AV97" s="22">
        <v>4</v>
      </c>
      <c r="AW97" s="22">
        <v>4</v>
      </c>
      <c r="AX97" s="22">
        <v>4</v>
      </c>
      <c r="AZ97" s="22" t="s">
        <v>2134</v>
      </c>
      <c r="BA97" s="22">
        <v>4</v>
      </c>
      <c r="BB97" s="22">
        <v>4</v>
      </c>
      <c r="BC97" s="22">
        <v>4</v>
      </c>
      <c r="BE97" s="22" t="s">
        <v>2134</v>
      </c>
      <c r="BF97" s="22">
        <v>2</v>
      </c>
      <c r="BG97" s="22">
        <v>5</v>
      </c>
      <c r="BH97" s="22">
        <v>2</v>
      </c>
      <c r="BJ97" s="22" t="s">
        <v>2134</v>
      </c>
      <c r="BK97" s="22">
        <v>2</v>
      </c>
      <c r="BL97" s="22">
        <v>5</v>
      </c>
      <c r="BM97" s="22">
        <v>2</v>
      </c>
      <c r="BS97" s="22" t="s">
        <v>2134</v>
      </c>
      <c r="BT97" s="22">
        <v>2</v>
      </c>
      <c r="BU97" s="22">
        <v>5</v>
      </c>
      <c r="BV97" s="22">
        <v>2</v>
      </c>
      <c r="CF97" s="22" t="s">
        <v>2134</v>
      </c>
      <c r="CG97" s="22">
        <v>3</v>
      </c>
      <c r="CH97" s="22">
        <v>2</v>
      </c>
      <c r="CI97" s="22">
        <v>4</v>
      </c>
      <c r="CK97" s="22" t="s">
        <v>2134</v>
      </c>
      <c r="CL97" s="22">
        <v>3</v>
      </c>
      <c r="CM97" s="22">
        <v>2</v>
      </c>
      <c r="CN97" s="22">
        <v>4</v>
      </c>
      <c r="CS97" s="22" t="s">
        <v>2134</v>
      </c>
      <c r="CT97" s="22">
        <v>1</v>
      </c>
      <c r="CU97" s="22">
        <v>2</v>
      </c>
      <c r="CV97" s="22">
        <v>3</v>
      </c>
      <c r="CW97" s="22">
        <v>3</v>
      </c>
      <c r="CY97" s="22" t="s">
        <v>2134</v>
      </c>
      <c r="CZ97" s="22">
        <v>1</v>
      </c>
      <c r="DA97" s="22">
        <v>2</v>
      </c>
      <c r="DB97" s="22">
        <v>3</v>
      </c>
      <c r="DC97" s="22">
        <v>3</v>
      </c>
      <c r="DE97" s="22" t="s">
        <v>2134</v>
      </c>
      <c r="DF97" s="22">
        <v>1</v>
      </c>
      <c r="DG97" s="22">
        <v>2</v>
      </c>
      <c r="DH97" s="22">
        <v>3</v>
      </c>
      <c r="DI97" s="22">
        <v>3</v>
      </c>
      <c r="EB97" s="22">
        <v>9181742</v>
      </c>
      <c r="EC97" s="22">
        <v>2</v>
      </c>
      <c r="ED97" s="22">
        <v>3</v>
      </c>
      <c r="EE97" s="22">
        <v>2</v>
      </c>
      <c r="EH97" s="22">
        <v>9181744</v>
      </c>
      <c r="EI97" s="22">
        <v>2</v>
      </c>
      <c r="EJ97" s="22">
        <v>2</v>
      </c>
      <c r="EK97" s="22">
        <v>2</v>
      </c>
      <c r="EM97" s="22" t="s">
        <v>2134</v>
      </c>
      <c r="EN97" s="22">
        <v>1</v>
      </c>
      <c r="EO97" s="22">
        <v>2</v>
      </c>
      <c r="EP97" s="22">
        <v>3</v>
      </c>
      <c r="EQ97" s="22">
        <v>2</v>
      </c>
      <c r="ES97" s="22" t="s">
        <v>2134</v>
      </c>
      <c r="ET97" s="22">
        <v>2</v>
      </c>
      <c r="EU97" s="22">
        <v>3</v>
      </c>
      <c r="EV97" s="22">
        <v>2</v>
      </c>
      <c r="EX97" s="22" t="s">
        <v>2134</v>
      </c>
      <c r="EY97" s="22">
        <v>1</v>
      </c>
      <c r="EZ97" s="22">
        <v>2</v>
      </c>
      <c r="FA97" s="22">
        <v>3</v>
      </c>
      <c r="FB97" s="22">
        <v>3</v>
      </c>
      <c r="FE97" s="22" t="s">
        <v>2134</v>
      </c>
      <c r="FF97" s="22">
        <v>1</v>
      </c>
      <c r="FG97" s="22">
        <v>2</v>
      </c>
      <c r="FH97" s="22">
        <v>3</v>
      </c>
      <c r="FI97" s="22">
        <v>3</v>
      </c>
      <c r="FK97" s="22" t="s">
        <v>2134</v>
      </c>
      <c r="FL97" s="22">
        <v>1</v>
      </c>
      <c r="FM97" s="22">
        <v>2</v>
      </c>
      <c r="FN97" s="22">
        <v>3</v>
      </c>
      <c r="FO97" s="22">
        <v>3</v>
      </c>
      <c r="GG97" s="22" t="s">
        <v>2134</v>
      </c>
      <c r="GH97" s="22">
        <v>1</v>
      </c>
      <c r="GI97" s="22">
        <v>2</v>
      </c>
      <c r="GJ97" s="22">
        <v>1</v>
      </c>
      <c r="GK97" s="22">
        <v>1</v>
      </c>
      <c r="GL97" s="22">
        <v>3</v>
      </c>
      <c r="GN97" s="22" t="s">
        <v>2134</v>
      </c>
      <c r="GO97" s="22">
        <v>1</v>
      </c>
      <c r="GP97" s="22">
        <v>2</v>
      </c>
      <c r="GQ97" s="22">
        <v>1</v>
      </c>
      <c r="GR97" s="22">
        <v>1</v>
      </c>
      <c r="GS97" s="22">
        <v>3</v>
      </c>
      <c r="GV97" s="22" t="s">
        <v>2134</v>
      </c>
      <c r="GW97" s="22">
        <v>1</v>
      </c>
      <c r="GX97" s="22">
        <v>3</v>
      </c>
      <c r="GY97" s="22">
        <v>2</v>
      </c>
      <c r="GZ97" s="22">
        <v>2</v>
      </c>
      <c r="HB97" s="22" t="s">
        <v>2134</v>
      </c>
      <c r="HC97" s="22">
        <v>1</v>
      </c>
      <c r="HD97" s="22">
        <v>3</v>
      </c>
      <c r="HE97" s="22">
        <v>2</v>
      </c>
      <c r="HF97" s="22">
        <v>2</v>
      </c>
    </row>
    <row r="98" spans="19:214">
      <c r="S98" s="22" t="s">
        <v>2134</v>
      </c>
      <c r="T98" s="22">
        <v>1</v>
      </c>
      <c r="U98" s="22">
        <v>1</v>
      </c>
      <c r="V98" s="22">
        <v>4</v>
      </c>
      <c r="W98" s="22">
        <v>3</v>
      </c>
      <c r="X98" s="22">
        <v>1</v>
      </c>
      <c r="AJ98" s="22" t="s">
        <v>2134</v>
      </c>
      <c r="AK98" s="22">
        <v>1</v>
      </c>
      <c r="AL98" s="22">
        <v>3</v>
      </c>
      <c r="AM98" s="22">
        <v>2</v>
      </c>
      <c r="AN98" s="22">
        <v>5</v>
      </c>
      <c r="AP98" s="22" t="s">
        <v>2134</v>
      </c>
      <c r="AQ98" s="22">
        <v>4</v>
      </c>
      <c r="AR98" s="22">
        <v>4</v>
      </c>
      <c r="AS98" s="22">
        <v>5</v>
      </c>
      <c r="AT98" s="40"/>
      <c r="AU98" s="22" t="s">
        <v>2134</v>
      </c>
      <c r="AV98" s="22">
        <v>4</v>
      </c>
      <c r="AW98" s="22">
        <v>4</v>
      </c>
      <c r="AX98" s="22">
        <v>5</v>
      </c>
      <c r="AZ98" s="22" t="s">
        <v>2134</v>
      </c>
      <c r="BA98" s="22">
        <v>4</v>
      </c>
      <c r="BB98" s="22">
        <v>4</v>
      </c>
      <c r="BC98" s="22">
        <v>5</v>
      </c>
      <c r="BE98" s="22" t="s">
        <v>2134</v>
      </c>
      <c r="BF98" s="22">
        <v>2</v>
      </c>
      <c r="BG98" s="22">
        <v>5</v>
      </c>
      <c r="BH98" s="22">
        <v>3</v>
      </c>
      <c r="BJ98" s="22" t="s">
        <v>2134</v>
      </c>
      <c r="BK98" s="22">
        <v>2</v>
      </c>
      <c r="BL98" s="22">
        <v>5</v>
      </c>
      <c r="BM98" s="22">
        <v>3</v>
      </c>
      <c r="BS98" s="22" t="s">
        <v>2134</v>
      </c>
      <c r="BT98" s="22">
        <v>2</v>
      </c>
      <c r="BU98" s="22">
        <v>5</v>
      </c>
      <c r="BV98" s="22">
        <v>3</v>
      </c>
      <c r="CF98" s="22" t="s">
        <v>2134</v>
      </c>
      <c r="CG98" s="22">
        <v>3</v>
      </c>
      <c r="CH98" s="22">
        <v>2</v>
      </c>
      <c r="CI98" s="22">
        <v>5</v>
      </c>
      <c r="CK98" s="22" t="s">
        <v>2134</v>
      </c>
      <c r="CL98" s="22">
        <v>3</v>
      </c>
      <c r="CM98" s="22">
        <v>2</v>
      </c>
      <c r="CN98" s="22">
        <v>5</v>
      </c>
      <c r="CS98" s="22" t="s">
        <v>2134</v>
      </c>
      <c r="CT98" s="22">
        <v>1</v>
      </c>
      <c r="CU98" s="22">
        <v>2</v>
      </c>
      <c r="CV98" s="22">
        <v>3</v>
      </c>
      <c r="CW98" s="22">
        <v>4</v>
      </c>
      <c r="CY98" s="22" t="s">
        <v>2134</v>
      </c>
      <c r="CZ98" s="22">
        <v>1</v>
      </c>
      <c r="DA98" s="22">
        <v>2</v>
      </c>
      <c r="DB98" s="22">
        <v>3</v>
      </c>
      <c r="DC98" s="22">
        <v>4</v>
      </c>
      <c r="DE98" s="22" t="s">
        <v>2134</v>
      </c>
      <c r="DF98" s="22">
        <v>1</v>
      </c>
      <c r="DG98" s="22">
        <v>2</v>
      </c>
      <c r="DH98" s="22">
        <v>3</v>
      </c>
      <c r="DI98" s="22">
        <v>4</v>
      </c>
      <c r="EB98" s="22">
        <v>9181742</v>
      </c>
      <c r="EC98" s="22">
        <v>2</v>
      </c>
      <c r="ED98" s="22">
        <v>3</v>
      </c>
      <c r="EE98" s="22">
        <v>3</v>
      </c>
      <c r="EH98" s="22">
        <v>9181744</v>
      </c>
      <c r="EI98" s="22">
        <v>2</v>
      </c>
      <c r="EJ98" s="22">
        <v>2</v>
      </c>
      <c r="EK98" s="22">
        <v>3</v>
      </c>
      <c r="EM98" s="22" t="s">
        <v>2134</v>
      </c>
      <c r="EN98" s="22">
        <v>1</v>
      </c>
      <c r="EO98" s="22">
        <v>2</v>
      </c>
      <c r="EP98" s="22">
        <v>3</v>
      </c>
      <c r="EQ98" s="22">
        <v>3</v>
      </c>
      <c r="ES98" s="22" t="s">
        <v>2134</v>
      </c>
      <c r="ET98" s="22">
        <v>2</v>
      </c>
      <c r="EU98" s="22">
        <v>3</v>
      </c>
      <c r="EV98" s="22">
        <v>3</v>
      </c>
      <c r="EX98" s="22" t="s">
        <v>2134</v>
      </c>
      <c r="EY98" s="22">
        <v>1</v>
      </c>
      <c r="EZ98" s="22">
        <v>2</v>
      </c>
      <c r="FA98" s="22">
        <v>3</v>
      </c>
      <c r="FB98" s="22">
        <v>4</v>
      </c>
      <c r="FE98" s="22" t="s">
        <v>2134</v>
      </c>
      <c r="FF98" s="22">
        <v>1</v>
      </c>
      <c r="FG98" s="22">
        <v>2</v>
      </c>
      <c r="FH98" s="22">
        <v>3</v>
      </c>
      <c r="FI98" s="22">
        <v>4</v>
      </c>
      <c r="FK98" s="22" t="s">
        <v>2134</v>
      </c>
      <c r="FL98" s="22">
        <v>1</v>
      </c>
      <c r="FM98" s="22">
        <v>2</v>
      </c>
      <c r="FN98" s="22">
        <v>3</v>
      </c>
      <c r="FO98" s="22">
        <v>4</v>
      </c>
      <c r="FZ98" s="22" t="s">
        <v>2793</v>
      </c>
      <c r="GG98" s="22" t="s">
        <v>2134</v>
      </c>
      <c r="GH98" s="22">
        <v>1</v>
      </c>
      <c r="GI98" s="22">
        <v>2</v>
      </c>
      <c r="GJ98" s="22">
        <v>1</v>
      </c>
      <c r="GK98" s="22">
        <v>2</v>
      </c>
      <c r="GL98" s="22">
        <v>1</v>
      </c>
      <c r="GN98" s="22" t="s">
        <v>2134</v>
      </c>
      <c r="GO98" s="22">
        <v>1</v>
      </c>
      <c r="GP98" s="22">
        <v>2</v>
      </c>
      <c r="GQ98" s="22">
        <v>1</v>
      </c>
      <c r="GR98" s="22">
        <v>2</v>
      </c>
      <c r="GS98" s="22">
        <v>1</v>
      </c>
      <c r="GV98" s="22" t="s">
        <v>2134</v>
      </c>
      <c r="GW98" s="22">
        <v>1</v>
      </c>
      <c r="GX98" s="22">
        <v>3</v>
      </c>
      <c r="GY98" s="22">
        <v>2</v>
      </c>
      <c r="GZ98" s="22">
        <v>3</v>
      </c>
      <c r="HB98" s="22" t="s">
        <v>2134</v>
      </c>
      <c r="HC98" s="22">
        <v>1</v>
      </c>
      <c r="HD98" s="22">
        <v>3</v>
      </c>
      <c r="HE98" s="22">
        <v>2</v>
      </c>
      <c r="HF98" s="22">
        <v>3</v>
      </c>
    </row>
    <row r="99" spans="19:214">
      <c r="S99" s="22" t="s">
        <v>2134</v>
      </c>
      <c r="T99" s="22">
        <v>1</v>
      </c>
      <c r="U99" s="22">
        <v>1</v>
      </c>
      <c r="V99" s="22">
        <v>4</v>
      </c>
      <c r="W99" s="22">
        <v>3</v>
      </c>
      <c r="X99" s="22">
        <v>2</v>
      </c>
      <c r="AJ99" s="22" t="s">
        <v>2134</v>
      </c>
      <c r="AK99" s="22">
        <v>1</v>
      </c>
      <c r="AL99" s="22">
        <v>3</v>
      </c>
      <c r="AM99" s="22">
        <v>3</v>
      </c>
      <c r="AN99" s="22">
        <v>1</v>
      </c>
      <c r="AP99" s="22" t="s">
        <v>2134</v>
      </c>
      <c r="AQ99" s="22">
        <v>5</v>
      </c>
      <c r="AR99" s="22">
        <v>1</v>
      </c>
      <c r="AS99" s="22">
        <v>1</v>
      </c>
      <c r="AT99" s="40"/>
      <c r="AU99" s="22" t="s">
        <v>2134</v>
      </c>
      <c r="AV99" s="22">
        <v>5</v>
      </c>
      <c r="AW99" s="22">
        <v>1</v>
      </c>
      <c r="AX99" s="22">
        <v>1</v>
      </c>
      <c r="AZ99" s="22" t="s">
        <v>2134</v>
      </c>
      <c r="BA99" s="22">
        <v>5</v>
      </c>
      <c r="BB99" s="22">
        <v>1</v>
      </c>
      <c r="BC99" s="22">
        <v>1</v>
      </c>
      <c r="BE99" s="22" t="s">
        <v>2134</v>
      </c>
      <c r="BF99" s="22">
        <v>2</v>
      </c>
      <c r="BG99" s="22">
        <v>5</v>
      </c>
      <c r="BH99" s="22">
        <v>4</v>
      </c>
      <c r="BJ99" s="22" t="s">
        <v>2134</v>
      </c>
      <c r="BK99" s="22">
        <v>2</v>
      </c>
      <c r="BL99" s="22">
        <v>5</v>
      </c>
      <c r="BM99" s="22">
        <v>4</v>
      </c>
      <c r="BS99" s="22" t="s">
        <v>2134</v>
      </c>
      <c r="BT99" s="22">
        <v>2</v>
      </c>
      <c r="BU99" s="22">
        <v>5</v>
      </c>
      <c r="BV99" s="22">
        <v>4</v>
      </c>
      <c r="CF99" s="22" t="s">
        <v>2134</v>
      </c>
      <c r="CG99" s="22">
        <v>3</v>
      </c>
      <c r="CH99" s="22">
        <v>3</v>
      </c>
      <c r="CI99" s="22">
        <v>1</v>
      </c>
      <c r="CK99" s="22" t="s">
        <v>2134</v>
      </c>
      <c r="CL99" s="22">
        <v>3</v>
      </c>
      <c r="CM99" s="22">
        <v>3</v>
      </c>
      <c r="CN99" s="22">
        <v>1</v>
      </c>
      <c r="CS99" s="22" t="s">
        <v>2134</v>
      </c>
      <c r="CT99" s="22">
        <v>1</v>
      </c>
      <c r="CU99" s="22">
        <v>2</v>
      </c>
      <c r="CV99" s="22">
        <v>3</v>
      </c>
      <c r="CW99" s="22">
        <v>5</v>
      </c>
      <c r="CY99" s="22" t="s">
        <v>2134</v>
      </c>
      <c r="CZ99" s="22">
        <v>1</v>
      </c>
      <c r="DA99" s="22">
        <v>2</v>
      </c>
      <c r="DB99" s="22">
        <v>3</v>
      </c>
      <c r="DC99" s="22">
        <v>5</v>
      </c>
      <c r="DE99" s="22" t="s">
        <v>2134</v>
      </c>
      <c r="DF99" s="22">
        <v>1</v>
      </c>
      <c r="DG99" s="22">
        <v>2</v>
      </c>
      <c r="DH99" s="22">
        <v>3</v>
      </c>
      <c r="DI99" s="22">
        <v>5</v>
      </c>
      <c r="EB99" s="22">
        <v>9183613</v>
      </c>
      <c r="EC99" s="22">
        <v>2</v>
      </c>
      <c r="ED99" s="22">
        <v>3</v>
      </c>
      <c r="EE99" s="22">
        <v>4</v>
      </c>
      <c r="EH99" s="22">
        <v>9181744</v>
      </c>
      <c r="EI99" s="22">
        <v>2</v>
      </c>
      <c r="EJ99" s="22">
        <v>2</v>
      </c>
      <c r="EK99" s="22">
        <v>4</v>
      </c>
      <c r="EM99" s="22" t="s">
        <v>2134</v>
      </c>
      <c r="EN99" s="22">
        <v>1</v>
      </c>
      <c r="EO99" s="22">
        <v>2</v>
      </c>
      <c r="EP99" s="22">
        <v>3</v>
      </c>
      <c r="EQ99" s="22">
        <v>4</v>
      </c>
      <c r="ES99" s="22" t="s">
        <v>2134</v>
      </c>
      <c r="ET99" s="22">
        <v>2</v>
      </c>
      <c r="EU99" s="22">
        <v>3</v>
      </c>
      <c r="EV99" s="22">
        <v>4</v>
      </c>
      <c r="EX99" s="22" t="s">
        <v>2134</v>
      </c>
      <c r="EY99" s="22">
        <v>1</v>
      </c>
      <c r="EZ99" s="22">
        <v>2</v>
      </c>
      <c r="FA99" s="22">
        <v>4</v>
      </c>
      <c r="FB99" s="22">
        <v>1</v>
      </c>
      <c r="FE99" s="22" t="s">
        <v>2134</v>
      </c>
      <c r="FF99" s="22">
        <v>1</v>
      </c>
      <c r="FG99" s="22">
        <v>2</v>
      </c>
      <c r="FH99" s="22">
        <v>4</v>
      </c>
      <c r="FI99" s="22">
        <v>1</v>
      </c>
      <c r="FK99" s="22" t="s">
        <v>2134</v>
      </c>
      <c r="FL99" s="22">
        <v>1</v>
      </c>
      <c r="FM99" s="22">
        <v>2</v>
      </c>
      <c r="FN99" s="22">
        <v>4</v>
      </c>
      <c r="FO99" s="22">
        <v>1</v>
      </c>
      <c r="FZ99" s="22" t="s">
        <v>2445</v>
      </c>
      <c r="GG99" s="22" t="s">
        <v>2134</v>
      </c>
      <c r="GH99" s="22">
        <v>1</v>
      </c>
      <c r="GI99" s="22">
        <v>2</v>
      </c>
      <c r="GJ99" s="22">
        <v>1</v>
      </c>
      <c r="GK99" s="22">
        <v>2</v>
      </c>
      <c r="GL99" s="22">
        <v>2</v>
      </c>
      <c r="GN99" s="22" t="s">
        <v>2134</v>
      </c>
      <c r="GO99" s="22">
        <v>1</v>
      </c>
      <c r="GP99" s="22">
        <v>2</v>
      </c>
      <c r="GQ99" s="22">
        <v>1</v>
      </c>
      <c r="GR99" s="22">
        <v>2</v>
      </c>
      <c r="GS99" s="22">
        <v>2</v>
      </c>
      <c r="GV99" s="22" t="s">
        <v>2134</v>
      </c>
      <c r="GW99" s="22">
        <v>1</v>
      </c>
      <c r="GX99" s="22">
        <v>3</v>
      </c>
      <c r="GY99" s="22">
        <v>2</v>
      </c>
      <c r="GZ99" s="22">
        <v>4</v>
      </c>
      <c r="HB99" s="22" t="s">
        <v>2134</v>
      </c>
      <c r="HC99" s="22">
        <v>1</v>
      </c>
      <c r="HD99" s="22">
        <v>3</v>
      </c>
      <c r="HE99" s="22">
        <v>2</v>
      </c>
      <c r="HF99" s="22">
        <v>4</v>
      </c>
    </row>
    <row r="100" spans="19:214">
      <c r="S100" s="22" t="s">
        <v>2134</v>
      </c>
      <c r="T100" s="22">
        <v>1</v>
      </c>
      <c r="U100" s="22">
        <v>1</v>
      </c>
      <c r="V100" s="22">
        <v>4</v>
      </c>
      <c r="W100" s="22">
        <v>3</v>
      </c>
      <c r="X100" s="22">
        <v>3</v>
      </c>
      <c r="AJ100" s="22" t="s">
        <v>2134</v>
      </c>
      <c r="AK100" s="22">
        <v>1</v>
      </c>
      <c r="AL100" s="22">
        <v>3</v>
      </c>
      <c r="AM100" s="22">
        <v>3</v>
      </c>
      <c r="AN100" s="22">
        <v>2</v>
      </c>
      <c r="AP100" s="22" t="s">
        <v>2134</v>
      </c>
      <c r="AQ100" s="22">
        <v>5</v>
      </c>
      <c r="AR100" s="22">
        <v>1</v>
      </c>
      <c r="AS100" s="22">
        <v>2</v>
      </c>
      <c r="AT100" s="40"/>
      <c r="AU100" s="22" t="s">
        <v>2134</v>
      </c>
      <c r="AV100" s="22">
        <v>5</v>
      </c>
      <c r="AW100" s="22">
        <v>1</v>
      </c>
      <c r="AX100" s="22">
        <v>2</v>
      </c>
      <c r="AZ100" s="22" t="s">
        <v>2134</v>
      </c>
      <c r="BA100" s="22">
        <v>5</v>
      </c>
      <c r="BB100" s="22">
        <v>1</v>
      </c>
      <c r="BC100" s="22">
        <v>2</v>
      </c>
      <c r="BE100" s="22" t="s">
        <v>2134</v>
      </c>
      <c r="BF100" s="22">
        <v>2</v>
      </c>
      <c r="BG100" s="22">
        <v>5</v>
      </c>
      <c r="BH100" s="22">
        <v>5</v>
      </c>
      <c r="BJ100" s="22" t="s">
        <v>2134</v>
      </c>
      <c r="BK100" s="22">
        <v>2</v>
      </c>
      <c r="BL100" s="22">
        <v>5</v>
      </c>
      <c r="BM100" s="22">
        <v>5</v>
      </c>
      <c r="BS100" s="22" t="s">
        <v>2134</v>
      </c>
      <c r="BT100" s="22">
        <v>2</v>
      </c>
      <c r="BU100" s="22">
        <v>5</v>
      </c>
      <c r="BV100" s="22">
        <v>5</v>
      </c>
      <c r="CF100" s="22" t="s">
        <v>2134</v>
      </c>
      <c r="CG100" s="22">
        <v>3</v>
      </c>
      <c r="CH100" s="22">
        <v>3</v>
      </c>
      <c r="CI100" s="22">
        <v>2</v>
      </c>
      <c r="CK100" s="22" t="s">
        <v>2134</v>
      </c>
      <c r="CL100" s="22">
        <v>3</v>
      </c>
      <c r="CM100" s="22">
        <v>3</v>
      </c>
      <c r="CN100" s="22">
        <v>2</v>
      </c>
      <c r="CS100" s="22" t="s">
        <v>2134</v>
      </c>
      <c r="CT100" s="22">
        <v>1</v>
      </c>
      <c r="CU100" s="22">
        <v>2</v>
      </c>
      <c r="CV100" s="22">
        <v>3</v>
      </c>
      <c r="CW100" s="22">
        <v>6</v>
      </c>
      <c r="CY100" s="22" t="s">
        <v>2134</v>
      </c>
      <c r="CZ100" s="22">
        <v>1</v>
      </c>
      <c r="DA100" s="22">
        <v>2</v>
      </c>
      <c r="DB100" s="22">
        <v>3</v>
      </c>
      <c r="DC100" s="22">
        <v>6</v>
      </c>
      <c r="DE100" s="22" t="s">
        <v>2134</v>
      </c>
      <c r="DF100" s="22">
        <v>1</v>
      </c>
      <c r="DG100" s="22">
        <v>2</v>
      </c>
      <c r="DH100" s="22">
        <v>3</v>
      </c>
      <c r="DI100" s="22">
        <v>6</v>
      </c>
      <c r="EB100" s="22">
        <v>9183615</v>
      </c>
      <c r="EC100" s="22">
        <v>2</v>
      </c>
      <c r="ED100" s="22">
        <v>3</v>
      </c>
      <c r="EE100" s="22">
        <v>5</v>
      </c>
      <c r="EH100" s="22">
        <v>9181744</v>
      </c>
      <c r="EI100" s="22">
        <v>2</v>
      </c>
      <c r="EJ100" s="22">
        <v>2</v>
      </c>
      <c r="EK100" s="22">
        <v>5</v>
      </c>
      <c r="EM100" s="22" t="s">
        <v>2134</v>
      </c>
      <c r="EN100" s="22">
        <v>1</v>
      </c>
      <c r="EO100" s="22">
        <v>2</v>
      </c>
      <c r="EP100" s="22">
        <v>3</v>
      </c>
      <c r="EQ100" s="22">
        <v>5</v>
      </c>
      <c r="ES100" s="22" t="s">
        <v>2134</v>
      </c>
      <c r="ET100" s="22">
        <v>2</v>
      </c>
      <c r="EU100" s="22">
        <v>3</v>
      </c>
      <c r="EV100" s="22">
        <v>5</v>
      </c>
      <c r="EX100" s="22" t="s">
        <v>2134</v>
      </c>
      <c r="EY100" s="22">
        <v>1</v>
      </c>
      <c r="EZ100" s="22">
        <v>2</v>
      </c>
      <c r="FA100" s="22">
        <v>4</v>
      </c>
      <c r="FB100" s="22">
        <v>2</v>
      </c>
      <c r="FE100" s="22" t="s">
        <v>2134</v>
      </c>
      <c r="FF100" s="22">
        <v>1</v>
      </c>
      <c r="FG100" s="22">
        <v>2</v>
      </c>
      <c r="FH100" s="22">
        <v>4</v>
      </c>
      <c r="FI100" s="22">
        <v>2</v>
      </c>
      <c r="FK100" s="22" t="s">
        <v>2134</v>
      </c>
      <c r="FL100" s="22">
        <v>1</v>
      </c>
      <c r="FM100" s="22">
        <v>2</v>
      </c>
      <c r="FN100" s="22">
        <v>4</v>
      </c>
      <c r="FO100" s="22">
        <v>2</v>
      </c>
      <c r="FZ100" s="22" t="s">
        <v>2446</v>
      </c>
      <c r="GG100" s="22" t="s">
        <v>2134</v>
      </c>
      <c r="GH100" s="22">
        <v>1</v>
      </c>
      <c r="GI100" s="22">
        <v>2</v>
      </c>
      <c r="GJ100" s="22">
        <v>1</v>
      </c>
      <c r="GK100" s="22">
        <v>2</v>
      </c>
      <c r="GL100" s="22">
        <v>3</v>
      </c>
      <c r="GN100" s="22" t="s">
        <v>2134</v>
      </c>
      <c r="GO100" s="22">
        <v>1</v>
      </c>
      <c r="GP100" s="22">
        <v>2</v>
      </c>
      <c r="GQ100" s="22">
        <v>1</v>
      </c>
      <c r="GR100" s="22">
        <v>2</v>
      </c>
      <c r="GS100" s="22">
        <v>3</v>
      </c>
      <c r="GV100" s="22" t="s">
        <v>2134</v>
      </c>
      <c r="GW100" s="22">
        <v>1</v>
      </c>
      <c r="GX100" s="22">
        <v>3</v>
      </c>
      <c r="GY100" s="22">
        <v>3</v>
      </c>
      <c r="GZ100" s="22">
        <v>1</v>
      </c>
      <c r="HB100" s="22" t="s">
        <v>2134</v>
      </c>
      <c r="HC100" s="22">
        <v>1</v>
      </c>
      <c r="HD100" s="22">
        <v>3</v>
      </c>
      <c r="HE100" s="22">
        <v>3</v>
      </c>
      <c r="HF100" s="22">
        <v>1</v>
      </c>
    </row>
    <row r="101" spans="19:214">
      <c r="S101" s="22" t="s">
        <v>2134</v>
      </c>
      <c r="T101" s="22">
        <v>1</v>
      </c>
      <c r="U101" s="22">
        <v>1</v>
      </c>
      <c r="V101" s="22">
        <v>4</v>
      </c>
      <c r="W101" s="22">
        <v>3</v>
      </c>
      <c r="X101" s="22">
        <v>4</v>
      </c>
      <c r="AJ101" s="22" t="s">
        <v>2134</v>
      </c>
      <c r="AK101" s="22">
        <v>1</v>
      </c>
      <c r="AL101" s="22">
        <v>3</v>
      </c>
      <c r="AM101" s="22">
        <v>3</v>
      </c>
      <c r="AN101" s="22">
        <v>3</v>
      </c>
      <c r="AP101" s="22" t="s">
        <v>2134</v>
      </c>
      <c r="AQ101" s="22">
        <v>5</v>
      </c>
      <c r="AR101" s="22">
        <v>1</v>
      </c>
      <c r="AS101" s="22">
        <v>3</v>
      </c>
      <c r="AT101" s="40"/>
      <c r="AU101" s="22" t="s">
        <v>2134</v>
      </c>
      <c r="AV101" s="22">
        <v>5</v>
      </c>
      <c r="AW101" s="22">
        <v>1</v>
      </c>
      <c r="AX101" s="22">
        <v>3</v>
      </c>
      <c r="AZ101" s="22" t="s">
        <v>2134</v>
      </c>
      <c r="BA101" s="22">
        <v>5</v>
      </c>
      <c r="BB101" s="22">
        <v>1</v>
      </c>
      <c r="BC101" s="22">
        <v>3</v>
      </c>
      <c r="BE101" s="22" t="s">
        <v>2134</v>
      </c>
      <c r="BF101" s="22">
        <v>2</v>
      </c>
      <c r="BG101" s="22">
        <v>5</v>
      </c>
      <c r="BH101" s="22">
        <v>6</v>
      </c>
      <c r="BJ101" s="22" t="s">
        <v>2134</v>
      </c>
      <c r="BK101" s="22">
        <v>2</v>
      </c>
      <c r="BL101" s="22">
        <v>5</v>
      </c>
      <c r="BM101" s="22">
        <v>6</v>
      </c>
      <c r="BS101" s="22" t="s">
        <v>2134</v>
      </c>
      <c r="BT101" s="22">
        <v>2</v>
      </c>
      <c r="BU101" s="22">
        <v>5</v>
      </c>
      <c r="BV101" s="22">
        <v>6</v>
      </c>
      <c r="CF101" s="22" t="s">
        <v>2134</v>
      </c>
      <c r="CG101" s="22">
        <v>3</v>
      </c>
      <c r="CH101" s="22">
        <v>3</v>
      </c>
      <c r="CI101" s="22">
        <v>3</v>
      </c>
      <c r="CK101" s="22" t="s">
        <v>2134</v>
      </c>
      <c r="CL101" s="22">
        <v>3</v>
      </c>
      <c r="CM101" s="22">
        <v>3</v>
      </c>
      <c r="CN101" s="22">
        <v>3</v>
      </c>
      <c r="CS101" s="22" t="s">
        <v>2134</v>
      </c>
      <c r="CT101" s="22">
        <v>1</v>
      </c>
      <c r="CU101" s="22">
        <v>2</v>
      </c>
      <c r="CV101" s="22">
        <v>3</v>
      </c>
      <c r="CW101" s="22">
        <v>7</v>
      </c>
      <c r="CY101" s="22" t="s">
        <v>2134</v>
      </c>
      <c r="CZ101" s="22">
        <v>1</v>
      </c>
      <c r="DA101" s="22">
        <v>2</v>
      </c>
      <c r="DB101" s="22">
        <v>3</v>
      </c>
      <c r="DC101" s="22">
        <v>7</v>
      </c>
      <c r="DE101" s="22" t="s">
        <v>2134</v>
      </c>
      <c r="DF101" s="22">
        <v>1</v>
      </c>
      <c r="DG101" s="22">
        <v>2</v>
      </c>
      <c r="DH101" s="22">
        <v>3</v>
      </c>
      <c r="DI101" s="22">
        <v>7</v>
      </c>
      <c r="EB101" s="22">
        <v>9183615</v>
      </c>
      <c r="EC101" s="22">
        <v>2</v>
      </c>
      <c r="ED101" s="22">
        <v>3</v>
      </c>
      <c r="EE101" s="22">
        <v>6</v>
      </c>
      <c r="EH101" s="22">
        <v>9181744</v>
      </c>
      <c r="EI101" s="22">
        <v>2</v>
      </c>
      <c r="EJ101" s="22">
        <v>2</v>
      </c>
      <c r="EK101" s="22">
        <v>6</v>
      </c>
      <c r="EM101" s="22" t="s">
        <v>2134</v>
      </c>
      <c r="EN101" s="22">
        <v>1</v>
      </c>
      <c r="EO101" s="22">
        <v>2</v>
      </c>
      <c r="EP101" s="22">
        <v>3</v>
      </c>
      <c r="EQ101" s="22">
        <v>6</v>
      </c>
      <c r="ES101" s="22" t="s">
        <v>2134</v>
      </c>
      <c r="ET101" s="22">
        <v>2</v>
      </c>
      <c r="EU101" s="22">
        <v>3</v>
      </c>
      <c r="EV101" s="22">
        <v>6</v>
      </c>
      <c r="EX101" s="22" t="s">
        <v>2134</v>
      </c>
      <c r="EY101" s="22">
        <v>1</v>
      </c>
      <c r="EZ101" s="22">
        <v>2</v>
      </c>
      <c r="FA101" s="22">
        <v>4</v>
      </c>
      <c r="FB101" s="22">
        <v>3</v>
      </c>
      <c r="FE101" s="22" t="s">
        <v>2134</v>
      </c>
      <c r="FF101" s="22">
        <v>1</v>
      </c>
      <c r="FG101" s="22">
        <v>2</v>
      </c>
      <c r="FH101" s="22">
        <v>4</v>
      </c>
      <c r="FI101" s="22">
        <v>3</v>
      </c>
      <c r="FK101" s="22" t="s">
        <v>2134</v>
      </c>
      <c r="FL101" s="22">
        <v>1</v>
      </c>
      <c r="FM101" s="22">
        <v>2</v>
      </c>
      <c r="FN101" s="22">
        <v>4</v>
      </c>
      <c r="FO101" s="22">
        <v>3</v>
      </c>
      <c r="FZ101" s="22" t="s">
        <v>2447</v>
      </c>
      <c r="GG101" s="22" t="s">
        <v>2134</v>
      </c>
      <c r="GH101" s="22">
        <v>1</v>
      </c>
      <c r="GI101" s="22">
        <v>2</v>
      </c>
      <c r="GJ101" s="22">
        <v>1</v>
      </c>
      <c r="GK101" s="22">
        <v>3</v>
      </c>
      <c r="GL101" s="22">
        <v>1</v>
      </c>
      <c r="GN101" s="22" t="s">
        <v>2134</v>
      </c>
      <c r="GO101" s="22">
        <v>1</v>
      </c>
      <c r="GP101" s="22">
        <v>2</v>
      </c>
      <c r="GQ101" s="22">
        <v>1</v>
      </c>
      <c r="GR101" s="22">
        <v>3</v>
      </c>
      <c r="GS101" s="22">
        <v>1</v>
      </c>
      <c r="GV101" s="22" t="s">
        <v>2134</v>
      </c>
      <c r="GW101" s="22">
        <v>1</v>
      </c>
      <c r="GX101" s="22">
        <v>3</v>
      </c>
      <c r="GY101" s="22">
        <v>3</v>
      </c>
      <c r="GZ101" s="22">
        <v>2</v>
      </c>
      <c r="HB101" s="22" t="s">
        <v>2134</v>
      </c>
      <c r="HC101" s="22">
        <v>1</v>
      </c>
      <c r="HD101" s="22">
        <v>3</v>
      </c>
      <c r="HE101" s="22">
        <v>3</v>
      </c>
      <c r="HF101" s="22">
        <v>2</v>
      </c>
    </row>
    <row r="102" spans="19:214">
      <c r="S102" s="22" t="s">
        <v>2134</v>
      </c>
      <c r="T102" s="22">
        <v>1</v>
      </c>
      <c r="U102" s="22">
        <v>1</v>
      </c>
      <c r="V102" s="22">
        <v>4</v>
      </c>
      <c r="W102" s="22">
        <v>4</v>
      </c>
      <c r="X102" s="22">
        <v>1</v>
      </c>
      <c r="AJ102" s="22" t="s">
        <v>2134</v>
      </c>
      <c r="AK102" s="22">
        <v>1</v>
      </c>
      <c r="AL102" s="22">
        <v>3</v>
      </c>
      <c r="AM102" s="22">
        <v>3</v>
      </c>
      <c r="AN102" s="22">
        <v>4</v>
      </c>
      <c r="AP102" s="22" t="s">
        <v>2134</v>
      </c>
      <c r="AQ102" s="22">
        <v>5</v>
      </c>
      <c r="AR102" s="22">
        <v>1</v>
      </c>
      <c r="AS102" s="22">
        <v>4</v>
      </c>
      <c r="AT102" s="40"/>
      <c r="AU102" s="22" t="s">
        <v>2134</v>
      </c>
      <c r="AV102" s="22">
        <v>5</v>
      </c>
      <c r="AW102" s="22">
        <v>1</v>
      </c>
      <c r="AX102" s="22">
        <v>4</v>
      </c>
      <c r="AZ102" s="22" t="s">
        <v>2134</v>
      </c>
      <c r="BA102" s="22">
        <v>5</v>
      </c>
      <c r="BB102" s="22">
        <v>1</v>
      </c>
      <c r="BC102" s="22">
        <v>4</v>
      </c>
      <c r="BE102" s="22">
        <v>9194396</v>
      </c>
      <c r="BF102" s="22">
        <v>2</v>
      </c>
      <c r="BG102" s="22">
        <v>5</v>
      </c>
      <c r="BH102" s="22">
        <v>7</v>
      </c>
      <c r="BJ102" s="22">
        <v>9194397</v>
      </c>
      <c r="BK102" s="22">
        <v>2</v>
      </c>
      <c r="BL102" s="22">
        <v>5</v>
      </c>
      <c r="BM102" s="22">
        <v>7</v>
      </c>
      <c r="BS102" s="22">
        <v>9196124</v>
      </c>
      <c r="BT102" s="22">
        <v>2</v>
      </c>
      <c r="BU102" s="22">
        <v>5</v>
      </c>
      <c r="BV102" s="22">
        <v>7</v>
      </c>
      <c r="CF102" s="22" t="s">
        <v>2134</v>
      </c>
      <c r="CG102" s="22">
        <v>3</v>
      </c>
      <c r="CH102" s="22">
        <v>3</v>
      </c>
      <c r="CI102" s="22">
        <v>4</v>
      </c>
      <c r="CK102" s="22" t="s">
        <v>2134</v>
      </c>
      <c r="CL102" s="22">
        <v>3</v>
      </c>
      <c r="CM102" s="22">
        <v>3</v>
      </c>
      <c r="CN102" s="22">
        <v>4</v>
      </c>
      <c r="CS102" s="22" t="s">
        <v>2134</v>
      </c>
      <c r="CT102" s="22">
        <v>1</v>
      </c>
      <c r="CU102" s="22">
        <v>2</v>
      </c>
      <c r="CV102" s="22">
        <v>3</v>
      </c>
      <c r="CW102" s="22">
        <v>8</v>
      </c>
      <c r="CY102" s="22" t="s">
        <v>2134</v>
      </c>
      <c r="CZ102" s="22">
        <v>1</v>
      </c>
      <c r="DA102" s="22">
        <v>2</v>
      </c>
      <c r="DB102" s="22">
        <v>3</v>
      </c>
      <c r="DC102" s="22">
        <v>8</v>
      </c>
      <c r="DE102" s="22" t="s">
        <v>2134</v>
      </c>
      <c r="DF102" s="22">
        <v>1</v>
      </c>
      <c r="DG102" s="22">
        <v>2</v>
      </c>
      <c r="DH102" s="22">
        <v>3</v>
      </c>
      <c r="DI102" s="22">
        <v>8</v>
      </c>
      <c r="EB102" s="22">
        <v>9193053</v>
      </c>
      <c r="EC102" s="22">
        <v>2</v>
      </c>
      <c r="ED102" s="22">
        <v>3</v>
      </c>
      <c r="EE102" s="22">
        <v>7</v>
      </c>
      <c r="EH102" s="22">
        <v>9181744</v>
      </c>
      <c r="EI102" s="22">
        <v>2</v>
      </c>
      <c r="EJ102" s="22">
        <v>2</v>
      </c>
      <c r="EK102" s="22">
        <v>7</v>
      </c>
      <c r="EM102" s="22" t="s">
        <v>2134</v>
      </c>
      <c r="EN102" s="22">
        <v>1</v>
      </c>
      <c r="EO102" s="22">
        <v>2</v>
      </c>
      <c r="EP102" s="22">
        <v>3</v>
      </c>
      <c r="EQ102" s="22">
        <v>7</v>
      </c>
      <c r="ES102" s="22" t="s">
        <v>2134</v>
      </c>
      <c r="ET102" s="22">
        <v>2</v>
      </c>
      <c r="EU102" s="22">
        <v>3</v>
      </c>
      <c r="EV102" s="22">
        <v>7</v>
      </c>
      <c r="EX102" s="22" t="s">
        <v>2134</v>
      </c>
      <c r="EY102" s="22">
        <v>1</v>
      </c>
      <c r="EZ102" s="22">
        <v>2</v>
      </c>
      <c r="FA102" s="22">
        <v>4</v>
      </c>
      <c r="FB102" s="22">
        <v>4</v>
      </c>
      <c r="FE102" s="22" t="s">
        <v>2134</v>
      </c>
      <c r="FF102" s="22">
        <v>1</v>
      </c>
      <c r="FG102" s="22">
        <v>2</v>
      </c>
      <c r="FH102" s="22">
        <v>4</v>
      </c>
      <c r="FI102" s="22">
        <v>4</v>
      </c>
      <c r="FK102" s="22" t="s">
        <v>2134</v>
      </c>
      <c r="FL102" s="22">
        <v>1</v>
      </c>
      <c r="FM102" s="22">
        <v>2</v>
      </c>
      <c r="FN102" s="22">
        <v>4</v>
      </c>
      <c r="FO102" s="22">
        <v>4</v>
      </c>
      <c r="FZ102" s="335">
        <v>1</v>
      </c>
      <c r="GG102" s="22" t="s">
        <v>2134</v>
      </c>
      <c r="GH102" s="22">
        <v>1</v>
      </c>
      <c r="GI102" s="22">
        <v>2</v>
      </c>
      <c r="GJ102" s="22">
        <v>1</v>
      </c>
      <c r="GK102" s="22">
        <v>3</v>
      </c>
      <c r="GL102" s="22">
        <v>2</v>
      </c>
      <c r="GN102" s="22" t="s">
        <v>2134</v>
      </c>
      <c r="GO102" s="22">
        <v>1</v>
      </c>
      <c r="GP102" s="22">
        <v>2</v>
      </c>
      <c r="GQ102" s="22">
        <v>1</v>
      </c>
      <c r="GR102" s="22">
        <v>3</v>
      </c>
      <c r="GS102" s="22">
        <v>2</v>
      </c>
      <c r="GV102" s="22" t="s">
        <v>2134</v>
      </c>
      <c r="GW102" s="22">
        <v>1</v>
      </c>
      <c r="GX102" s="22">
        <v>3</v>
      </c>
      <c r="GY102" s="22">
        <v>3</v>
      </c>
      <c r="GZ102" s="22">
        <v>3</v>
      </c>
      <c r="HB102" s="22" t="s">
        <v>2134</v>
      </c>
      <c r="HC102" s="22">
        <v>1</v>
      </c>
      <c r="HD102" s="22">
        <v>3</v>
      </c>
      <c r="HE102" s="22">
        <v>3</v>
      </c>
      <c r="HF102" s="22">
        <v>3</v>
      </c>
    </row>
    <row r="103" spans="19:214">
      <c r="S103" s="22" t="s">
        <v>2134</v>
      </c>
      <c r="T103" s="22">
        <v>1</v>
      </c>
      <c r="U103" s="22">
        <v>1</v>
      </c>
      <c r="V103" s="22">
        <v>4</v>
      </c>
      <c r="W103" s="22">
        <v>4</v>
      </c>
      <c r="X103" s="22">
        <v>2</v>
      </c>
      <c r="AJ103" s="22" t="s">
        <v>2134</v>
      </c>
      <c r="AK103" s="22">
        <v>1</v>
      </c>
      <c r="AL103" s="22">
        <v>3</v>
      </c>
      <c r="AM103" s="22">
        <v>3</v>
      </c>
      <c r="AN103" s="22">
        <v>5</v>
      </c>
      <c r="AP103" s="22" t="s">
        <v>2134</v>
      </c>
      <c r="AQ103" s="22">
        <v>5</v>
      </c>
      <c r="AR103" s="22">
        <v>1</v>
      </c>
      <c r="AS103" s="22">
        <v>5</v>
      </c>
      <c r="AT103" s="40"/>
      <c r="AU103" s="22" t="s">
        <v>2134</v>
      </c>
      <c r="AV103" s="22">
        <v>5</v>
      </c>
      <c r="AW103" s="22">
        <v>1</v>
      </c>
      <c r="AX103" s="22">
        <v>5</v>
      </c>
      <c r="AZ103" s="22" t="s">
        <v>2134</v>
      </c>
      <c r="BA103" s="22">
        <v>5</v>
      </c>
      <c r="BB103" s="22">
        <v>1</v>
      </c>
      <c r="BC103" s="22">
        <v>5</v>
      </c>
      <c r="BE103" s="22" t="s">
        <v>2134</v>
      </c>
      <c r="BF103" s="22">
        <v>2</v>
      </c>
      <c r="BG103" s="22">
        <v>6</v>
      </c>
      <c r="BH103" s="22">
        <v>1</v>
      </c>
      <c r="BJ103" s="22" t="s">
        <v>2134</v>
      </c>
      <c r="BK103" s="22">
        <v>2</v>
      </c>
      <c r="BL103" s="22">
        <v>6</v>
      </c>
      <c r="BM103" s="22">
        <v>1</v>
      </c>
      <c r="BS103" s="22" t="s">
        <v>2134</v>
      </c>
      <c r="BT103" s="22">
        <v>2</v>
      </c>
      <c r="BU103" s="22">
        <v>6</v>
      </c>
      <c r="BV103" s="22">
        <v>1</v>
      </c>
      <c r="CF103" s="22" t="s">
        <v>2134</v>
      </c>
      <c r="CG103" s="22">
        <v>3</v>
      </c>
      <c r="CH103" s="22">
        <v>3</v>
      </c>
      <c r="CI103" s="22">
        <v>5</v>
      </c>
      <c r="CK103" s="22" t="s">
        <v>2134</v>
      </c>
      <c r="CL103" s="22">
        <v>3</v>
      </c>
      <c r="CM103" s="22">
        <v>3</v>
      </c>
      <c r="CN103" s="22">
        <v>5</v>
      </c>
      <c r="CS103" s="22" t="s">
        <v>2134</v>
      </c>
      <c r="CT103" s="22">
        <v>1</v>
      </c>
      <c r="CU103" s="22">
        <v>2</v>
      </c>
      <c r="CV103" s="22">
        <v>4</v>
      </c>
      <c r="CW103" s="22">
        <v>1</v>
      </c>
      <c r="CY103" s="22" t="s">
        <v>2134</v>
      </c>
      <c r="CZ103" s="22">
        <v>1</v>
      </c>
      <c r="DA103" s="22">
        <v>2</v>
      </c>
      <c r="DB103" s="22">
        <v>4</v>
      </c>
      <c r="DC103" s="22">
        <v>1</v>
      </c>
      <c r="DE103" s="22" t="s">
        <v>2134</v>
      </c>
      <c r="DF103" s="22">
        <v>1</v>
      </c>
      <c r="DG103" s="22">
        <v>2</v>
      </c>
      <c r="DH103" s="22">
        <v>4</v>
      </c>
      <c r="DI103" s="22">
        <v>1</v>
      </c>
      <c r="EB103" s="22">
        <v>9183616</v>
      </c>
      <c r="EC103" s="22">
        <v>2</v>
      </c>
      <c r="ED103" s="22">
        <v>3</v>
      </c>
      <c r="EE103" s="22">
        <v>8</v>
      </c>
      <c r="EH103" s="22">
        <v>9181744</v>
      </c>
      <c r="EI103" s="22">
        <v>2</v>
      </c>
      <c r="EJ103" s="22">
        <v>2</v>
      </c>
      <c r="EK103" s="22">
        <v>8</v>
      </c>
      <c r="EM103" s="22" t="s">
        <v>2134</v>
      </c>
      <c r="EN103" s="22">
        <v>1</v>
      </c>
      <c r="EO103" s="22">
        <v>2</v>
      </c>
      <c r="EP103" s="22">
        <v>3</v>
      </c>
      <c r="EQ103" s="22">
        <v>8</v>
      </c>
      <c r="ES103" s="22" t="s">
        <v>2134</v>
      </c>
      <c r="ET103" s="22">
        <v>2</v>
      </c>
      <c r="EU103" s="22">
        <v>3</v>
      </c>
      <c r="EV103" s="22">
        <v>8</v>
      </c>
      <c r="EX103" s="22" t="s">
        <v>2134</v>
      </c>
      <c r="EY103" s="22">
        <v>1</v>
      </c>
      <c r="EZ103" s="22">
        <v>2</v>
      </c>
      <c r="FA103" s="22">
        <v>5</v>
      </c>
      <c r="FB103" s="22">
        <v>1</v>
      </c>
      <c r="FE103" s="22" t="s">
        <v>2134</v>
      </c>
      <c r="FF103" s="22">
        <v>1</v>
      </c>
      <c r="FG103" s="22">
        <v>2</v>
      </c>
      <c r="FH103" s="22">
        <v>5</v>
      </c>
      <c r="FI103" s="22">
        <v>1</v>
      </c>
      <c r="FK103" s="22" t="s">
        <v>2134</v>
      </c>
      <c r="FL103" s="22">
        <v>1</v>
      </c>
      <c r="FM103" s="22">
        <v>2</v>
      </c>
      <c r="FN103" s="22">
        <v>5</v>
      </c>
      <c r="FO103" s="22">
        <v>1</v>
      </c>
      <c r="GG103" s="22" t="s">
        <v>2134</v>
      </c>
      <c r="GH103" s="22">
        <v>1</v>
      </c>
      <c r="GI103" s="22">
        <v>2</v>
      </c>
      <c r="GJ103" s="22">
        <v>1</v>
      </c>
      <c r="GK103" s="22">
        <v>3</v>
      </c>
      <c r="GL103" s="22">
        <v>3</v>
      </c>
      <c r="GN103" s="22" t="s">
        <v>2134</v>
      </c>
      <c r="GO103" s="22">
        <v>1</v>
      </c>
      <c r="GP103" s="22">
        <v>2</v>
      </c>
      <c r="GQ103" s="22">
        <v>1</v>
      </c>
      <c r="GR103" s="22">
        <v>3</v>
      </c>
      <c r="GS103" s="22">
        <v>3</v>
      </c>
      <c r="GV103" s="22" t="s">
        <v>2134</v>
      </c>
      <c r="GW103" s="22">
        <v>1</v>
      </c>
      <c r="GX103" s="22">
        <v>3</v>
      </c>
      <c r="GY103" s="22">
        <v>3</v>
      </c>
      <c r="GZ103" s="22">
        <v>4</v>
      </c>
      <c r="HB103" s="22" t="s">
        <v>2134</v>
      </c>
      <c r="HC103" s="22">
        <v>1</v>
      </c>
      <c r="HD103" s="22">
        <v>3</v>
      </c>
      <c r="HE103" s="22">
        <v>3</v>
      </c>
      <c r="HF103" s="22">
        <v>4</v>
      </c>
    </row>
    <row r="104" spans="19:214">
      <c r="S104" s="22" t="s">
        <v>2134</v>
      </c>
      <c r="T104" s="22">
        <v>1</v>
      </c>
      <c r="U104" s="22">
        <v>1</v>
      </c>
      <c r="V104" s="22">
        <v>4</v>
      </c>
      <c r="W104" s="22">
        <v>4</v>
      </c>
      <c r="X104" s="22">
        <v>3</v>
      </c>
      <c r="AJ104" s="22" t="s">
        <v>2134</v>
      </c>
      <c r="AK104" s="22">
        <v>1</v>
      </c>
      <c r="AL104" s="22">
        <v>3</v>
      </c>
      <c r="AM104" s="22">
        <v>4</v>
      </c>
      <c r="AN104" s="22">
        <v>1</v>
      </c>
      <c r="AP104" s="22" t="s">
        <v>2134</v>
      </c>
      <c r="AQ104" s="22">
        <v>5</v>
      </c>
      <c r="AR104" s="22">
        <v>2</v>
      </c>
      <c r="AS104" s="22">
        <v>1</v>
      </c>
      <c r="AT104" s="40"/>
      <c r="AU104" s="22" t="s">
        <v>2134</v>
      </c>
      <c r="AV104" s="22">
        <v>5</v>
      </c>
      <c r="AW104" s="22">
        <v>2</v>
      </c>
      <c r="AX104" s="22">
        <v>1</v>
      </c>
      <c r="AZ104" s="22" t="s">
        <v>2134</v>
      </c>
      <c r="BA104" s="22">
        <v>5</v>
      </c>
      <c r="BB104" s="22">
        <v>2</v>
      </c>
      <c r="BC104" s="22">
        <v>1</v>
      </c>
      <c r="BE104" s="22" t="s">
        <v>2134</v>
      </c>
      <c r="BF104" s="22">
        <v>2</v>
      </c>
      <c r="BG104" s="22">
        <v>6</v>
      </c>
      <c r="BH104" s="22">
        <v>2</v>
      </c>
      <c r="BJ104" s="22" t="s">
        <v>2134</v>
      </c>
      <c r="BK104" s="22">
        <v>2</v>
      </c>
      <c r="BL104" s="22">
        <v>6</v>
      </c>
      <c r="BM104" s="22">
        <v>2</v>
      </c>
      <c r="BS104" s="22" t="s">
        <v>2134</v>
      </c>
      <c r="BT104" s="22">
        <v>2</v>
      </c>
      <c r="BU104" s="22">
        <v>6</v>
      </c>
      <c r="BV104" s="22">
        <v>2</v>
      </c>
      <c r="CF104" s="22" t="s">
        <v>2134</v>
      </c>
      <c r="CG104" s="22">
        <v>3</v>
      </c>
      <c r="CH104" s="22">
        <v>4</v>
      </c>
      <c r="CI104" s="22">
        <v>1</v>
      </c>
      <c r="CK104" s="22" t="s">
        <v>2134</v>
      </c>
      <c r="CL104" s="22">
        <v>3</v>
      </c>
      <c r="CM104" s="22">
        <v>4</v>
      </c>
      <c r="CN104" s="22">
        <v>1</v>
      </c>
      <c r="CS104" s="22" t="s">
        <v>2134</v>
      </c>
      <c r="CT104" s="22">
        <v>1</v>
      </c>
      <c r="CU104" s="22">
        <v>2</v>
      </c>
      <c r="CV104" s="22">
        <v>4</v>
      </c>
      <c r="CW104" s="22">
        <v>2</v>
      </c>
      <c r="CY104" s="22" t="s">
        <v>2134</v>
      </c>
      <c r="CZ104" s="22">
        <v>1</v>
      </c>
      <c r="DA104" s="22">
        <v>2</v>
      </c>
      <c r="DB104" s="22">
        <v>4</v>
      </c>
      <c r="DC104" s="22">
        <v>2</v>
      </c>
      <c r="DE104" s="22" t="s">
        <v>2134</v>
      </c>
      <c r="DF104" s="22">
        <v>1</v>
      </c>
      <c r="DG104" s="22">
        <v>2</v>
      </c>
      <c r="DH104" s="22">
        <v>4</v>
      </c>
      <c r="DI104" s="22">
        <v>2</v>
      </c>
      <c r="EB104" s="22">
        <v>9183617</v>
      </c>
      <c r="EC104" s="22">
        <v>2</v>
      </c>
      <c r="ED104" s="22">
        <v>3</v>
      </c>
      <c r="EE104" s="22">
        <v>9</v>
      </c>
      <c r="EH104" s="22">
        <v>9181744</v>
      </c>
      <c r="EI104" s="22">
        <v>2</v>
      </c>
      <c r="EJ104" s="22">
        <v>2</v>
      </c>
      <c r="EK104" s="22">
        <v>9</v>
      </c>
      <c r="EM104" s="22" t="s">
        <v>2134</v>
      </c>
      <c r="EN104" s="22">
        <v>1</v>
      </c>
      <c r="EO104" s="22">
        <v>2</v>
      </c>
      <c r="EP104" s="22">
        <v>3</v>
      </c>
      <c r="EQ104" s="22">
        <v>9</v>
      </c>
      <c r="ES104" s="22" t="s">
        <v>2134</v>
      </c>
      <c r="ET104" s="22">
        <v>2</v>
      </c>
      <c r="EU104" s="22">
        <v>3</v>
      </c>
      <c r="EV104" s="22">
        <v>9</v>
      </c>
      <c r="EX104" s="22" t="s">
        <v>2134</v>
      </c>
      <c r="EY104" s="22">
        <v>1</v>
      </c>
      <c r="EZ104" s="22">
        <v>2</v>
      </c>
      <c r="FA104" s="22">
        <v>5</v>
      </c>
      <c r="FB104" s="22">
        <v>2</v>
      </c>
      <c r="FE104" s="22" t="s">
        <v>2134</v>
      </c>
      <c r="FF104" s="22">
        <v>1</v>
      </c>
      <c r="FG104" s="22">
        <v>2</v>
      </c>
      <c r="FH104" s="22">
        <v>5</v>
      </c>
      <c r="FI104" s="22">
        <v>2</v>
      </c>
      <c r="FK104" s="22" t="s">
        <v>2134</v>
      </c>
      <c r="FL104" s="22">
        <v>1</v>
      </c>
      <c r="FM104" s="22">
        <v>2</v>
      </c>
      <c r="FN104" s="22">
        <v>5</v>
      </c>
      <c r="FO104" s="22">
        <v>2</v>
      </c>
      <c r="FZ104" s="22" t="s">
        <v>2794</v>
      </c>
      <c r="GG104" s="22" t="s">
        <v>2134</v>
      </c>
      <c r="GH104" s="22">
        <v>1</v>
      </c>
      <c r="GI104" s="22">
        <v>2</v>
      </c>
      <c r="GJ104" s="22">
        <v>2</v>
      </c>
      <c r="GK104" s="22">
        <v>1</v>
      </c>
      <c r="GL104" s="22">
        <v>1</v>
      </c>
      <c r="GN104" s="22" t="s">
        <v>2134</v>
      </c>
      <c r="GO104" s="22">
        <v>1</v>
      </c>
      <c r="GP104" s="22">
        <v>2</v>
      </c>
      <c r="GQ104" s="22">
        <v>2</v>
      </c>
      <c r="GR104" s="22">
        <v>1</v>
      </c>
      <c r="GS104" s="22">
        <v>1</v>
      </c>
      <c r="GV104" s="22" t="s">
        <v>2134</v>
      </c>
      <c r="GW104" s="22">
        <v>2</v>
      </c>
      <c r="GX104" s="22">
        <v>1</v>
      </c>
      <c r="GY104" s="22">
        <v>1</v>
      </c>
      <c r="GZ104" s="22">
        <v>1</v>
      </c>
      <c r="HB104" s="22" t="s">
        <v>2134</v>
      </c>
      <c r="HC104" s="22">
        <v>2</v>
      </c>
      <c r="HD104" s="22">
        <v>1</v>
      </c>
      <c r="HE104" s="22">
        <v>1</v>
      </c>
      <c r="HF104" s="22">
        <v>1</v>
      </c>
    </row>
    <row r="105" spans="19:214">
      <c r="S105" s="22" t="s">
        <v>2134</v>
      </c>
      <c r="T105" s="22">
        <v>1</v>
      </c>
      <c r="U105" s="22">
        <v>1</v>
      </c>
      <c r="V105" s="22">
        <v>4</v>
      </c>
      <c r="W105" s="22">
        <v>4</v>
      </c>
      <c r="X105" s="22">
        <v>4</v>
      </c>
      <c r="AJ105" s="22" t="s">
        <v>2134</v>
      </c>
      <c r="AK105" s="22">
        <v>1</v>
      </c>
      <c r="AL105" s="22">
        <v>3</v>
      </c>
      <c r="AM105" s="22">
        <v>4</v>
      </c>
      <c r="AN105" s="22">
        <v>2</v>
      </c>
      <c r="AP105" s="22" t="s">
        <v>2134</v>
      </c>
      <c r="AQ105" s="22">
        <v>5</v>
      </c>
      <c r="AR105" s="22">
        <v>2</v>
      </c>
      <c r="AS105" s="22">
        <v>2</v>
      </c>
      <c r="AT105" s="40"/>
      <c r="AU105" s="22" t="s">
        <v>2134</v>
      </c>
      <c r="AV105" s="22">
        <v>5</v>
      </c>
      <c r="AW105" s="22">
        <v>2</v>
      </c>
      <c r="AX105" s="22">
        <v>2</v>
      </c>
      <c r="AZ105" s="22" t="s">
        <v>2134</v>
      </c>
      <c r="BA105" s="22">
        <v>5</v>
      </c>
      <c r="BB105" s="22">
        <v>2</v>
      </c>
      <c r="BC105" s="22">
        <v>2</v>
      </c>
      <c r="BE105" s="22" t="s">
        <v>2134</v>
      </c>
      <c r="BF105" s="22">
        <v>2</v>
      </c>
      <c r="BG105" s="22">
        <v>6</v>
      </c>
      <c r="BH105" s="22">
        <v>3</v>
      </c>
      <c r="BJ105" s="22" t="s">
        <v>2134</v>
      </c>
      <c r="BK105" s="22">
        <v>2</v>
      </c>
      <c r="BL105" s="22">
        <v>6</v>
      </c>
      <c r="BM105" s="22">
        <v>3</v>
      </c>
      <c r="BS105" s="22" t="s">
        <v>2134</v>
      </c>
      <c r="BT105" s="22">
        <v>2</v>
      </c>
      <c r="BU105" s="22">
        <v>6</v>
      </c>
      <c r="BV105" s="22">
        <v>3</v>
      </c>
      <c r="CF105" s="22" t="s">
        <v>2134</v>
      </c>
      <c r="CG105" s="22">
        <v>3</v>
      </c>
      <c r="CH105" s="22">
        <v>4</v>
      </c>
      <c r="CI105" s="22">
        <v>2</v>
      </c>
      <c r="CK105" s="22" t="s">
        <v>2134</v>
      </c>
      <c r="CL105" s="22">
        <v>3</v>
      </c>
      <c r="CM105" s="22">
        <v>4</v>
      </c>
      <c r="CN105" s="22">
        <v>2</v>
      </c>
      <c r="CS105" s="22" t="s">
        <v>2134</v>
      </c>
      <c r="CT105" s="22">
        <v>1</v>
      </c>
      <c r="CU105" s="22">
        <v>2</v>
      </c>
      <c r="CV105" s="22">
        <v>4</v>
      </c>
      <c r="CW105" s="22">
        <v>3</v>
      </c>
      <c r="CY105" s="22" t="s">
        <v>2134</v>
      </c>
      <c r="CZ105" s="22">
        <v>1</v>
      </c>
      <c r="DA105" s="22">
        <v>2</v>
      </c>
      <c r="DB105" s="22">
        <v>4</v>
      </c>
      <c r="DC105" s="22">
        <v>3</v>
      </c>
      <c r="DE105" s="22" t="s">
        <v>2134</v>
      </c>
      <c r="DF105" s="22">
        <v>1</v>
      </c>
      <c r="DG105" s="22">
        <v>2</v>
      </c>
      <c r="DH105" s="22">
        <v>4</v>
      </c>
      <c r="DI105" s="22">
        <v>3</v>
      </c>
      <c r="EB105" s="22" t="s">
        <v>2134</v>
      </c>
      <c r="EC105" s="22">
        <v>3</v>
      </c>
      <c r="ED105" s="22">
        <v>1</v>
      </c>
      <c r="EE105" s="22">
        <v>1</v>
      </c>
      <c r="EH105" s="22" t="s">
        <v>2134</v>
      </c>
      <c r="EI105" s="22">
        <v>2</v>
      </c>
      <c r="EJ105" s="22">
        <v>3</v>
      </c>
      <c r="EK105" s="22">
        <v>1</v>
      </c>
      <c r="EM105" s="22" t="s">
        <v>2134</v>
      </c>
      <c r="EN105" s="22">
        <v>1</v>
      </c>
      <c r="EO105" s="22">
        <v>3</v>
      </c>
      <c r="EP105" s="22">
        <v>1</v>
      </c>
      <c r="EQ105" s="22">
        <v>1</v>
      </c>
      <c r="ES105" s="22" t="s">
        <v>2134</v>
      </c>
      <c r="ET105" s="22">
        <v>3</v>
      </c>
      <c r="EU105" s="22">
        <v>1</v>
      </c>
      <c r="EV105" s="22">
        <v>1</v>
      </c>
      <c r="EX105" s="22" t="s">
        <v>2134</v>
      </c>
      <c r="EY105" s="22">
        <v>1</v>
      </c>
      <c r="EZ105" s="22">
        <v>2</v>
      </c>
      <c r="FA105" s="22">
        <v>5</v>
      </c>
      <c r="FB105" s="22">
        <v>3</v>
      </c>
      <c r="FE105" s="22" t="s">
        <v>2134</v>
      </c>
      <c r="FF105" s="22">
        <v>1</v>
      </c>
      <c r="FG105" s="22">
        <v>2</v>
      </c>
      <c r="FH105" s="22">
        <v>5</v>
      </c>
      <c r="FI105" s="22">
        <v>3</v>
      </c>
      <c r="FK105" s="22" t="s">
        <v>2134</v>
      </c>
      <c r="FL105" s="22">
        <v>1</v>
      </c>
      <c r="FM105" s="22">
        <v>2</v>
      </c>
      <c r="FN105" s="22">
        <v>5</v>
      </c>
      <c r="FO105" s="22">
        <v>3</v>
      </c>
      <c r="FZ105" s="22" t="s">
        <v>2433</v>
      </c>
      <c r="GG105" s="22" t="s">
        <v>2134</v>
      </c>
      <c r="GH105" s="22">
        <v>1</v>
      </c>
      <c r="GI105" s="22">
        <v>2</v>
      </c>
      <c r="GJ105" s="22">
        <v>2</v>
      </c>
      <c r="GK105" s="22">
        <v>1</v>
      </c>
      <c r="GL105" s="22">
        <v>2</v>
      </c>
      <c r="GN105" s="22" t="s">
        <v>2134</v>
      </c>
      <c r="GO105" s="22">
        <v>1</v>
      </c>
      <c r="GP105" s="22">
        <v>2</v>
      </c>
      <c r="GQ105" s="22">
        <v>2</v>
      </c>
      <c r="GR105" s="22">
        <v>1</v>
      </c>
      <c r="GS105" s="22">
        <v>2</v>
      </c>
      <c r="GV105" s="22" t="s">
        <v>2134</v>
      </c>
      <c r="GW105" s="22">
        <v>2</v>
      </c>
      <c r="GX105" s="22">
        <v>1</v>
      </c>
      <c r="GY105" s="22">
        <v>1</v>
      </c>
      <c r="GZ105" s="22">
        <v>2</v>
      </c>
      <c r="HB105" s="22" t="s">
        <v>2134</v>
      </c>
      <c r="HC105" s="22">
        <v>2</v>
      </c>
      <c r="HD105" s="22">
        <v>1</v>
      </c>
      <c r="HE105" s="22">
        <v>1</v>
      </c>
      <c r="HF105" s="22">
        <v>2</v>
      </c>
    </row>
    <row r="106" spans="19:214">
      <c r="S106" s="22" t="s">
        <v>2134</v>
      </c>
      <c r="T106" s="22">
        <v>1</v>
      </c>
      <c r="U106" s="22">
        <v>1</v>
      </c>
      <c r="V106" s="22">
        <v>4</v>
      </c>
      <c r="W106" s="22">
        <v>5</v>
      </c>
      <c r="X106" s="22">
        <v>1</v>
      </c>
      <c r="AJ106" s="22" t="s">
        <v>2134</v>
      </c>
      <c r="AK106" s="22">
        <v>1</v>
      </c>
      <c r="AL106" s="22">
        <v>3</v>
      </c>
      <c r="AM106" s="22">
        <v>4</v>
      </c>
      <c r="AN106" s="22">
        <v>3</v>
      </c>
      <c r="AP106" s="22" t="s">
        <v>2134</v>
      </c>
      <c r="AQ106" s="22">
        <v>5</v>
      </c>
      <c r="AR106" s="22">
        <v>2</v>
      </c>
      <c r="AS106" s="22">
        <v>3</v>
      </c>
      <c r="AT106" s="40"/>
      <c r="AU106" s="22" t="s">
        <v>2134</v>
      </c>
      <c r="AV106" s="22">
        <v>5</v>
      </c>
      <c r="AW106" s="22">
        <v>2</v>
      </c>
      <c r="AX106" s="22">
        <v>3</v>
      </c>
      <c r="AZ106" s="22" t="s">
        <v>2134</v>
      </c>
      <c r="BA106" s="22">
        <v>5</v>
      </c>
      <c r="BB106" s="22">
        <v>2</v>
      </c>
      <c r="BC106" s="22">
        <v>3</v>
      </c>
      <c r="BE106" s="22" t="s">
        <v>2134</v>
      </c>
      <c r="BF106" s="22">
        <v>2</v>
      </c>
      <c r="BG106" s="22">
        <v>6</v>
      </c>
      <c r="BH106" s="22">
        <v>4</v>
      </c>
      <c r="BJ106" s="22" t="s">
        <v>2134</v>
      </c>
      <c r="BK106" s="22">
        <v>2</v>
      </c>
      <c r="BL106" s="22">
        <v>6</v>
      </c>
      <c r="BM106" s="22">
        <v>4</v>
      </c>
      <c r="BS106" s="22" t="s">
        <v>2134</v>
      </c>
      <c r="BT106" s="22">
        <v>2</v>
      </c>
      <c r="BU106" s="22">
        <v>6</v>
      </c>
      <c r="BV106" s="22">
        <v>4</v>
      </c>
      <c r="CF106" s="22" t="s">
        <v>2134</v>
      </c>
      <c r="CG106" s="22">
        <v>3</v>
      </c>
      <c r="CH106" s="22">
        <v>4</v>
      </c>
      <c r="CI106" s="22">
        <v>3</v>
      </c>
      <c r="CK106" s="22" t="s">
        <v>2134</v>
      </c>
      <c r="CL106" s="22">
        <v>3</v>
      </c>
      <c r="CM106" s="22">
        <v>4</v>
      </c>
      <c r="CN106" s="22">
        <v>3</v>
      </c>
      <c r="CS106" s="22" t="s">
        <v>2134</v>
      </c>
      <c r="CT106" s="22">
        <v>1</v>
      </c>
      <c r="CU106" s="22">
        <v>2</v>
      </c>
      <c r="CV106" s="22">
        <v>4</v>
      </c>
      <c r="CW106" s="22">
        <v>4</v>
      </c>
      <c r="CY106" s="22" t="s">
        <v>2134</v>
      </c>
      <c r="CZ106" s="22">
        <v>1</v>
      </c>
      <c r="DA106" s="22">
        <v>2</v>
      </c>
      <c r="DB106" s="22">
        <v>4</v>
      </c>
      <c r="DC106" s="22">
        <v>4</v>
      </c>
      <c r="DE106" s="22" t="s">
        <v>2134</v>
      </c>
      <c r="DF106" s="22">
        <v>1</v>
      </c>
      <c r="DG106" s="22">
        <v>2</v>
      </c>
      <c r="DH106" s="22">
        <v>4</v>
      </c>
      <c r="DI106" s="22">
        <v>4</v>
      </c>
      <c r="EB106" s="22" t="s">
        <v>2134</v>
      </c>
      <c r="EC106" s="22">
        <v>3</v>
      </c>
      <c r="ED106" s="22">
        <v>1</v>
      </c>
      <c r="EE106" s="22">
        <v>2</v>
      </c>
      <c r="EH106" s="22">
        <v>9183533</v>
      </c>
      <c r="EI106" s="22">
        <v>2</v>
      </c>
      <c r="EJ106" s="22">
        <v>3</v>
      </c>
      <c r="EK106" s="22">
        <v>2</v>
      </c>
      <c r="EM106" s="22" t="s">
        <v>2134</v>
      </c>
      <c r="EN106" s="22">
        <v>1</v>
      </c>
      <c r="EO106" s="22">
        <v>3</v>
      </c>
      <c r="EP106" s="22">
        <v>1</v>
      </c>
      <c r="EQ106" s="22">
        <v>2</v>
      </c>
      <c r="ES106" s="22" t="s">
        <v>2134</v>
      </c>
      <c r="ET106" s="22">
        <v>3</v>
      </c>
      <c r="EU106" s="22">
        <v>1</v>
      </c>
      <c r="EV106" s="22">
        <v>2</v>
      </c>
      <c r="EX106" s="22" t="s">
        <v>2134</v>
      </c>
      <c r="EY106" s="22">
        <v>1</v>
      </c>
      <c r="EZ106" s="22">
        <v>2</v>
      </c>
      <c r="FA106" s="22">
        <v>5</v>
      </c>
      <c r="FB106" s="22">
        <v>4</v>
      </c>
      <c r="FE106" s="22" t="s">
        <v>2134</v>
      </c>
      <c r="FF106" s="22">
        <v>1</v>
      </c>
      <c r="FG106" s="22">
        <v>2</v>
      </c>
      <c r="FH106" s="22">
        <v>5</v>
      </c>
      <c r="FI106" s="22">
        <v>4</v>
      </c>
      <c r="FK106" s="22" t="s">
        <v>2134</v>
      </c>
      <c r="FL106" s="22">
        <v>1</v>
      </c>
      <c r="FM106" s="22">
        <v>2</v>
      </c>
      <c r="FN106" s="22">
        <v>5</v>
      </c>
      <c r="FO106" s="22">
        <v>4</v>
      </c>
      <c r="FZ106" s="22" t="s">
        <v>2432</v>
      </c>
      <c r="GG106" s="22" t="s">
        <v>2134</v>
      </c>
      <c r="GH106" s="22">
        <v>1</v>
      </c>
      <c r="GI106" s="22">
        <v>2</v>
      </c>
      <c r="GJ106" s="22">
        <v>2</v>
      </c>
      <c r="GK106" s="22">
        <v>1</v>
      </c>
      <c r="GL106" s="22">
        <v>3</v>
      </c>
      <c r="GN106" s="22" t="s">
        <v>2134</v>
      </c>
      <c r="GO106" s="22">
        <v>1</v>
      </c>
      <c r="GP106" s="22">
        <v>2</v>
      </c>
      <c r="GQ106" s="22">
        <v>2</v>
      </c>
      <c r="GR106" s="22">
        <v>1</v>
      </c>
      <c r="GS106" s="22">
        <v>3</v>
      </c>
      <c r="GV106" s="22" t="s">
        <v>2134</v>
      </c>
      <c r="GW106" s="22">
        <v>2</v>
      </c>
      <c r="GX106" s="22">
        <v>1</v>
      </c>
      <c r="GY106" s="22">
        <v>1</v>
      </c>
      <c r="GZ106" s="22">
        <v>3</v>
      </c>
      <c r="HB106" s="22" t="s">
        <v>2134</v>
      </c>
      <c r="HC106" s="22">
        <v>2</v>
      </c>
      <c r="HD106" s="22">
        <v>1</v>
      </c>
      <c r="HE106" s="22">
        <v>1</v>
      </c>
      <c r="HF106" s="22">
        <v>3</v>
      </c>
    </row>
    <row r="107" spans="19:214">
      <c r="S107" s="22" t="s">
        <v>2134</v>
      </c>
      <c r="T107" s="22">
        <v>1</v>
      </c>
      <c r="U107" s="22">
        <v>1</v>
      </c>
      <c r="V107" s="22">
        <v>4</v>
      </c>
      <c r="W107" s="22">
        <v>5</v>
      </c>
      <c r="X107" s="22">
        <v>2</v>
      </c>
      <c r="AJ107" s="22" t="s">
        <v>2134</v>
      </c>
      <c r="AK107" s="22">
        <v>1</v>
      </c>
      <c r="AL107" s="22">
        <v>3</v>
      </c>
      <c r="AM107" s="22">
        <v>4</v>
      </c>
      <c r="AN107" s="22">
        <v>4</v>
      </c>
      <c r="AP107" s="22" t="s">
        <v>2134</v>
      </c>
      <c r="AQ107" s="22">
        <v>5</v>
      </c>
      <c r="AR107" s="22">
        <v>2</v>
      </c>
      <c r="AS107" s="22">
        <v>4</v>
      </c>
      <c r="AT107" s="40"/>
      <c r="AU107" s="22" t="s">
        <v>2134</v>
      </c>
      <c r="AV107" s="22">
        <v>5</v>
      </c>
      <c r="AW107" s="22">
        <v>2</v>
      </c>
      <c r="AX107" s="22">
        <v>4</v>
      </c>
      <c r="AZ107" s="22" t="s">
        <v>2134</v>
      </c>
      <c r="BA107" s="22">
        <v>5</v>
      </c>
      <c r="BB107" s="22">
        <v>2</v>
      </c>
      <c r="BC107" s="22">
        <v>4</v>
      </c>
      <c r="BE107" s="22" t="s">
        <v>2134</v>
      </c>
      <c r="BF107" s="22">
        <v>2</v>
      </c>
      <c r="BG107" s="22">
        <v>6</v>
      </c>
      <c r="BH107" s="22">
        <v>5</v>
      </c>
      <c r="BJ107" s="22" t="s">
        <v>2134</v>
      </c>
      <c r="BK107" s="22">
        <v>2</v>
      </c>
      <c r="BL107" s="22">
        <v>6</v>
      </c>
      <c r="BM107" s="22">
        <v>5</v>
      </c>
      <c r="BS107" s="22" t="s">
        <v>2134</v>
      </c>
      <c r="BT107" s="22">
        <v>2</v>
      </c>
      <c r="BU107" s="22">
        <v>6</v>
      </c>
      <c r="BV107" s="22">
        <v>5</v>
      </c>
      <c r="CF107" s="22" t="s">
        <v>2134</v>
      </c>
      <c r="CG107" s="22">
        <v>3</v>
      </c>
      <c r="CH107" s="22">
        <v>4</v>
      </c>
      <c r="CI107" s="22">
        <v>4</v>
      </c>
      <c r="CK107" s="22" t="s">
        <v>2134</v>
      </c>
      <c r="CL107" s="22">
        <v>3</v>
      </c>
      <c r="CM107" s="22">
        <v>4</v>
      </c>
      <c r="CN107" s="22">
        <v>4</v>
      </c>
      <c r="CS107" s="22" t="s">
        <v>2134</v>
      </c>
      <c r="CT107" s="22">
        <v>1</v>
      </c>
      <c r="CU107" s="22">
        <v>2</v>
      </c>
      <c r="CV107" s="22">
        <v>4</v>
      </c>
      <c r="CW107" s="22">
        <v>5</v>
      </c>
      <c r="CY107" s="22" t="s">
        <v>2134</v>
      </c>
      <c r="CZ107" s="22">
        <v>1</v>
      </c>
      <c r="DA107" s="22">
        <v>2</v>
      </c>
      <c r="DB107" s="22">
        <v>4</v>
      </c>
      <c r="DC107" s="22">
        <v>5</v>
      </c>
      <c r="DE107" s="22" t="s">
        <v>2134</v>
      </c>
      <c r="DF107" s="22">
        <v>1</v>
      </c>
      <c r="DG107" s="22">
        <v>2</v>
      </c>
      <c r="DH107" s="22">
        <v>4</v>
      </c>
      <c r="DI107" s="22">
        <v>5</v>
      </c>
      <c r="EB107" s="22" t="s">
        <v>2134</v>
      </c>
      <c r="EC107" s="22">
        <v>3</v>
      </c>
      <c r="ED107" s="22">
        <v>1</v>
      </c>
      <c r="EE107" s="22">
        <v>3</v>
      </c>
      <c r="EH107" s="22">
        <v>9183533</v>
      </c>
      <c r="EI107" s="22">
        <v>2</v>
      </c>
      <c r="EJ107" s="22">
        <v>3</v>
      </c>
      <c r="EK107" s="22">
        <v>3</v>
      </c>
      <c r="EM107" s="22" t="s">
        <v>2134</v>
      </c>
      <c r="EN107" s="22">
        <v>1</v>
      </c>
      <c r="EO107" s="22">
        <v>3</v>
      </c>
      <c r="EP107" s="22">
        <v>1</v>
      </c>
      <c r="EQ107" s="22">
        <v>3</v>
      </c>
      <c r="ES107" s="22" t="s">
        <v>2134</v>
      </c>
      <c r="ET107" s="22">
        <v>3</v>
      </c>
      <c r="EU107" s="22">
        <v>1</v>
      </c>
      <c r="EV107" s="22">
        <v>3</v>
      </c>
      <c r="EX107" s="22" t="s">
        <v>2134</v>
      </c>
      <c r="EY107" s="22">
        <v>1</v>
      </c>
      <c r="EZ107" s="22">
        <v>2</v>
      </c>
      <c r="FA107" s="22">
        <v>6</v>
      </c>
      <c r="FB107" s="22">
        <v>1</v>
      </c>
      <c r="FE107" s="22" t="s">
        <v>2134</v>
      </c>
      <c r="FF107" s="22">
        <v>1</v>
      </c>
      <c r="FG107" s="22">
        <v>2</v>
      </c>
      <c r="FH107" s="22">
        <v>6</v>
      </c>
      <c r="FI107" s="22">
        <v>1</v>
      </c>
      <c r="FK107" s="22" t="s">
        <v>2134</v>
      </c>
      <c r="FL107" s="22">
        <v>1</v>
      </c>
      <c r="FM107" s="22">
        <v>2</v>
      </c>
      <c r="FN107" s="22">
        <v>6</v>
      </c>
      <c r="FO107" s="22">
        <v>1</v>
      </c>
      <c r="FZ107" s="22" t="s">
        <v>2434</v>
      </c>
      <c r="GG107" s="22" t="s">
        <v>2134</v>
      </c>
      <c r="GH107" s="22">
        <v>1</v>
      </c>
      <c r="GI107" s="22">
        <v>2</v>
      </c>
      <c r="GJ107" s="22">
        <v>2</v>
      </c>
      <c r="GK107" s="22">
        <v>2</v>
      </c>
      <c r="GL107" s="22">
        <v>1</v>
      </c>
      <c r="GN107" s="22" t="s">
        <v>2134</v>
      </c>
      <c r="GO107" s="22">
        <v>1</v>
      </c>
      <c r="GP107" s="22">
        <v>2</v>
      </c>
      <c r="GQ107" s="22">
        <v>2</v>
      </c>
      <c r="GR107" s="22">
        <v>2</v>
      </c>
      <c r="GS107" s="22">
        <v>1</v>
      </c>
      <c r="GV107" s="22" t="s">
        <v>2134</v>
      </c>
      <c r="GW107" s="22">
        <v>2</v>
      </c>
      <c r="GX107" s="22">
        <v>1</v>
      </c>
      <c r="GY107" s="22">
        <v>1</v>
      </c>
      <c r="GZ107" s="22">
        <v>4</v>
      </c>
      <c r="HB107" s="22" t="s">
        <v>2134</v>
      </c>
      <c r="HC107" s="22">
        <v>2</v>
      </c>
      <c r="HD107" s="22">
        <v>1</v>
      </c>
      <c r="HE107" s="22">
        <v>1</v>
      </c>
      <c r="HF107" s="22">
        <v>4</v>
      </c>
    </row>
    <row r="108" spans="19:214">
      <c r="S108" s="22" t="s">
        <v>2134</v>
      </c>
      <c r="T108" s="22">
        <v>1</v>
      </c>
      <c r="U108" s="22">
        <v>1</v>
      </c>
      <c r="V108" s="22">
        <v>4</v>
      </c>
      <c r="W108" s="22">
        <v>5</v>
      </c>
      <c r="X108" s="22">
        <v>3</v>
      </c>
      <c r="AJ108" s="22" t="s">
        <v>2134</v>
      </c>
      <c r="AK108" s="22">
        <v>1</v>
      </c>
      <c r="AL108" s="22">
        <v>3</v>
      </c>
      <c r="AM108" s="22">
        <v>4</v>
      </c>
      <c r="AN108" s="22">
        <v>5</v>
      </c>
      <c r="AP108" s="22" t="s">
        <v>2134</v>
      </c>
      <c r="AQ108" s="22">
        <v>5</v>
      </c>
      <c r="AR108" s="22">
        <v>2</v>
      </c>
      <c r="AS108" s="22">
        <v>5</v>
      </c>
      <c r="AT108" s="40"/>
      <c r="AU108" s="22" t="s">
        <v>2134</v>
      </c>
      <c r="AV108" s="22">
        <v>5</v>
      </c>
      <c r="AW108" s="22">
        <v>2</v>
      </c>
      <c r="AX108" s="22">
        <v>5</v>
      </c>
      <c r="AZ108" s="22" t="s">
        <v>2134</v>
      </c>
      <c r="BA108" s="22">
        <v>5</v>
      </c>
      <c r="BB108" s="22">
        <v>2</v>
      </c>
      <c r="BC108" s="22">
        <v>5</v>
      </c>
      <c r="BE108" s="22" t="s">
        <v>2134</v>
      </c>
      <c r="BF108" s="22">
        <v>2</v>
      </c>
      <c r="BG108" s="22">
        <v>6</v>
      </c>
      <c r="BH108" s="22">
        <v>6</v>
      </c>
      <c r="BJ108" s="22" t="s">
        <v>2134</v>
      </c>
      <c r="BK108" s="22">
        <v>2</v>
      </c>
      <c r="BL108" s="22">
        <v>6</v>
      </c>
      <c r="BM108" s="22">
        <v>6</v>
      </c>
      <c r="BS108" s="22" t="s">
        <v>2134</v>
      </c>
      <c r="BT108" s="22">
        <v>2</v>
      </c>
      <c r="BU108" s="22">
        <v>6</v>
      </c>
      <c r="BV108" s="22">
        <v>6</v>
      </c>
      <c r="CF108" s="22" t="s">
        <v>2134</v>
      </c>
      <c r="CG108" s="22">
        <v>3</v>
      </c>
      <c r="CH108" s="22">
        <v>4</v>
      </c>
      <c r="CI108" s="22">
        <v>5</v>
      </c>
      <c r="CK108" s="22" t="s">
        <v>2134</v>
      </c>
      <c r="CL108" s="22">
        <v>3</v>
      </c>
      <c r="CM108" s="22">
        <v>4</v>
      </c>
      <c r="CN108" s="22">
        <v>5</v>
      </c>
      <c r="CS108" s="22" t="s">
        <v>2134</v>
      </c>
      <c r="CT108" s="22">
        <v>1</v>
      </c>
      <c r="CU108" s="22">
        <v>2</v>
      </c>
      <c r="CV108" s="22">
        <v>4</v>
      </c>
      <c r="CW108" s="22">
        <v>6</v>
      </c>
      <c r="CY108" s="22" t="s">
        <v>2134</v>
      </c>
      <c r="CZ108" s="22">
        <v>1</v>
      </c>
      <c r="DA108" s="22">
        <v>2</v>
      </c>
      <c r="DB108" s="22">
        <v>4</v>
      </c>
      <c r="DC108" s="22">
        <v>6</v>
      </c>
      <c r="DE108" s="22" t="s">
        <v>2134</v>
      </c>
      <c r="DF108" s="22">
        <v>1</v>
      </c>
      <c r="DG108" s="22">
        <v>2</v>
      </c>
      <c r="DH108" s="22">
        <v>4</v>
      </c>
      <c r="DI108" s="22">
        <v>6</v>
      </c>
      <c r="EB108" s="22" t="s">
        <v>2134</v>
      </c>
      <c r="EC108" s="22">
        <v>3</v>
      </c>
      <c r="ED108" s="22">
        <v>1</v>
      </c>
      <c r="EE108" s="22">
        <v>4</v>
      </c>
      <c r="EH108" s="22">
        <v>9183533</v>
      </c>
      <c r="EI108" s="22">
        <v>2</v>
      </c>
      <c r="EJ108" s="22">
        <v>3</v>
      </c>
      <c r="EK108" s="22">
        <v>4</v>
      </c>
      <c r="EM108" s="22" t="s">
        <v>2134</v>
      </c>
      <c r="EN108" s="22">
        <v>1</v>
      </c>
      <c r="EO108" s="22">
        <v>3</v>
      </c>
      <c r="EP108" s="22">
        <v>1</v>
      </c>
      <c r="EQ108" s="22">
        <v>4</v>
      </c>
      <c r="ES108" s="22" t="s">
        <v>2134</v>
      </c>
      <c r="ET108" s="22">
        <v>3</v>
      </c>
      <c r="EU108" s="22">
        <v>1</v>
      </c>
      <c r="EV108" s="22">
        <v>4</v>
      </c>
      <c r="EX108" s="22" t="s">
        <v>2134</v>
      </c>
      <c r="EY108" s="22">
        <v>1</v>
      </c>
      <c r="EZ108" s="22">
        <v>2</v>
      </c>
      <c r="FA108" s="22">
        <v>6</v>
      </c>
      <c r="FB108" s="22">
        <v>2</v>
      </c>
      <c r="FE108" s="22" t="s">
        <v>2134</v>
      </c>
      <c r="FF108" s="22">
        <v>1</v>
      </c>
      <c r="FG108" s="22">
        <v>2</v>
      </c>
      <c r="FH108" s="22">
        <v>6</v>
      </c>
      <c r="FI108" s="22">
        <v>2</v>
      </c>
      <c r="FK108" s="22" t="s">
        <v>2134</v>
      </c>
      <c r="FL108" s="22">
        <v>1</v>
      </c>
      <c r="FM108" s="22">
        <v>2</v>
      </c>
      <c r="FN108" s="22">
        <v>6</v>
      </c>
      <c r="FO108" s="22">
        <v>2</v>
      </c>
      <c r="FZ108" s="22" t="s">
        <v>2435</v>
      </c>
      <c r="GG108" s="22" t="s">
        <v>2134</v>
      </c>
      <c r="GH108" s="22">
        <v>1</v>
      </c>
      <c r="GI108" s="22">
        <v>2</v>
      </c>
      <c r="GJ108" s="22">
        <v>2</v>
      </c>
      <c r="GK108" s="22">
        <v>2</v>
      </c>
      <c r="GL108" s="22">
        <v>2</v>
      </c>
      <c r="GN108" s="22" t="s">
        <v>2134</v>
      </c>
      <c r="GO108" s="22">
        <v>1</v>
      </c>
      <c r="GP108" s="22">
        <v>2</v>
      </c>
      <c r="GQ108" s="22">
        <v>2</v>
      </c>
      <c r="GR108" s="22">
        <v>2</v>
      </c>
      <c r="GS108" s="22">
        <v>2</v>
      </c>
      <c r="GV108" s="22" t="s">
        <v>2134</v>
      </c>
      <c r="GW108" s="22">
        <v>2</v>
      </c>
      <c r="GX108" s="22">
        <v>1</v>
      </c>
      <c r="GY108" s="22">
        <v>2</v>
      </c>
      <c r="GZ108" s="22">
        <v>1</v>
      </c>
      <c r="HB108" s="22" t="s">
        <v>2134</v>
      </c>
      <c r="HC108" s="22">
        <v>2</v>
      </c>
      <c r="HD108" s="22">
        <v>1</v>
      </c>
      <c r="HE108" s="22">
        <v>2</v>
      </c>
      <c r="HF108" s="22">
        <v>1</v>
      </c>
    </row>
    <row r="109" spans="19:214">
      <c r="S109" s="22" t="s">
        <v>2134</v>
      </c>
      <c r="T109" s="22">
        <v>1</v>
      </c>
      <c r="U109" s="22">
        <v>1</v>
      </c>
      <c r="V109" s="22">
        <v>4</v>
      </c>
      <c r="W109" s="22">
        <v>5</v>
      </c>
      <c r="X109" s="22">
        <v>4</v>
      </c>
      <c r="AJ109" s="22" t="s">
        <v>2134</v>
      </c>
      <c r="AK109" s="22">
        <v>1</v>
      </c>
      <c r="AL109" s="22">
        <v>3</v>
      </c>
      <c r="AM109" s="22">
        <v>5</v>
      </c>
      <c r="AN109" s="22">
        <v>1</v>
      </c>
      <c r="AP109" s="22" t="s">
        <v>2134</v>
      </c>
      <c r="AQ109" s="22">
        <v>5</v>
      </c>
      <c r="AR109" s="22">
        <v>3</v>
      </c>
      <c r="AS109" s="22">
        <v>1</v>
      </c>
      <c r="AT109" s="40"/>
      <c r="AU109" s="22" t="s">
        <v>2134</v>
      </c>
      <c r="AV109" s="22">
        <v>5</v>
      </c>
      <c r="AW109" s="22">
        <v>3</v>
      </c>
      <c r="AX109" s="22">
        <v>1</v>
      </c>
      <c r="AZ109" s="22" t="s">
        <v>2134</v>
      </c>
      <c r="BA109" s="22">
        <v>5</v>
      </c>
      <c r="BB109" s="22">
        <v>3</v>
      </c>
      <c r="BC109" s="22">
        <v>1</v>
      </c>
      <c r="BE109" s="22">
        <v>9194398</v>
      </c>
      <c r="BF109" s="22">
        <v>2</v>
      </c>
      <c r="BG109" s="22">
        <v>6</v>
      </c>
      <c r="BH109" s="22">
        <v>7</v>
      </c>
      <c r="BJ109" s="22">
        <v>9194399</v>
      </c>
      <c r="BK109" s="22">
        <v>2</v>
      </c>
      <c r="BL109" s="22">
        <v>6</v>
      </c>
      <c r="BM109" s="22">
        <v>7</v>
      </c>
      <c r="BS109" s="22">
        <v>9196125</v>
      </c>
      <c r="BT109" s="22">
        <v>2</v>
      </c>
      <c r="BU109" s="22">
        <v>6</v>
      </c>
      <c r="BV109" s="22">
        <v>7</v>
      </c>
      <c r="CF109" s="22" t="s">
        <v>2134</v>
      </c>
      <c r="CG109" s="22">
        <v>3</v>
      </c>
      <c r="CH109" s="22">
        <v>5</v>
      </c>
      <c r="CI109" s="22">
        <v>1</v>
      </c>
      <c r="CK109" s="22" t="s">
        <v>2134</v>
      </c>
      <c r="CL109" s="22">
        <v>3</v>
      </c>
      <c r="CM109" s="22">
        <v>5</v>
      </c>
      <c r="CN109" s="22">
        <v>1</v>
      </c>
      <c r="CS109" s="22" t="s">
        <v>2134</v>
      </c>
      <c r="CT109" s="22">
        <v>1</v>
      </c>
      <c r="CU109" s="22">
        <v>2</v>
      </c>
      <c r="CV109" s="22">
        <v>4</v>
      </c>
      <c r="CW109" s="22">
        <v>7</v>
      </c>
      <c r="CY109" s="22" t="s">
        <v>2134</v>
      </c>
      <c r="CZ109" s="22">
        <v>1</v>
      </c>
      <c r="DA109" s="22">
        <v>2</v>
      </c>
      <c r="DB109" s="22">
        <v>4</v>
      </c>
      <c r="DC109" s="22">
        <v>7</v>
      </c>
      <c r="DE109" s="22" t="s">
        <v>2134</v>
      </c>
      <c r="DF109" s="22">
        <v>1</v>
      </c>
      <c r="DG109" s="22">
        <v>2</v>
      </c>
      <c r="DH109" s="22">
        <v>4</v>
      </c>
      <c r="DI109" s="22">
        <v>7</v>
      </c>
      <c r="EB109" s="22" t="s">
        <v>2134</v>
      </c>
      <c r="EC109" s="22">
        <v>3</v>
      </c>
      <c r="ED109" s="22">
        <v>1</v>
      </c>
      <c r="EE109" s="22">
        <v>5</v>
      </c>
      <c r="EH109" s="22">
        <v>9183533</v>
      </c>
      <c r="EI109" s="22">
        <v>2</v>
      </c>
      <c r="EJ109" s="22">
        <v>3</v>
      </c>
      <c r="EK109" s="22">
        <v>5</v>
      </c>
      <c r="EM109" s="22" t="s">
        <v>2134</v>
      </c>
      <c r="EN109" s="22">
        <v>1</v>
      </c>
      <c r="EO109" s="22">
        <v>3</v>
      </c>
      <c r="EP109" s="22">
        <v>1</v>
      </c>
      <c r="EQ109" s="22">
        <v>5</v>
      </c>
      <c r="ES109" s="22" t="s">
        <v>2134</v>
      </c>
      <c r="ET109" s="22">
        <v>3</v>
      </c>
      <c r="EU109" s="22">
        <v>1</v>
      </c>
      <c r="EV109" s="22">
        <v>5</v>
      </c>
      <c r="EX109" s="22" t="s">
        <v>2134</v>
      </c>
      <c r="EY109" s="22">
        <v>1</v>
      </c>
      <c r="EZ109" s="22">
        <v>2</v>
      </c>
      <c r="FA109" s="22">
        <v>6</v>
      </c>
      <c r="FB109" s="22">
        <v>3</v>
      </c>
      <c r="FE109" s="22" t="s">
        <v>2134</v>
      </c>
      <c r="FF109" s="22">
        <v>1</v>
      </c>
      <c r="FG109" s="22">
        <v>2</v>
      </c>
      <c r="FH109" s="22">
        <v>6</v>
      </c>
      <c r="FI109" s="22">
        <v>3</v>
      </c>
      <c r="FK109" s="22" t="s">
        <v>2134</v>
      </c>
      <c r="FL109" s="22">
        <v>1</v>
      </c>
      <c r="FM109" s="22">
        <v>2</v>
      </c>
      <c r="FN109" s="22">
        <v>6</v>
      </c>
      <c r="FO109" s="22">
        <v>3</v>
      </c>
      <c r="FZ109" s="22" t="s">
        <v>2453</v>
      </c>
      <c r="GG109" s="22" t="s">
        <v>2134</v>
      </c>
      <c r="GH109" s="22">
        <v>1</v>
      </c>
      <c r="GI109" s="22">
        <v>2</v>
      </c>
      <c r="GJ109" s="22">
        <v>2</v>
      </c>
      <c r="GK109" s="22">
        <v>2</v>
      </c>
      <c r="GL109" s="22">
        <v>3</v>
      </c>
      <c r="GN109" s="22" t="s">
        <v>2134</v>
      </c>
      <c r="GO109" s="22">
        <v>1</v>
      </c>
      <c r="GP109" s="22">
        <v>2</v>
      </c>
      <c r="GQ109" s="22">
        <v>2</v>
      </c>
      <c r="GR109" s="22">
        <v>2</v>
      </c>
      <c r="GS109" s="22">
        <v>3</v>
      </c>
      <c r="GV109" s="22" t="s">
        <v>2134</v>
      </c>
      <c r="GW109" s="22">
        <v>2</v>
      </c>
      <c r="GX109" s="22">
        <v>1</v>
      </c>
      <c r="GY109" s="22">
        <v>2</v>
      </c>
      <c r="GZ109" s="22">
        <v>2</v>
      </c>
      <c r="HB109" s="22" t="s">
        <v>2134</v>
      </c>
      <c r="HC109" s="22">
        <v>2</v>
      </c>
      <c r="HD109" s="22">
        <v>1</v>
      </c>
      <c r="HE109" s="22">
        <v>2</v>
      </c>
      <c r="HF109" s="22">
        <v>2</v>
      </c>
    </row>
    <row r="110" spans="19:214">
      <c r="S110" s="22" t="s">
        <v>2134</v>
      </c>
      <c r="T110" s="22">
        <v>1</v>
      </c>
      <c r="U110" s="22">
        <v>1</v>
      </c>
      <c r="V110" s="22">
        <v>4</v>
      </c>
      <c r="W110" s="22">
        <v>6</v>
      </c>
      <c r="X110" s="22">
        <v>1</v>
      </c>
      <c r="AJ110" s="22" t="s">
        <v>2134</v>
      </c>
      <c r="AK110" s="22">
        <v>1</v>
      </c>
      <c r="AL110" s="22">
        <v>3</v>
      </c>
      <c r="AM110" s="22">
        <v>5</v>
      </c>
      <c r="AN110" s="22">
        <v>2</v>
      </c>
      <c r="AP110" s="22" t="s">
        <v>2134</v>
      </c>
      <c r="AQ110" s="22">
        <v>5</v>
      </c>
      <c r="AR110" s="22">
        <v>3</v>
      </c>
      <c r="AS110" s="22">
        <v>2</v>
      </c>
      <c r="AT110" s="40"/>
      <c r="AU110" s="22" t="s">
        <v>2134</v>
      </c>
      <c r="AV110" s="22">
        <v>5</v>
      </c>
      <c r="AW110" s="22">
        <v>3</v>
      </c>
      <c r="AX110" s="22">
        <v>2</v>
      </c>
      <c r="AZ110" s="22" t="s">
        <v>2134</v>
      </c>
      <c r="BA110" s="22">
        <v>5</v>
      </c>
      <c r="BB110" s="22">
        <v>3</v>
      </c>
      <c r="BC110" s="22">
        <v>2</v>
      </c>
      <c r="BE110" s="22" t="s">
        <v>2134</v>
      </c>
      <c r="BF110" s="22">
        <v>2</v>
      </c>
      <c r="BG110" s="22">
        <v>7</v>
      </c>
      <c r="BH110" s="22">
        <v>1</v>
      </c>
      <c r="BJ110" s="22" t="s">
        <v>2134</v>
      </c>
      <c r="BK110" s="22">
        <v>2</v>
      </c>
      <c r="BL110" s="22">
        <v>7</v>
      </c>
      <c r="BM110" s="22">
        <v>1</v>
      </c>
      <c r="BS110" s="22" t="s">
        <v>2134</v>
      </c>
      <c r="BT110" s="22">
        <v>2</v>
      </c>
      <c r="BU110" s="22">
        <v>7</v>
      </c>
      <c r="BV110" s="22">
        <v>1</v>
      </c>
      <c r="CF110" s="22" t="s">
        <v>2134</v>
      </c>
      <c r="CG110" s="22">
        <v>3</v>
      </c>
      <c r="CH110" s="22">
        <v>5</v>
      </c>
      <c r="CI110" s="22">
        <v>2</v>
      </c>
      <c r="CK110" s="22" t="s">
        <v>2134</v>
      </c>
      <c r="CL110" s="22">
        <v>3</v>
      </c>
      <c r="CM110" s="22">
        <v>5</v>
      </c>
      <c r="CN110" s="22">
        <v>2</v>
      </c>
      <c r="CS110" s="22" t="s">
        <v>2134</v>
      </c>
      <c r="CT110" s="22">
        <v>1</v>
      </c>
      <c r="CU110" s="22">
        <v>2</v>
      </c>
      <c r="CV110" s="22">
        <v>4</v>
      </c>
      <c r="CW110" s="22">
        <v>8</v>
      </c>
      <c r="CY110" s="22" t="s">
        <v>2134</v>
      </c>
      <c r="CZ110" s="22">
        <v>1</v>
      </c>
      <c r="DA110" s="22">
        <v>2</v>
      </c>
      <c r="DB110" s="22">
        <v>4</v>
      </c>
      <c r="DC110" s="22">
        <v>8</v>
      </c>
      <c r="DE110" s="22" t="s">
        <v>2134</v>
      </c>
      <c r="DF110" s="22">
        <v>1</v>
      </c>
      <c r="DG110" s="22">
        <v>2</v>
      </c>
      <c r="DH110" s="22">
        <v>4</v>
      </c>
      <c r="DI110" s="22">
        <v>8</v>
      </c>
      <c r="EB110" s="22" t="s">
        <v>2134</v>
      </c>
      <c r="EC110" s="22">
        <v>3</v>
      </c>
      <c r="ED110" s="22">
        <v>1</v>
      </c>
      <c r="EE110" s="22">
        <v>6</v>
      </c>
      <c r="EH110" s="22">
        <v>9183533</v>
      </c>
      <c r="EI110" s="22">
        <v>2</v>
      </c>
      <c r="EJ110" s="22">
        <v>3</v>
      </c>
      <c r="EK110" s="22">
        <v>6</v>
      </c>
      <c r="EM110" s="22" t="s">
        <v>2134</v>
      </c>
      <c r="EN110" s="22">
        <v>1</v>
      </c>
      <c r="EO110" s="22">
        <v>3</v>
      </c>
      <c r="EP110" s="22">
        <v>1</v>
      </c>
      <c r="EQ110" s="22">
        <v>6</v>
      </c>
      <c r="ES110" s="22" t="s">
        <v>2134</v>
      </c>
      <c r="ET110" s="22">
        <v>3</v>
      </c>
      <c r="EU110" s="22">
        <v>1</v>
      </c>
      <c r="EV110" s="22">
        <v>6</v>
      </c>
      <c r="EX110" s="22" t="s">
        <v>2134</v>
      </c>
      <c r="EY110" s="22">
        <v>1</v>
      </c>
      <c r="EZ110" s="22">
        <v>2</v>
      </c>
      <c r="FA110" s="22">
        <v>6</v>
      </c>
      <c r="FB110" s="22">
        <v>4</v>
      </c>
      <c r="FE110" s="22" t="s">
        <v>2134</v>
      </c>
      <c r="FF110" s="22">
        <v>1</v>
      </c>
      <c r="FG110" s="22">
        <v>2</v>
      </c>
      <c r="FH110" s="22">
        <v>6</v>
      </c>
      <c r="FI110" s="22">
        <v>4</v>
      </c>
      <c r="FK110" s="22" t="s">
        <v>2134</v>
      </c>
      <c r="FL110" s="22">
        <v>1</v>
      </c>
      <c r="FM110" s="22">
        <v>2</v>
      </c>
      <c r="FN110" s="22">
        <v>6</v>
      </c>
      <c r="FO110" s="22">
        <v>4</v>
      </c>
      <c r="FZ110" s="22" t="s">
        <v>2454</v>
      </c>
      <c r="GG110" s="22" t="s">
        <v>2134</v>
      </c>
      <c r="GH110" s="22">
        <v>1</v>
      </c>
      <c r="GI110" s="22">
        <v>2</v>
      </c>
      <c r="GJ110" s="22">
        <v>2</v>
      </c>
      <c r="GK110" s="22">
        <v>3</v>
      </c>
      <c r="GL110" s="22">
        <v>1</v>
      </c>
      <c r="GN110" s="22" t="s">
        <v>2134</v>
      </c>
      <c r="GO110" s="22">
        <v>1</v>
      </c>
      <c r="GP110" s="22">
        <v>2</v>
      </c>
      <c r="GQ110" s="22">
        <v>2</v>
      </c>
      <c r="GR110" s="22">
        <v>3</v>
      </c>
      <c r="GS110" s="22">
        <v>1</v>
      </c>
      <c r="GV110" s="22" t="s">
        <v>2134</v>
      </c>
      <c r="GW110" s="22">
        <v>2</v>
      </c>
      <c r="GX110" s="22">
        <v>1</v>
      </c>
      <c r="GY110" s="22">
        <v>2</v>
      </c>
      <c r="GZ110" s="22">
        <v>3</v>
      </c>
      <c r="HB110" s="22" t="s">
        <v>2134</v>
      </c>
      <c r="HC110" s="22">
        <v>2</v>
      </c>
      <c r="HD110" s="22">
        <v>1</v>
      </c>
      <c r="HE110" s="22">
        <v>2</v>
      </c>
      <c r="HF110" s="22">
        <v>3</v>
      </c>
    </row>
    <row r="111" spans="19:214">
      <c r="S111" s="22" t="s">
        <v>2134</v>
      </c>
      <c r="T111" s="22">
        <v>1</v>
      </c>
      <c r="U111" s="22">
        <v>1</v>
      </c>
      <c r="V111" s="22">
        <v>4</v>
      </c>
      <c r="W111" s="22">
        <v>6</v>
      </c>
      <c r="X111" s="22">
        <v>2</v>
      </c>
      <c r="AJ111" s="22" t="s">
        <v>2134</v>
      </c>
      <c r="AK111" s="22">
        <v>1</v>
      </c>
      <c r="AL111" s="22">
        <v>3</v>
      </c>
      <c r="AM111" s="22">
        <v>5</v>
      </c>
      <c r="AN111" s="22">
        <v>3</v>
      </c>
      <c r="AP111" s="22" t="s">
        <v>2134</v>
      </c>
      <c r="AQ111" s="22">
        <v>5</v>
      </c>
      <c r="AR111" s="22">
        <v>3</v>
      </c>
      <c r="AS111" s="22">
        <v>3</v>
      </c>
      <c r="AT111" s="40"/>
      <c r="AU111" s="22" t="s">
        <v>2134</v>
      </c>
      <c r="AV111" s="22">
        <v>5</v>
      </c>
      <c r="AW111" s="22">
        <v>3</v>
      </c>
      <c r="AX111" s="22">
        <v>3</v>
      </c>
      <c r="AZ111" s="22" t="s">
        <v>2134</v>
      </c>
      <c r="BA111" s="22">
        <v>5</v>
      </c>
      <c r="BB111" s="22">
        <v>3</v>
      </c>
      <c r="BC111" s="22">
        <v>3</v>
      </c>
      <c r="BE111" s="22" t="s">
        <v>2134</v>
      </c>
      <c r="BF111" s="22">
        <v>2</v>
      </c>
      <c r="BG111" s="22">
        <v>7</v>
      </c>
      <c r="BH111" s="22">
        <v>2</v>
      </c>
      <c r="BJ111" s="22" t="s">
        <v>2134</v>
      </c>
      <c r="BK111" s="22">
        <v>2</v>
      </c>
      <c r="BL111" s="22">
        <v>7</v>
      </c>
      <c r="BM111" s="22">
        <v>2</v>
      </c>
      <c r="BS111" s="22" t="s">
        <v>2134</v>
      </c>
      <c r="BT111" s="22">
        <v>2</v>
      </c>
      <c r="BU111" s="22">
        <v>7</v>
      </c>
      <c r="BV111" s="22">
        <v>2</v>
      </c>
      <c r="CF111" s="22" t="s">
        <v>2134</v>
      </c>
      <c r="CG111" s="22">
        <v>3</v>
      </c>
      <c r="CH111" s="22">
        <v>5</v>
      </c>
      <c r="CI111" s="22">
        <v>3</v>
      </c>
      <c r="CK111" s="22" t="s">
        <v>2134</v>
      </c>
      <c r="CL111" s="22">
        <v>3</v>
      </c>
      <c r="CM111" s="22">
        <v>5</v>
      </c>
      <c r="CN111" s="22">
        <v>3</v>
      </c>
      <c r="CS111" s="22" t="s">
        <v>2134</v>
      </c>
      <c r="CT111" s="22">
        <v>1</v>
      </c>
      <c r="CU111" s="22">
        <v>2</v>
      </c>
      <c r="CV111" s="22">
        <v>5</v>
      </c>
      <c r="CW111" s="22">
        <v>1</v>
      </c>
      <c r="CY111" s="22" t="s">
        <v>2134</v>
      </c>
      <c r="CZ111" s="22">
        <v>1</v>
      </c>
      <c r="DA111" s="22">
        <v>2</v>
      </c>
      <c r="DB111" s="22">
        <v>5</v>
      </c>
      <c r="DC111" s="22">
        <v>1</v>
      </c>
      <c r="DE111" s="22" t="s">
        <v>2134</v>
      </c>
      <c r="DF111" s="22">
        <v>1</v>
      </c>
      <c r="DG111" s="22">
        <v>2</v>
      </c>
      <c r="DH111" s="22">
        <v>5</v>
      </c>
      <c r="DI111" s="22">
        <v>1</v>
      </c>
      <c r="EB111" s="22" t="s">
        <v>2134</v>
      </c>
      <c r="EC111" s="22">
        <v>3</v>
      </c>
      <c r="ED111" s="22">
        <v>1</v>
      </c>
      <c r="EE111" s="22">
        <v>7</v>
      </c>
      <c r="EH111" s="22">
        <v>9183533</v>
      </c>
      <c r="EI111" s="22">
        <v>2</v>
      </c>
      <c r="EJ111" s="22">
        <v>3</v>
      </c>
      <c r="EK111" s="22">
        <v>7</v>
      </c>
      <c r="EM111" s="22" t="s">
        <v>2134</v>
      </c>
      <c r="EN111" s="22">
        <v>1</v>
      </c>
      <c r="EO111" s="22">
        <v>3</v>
      </c>
      <c r="EP111" s="22">
        <v>1</v>
      </c>
      <c r="EQ111" s="22">
        <v>7</v>
      </c>
      <c r="ES111" s="22" t="s">
        <v>2134</v>
      </c>
      <c r="ET111" s="22">
        <v>3</v>
      </c>
      <c r="EU111" s="22">
        <v>1</v>
      </c>
      <c r="EV111" s="22">
        <v>7</v>
      </c>
      <c r="EX111" s="22" t="s">
        <v>2134</v>
      </c>
      <c r="EY111" s="22">
        <v>1</v>
      </c>
      <c r="EZ111" s="22">
        <v>2</v>
      </c>
      <c r="FA111" s="22">
        <v>7</v>
      </c>
      <c r="FB111" s="22">
        <v>1</v>
      </c>
      <c r="FE111" s="22" t="s">
        <v>2134</v>
      </c>
      <c r="FF111" s="22">
        <v>1</v>
      </c>
      <c r="FG111" s="22">
        <v>2</v>
      </c>
      <c r="FH111" s="22">
        <v>7</v>
      </c>
      <c r="FI111" s="22">
        <v>1</v>
      </c>
      <c r="FK111" s="22" t="s">
        <v>2134</v>
      </c>
      <c r="FL111" s="22">
        <v>1</v>
      </c>
      <c r="FM111" s="22">
        <v>2</v>
      </c>
      <c r="FN111" s="22">
        <v>7</v>
      </c>
      <c r="FO111" s="22">
        <v>1</v>
      </c>
      <c r="FZ111" s="22" t="s">
        <v>2455</v>
      </c>
      <c r="GG111" s="22" t="s">
        <v>2134</v>
      </c>
      <c r="GH111" s="22">
        <v>1</v>
      </c>
      <c r="GI111" s="22">
        <v>2</v>
      </c>
      <c r="GJ111" s="22">
        <v>2</v>
      </c>
      <c r="GK111" s="22">
        <v>3</v>
      </c>
      <c r="GL111" s="22">
        <v>2</v>
      </c>
      <c r="GN111" s="22" t="s">
        <v>2134</v>
      </c>
      <c r="GO111" s="22">
        <v>1</v>
      </c>
      <c r="GP111" s="22">
        <v>2</v>
      </c>
      <c r="GQ111" s="22">
        <v>2</v>
      </c>
      <c r="GR111" s="22">
        <v>3</v>
      </c>
      <c r="GS111" s="22">
        <v>2</v>
      </c>
      <c r="GV111" s="22" t="s">
        <v>2134</v>
      </c>
      <c r="GW111" s="22">
        <v>2</v>
      </c>
      <c r="GX111" s="22">
        <v>1</v>
      </c>
      <c r="GY111" s="22">
        <v>2</v>
      </c>
      <c r="GZ111" s="22">
        <v>4</v>
      </c>
      <c r="HB111" s="22" t="s">
        <v>2134</v>
      </c>
      <c r="HC111" s="22">
        <v>2</v>
      </c>
      <c r="HD111" s="22">
        <v>1</v>
      </c>
      <c r="HE111" s="22">
        <v>2</v>
      </c>
      <c r="HF111" s="22">
        <v>4</v>
      </c>
    </row>
    <row r="112" spans="19:214">
      <c r="S112" s="22" t="s">
        <v>2134</v>
      </c>
      <c r="T112" s="22">
        <v>1</v>
      </c>
      <c r="U112" s="22">
        <v>1</v>
      </c>
      <c r="V112" s="22">
        <v>4</v>
      </c>
      <c r="W112" s="22">
        <v>6</v>
      </c>
      <c r="X112" s="22">
        <v>3</v>
      </c>
      <c r="AJ112" s="22" t="s">
        <v>2134</v>
      </c>
      <c r="AK112" s="22">
        <v>1</v>
      </c>
      <c r="AL112" s="22">
        <v>3</v>
      </c>
      <c r="AM112" s="22">
        <v>5</v>
      </c>
      <c r="AN112" s="22">
        <v>4</v>
      </c>
      <c r="AP112" s="22" t="s">
        <v>2134</v>
      </c>
      <c r="AQ112" s="22">
        <v>5</v>
      </c>
      <c r="AR112" s="22">
        <v>3</v>
      </c>
      <c r="AS112" s="22">
        <v>4</v>
      </c>
      <c r="AT112" s="40"/>
      <c r="AU112" s="22" t="s">
        <v>2134</v>
      </c>
      <c r="AV112" s="22">
        <v>5</v>
      </c>
      <c r="AW112" s="22">
        <v>3</v>
      </c>
      <c r="AX112" s="22">
        <v>4</v>
      </c>
      <c r="AZ112" s="22" t="s">
        <v>2134</v>
      </c>
      <c r="BA112" s="22">
        <v>5</v>
      </c>
      <c r="BB112" s="22">
        <v>3</v>
      </c>
      <c r="BC112" s="22">
        <v>4</v>
      </c>
      <c r="BE112" s="22" t="s">
        <v>2134</v>
      </c>
      <c r="BF112" s="22">
        <v>2</v>
      </c>
      <c r="BG112" s="22">
        <v>7</v>
      </c>
      <c r="BH112" s="22">
        <v>3</v>
      </c>
      <c r="BJ112" s="22" t="s">
        <v>2134</v>
      </c>
      <c r="BK112" s="22">
        <v>2</v>
      </c>
      <c r="BL112" s="22">
        <v>7</v>
      </c>
      <c r="BM112" s="22">
        <v>3</v>
      </c>
      <c r="BS112" s="22" t="s">
        <v>2134</v>
      </c>
      <c r="BT112" s="22">
        <v>2</v>
      </c>
      <c r="BU112" s="22">
        <v>7</v>
      </c>
      <c r="BV112" s="22">
        <v>3</v>
      </c>
      <c r="CF112" s="22" t="s">
        <v>2134</v>
      </c>
      <c r="CG112" s="22">
        <v>3</v>
      </c>
      <c r="CH112" s="22">
        <v>5</v>
      </c>
      <c r="CI112" s="22">
        <v>4</v>
      </c>
      <c r="CK112" s="22" t="s">
        <v>2134</v>
      </c>
      <c r="CL112" s="22">
        <v>3</v>
      </c>
      <c r="CM112" s="22">
        <v>5</v>
      </c>
      <c r="CN112" s="22">
        <v>4</v>
      </c>
      <c r="CS112" s="22" t="s">
        <v>2134</v>
      </c>
      <c r="CT112" s="22">
        <v>1</v>
      </c>
      <c r="CU112" s="22">
        <v>2</v>
      </c>
      <c r="CV112" s="22">
        <v>5</v>
      </c>
      <c r="CW112" s="22">
        <v>2</v>
      </c>
      <c r="CY112" s="22" t="s">
        <v>2134</v>
      </c>
      <c r="CZ112" s="22">
        <v>1</v>
      </c>
      <c r="DA112" s="22">
        <v>2</v>
      </c>
      <c r="DB112" s="22">
        <v>5</v>
      </c>
      <c r="DC112" s="22">
        <v>2</v>
      </c>
      <c r="DE112" s="22" t="s">
        <v>2134</v>
      </c>
      <c r="DF112" s="22">
        <v>1</v>
      </c>
      <c r="DG112" s="22">
        <v>2</v>
      </c>
      <c r="DH112" s="22">
        <v>5</v>
      </c>
      <c r="DI112" s="22">
        <v>2</v>
      </c>
      <c r="EB112" s="22" t="s">
        <v>2134</v>
      </c>
      <c r="EC112" s="22">
        <v>3</v>
      </c>
      <c r="ED112" s="22">
        <v>1</v>
      </c>
      <c r="EE112" s="22">
        <v>8</v>
      </c>
      <c r="EH112" s="22">
        <v>9183533</v>
      </c>
      <c r="EI112" s="22">
        <v>2</v>
      </c>
      <c r="EJ112" s="22">
        <v>3</v>
      </c>
      <c r="EK112" s="22">
        <v>8</v>
      </c>
      <c r="EM112" s="22" t="s">
        <v>2134</v>
      </c>
      <c r="EN112" s="22">
        <v>1</v>
      </c>
      <c r="EO112" s="22">
        <v>3</v>
      </c>
      <c r="EP112" s="22">
        <v>1</v>
      </c>
      <c r="EQ112" s="22">
        <v>8</v>
      </c>
      <c r="ES112" s="22" t="s">
        <v>2134</v>
      </c>
      <c r="ET112" s="22">
        <v>3</v>
      </c>
      <c r="EU112" s="22">
        <v>1</v>
      </c>
      <c r="EV112" s="22">
        <v>8</v>
      </c>
      <c r="EX112" s="22" t="s">
        <v>2134</v>
      </c>
      <c r="EY112" s="22">
        <v>1</v>
      </c>
      <c r="EZ112" s="22">
        <v>2</v>
      </c>
      <c r="FA112" s="22">
        <v>7</v>
      </c>
      <c r="FB112" s="22">
        <v>2</v>
      </c>
      <c r="FE112" s="22" t="s">
        <v>2134</v>
      </c>
      <c r="FF112" s="22">
        <v>1</v>
      </c>
      <c r="FG112" s="22">
        <v>2</v>
      </c>
      <c r="FH112" s="22">
        <v>7</v>
      </c>
      <c r="FI112" s="22">
        <v>2</v>
      </c>
      <c r="FK112" s="22" t="s">
        <v>2134</v>
      </c>
      <c r="FL112" s="22">
        <v>1</v>
      </c>
      <c r="FM112" s="22">
        <v>2</v>
      </c>
      <c r="FN112" s="22">
        <v>7</v>
      </c>
      <c r="FO112" s="22">
        <v>2</v>
      </c>
      <c r="FZ112" s="335">
        <v>1</v>
      </c>
      <c r="GG112" s="22" t="s">
        <v>2134</v>
      </c>
      <c r="GH112" s="22">
        <v>1</v>
      </c>
      <c r="GI112" s="22">
        <v>2</v>
      </c>
      <c r="GJ112" s="22">
        <v>2</v>
      </c>
      <c r="GK112" s="22">
        <v>3</v>
      </c>
      <c r="GL112" s="22">
        <v>3</v>
      </c>
      <c r="GN112" s="22" t="s">
        <v>2134</v>
      </c>
      <c r="GO112" s="22">
        <v>1</v>
      </c>
      <c r="GP112" s="22">
        <v>2</v>
      </c>
      <c r="GQ112" s="22">
        <v>2</v>
      </c>
      <c r="GR112" s="22">
        <v>3</v>
      </c>
      <c r="GS112" s="22">
        <v>3</v>
      </c>
      <c r="GV112" s="22" t="s">
        <v>2134</v>
      </c>
      <c r="GW112" s="22">
        <v>2</v>
      </c>
      <c r="GX112" s="22">
        <v>1</v>
      </c>
      <c r="GY112" s="22">
        <v>3</v>
      </c>
      <c r="GZ112" s="22">
        <v>1</v>
      </c>
      <c r="HB112" s="22" t="s">
        <v>2134</v>
      </c>
      <c r="HC112" s="22">
        <v>2</v>
      </c>
      <c r="HD112" s="22">
        <v>1</v>
      </c>
      <c r="HE112" s="22">
        <v>3</v>
      </c>
      <c r="HF112" s="22">
        <v>1</v>
      </c>
    </row>
    <row r="113" spans="19:214">
      <c r="S113" s="22" t="s">
        <v>2134</v>
      </c>
      <c r="T113" s="22">
        <v>1</v>
      </c>
      <c r="U113" s="22">
        <v>1</v>
      </c>
      <c r="V113" s="22">
        <v>4</v>
      </c>
      <c r="W113" s="22">
        <v>6</v>
      </c>
      <c r="X113" s="22">
        <v>4</v>
      </c>
      <c r="AJ113" s="22" t="s">
        <v>2134</v>
      </c>
      <c r="AK113" s="22">
        <v>1</v>
      </c>
      <c r="AL113" s="22">
        <v>3</v>
      </c>
      <c r="AM113" s="22">
        <v>5</v>
      </c>
      <c r="AN113" s="22">
        <v>5</v>
      </c>
      <c r="AP113" s="22" t="s">
        <v>2134</v>
      </c>
      <c r="AQ113" s="22">
        <v>5</v>
      </c>
      <c r="AR113" s="22">
        <v>3</v>
      </c>
      <c r="AS113" s="22">
        <v>5</v>
      </c>
      <c r="AT113" s="40"/>
      <c r="AU113" s="22" t="s">
        <v>2134</v>
      </c>
      <c r="AV113" s="22">
        <v>5</v>
      </c>
      <c r="AW113" s="22">
        <v>3</v>
      </c>
      <c r="AX113" s="22">
        <v>5</v>
      </c>
      <c r="AZ113" s="22" t="s">
        <v>2134</v>
      </c>
      <c r="BA113" s="22">
        <v>5</v>
      </c>
      <c r="BB113" s="22">
        <v>3</v>
      </c>
      <c r="BC113" s="22">
        <v>5</v>
      </c>
      <c r="BE113" s="22" t="s">
        <v>2134</v>
      </c>
      <c r="BF113" s="22">
        <v>2</v>
      </c>
      <c r="BG113" s="22">
        <v>7</v>
      </c>
      <c r="BH113" s="22">
        <v>4</v>
      </c>
      <c r="BJ113" s="22" t="s">
        <v>2134</v>
      </c>
      <c r="BK113" s="22">
        <v>2</v>
      </c>
      <c r="BL113" s="22">
        <v>7</v>
      </c>
      <c r="BM113" s="22">
        <v>4</v>
      </c>
      <c r="BS113" s="22" t="s">
        <v>2134</v>
      </c>
      <c r="BT113" s="22">
        <v>2</v>
      </c>
      <c r="BU113" s="22">
        <v>7</v>
      </c>
      <c r="BV113" s="22">
        <v>4</v>
      </c>
      <c r="CF113" s="22" t="s">
        <v>2134</v>
      </c>
      <c r="CG113" s="22">
        <v>3</v>
      </c>
      <c r="CH113" s="22">
        <v>5</v>
      </c>
      <c r="CI113" s="22">
        <v>5</v>
      </c>
      <c r="CK113" s="22" t="s">
        <v>2134</v>
      </c>
      <c r="CL113" s="22">
        <v>3</v>
      </c>
      <c r="CM113" s="22">
        <v>5</v>
      </c>
      <c r="CN113" s="22">
        <v>5</v>
      </c>
      <c r="CS113" s="22" t="s">
        <v>2134</v>
      </c>
      <c r="CT113" s="22">
        <v>1</v>
      </c>
      <c r="CU113" s="22">
        <v>2</v>
      </c>
      <c r="CV113" s="22">
        <v>5</v>
      </c>
      <c r="CW113" s="22">
        <v>3</v>
      </c>
      <c r="CY113" s="22" t="s">
        <v>2134</v>
      </c>
      <c r="CZ113" s="22">
        <v>1</v>
      </c>
      <c r="DA113" s="22">
        <v>2</v>
      </c>
      <c r="DB113" s="22">
        <v>5</v>
      </c>
      <c r="DC113" s="22">
        <v>3</v>
      </c>
      <c r="DE113" s="22" t="s">
        <v>2134</v>
      </c>
      <c r="DF113" s="22">
        <v>1</v>
      </c>
      <c r="DG113" s="22">
        <v>2</v>
      </c>
      <c r="DH113" s="22">
        <v>5</v>
      </c>
      <c r="DI113" s="22">
        <v>3</v>
      </c>
      <c r="EB113" s="22" t="s">
        <v>2134</v>
      </c>
      <c r="EC113" s="22">
        <v>3</v>
      </c>
      <c r="ED113" s="22">
        <v>1</v>
      </c>
      <c r="EE113" s="22">
        <v>9</v>
      </c>
      <c r="EH113" s="22">
        <v>9183533</v>
      </c>
      <c r="EI113" s="22">
        <v>2</v>
      </c>
      <c r="EJ113" s="22">
        <v>3</v>
      </c>
      <c r="EK113" s="22">
        <v>9</v>
      </c>
      <c r="EM113" s="22" t="s">
        <v>2134</v>
      </c>
      <c r="EN113" s="22">
        <v>1</v>
      </c>
      <c r="EO113" s="22">
        <v>3</v>
      </c>
      <c r="EP113" s="22">
        <v>1</v>
      </c>
      <c r="EQ113" s="22">
        <v>9</v>
      </c>
      <c r="ES113" s="22" t="s">
        <v>2134</v>
      </c>
      <c r="ET113" s="22">
        <v>3</v>
      </c>
      <c r="EU113" s="22">
        <v>1</v>
      </c>
      <c r="EV113" s="22">
        <v>9</v>
      </c>
      <c r="EX113" s="22" t="s">
        <v>2134</v>
      </c>
      <c r="EY113" s="22">
        <v>1</v>
      </c>
      <c r="EZ113" s="22">
        <v>2</v>
      </c>
      <c r="FA113" s="22">
        <v>7</v>
      </c>
      <c r="FB113" s="22">
        <v>3</v>
      </c>
      <c r="FE113" s="22" t="s">
        <v>2134</v>
      </c>
      <c r="FF113" s="22">
        <v>1</v>
      </c>
      <c r="FG113" s="22">
        <v>2</v>
      </c>
      <c r="FH113" s="22">
        <v>7</v>
      </c>
      <c r="FI113" s="22">
        <v>3</v>
      </c>
      <c r="FK113" s="22" t="s">
        <v>2134</v>
      </c>
      <c r="FL113" s="22">
        <v>1</v>
      </c>
      <c r="FM113" s="22">
        <v>2</v>
      </c>
      <c r="FN113" s="22">
        <v>7</v>
      </c>
      <c r="FO113" s="22">
        <v>3</v>
      </c>
      <c r="GG113" s="22" t="s">
        <v>2134</v>
      </c>
      <c r="GH113" s="22">
        <v>1</v>
      </c>
      <c r="GI113" s="22">
        <v>2</v>
      </c>
      <c r="GJ113" s="22">
        <v>3</v>
      </c>
      <c r="GK113" s="22">
        <v>1</v>
      </c>
      <c r="GL113" s="22">
        <v>1</v>
      </c>
      <c r="GN113" s="22" t="s">
        <v>2134</v>
      </c>
      <c r="GO113" s="22">
        <v>1</v>
      </c>
      <c r="GP113" s="22">
        <v>2</v>
      </c>
      <c r="GQ113" s="22">
        <v>3</v>
      </c>
      <c r="GR113" s="22">
        <v>1</v>
      </c>
      <c r="GS113" s="22">
        <v>1</v>
      </c>
      <c r="GV113" s="22" t="s">
        <v>2134</v>
      </c>
      <c r="GW113" s="22">
        <v>2</v>
      </c>
      <c r="GX113" s="22">
        <v>1</v>
      </c>
      <c r="GY113" s="22">
        <v>3</v>
      </c>
      <c r="GZ113" s="22">
        <v>2</v>
      </c>
      <c r="HB113" s="22" t="s">
        <v>2134</v>
      </c>
      <c r="HC113" s="22">
        <v>2</v>
      </c>
      <c r="HD113" s="22">
        <v>1</v>
      </c>
      <c r="HE113" s="22">
        <v>3</v>
      </c>
      <c r="HF113" s="22">
        <v>2</v>
      </c>
    </row>
    <row r="114" spans="19:214">
      <c r="S114" s="22" t="s">
        <v>2134</v>
      </c>
      <c r="T114" s="22">
        <v>1</v>
      </c>
      <c r="U114" s="22">
        <v>1</v>
      </c>
      <c r="V114" s="22">
        <v>4</v>
      </c>
      <c r="W114" s="22">
        <v>7</v>
      </c>
      <c r="X114" s="22">
        <v>1</v>
      </c>
      <c r="AJ114" s="22" t="s">
        <v>2134</v>
      </c>
      <c r="AK114" s="22">
        <v>1</v>
      </c>
      <c r="AL114" s="22">
        <v>3</v>
      </c>
      <c r="AM114" s="22">
        <v>6</v>
      </c>
      <c r="AN114" s="22">
        <v>1</v>
      </c>
      <c r="AP114" s="22" t="s">
        <v>2134</v>
      </c>
      <c r="AQ114" s="22">
        <v>5</v>
      </c>
      <c r="AR114" s="22">
        <v>4</v>
      </c>
      <c r="AS114" s="22">
        <v>1</v>
      </c>
      <c r="AT114" s="40"/>
      <c r="AU114" s="22" t="s">
        <v>2134</v>
      </c>
      <c r="AV114" s="22">
        <v>5</v>
      </c>
      <c r="AW114" s="22">
        <v>4</v>
      </c>
      <c r="AX114" s="22">
        <v>1</v>
      </c>
      <c r="AZ114" s="22" t="s">
        <v>2134</v>
      </c>
      <c r="BA114" s="22">
        <v>5</v>
      </c>
      <c r="BB114" s="22">
        <v>4</v>
      </c>
      <c r="BC114" s="22">
        <v>1</v>
      </c>
      <c r="BE114" s="22" t="s">
        <v>2134</v>
      </c>
      <c r="BF114" s="22">
        <v>2</v>
      </c>
      <c r="BG114" s="22">
        <v>7</v>
      </c>
      <c r="BH114" s="22">
        <v>5</v>
      </c>
      <c r="BJ114" s="22" t="s">
        <v>2134</v>
      </c>
      <c r="BK114" s="22">
        <v>2</v>
      </c>
      <c r="BL114" s="22">
        <v>7</v>
      </c>
      <c r="BM114" s="22">
        <v>5</v>
      </c>
      <c r="BS114" s="22" t="s">
        <v>2134</v>
      </c>
      <c r="BT114" s="22">
        <v>2</v>
      </c>
      <c r="BU114" s="22">
        <v>7</v>
      </c>
      <c r="BV114" s="22">
        <v>5</v>
      </c>
      <c r="CF114" s="22" t="s">
        <v>2134</v>
      </c>
      <c r="CG114" s="22">
        <v>3</v>
      </c>
      <c r="CH114" s="22">
        <v>6</v>
      </c>
      <c r="CI114" s="22">
        <v>1</v>
      </c>
      <c r="CK114" s="22" t="s">
        <v>2134</v>
      </c>
      <c r="CL114" s="22">
        <v>3</v>
      </c>
      <c r="CM114" s="22">
        <v>6</v>
      </c>
      <c r="CN114" s="22">
        <v>1</v>
      </c>
      <c r="CS114" s="22" t="s">
        <v>2134</v>
      </c>
      <c r="CT114" s="22">
        <v>1</v>
      </c>
      <c r="CU114" s="22">
        <v>2</v>
      </c>
      <c r="CV114" s="22">
        <v>5</v>
      </c>
      <c r="CW114" s="22">
        <v>4</v>
      </c>
      <c r="CY114" s="22" t="s">
        <v>2134</v>
      </c>
      <c r="CZ114" s="22">
        <v>1</v>
      </c>
      <c r="DA114" s="22">
        <v>2</v>
      </c>
      <c r="DB114" s="22">
        <v>5</v>
      </c>
      <c r="DC114" s="22">
        <v>4</v>
      </c>
      <c r="DE114" s="22" t="s">
        <v>2134</v>
      </c>
      <c r="DF114" s="22">
        <v>1</v>
      </c>
      <c r="DG114" s="22">
        <v>2</v>
      </c>
      <c r="DH114" s="22">
        <v>5</v>
      </c>
      <c r="DI114" s="22">
        <v>4</v>
      </c>
      <c r="EB114" s="22" t="s">
        <v>2134</v>
      </c>
      <c r="EC114" s="22">
        <v>3</v>
      </c>
      <c r="ED114" s="22">
        <v>2</v>
      </c>
      <c r="EE114" s="22">
        <v>1</v>
      </c>
      <c r="EH114" s="22" t="s">
        <v>2134</v>
      </c>
      <c r="EI114" s="22">
        <v>2</v>
      </c>
      <c r="EJ114" s="22">
        <v>4</v>
      </c>
      <c r="EK114" s="22">
        <v>1</v>
      </c>
      <c r="EM114" s="22" t="s">
        <v>2134</v>
      </c>
      <c r="EN114" s="22">
        <v>1</v>
      </c>
      <c r="EO114" s="22">
        <v>3</v>
      </c>
      <c r="EP114" s="22">
        <v>2</v>
      </c>
      <c r="EQ114" s="22">
        <v>1</v>
      </c>
      <c r="ES114" s="22" t="s">
        <v>2134</v>
      </c>
      <c r="ET114" s="22">
        <v>3</v>
      </c>
      <c r="EU114" s="22">
        <v>2</v>
      </c>
      <c r="EV114" s="22">
        <v>1</v>
      </c>
      <c r="EX114" s="22" t="s">
        <v>2134</v>
      </c>
      <c r="EY114" s="22">
        <v>1</v>
      </c>
      <c r="EZ114" s="22">
        <v>2</v>
      </c>
      <c r="FA114" s="22">
        <v>7</v>
      </c>
      <c r="FB114" s="22">
        <v>4</v>
      </c>
      <c r="FE114" s="22" t="s">
        <v>2134</v>
      </c>
      <c r="FF114" s="22">
        <v>1</v>
      </c>
      <c r="FG114" s="22">
        <v>2</v>
      </c>
      <c r="FH114" s="22">
        <v>7</v>
      </c>
      <c r="FI114" s="22">
        <v>4</v>
      </c>
      <c r="FK114" s="22" t="s">
        <v>2134</v>
      </c>
      <c r="FL114" s="22">
        <v>1</v>
      </c>
      <c r="FM114" s="22">
        <v>2</v>
      </c>
      <c r="FN114" s="22">
        <v>7</v>
      </c>
      <c r="FO114" s="22">
        <v>4</v>
      </c>
      <c r="GG114" s="22" t="s">
        <v>2134</v>
      </c>
      <c r="GH114" s="22">
        <v>1</v>
      </c>
      <c r="GI114" s="22">
        <v>2</v>
      </c>
      <c r="GJ114" s="22">
        <v>3</v>
      </c>
      <c r="GK114" s="22">
        <v>1</v>
      </c>
      <c r="GL114" s="22">
        <v>2</v>
      </c>
      <c r="GN114" s="22" t="s">
        <v>2134</v>
      </c>
      <c r="GO114" s="22">
        <v>1</v>
      </c>
      <c r="GP114" s="22">
        <v>2</v>
      </c>
      <c r="GQ114" s="22">
        <v>3</v>
      </c>
      <c r="GR114" s="22">
        <v>1</v>
      </c>
      <c r="GS114" s="22">
        <v>2</v>
      </c>
      <c r="GV114" s="22" t="s">
        <v>2134</v>
      </c>
      <c r="GW114" s="22">
        <v>2</v>
      </c>
      <c r="GX114" s="22">
        <v>1</v>
      </c>
      <c r="GY114" s="22">
        <v>3</v>
      </c>
      <c r="GZ114" s="22">
        <v>3</v>
      </c>
      <c r="HB114" s="22" t="s">
        <v>2134</v>
      </c>
      <c r="HC114" s="22">
        <v>2</v>
      </c>
      <c r="HD114" s="22">
        <v>1</v>
      </c>
      <c r="HE114" s="22">
        <v>3</v>
      </c>
      <c r="HF114" s="22">
        <v>3</v>
      </c>
    </row>
    <row r="115" spans="19:214">
      <c r="S115" s="22" t="s">
        <v>2134</v>
      </c>
      <c r="T115" s="22">
        <v>1</v>
      </c>
      <c r="U115" s="22">
        <v>1</v>
      </c>
      <c r="V115" s="22">
        <v>4</v>
      </c>
      <c r="W115" s="22">
        <v>7</v>
      </c>
      <c r="X115" s="22">
        <v>2</v>
      </c>
      <c r="AJ115" s="22" t="s">
        <v>2134</v>
      </c>
      <c r="AK115" s="22">
        <v>1</v>
      </c>
      <c r="AL115" s="22">
        <v>3</v>
      </c>
      <c r="AM115" s="22">
        <v>6</v>
      </c>
      <c r="AN115" s="22">
        <v>2</v>
      </c>
      <c r="AP115" s="22" t="s">
        <v>2134</v>
      </c>
      <c r="AQ115" s="22">
        <v>5</v>
      </c>
      <c r="AR115" s="22">
        <v>4</v>
      </c>
      <c r="AS115" s="22">
        <v>2</v>
      </c>
      <c r="AT115" s="40"/>
      <c r="AU115" s="22" t="s">
        <v>2134</v>
      </c>
      <c r="AV115" s="22">
        <v>5</v>
      </c>
      <c r="AW115" s="22">
        <v>4</v>
      </c>
      <c r="AX115" s="22">
        <v>2</v>
      </c>
      <c r="AZ115" s="22" t="s">
        <v>2134</v>
      </c>
      <c r="BA115" s="22">
        <v>5</v>
      </c>
      <c r="BB115" s="22">
        <v>4</v>
      </c>
      <c r="BC115" s="22">
        <v>2</v>
      </c>
      <c r="BE115" s="22" t="s">
        <v>2134</v>
      </c>
      <c r="BF115" s="22">
        <v>2</v>
      </c>
      <c r="BG115" s="22">
        <v>7</v>
      </c>
      <c r="BH115" s="22">
        <v>6</v>
      </c>
      <c r="BJ115" s="22" t="s">
        <v>2134</v>
      </c>
      <c r="BK115" s="22">
        <v>2</v>
      </c>
      <c r="BL115" s="22">
        <v>7</v>
      </c>
      <c r="BM115" s="22">
        <v>6</v>
      </c>
      <c r="BS115" s="22" t="s">
        <v>2134</v>
      </c>
      <c r="BT115" s="22">
        <v>2</v>
      </c>
      <c r="BU115" s="22">
        <v>7</v>
      </c>
      <c r="BV115" s="22">
        <v>6</v>
      </c>
      <c r="CF115" s="22" t="s">
        <v>2134</v>
      </c>
      <c r="CG115" s="22">
        <v>3</v>
      </c>
      <c r="CH115" s="22">
        <v>6</v>
      </c>
      <c r="CI115" s="22">
        <v>2</v>
      </c>
      <c r="CK115" s="22" t="s">
        <v>2134</v>
      </c>
      <c r="CL115" s="22">
        <v>3</v>
      </c>
      <c r="CM115" s="22">
        <v>6</v>
      </c>
      <c r="CN115" s="22">
        <v>2</v>
      </c>
      <c r="CS115" s="22" t="s">
        <v>2134</v>
      </c>
      <c r="CT115" s="22">
        <v>1</v>
      </c>
      <c r="CU115" s="22">
        <v>2</v>
      </c>
      <c r="CV115" s="22">
        <v>5</v>
      </c>
      <c r="CW115" s="22">
        <v>5</v>
      </c>
      <c r="CY115" s="22" t="s">
        <v>2134</v>
      </c>
      <c r="CZ115" s="22">
        <v>1</v>
      </c>
      <c r="DA115" s="22">
        <v>2</v>
      </c>
      <c r="DB115" s="22">
        <v>5</v>
      </c>
      <c r="DC115" s="22">
        <v>5</v>
      </c>
      <c r="DE115" s="22" t="s">
        <v>2134</v>
      </c>
      <c r="DF115" s="22">
        <v>1</v>
      </c>
      <c r="DG115" s="22">
        <v>2</v>
      </c>
      <c r="DH115" s="22">
        <v>5</v>
      </c>
      <c r="DI115" s="22">
        <v>5</v>
      </c>
      <c r="EB115" s="22">
        <v>9206483</v>
      </c>
      <c r="EC115" s="22">
        <v>3</v>
      </c>
      <c r="ED115" s="22">
        <v>2</v>
      </c>
      <c r="EE115" s="22">
        <v>2</v>
      </c>
      <c r="EH115" s="22">
        <v>9181744</v>
      </c>
      <c r="EI115" s="22">
        <v>2</v>
      </c>
      <c r="EJ115" s="22">
        <v>4</v>
      </c>
      <c r="EK115" s="22">
        <v>2</v>
      </c>
      <c r="EM115" s="22" t="s">
        <v>2134</v>
      </c>
      <c r="EN115" s="22">
        <v>1</v>
      </c>
      <c r="EO115" s="22">
        <v>3</v>
      </c>
      <c r="EP115" s="22">
        <v>2</v>
      </c>
      <c r="EQ115" s="22">
        <v>2</v>
      </c>
      <c r="ES115" s="22">
        <v>9206309</v>
      </c>
      <c r="ET115" s="22">
        <v>3</v>
      </c>
      <c r="EU115" s="22">
        <v>2</v>
      </c>
      <c r="EV115" s="22">
        <v>2</v>
      </c>
      <c r="EX115" s="22" t="s">
        <v>2134</v>
      </c>
      <c r="EY115" s="22">
        <v>1</v>
      </c>
      <c r="EZ115" s="22">
        <v>2</v>
      </c>
      <c r="FA115" s="22">
        <v>8</v>
      </c>
      <c r="FB115" s="22">
        <v>1</v>
      </c>
      <c r="FE115" s="22" t="s">
        <v>2134</v>
      </c>
      <c r="FF115" s="22">
        <v>1</v>
      </c>
      <c r="FG115" s="22">
        <v>2</v>
      </c>
      <c r="FH115" s="22">
        <v>8</v>
      </c>
      <c r="FI115" s="22">
        <v>1</v>
      </c>
      <c r="FK115" s="22" t="s">
        <v>2134</v>
      </c>
      <c r="FL115" s="22">
        <v>1</v>
      </c>
      <c r="FM115" s="22">
        <v>2</v>
      </c>
      <c r="FN115" s="22">
        <v>8</v>
      </c>
      <c r="FO115" s="22">
        <v>1</v>
      </c>
      <c r="GG115" s="22" t="s">
        <v>2134</v>
      </c>
      <c r="GH115" s="22">
        <v>1</v>
      </c>
      <c r="GI115" s="22">
        <v>2</v>
      </c>
      <c r="GJ115" s="22">
        <v>3</v>
      </c>
      <c r="GK115" s="22">
        <v>1</v>
      </c>
      <c r="GL115" s="22">
        <v>3</v>
      </c>
      <c r="GN115" s="22" t="s">
        <v>2134</v>
      </c>
      <c r="GO115" s="22">
        <v>1</v>
      </c>
      <c r="GP115" s="22">
        <v>2</v>
      </c>
      <c r="GQ115" s="22">
        <v>3</v>
      </c>
      <c r="GR115" s="22">
        <v>1</v>
      </c>
      <c r="GS115" s="22">
        <v>3</v>
      </c>
      <c r="GV115" s="22" t="s">
        <v>2134</v>
      </c>
      <c r="GW115" s="22">
        <v>2</v>
      </c>
      <c r="GX115" s="22">
        <v>1</v>
      </c>
      <c r="GY115" s="22">
        <v>3</v>
      </c>
      <c r="GZ115" s="22">
        <v>4</v>
      </c>
      <c r="HB115" s="22" t="s">
        <v>2134</v>
      </c>
      <c r="HC115" s="22">
        <v>2</v>
      </c>
      <c r="HD115" s="22">
        <v>1</v>
      </c>
      <c r="HE115" s="22">
        <v>3</v>
      </c>
      <c r="HF115" s="22">
        <v>4</v>
      </c>
    </row>
    <row r="116" spans="19:214">
      <c r="S116" s="22" t="s">
        <v>2134</v>
      </c>
      <c r="T116" s="22">
        <v>1</v>
      </c>
      <c r="U116" s="22">
        <v>1</v>
      </c>
      <c r="V116" s="22">
        <v>4</v>
      </c>
      <c r="W116" s="22">
        <v>7</v>
      </c>
      <c r="X116" s="22">
        <v>3</v>
      </c>
      <c r="AJ116" s="22" t="s">
        <v>2134</v>
      </c>
      <c r="AK116" s="22">
        <v>1</v>
      </c>
      <c r="AL116" s="22">
        <v>3</v>
      </c>
      <c r="AM116" s="22">
        <v>6</v>
      </c>
      <c r="AN116" s="22">
        <v>3</v>
      </c>
      <c r="AP116" s="22" t="s">
        <v>2134</v>
      </c>
      <c r="AQ116" s="22">
        <v>5</v>
      </c>
      <c r="AR116" s="22">
        <v>4</v>
      </c>
      <c r="AS116" s="22">
        <v>3</v>
      </c>
      <c r="AT116" s="40"/>
      <c r="AU116" s="22" t="s">
        <v>2134</v>
      </c>
      <c r="AV116" s="22">
        <v>5</v>
      </c>
      <c r="AW116" s="22">
        <v>4</v>
      </c>
      <c r="AX116" s="22">
        <v>3</v>
      </c>
      <c r="AZ116" s="22" t="s">
        <v>2134</v>
      </c>
      <c r="BA116" s="22">
        <v>5</v>
      </c>
      <c r="BB116" s="22">
        <v>4</v>
      </c>
      <c r="BC116" s="22">
        <v>3</v>
      </c>
      <c r="BE116" s="22">
        <v>9194400</v>
      </c>
      <c r="BF116" s="22">
        <v>2</v>
      </c>
      <c r="BG116" s="22">
        <v>7</v>
      </c>
      <c r="BH116" s="22">
        <v>7</v>
      </c>
      <c r="BJ116" s="22">
        <v>9194401</v>
      </c>
      <c r="BK116" s="22">
        <v>2</v>
      </c>
      <c r="BL116" s="22">
        <v>7</v>
      </c>
      <c r="BM116" s="22">
        <v>7</v>
      </c>
      <c r="BS116" s="22">
        <v>9196126</v>
      </c>
      <c r="BT116" s="22">
        <v>2</v>
      </c>
      <c r="BU116" s="22">
        <v>7</v>
      </c>
      <c r="BV116" s="22">
        <v>7</v>
      </c>
      <c r="CF116" s="22" t="s">
        <v>2134</v>
      </c>
      <c r="CG116" s="22">
        <v>3</v>
      </c>
      <c r="CH116" s="22">
        <v>6</v>
      </c>
      <c r="CI116" s="22">
        <v>3</v>
      </c>
      <c r="CK116" s="22" t="s">
        <v>2134</v>
      </c>
      <c r="CL116" s="22">
        <v>3</v>
      </c>
      <c r="CM116" s="22">
        <v>6</v>
      </c>
      <c r="CN116" s="22">
        <v>3</v>
      </c>
      <c r="CS116" s="22" t="s">
        <v>2134</v>
      </c>
      <c r="CT116" s="22">
        <v>1</v>
      </c>
      <c r="CU116" s="22">
        <v>2</v>
      </c>
      <c r="CV116" s="22">
        <v>5</v>
      </c>
      <c r="CW116" s="22">
        <v>6</v>
      </c>
      <c r="CY116" s="22" t="s">
        <v>2134</v>
      </c>
      <c r="CZ116" s="22">
        <v>1</v>
      </c>
      <c r="DA116" s="22">
        <v>2</v>
      </c>
      <c r="DB116" s="22">
        <v>5</v>
      </c>
      <c r="DC116" s="22">
        <v>6</v>
      </c>
      <c r="DE116" s="22" t="s">
        <v>2134</v>
      </c>
      <c r="DF116" s="22">
        <v>1</v>
      </c>
      <c r="DG116" s="22">
        <v>2</v>
      </c>
      <c r="DH116" s="22">
        <v>5</v>
      </c>
      <c r="DI116" s="22">
        <v>6</v>
      </c>
      <c r="EB116" s="22">
        <v>9206500</v>
      </c>
      <c r="EC116" s="22">
        <v>3</v>
      </c>
      <c r="ED116" s="22">
        <v>2</v>
      </c>
      <c r="EE116" s="22">
        <v>3</v>
      </c>
      <c r="EH116" s="22">
        <v>9181744</v>
      </c>
      <c r="EI116" s="22">
        <v>2</v>
      </c>
      <c r="EJ116" s="22">
        <v>4</v>
      </c>
      <c r="EK116" s="22">
        <v>3</v>
      </c>
      <c r="EM116" s="22" t="s">
        <v>2134</v>
      </c>
      <c r="EN116" s="22">
        <v>1</v>
      </c>
      <c r="EO116" s="22">
        <v>3</v>
      </c>
      <c r="EP116" s="22">
        <v>2</v>
      </c>
      <c r="EQ116" s="22">
        <v>3</v>
      </c>
      <c r="ES116" s="22">
        <v>9206309</v>
      </c>
      <c r="ET116" s="22">
        <v>3</v>
      </c>
      <c r="EU116" s="22">
        <v>2</v>
      </c>
      <c r="EV116" s="22">
        <v>3</v>
      </c>
      <c r="EX116" s="22" t="s">
        <v>2134</v>
      </c>
      <c r="EY116" s="22">
        <v>1</v>
      </c>
      <c r="EZ116" s="22">
        <v>2</v>
      </c>
      <c r="FA116" s="22">
        <v>8</v>
      </c>
      <c r="FB116" s="22">
        <v>2</v>
      </c>
      <c r="FE116" s="22" t="s">
        <v>2134</v>
      </c>
      <c r="FF116" s="22">
        <v>1</v>
      </c>
      <c r="FG116" s="22">
        <v>2</v>
      </c>
      <c r="FH116" s="22">
        <v>8</v>
      </c>
      <c r="FI116" s="22">
        <v>2</v>
      </c>
      <c r="FK116" s="22" t="s">
        <v>2134</v>
      </c>
      <c r="FL116" s="22">
        <v>1</v>
      </c>
      <c r="FM116" s="22">
        <v>2</v>
      </c>
      <c r="FN116" s="22">
        <v>8</v>
      </c>
      <c r="FO116" s="22">
        <v>2</v>
      </c>
      <c r="GG116" s="22" t="s">
        <v>2134</v>
      </c>
      <c r="GH116" s="22">
        <v>1</v>
      </c>
      <c r="GI116" s="22">
        <v>2</v>
      </c>
      <c r="GJ116" s="22">
        <v>3</v>
      </c>
      <c r="GK116" s="22">
        <v>2</v>
      </c>
      <c r="GL116" s="22">
        <v>1</v>
      </c>
      <c r="GN116" s="22" t="s">
        <v>2134</v>
      </c>
      <c r="GO116" s="22">
        <v>1</v>
      </c>
      <c r="GP116" s="22">
        <v>2</v>
      </c>
      <c r="GQ116" s="22">
        <v>3</v>
      </c>
      <c r="GR116" s="22">
        <v>2</v>
      </c>
      <c r="GS116" s="22">
        <v>1</v>
      </c>
      <c r="GV116" s="22" t="s">
        <v>2134</v>
      </c>
      <c r="GW116" s="22">
        <v>2</v>
      </c>
      <c r="GX116" s="22">
        <v>2</v>
      </c>
      <c r="GY116" s="22">
        <v>1</v>
      </c>
      <c r="GZ116" s="22">
        <v>1</v>
      </c>
      <c r="HB116" s="22" t="s">
        <v>2134</v>
      </c>
      <c r="HC116" s="22">
        <v>2</v>
      </c>
      <c r="HD116" s="22">
        <v>2</v>
      </c>
      <c r="HE116" s="22">
        <v>1</v>
      </c>
      <c r="HF116" s="22">
        <v>1</v>
      </c>
    </row>
    <row r="117" spans="19:214">
      <c r="S117" s="22" t="s">
        <v>2134</v>
      </c>
      <c r="T117" s="22">
        <v>1</v>
      </c>
      <c r="U117" s="22">
        <v>1</v>
      </c>
      <c r="V117" s="22">
        <v>4</v>
      </c>
      <c r="W117" s="22">
        <v>7</v>
      </c>
      <c r="X117" s="22">
        <v>4</v>
      </c>
      <c r="AJ117" s="22" t="s">
        <v>2134</v>
      </c>
      <c r="AK117" s="22">
        <v>1</v>
      </c>
      <c r="AL117" s="22">
        <v>3</v>
      </c>
      <c r="AM117" s="22">
        <v>6</v>
      </c>
      <c r="AN117" s="22">
        <v>4</v>
      </c>
      <c r="AP117" s="22" t="s">
        <v>2134</v>
      </c>
      <c r="AQ117" s="22">
        <v>5</v>
      </c>
      <c r="AR117" s="22">
        <v>4</v>
      </c>
      <c r="AS117" s="22">
        <v>4</v>
      </c>
      <c r="AT117" s="40"/>
      <c r="AU117" s="22" t="s">
        <v>2134</v>
      </c>
      <c r="AV117" s="22">
        <v>5</v>
      </c>
      <c r="AW117" s="22">
        <v>4</v>
      </c>
      <c r="AX117" s="22">
        <v>4</v>
      </c>
      <c r="AZ117" s="22" t="s">
        <v>2134</v>
      </c>
      <c r="BA117" s="22">
        <v>5</v>
      </c>
      <c r="BB117" s="22">
        <v>4</v>
      </c>
      <c r="BC117" s="22">
        <v>4</v>
      </c>
      <c r="BE117" s="22" t="s">
        <v>2134</v>
      </c>
      <c r="BF117" s="22">
        <v>3</v>
      </c>
      <c r="BG117" s="22">
        <v>1</v>
      </c>
      <c r="BH117" s="22">
        <v>1</v>
      </c>
      <c r="BJ117" s="22" t="s">
        <v>2134</v>
      </c>
      <c r="BK117" s="22">
        <v>3</v>
      </c>
      <c r="BL117" s="22">
        <v>1</v>
      </c>
      <c r="BM117" s="22">
        <v>1</v>
      </c>
      <c r="BS117" s="22" t="s">
        <v>2134</v>
      </c>
      <c r="BT117" s="22">
        <v>3</v>
      </c>
      <c r="BU117" s="22">
        <v>1</v>
      </c>
      <c r="BV117" s="22">
        <v>1</v>
      </c>
      <c r="CF117" s="22" t="s">
        <v>2134</v>
      </c>
      <c r="CG117" s="22">
        <v>3</v>
      </c>
      <c r="CH117" s="22">
        <v>6</v>
      </c>
      <c r="CI117" s="22">
        <v>4</v>
      </c>
      <c r="CK117" s="22" t="s">
        <v>2134</v>
      </c>
      <c r="CL117" s="22">
        <v>3</v>
      </c>
      <c r="CM117" s="22">
        <v>6</v>
      </c>
      <c r="CN117" s="22">
        <v>4</v>
      </c>
      <c r="CS117" s="22" t="s">
        <v>2134</v>
      </c>
      <c r="CT117" s="22">
        <v>1</v>
      </c>
      <c r="CU117" s="22">
        <v>2</v>
      </c>
      <c r="CV117" s="22">
        <v>5</v>
      </c>
      <c r="CW117" s="22">
        <v>7</v>
      </c>
      <c r="CY117" s="22" t="s">
        <v>2134</v>
      </c>
      <c r="CZ117" s="22">
        <v>1</v>
      </c>
      <c r="DA117" s="22">
        <v>2</v>
      </c>
      <c r="DB117" s="22">
        <v>5</v>
      </c>
      <c r="DC117" s="22">
        <v>7</v>
      </c>
      <c r="DE117" s="22" t="s">
        <v>2134</v>
      </c>
      <c r="DF117" s="22">
        <v>1</v>
      </c>
      <c r="DG117" s="22">
        <v>2</v>
      </c>
      <c r="DH117" s="22">
        <v>5</v>
      </c>
      <c r="DI117" s="22">
        <v>7</v>
      </c>
      <c r="EB117" s="22">
        <v>9206501</v>
      </c>
      <c r="EC117" s="22">
        <v>3</v>
      </c>
      <c r="ED117" s="22">
        <v>2</v>
      </c>
      <c r="EE117" s="22">
        <v>4</v>
      </c>
      <c r="EH117" s="22">
        <v>9181744</v>
      </c>
      <c r="EI117" s="22">
        <v>2</v>
      </c>
      <c r="EJ117" s="22">
        <v>4</v>
      </c>
      <c r="EK117" s="22">
        <v>4</v>
      </c>
      <c r="EM117" s="22" t="s">
        <v>2134</v>
      </c>
      <c r="EN117" s="22">
        <v>1</v>
      </c>
      <c r="EO117" s="22">
        <v>3</v>
      </c>
      <c r="EP117" s="22">
        <v>2</v>
      </c>
      <c r="EQ117" s="22">
        <v>4</v>
      </c>
      <c r="ES117" s="22">
        <v>9206309</v>
      </c>
      <c r="ET117" s="22">
        <v>3</v>
      </c>
      <c r="EU117" s="22">
        <v>2</v>
      </c>
      <c r="EV117" s="22">
        <v>4</v>
      </c>
      <c r="EX117" s="22" t="s">
        <v>2134</v>
      </c>
      <c r="EY117" s="22">
        <v>1</v>
      </c>
      <c r="EZ117" s="22">
        <v>2</v>
      </c>
      <c r="FA117" s="22">
        <v>8</v>
      </c>
      <c r="FB117" s="22">
        <v>3</v>
      </c>
      <c r="FE117" s="22" t="s">
        <v>2134</v>
      </c>
      <c r="FF117" s="22">
        <v>1</v>
      </c>
      <c r="FG117" s="22">
        <v>2</v>
      </c>
      <c r="FH117" s="22">
        <v>8</v>
      </c>
      <c r="FI117" s="22">
        <v>3</v>
      </c>
      <c r="FK117" s="22" t="s">
        <v>2134</v>
      </c>
      <c r="FL117" s="22">
        <v>1</v>
      </c>
      <c r="FM117" s="22">
        <v>2</v>
      </c>
      <c r="FN117" s="22">
        <v>8</v>
      </c>
      <c r="FO117" s="22">
        <v>3</v>
      </c>
      <c r="GG117" s="22" t="s">
        <v>2134</v>
      </c>
      <c r="GH117" s="22">
        <v>1</v>
      </c>
      <c r="GI117" s="22">
        <v>2</v>
      </c>
      <c r="GJ117" s="22">
        <v>3</v>
      </c>
      <c r="GK117" s="22">
        <v>2</v>
      </c>
      <c r="GL117" s="22">
        <v>2</v>
      </c>
      <c r="GN117" s="22" t="s">
        <v>2134</v>
      </c>
      <c r="GO117" s="22">
        <v>1</v>
      </c>
      <c r="GP117" s="22">
        <v>2</v>
      </c>
      <c r="GQ117" s="22">
        <v>3</v>
      </c>
      <c r="GR117" s="22">
        <v>2</v>
      </c>
      <c r="GS117" s="22">
        <v>2</v>
      </c>
      <c r="GV117" s="22" t="s">
        <v>2134</v>
      </c>
      <c r="GW117" s="22">
        <v>2</v>
      </c>
      <c r="GX117" s="22">
        <v>2</v>
      </c>
      <c r="GY117" s="22">
        <v>1</v>
      </c>
      <c r="GZ117" s="22">
        <v>2</v>
      </c>
      <c r="HB117" s="22" t="s">
        <v>2134</v>
      </c>
      <c r="HC117" s="22">
        <v>2</v>
      </c>
      <c r="HD117" s="22">
        <v>2</v>
      </c>
      <c r="HE117" s="22">
        <v>1</v>
      </c>
      <c r="HF117" s="22">
        <v>2</v>
      </c>
    </row>
    <row r="118" spans="19:214">
      <c r="S118" s="22" t="s">
        <v>2134</v>
      </c>
      <c r="T118" s="22">
        <v>1</v>
      </c>
      <c r="U118" s="22">
        <v>1</v>
      </c>
      <c r="V118" s="22">
        <v>5</v>
      </c>
      <c r="W118" s="22">
        <v>1</v>
      </c>
      <c r="X118" s="22">
        <v>1</v>
      </c>
      <c r="AJ118" s="22" t="s">
        <v>2134</v>
      </c>
      <c r="AK118" s="22">
        <v>1</v>
      </c>
      <c r="AL118" s="22">
        <v>3</v>
      </c>
      <c r="AM118" s="22">
        <v>6</v>
      </c>
      <c r="AN118" s="22">
        <v>5</v>
      </c>
      <c r="AP118" s="22" t="s">
        <v>2134</v>
      </c>
      <c r="AQ118" s="22">
        <v>5</v>
      </c>
      <c r="AR118" s="22">
        <v>4</v>
      </c>
      <c r="AS118" s="22">
        <v>5</v>
      </c>
      <c r="AT118" s="40"/>
      <c r="AU118" s="22" t="s">
        <v>2134</v>
      </c>
      <c r="AV118" s="22">
        <v>5</v>
      </c>
      <c r="AW118" s="22">
        <v>4</v>
      </c>
      <c r="AX118" s="22">
        <v>5</v>
      </c>
      <c r="AZ118" s="22" t="s">
        <v>2134</v>
      </c>
      <c r="BA118" s="22">
        <v>5</v>
      </c>
      <c r="BB118" s="22">
        <v>4</v>
      </c>
      <c r="BC118" s="22">
        <v>5</v>
      </c>
      <c r="BE118" s="22" t="s">
        <v>2134</v>
      </c>
      <c r="BF118" s="22">
        <v>3</v>
      </c>
      <c r="BG118" s="22">
        <v>1</v>
      </c>
      <c r="BH118" s="22">
        <v>2</v>
      </c>
      <c r="BJ118" s="22" t="s">
        <v>2134</v>
      </c>
      <c r="BK118" s="22">
        <v>3</v>
      </c>
      <c r="BL118" s="22">
        <v>1</v>
      </c>
      <c r="BM118" s="22">
        <v>2</v>
      </c>
      <c r="BS118" s="22" t="s">
        <v>2134</v>
      </c>
      <c r="BT118" s="22">
        <v>3</v>
      </c>
      <c r="BU118" s="22">
        <v>1</v>
      </c>
      <c r="BV118" s="22">
        <v>2</v>
      </c>
      <c r="CF118" s="22" t="s">
        <v>2134</v>
      </c>
      <c r="CG118" s="22">
        <v>3</v>
      </c>
      <c r="CH118" s="22">
        <v>6</v>
      </c>
      <c r="CI118" s="22">
        <v>5</v>
      </c>
      <c r="CK118" s="22" t="s">
        <v>2134</v>
      </c>
      <c r="CL118" s="22">
        <v>3</v>
      </c>
      <c r="CM118" s="22">
        <v>6</v>
      </c>
      <c r="CN118" s="22">
        <v>5</v>
      </c>
      <c r="CS118" s="22" t="s">
        <v>2134</v>
      </c>
      <c r="CT118" s="22">
        <v>1</v>
      </c>
      <c r="CU118" s="22">
        <v>2</v>
      </c>
      <c r="CV118" s="22">
        <v>5</v>
      </c>
      <c r="CW118" s="22">
        <v>8</v>
      </c>
      <c r="CY118" s="22" t="s">
        <v>2134</v>
      </c>
      <c r="CZ118" s="22">
        <v>1</v>
      </c>
      <c r="DA118" s="22">
        <v>2</v>
      </c>
      <c r="DB118" s="22">
        <v>5</v>
      </c>
      <c r="DC118" s="22">
        <v>8</v>
      </c>
      <c r="DE118" s="22" t="s">
        <v>2134</v>
      </c>
      <c r="DF118" s="22">
        <v>1</v>
      </c>
      <c r="DG118" s="22">
        <v>2</v>
      </c>
      <c r="DH118" s="22">
        <v>5</v>
      </c>
      <c r="DI118" s="22">
        <v>8</v>
      </c>
      <c r="EB118" s="22">
        <v>9206502</v>
      </c>
      <c r="EC118" s="22">
        <v>3</v>
      </c>
      <c r="ED118" s="22">
        <v>2</v>
      </c>
      <c r="EE118" s="22">
        <v>5</v>
      </c>
      <c r="EH118" s="22">
        <v>9181744</v>
      </c>
      <c r="EI118" s="22">
        <v>2</v>
      </c>
      <c r="EJ118" s="22">
        <v>4</v>
      </c>
      <c r="EK118" s="22">
        <v>5</v>
      </c>
      <c r="EM118" s="22" t="s">
        <v>2134</v>
      </c>
      <c r="EN118" s="22">
        <v>1</v>
      </c>
      <c r="EO118" s="22">
        <v>3</v>
      </c>
      <c r="EP118" s="22">
        <v>2</v>
      </c>
      <c r="EQ118" s="22">
        <v>5</v>
      </c>
      <c r="ES118" s="22">
        <v>9206309</v>
      </c>
      <c r="ET118" s="22">
        <v>3</v>
      </c>
      <c r="EU118" s="22">
        <v>2</v>
      </c>
      <c r="EV118" s="22">
        <v>5</v>
      </c>
      <c r="EX118" s="22" t="s">
        <v>2134</v>
      </c>
      <c r="EY118" s="22">
        <v>1</v>
      </c>
      <c r="EZ118" s="22">
        <v>2</v>
      </c>
      <c r="FA118" s="22">
        <v>8</v>
      </c>
      <c r="FB118" s="22">
        <v>4</v>
      </c>
      <c r="FE118" s="22" t="s">
        <v>2134</v>
      </c>
      <c r="FF118" s="22">
        <v>1</v>
      </c>
      <c r="FG118" s="22">
        <v>2</v>
      </c>
      <c r="FH118" s="22">
        <v>8</v>
      </c>
      <c r="FI118" s="22">
        <v>4</v>
      </c>
      <c r="FK118" s="22" t="s">
        <v>2134</v>
      </c>
      <c r="FL118" s="22">
        <v>1</v>
      </c>
      <c r="FM118" s="22">
        <v>2</v>
      </c>
      <c r="FN118" s="22">
        <v>8</v>
      </c>
      <c r="FO118" s="22">
        <v>4</v>
      </c>
      <c r="GG118" s="22" t="s">
        <v>2134</v>
      </c>
      <c r="GH118" s="22">
        <v>1</v>
      </c>
      <c r="GI118" s="22">
        <v>2</v>
      </c>
      <c r="GJ118" s="22">
        <v>3</v>
      </c>
      <c r="GK118" s="22">
        <v>2</v>
      </c>
      <c r="GL118" s="22">
        <v>3</v>
      </c>
      <c r="GN118" s="22" t="s">
        <v>2134</v>
      </c>
      <c r="GO118" s="22">
        <v>1</v>
      </c>
      <c r="GP118" s="22">
        <v>2</v>
      </c>
      <c r="GQ118" s="22">
        <v>3</v>
      </c>
      <c r="GR118" s="22">
        <v>2</v>
      </c>
      <c r="GS118" s="22">
        <v>3</v>
      </c>
      <c r="GV118" s="22" t="s">
        <v>2134</v>
      </c>
      <c r="GW118" s="22">
        <v>2</v>
      </c>
      <c r="GX118" s="22">
        <v>2</v>
      </c>
      <c r="GY118" s="22">
        <v>1</v>
      </c>
      <c r="GZ118" s="22">
        <v>3</v>
      </c>
      <c r="HB118" s="22" t="s">
        <v>2134</v>
      </c>
      <c r="HC118" s="22">
        <v>2</v>
      </c>
      <c r="HD118" s="22">
        <v>2</v>
      </c>
      <c r="HE118" s="22">
        <v>1</v>
      </c>
      <c r="HF118" s="22">
        <v>3</v>
      </c>
    </row>
    <row r="119" spans="19:214">
      <c r="S119" s="22" t="s">
        <v>2134</v>
      </c>
      <c r="T119" s="22">
        <v>1</v>
      </c>
      <c r="U119" s="22">
        <v>1</v>
      </c>
      <c r="V119" s="22">
        <v>5</v>
      </c>
      <c r="W119" s="22">
        <v>1</v>
      </c>
      <c r="X119" s="22">
        <v>2</v>
      </c>
      <c r="AJ119" s="22" t="s">
        <v>2134</v>
      </c>
      <c r="AK119" s="22">
        <v>1</v>
      </c>
      <c r="AL119" s="22">
        <v>3</v>
      </c>
      <c r="AM119" s="22">
        <v>7</v>
      </c>
      <c r="AN119" s="22">
        <v>1</v>
      </c>
      <c r="AP119" s="22" t="s">
        <v>2134</v>
      </c>
      <c r="AQ119" s="22">
        <v>6</v>
      </c>
      <c r="AR119" s="22">
        <v>1</v>
      </c>
      <c r="AS119" s="22">
        <v>1</v>
      </c>
      <c r="AT119" s="40"/>
      <c r="AU119" s="22" t="s">
        <v>2134</v>
      </c>
      <c r="AV119" s="22">
        <v>6</v>
      </c>
      <c r="AW119" s="22">
        <v>1</v>
      </c>
      <c r="AX119" s="22">
        <v>1</v>
      </c>
      <c r="AZ119" s="22" t="s">
        <v>2134</v>
      </c>
      <c r="BA119" s="22">
        <v>6</v>
      </c>
      <c r="BB119" s="22">
        <v>1</v>
      </c>
      <c r="BC119" s="22">
        <v>1</v>
      </c>
      <c r="BE119" s="22" t="s">
        <v>2134</v>
      </c>
      <c r="BF119" s="22">
        <v>3</v>
      </c>
      <c r="BG119" s="22">
        <v>1</v>
      </c>
      <c r="BH119" s="22">
        <v>3</v>
      </c>
      <c r="BJ119" s="22" t="s">
        <v>2134</v>
      </c>
      <c r="BK119" s="22">
        <v>3</v>
      </c>
      <c r="BL119" s="22">
        <v>1</v>
      </c>
      <c r="BM119" s="22">
        <v>3</v>
      </c>
      <c r="BS119" s="22" t="s">
        <v>2134</v>
      </c>
      <c r="BT119" s="22">
        <v>3</v>
      </c>
      <c r="BU119" s="22">
        <v>1</v>
      </c>
      <c r="BV119" s="22">
        <v>3</v>
      </c>
      <c r="CF119" s="22" t="s">
        <v>2134</v>
      </c>
      <c r="CG119" s="22">
        <v>3</v>
      </c>
      <c r="CH119" s="22">
        <v>7</v>
      </c>
      <c r="CI119" s="22">
        <v>1</v>
      </c>
      <c r="CK119" s="22" t="s">
        <v>2134</v>
      </c>
      <c r="CL119" s="22">
        <v>3</v>
      </c>
      <c r="CM119" s="22">
        <v>7</v>
      </c>
      <c r="CN119" s="22">
        <v>1</v>
      </c>
      <c r="CS119" s="22" t="s">
        <v>2134</v>
      </c>
      <c r="CT119" s="22">
        <v>1</v>
      </c>
      <c r="CU119" s="22">
        <v>3</v>
      </c>
      <c r="CV119" s="22">
        <v>1</v>
      </c>
      <c r="CW119" s="22">
        <v>1</v>
      </c>
      <c r="CY119" s="22" t="s">
        <v>2134</v>
      </c>
      <c r="CZ119" s="22">
        <v>1</v>
      </c>
      <c r="DA119" s="22">
        <v>3</v>
      </c>
      <c r="DB119" s="22">
        <v>1</v>
      </c>
      <c r="DC119" s="22">
        <v>1</v>
      </c>
      <c r="DE119" s="22" t="s">
        <v>2134</v>
      </c>
      <c r="DF119" s="22">
        <v>1</v>
      </c>
      <c r="DG119" s="22">
        <v>3</v>
      </c>
      <c r="DH119" s="22">
        <v>1</v>
      </c>
      <c r="DI119" s="22">
        <v>1</v>
      </c>
      <c r="EB119" s="22">
        <v>9206503</v>
      </c>
      <c r="EC119" s="22">
        <v>3</v>
      </c>
      <c r="ED119" s="22">
        <v>2</v>
      </c>
      <c r="EE119" s="22">
        <v>6</v>
      </c>
      <c r="EH119" s="22">
        <v>9181744</v>
      </c>
      <c r="EI119" s="22">
        <v>2</v>
      </c>
      <c r="EJ119" s="22">
        <v>4</v>
      </c>
      <c r="EK119" s="22">
        <v>6</v>
      </c>
      <c r="EM119" s="22" t="s">
        <v>2134</v>
      </c>
      <c r="EN119" s="22">
        <v>1</v>
      </c>
      <c r="EO119" s="22">
        <v>3</v>
      </c>
      <c r="EP119" s="22">
        <v>2</v>
      </c>
      <c r="EQ119" s="22">
        <v>6</v>
      </c>
      <c r="ES119" s="22">
        <v>9206309</v>
      </c>
      <c r="ET119" s="22">
        <v>3</v>
      </c>
      <c r="EU119" s="22">
        <v>2</v>
      </c>
      <c r="EV119" s="22">
        <v>6</v>
      </c>
      <c r="EX119" s="22" t="s">
        <v>2134</v>
      </c>
      <c r="EY119" s="22">
        <v>1</v>
      </c>
      <c r="EZ119" s="22">
        <v>2</v>
      </c>
      <c r="FA119" s="22">
        <v>9</v>
      </c>
      <c r="FB119" s="22">
        <v>1</v>
      </c>
      <c r="FE119" s="22" t="s">
        <v>2134</v>
      </c>
      <c r="FF119" s="22">
        <v>1</v>
      </c>
      <c r="FG119" s="22">
        <v>2</v>
      </c>
      <c r="FH119" s="22">
        <v>9</v>
      </c>
      <c r="FI119" s="22">
        <v>1</v>
      </c>
      <c r="FK119" s="22" t="s">
        <v>2134</v>
      </c>
      <c r="FL119" s="22">
        <v>1</v>
      </c>
      <c r="FM119" s="22">
        <v>2</v>
      </c>
      <c r="FN119" s="22">
        <v>9</v>
      </c>
      <c r="FO119" s="22">
        <v>1</v>
      </c>
      <c r="GG119" s="22" t="s">
        <v>2134</v>
      </c>
      <c r="GH119" s="22">
        <v>1</v>
      </c>
      <c r="GI119" s="22">
        <v>2</v>
      </c>
      <c r="GJ119" s="22">
        <v>3</v>
      </c>
      <c r="GK119" s="22">
        <v>3</v>
      </c>
      <c r="GL119" s="22">
        <v>1</v>
      </c>
      <c r="GN119" s="22" t="s">
        <v>2134</v>
      </c>
      <c r="GO119" s="22">
        <v>1</v>
      </c>
      <c r="GP119" s="22">
        <v>2</v>
      </c>
      <c r="GQ119" s="22">
        <v>3</v>
      </c>
      <c r="GR119" s="22">
        <v>3</v>
      </c>
      <c r="GS119" s="22">
        <v>1</v>
      </c>
      <c r="GV119" s="22" t="s">
        <v>2134</v>
      </c>
      <c r="GW119" s="22">
        <v>2</v>
      </c>
      <c r="GX119" s="22">
        <v>2</v>
      </c>
      <c r="GY119" s="22">
        <v>1</v>
      </c>
      <c r="GZ119" s="22">
        <v>4</v>
      </c>
      <c r="HB119" s="22" t="s">
        <v>2134</v>
      </c>
      <c r="HC119" s="22">
        <v>2</v>
      </c>
      <c r="HD119" s="22">
        <v>2</v>
      </c>
      <c r="HE119" s="22">
        <v>1</v>
      </c>
      <c r="HF119" s="22">
        <v>4</v>
      </c>
    </row>
    <row r="120" spans="19:214">
      <c r="S120" s="22" t="s">
        <v>2134</v>
      </c>
      <c r="T120" s="22">
        <v>1</v>
      </c>
      <c r="U120" s="22">
        <v>1</v>
      </c>
      <c r="V120" s="22">
        <v>5</v>
      </c>
      <c r="W120" s="22">
        <v>1</v>
      </c>
      <c r="X120" s="22">
        <v>3</v>
      </c>
      <c r="AJ120" s="22" t="s">
        <v>2134</v>
      </c>
      <c r="AK120" s="22">
        <v>1</v>
      </c>
      <c r="AL120" s="22">
        <v>3</v>
      </c>
      <c r="AM120" s="22">
        <v>7</v>
      </c>
      <c r="AN120" s="22">
        <v>2</v>
      </c>
      <c r="AP120" s="22" t="s">
        <v>2134</v>
      </c>
      <c r="AQ120" s="22">
        <v>6</v>
      </c>
      <c r="AR120" s="22">
        <v>1</v>
      </c>
      <c r="AS120" s="22">
        <v>2</v>
      </c>
      <c r="AT120" s="40"/>
      <c r="AU120" s="22" t="s">
        <v>2134</v>
      </c>
      <c r="AV120" s="22">
        <v>6</v>
      </c>
      <c r="AW120" s="22">
        <v>1</v>
      </c>
      <c r="AX120" s="22">
        <v>2</v>
      </c>
      <c r="AZ120" s="22" t="s">
        <v>2134</v>
      </c>
      <c r="BA120" s="22">
        <v>6</v>
      </c>
      <c r="BB120" s="22">
        <v>1</v>
      </c>
      <c r="BC120" s="22">
        <v>2</v>
      </c>
      <c r="BE120" s="22" t="s">
        <v>2134</v>
      </c>
      <c r="BF120" s="22">
        <v>3</v>
      </c>
      <c r="BG120" s="22">
        <v>1</v>
      </c>
      <c r="BH120" s="22">
        <v>4</v>
      </c>
      <c r="BJ120" s="22" t="s">
        <v>2134</v>
      </c>
      <c r="BK120" s="22">
        <v>3</v>
      </c>
      <c r="BL120" s="22">
        <v>1</v>
      </c>
      <c r="BM120" s="22">
        <v>4</v>
      </c>
      <c r="BS120" s="22" t="s">
        <v>2134</v>
      </c>
      <c r="BT120" s="22">
        <v>3</v>
      </c>
      <c r="BU120" s="22">
        <v>1</v>
      </c>
      <c r="BV120" s="22">
        <v>4</v>
      </c>
      <c r="CF120" s="22" t="s">
        <v>2134</v>
      </c>
      <c r="CG120" s="22">
        <v>3</v>
      </c>
      <c r="CH120" s="22">
        <v>7</v>
      </c>
      <c r="CI120" s="22">
        <v>2</v>
      </c>
      <c r="CK120" s="22" t="s">
        <v>2134</v>
      </c>
      <c r="CL120" s="22">
        <v>3</v>
      </c>
      <c r="CM120" s="22">
        <v>7</v>
      </c>
      <c r="CN120" s="22">
        <v>2</v>
      </c>
      <c r="CS120" s="22" t="s">
        <v>2134</v>
      </c>
      <c r="CT120" s="22">
        <v>1</v>
      </c>
      <c r="CU120" s="22">
        <v>3</v>
      </c>
      <c r="CV120" s="22">
        <v>1</v>
      </c>
      <c r="CW120" s="22">
        <v>2</v>
      </c>
      <c r="CY120" s="22" t="s">
        <v>2134</v>
      </c>
      <c r="CZ120" s="22">
        <v>1</v>
      </c>
      <c r="DA120" s="22">
        <v>3</v>
      </c>
      <c r="DB120" s="22">
        <v>1</v>
      </c>
      <c r="DC120" s="22">
        <v>2</v>
      </c>
      <c r="DE120" s="22" t="s">
        <v>2134</v>
      </c>
      <c r="DF120" s="22">
        <v>1</v>
      </c>
      <c r="DG120" s="22">
        <v>3</v>
      </c>
      <c r="DH120" s="22">
        <v>1</v>
      </c>
      <c r="DI120" s="22">
        <v>2</v>
      </c>
      <c r="EB120" s="22">
        <v>9206503</v>
      </c>
      <c r="EC120" s="22">
        <v>3</v>
      </c>
      <c r="ED120" s="22">
        <v>2</v>
      </c>
      <c r="EE120" s="22">
        <v>7</v>
      </c>
      <c r="EH120" s="22">
        <v>9181744</v>
      </c>
      <c r="EI120" s="22">
        <v>2</v>
      </c>
      <c r="EJ120" s="22">
        <v>4</v>
      </c>
      <c r="EK120" s="22">
        <v>7</v>
      </c>
      <c r="EM120" s="22" t="s">
        <v>2134</v>
      </c>
      <c r="EN120" s="22">
        <v>1</v>
      </c>
      <c r="EO120" s="22">
        <v>3</v>
      </c>
      <c r="EP120" s="22">
        <v>2</v>
      </c>
      <c r="EQ120" s="22">
        <v>7</v>
      </c>
      <c r="ES120" s="22">
        <v>9206309</v>
      </c>
      <c r="ET120" s="22">
        <v>3</v>
      </c>
      <c r="EU120" s="22">
        <v>2</v>
      </c>
      <c r="EV120" s="22">
        <v>7</v>
      </c>
      <c r="EX120" s="22" t="s">
        <v>2134</v>
      </c>
      <c r="EY120" s="22">
        <v>1</v>
      </c>
      <c r="EZ120" s="22">
        <v>2</v>
      </c>
      <c r="FA120" s="22">
        <v>9</v>
      </c>
      <c r="FB120" s="22">
        <v>2</v>
      </c>
      <c r="FE120" s="22" t="s">
        <v>2134</v>
      </c>
      <c r="FF120" s="22">
        <v>1</v>
      </c>
      <c r="FG120" s="22">
        <v>2</v>
      </c>
      <c r="FH120" s="22">
        <v>9</v>
      </c>
      <c r="FI120" s="22">
        <v>2</v>
      </c>
      <c r="FK120" s="22" t="s">
        <v>2134</v>
      </c>
      <c r="FL120" s="22">
        <v>1</v>
      </c>
      <c r="FM120" s="22">
        <v>2</v>
      </c>
      <c r="FN120" s="22">
        <v>9</v>
      </c>
      <c r="FO120" s="22">
        <v>2</v>
      </c>
      <c r="GG120" s="22" t="s">
        <v>2134</v>
      </c>
      <c r="GH120" s="22">
        <v>1</v>
      </c>
      <c r="GI120" s="22">
        <v>2</v>
      </c>
      <c r="GJ120" s="22">
        <v>3</v>
      </c>
      <c r="GK120" s="22">
        <v>3</v>
      </c>
      <c r="GL120" s="22">
        <v>2</v>
      </c>
      <c r="GN120" s="22" t="s">
        <v>2134</v>
      </c>
      <c r="GO120" s="22">
        <v>1</v>
      </c>
      <c r="GP120" s="22">
        <v>2</v>
      </c>
      <c r="GQ120" s="22">
        <v>3</v>
      </c>
      <c r="GR120" s="22">
        <v>3</v>
      </c>
      <c r="GS120" s="22">
        <v>2</v>
      </c>
      <c r="GV120" s="22" t="s">
        <v>2134</v>
      </c>
      <c r="GW120" s="22">
        <v>2</v>
      </c>
      <c r="GX120" s="22">
        <v>2</v>
      </c>
      <c r="GY120" s="22">
        <v>2</v>
      </c>
      <c r="GZ120" s="22">
        <v>1</v>
      </c>
      <c r="HB120" s="22" t="s">
        <v>2134</v>
      </c>
      <c r="HC120" s="22">
        <v>2</v>
      </c>
      <c r="HD120" s="22">
        <v>2</v>
      </c>
      <c r="HE120" s="22">
        <v>2</v>
      </c>
      <c r="HF120" s="22">
        <v>1</v>
      </c>
    </row>
    <row r="121" spans="19:214">
      <c r="S121" s="22" t="s">
        <v>2134</v>
      </c>
      <c r="T121" s="22">
        <v>1</v>
      </c>
      <c r="U121" s="22">
        <v>1</v>
      </c>
      <c r="V121" s="22">
        <v>5</v>
      </c>
      <c r="W121" s="22">
        <v>1</v>
      </c>
      <c r="X121" s="22">
        <v>4</v>
      </c>
      <c r="AJ121" s="22" t="s">
        <v>2134</v>
      </c>
      <c r="AK121" s="22">
        <v>1</v>
      </c>
      <c r="AL121" s="22">
        <v>3</v>
      </c>
      <c r="AM121" s="22">
        <v>7</v>
      </c>
      <c r="AN121" s="22">
        <v>3</v>
      </c>
      <c r="AP121" s="22" t="s">
        <v>2134</v>
      </c>
      <c r="AQ121" s="22">
        <v>6</v>
      </c>
      <c r="AR121" s="22">
        <v>1</v>
      </c>
      <c r="AS121" s="22">
        <v>3</v>
      </c>
      <c r="AT121" s="40"/>
      <c r="AU121" s="22" t="s">
        <v>2134</v>
      </c>
      <c r="AV121" s="22">
        <v>6</v>
      </c>
      <c r="AW121" s="22">
        <v>1</v>
      </c>
      <c r="AX121" s="22">
        <v>3</v>
      </c>
      <c r="AZ121" s="22" t="s">
        <v>2134</v>
      </c>
      <c r="BA121" s="22">
        <v>6</v>
      </c>
      <c r="BB121" s="22">
        <v>1</v>
      </c>
      <c r="BC121" s="22">
        <v>3</v>
      </c>
      <c r="BE121" s="22" t="s">
        <v>2134</v>
      </c>
      <c r="BF121" s="22">
        <v>3</v>
      </c>
      <c r="BG121" s="22">
        <v>1</v>
      </c>
      <c r="BH121" s="22">
        <v>5</v>
      </c>
      <c r="BJ121" s="22" t="s">
        <v>2134</v>
      </c>
      <c r="BK121" s="22">
        <v>3</v>
      </c>
      <c r="BL121" s="22">
        <v>1</v>
      </c>
      <c r="BM121" s="22">
        <v>5</v>
      </c>
      <c r="BS121" s="22" t="s">
        <v>2134</v>
      </c>
      <c r="BT121" s="22">
        <v>3</v>
      </c>
      <c r="BU121" s="22">
        <v>1</v>
      </c>
      <c r="BV121" s="22">
        <v>5</v>
      </c>
      <c r="CF121" s="22" t="s">
        <v>2134</v>
      </c>
      <c r="CG121" s="22">
        <v>3</v>
      </c>
      <c r="CH121" s="22">
        <v>7</v>
      </c>
      <c r="CI121" s="22">
        <v>3</v>
      </c>
      <c r="CK121" s="22" t="s">
        <v>2134</v>
      </c>
      <c r="CL121" s="22">
        <v>3</v>
      </c>
      <c r="CM121" s="22">
        <v>7</v>
      </c>
      <c r="CN121" s="22">
        <v>3</v>
      </c>
      <c r="CS121" s="22" t="s">
        <v>2134</v>
      </c>
      <c r="CT121" s="22">
        <v>1</v>
      </c>
      <c r="CU121" s="22">
        <v>3</v>
      </c>
      <c r="CV121" s="22">
        <v>1</v>
      </c>
      <c r="CW121" s="22">
        <v>3</v>
      </c>
      <c r="CY121" s="22" t="s">
        <v>2134</v>
      </c>
      <c r="CZ121" s="22">
        <v>1</v>
      </c>
      <c r="DA121" s="22">
        <v>3</v>
      </c>
      <c r="DB121" s="22">
        <v>1</v>
      </c>
      <c r="DC121" s="22">
        <v>3</v>
      </c>
      <c r="DE121" s="22" t="s">
        <v>2134</v>
      </c>
      <c r="DF121" s="22">
        <v>1</v>
      </c>
      <c r="DG121" s="22">
        <v>3</v>
      </c>
      <c r="DH121" s="22">
        <v>1</v>
      </c>
      <c r="DI121" s="22">
        <v>3</v>
      </c>
      <c r="EB121" s="22">
        <v>9206503</v>
      </c>
      <c r="EC121" s="22">
        <v>3</v>
      </c>
      <c r="ED121" s="22">
        <v>2</v>
      </c>
      <c r="EE121" s="22">
        <v>8</v>
      </c>
      <c r="EH121" s="22">
        <v>9181744</v>
      </c>
      <c r="EI121" s="22">
        <v>2</v>
      </c>
      <c r="EJ121" s="22">
        <v>4</v>
      </c>
      <c r="EK121" s="22">
        <v>8</v>
      </c>
      <c r="EM121" s="22" t="s">
        <v>2134</v>
      </c>
      <c r="EN121" s="22">
        <v>1</v>
      </c>
      <c r="EO121" s="22">
        <v>3</v>
      </c>
      <c r="EP121" s="22">
        <v>2</v>
      </c>
      <c r="EQ121" s="22">
        <v>8</v>
      </c>
      <c r="ES121" s="22">
        <v>9206309</v>
      </c>
      <c r="ET121" s="22">
        <v>3</v>
      </c>
      <c r="EU121" s="22">
        <v>2</v>
      </c>
      <c r="EV121" s="22">
        <v>8</v>
      </c>
      <c r="EX121" s="22" t="s">
        <v>2134</v>
      </c>
      <c r="EY121" s="22">
        <v>1</v>
      </c>
      <c r="EZ121" s="22">
        <v>2</v>
      </c>
      <c r="FA121" s="22">
        <v>9</v>
      </c>
      <c r="FB121" s="22">
        <v>3</v>
      </c>
      <c r="FE121" s="22" t="s">
        <v>2134</v>
      </c>
      <c r="FF121" s="22">
        <v>1</v>
      </c>
      <c r="FG121" s="22">
        <v>2</v>
      </c>
      <c r="FH121" s="22">
        <v>9</v>
      </c>
      <c r="FI121" s="22">
        <v>3</v>
      </c>
      <c r="FK121" s="22" t="s">
        <v>2134</v>
      </c>
      <c r="FL121" s="22">
        <v>1</v>
      </c>
      <c r="FM121" s="22">
        <v>2</v>
      </c>
      <c r="FN121" s="22">
        <v>9</v>
      </c>
      <c r="FO121" s="22">
        <v>3</v>
      </c>
      <c r="GG121" s="22" t="s">
        <v>2134</v>
      </c>
      <c r="GH121" s="22">
        <v>1</v>
      </c>
      <c r="GI121" s="22">
        <v>2</v>
      </c>
      <c r="GJ121" s="22">
        <v>3</v>
      </c>
      <c r="GK121" s="22">
        <v>3</v>
      </c>
      <c r="GL121" s="22">
        <v>3</v>
      </c>
      <c r="GN121" s="22" t="s">
        <v>2134</v>
      </c>
      <c r="GO121" s="22">
        <v>1</v>
      </c>
      <c r="GP121" s="22">
        <v>2</v>
      </c>
      <c r="GQ121" s="22">
        <v>3</v>
      </c>
      <c r="GR121" s="22">
        <v>3</v>
      </c>
      <c r="GS121" s="22">
        <v>3</v>
      </c>
      <c r="GV121" s="22" t="s">
        <v>2134</v>
      </c>
      <c r="GW121" s="22">
        <v>2</v>
      </c>
      <c r="GX121" s="22">
        <v>2</v>
      </c>
      <c r="GY121" s="22">
        <v>2</v>
      </c>
      <c r="GZ121" s="22">
        <v>2</v>
      </c>
      <c r="HB121" s="22" t="s">
        <v>2134</v>
      </c>
      <c r="HC121" s="22">
        <v>2</v>
      </c>
      <c r="HD121" s="22">
        <v>2</v>
      </c>
      <c r="HE121" s="22">
        <v>2</v>
      </c>
      <c r="HF121" s="22">
        <v>2</v>
      </c>
    </row>
    <row r="122" spans="19:214">
      <c r="S122" s="22" t="s">
        <v>2134</v>
      </c>
      <c r="T122" s="22">
        <v>1</v>
      </c>
      <c r="U122" s="22">
        <v>1</v>
      </c>
      <c r="V122" s="22">
        <v>5</v>
      </c>
      <c r="W122" s="22">
        <v>2</v>
      </c>
      <c r="X122" s="22">
        <v>1</v>
      </c>
      <c r="AJ122" s="22" t="s">
        <v>2134</v>
      </c>
      <c r="AK122" s="22">
        <v>1</v>
      </c>
      <c r="AL122" s="22">
        <v>3</v>
      </c>
      <c r="AM122" s="22">
        <v>7</v>
      </c>
      <c r="AN122" s="22">
        <v>4</v>
      </c>
      <c r="AP122" s="22" t="s">
        <v>2134</v>
      </c>
      <c r="AQ122" s="22">
        <v>6</v>
      </c>
      <c r="AR122" s="22">
        <v>1</v>
      </c>
      <c r="AS122" s="22">
        <v>4</v>
      </c>
      <c r="AT122" s="40"/>
      <c r="AU122" s="22" t="s">
        <v>2134</v>
      </c>
      <c r="AV122" s="22">
        <v>6</v>
      </c>
      <c r="AW122" s="22">
        <v>1</v>
      </c>
      <c r="AX122" s="22">
        <v>4</v>
      </c>
      <c r="AZ122" s="22" t="s">
        <v>2134</v>
      </c>
      <c r="BA122" s="22">
        <v>6</v>
      </c>
      <c r="BB122" s="22">
        <v>1</v>
      </c>
      <c r="BC122" s="22">
        <v>4</v>
      </c>
      <c r="BE122" s="22" t="s">
        <v>2134</v>
      </c>
      <c r="BF122" s="22">
        <v>3</v>
      </c>
      <c r="BG122" s="22">
        <v>1</v>
      </c>
      <c r="BH122" s="22">
        <v>6</v>
      </c>
      <c r="BJ122" s="22" t="s">
        <v>2134</v>
      </c>
      <c r="BK122" s="22">
        <v>3</v>
      </c>
      <c r="BL122" s="22">
        <v>1</v>
      </c>
      <c r="BM122" s="22">
        <v>6</v>
      </c>
      <c r="BS122" s="22" t="s">
        <v>2134</v>
      </c>
      <c r="BT122" s="22">
        <v>3</v>
      </c>
      <c r="BU122" s="22">
        <v>1</v>
      </c>
      <c r="BV122" s="22">
        <v>6</v>
      </c>
      <c r="CF122" s="22" t="s">
        <v>2134</v>
      </c>
      <c r="CG122" s="22">
        <v>3</v>
      </c>
      <c r="CH122" s="22">
        <v>7</v>
      </c>
      <c r="CI122" s="22">
        <v>4</v>
      </c>
      <c r="CK122" s="22" t="s">
        <v>2134</v>
      </c>
      <c r="CL122" s="22">
        <v>3</v>
      </c>
      <c r="CM122" s="22">
        <v>7</v>
      </c>
      <c r="CN122" s="22">
        <v>4</v>
      </c>
      <c r="CS122" s="22" t="s">
        <v>2134</v>
      </c>
      <c r="CT122" s="22">
        <v>1</v>
      </c>
      <c r="CU122" s="22">
        <v>3</v>
      </c>
      <c r="CV122" s="22">
        <v>1</v>
      </c>
      <c r="CW122" s="22">
        <v>4</v>
      </c>
      <c r="CY122" s="22" t="s">
        <v>2134</v>
      </c>
      <c r="CZ122" s="22">
        <v>1</v>
      </c>
      <c r="DA122" s="22">
        <v>3</v>
      </c>
      <c r="DB122" s="22">
        <v>1</v>
      </c>
      <c r="DC122" s="22">
        <v>4</v>
      </c>
      <c r="DE122" s="22" t="s">
        <v>2134</v>
      </c>
      <c r="DF122" s="22">
        <v>1</v>
      </c>
      <c r="DG122" s="22">
        <v>3</v>
      </c>
      <c r="DH122" s="22">
        <v>1</v>
      </c>
      <c r="DI122" s="22">
        <v>4</v>
      </c>
      <c r="EB122" s="22" t="s">
        <v>2134</v>
      </c>
      <c r="EC122" s="22">
        <v>3</v>
      </c>
      <c r="ED122" s="22">
        <v>2</v>
      </c>
      <c r="EE122" s="22">
        <v>9</v>
      </c>
      <c r="EH122" s="22">
        <v>9181744</v>
      </c>
      <c r="EI122" s="22">
        <v>2</v>
      </c>
      <c r="EJ122" s="22">
        <v>4</v>
      </c>
      <c r="EK122" s="22">
        <v>9</v>
      </c>
      <c r="EM122" s="22" t="s">
        <v>2134</v>
      </c>
      <c r="EN122" s="22">
        <v>1</v>
      </c>
      <c r="EO122" s="22">
        <v>3</v>
      </c>
      <c r="EP122" s="22">
        <v>2</v>
      </c>
      <c r="EQ122" s="22">
        <v>9</v>
      </c>
      <c r="ES122" s="22" t="s">
        <v>2134</v>
      </c>
      <c r="ET122" s="22">
        <v>3</v>
      </c>
      <c r="EU122" s="22">
        <v>2</v>
      </c>
      <c r="EV122" s="22">
        <v>9</v>
      </c>
      <c r="EX122" s="22" t="s">
        <v>2134</v>
      </c>
      <c r="EY122" s="22">
        <v>1</v>
      </c>
      <c r="EZ122" s="22">
        <v>2</v>
      </c>
      <c r="FA122" s="22">
        <v>9</v>
      </c>
      <c r="FB122" s="22">
        <v>4</v>
      </c>
      <c r="FE122" s="22" t="s">
        <v>2134</v>
      </c>
      <c r="FF122" s="22">
        <v>1</v>
      </c>
      <c r="FG122" s="22">
        <v>2</v>
      </c>
      <c r="FH122" s="22">
        <v>9</v>
      </c>
      <c r="FI122" s="22">
        <v>4</v>
      </c>
      <c r="FK122" s="22" t="s">
        <v>2134</v>
      </c>
      <c r="FL122" s="22">
        <v>1</v>
      </c>
      <c r="FM122" s="22">
        <v>2</v>
      </c>
      <c r="FN122" s="22">
        <v>9</v>
      </c>
      <c r="FO122" s="22">
        <v>4</v>
      </c>
      <c r="GG122" s="22" t="s">
        <v>2134</v>
      </c>
      <c r="GH122" s="22">
        <v>1</v>
      </c>
      <c r="GI122" s="22">
        <v>3</v>
      </c>
      <c r="GJ122" s="22">
        <v>1</v>
      </c>
      <c r="GK122" s="22">
        <v>1</v>
      </c>
      <c r="GL122" s="22">
        <v>1</v>
      </c>
      <c r="GN122" s="22" t="s">
        <v>2134</v>
      </c>
      <c r="GO122" s="22">
        <v>1</v>
      </c>
      <c r="GP122" s="22">
        <v>3</v>
      </c>
      <c r="GQ122" s="22">
        <v>1</v>
      </c>
      <c r="GR122" s="22">
        <v>1</v>
      </c>
      <c r="GS122" s="22">
        <v>1</v>
      </c>
      <c r="GV122" s="22" t="s">
        <v>2134</v>
      </c>
      <c r="GW122" s="22">
        <v>2</v>
      </c>
      <c r="GX122" s="22">
        <v>2</v>
      </c>
      <c r="GY122" s="22">
        <v>2</v>
      </c>
      <c r="GZ122" s="22">
        <v>3</v>
      </c>
      <c r="HB122" s="22" t="s">
        <v>2134</v>
      </c>
      <c r="HC122" s="22">
        <v>2</v>
      </c>
      <c r="HD122" s="22">
        <v>2</v>
      </c>
      <c r="HE122" s="22">
        <v>2</v>
      </c>
      <c r="HF122" s="22">
        <v>3</v>
      </c>
    </row>
    <row r="123" spans="19:214">
      <c r="S123" s="22" t="s">
        <v>2134</v>
      </c>
      <c r="T123" s="22">
        <v>1</v>
      </c>
      <c r="U123" s="22">
        <v>1</v>
      </c>
      <c r="V123" s="22">
        <v>5</v>
      </c>
      <c r="W123" s="22">
        <v>2</v>
      </c>
      <c r="X123" s="22">
        <v>2</v>
      </c>
      <c r="AJ123" s="22" t="s">
        <v>2134</v>
      </c>
      <c r="AK123" s="22">
        <v>1</v>
      </c>
      <c r="AL123" s="22">
        <v>3</v>
      </c>
      <c r="AM123" s="22">
        <v>7</v>
      </c>
      <c r="AN123" s="22">
        <v>5</v>
      </c>
      <c r="AP123" s="22" t="s">
        <v>2134</v>
      </c>
      <c r="AQ123" s="22">
        <v>6</v>
      </c>
      <c r="AR123" s="22">
        <v>1</v>
      </c>
      <c r="AS123" s="22">
        <v>5</v>
      </c>
      <c r="AT123" s="40"/>
      <c r="AU123" s="22" t="s">
        <v>2134</v>
      </c>
      <c r="AV123" s="22">
        <v>6</v>
      </c>
      <c r="AW123" s="22">
        <v>1</v>
      </c>
      <c r="AX123" s="22">
        <v>5</v>
      </c>
      <c r="AZ123" s="22" t="s">
        <v>2134</v>
      </c>
      <c r="BA123" s="22">
        <v>6</v>
      </c>
      <c r="BB123" s="22">
        <v>1</v>
      </c>
      <c r="BC123" s="22">
        <v>5</v>
      </c>
      <c r="BE123" s="22" t="s">
        <v>2134</v>
      </c>
      <c r="BF123" s="22">
        <v>3</v>
      </c>
      <c r="BG123" s="22">
        <v>1</v>
      </c>
      <c r="BH123" s="22">
        <v>7</v>
      </c>
      <c r="BJ123" s="22" t="s">
        <v>2134</v>
      </c>
      <c r="BK123" s="22">
        <v>3</v>
      </c>
      <c r="BL123" s="22">
        <v>1</v>
      </c>
      <c r="BM123" s="22">
        <v>7</v>
      </c>
      <c r="BS123" s="22" t="s">
        <v>2134</v>
      </c>
      <c r="BT123" s="22">
        <v>3</v>
      </c>
      <c r="BU123" s="22">
        <v>1</v>
      </c>
      <c r="BV123" s="22">
        <v>7</v>
      </c>
      <c r="CF123" s="22" t="s">
        <v>2134</v>
      </c>
      <c r="CG123" s="22">
        <v>3</v>
      </c>
      <c r="CH123" s="22">
        <v>7</v>
      </c>
      <c r="CI123" s="22">
        <v>5</v>
      </c>
      <c r="CK123" s="22" t="s">
        <v>2134</v>
      </c>
      <c r="CL123" s="22">
        <v>3</v>
      </c>
      <c r="CM123" s="22">
        <v>7</v>
      </c>
      <c r="CN123" s="22">
        <v>5</v>
      </c>
      <c r="CS123" s="22" t="s">
        <v>2134</v>
      </c>
      <c r="CT123" s="22">
        <v>1</v>
      </c>
      <c r="CU123" s="22">
        <v>3</v>
      </c>
      <c r="CV123" s="22">
        <v>1</v>
      </c>
      <c r="CW123" s="22">
        <v>5</v>
      </c>
      <c r="CY123" s="22" t="s">
        <v>2134</v>
      </c>
      <c r="CZ123" s="22">
        <v>1</v>
      </c>
      <c r="DA123" s="22">
        <v>3</v>
      </c>
      <c r="DB123" s="22">
        <v>1</v>
      </c>
      <c r="DC123" s="22">
        <v>5</v>
      </c>
      <c r="DE123" s="22" t="s">
        <v>2134</v>
      </c>
      <c r="DF123" s="22">
        <v>1</v>
      </c>
      <c r="DG123" s="22">
        <v>3</v>
      </c>
      <c r="DH123" s="22">
        <v>1</v>
      </c>
      <c r="DI123" s="22">
        <v>5</v>
      </c>
      <c r="EB123" s="22" t="s">
        <v>2134</v>
      </c>
      <c r="EC123" s="22">
        <v>3</v>
      </c>
      <c r="ED123" s="22">
        <v>3</v>
      </c>
      <c r="EE123" s="22">
        <v>1</v>
      </c>
      <c r="EH123" s="22" t="s">
        <v>2134</v>
      </c>
      <c r="EI123" s="22">
        <v>3</v>
      </c>
      <c r="EJ123" s="22">
        <v>1</v>
      </c>
      <c r="EK123" s="22">
        <v>1</v>
      </c>
      <c r="EM123" s="22" t="s">
        <v>2134</v>
      </c>
      <c r="EN123" s="22">
        <v>1</v>
      </c>
      <c r="EO123" s="22">
        <v>3</v>
      </c>
      <c r="EP123" s="22">
        <v>3</v>
      </c>
      <c r="EQ123" s="22">
        <v>1</v>
      </c>
      <c r="ES123" s="22" t="s">
        <v>2134</v>
      </c>
      <c r="ET123" s="22">
        <v>3</v>
      </c>
      <c r="EU123" s="22">
        <v>3</v>
      </c>
      <c r="EV123" s="22">
        <v>1</v>
      </c>
      <c r="EX123" s="22" t="s">
        <v>2134</v>
      </c>
      <c r="EY123" s="22">
        <v>1</v>
      </c>
      <c r="EZ123" s="22">
        <v>3</v>
      </c>
      <c r="FA123" s="22">
        <v>1</v>
      </c>
      <c r="FB123" s="22">
        <v>1</v>
      </c>
      <c r="FE123" s="22" t="s">
        <v>2134</v>
      </c>
      <c r="FF123" s="22">
        <v>1</v>
      </c>
      <c r="FG123" s="22">
        <v>3</v>
      </c>
      <c r="FH123" s="22">
        <v>1</v>
      </c>
      <c r="FI123" s="22">
        <v>1</v>
      </c>
      <c r="FK123" s="22" t="s">
        <v>2134</v>
      </c>
      <c r="FL123" s="22">
        <v>1</v>
      </c>
      <c r="FM123" s="22">
        <v>3</v>
      </c>
      <c r="FN123" s="22">
        <v>1</v>
      </c>
      <c r="FO123" s="22">
        <v>1</v>
      </c>
      <c r="GG123" s="22" t="s">
        <v>2134</v>
      </c>
      <c r="GH123" s="22">
        <v>1</v>
      </c>
      <c r="GI123" s="22">
        <v>3</v>
      </c>
      <c r="GJ123" s="22">
        <v>1</v>
      </c>
      <c r="GK123" s="22">
        <v>1</v>
      </c>
      <c r="GL123" s="22">
        <v>2</v>
      </c>
      <c r="GN123" s="22" t="s">
        <v>2134</v>
      </c>
      <c r="GO123" s="22">
        <v>1</v>
      </c>
      <c r="GP123" s="22">
        <v>3</v>
      </c>
      <c r="GQ123" s="22">
        <v>1</v>
      </c>
      <c r="GR123" s="22">
        <v>1</v>
      </c>
      <c r="GS123" s="22">
        <v>2</v>
      </c>
      <c r="GV123" s="22" t="s">
        <v>2134</v>
      </c>
      <c r="GW123" s="22">
        <v>2</v>
      </c>
      <c r="GX123" s="22">
        <v>2</v>
      </c>
      <c r="GY123" s="22">
        <v>2</v>
      </c>
      <c r="GZ123" s="22">
        <v>4</v>
      </c>
      <c r="HB123" s="22" t="s">
        <v>2134</v>
      </c>
      <c r="HC123" s="22">
        <v>2</v>
      </c>
      <c r="HD123" s="22">
        <v>2</v>
      </c>
      <c r="HE123" s="22">
        <v>2</v>
      </c>
      <c r="HF123" s="22">
        <v>4</v>
      </c>
    </row>
    <row r="124" spans="19:214">
      <c r="S124" s="22" t="s">
        <v>2134</v>
      </c>
      <c r="T124" s="22">
        <v>1</v>
      </c>
      <c r="U124" s="22">
        <v>1</v>
      </c>
      <c r="V124" s="22">
        <v>5</v>
      </c>
      <c r="W124" s="22">
        <v>2</v>
      </c>
      <c r="X124" s="22">
        <v>3</v>
      </c>
      <c r="AJ124" s="22" t="s">
        <v>2134</v>
      </c>
      <c r="AK124" s="22">
        <v>1</v>
      </c>
      <c r="AL124" s="22">
        <v>4</v>
      </c>
      <c r="AM124" s="22">
        <v>1</v>
      </c>
      <c r="AN124" s="22">
        <v>1</v>
      </c>
      <c r="AP124" s="22" t="s">
        <v>2134</v>
      </c>
      <c r="AQ124" s="22">
        <v>6</v>
      </c>
      <c r="AR124" s="22">
        <v>2</v>
      </c>
      <c r="AS124" s="22">
        <v>1</v>
      </c>
      <c r="AT124" s="40"/>
      <c r="AU124" s="22" t="s">
        <v>2134</v>
      </c>
      <c r="AV124" s="22">
        <v>6</v>
      </c>
      <c r="AW124" s="22">
        <v>2</v>
      </c>
      <c r="AX124" s="22">
        <v>1</v>
      </c>
      <c r="AZ124" s="22" t="s">
        <v>2134</v>
      </c>
      <c r="BA124" s="22">
        <v>6</v>
      </c>
      <c r="BB124" s="22">
        <v>2</v>
      </c>
      <c r="BC124" s="22">
        <v>1</v>
      </c>
      <c r="BE124" s="22" t="s">
        <v>2134</v>
      </c>
      <c r="BF124" s="22">
        <v>3</v>
      </c>
      <c r="BG124" s="22">
        <v>2</v>
      </c>
      <c r="BH124" s="22">
        <v>1</v>
      </c>
      <c r="BJ124" s="22" t="s">
        <v>2134</v>
      </c>
      <c r="BK124" s="22">
        <v>3</v>
      </c>
      <c r="BL124" s="22">
        <v>2</v>
      </c>
      <c r="BM124" s="22">
        <v>1</v>
      </c>
      <c r="BS124" s="22" t="s">
        <v>2134</v>
      </c>
      <c r="BT124" s="22">
        <v>3</v>
      </c>
      <c r="BU124" s="22">
        <v>2</v>
      </c>
      <c r="BV124" s="22">
        <v>1</v>
      </c>
      <c r="CF124" s="22" t="s">
        <v>2134</v>
      </c>
      <c r="CG124" s="22">
        <v>4</v>
      </c>
      <c r="CH124" s="22">
        <v>1</v>
      </c>
      <c r="CI124" s="22">
        <v>1</v>
      </c>
      <c r="CK124" s="22" t="s">
        <v>2134</v>
      </c>
      <c r="CL124" s="22">
        <v>4</v>
      </c>
      <c r="CM124" s="22">
        <v>1</v>
      </c>
      <c r="CN124" s="22">
        <v>1</v>
      </c>
      <c r="CS124" s="22" t="s">
        <v>2134</v>
      </c>
      <c r="CT124" s="22">
        <v>1</v>
      </c>
      <c r="CU124" s="22">
        <v>3</v>
      </c>
      <c r="CV124" s="22">
        <v>1</v>
      </c>
      <c r="CW124" s="22">
        <v>6</v>
      </c>
      <c r="CY124" s="22" t="s">
        <v>2134</v>
      </c>
      <c r="CZ124" s="22">
        <v>1</v>
      </c>
      <c r="DA124" s="22">
        <v>3</v>
      </c>
      <c r="DB124" s="22">
        <v>1</v>
      </c>
      <c r="DC124" s="22">
        <v>6</v>
      </c>
      <c r="DE124" s="22" t="s">
        <v>2134</v>
      </c>
      <c r="DF124" s="22">
        <v>1</v>
      </c>
      <c r="DG124" s="22">
        <v>3</v>
      </c>
      <c r="DH124" s="22">
        <v>1</v>
      </c>
      <c r="DI124" s="22">
        <v>6</v>
      </c>
      <c r="EB124" s="22">
        <v>9206483</v>
      </c>
      <c r="EC124" s="22">
        <v>3</v>
      </c>
      <c r="ED124" s="22">
        <v>3</v>
      </c>
      <c r="EE124" s="22">
        <v>2</v>
      </c>
      <c r="EH124" s="22" t="s">
        <v>2134</v>
      </c>
      <c r="EI124" s="22">
        <v>3</v>
      </c>
      <c r="EJ124" s="22">
        <v>1</v>
      </c>
      <c r="EK124" s="22">
        <v>2</v>
      </c>
      <c r="EM124" s="22" t="s">
        <v>2134</v>
      </c>
      <c r="EN124" s="22">
        <v>1</v>
      </c>
      <c r="EO124" s="22">
        <v>3</v>
      </c>
      <c r="EP124" s="22">
        <v>3</v>
      </c>
      <c r="EQ124" s="22">
        <v>2</v>
      </c>
      <c r="ES124" s="22">
        <v>9206310</v>
      </c>
      <c r="ET124" s="22">
        <v>3</v>
      </c>
      <c r="EU124" s="22">
        <v>3</v>
      </c>
      <c r="EV124" s="22">
        <v>2</v>
      </c>
      <c r="EX124" s="22" t="s">
        <v>2134</v>
      </c>
      <c r="EY124" s="22">
        <v>1</v>
      </c>
      <c r="EZ124" s="22">
        <v>3</v>
      </c>
      <c r="FA124" s="22">
        <v>1</v>
      </c>
      <c r="FB124" s="22">
        <v>2</v>
      </c>
      <c r="FE124" s="22" t="s">
        <v>2134</v>
      </c>
      <c r="FF124" s="22">
        <v>1</v>
      </c>
      <c r="FG124" s="22">
        <v>3</v>
      </c>
      <c r="FH124" s="22">
        <v>1</v>
      </c>
      <c r="FI124" s="22">
        <v>2</v>
      </c>
      <c r="FK124" s="22" t="s">
        <v>2134</v>
      </c>
      <c r="FL124" s="22">
        <v>1</v>
      </c>
      <c r="FM124" s="22">
        <v>3</v>
      </c>
      <c r="FN124" s="22">
        <v>1</v>
      </c>
      <c r="FO124" s="22">
        <v>2</v>
      </c>
      <c r="GG124" s="22" t="s">
        <v>2134</v>
      </c>
      <c r="GH124" s="22">
        <v>1</v>
      </c>
      <c r="GI124" s="22">
        <v>3</v>
      </c>
      <c r="GJ124" s="22">
        <v>1</v>
      </c>
      <c r="GK124" s="22">
        <v>1</v>
      </c>
      <c r="GL124" s="22">
        <v>3</v>
      </c>
      <c r="GN124" s="22" t="s">
        <v>2134</v>
      </c>
      <c r="GO124" s="22">
        <v>1</v>
      </c>
      <c r="GP124" s="22">
        <v>3</v>
      </c>
      <c r="GQ124" s="22">
        <v>1</v>
      </c>
      <c r="GR124" s="22">
        <v>1</v>
      </c>
      <c r="GS124" s="22">
        <v>3</v>
      </c>
      <c r="GV124" s="22" t="s">
        <v>2134</v>
      </c>
      <c r="GW124" s="22">
        <v>2</v>
      </c>
      <c r="GX124" s="22">
        <v>2</v>
      </c>
      <c r="GY124" s="22">
        <v>3</v>
      </c>
      <c r="GZ124" s="22">
        <v>1</v>
      </c>
      <c r="HB124" s="22" t="s">
        <v>2134</v>
      </c>
      <c r="HC124" s="22">
        <v>2</v>
      </c>
      <c r="HD124" s="22">
        <v>2</v>
      </c>
      <c r="HE124" s="22">
        <v>3</v>
      </c>
      <c r="HF124" s="22">
        <v>1</v>
      </c>
    </row>
    <row r="125" spans="19:214">
      <c r="S125" s="22" t="s">
        <v>2134</v>
      </c>
      <c r="T125" s="22">
        <v>1</v>
      </c>
      <c r="U125" s="22">
        <v>1</v>
      </c>
      <c r="V125" s="22">
        <v>5</v>
      </c>
      <c r="W125" s="22">
        <v>2</v>
      </c>
      <c r="X125" s="22">
        <v>4</v>
      </c>
      <c r="AJ125" s="22" t="s">
        <v>2134</v>
      </c>
      <c r="AK125" s="22">
        <v>1</v>
      </c>
      <c r="AL125" s="22">
        <v>4</v>
      </c>
      <c r="AM125" s="22">
        <v>1</v>
      </c>
      <c r="AN125" s="22">
        <v>2</v>
      </c>
      <c r="AP125" s="22">
        <v>9194721</v>
      </c>
      <c r="AQ125" s="22">
        <v>6</v>
      </c>
      <c r="AR125" s="22">
        <v>2</v>
      </c>
      <c r="AS125" s="22">
        <v>2</v>
      </c>
      <c r="AT125" s="40"/>
      <c r="AU125" s="22" t="s">
        <v>2134</v>
      </c>
      <c r="AV125" s="22">
        <v>6</v>
      </c>
      <c r="AW125" s="22">
        <v>2</v>
      </c>
      <c r="AX125" s="22">
        <v>2</v>
      </c>
      <c r="AZ125" s="22" t="s">
        <v>2134</v>
      </c>
      <c r="BA125" s="22">
        <v>6</v>
      </c>
      <c r="BB125" s="22">
        <v>2</v>
      </c>
      <c r="BC125" s="22">
        <v>2</v>
      </c>
      <c r="BE125" s="22" t="s">
        <v>2134</v>
      </c>
      <c r="BF125" s="22">
        <v>3</v>
      </c>
      <c r="BG125" s="22">
        <v>2</v>
      </c>
      <c r="BH125" s="22">
        <v>2</v>
      </c>
      <c r="BJ125" s="22" t="s">
        <v>2134</v>
      </c>
      <c r="BK125" s="22">
        <v>3</v>
      </c>
      <c r="BL125" s="22">
        <v>2</v>
      </c>
      <c r="BM125" s="22">
        <v>2</v>
      </c>
      <c r="BS125" s="22" t="s">
        <v>2134</v>
      </c>
      <c r="BT125" s="22">
        <v>3</v>
      </c>
      <c r="BU125" s="22">
        <v>2</v>
      </c>
      <c r="BV125" s="22">
        <v>2</v>
      </c>
      <c r="CF125" s="22" t="s">
        <v>2134</v>
      </c>
      <c r="CG125" s="22">
        <v>4</v>
      </c>
      <c r="CH125" s="22">
        <v>1</v>
      </c>
      <c r="CI125" s="22">
        <v>2</v>
      </c>
      <c r="CK125" s="22" t="s">
        <v>2134</v>
      </c>
      <c r="CL125" s="22">
        <v>4</v>
      </c>
      <c r="CM125" s="22">
        <v>1</v>
      </c>
      <c r="CN125" s="22">
        <v>2</v>
      </c>
      <c r="CS125" s="22" t="s">
        <v>2134</v>
      </c>
      <c r="CT125" s="22">
        <v>1</v>
      </c>
      <c r="CU125" s="22">
        <v>3</v>
      </c>
      <c r="CV125" s="22">
        <v>1</v>
      </c>
      <c r="CW125" s="22">
        <v>7</v>
      </c>
      <c r="CY125" s="22" t="s">
        <v>2134</v>
      </c>
      <c r="CZ125" s="22">
        <v>1</v>
      </c>
      <c r="DA125" s="22">
        <v>3</v>
      </c>
      <c r="DB125" s="22">
        <v>1</v>
      </c>
      <c r="DC125" s="22">
        <v>7</v>
      </c>
      <c r="DE125" s="22" t="s">
        <v>2134</v>
      </c>
      <c r="DF125" s="22">
        <v>1</v>
      </c>
      <c r="DG125" s="22">
        <v>3</v>
      </c>
      <c r="DH125" s="22">
        <v>1</v>
      </c>
      <c r="DI125" s="22">
        <v>7</v>
      </c>
      <c r="EB125" s="22">
        <v>9206500</v>
      </c>
      <c r="EC125" s="22">
        <v>3</v>
      </c>
      <c r="ED125" s="22">
        <v>3</v>
      </c>
      <c r="EE125" s="22">
        <v>3</v>
      </c>
      <c r="EH125" s="22" t="s">
        <v>2134</v>
      </c>
      <c r="EI125" s="22">
        <v>3</v>
      </c>
      <c r="EJ125" s="22">
        <v>1</v>
      </c>
      <c r="EK125" s="22">
        <v>3</v>
      </c>
      <c r="EM125" s="22" t="s">
        <v>2134</v>
      </c>
      <c r="EN125" s="22">
        <v>1</v>
      </c>
      <c r="EO125" s="22">
        <v>3</v>
      </c>
      <c r="EP125" s="22">
        <v>3</v>
      </c>
      <c r="EQ125" s="22">
        <v>3</v>
      </c>
      <c r="ES125" s="22">
        <v>9206310</v>
      </c>
      <c r="ET125" s="22">
        <v>3</v>
      </c>
      <c r="EU125" s="22">
        <v>3</v>
      </c>
      <c r="EV125" s="22">
        <v>3</v>
      </c>
      <c r="EX125" s="22" t="s">
        <v>2134</v>
      </c>
      <c r="EY125" s="22">
        <v>1</v>
      </c>
      <c r="EZ125" s="22">
        <v>3</v>
      </c>
      <c r="FA125" s="22">
        <v>1</v>
      </c>
      <c r="FB125" s="22">
        <v>3</v>
      </c>
      <c r="FE125" s="22" t="s">
        <v>2134</v>
      </c>
      <c r="FF125" s="22">
        <v>1</v>
      </c>
      <c r="FG125" s="22">
        <v>3</v>
      </c>
      <c r="FH125" s="22">
        <v>1</v>
      </c>
      <c r="FI125" s="22">
        <v>3</v>
      </c>
      <c r="FK125" s="22" t="s">
        <v>2134</v>
      </c>
      <c r="FL125" s="22">
        <v>1</v>
      </c>
      <c r="FM125" s="22">
        <v>3</v>
      </c>
      <c r="FN125" s="22">
        <v>1</v>
      </c>
      <c r="FO125" s="22">
        <v>3</v>
      </c>
      <c r="GG125" s="22" t="s">
        <v>2134</v>
      </c>
      <c r="GH125" s="22">
        <v>1</v>
      </c>
      <c r="GI125" s="22">
        <v>3</v>
      </c>
      <c r="GJ125" s="22">
        <v>1</v>
      </c>
      <c r="GK125" s="22">
        <v>2</v>
      </c>
      <c r="GL125" s="22">
        <v>1</v>
      </c>
      <c r="GN125" s="22" t="s">
        <v>2134</v>
      </c>
      <c r="GO125" s="22">
        <v>1</v>
      </c>
      <c r="GP125" s="22">
        <v>3</v>
      </c>
      <c r="GQ125" s="22">
        <v>1</v>
      </c>
      <c r="GR125" s="22">
        <v>2</v>
      </c>
      <c r="GS125" s="22">
        <v>1</v>
      </c>
      <c r="GV125" s="22" t="s">
        <v>2134</v>
      </c>
      <c r="GW125" s="22">
        <v>2</v>
      </c>
      <c r="GX125" s="22">
        <v>2</v>
      </c>
      <c r="GY125" s="22">
        <v>3</v>
      </c>
      <c r="GZ125" s="22">
        <v>2</v>
      </c>
      <c r="HB125" s="22" t="s">
        <v>2134</v>
      </c>
      <c r="HC125" s="22">
        <v>2</v>
      </c>
      <c r="HD125" s="22">
        <v>2</v>
      </c>
      <c r="HE125" s="22">
        <v>3</v>
      </c>
      <c r="HF125" s="22">
        <v>2</v>
      </c>
    </row>
    <row r="126" spans="19:214">
      <c r="S126" s="22" t="s">
        <v>2134</v>
      </c>
      <c r="T126" s="22">
        <v>1</v>
      </c>
      <c r="U126" s="22">
        <v>1</v>
      </c>
      <c r="V126" s="22">
        <v>5</v>
      </c>
      <c r="W126" s="22">
        <v>3</v>
      </c>
      <c r="X126" s="22">
        <v>1</v>
      </c>
      <c r="AJ126" s="22" t="s">
        <v>2134</v>
      </c>
      <c r="AK126" s="22">
        <v>1</v>
      </c>
      <c r="AL126" s="22">
        <v>4</v>
      </c>
      <c r="AM126" s="22">
        <v>1</v>
      </c>
      <c r="AN126" s="22">
        <v>3</v>
      </c>
      <c r="AP126" s="22">
        <v>9194723</v>
      </c>
      <c r="AQ126" s="22">
        <v>6</v>
      </c>
      <c r="AR126" s="22">
        <v>2</v>
      </c>
      <c r="AS126" s="22">
        <v>3</v>
      </c>
      <c r="AT126" s="40"/>
      <c r="AU126" s="22" t="s">
        <v>2134</v>
      </c>
      <c r="AV126" s="22">
        <v>6</v>
      </c>
      <c r="AW126" s="22">
        <v>2</v>
      </c>
      <c r="AX126" s="22">
        <v>3</v>
      </c>
      <c r="AZ126" s="22" t="s">
        <v>2134</v>
      </c>
      <c r="BA126" s="22">
        <v>6</v>
      </c>
      <c r="BB126" s="22">
        <v>2</v>
      </c>
      <c r="BC126" s="22">
        <v>3</v>
      </c>
      <c r="BE126" s="22" t="s">
        <v>2134</v>
      </c>
      <c r="BF126" s="22">
        <v>3</v>
      </c>
      <c r="BG126" s="22">
        <v>2</v>
      </c>
      <c r="BH126" s="22">
        <v>3</v>
      </c>
      <c r="BJ126" s="22" t="s">
        <v>2134</v>
      </c>
      <c r="BK126" s="22">
        <v>3</v>
      </c>
      <c r="BL126" s="22">
        <v>2</v>
      </c>
      <c r="BM126" s="22">
        <v>3</v>
      </c>
      <c r="BS126" s="22" t="s">
        <v>2134</v>
      </c>
      <c r="BT126" s="22">
        <v>3</v>
      </c>
      <c r="BU126" s="22">
        <v>2</v>
      </c>
      <c r="BV126" s="22">
        <v>3</v>
      </c>
      <c r="CF126" s="22" t="s">
        <v>2134</v>
      </c>
      <c r="CG126" s="22">
        <v>4</v>
      </c>
      <c r="CH126" s="22">
        <v>1</v>
      </c>
      <c r="CI126" s="22">
        <v>3</v>
      </c>
      <c r="CK126" s="22" t="s">
        <v>2134</v>
      </c>
      <c r="CL126" s="22">
        <v>4</v>
      </c>
      <c r="CM126" s="22">
        <v>1</v>
      </c>
      <c r="CN126" s="22">
        <v>3</v>
      </c>
      <c r="CS126" s="22" t="s">
        <v>2134</v>
      </c>
      <c r="CT126" s="22">
        <v>1</v>
      </c>
      <c r="CU126" s="22">
        <v>3</v>
      </c>
      <c r="CV126" s="22">
        <v>1</v>
      </c>
      <c r="CW126" s="22">
        <v>8</v>
      </c>
      <c r="CY126" s="22" t="s">
        <v>2134</v>
      </c>
      <c r="CZ126" s="22">
        <v>1</v>
      </c>
      <c r="DA126" s="22">
        <v>3</v>
      </c>
      <c r="DB126" s="22">
        <v>1</v>
      </c>
      <c r="DC126" s="22">
        <v>8</v>
      </c>
      <c r="DE126" s="22" t="s">
        <v>2134</v>
      </c>
      <c r="DF126" s="22">
        <v>1</v>
      </c>
      <c r="DG126" s="22">
        <v>3</v>
      </c>
      <c r="DH126" s="22">
        <v>1</v>
      </c>
      <c r="DI126" s="22">
        <v>8</v>
      </c>
      <c r="EB126" s="22">
        <v>9206501</v>
      </c>
      <c r="EC126" s="22">
        <v>3</v>
      </c>
      <c r="ED126" s="22">
        <v>3</v>
      </c>
      <c r="EE126" s="22">
        <v>4</v>
      </c>
      <c r="EH126" s="22" t="s">
        <v>2134</v>
      </c>
      <c r="EI126" s="22">
        <v>3</v>
      </c>
      <c r="EJ126" s="22">
        <v>1</v>
      </c>
      <c r="EK126" s="22">
        <v>4</v>
      </c>
      <c r="EM126" s="22" t="s">
        <v>2134</v>
      </c>
      <c r="EN126" s="22">
        <v>1</v>
      </c>
      <c r="EO126" s="22">
        <v>3</v>
      </c>
      <c r="EP126" s="22">
        <v>3</v>
      </c>
      <c r="EQ126" s="22">
        <v>4</v>
      </c>
      <c r="ES126" s="22">
        <v>9206310</v>
      </c>
      <c r="ET126" s="22">
        <v>3</v>
      </c>
      <c r="EU126" s="22">
        <v>3</v>
      </c>
      <c r="EV126" s="22">
        <v>4</v>
      </c>
      <c r="EX126" s="22" t="s">
        <v>2134</v>
      </c>
      <c r="EY126" s="22">
        <v>1</v>
      </c>
      <c r="EZ126" s="22">
        <v>3</v>
      </c>
      <c r="FA126" s="22">
        <v>1</v>
      </c>
      <c r="FB126" s="22">
        <v>4</v>
      </c>
      <c r="FE126" s="22" t="s">
        <v>2134</v>
      </c>
      <c r="FF126" s="22">
        <v>1</v>
      </c>
      <c r="FG126" s="22">
        <v>3</v>
      </c>
      <c r="FH126" s="22">
        <v>1</v>
      </c>
      <c r="FI126" s="22">
        <v>4</v>
      </c>
      <c r="FK126" s="22" t="s">
        <v>2134</v>
      </c>
      <c r="FL126" s="22">
        <v>1</v>
      </c>
      <c r="FM126" s="22">
        <v>3</v>
      </c>
      <c r="FN126" s="22">
        <v>1</v>
      </c>
      <c r="FO126" s="22">
        <v>4</v>
      </c>
      <c r="GG126" s="22" t="s">
        <v>2134</v>
      </c>
      <c r="GH126" s="22">
        <v>1</v>
      </c>
      <c r="GI126" s="22">
        <v>3</v>
      </c>
      <c r="GJ126" s="22">
        <v>1</v>
      </c>
      <c r="GK126" s="22">
        <v>2</v>
      </c>
      <c r="GL126" s="22">
        <v>2</v>
      </c>
      <c r="GN126" s="22" t="s">
        <v>2134</v>
      </c>
      <c r="GO126" s="22">
        <v>1</v>
      </c>
      <c r="GP126" s="22">
        <v>3</v>
      </c>
      <c r="GQ126" s="22">
        <v>1</v>
      </c>
      <c r="GR126" s="22">
        <v>2</v>
      </c>
      <c r="GS126" s="22">
        <v>2</v>
      </c>
      <c r="GV126" s="22" t="s">
        <v>2134</v>
      </c>
      <c r="GW126" s="22">
        <v>2</v>
      </c>
      <c r="GX126" s="22">
        <v>2</v>
      </c>
      <c r="GY126" s="22">
        <v>3</v>
      </c>
      <c r="GZ126" s="22">
        <v>3</v>
      </c>
      <c r="HB126" s="22" t="s">
        <v>2134</v>
      </c>
      <c r="HC126" s="22">
        <v>2</v>
      </c>
      <c r="HD126" s="22">
        <v>2</v>
      </c>
      <c r="HE126" s="22">
        <v>3</v>
      </c>
      <c r="HF126" s="22">
        <v>3</v>
      </c>
    </row>
    <row r="127" spans="19:214">
      <c r="S127" s="22" t="s">
        <v>2134</v>
      </c>
      <c r="T127" s="22">
        <v>1</v>
      </c>
      <c r="U127" s="22">
        <v>1</v>
      </c>
      <c r="V127" s="22">
        <v>5</v>
      </c>
      <c r="W127" s="22">
        <v>3</v>
      </c>
      <c r="X127" s="22">
        <v>2</v>
      </c>
      <c r="AJ127" s="22" t="s">
        <v>2134</v>
      </c>
      <c r="AK127" s="22">
        <v>1</v>
      </c>
      <c r="AL127" s="22">
        <v>4</v>
      </c>
      <c r="AM127" s="22">
        <v>1</v>
      </c>
      <c r="AN127" s="22">
        <v>4</v>
      </c>
      <c r="AP127" s="22">
        <v>9194725</v>
      </c>
      <c r="AQ127" s="22">
        <v>6</v>
      </c>
      <c r="AR127" s="22">
        <v>2</v>
      </c>
      <c r="AS127" s="22">
        <v>4</v>
      </c>
      <c r="AT127" s="40"/>
      <c r="AU127" s="22" t="s">
        <v>2134</v>
      </c>
      <c r="AV127" s="22">
        <v>6</v>
      </c>
      <c r="AW127" s="22">
        <v>2</v>
      </c>
      <c r="AX127" s="22">
        <v>4</v>
      </c>
      <c r="AZ127" s="22" t="s">
        <v>2134</v>
      </c>
      <c r="BA127" s="22">
        <v>6</v>
      </c>
      <c r="BB127" s="22">
        <v>2</v>
      </c>
      <c r="BC127" s="22">
        <v>4</v>
      </c>
      <c r="BE127" s="22" t="s">
        <v>2134</v>
      </c>
      <c r="BF127" s="22">
        <v>3</v>
      </c>
      <c r="BG127" s="22">
        <v>2</v>
      </c>
      <c r="BH127" s="22">
        <v>4</v>
      </c>
      <c r="BJ127" s="22" t="s">
        <v>2134</v>
      </c>
      <c r="BK127" s="22">
        <v>3</v>
      </c>
      <c r="BL127" s="22">
        <v>2</v>
      </c>
      <c r="BM127" s="22">
        <v>4</v>
      </c>
      <c r="BS127" s="22" t="s">
        <v>2134</v>
      </c>
      <c r="BT127" s="22">
        <v>3</v>
      </c>
      <c r="BU127" s="22">
        <v>2</v>
      </c>
      <c r="BV127" s="22">
        <v>4</v>
      </c>
      <c r="CF127" s="22" t="s">
        <v>2134</v>
      </c>
      <c r="CG127" s="22">
        <v>4</v>
      </c>
      <c r="CH127" s="22">
        <v>1</v>
      </c>
      <c r="CI127" s="22">
        <v>4</v>
      </c>
      <c r="CK127" s="22" t="s">
        <v>2134</v>
      </c>
      <c r="CL127" s="22">
        <v>4</v>
      </c>
      <c r="CM127" s="22">
        <v>1</v>
      </c>
      <c r="CN127" s="22">
        <v>4</v>
      </c>
      <c r="CS127" s="22" t="s">
        <v>2134</v>
      </c>
      <c r="CT127" s="22">
        <v>1</v>
      </c>
      <c r="CU127" s="22">
        <v>3</v>
      </c>
      <c r="CV127" s="22">
        <v>2</v>
      </c>
      <c r="CW127" s="22">
        <v>1</v>
      </c>
      <c r="CY127" s="22" t="s">
        <v>2134</v>
      </c>
      <c r="CZ127" s="22">
        <v>1</v>
      </c>
      <c r="DA127" s="22">
        <v>3</v>
      </c>
      <c r="DB127" s="22">
        <v>2</v>
      </c>
      <c r="DC127" s="22">
        <v>1</v>
      </c>
      <c r="DE127" s="22" t="s">
        <v>2134</v>
      </c>
      <c r="DF127" s="22">
        <v>1</v>
      </c>
      <c r="DG127" s="22">
        <v>3</v>
      </c>
      <c r="DH127" s="22">
        <v>2</v>
      </c>
      <c r="DI127" s="22">
        <v>1</v>
      </c>
      <c r="EB127" s="22">
        <v>9206502</v>
      </c>
      <c r="EC127" s="22">
        <v>3</v>
      </c>
      <c r="ED127" s="22">
        <v>3</v>
      </c>
      <c r="EE127" s="22">
        <v>5</v>
      </c>
      <c r="EH127" s="22" t="s">
        <v>2134</v>
      </c>
      <c r="EI127" s="22">
        <v>3</v>
      </c>
      <c r="EJ127" s="22">
        <v>1</v>
      </c>
      <c r="EK127" s="22">
        <v>5</v>
      </c>
      <c r="EM127" s="22" t="s">
        <v>2134</v>
      </c>
      <c r="EN127" s="22">
        <v>1</v>
      </c>
      <c r="EO127" s="22">
        <v>3</v>
      </c>
      <c r="EP127" s="22">
        <v>3</v>
      </c>
      <c r="EQ127" s="22">
        <v>5</v>
      </c>
      <c r="ES127" s="22">
        <v>9206310</v>
      </c>
      <c r="ET127" s="22">
        <v>3</v>
      </c>
      <c r="EU127" s="22">
        <v>3</v>
      </c>
      <c r="EV127" s="22">
        <v>5</v>
      </c>
      <c r="EX127" s="22" t="s">
        <v>2134</v>
      </c>
      <c r="EY127" s="22">
        <v>1</v>
      </c>
      <c r="EZ127" s="22">
        <v>3</v>
      </c>
      <c r="FA127" s="22">
        <v>2</v>
      </c>
      <c r="FB127" s="22">
        <v>1</v>
      </c>
      <c r="FE127" s="22" t="s">
        <v>2134</v>
      </c>
      <c r="FF127" s="22">
        <v>1</v>
      </c>
      <c r="FG127" s="22">
        <v>3</v>
      </c>
      <c r="FH127" s="22">
        <v>2</v>
      </c>
      <c r="FI127" s="22">
        <v>1</v>
      </c>
      <c r="FK127" s="22" t="s">
        <v>2134</v>
      </c>
      <c r="FL127" s="22">
        <v>1</v>
      </c>
      <c r="FM127" s="22">
        <v>3</v>
      </c>
      <c r="FN127" s="22">
        <v>2</v>
      </c>
      <c r="FO127" s="22">
        <v>1</v>
      </c>
      <c r="GG127" s="22" t="s">
        <v>2134</v>
      </c>
      <c r="GH127" s="22">
        <v>1</v>
      </c>
      <c r="GI127" s="22">
        <v>3</v>
      </c>
      <c r="GJ127" s="22">
        <v>1</v>
      </c>
      <c r="GK127" s="22">
        <v>2</v>
      </c>
      <c r="GL127" s="22">
        <v>3</v>
      </c>
      <c r="GN127" s="22" t="s">
        <v>2134</v>
      </c>
      <c r="GO127" s="22">
        <v>1</v>
      </c>
      <c r="GP127" s="22">
        <v>3</v>
      </c>
      <c r="GQ127" s="22">
        <v>1</v>
      </c>
      <c r="GR127" s="22">
        <v>2</v>
      </c>
      <c r="GS127" s="22">
        <v>3</v>
      </c>
      <c r="GV127" s="22" t="s">
        <v>2134</v>
      </c>
      <c r="GW127" s="22">
        <v>2</v>
      </c>
      <c r="GX127" s="22">
        <v>2</v>
      </c>
      <c r="GY127" s="22">
        <v>3</v>
      </c>
      <c r="GZ127" s="22">
        <v>4</v>
      </c>
      <c r="HB127" s="22" t="s">
        <v>2134</v>
      </c>
      <c r="HC127" s="22">
        <v>2</v>
      </c>
      <c r="HD127" s="22">
        <v>2</v>
      </c>
      <c r="HE127" s="22">
        <v>3</v>
      </c>
      <c r="HF127" s="22">
        <v>4</v>
      </c>
    </row>
    <row r="128" spans="19:214">
      <c r="S128" s="22" t="s">
        <v>2134</v>
      </c>
      <c r="T128" s="22">
        <v>1</v>
      </c>
      <c r="U128" s="22">
        <v>1</v>
      </c>
      <c r="V128" s="22">
        <v>5</v>
      </c>
      <c r="W128" s="22">
        <v>3</v>
      </c>
      <c r="X128" s="22">
        <v>3</v>
      </c>
      <c r="AJ128" s="22" t="s">
        <v>2134</v>
      </c>
      <c r="AK128" s="22">
        <v>1</v>
      </c>
      <c r="AL128" s="22">
        <v>4</v>
      </c>
      <c r="AM128" s="22">
        <v>1</v>
      </c>
      <c r="AN128" s="22">
        <v>5</v>
      </c>
      <c r="AP128" s="22">
        <v>9194764</v>
      </c>
      <c r="AQ128" s="22">
        <v>6</v>
      </c>
      <c r="AR128" s="22">
        <v>2</v>
      </c>
      <c r="AS128" s="22">
        <v>5</v>
      </c>
      <c r="AT128" s="40"/>
      <c r="AU128" s="22">
        <v>9104107</v>
      </c>
      <c r="AV128" s="22">
        <v>6</v>
      </c>
      <c r="AW128" s="22">
        <v>2</v>
      </c>
      <c r="AX128" s="22">
        <v>5</v>
      </c>
      <c r="AZ128" s="22" t="s">
        <v>2134</v>
      </c>
      <c r="BA128" s="22">
        <v>6</v>
      </c>
      <c r="BB128" s="22">
        <v>2</v>
      </c>
      <c r="BC128" s="22">
        <v>5</v>
      </c>
      <c r="BE128" s="22" t="s">
        <v>2134</v>
      </c>
      <c r="BF128" s="22">
        <v>3</v>
      </c>
      <c r="BG128" s="22">
        <v>2</v>
      </c>
      <c r="BH128" s="22">
        <v>5</v>
      </c>
      <c r="BJ128" s="22" t="s">
        <v>2134</v>
      </c>
      <c r="BK128" s="22">
        <v>3</v>
      </c>
      <c r="BL128" s="22">
        <v>2</v>
      </c>
      <c r="BM128" s="22">
        <v>5</v>
      </c>
      <c r="BS128" s="22" t="s">
        <v>2134</v>
      </c>
      <c r="BT128" s="22">
        <v>3</v>
      </c>
      <c r="BU128" s="22">
        <v>2</v>
      </c>
      <c r="BV128" s="22">
        <v>5</v>
      </c>
      <c r="CF128" s="22" t="s">
        <v>2134</v>
      </c>
      <c r="CG128" s="22">
        <v>4</v>
      </c>
      <c r="CH128" s="22">
        <v>1</v>
      </c>
      <c r="CI128" s="22">
        <v>5</v>
      </c>
      <c r="CK128" s="22" t="s">
        <v>2134</v>
      </c>
      <c r="CL128" s="22">
        <v>4</v>
      </c>
      <c r="CM128" s="22">
        <v>1</v>
      </c>
      <c r="CN128" s="22">
        <v>5</v>
      </c>
      <c r="CS128" s="22" t="s">
        <v>2134</v>
      </c>
      <c r="CT128" s="22">
        <v>1</v>
      </c>
      <c r="CU128" s="22">
        <v>3</v>
      </c>
      <c r="CV128" s="22">
        <v>2</v>
      </c>
      <c r="CW128" s="22">
        <v>2</v>
      </c>
      <c r="CY128" s="22" t="s">
        <v>2134</v>
      </c>
      <c r="CZ128" s="22">
        <v>1</v>
      </c>
      <c r="DA128" s="22">
        <v>3</v>
      </c>
      <c r="DB128" s="22">
        <v>2</v>
      </c>
      <c r="DC128" s="22">
        <v>2</v>
      </c>
      <c r="DE128" s="22" t="s">
        <v>2134</v>
      </c>
      <c r="DF128" s="22">
        <v>1</v>
      </c>
      <c r="DG128" s="22">
        <v>3</v>
      </c>
      <c r="DH128" s="22">
        <v>2</v>
      </c>
      <c r="DI128" s="22">
        <v>2</v>
      </c>
      <c r="EB128" s="22">
        <v>9206503</v>
      </c>
      <c r="EC128" s="22">
        <v>3</v>
      </c>
      <c r="ED128" s="22">
        <v>3</v>
      </c>
      <c r="EE128" s="22">
        <v>6</v>
      </c>
      <c r="EH128" s="22" t="s">
        <v>2134</v>
      </c>
      <c r="EI128" s="22">
        <v>3</v>
      </c>
      <c r="EJ128" s="22">
        <v>1</v>
      </c>
      <c r="EK128" s="22">
        <v>6</v>
      </c>
      <c r="EM128" s="22" t="s">
        <v>2134</v>
      </c>
      <c r="EN128" s="22">
        <v>1</v>
      </c>
      <c r="EO128" s="22">
        <v>3</v>
      </c>
      <c r="EP128" s="22">
        <v>3</v>
      </c>
      <c r="EQ128" s="22">
        <v>6</v>
      </c>
      <c r="ES128" s="22">
        <v>9206310</v>
      </c>
      <c r="ET128" s="22">
        <v>3</v>
      </c>
      <c r="EU128" s="22">
        <v>3</v>
      </c>
      <c r="EV128" s="22">
        <v>6</v>
      </c>
      <c r="EX128" s="22" t="s">
        <v>2134</v>
      </c>
      <c r="EY128" s="22">
        <v>1</v>
      </c>
      <c r="EZ128" s="22">
        <v>3</v>
      </c>
      <c r="FA128" s="22">
        <v>2</v>
      </c>
      <c r="FB128" s="22">
        <v>2</v>
      </c>
      <c r="FE128" s="22" t="s">
        <v>2134</v>
      </c>
      <c r="FF128" s="22">
        <v>1</v>
      </c>
      <c r="FG128" s="22">
        <v>3</v>
      </c>
      <c r="FH128" s="22">
        <v>2</v>
      </c>
      <c r="FI128" s="22">
        <v>2</v>
      </c>
      <c r="FK128" s="22" t="s">
        <v>2134</v>
      </c>
      <c r="FL128" s="22">
        <v>1</v>
      </c>
      <c r="FM128" s="22">
        <v>3</v>
      </c>
      <c r="FN128" s="22">
        <v>2</v>
      </c>
      <c r="FO128" s="22">
        <v>2</v>
      </c>
      <c r="GG128" s="22" t="s">
        <v>2134</v>
      </c>
      <c r="GH128" s="22">
        <v>1</v>
      </c>
      <c r="GI128" s="22">
        <v>3</v>
      </c>
      <c r="GJ128" s="22">
        <v>1</v>
      </c>
      <c r="GK128" s="22">
        <v>3</v>
      </c>
      <c r="GL128" s="22">
        <v>1</v>
      </c>
      <c r="GN128" s="22" t="s">
        <v>2134</v>
      </c>
      <c r="GO128" s="22">
        <v>1</v>
      </c>
      <c r="GP128" s="22">
        <v>3</v>
      </c>
      <c r="GQ128" s="22">
        <v>1</v>
      </c>
      <c r="GR128" s="22">
        <v>3</v>
      </c>
      <c r="GS128" s="22">
        <v>1</v>
      </c>
      <c r="GV128" s="22" t="s">
        <v>2134</v>
      </c>
      <c r="GW128" s="22">
        <v>2</v>
      </c>
      <c r="GX128" s="22">
        <v>3</v>
      </c>
      <c r="GY128" s="22">
        <v>1</v>
      </c>
      <c r="GZ128" s="22">
        <v>1</v>
      </c>
      <c r="HB128" s="22" t="s">
        <v>2134</v>
      </c>
      <c r="HC128" s="22">
        <v>2</v>
      </c>
      <c r="HD128" s="22">
        <v>3</v>
      </c>
      <c r="HE128" s="22">
        <v>1</v>
      </c>
      <c r="HF128" s="22">
        <v>1</v>
      </c>
    </row>
    <row r="129" spans="19:214">
      <c r="S129" s="22" t="s">
        <v>2134</v>
      </c>
      <c r="T129" s="22">
        <v>1</v>
      </c>
      <c r="U129" s="22">
        <v>1</v>
      </c>
      <c r="V129" s="22">
        <v>5</v>
      </c>
      <c r="W129" s="22">
        <v>3</v>
      </c>
      <c r="X129" s="22">
        <v>4</v>
      </c>
      <c r="AJ129" s="22" t="s">
        <v>2134</v>
      </c>
      <c r="AK129" s="22">
        <v>1</v>
      </c>
      <c r="AL129" s="22">
        <v>4</v>
      </c>
      <c r="AM129" s="22">
        <v>2</v>
      </c>
      <c r="AN129" s="22">
        <v>1</v>
      </c>
      <c r="AP129" s="22" t="s">
        <v>2134</v>
      </c>
      <c r="AQ129" s="22">
        <v>6</v>
      </c>
      <c r="AR129" s="22">
        <v>3</v>
      </c>
      <c r="AS129" s="22">
        <v>1</v>
      </c>
      <c r="AT129" s="40"/>
      <c r="AU129" s="22" t="s">
        <v>2134</v>
      </c>
      <c r="AV129" s="22">
        <v>6</v>
      </c>
      <c r="AW129" s="22">
        <v>3</v>
      </c>
      <c r="AX129" s="22">
        <v>1</v>
      </c>
      <c r="AZ129" s="22" t="s">
        <v>2134</v>
      </c>
      <c r="BA129" s="22">
        <v>6</v>
      </c>
      <c r="BB129" s="22">
        <v>3</v>
      </c>
      <c r="BC129" s="22">
        <v>1</v>
      </c>
      <c r="BE129" s="22" t="s">
        <v>2134</v>
      </c>
      <c r="BF129" s="22">
        <v>3</v>
      </c>
      <c r="BG129" s="22">
        <v>2</v>
      </c>
      <c r="BH129" s="22">
        <v>6</v>
      </c>
      <c r="BJ129" s="22" t="s">
        <v>2134</v>
      </c>
      <c r="BK129" s="22">
        <v>3</v>
      </c>
      <c r="BL129" s="22">
        <v>2</v>
      </c>
      <c r="BM129" s="22">
        <v>6</v>
      </c>
      <c r="BS129" s="22" t="s">
        <v>2134</v>
      </c>
      <c r="BT129" s="22">
        <v>3</v>
      </c>
      <c r="BU129" s="22">
        <v>2</v>
      </c>
      <c r="BV129" s="22">
        <v>6</v>
      </c>
      <c r="CF129" s="22" t="s">
        <v>2134</v>
      </c>
      <c r="CG129" s="22">
        <v>4</v>
      </c>
      <c r="CH129" s="22">
        <v>2</v>
      </c>
      <c r="CI129" s="22">
        <v>1</v>
      </c>
      <c r="CK129" s="22" t="s">
        <v>2134</v>
      </c>
      <c r="CL129" s="22">
        <v>4</v>
      </c>
      <c r="CM129" s="22">
        <v>2</v>
      </c>
      <c r="CN129" s="22">
        <v>1</v>
      </c>
      <c r="CS129" s="22" t="s">
        <v>2134</v>
      </c>
      <c r="CT129" s="22">
        <v>1</v>
      </c>
      <c r="CU129" s="22">
        <v>3</v>
      </c>
      <c r="CV129" s="22">
        <v>2</v>
      </c>
      <c r="CW129" s="22">
        <v>3</v>
      </c>
      <c r="CY129" s="22" t="s">
        <v>2134</v>
      </c>
      <c r="CZ129" s="22">
        <v>1</v>
      </c>
      <c r="DA129" s="22">
        <v>3</v>
      </c>
      <c r="DB129" s="22">
        <v>2</v>
      </c>
      <c r="DC129" s="22">
        <v>3</v>
      </c>
      <c r="DE129" s="22" t="s">
        <v>2134</v>
      </c>
      <c r="DF129" s="22">
        <v>1</v>
      </c>
      <c r="DG129" s="22">
        <v>3</v>
      </c>
      <c r="DH129" s="22">
        <v>2</v>
      </c>
      <c r="DI129" s="22">
        <v>3</v>
      </c>
      <c r="EB129" s="22">
        <v>9206503</v>
      </c>
      <c r="EC129" s="22">
        <v>3</v>
      </c>
      <c r="ED129" s="22">
        <v>3</v>
      </c>
      <c r="EE129" s="22">
        <v>7</v>
      </c>
      <c r="EH129" s="22" t="s">
        <v>2134</v>
      </c>
      <c r="EI129" s="22">
        <v>3</v>
      </c>
      <c r="EJ129" s="22">
        <v>1</v>
      </c>
      <c r="EK129" s="22">
        <v>7</v>
      </c>
      <c r="EM129" s="22" t="s">
        <v>2134</v>
      </c>
      <c r="EN129" s="22">
        <v>1</v>
      </c>
      <c r="EO129" s="22">
        <v>3</v>
      </c>
      <c r="EP129" s="22">
        <v>3</v>
      </c>
      <c r="EQ129" s="22">
        <v>7</v>
      </c>
      <c r="ES129" s="22">
        <v>9206310</v>
      </c>
      <c r="ET129" s="22">
        <v>3</v>
      </c>
      <c r="EU129" s="22">
        <v>3</v>
      </c>
      <c r="EV129" s="22">
        <v>7</v>
      </c>
      <c r="EX129" s="22" t="s">
        <v>2134</v>
      </c>
      <c r="EY129" s="22">
        <v>1</v>
      </c>
      <c r="EZ129" s="22">
        <v>3</v>
      </c>
      <c r="FA129" s="22">
        <v>2</v>
      </c>
      <c r="FB129" s="22">
        <v>3</v>
      </c>
      <c r="FE129" s="22" t="s">
        <v>2134</v>
      </c>
      <c r="FF129" s="22">
        <v>1</v>
      </c>
      <c r="FG129" s="22">
        <v>3</v>
      </c>
      <c r="FH129" s="22">
        <v>2</v>
      </c>
      <c r="FI129" s="22">
        <v>3</v>
      </c>
      <c r="FK129" s="22" t="s">
        <v>2134</v>
      </c>
      <c r="FL129" s="22">
        <v>1</v>
      </c>
      <c r="FM129" s="22">
        <v>3</v>
      </c>
      <c r="FN129" s="22">
        <v>2</v>
      </c>
      <c r="FO129" s="22">
        <v>3</v>
      </c>
      <c r="GG129" s="22" t="s">
        <v>2134</v>
      </c>
      <c r="GH129" s="22">
        <v>1</v>
      </c>
      <c r="GI129" s="22">
        <v>3</v>
      </c>
      <c r="GJ129" s="22">
        <v>1</v>
      </c>
      <c r="GK129" s="22">
        <v>3</v>
      </c>
      <c r="GL129" s="22">
        <v>2</v>
      </c>
      <c r="GN129" s="22" t="s">
        <v>2134</v>
      </c>
      <c r="GO129" s="22">
        <v>1</v>
      </c>
      <c r="GP129" s="22">
        <v>3</v>
      </c>
      <c r="GQ129" s="22">
        <v>1</v>
      </c>
      <c r="GR129" s="22">
        <v>3</v>
      </c>
      <c r="GS129" s="22">
        <v>2</v>
      </c>
      <c r="GV129" s="22" t="s">
        <v>2134</v>
      </c>
      <c r="GW129" s="22">
        <v>2</v>
      </c>
      <c r="GX129" s="22">
        <v>3</v>
      </c>
      <c r="GY129" s="22">
        <v>1</v>
      </c>
      <c r="GZ129" s="22">
        <v>2</v>
      </c>
      <c r="HB129" s="22" t="s">
        <v>2134</v>
      </c>
      <c r="HC129" s="22">
        <v>2</v>
      </c>
      <c r="HD129" s="22">
        <v>3</v>
      </c>
      <c r="HE129" s="22">
        <v>1</v>
      </c>
      <c r="HF129" s="22">
        <v>2</v>
      </c>
    </row>
    <row r="130" spans="19:214">
      <c r="S130" s="22" t="s">
        <v>2134</v>
      </c>
      <c r="T130" s="22">
        <v>1</v>
      </c>
      <c r="U130" s="22">
        <v>1</v>
      </c>
      <c r="V130" s="22">
        <v>5</v>
      </c>
      <c r="W130" s="22">
        <v>4</v>
      </c>
      <c r="X130" s="22">
        <v>1</v>
      </c>
      <c r="AJ130" s="22" t="s">
        <v>2134</v>
      </c>
      <c r="AK130" s="22">
        <v>1</v>
      </c>
      <c r="AL130" s="22">
        <v>4</v>
      </c>
      <c r="AM130" s="22">
        <v>2</v>
      </c>
      <c r="AN130" s="22">
        <v>2</v>
      </c>
      <c r="AP130" s="22">
        <v>9194730</v>
      </c>
      <c r="AQ130" s="22">
        <v>6</v>
      </c>
      <c r="AR130" s="22">
        <v>3</v>
      </c>
      <c r="AS130" s="22">
        <v>2</v>
      </c>
      <c r="AT130" s="40"/>
      <c r="AU130" s="22" t="s">
        <v>2134</v>
      </c>
      <c r="AV130" s="22">
        <v>6</v>
      </c>
      <c r="AW130" s="22">
        <v>3</v>
      </c>
      <c r="AX130" s="22">
        <v>2</v>
      </c>
      <c r="AZ130" s="22" t="s">
        <v>2134</v>
      </c>
      <c r="BA130" s="22">
        <v>6</v>
      </c>
      <c r="BB130" s="22">
        <v>3</v>
      </c>
      <c r="BC130" s="22">
        <v>2</v>
      </c>
      <c r="BE130" s="22" t="s">
        <v>2809</v>
      </c>
      <c r="BF130" s="22">
        <v>3</v>
      </c>
      <c r="BG130" s="22">
        <v>2</v>
      </c>
      <c r="BH130" s="22">
        <v>7</v>
      </c>
      <c r="BJ130" s="22" t="s">
        <v>2134</v>
      </c>
      <c r="BK130" s="22">
        <v>3</v>
      </c>
      <c r="BL130" s="22">
        <v>2</v>
      </c>
      <c r="BM130" s="22">
        <v>7</v>
      </c>
      <c r="BS130" s="22" t="s">
        <v>2134</v>
      </c>
      <c r="BT130" s="22">
        <v>3</v>
      </c>
      <c r="BU130" s="22">
        <v>2</v>
      </c>
      <c r="BV130" s="22">
        <v>7</v>
      </c>
      <c r="CF130" s="22" t="s">
        <v>2134</v>
      </c>
      <c r="CG130" s="22">
        <v>4</v>
      </c>
      <c r="CH130" s="22">
        <v>2</v>
      </c>
      <c r="CI130" s="22">
        <v>2</v>
      </c>
      <c r="CK130" s="22" t="s">
        <v>2134</v>
      </c>
      <c r="CL130" s="22">
        <v>4</v>
      </c>
      <c r="CM130" s="22">
        <v>2</v>
      </c>
      <c r="CN130" s="22">
        <v>2</v>
      </c>
      <c r="CS130" s="22" t="s">
        <v>2134</v>
      </c>
      <c r="CT130" s="22">
        <v>1</v>
      </c>
      <c r="CU130" s="22">
        <v>3</v>
      </c>
      <c r="CV130" s="22">
        <v>2</v>
      </c>
      <c r="CW130" s="22">
        <v>4</v>
      </c>
      <c r="CY130" s="22" t="s">
        <v>2134</v>
      </c>
      <c r="CZ130" s="22">
        <v>1</v>
      </c>
      <c r="DA130" s="22">
        <v>3</v>
      </c>
      <c r="DB130" s="22">
        <v>2</v>
      </c>
      <c r="DC130" s="22">
        <v>4</v>
      </c>
      <c r="DE130" s="22" t="s">
        <v>2134</v>
      </c>
      <c r="DF130" s="22">
        <v>1</v>
      </c>
      <c r="DG130" s="22">
        <v>3</v>
      </c>
      <c r="DH130" s="22">
        <v>2</v>
      </c>
      <c r="DI130" s="22">
        <v>4</v>
      </c>
      <c r="EB130" s="22">
        <v>9206503</v>
      </c>
      <c r="EC130" s="22">
        <v>3</v>
      </c>
      <c r="ED130" s="22">
        <v>3</v>
      </c>
      <c r="EE130" s="22">
        <v>8</v>
      </c>
      <c r="EH130" s="22" t="s">
        <v>2134</v>
      </c>
      <c r="EI130" s="22">
        <v>3</v>
      </c>
      <c r="EJ130" s="22">
        <v>1</v>
      </c>
      <c r="EK130" s="22">
        <v>8</v>
      </c>
      <c r="EM130" s="22" t="s">
        <v>2134</v>
      </c>
      <c r="EN130" s="22">
        <v>1</v>
      </c>
      <c r="EO130" s="22">
        <v>3</v>
      </c>
      <c r="EP130" s="22">
        <v>3</v>
      </c>
      <c r="EQ130" s="22">
        <v>8</v>
      </c>
      <c r="ES130" s="22">
        <v>9206310</v>
      </c>
      <c r="ET130" s="22">
        <v>3</v>
      </c>
      <c r="EU130" s="22">
        <v>3</v>
      </c>
      <c r="EV130" s="22">
        <v>8</v>
      </c>
      <c r="EX130" s="22" t="s">
        <v>2134</v>
      </c>
      <c r="EY130" s="22">
        <v>1</v>
      </c>
      <c r="EZ130" s="22">
        <v>3</v>
      </c>
      <c r="FA130" s="22">
        <v>2</v>
      </c>
      <c r="FB130" s="22">
        <v>4</v>
      </c>
      <c r="FE130" s="22" t="s">
        <v>2134</v>
      </c>
      <c r="FF130" s="22">
        <v>1</v>
      </c>
      <c r="FG130" s="22">
        <v>3</v>
      </c>
      <c r="FH130" s="22">
        <v>2</v>
      </c>
      <c r="FI130" s="22">
        <v>4</v>
      </c>
      <c r="FK130" s="22" t="s">
        <v>2134</v>
      </c>
      <c r="FL130" s="22">
        <v>1</v>
      </c>
      <c r="FM130" s="22">
        <v>3</v>
      </c>
      <c r="FN130" s="22">
        <v>2</v>
      </c>
      <c r="FO130" s="22">
        <v>4</v>
      </c>
      <c r="GG130" s="22" t="s">
        <v>2134</v>
      </c>
      <c r="GH130" s="22">
        <v>1</v>
      </c>
      <c r="GI130" s="22">
        <v>3</v>
      </c>
      <c r="GJ130" s="22">
        <v>1</v>
      </c>
      <c r="GK130" s="22">
        <v>3</v>
      </c>
      <c r="GL130" s="22">
        <v>3</v>
      </c>
      <c r="GN130" s="22" t="s">
        <v>2134</v>
      </c>
      <c r="GO130" s="22">
        <v>1</v>
      </c>
      <c r="GP130" s="22">
        <v>3</v>
      </c>
      <c r="GQ130" s="22">
        <v>1</v>
      </c>
      <c r="GR130" s="22">
        <v>3</v>
      </c>
      <c r="GS130" s="22">
        <v>3</v>
      </c>
      <c r="GV130" s="22" t="s">
        <v>2134</v>
      </c>
      <c r="GW130" s="22">
        <v>2</v>
      </c>
      <c r="GX130" s="22">
        <v>3</v>
      </c>
      <c r="GY130" s="22">
        <v>1</v>
      </c>
      <c r="GZ130" s="22">
        <v>3</v>
      </c>
      <c r="HB130" s="22" t="s">
        <v>2134</v>
      </c>
      <c r="HC130" s="22">
        <v>2</v>
      </c>
      <c r="HD130" s="22">
        <v>3</v>
      </c>
      <c r="HE130" s="22">
        <v>1</v>
      </c>
      <c r="HF130" s="22">
        <v>3</v>
      </c>
    </row>
    <row r="131" spans="19:214">
      <c r="S131" s="22" t="s">
        <v>2134</v>
      </c>
      <c r="T131" s="22">
        <v>1</v>
      </c>
      <c r="U131" s="22">
        <v>1</v>
      </c>
      <c r="V131" s="22">
        <v>5</v>
      </c>
      <c r="W131" s="22">
        <v>4</v>
      </c>
      <c r="X131" s="22">
        <v>2</v>
      </c>
      <c r="AJ131" s="22" t="s">
        <v>2134</v>
      </c>
      <c r="AK131" s="22">
        <v>1</v>
      </c>
      <c r="AL131" s="22">
        <v>4</v>
      </c>
      <c r="AM131" s="22">
        <v>2</v>
      </c>
      <c r="AN131" s="22">
        <v>3</v>
      </c>
      <c r="AP131" s="22">
        <v>9194732</v>
      </c>
      <c r="AQ131" s="22">
        <v>6</v>
      </c>
      <c r="AR131" s="22">
        <v>3</v>
      </c>
      <c r="AS131" s="22">
        <v>3</v>
      </c>
      <c r="AT131" s="40"/>
      <c r="AU131" s="22" t="s">
        <v>2134</v>
      </c>
      <c r="AV131" s="22">
        <v>6</v>
      </c>
      <c r="AW131" s="22">
        <v>3</v>
      </c>
      <c r="AX131" s="22">
        <v>3</v>
      </c>
      <c r="AZ131" s="22" t="s">
        <v>2134</v>
      </c>
      <c r="BA131" s="22">
        <v>6</v>
      </c>
      <c r="BB131" s="22">
        <v>3</v>
      </c>
      <c r="BC131" s="22">
        <v>3</v>
      </c>
      <c r="BE131" s="22" t="s">
        <v>2134</v>
      </c>
      <c r="BF131" s="22">
        <v>3</v>
      </c>
      <c r="BG131" s="22">
        <v>3</v>
      </c>
      <c r="BH131" s="22">
        <v>1</v>
      </c>
      <c r="BJ131" s="22" t="s">
        <v>2134</v>
      </c>
      <c r="BK131" s="22">
        <v>3</v>
      </c>
      <c r="BL131" s="22">
        <v>3</v>
      </c>
      <c r="BM131" s="22">
        <v>1</v>
      </c>
      <c r="BS131" s="22" t="s">
        <v>2134</v>
      </c>
      <c r="BT131" s="22">
        <v>3</v>
      </c>
      <c r="BU131" s="22">
        <v>3</v>
      </c>
      <c r="BV131" s="22">
        <v>1</v>
      </c>
      <c r="CF131" s="22" t="s">
        <v>2134</v>
      </c>
      <c r="CG131" s="22">
        <v>4</v>
      </c>
      <c r="CH131" s="22">
        <v>2</v>
      </c>
      <c r="CI131" s="22">
        <v>3</v>
      </c>
      <c r="CK131" s="22" t="s">
        <v>2134</v>
      </c>
      <c r="CL131" s="22">
        <v>4</v>
      </c>
      <c r="CM131" s="22">
        <v>2</v>
      </c>
      <c r="CN131" s="22">
        <v>3</v>
      </c>
      <c r="CS131" s="22" t="s">
        <v>2134</v>
      </c>
      <c r="CT131" s="22">
        <v>1</v>
      </c>
      <c r="CU131" s="22">
        <v>3</v>
      </c>
      <c r="CV131" s="22">
        <v>2</v>
      </c>
      <c r="CW131" s="22">
        <v>5</v>
      </c>
      <c r="CY131" s="22" t="s">
        <v>2134</v>
      </c>
      <c r="CZ131" s="22">
        <v>1</v>
      </c>
      <c r="DA131" s="22">
        <v>3</v>
      </c>
      <c r="DB131" s="22">
        <v>2</v>
      </c>
      <c r="DC131" s="22">
        <v>5</v>
      </c>
      <c r="DE131" s="22" t="s">
        <v>2134</v>
      </c>
      <c r="DF131" s="22">
        <v>1</v>
      </c>
      <c r="DG131" s="22">
        <v>3</v>
      </c>
      <c r="DH131" s="22">
        <v>2</v>
      </c>
      <c r="DI131" s="22">
        <v>5</v>
      </c>
      <c r="EB131" s="22" t="s">
        <v>2134</v>
      </c>
      <c r="EC131" s="22">
        <v>3</v>
      </c>
      <c r="ED131" s="22">
        <v>3</v>
      </c>
      <c r="EE131" s="22">
        <v>9</v>
      </c>
      <c r="EH131" s="22" t="s">
        <v>2134</v>
      </c>
      <c r="EI131" s="22">
        <v>3</v>
      </c>
      <c r="EJ131" s="22">
        <v>1</v>
      </c>
      <c r="EK131" s="22">
        <v>9</v>
      </c>
      <c r="EM131" s="22" t="s">
        <v>2134</v>
      </c>
      <c r="EN131" s="22">
        <v>1</v>
      </c>
      <c r="EO131" s="22">
        <v>3</v>
      </c>
      <c r="EP131" s="22">
        <v>3</v>
      </c>
      <c r="EQ131" s="22">
        <v>9</v>
      </c>
      <c r="ES131" s="22" t="s">
        <v>2134</v>
      </c>
      <c r="ET131" s="22">
        <v>3</v>
      </c>
      <c r="EU131" s="22">
        <v>3</v>
      </c>
      <c r="EV131" s="22">
        <v>9</v>
      </c>
      <c r="EX131" s="22" t="s">
        <v>2134</v>
      </c>
      <c r="EY131" s="22">
        <v>1</v>
      </c>
      <c r="EZ131" s="22">
        <v>3</v>
      </c>
      <c r="FA131" s="22">
        <v>3</v>
      </c>
      <c r="FB131" s="22">
        <v>1</v>
      </c>
      <c r="FE131" s="22" t="s">
        <v>2134</v>
      </c>
      <c r="FF131" s="22">
        <v>1</v>
      </c>
      <c r="FG131" s="22">
        <v>3</v>
      </c>
      <c r="FH131" s="22">
        <v>3</v>
      </c>
      <c r="FI131" s="22">
        <v>1</v>
      </c>
      <c r="FK131" s="22" t="s">
        <v>2134</v>
      </c>
      <c r="FL131" s="22">
        <v>1</v>
      </c>
      <c r="FM131" s="22">
        <v>3</v>
      </c>
      <c r="FN131" s="22">
        <v>3</v>
      </c>
      <c r="FO131" s="22">
        <v>1</v>
      </c>
      <c r="GG131" s="22" t="s">
        <v>2134</v>
      </c>
      <c r="GH131" s="22">
        <v>1</v>
      </c>
      <c r="GI131" s="22">
        <v>3</v>
      </c>
      <c r="GJ131" s="22">
        <v>2</v>
      </c>
      <c r="GK131" s="22">
        <v>1</v>
      </c>
      <c r="GL131" s="22">
        <v>1</v>
      </c>
      <c r="GN131" s="22" t="s">
        <v>2134</v>
      </c>
      <c r="GO131" s="22">
        <v>1</v>
      </c>
      <c r="GP131" s="22">
        <v>3</v>
      </c>
      <c r="GQ131" s="22">
        <v>2</v>
      </c>
      <c r="GR131" s="22">
        <v>1</v>
      </c>
      <c r="GS131" s="22">
        <v>1</v>
      </c>
      <c r="GV131" s="22" t="s">
        <v>2134</v>
      </c>
      <c r="GW131" s="22">
        <v>2</v>
      </c>
      <c r="GX131" s="22">
        <v>3</v>
      </c>
      <c r="GY131" s="22">
        <v>1</v>
      </c>
      <c r="GZ131" s="22">
        <v>4</v>
      </c>
      <c r="HB131" s="22" t="s">
        <v>2134</v>
      </c>
      <c r="HC131" s="22">
        <v>2</v>
      </c>
      <c r="HD131" s="22">
        <v>3</v>
      </c>
      <c r="HE131" s="22">
        <v>1</v>
      </c>
      <c r="HF131" s="22">
        <v>4</v>
      </c>
    </row>
    <row r="132" spans="19:214">
      <c r="S132" s="22" t="s">
        <v>2134</v>
      </c>
      <c r="T132" s="22">
        <v>1</v>
      </c>
      <c r="U132" s="22">
        <v>1</v>
      </c>
      <c r="V132" s="22">
        <v>5</v>
      </c>
      <c r="W132" s="22">
        <v>4</v>
      </c>
      <c r="X132" s="22">
        <v>3</v>
      </c>
      <c r="AJ132" s="22" t="s">
        <v>2134</v>
      </c>
      <c r="AK132" s="22">
        <v>1</v>
      </c>
      <c r="AL132" s="22">
        <v>4</v>
      </c>
      <c r="AM132" s="22">
        <v>2</v>
      </c>
      <c r="AN132" s="22">
        <v>4</v>
      </c>
      <c r="AP132" s="22">
        <v>9194734</v>
      </c>
      <c r="AQ132" s="22">
        <v>6</v>
      </c>
      <c r="AR132" s="22">
        <v>3</v>
      </c>
      <c r="AS132" s="22">
        <v>4</v>
      </c>
      <c r="AT132" s="40"/>
      <c r="AU132" s="22" t="s">
        <v>2134</v>
      </c>
      <c r="AV132" s="22">
        <v>6</v>
      </c>
      <c r="AW132" s="22">
        <v>3</v>
      </c>
      <c r="AX132" s="22">
        <v>4</v>
      </c>
      <c r="AZ132" s="22" t="s">
        <v>2134</v>
      </c>
      <c r="BA132" s="22">
        <v>6</v>
      </c>
      <c r="BB132" s="22">
        <v>3</v>
      </c>
      <c r="BC132" s="22">
        <v>4</v>
      </c>
      <c r="BE132" s="22" t="s">
        <v>2134</v>
      </c>
      <c r="BF132" s="22">
        <v>3</v>
      </c>
      <c r="BG132" s="22">
        <v>3</v>
      </c>
      <c r="BH132" s="22">
        <v>2</v>
      </c>
      <c r="BJ132" s="22" t="s">
        <v>2134</v>
      </c>
      <c r="BK132" s="22">
        <v>3</v>
      </c>
      <c r="BL132" s="22">
        <v>3</v>
      </c>
      <c r="BM132" s="22">
        <v>2</v>
      </c>
      <c r="BS132" s="22" t="s">
        <v>2134</v>
      </c>
      <c r="BT132" s="22">
        <v>3</v>
      </c>
      <c r="BU132" s="22">
        <v>3</v>
      </c>
      <c r="BV132" s="22">
        <v>2</v>
      </c>
      <c r="CF132" s="22" t="s">
        <v>2134</v>
      </c>
      <c r="CG132" s="22">
        <v>4</v>
      </c>
      <c r="CH132" s="22">
        <v>2</v>
      </c>
      <c r="CI132" s="22">
        <v>4</v>
      </c>
      <c r="CK132" s="22" t="s">
        <v>2134</v>
      </c>
      <c r="CL132" s="22">
        <v>4</v>
      </c>
      <c r="CM132" s="22">
        <v>2</v>
      </c>
      <c r="CN132" s="22">
        <v>4</v>
      </c>
      <c r="CS132" s="22" t="s">
        <v>2134</v>
      </c>
      <c r="CT132" s="22">
        <v>1</v>
      </c>
      <c r="CU132" s="22">
        <v>3</v>
      </c>
      <c r="CV132" s="22">
        <v>2</v>
      </c>
      <c r="CW132" s="22">
        <v>6</v>
      </c>
      <c r="CY132" s="22" t="s">
        <v>2134</v>
      </c>
      <c r="CZ132" s="22">
        <v>1</v>
      </c>
      <c r="DA132" s="22">
        <v>3</v>
      </c>
      <c r="DB132" s="22">
        <v>2</v>
      </c>
      <c r="DC132" s="22">
        <v>6</v>
      </c>
      <c r="DE132" s="22" t="s">
        <v>2134</v>
      </c>
      <c r="DF132" s="22">
        <v>1</v>
      </c>
      <c r="DG132" s="22">
        <v>3</v>
      </c>
      <c r="DH132" s="22">
        <v>2</v>
      </c>
      <c r="DI132" s="22">
        <v>6</v>
      </c>
      <c r="EB132" s="22" t="s">
        <v>2134</v>
      </c>
      <c r="EC132" s="22">
        <v>4</v>
      </c>
      <c r="ED132" s="22">
        <v>1</v>
      </c>
      <c r="EE132" s="22">
        <v>1</v>
      </c>
      <c r="EH132" s="22" t="s">
        <v>2134</v>
      </c>
      <c r="EI132" s="22">
        <v>3</v>
      </c>
      <c r="EJ132" s="22">
        <v>2</v>
      </c>
      <c r="EK132" s="22">
        <v>1</v>
      </c>
      <c r="EM132" s="22" t="s">
        <v>2134</v>
      </c>
      <c r="EN132" s="22">
        <v>1</v>
      </c>
      <c r="EO132" s="22">
        <v>4</v>
      </c>
      <c r="EP132" s="22">
        <v>1</v>
      </c>
      <c r="EQ132" s="22">
        <v>1</v>
      </c>
      <c r="ES132" s="22" t="s">
        <v>2134</v>
      </c>
      <c r="ET132" s="22">
        <v>4</v>
      </c>
      <c r="EU132" s="22">
        <v>1</v>
      </c>
      <c r="EV132" s="22">
        <v>1</v>
      </c>
      <c r="EX132" s="22" t="s">
        <v>2134</v>
      </c>
      <c r="EY132" s="22">
        <v>1</v>
      </c>
      <c r="EZ132" s="22">
        <v>3</v>
      </c>
      <c r="FA132" s="22">
        <v>3</v>
      </c>
      <c r="FB132" s="22">
        <v>2</v>
      </c>
      <c r="FE132" s="22" t="s">
        <v>2134</v>
      </c>
      <c r="FF132" s="22">
        <v>1</v>
      </c>
      <c r="FG132" s="22">
        <v>3</v>
      </c>
      <c r="FH132" s="22">
        <v>3</v>
      </c>
      <c r="FI132" s="22">
        <v>2</v>
      </c>
      <c r="FK132" s="22" t="s">
        <v>2134</v>
      </c>
      <c r="FL132" s="22">
        <v>1</v>
      </c>
      <c r="FM132" s="22">
        <v>3</v>
      </c>
      <c r="FN132" s="22">
        <v>3</v>
      </c>
      <c r="FO132" s="22">
        <v>2</v>
      </c>
      <c r="GG132" s="22" t="s">
        <v>2134</v>
      </c>
      <c r="GH132" s="22">
        <v>1</v>
      </c>
      <c r="GI132" s="22">
        <v>3</v>
      </c>
      <c r="GJ132" s="22">
        <v>2</v>
      </c>
      <c r="GK132" s="22">
        <v>1</v>
      </c>
      <c r="GL132" s="22">
        <v>2</v>
      </c>
      <c r="GN132" s="22" t="s">
        <v>2134</v>
      </c>
      <c r="GO132" s="22">
        <v>1</v>
      </c>
      <c r="GP132" s="22">
        <v>3</v>
      </c>
      <c r="GQ132" s="22">
        <v>2</v>
      </c>
      <c r="GR132" s="22">
        <v>1</v>
      </c>
      <c r="GS132" s="22">
        <v>2</v>
      </c>
      <c r="GV132" s="22" t="s">
        <v>2134</v>
      </c>
      <c r="GW132" s="22">
        <v>2</v>
      </c>
      <c r="GX132" s="22">
        <v>3</v>
      </c>
      <c r="GY132" s="22">
        <v>2</v>
      </c>
      <c r="GZ132" s="22">
        <v>1</v>
      </c>
      <c r="HB132" s="22" t="s">
        <v>2134</v>
      </c>
      <c r="HC132" s="22">
        <v>2</v>
      </c>
      <c r="HD132" s="22">
        <v>3</v>
      </c>
      <c r="HE132" s="22">
        <v>2</v>
      </c>
      <c r="HF132" s="22">
        <v>1</v>
      </c>
    </row>
    <row r="133" spans="19:214">
      <c r="S133" s="22" t="s">
        <v>2134</v>
      </c>
      <c r="T133" s="22">
        <v>1</v>
      </c>
      <c r="U133" s="22">
        <v>1</v>
      </c>
      <c r="V133" s="22">
        <v>5</v>
      </c>
      <c r="W133" s="22">
        <v>4</v>
      </c>
      <c r="X133" s="22">
        <v>4</v>
      </c>
      <c r="AJ133" s="22" t="s">
        <v>2134</v>
      </c>
      <c r="AK133" s="22">
        <v>1</v>
      </c>
      <c r="AL133" s="22">
        <v>4</v>
      </c>
      <c r="AM133" s="22">
        <v>2</v>
      </c>
      <c r="AN133" s="22">
        <v>5</v>
      </c>
      <c r="AP133" s="22">
        <v>9194765</v>
      </c>
      <c r="AQ133" s="22">
        <v>6</v>
      </c>
      <c r="AR133" s="22">
        <v>3</v>
      </c>
      <c r="AS133" s="22">
        <v>5</v>
      </c>
      <c r="AT133" s="40"/>
      <c r="AU133" s="22">
        <v>9196348</v>
      </c>
      <c r="AV133" s="22">
        <v>6</v>
      </c>
      <c r="AW133" s="22">
        <v>3</v>
      </c>
      <c r="AX133" s="22">
        <v>5</v>
      </c>
      <c r="AZ133" s="22" t="s">
        <v>2134</v>
      </c>
      <c r="BA133" s="22">
        <v>6</v>
      </c>
      <c r="BB133" s="22">
        <v>3</v>
      </c>
      <c r="BC133" s="22">
        <v>5</v>
      </c>
      <c r="BE133" s="22" t="s">
        <v>2134</v>
      </c>
      <c r="BF133" s="22">
        <v>3</v>
      </c>
      <c r="BG133" s="22">
        <v>3</v>
      </c>
      <c r="BH133" s="22">
        <v>3</v>
      </c>
      <c r="BJ133" s="22" t="s">
        <v>2134</v>
      </c>
      <c r="BK133" s="22">
        <v>3</v>
      </c>
      <c r="BL133" s="22">
        <v>3</v>
      </c>
      <c r="BM133" s="22">
        <v>3</v>
      </c>
      <c r="BS133" s="22" t="s">
        <v>2134</v>
      </c>
      <c r="BT133" s="22">
        <v>3</v>
      </c>
      <c r="BU133" s="22">
        <v>3</v>
      </c>
      <c r="BV133" s="22">
        <v>3</v>
      </c>
      <c r="CF133" s="22" t="s">
        <v>2134</v>
      </c>
      <c r="CG133" s="22">
        <v>4</v>
      </c>
      <c r="CH133" s="22">
        <v>2</v>
      </c>
      <c r="CI133" s="22">
        <v>5</v>
      </c>
      <c r="CK133" s="22" t="s">
        <v>2134</v>
      </c>
      <c r="CL133" s="22">
        <v>4</v>
      </c>
      <c r="CM133" s="22">
        <v>2</v>
      </c>
      <c r="CN133" s="22">
        <v>5</v>
      </c>
      <c r="CS133" s="22" t="s">
        <v>2134</v>
      </c>
      <c r="CT133" s="22">
        <v>1</v>
      </c>
      <c r="CU133" s="22">
        <v>3</v>
      </c>
      <c r="CV133" s="22">
        <v>2</v>
      </c>
      <c r="CW133" s="22">
        <v>7</v>
      </c>
      <c r="CY133" s="22" t="s">
        <v>2134</v>
      </c>
      <c r="CZ133" s="22">
        <v>1</v>
      </c>
      <c r="DA133" s="22">
        <v>3</v>
      </c>
      <c r="DB133" s="22">
        <v>2</v>
      </c>
      <c r="DC133" s="22">
        <v>7</v>
      </c>
      <c r="DE133" s="22" t="s">
        <v>2134</v>
      </c>
      <c r="DF133" s="22">
        <v>1</v>
      </c>
      <c r="DG133" s="22">
        <v>3</v>
      </c>
      <c r="DH133" s="22">
        <v>2</v>
      </c>
      <c r="DI133" s="22">
        <v>7</v>
      </c>
      <c r="EB133" s="22" t="s">
        <v>2134</v>
      </c>
      <c r="EC133" s="22">
        <v>4</v>
      </c>
      <c r="ED133" s="22">
        <v>1</v>
      </c>
      <c r="EE133" s="22">
        <v>2</v>
      </c>
      <c r="EH133" s="22">
        <v>9206505</v>
      </c>
      <c r="EI133" s="22">
        <v>3</v>
      </c>
      <c r="EJ133" s="22">
        <v>2</v>
      </c>
      <c r="EK133" s="22">
        <v>2</v>
      </c>
      <c r="EM133" s="22" t="s">
        <v>2134</v>
      </c>
      <c r="EN133" s="22">
        <v>1</v>
      </c>
      <c r="EO133" s="22">
        <v>4</v>
      </c>
      <c r="EP133" s="22">
        <v>1</v>
      </c>
      <c r="EQ133" s="22">
        <v>2</v>
      </c>
      <c r="ES133" s="22" t="s">
        <v>2134</v>
      </c>
      <c r="ET133" s="22">
        <v>4</v>
      </c>
      <c r="EU133" s="22">
        <v>1</v>
      </c>
      <c r="EV133" s="22">
        <v>2</v>
      </c>
      <c r="EX133" s="22" t="s">
        <v>2134</v>
      </c>
      <c r="EY133" s="22">
        <v>1</v>
      </c>
      <c r="EZ133" s="22">
        <v>3</v>
      </c>
      <c r="FA133" s="22">
        <v>3</v>
      </c>
      <c r="FB133" s="22">
        <v>3</v>
      </c>
      <c r="FE133" s="22" t="s">
        <v>2134</v>
      </c>
      <c r="FF133" s="22">
        <v>1</v>
      </c>
      <c r="FG133" s="22">
        <v>3</v>
      </c>
      <c r="FH133" s="22">
        <v>3</v>
      </c>
      <c r="FI133" s="22">
        <v>3</v>
      </c>
      <c r="FK133" s="22" t="s">
        <v>2134</v>
      </c>
      <c r="FL133" s="22">
        <v>1</v>
      </c>
      <c r="FM133" s="22">
        <v>3</v>
      </c>
      <c r="FN133" s="22">
        <v>3</v>
      </c>
      <c r="FO133" s="22">
        <v>3</v>
      </c>
      <c r="GG133" s="22" t="s">
        <v>2134</v>
      </c>
      <c r="GH133" s="22">
        <v>1</v>
      </c>
      <c r="GI133" s="22">
        <v>3</v>
      </c>
      <c r="GJ133" s="22">
        <v>2</v>
      </c>
      <c r="GK133" s="22">
        <v>1</v>
      </c>
      <c r="GL133" s="22">
        <v>3</v>
      </c>
      <c r="GN133" s="22" t="s">
        <v>2134</v>
      </c>
      <c r="GO133" s="22">
        <v>1</v>
      </c>
      <c r="GP133" s="22">
        <v>3</v>
      </c>
      <c r="GQ133" s="22">
        <v>2</v>
      </c>
      <c r="GR133" s="22">
        <v>1</v>
      </c>
      <c r="GS133" s="22">
        <v>3</v>
      </c>
      <c r="GV133" s="22" t="s">
        <v>2134</v>
      </c>
      <c r="GW133" s="22">
        <v>2</v>
      </c>
      <c r="GX133" s="22">
        <v>3</v>
      </c>
      <c r="GY133" s="22">
        <v>2</v>
      </c>
      <c r="GZ133" s="22">
        <v>2</v>
      </c>
      <c r="HB133" s="22" t="s">
        <v>2134</v>
      </c>
      <c r="HC133" s="22">
        <v>2</v>
      </c>
      <c r="HD133" s="22">
        <v>3</v>
      </c>
      <c r="HE133" s="22">
        <v>2</v>
      </c>
      <c r="HF133" s="22">
        <v>2</v>
      </c>
    </row>
    <row r="134" spans="19:214">
      <c r="S134" s="22" t="s">
        <v>2134</v>
      </c>
      <c r="T134" s="22">
        <v>1</v>
      </c>
      <c r="U134" s="22">
        <v>1</v>
      </c>
      <c r="V134" s="22">
        <v>5</v>
      </c>
      <c r="W134" s="22">
        <v>5</v>
      </c>
      <c r="X134" s="22">
        <v>1</v>
      </c>
      <c r="AJ134" s="22" t="s">
        <v>2134</v>
      </c>
      <c r="AK134" s="22">
        <v>1</v>
      </c>
      <c r="AL134" s="22">
        <v>4</v>
      </c>
      <c r="AM134" s="22">
        <v>3</v>
      </c>
      <c r="AN134" s="22">
        <v>1</v>
      </c>
      <c r="AP134" s="22" t="s">
        <v>2134</v>
      </c>
      <c r="AQ134" s="22">
        <v>6</v>
      </c>
      <c r="AR134" s="22">
        <v>4</v>
      </c>
      <c r="AS134" s="22">
        <v>1</v>
      </c>
      <c r="AT134" s="40"/>
      <c r="AU134" s="22" t="s">
        <v>2134</v>
      </c>
      <c r="AV134" s="22">
        <v>6</v>
      </c>
      <c r="AW134" s="22">
        <v>4</v>
      </c>
      <c r="AX134" s="22">
        <v>1</v>
      </c>
      <c r="AZ134" s="22" t="s">
        <v>2134</v>
      </c>
      <c r="BA134" s="22">
        <v>6</v>
      </c>
      <c r="BB134" s="22">
        <v>4</v>
      </c>
      <c r="BC134" s="22">
        <v>1</v>
      </c>
      <c r="BE134" s="22" t="s">
        <v>2134</v>
      </c>
      <c r="BF134" s="22">
        <v>3</v>
      </c>
      <c r="BG134" s="22">
        <v>3</v>
      </c>
      <c r="BH134" s="22">
        <v>4</v>
      </c>
      <c r="BJ134" s="22" t="s">
        <v>2134</v>
      </c>
      <c r="BK134" s="22">
        <v>3</v>
      </c>
      <c r="BL134" s="22">
        <v>3</v>
      </c>
      <c r="BM134" s="22">
        <v>4</v>
      </c>
      <c r="BS134" s="22" t="s">
        <v>2134</v>
      </c>
      <c r="BT134" s="22">
        <v>3</v>
      </c>
      <c r="BU134" s="22">
        <v>3</v>
      </c>
      <c r="BV134" s="22">
        <v>4</v>
      </c>
      <c r="CF134" s="22" t="s">
        <v>2134</v>
      </c>
      <c r="CG134" s="22">
        <v>4</v>
      </c>
      <c r="CH134" s="22">
        <v>3</v>
      </c>
      <c r="CI134" s="22">
        <v>1</v>
      </c>
      <c r="CK134" s="22" t="s">
        <v>2134</v>
      </c>
      <c r="CL134" s="22">
        <v>4</v>
      </c>
      <c r="CM134" s="22">
        <v>3</v>
      </c>
      <c r="CN134" s="22">
        <v>1</v>
      </c>
      <c r="CS134" s="22" t="s">
        <v>2134</v>
      </c>
      <c r="CT134" s="22">
        <v>1</v>
      </c>
      <c r="CU134" s="22">
        <v>3</v>
      </c>
      <c r="CV134" s="22">
        <v>2</v>
      </c>
      <c r="CW134" s="22">
        <v>8</v>
      </c>
      <c r="CY134" s="22" t="s">
        <v>2134</v>
      </c>
      <c r="CZ134" s="22">
        <v>1</v>
      </c>
      <c r="DA134" s="22">
        <v>3</v>
      </c>
      <c r="DB134" s="22">
        <v>2</v>
      </c>
      <c r="DC134" s="22">
        <v>8</v>
      </c>
      <c r="DE134" s="22" t="s">
        <v>2134</v>
      </c>
      <c r="DF134" s="22">
        <v>1</v>
      </c>
      <c r="DG134" s="22">
        <v>3</v>
      </c>
      <c r="DH134" s="22">
        <v>2</v>
      </c>
      <c r="DI134" s="22">
        <v>8</v>
      </c>
      <c r="EB134" s="22" t="s">
        <v>2134</v>
      </c>
      <c r="EC134" s="22">
        <v>4</v>
      </c>
      <c r="ED134" s="22">
        <v>1</v>
      </c>
      <c r="EE134" s="22">
        <v>3</v>
      </c>
      <c r="EH134" s="22">
        <v>9206505</v>
      </c>
      <c r="EI134" s="22">
        <v>3</v>
      </c>
      <c r="EJ134" s="22">
        <v>2</v>
      </c>
      <c r="EK134" s="22">
        <v>3</v>
      </c>
      <c r="EM134" s="22" t="s">
        <v>2134</v>
      </c>
      <c r="EN134" s="22">
        <v>1</v>
      </c>
      <c r="EO134" s="22">
        <v>4</v>
      </c>
      <c r="EP134" s="22">
        <v>1</v>
      </c>
      <c r="EQ134" s="22">
        <v>3</v>
      </c>
      <c r="ES134" s="22" t="s">
        <v>2134</v>
      </c>
      <c r="ET134" s="22">
        <v>4</v>
      </c>
      <c r="EU134" s="22">
        <v>1</v>
      </c>
      <c r="EV134" s="22">
        <v>3</v>
      </c>
      <c r="EX134" s="22" t="s">
        <v>2134</v>
      </c>
      <c r="EY134" s="22">
        <v>1</v>
      </c>
      <c r="EZ134" s="22">
        <v>3</v>
      </c>
      <c r="FA134" s="22">
        <v>3</v>
      </c>
      <c r="FB134" s="22">
        <v>4</v>
      </c>
      <c r="FE134" s="22" t="s">
        <v>2134</v>
      </c>
      <c r="FF134" s="22">
        <v>1</v>
      </c>
      <c r="FG134" s="22">
        <v>3</v>
      </c>
      <c r="FH134" s="22">
        <v>3</v>
      </c>
      <c r="FI134" s="22">
        <v>4</v>
      </c>
      <c r="FK134" s="22" t="s">
        <v>2134</v>
      </c>
      <c r="FL134" s="22">
        <v>1</v>
      </c>
      <c r="FM134" s="22">
        <v>3</v>
      </c>
      <c r="FN134" s="22">
        <v>3</v>
      </c>
      <c r="FO134" s="22">
        <v>4</v>
      </c>
      <c r="GG134" s="22" t="s">
        <v>2134</v>
      </c>
      <c r="GH134" s="22">
        <v>1</v>
      </c>
      <c r="GI134" s="22">
        <v>3</v>
      </c>
      <c r="GJ134" s="22">
        <v>2</v>
      </c>
      <c r="GK134" s="22">
        <v>2</v>
      </c>
      <c r="GL134" s="22">
        <v>1</v>
      </c>
      <c r="GN134" s="22" t="s">
        <v>2134</v>
      </c>
      <c r="GO134" s="22">
        <v>1</v>
      </c>
      <c r="GP134" s="22">
        <v>3</v>
      </c>
      <c r="GQ134" s="22">
        <v>2</v>
      </c>
      <c r="GR134" s="22">
        <v>2</v>
      </c>
      <c r="GS134" s="22">
        <v>1</v>
      </c>
      <c r="GV134" s="22" t="s">
        <v>2134</v>
      </c>
      <c r="GW134" s="22">
        <v>2</v>
      </c>
      <c r="GX134" s="22">
        <v>3</v>
      </c>
      <c r="GY134" s="22">
        <v>2</v>
      </c>
      <c r="GZ134" s="22">
        <v>3</v>
      </c>
      <c r="HB134" s="22" t="s">
        <v>2134</v>
      </c>
      <c r="HC134" s="22">
        <v>2</v>
      </c>
      <c r="HD134" s="22">
        <v>3</v>
      </c>
      <c r="HE134" s="22">
        <v>2</v>
      </c>
      <c r="HF134" s="22">
        <v>3</v>
      </c>
    </row>
    <row r="135" spans="19:214">
      <c r="S135" s="22" t="s">
        <v>2134</v>
      </c>
      <c r="T135" s="22">
        <v>1</v>
      </c>
      <c r="U135" s="22">
        <v>1</v>
      </c>
      <c r="V135" s="22">
        <v>5</v>
      </c>
      <c r="W135" s="22">
        <v>5</v>
      </c>
      <c r="X135" s="22">
        <v>2</v>
      </c>
      <c r="AJ135" s="22" t="s">
        <v>2134</v>
      </c>
      <c r="AK135" s="22">
        <v>1</v>
      </c>
      <c r="AL135" s="22">
        <v>4</v>
      </c>
      <c r="AM135" s="22">
        <v>3</v>
      </c>
      <c r="AN135" s="22">
        <v>2</v>
      </c>
      <c r="AP135" s="22">
        <v>9194739</v>
      </c>
      <c r="AQ135" s="22">
        <v>6</v>
      </c>
      <c r="AR135" s="22">
        <v>4</v>
      </c>
      <c r="AS135" s="22">
        <v>2</v>
      </c>
      <c r="AT135" s="40"/>
      <c r="AU135" s="22" t="s">
        <v>2134</v>
      </c>
      <c r="AV135" s="22">
        <v>6</v>
      </c>
      <c r="AW135" s="22">
        <v>4</v>
      </c>
      <c r="AX135" s="22">
        <v>2</v>
      </c>
      <c r="AZ135" s="22" t="s">
        <v>2134</v>
      </c>
      <c r="BA135" s="22">
        <v>6</v>
      </c>
      <c r="BB135" s="22">
        <v>4</v>
      </c>
      <c r="BC135" s="22">
        <v>2</v>
      </c>
      <c r="BE135" s="22" t="s">
        <v>2134</v>
      </c>
      <c r="BF135" s="22">
        <v>3</v>
      </c>
      <c r="BG135" s="22">
        <v>3</v>
      </c>
      <c r="BH135" s="22">
        <v>5</v>
      </c>
      <c r="BJ135" s="22" t="s">
        <v>2134</v>
      </c>
      <c r="BK135" s="22">
        <v>3</v>
      </c>
      <c r="BL135" s="22">
        <v>3</v>
      </c>
      <c r="BM135" s="22">
        <v>5</v>
      </c>
      <c r="BS135" s="22" t="s">
        <v>2134</v>
      </c>
      <c r="BT135" s="22">
        <v>3</v>
      </c>
      <c r="BU135" s="22">
        <v>3</v>
      </c>
      <c r="BV135" s="22">
        <v>5</v>
      </c>
      <c r="CF135" s="22" t="s">
        <v>2134</v>
      </c>
      <c r="CG135" s="22">
        <v>4</v>
      </c>
      <c r="CH135" s="22">
        <v>3</v>
      </c>
      <c r="CI135" s="22">
        <v>2</v>
      </c>
      <c r="CK135" s="22" t="s">
        <v>2134</v>
      </c>
      <c r="CL135" s="22">
        <v>4</v>
      </c>
      <c r="CM135" s="22">
        <v>3</v>
      </c>
      <c r="CN135" s="22">
        <v>2</v>
      </c>
      <c r="CS135" s="22" t="s">
        <v>2134</v>
      </c>
      <c r="CT135" s="22">
        <v>1</v>
      </c>
      <c r="CU135" s="22">
        <v>3</v>
      </c>
      <c r="CV135" s="22">
        <v>3</v>
      </c>
      <c r="CW135" s="22">
        <v>1</v>
      </c>
      <c r="CY135" s="22" t="s">
        <v>2134</v>
      </c>
      <c r="CZ135" s="22">
        <v>1</v>
      </c>
      <c r="DA135" s="22">
        <v>3</v>
      </c>
      <c r="DB135" s="22">
        <v>3</v>
      </c>
      <c r="DC135" s="22">
        <v>1</v>
      </c>
      <c r="DE135" s="22" t="s">
        <v>2134</v>
      </c>
      <c r="DF135" s="22">
        <v>1</v>
      </c>
      <c r="DG135" s="22">
        <v>3</v>
      </c>
      <c r="DH135" s="22">
        <v>3</v>
      </c>
      <c r="DI135" s="22">
        <v>1</v>
      </c>
      <c r="EB135" s="22" t="s">
        <v>2134</v>
      </c>
      <c r="EC135" s="22">
        <v>4</v>
      </c>
      <c r="ED135" s="22">
        <v>1</v>
      </c>
      <c r="EE135" s="22">
        <v>4</v>
      </c>
      <c r="EH135" s="22">
        <v>9206505</v>
      </c>
      <c r="EI135" s="22">
        <v>3</v>
      </c>
      <c r="EJ135" s="22">
        <v>2</v>
      </c>
      <c r="EK135" s="22">
        <v>4</v>
      </c>
      <c r="EM135" s="22" t="s">
        <v>2134</v>
      </c>
      <c r="EN135" s="22">
        <v>1</v>
      </c>
      <c r="EO135" s="22">
        <v>4</v>
      </c>
      <c r="EP135" s="22">
        <v>1</v>
      </c>
      <c r="EQ135" s="22">
        <v>4</v>
      </c>
      <c r="ES135" s="22" t="s">
        <v>2134</v>
      </c>
      <c r="ET135" s="22">
        <v>4</v>
      </c>
      <c r="EU135" s="22">
        <v>1</v>
      </c>
      <c r="EV135" s="22">
        <v>4</v>
      </c>
      <c r="EX135" s="22" t="s">
        <v>2134</v>
      </c>
      <c r="EY135" s="22">
        <v>1</v>
      </c>
      <c r="EZ135" s="22">
        <v>3</v>
      </c>
      <c r="FA135" s="22">
        <v>4</v>
      </c>
      <c r="FB135" s="22">
        <v>1</v>
      </c>
      <c r="FE135" s="22" t="s">
        <v>2134</v>
      </c>
      <c r="FF135" s="22">
        <v>1</v>
      </c>
      <c r="FG135" s="22">
        <v>3</v>
      </c>
      <c r="FH135" s="22">
        <v>4</v>
      </c>
      <c r="FI135" s="22">
        <v>1</v>
      </c>
      <c r="FK135" s="22" t="s">
        <v>2134</v>
      </c>
      <c r="FL135" s="22">
        <v>1</v>
      </c>
      <c r="FM135" s="22">
        <v>3</v>
      </c>
      <c r="FN135" s="22">
        <v>4</v>
      </c>
      <c r="FO135" s="22">
        <v>1</v>
      </c>
      <c r="GG135" s="22" t="s">
        <v>2134</v>
      </c>
      <c r="GH135" s="22">
        <v>1</v>
      </c>
      <c r="GI135" s="22">
        <v>3</v>
      </c>
      <c r="GJ135" s="22">
        <v>2</v>
      </c>
      <c r="GK135" s="22">
        <v>2</v>
      </c>
      <c r="GL135" s="22">
        <v>2</v>
      </c>
      <c r="GN135" s="22" t="s">
        <v>2134</v>
      </c>
      <c r="GO135" s="22">
        <v>1</v>
      </c>
      <c r="GP135" s="22">
        <v>3</v>
      </c>
      <c r="GQ135" s="22">
        <v>2</v>
      </c>
      <c r="GR135" s="22">
        <v>2</v>
      </c>
      <c r="GS135" s="22">
        <v>2</v>
      </c>
      <c r="GV135" s="22" t="s">
        <v>2134</v>
      </c>
      <c r="GW135" s="22">
        <v>2</v>
      </c>
      <c r="GX135" s="22">
        <v>3</v>
      </c>
      <c r="GY135" s="22">
        <v>2</v>
      </c>
      <c r="GZ135" s="22">
        <v>4</v>
      </c>
      <c r="HB135" s="22" t="s">
        <v>2134</v>
      </c>
      <c r="HC135" s="22">
        <v>2</v>
      </c>
      <c r="HD135" s="22">
        <v>3</v>
      </c>
      <c r="HE135" s="22">
        <v>2</v>
      </c>
      <c r="HF135" s="22">
        <v>4</v>
      </c>
    </row>
    <row r="136" spans="19:214">
      <c r="S136" s="22" t="s">
        <v>2134</v>
      </c>
      <c r="T136" s="22">
        <v>1</v>
      </c>
      <c r="U136" s="22">
        <v>1</v>
      </c>
      <c r="V136" s="22">
        <v>5</v>
      </c>
      <c r="W136" s="22">
        <v>5</v>
      </c>
      <c r="X136" s="22">
        <v>3</v>
      </c>
      <c r="AJ136" s="22" t="s">
        <v>2134</v>
      </c>
      <c r="AK136" s="22">
        <v>1</v>
      </c>
      <c r="AL136" s="22">
        <v>4</v>
      </c>
      <c r="AM136" s="22">
        <v>3</v>
      </c>
      <c r="AN136" s="22">
        <v>3</v>
      </c>
      <c r="AP136" s="22">
        <v>9194741</v>
      </c>
      <c r="AQ136" s="22">
        <v>6</v>
      </c>
      <c r="AR136" s="22">
        <v>4</v>
      </c>
      <c r="AS136" s="22">
        <v>3</v>
      </c>
      <c r="AT136" s="40"/>
      <c r="AU136" s="22" t="s">
        <v>2134</v>
      </c>
      <c r="AV136" s="22">
        <v>6</v>
      </c>
      <c r="AW136" s="22">
        <v>4</v>
      </c>
      <c r="AX136" s="22">
        <v>3</v>
      </c>
      <c r="AZ136" s="22" t="s">
        <v>2134</v>
      </c>
      <c r="BA136" s="22">
        <v>6</v>
      </c>
      <c r="BB136" s="22">
        <v>4</v>
      </c>
      <c r="BC136" s="22">
        <v>3</v>
      </c>
      <c r="BE136" s="22" t="s">
        <v>2134</v>
      </c>
      <c r="BF136" s="22">
        <v>3</v>
      </c>
      <c r="BG136" s="22">
        <v>3</v>
      </c>
      <c r="BH136" s="22">
        <v>6</v>
      </c>
      <c r="BJ136" s="22" t="s">
        <v>2134</v>
      </c>
      <c r="BK136" s="22">
        <v>3</v>
      </c>
      <c r="BL136" s="22">
        <v>3</v>
      </c>
      <c r="BM136" s="22">
        <v>6</v>
      </c>
      <c r="BS136" s="22" t="s">
        <v>2134</v>
      </c>
      <c r="BT136" s="22">
        <v>3</v>
      </c>
      <c r="BU136" s="22">
        <v>3</v>
      </c>
      <c r="BV136" s="22">
        <v>6</v>
      </c>
      <c r="CF136" s="22" t="s">
        <v>2134</v>
      </c>
      <c r="CG136" s="22">
        <v>4</v>
      </c>
      <c r="CH136" s="22">
        <v>3</v>
      </c>
      <c r="CI136" s="22">
        <v>3</v>
      </c>
      <c r="CK136" s="22" t="s">
        <v>2134</v>
      </c>
      <c r="CL136" s="22">
        <v>4</v>
      </c>
      <c r="CM136" s="22">
        <v>3</v>
      </c>
      <c r="CN136" s="22">
        <v>3</v>
      </c>
      <c r="CS136" s="22" t="s">
        <v>2134</v>
      </c>
      <c r="CT136" s="22">
        <v>1</v>
      </c>
      <c r="CU136" s="22">
        <v>3</v>
      </c>
      <c r="CV136" s="22">
        <v>3</v>
      </c>
      <c r="CW136" s="22">
        <v>2</v>
      </c>
      <c r="CY136" s="22" t="s">
        <v>2134</v>
      </c>
      <c r="CZ136" s="22">
        <v>1</v>
      </c>
      <c r="DA136" s="22">
        <v>3</v>
      </c>
      <c r="DB136" s="22">
        <v>3</v>
      </c>
      <c r="DC136" s="22">
        <v>2</v>
      </c>
      <c r="DE136" s="22" t="s">
        <v>2134</v>
      </c>
      <c r="DF136" s="22">
        <v>1</v>
      </c>
      <c r="DG136" s="22">
        <v>3</v>
      </c>
      <c r="DH136" s="22">
        <v>3</v>
      </c>
      <c r="DI136" s="22">
        <v>2</v>
      </c>
      <c r="EB136" s="22" t="s">
        <v>2134</v>
      </c>
      <c r="EC136" s="22">
        <v>4</v>
      </c>
      <c r="ED136" s="22">
        <v>1</v>
      </c>
      <c r="EE136" s="22">
        <v>5</v>
      </c>
      <c r="EH136" s="22">
        <v>9206505</v>
      </c>
      <c r="EI136" s="22">
        <v>3</v>
      </c>
      <c r="EJ136" s="22">
        <v>2</v>
      </c>
      <c r="EK136" s="22">
        <v>5</v>
      </c>
      <c r="EM136" s="22" t="s">
        <v>2134</v>
      </c>
      <c r="EN136" s="22">
        <v>1</v>
      </c>
      <c r="EO136" s="22">
        <v>4</v>
      </c>
      <c r="EP136" s="22">
        <v>1</v>
      </c>
      <c r="EQ136" s="22">
        <v>5</v>
      </c>
      <c r="ES136" s="22" t="s">
        <v>2134</v>
      </c>
      <c r="ET136" s="22">
        <v>4</v>
      </c>
      <c r="EU136" s="22">
        <v>1</v>
      </c>
      <c r="EV136" s="22">
        <v>5</v>
      </c>
      <c r="EX136" s="22" t="s">
        <v>2134</v>
      </c>
      <c r="EY136" s="22">
        <v>1</v>
      </c>
      <c r="EZ136" s="22">
        <v>3</v>
      </c>
      <c r="FA136" s="22">
        <v>4</v>
      </c>
      <c r="FB136" s="22">
        <v>2</v>
      </c>
      <c r="FE136" s="22" t="s">
        <v>2134</v>
      </c>
      <c r="FF136" s="22">
        <v>1</v>
      </c>
      <c r="FG136" s="22">
        <v>3</v>
      </c>
      <c r="FH136" s="22">
        <v>4</v>
      </c>
      <c r="FI136" s="22">
        <v>2</v>
      </c>
      <c r="FK136" s="22" t="s">
        <v>2134</v>
      </c>
      <c r="FL136" s="22">
        <v>1</v>
      </c>
      <c r="FM136" s="22">
        <v>3</v>
      </c>
      <c r="FN136" s="22">
        <v>4</v>
      </c>
      <c r="FO136" s="22">
        <v>2</v>
      </c>
      <c r="GG136" s="22" t="s">
        <v>2134</v>
      </c>
      <c r="GH136" s="22">
        <v>1</v>
      </c>
      <c r="GI136" s="22">
        <v>3</v>
      </c>
      <c r="GJ136" s="22">
        <v>2</v>
      </c>
      <c r="GK136" s="22">
        <v>2</v>
      </c>
      <c r="GL136" s="22">
        <v>3</v>
      </c>
      <c r="GN136" s="22" t="s">
        <v>2134</v>
      </c>
      <c r="GO136" s="22">
        <v>1</v>
      </c>
      <c r="GP136" s="22">
        <v>3</v>
      </c>
      <c r="GQ136" s="22">
        <v>2</v>
      </c>
      <c r="GR136" s="22">
        <v>2</v>
      </c>
      <c r="GS136" s="22">
        <v>3</v>
      </c>
      <c r="GV136" s="22" t="s">
        <v>2134</v>
      </c>
      <c r="GW136" s="22">
        <v>2</v>
      </c>
      <c r="GX136" s="22">
        <v>3</v>
      </c>
      <c r="GY136" s="22">
        <v>3</v>
      </c>
      <c r="GZ136" s="22">
        <v>1</v>
      </c>
      <c r="HB136" s="22" t="s">
        <v>2134</v>
      </c>
      <c r="HC136" s="22">
        <v>2</v>
      </c>
      <c r="HD136" s="22">
        <v>3</v>
      </c>
      <c r="HE136" s="22">
        <v>3</v>
      </c>
      <c r="HF136" s="22">
        <v>1</v>
      </c>
    </row>
    <row r="137" spans="19:214">
      <c r="S137" s="22" t="s">
        <v>2134</v>
      </c>
      <c r="T137" s="22">
        <v>1</v>
      </c>
      <c r="U137" s="22">
        <v>1</v>
      </c>
      <c r="V137" s="22">
        <v>5</v>
      </c>
      <c r="W137" s="22">
        <v>5</v>
      </c>
      <c r="X137" s="22">
        <v>4</v>
      </c>
      <c r="AJ137" s="22" t="s">
        <v>2134</v>
      </c>
      <c r="AK137" s="22">
        <v>1</v>
      </c>
      <c r="AL137" s="22">
        <v>4</v>
      </c>
      <c r="AM137" s="22">
        <v>3</v>
      </c>
      <c r="AN137" s="22">
        <v>4</v>
      </c>
      <c r="AP137" s="22">
        <v>9194743</v>
      </c>
      <c r="AQ137" s="22">
        <v>6</v>
      </c>
      <c r="AR137" s="22">
        <v>4</v>
      </c>
      <c r="AS137" s="22">
        <v>4</v>
      </c>
      <c r="AT137" s="40"/>
      <c r="AU137" s="22" t="s">
        <v>2134</v>
      </c>
      <c r="AV137" s="22">
        <v>6</v>
      </c>
      <c r="AW137" s="22">
        <v>4</v>
      </c>
      <c r="AX137" s="22">
        <v>4</v>
      </c>
      <c r="AZ137" s="22" t="s">
        <v>2134</v>
      </c>
      <c r="BA137" s="22">
        <v>6</v>
      </c>
      <c r="BB137" s="22">
        <v>4</v>
      </c>
      <c r="BC137" s="22">
        <v>4</v>
      </c>
      <c r="BE137" s="22" t="s">
        <v>2809</v>
      </c>
      <c r="BF137" s="22">
        <v>3</v>
      </c>
      <c r="BG137" s="22">
        <v>3</v>
      </c>
      <c r="BH137" s="22">
        <v>7</v>
      </c>
      <c r="BJ137" s="22" t="s">
        <v>2134</v>
      </c>
      <c r="BK137" s="22">
        <v>3</v>
      </c>
      <c r="BL137" s="22">
        <v>3</v>
      </c>
      <c r="BM137" s="22">
        <v>7</v>
      </c>
      <c r="BS137" s="22" t="s">
        <v>2134</v>
      </c>
      <c r="BT137" s="22">
        <v>3</v>
      </c>
      <c r="BU137" s="22">
        <v>3</v>
      </c>
      <c r="BV137" s="22">
        <v>7</v>
      </c>
      <c r="CF137" s="22" t="s">
        <v>2134</v>
      </c>
      <c r="CG137" s="22">
        <v>4</v>
      </c>
      <c r="CH137" s="22">
        <v>3</v>
      </c>
      <c r="CI137" s="22">
        <v>4</v>
      </c>
      <c r="CK137" s="22" t="s">
        <v>2134</v>
      </c>
      <c r="CL137" s="22">
        <v>4</v>
      </c>
      <c r="CM137" s="22">
        <v>3</v>
      </c>
      <c r="CN137" s="22">
        <v>4</v>
      </c>
      <c r="CS137" s="22" t="s">
        <v>2134</v>
      </c>
      <c r="CT137" s="22">
        <v>1</v>
      </c>
      <c r="CU137" s="22">
        <v>3</v>
      </c>
      <c r="CV137" s="22">
        <v>3</v>
      </c>
      <c r="CW137" s="22">
        <v>3</v>
      </c>
      <c r="CY137" s="22" t="s">
        <v>2134</v>
      </c>
      <c r="CZ137" s="22">
        <v>1</v>
      </c>
      <c r="DA137" s="22">
        <v>3</v>
      </c>
      <c r="DB137" s="22">
        <v>3</v>
      </c>
      <c r="DC137" s="22">
        <v>3</v>
      </c>
      <c r="DE137" s="22" t="s">
        <v>2134</v>
      </c>
      <c r="DF137" s="22">
        <v>1</v>
      </c>
      <c r="DG137" s="22">
        <v>3</v>
      </c>
      <c r="DH137" s="22">
        <v>3</v>
      </c>
      <c r="DI137" s="22">
        <v>3</v>
      </c>
      <c r="EB137" s="22" t="s">
        <v>2134</v>
      </c>
      <c r="EC137" s="22">
        <v>4</v>
      </c>
      <c r="ED137" s="22">
        <v>1</v>
      </c>
      <c r="EE137" s="22">
        <v>6</v>
      </c>
      <c r="EH137" s="22">
        <v>9206505</v>
      </c>
      <c r="EI137" s="22">
        <v>3</v>
      </c>
      <c r="EJ137" s="22">
        <v>2</v>
      </c>
      <c r="EK137" s="22">
        <v>6</v>
      </c>
      <c r="EM137" s="22" t="s">
        <v>2134</v>
      </c>
      <c r="EN137" s="22">
        <v>1</v>
      </c>
      <c r="EO137" s="22">
        <v>4</v>
      </c>
      <c r="EP137" s="22">
        <v>1</v>
      </c>
      <c r="EQ137" s="22">
        <v>6</v>
      </c>
      <c r="ES137" s="22" t="s">
        <v>2134</v>
      </c>
      <c r="ET137" s="22">
        <v>4</v>
      </c>
      <c r="EU137" s="22">
        <v>1</v>
      </c>
      <c r="EV137" s="22">
        <v>6</v>
      </c>
      <c r="EX137" s="22" t="s">
        <v>2134</v>
      </c>
      <c r="EY137" s="22">
        <v>1</v>
      </c>
      <c r="EZ137" s="22">
        <v>3</v>
      </c>
      <c r="FA137" s="22">
        <v>4</v>
      </c>
      <c r="FB137" s="22">
        <v>3</v>
      </c>
      <c r="FE137" s="22" t="s">
        <v>2134</v>
      </c>
      <c r="FF137" s="22">
        <v>1</v>
      </c>
      <c r="FG137" s="22">
        <v>3</v>
      </c>
      <c r="FH137" s="22">
        <v>4</v>
      </c>
      <c r="FI137" s="22">
        <v>3</v>
      </c>
      <c r="FK137" s="22" t="s">
        <v>2134</v>
      </c>
      <c r="FL137" s="22">
        <v>1</v>
      </c>
      <c r="FM137" s="22">
        <v>3</v>
      </c>
      <c r="FN137" s="22">
        <v>4</v>
      </c>
      <c r="FO137" s="22">
        <v>3</v>
      </c>
      <c r="GG137" s="22" t="s">
        <v>2134</v>
      </c>
      <c r="GH137" s="22">
        <v>1</v>
      </c>
      <c r="GI137" s="22">
        <v>3</v>
      </c>
      <c r="GJ137" s="22">
        <v>2</v>
      </c>
      <c r="GK137" s="22">
        <v>3</v>
      </c>
      <c r="GL137" s="22">
        <v>1</v>
      </c>
      <c r="GN137" s="22" t="s">
        <v>2134</v>
      </c>
      <c r="GO137" s="22">
        <v>1</v>
      </c>
      <c r="GP137" s="22">
        <v>3</v>
      </c>
      <c r="GQ137" s="22">
        <v>2</v>
      </c>
      <c r="GR137" s="22">
        <v>3</v>
      </c>
      <c r="GS137" s="22">
        <v>1</v>
      </c>
      <c r="GV137" s="22" t="s">
        <v>2134</v>
      </c>
      <c r="GW137" s="22">
        <v>2</v>
      </c>
      <c r="GX137" s="22">
        <v>3</v>
      </c>
      <c r="GY137" s="22">
        <v>3</v>
      </c>
      <c r="GZ137" s="22">
        <v>2</v>
      </c>
      <c r="HB137" s="22" t="s">
        <v>2134</v>
      </c>
      <c r="HC137" s="22">
        <v>2</v>
      </c>
      <c r="HD137" s="22">
        <v>3</v>
      </c>
      <c r="HE137" s="22">
        <v>3</v>
      </c>
      <c r="HF137" s="22">
        <v>2</v>
      </c>
    </row>
    <row r="138" spans="19:214">
      <c r="S138" s="22" t="s">
        <v>2134</v>
      </c>
      <c r="T138" s="22">
        <v>1</v>
      </c>
      <c r="U138" s="22">
        <v>1</v>
      </c>
      <c r="V138" s="22">
        <v>5</v>
      </c>
      <c r="W138" s="22">
        <v>6</v>
      </c>
      <c r="X138" s="22">
        <v>1</v>
      </c>
      <c r="AJ138" s="22" t="s">
        <v>2134</v>
      </c>
      <c r="AK138" s="22">
        <v>1</v>
      </c>
      <c r="AL138" s="22">
        <v>4</v>
      </c>
      <c r="AM138" s="22">
        <v>3</v>
      </c>
      <c r="AN138" s="22">
        <v>5</v>
      </c>
      <c r="AP138" s="22">
        <v>9194766</v>
      </c>
      <c r="AQ138" s="22">
        <v>6</v>
      </c>
      <c r="AR138" s="22">
        <v>4</v>
      </c>
      <c r="AS138" s="22">
        <v>5</v>
      </c>
      <c r="AT138" s="40"/>
      <c r="AU138" s="22">
        <v>9196349</v>
      </c>
      <c r="AV138" s="22">
        <v>6</v>
      </c>
      <c r="AW138" s="22">
        <v>4</v>
      </c>
      <c r="AX138" s="22">
        <v>5</v>
      </c>
      <c r="AZ138" s="22" t="s">
        <v>2134</v>
      </c>
      <c r="BA138" s="22">
        <v>6</v>
      </c>
      <c r="BB138" s="22">
        <v>4</v>
      </c>
      <c r="BC138" s="22">
        <v>5</v>
      </c>
      <c r="BE138" s="22" t="s">
        <v>2134</v>
      </c>
      <c r="BF138" s="22">
        <v>3</v>
      </c>
      <c r="BG138" s="22">
        <v>4</v>
      </c>
      <c r="BH138" s="22">
        <v>1</v>
      </c>
      <c r="BJ138" s="22" t="s">
        <v>2134</v>
      </c>
      <c r="BK138" s="22">
        <v>3</v>
      </c>
      <c r="BL138" s="22">
        <v>4</v>
      </c>
      <c r="BM138" s="22">
        <v>1</v>
      </c>
      <c r="BS138" s="22" t="s">
        <v>2134</v>
      </c>
      <c r="BT138" s="22">
        <v>3</v>
      </c>
      <c r="BU138" s="22">
        <v>4</v>
      </c>
      <c r="BV138" s="22">
        <v>1</v>
      </c>
      <c r="CF138" s="22" t="s">
        <v>2134</v>
      </c>
      <c r="CG138" s="22">
        <v>4</v>
      </c>
      <c r="CH138" s="22">
        <v>3</v>
      </c>
      <c r="CI138" s="22">
        <v>5</v>
      </c>
      <c r="CK138" s="22" t="s">
        <v>2134</v>
      </c>
      <c r="CL138" s="22">
        <v>4</v>
      </c>
      <c r="CM138" s="22">
        <v>3</v>
      </c>
      <c r="CN138" s="22">
        <v>5</v>
      </c>
      <c r="CS138" s="22" t="s">
        <v>2134</v>
      </c>
      <c r="CT138" s="22">
        <v>1</v>
      </c>
      <c r="CU138" s="22">
        <v>3</v>
      </c>
      <c r="CV138" s="22">
        <v>3</v>
      </c>
      <c r="CW138" s="22">
        <v>4</v>
      </c>
      <c r="CY138" s="22" t="s">
        <v>2134</v>
      </c>
      <c r="CZ138" s="22">
        <v>1</v>
      </c>
      <c r="DA138" s="22">
        <v>3</v>
      </c>
      <c r="DB138" s="22">
        <v>3</v>
      </c>
      <c r="DC138" s="22">
        <v>4</v>
      </c>
      <c r="DE138" s="22" t="s">
        <v>2134</v>
      </c>
      <c r="DF138" s="22">
        <v>1</v>
      </c>
      <c r="DG138" s="22">
        <v>3</v>
      </c>
      <c r="DH138" s="22">
        <v>3</v>
      </c>
      <c r="DI138" s="22">
        <v>4</v>
      </c>
      <c r="EB138" s="22" t="s">
        <v>2134</v>
      </c>
      <c r="EC138" s="22">
        <v>4</v>
      </c>
      <c r="ED138" s="22">
        <v>1</v>
      </c>
      <c r="EE138" s="22">
        <v>7</v>
      </c>
      <c r="EH138" s="22">
        <v>9206505</v>
      </c>
      <c r="EI138" s="22">
        <v>3</v>
      </c>
      <c r="EJ138" s="22">
        <v>2</v>
      </c>
      <c r="EK138" s="22">
        <v>7</v>
      </c>
      <c r="EM138" s="22" t="s">
        <v>2134</v>
      </c>
      <c r="EN138" s="22">
        <v>1</v>
      </c>
      <c r="EO138" s="22">
        <v>4</v>
      </c>
      <c r="EP138" s="22">
        <v>1</v>
      </c>
      <c r="EQ138" s="22">
        <v>7</v>
      </c>
      <c r="ES138" s="22" t="s">
        <v>2134</v>
      </c>
      <c r="ET138" s="22">
        <v>4</v>
      </c>
      <c r="EU138" s="22">
        <v>1</v>
      </c>
      <c r="EV138" s="22">
        <v>7</v>
      </c>
      <c r="EX138" s="22" t="s">
        <v>2134</v>
      </c>
      <c r="EY138" s="22">
        <v>1</v>
      </c>
      <c r="EZ138" s="22">
        <v>3</v>
      </c>
      <c r="FA138" s="22">
        <v>4</v>
      </c>
      <c r="FB138" s="22">
        <v>4</v>
      </c>
      <c r="FE138" s="22" t="s">
        <v>2134</v>
      </c>
      <c r="FF138" s="22">
        <v>1</v>
      </c>
      <c r="FG138" s="22">
        <v>3</v>
      </c>
      <c r="FH138" s="22">
        <v>4</v>
      </c>
      <c r="FI138" s="22">
        <v>4</v>
      </c>
      <c r="FK138" s="22" t="s">
        <v>2134</v>
      </c>
      <c r="FL138" s="22">
        <v>1</v>
      </c>
      <c r="FM138" s="22">
        <v>3</v>
      </c>
      <c r="FN138" s="22">
        <v>4</v>
      </c>
      <c r="FO138" s="22">
        <v>4</v>
      </c>
      <c r="GG138" s="22" t="s">
        <v>2134</v>
      </c>
      <c r="GH138" s="22">
        <v>1</v>
      </c>
      <c r="GI138" s="22">
        <v>3</v>
      </c>
      <c r="GJ138" s="22">
        <v>2</v>
      </c>
      <c r="GK138" s="22">
        <v>3</v>
      </c>
      <c r="GL138" s="22">
        <v>2</v>
      </c>
      <c r="GN138" s="22" t="s">
        <v>2134</v>
      </c>
      <c r="GO138" s="22">
        <v>1</v>
      </c>
      <c r="GP138" s="22">
        <v>3</v>
      </c>
      <c r="GQ138" s="22">
        <v>2</v>
      </c>
      <c r="GR138" s="22">
        <v>3</v>
      </c>
      <c r="GS138" s="22">
        <v>2</v>
      </c>
      <c r="GV138" s="22" t="s">
        <v>2134</v>
      </c>
      <c r="GW138" s="22">
        <v>2</v>
      </c>
      <c r="GX138" s="22">
        <v>3</v>
      </c>
      <c r="GY138" s="22">
        <v>3</v>
      </c>
      <c r="GZ138" s="22">
        <v>3</v>
      </c>
      <c r="HB138" s="22" t="s">
        <v>2134</v>
      </c>
      <c r="HC138" s="22">
        <v>2</v>
      </c>
      <c r="HD138" s="22">
        <v>3</v>
      </c>
      <c r="HE138" s="22">
        <v>3</v>
      </c>
      <c r="HF138" s="22">
        <v>3</v>
      </c>
    </row>
    <row r="139" spans="19:214">
      <c r="S139" s="22" t="s">
        <v>2134</v>
      </c>
      <c r="T139" s="22">
        <v>1</v>
      </c>
      <c r="U139" s="22">
        <v>1</v>
      </c>
      <c r="V139" s="22">
        <v>5</v>
      </c>
      <c r="W139" s="22">
        <v>6</v>
      </c>
      <c r="X139" s="22">
        <v>2</v>
      </c>
      <c r="AJ139" s="22" t="s">
        <v>2134</v>
      </c>
      <c r="AK139" s="22">
        <v>1</v>
      </c>
      <c r="AL139" s="22">
        <v>4</v>
      </c>
      <c r="AM139" s="22">
        <v>4</v>
      </c>
      <c r="AN139" s="22">
        <v>1</v>
      </c>
      <c r="AP139" s="22" t="s">
        <v>2134</v>
      </c>
      <c r="AQ139" s="22">
        <v>7</v>
      </c>
      <c r="AR139" s="22">
        <v>1</v>
      </c>
      <c r="AS139" s="22">
        <v>1</v>
      </c>
      <c r="AT139" s="40"/>
      <c r="AU139" s="22" t="s">
        <v>2134</v>
      </c>
      <c r="AV139" s="22">
        <v>7</v>
      </c>
      <c r="AW139" s="22">
        <v>1</v>
      </c>
      <c r="AX139" s="22">
        <v>1</v>
      </c>
      <c r="AZ139" s="22" t="s">
        <v>2134</v>
      </c>
      <c r="BA139" s="22">
        <v>7</v>
      </c>
      <c r="BB139" s="22">
        <v>1</v>
      </c>
      <c r="BC139" s="22">
        <v>1</v>
      </c>
      <c r="BE139" s="22" t="s">
        <v>2134</v>
      </c>
      <c r="BF139" s="22">
        <v>3</v>
      </c>
      <c r="BG139" s="22">
        <v>4</v>
      </c>
      <c r="BH139" s="22">
        <v>2</v>
      </c>
      <c r="BJ139" s="22" t="s">
        <v>2134</v>
      </c>
      <c r="BK139" s="22">
        <v>3</v>
      </c>
      <c r="BL139" s="22">
        <v>4</v>
      </c>
      <c r="BM139" s="22">
        <v>2</v>
      </c>
      <c r="BS139" s="22" t="s">
        <v>2134</v>
      </c>
      <c r="BT139" s="22">
        <v>3</v>
      </c>
      <c r="BU139" s="22">
        <v>4</v>
      </c>
      <c r="BV139" s="22">
        <v>2</v>
      </c>
      <c r="CF139" s="22" t="s">
        <v>2134</v>
      </c>
      <c r="CG139" s="22">
        <v>4</v>
      </c>
      <c r="CH139" s="22">
        <v>4</v>
      </c>
      <c r="CI139" s="22">
        <v>1</v>
      </c>
      <c r="CK139" s="22" t="s">
        <v>2134</v>
      </c>
      <c r="CL139" s="22">
        <v>4</v>
      </c>
      <c r="CM139" s="22">
        <v>4</v>
      </c>
      <c r="CN139" s="22">
        <v>1</v>
      </c>
      <c r="CS139" s="22" t="s">
        <v>2134</v>
      </c>
      <c r="CT139" s="22">
        <v>1</v>
      </c>
      <c r="CU139" s="22">
        <v>3</v>
      </c>
      <c r="CV139" s="22">
        <v>3</v>
      </c>
      <c r="CW139" s="22">
        <v>5</v>
      </c>
      <c r="CY139" s="22" t="s">
        <v>2134</v>
      </c>
      <c r="CZ139" s="22">
        <v>1</v>
      </c>
      <c r="DA139" s="22">
        <v>3</v>
      </c>
      <c r="DB139" s="22">
        <v>3</v>
      </c>
      <c r="DC139" s="22">
        <v>5</v>
      </c>
      <c r="DE139" s="22" t="s">
        <v>2134</v>
      </c>
      <c r="DF139" s="22">
        <v>1</v>
      </c>
      <c r="DG139" s="22">
        <v>3</v>
      </c>
      <c r="DH139" s="22">
        <v>3</v>
      </c>
      <c r="DI139" s="22">
        <v>5</v>
      </c>
      <c r="EB139" s="22" t="s">
        <v>2134</v>
      </c>
      <c r="EC139" s="22">
        <v>4</v>
      </c>
      <c r="ED139" s="22">
        <v>1</v>
      </c>
      <c r="EE139" s="22">
        <v>8</v>
      </c>
      <c r="EH139" s="22">
        <v>9206505</v>
      </c>
      <c r="EI139" s="22">
        <v>3</v>
      </c>
      <c r="EJ139" s="22">
        <v>2</v>
      </c>
      <c r="EK139" s="22">
        <v>8</v>
      </c>
      <c r="EM139" s="22" t="s">
        <v>2134</v>
      </c>
      <c r="EN139" s="22">
        <v>1</v>
      </c>
      <c r="EO139" s="22">
        <v>4</v>
      </c>
      <c r="EP139" s="22">
        <v>1</v>
      </c>
      <c r="EQ139" s="22">
        <v>8</v>
      </c>
      <c r="ES139" s="22" t="s">
        <v>2134</v>
      </c>
      <c r="ET139" s="22">
        <v>4</v>
      </c>
      <c r="EU139" s="22">
        <v>1</v>
      </c>
      <c r="EV139" s="22">
        <v>8</v>
      </c>
      <c r="EX139" s="22" t="s">
        <v>2134</v>
      </c>
      <c r="EY139" s="22">
        <v>1</v>
      </c>
      <c r="EZ139" s="22">
        <v>3</v>
      </c>
      <c r="FA139" s="22">
        <v>5</v>
      </c>
      <c r="FB139" s="22">
        <v>1</v>
      </c>
      <c r="FE139" s="22" t="s">
        <v>2134</v>
      </c>
      <c r="FF139" s="22">
        <v>1</v>
      </c>
      <c r="FG139" s="22">
        <v>3</v>
      </c>
      <c r="FH139" s="22">
        <v>5</v>
      </c>
      <c r="FI139" s="22">
        <v>1</v>
      </c>
      <c r="FK139" s="22" t="s">
        <v>2134</v>
      </c>
      <c r="FL139" s="22">
        <v>1</v>
      </c>
      <c r="FM139" s="22">
        <v>3</v>
      </c>
      <c r="FN139" s="22">
        <v>5</v>
      </c>
      <c r="FO139" s="22">
        <v>1</v>
      </c>
      <c r="GG139" s="22" t="s">
        <v>2134</v>
      </c>
      <c r="GH139" s="22">
        <v>1</v>
      </c>
      <c r="GI139" s="22">
        <v>3</v>
      </c>
      <c r="GJ139" s="22">
        <v>2</v>
      </c>
      <c r="GK139" s="22">
        <v>3</v>
      </c>
      <c r="GL139" s="22">
        <v>3</v>
      </c>
      <c r="GN139" s="22" t="s">
        <v>2134</v>
      </c>
      <c r="GO139" s="22">
        <v>1</v>
      </c>
      <c r="GP139" s="22">
        <v>3</v>
      </c>
      <c r="GQ139" s="22">
        <v>2</v>
      </c>
      <c r="GR139" s="22">
        <v>3</v>
      </c>
      <c r="GS139" s="22">
        <v>3</v>
      </c>
      <c r="GV139" s="22" t="s">
        <v>2134</v>
      </c>
      <c r="GW139" s="22">
        <v>2</v>
      </c>
      <c r="GX139" s="22">
        <v>3</v>
      </c>
      <c r="GY139" s="22">
        <v>3</v>
      </c>
      <c r="GZ139" s="22">
        <v>4</v>
      </c>
      <c r="HB139" s="22" t="s">
        <v>2134</v>
      </c>
      <c r="HC139" s="22">
        <v>2</v>
      </c>
      <c r="HD139" s="22">
        <v>3</v>
      </c>
      <c r="HE139" s="22">
        <v>3</v>
      </c>
      <c r="HF139" s="22">
        <v>4</v>
      </c>
    </row>
    <row r="140" spans="19:214">
      <c r="S140" s="22" t="s">
        <v>2134</v>
      </c>
      <c r="T140" s="22">
        <v>1</v>
      </c>
      <c r="U140" s="22">
        <v>1</v>
      </c>
      <c r="V140" s="22">
        <v>5</v>
      </c>
      <c r="W140" s="22">
        <v>6</v>
      </c>
      <c r="X140" s="22">
        <v>3</v>
      </c>
      <c r="AJ140" s="22" t="s">
        <v>2134</v>
      </c>
      <c r="AK140" s="22">
        <v>1</v>
      </c>
      <c r="AL140" s="22">
        <v>4</v>
      </c>
      <c r="AM140" s="22">
        <v>4</v>
      </c>
      <c r="AN140" s="22">
        <v>2</v>
      </c>
      <c r="AP140" s="22" t="s">
        <v>2134</v>
      </c>
      <c r="AQ140" s="22">
        <v>7</v>
      </c>
      <c r="AR140" s="22">
        <v>1</v>
      </c>
      <c r="AS140" s="22">
        <v>2</v>
      </c>
      <c r="AT140" s="40"/>
      <c r="AU140" s="22" t="s">
        <v>2134</v>
      </c>
      <c r="AV140" s="22">
        <v>7</v>
      </c>
      <c r="AW140" s="22">
        <v>1</v>
      </c>
      <c r="AX140" s="22">
        <v>2</v>
      </c>
      <c r="AZ140" s="22" t="s">
        <v>2134</v>
      </c>
      <c r="BA140" s="22">
        <v>7</v>
      </c>
      <c r="BB140" s="22">
        <v>1</v>
      </c>
      <c r="BC140" s="22">
        <v>2</v>
      </c>
      <c r="BE140" s="22" t="s">
        <v>2134</v>
      </c>
      <c r="BF140" s="22">
        <v>3</v>
      </c>
      <c r="BG140" s="22">
        <v>4</v>
      </c>
      <c r="BH140" s="22">
        <v>3</v>
      </c>
      <c r="BJ140" s="22" t="s">
        <v>2134</v>
      </c>
      <c r="BK140" s="22">
        <v>3</v>
      </c>
      <c r="BL140" s="22">
        <v>4</v>
      </c>
      <c r="BM140" s="22">
        <v>3</v>
      </c>
      <c r="BS140" s="22" t="s">
        <v>2134</v>
      </c>
      <c r="BT140" s="22">
        <v>3</v>
      </c>
      <c r="BU140" s="22">
        <v>4</v>
      </c>
      <c r="BV140" s="22">
        <v>3</v>
      </c>
      <c r="CF140" s="22" t="s">
        <v>2134</v>
      </c>
      <c r="CG140" s="22">
        <v>4</v>
      </c>
      <c r="CH140" s="22">
        <v>4</v>
      </c>
      <c r="CI140" s="22">
        <v>2</v>
      </c>
      <c r="CK140" s="22" t="s">
        <v>2134</v>
      </c>
      <c r="CL140" s="22">
        <v>4</v>
      </c>
      <c r="CM140" s="22">
        <v>4</v>
      </c>
      <c r="CN140" s="22">
        <v>2</v>
      </c>
      <c r="CS140" s="22" t="s">
        <v>2134</v>
      </c>
      <c r="CT140" s="22">
        <v>1</v>
      </c>
      <c r="CU140" s="22">
        <v>3</v>
      </c>
      <c r="CV140" s="22">
        <v>3</v>
      </c>
      <c r="CW140" s="22">
        <v>6</v>
      </c>
      <c r="CY140" s="22" t="s">
        <v>2134</v>
      </c>
      <c r="CZ140" s="22">
        <v>1</v>
      </c>
      <c r="DA140" s="22">
        <v>3</v>
      </c>
      <c r="DB140" s="22">
        <v>3</v>
      </c>
      <c r="DC140" s="22">
        <v>6</v>
      </c>
      <c r="DE140" s="22" t="s">
        <v>2134</v>
      </c>
      <c r="DF140" s="22">
        <v>1</v>
      </c>
      <c r="DG140" s="22">
        <v>3</v>
      </c>
      <c r="DH140" s="22">
        <v>3</v>
      </c>
      <c r="DI140" s="22">
        <v>6</v>
      </c>
      <c r="EB140" s="22" t="s">
        <v>2134</v>
      </c>
      <c r="EC140" s="22">
        <v>4</v>
      </c>
      <c r="ED140" s="22">
        <v>1</v>
      </c>
      <c r="EE140" s="22">
        <v>9</v>
      </c>
      <c r="EH140" s="22" t="s">
        <v>2134</v>
      </c>
      <c r="EI140" s="22">
        <v>3</v>
      </c>
      <c r="EJ140" s="22">
        <v>2</v>
      </c>
      <c r="EK140" s="22">
        <v>9</v>
      </c>
      <c r="EM140" s="22" t="s">
        <v>2134</v>
      </c>
      <c r="EN140" s="22">
        <v>1</v>
      </c>
      <c r="EO140" s="22">
        <v>4</v>
      </c>
      <c r="EP140" s="22">
        <v>1</v>
      </c>
      <c r="EQ140" s="22">
        <v>9</v>
      </c>
      <c r="ES140" s="22" t="s">
        <v>2134</v>
      </c>
      <c r="ET140" s="22">
        <v>4</v>
      </c>
      <c r="EU140" s="22">
        <v>1</v>
      </c>
      <c r="EV140" s="22">
        <v>9</v>
      </c>
      <c r="EX140" s="22" t="s">
        <v>2134</v>
      </c>
      <c r="EY140" s="22">
        <v>1</v>
      </c>
      <c r="EZ140" s="22">
        <v>3</v>
      </c>
      <c r="FA140" s="22">
        <v>5</v>
      </c>
      <c r="FB140" s="22">
        <v>2</v>
      </c>
      <c r="FE140" s="22" t="s">
        <v>2134</v>
      </c>
      <c r="FF140" s="22">
        <v>1</v>
      </c>
      <c r="FG140" s="22">
        <v>3</v>
      </c>
      <c r="FH140" s="22">
        <v>5</v>
      </c>
      <c r="FI140" s="22">
        <v>2</v>
      </c>
      <c r="FK140" s="22" t="s">
        <v>2134</v>
      </c>
      <c r="FL140" s="22">
        <v>1</v>
      </c>
      <c r="FM140" s="22">
        <v>3</v>
      </c>
      <c r="FN140" s="22">
        <v>5</v>
      </c>
      <c r="FO140" s="22">
        <v>2</v>
      </c>
      <c r="GG140" s="22" t="s">
        <v>2134</v>
      </c>
      <c r="GH140" s="22">
        <v>1</v>
      </c>
      <c r="GI140" s="22">
        <v>3</v>
      </c>
      <c r="GJ140" s="22">
        <v>3</v>
      </c>
      <c r="GK140" s="22">
        <v>1</v>
      </c>
      <c r="GL140" s="22">
        <v>1</v>
      </c>
      <c r="GN140" s="22" t="s">
        <v>2134</v>
      </c>
      <c r="GO140" s="22">
        <v>1</v>
      </c>
      <c r="GP140" s="22">
        <v>3</v>
      </c>
      <c r="GQ140" s="22">
        <v>3</v>
      </c>
      <c r="GR140" s="22">
        <v>1</v>
      </c>
      <c r="GS140" s="22">
        <v>1</v>
      </c>
      <c r="GV140" s="22" t="s">
        <v>2134</v>
      </c>
      <c r="GW140" s="22">
        <v>3</v>
      </c>
      <c r="GX140" s="22">
        <v>1</v>
      </c>
      <c r="GY140" s="22">
        <v>1</v>
      </c>
      <c r="GZ140" s="22">
        <v>1</v>
      </c>
      <c r="HB140" s="22" t="s">
        <v>2134</v>
      </c>
      <c r="HC140" s="22">
        <v>3</v>
      </c>
      <c r="HD140" s="22">
        <v>1</v>
      </c>
      <c r="HE140" s="22">
        <v>1</v>
      </c>
      <c r="HF140" s="22">
        <v>1</v>
      </c>
    </row>
    <row r="141" spans="19:214">
      <c r="S141" s="22" t="s">
        <v>2134</v>
      </c>
      <c r="T141" s="22">
        <v>1</v>
      </c>
      <c r="U141" s="22">
        <v>1</v>
      </c>
      <c r="V141" s="22">
        <v>5</v>
      </c>
      <c r="W141" s="22">
        <v>6</v>
      </c>
      <c r="X141" s="22">
        <v>4</v>
      </c>
      <c r="AJ141" s="22" t="s">
        <v>2134</v>
      </c>
      <c r="AK141" s="22">
        <v>1</v>
      </c>
      <c r="AL141" s="22">
        <v>4</v>
      </c>
      <c r="AM141" s="22">
        <v>4</v>
      </c>
      <c r="AN141" s="22">
        <v>3</v>
      </c>
      <c r="AP141" s="22" t="s">
        <v>2134</v>
      </c>
      <c r="AQ141" s="22">
        <v>7</v>
      </c>
      <c r="AR141" s="22">
        <v>1</v>
      </c>
      <c r="AS141" s="22">
        <v>3</v>
      </c>
      <c r="AT141" s="40"/>
      <c r="AU141" s="22" t="s">
        <v>2134</v>
      </c>
      <c r="AV141" s="22">
        <v>7</v>
      </c>
      <c r="AW141" s="22">
        <v>1</v>
      </c>
      <c r="AX141" s="22">
        <v>3</v>
      </c>
      <c r="AZ141" s="22" t="s">
        <v>2134</v>
      </c>
      <c r="BA141" s="22">
        <v>7</v>
      </c>
      <c r="BB141" s="22">
        <v>1</v>
      </c>
      <c r="BC141" s="22">
        <v>3</v>
      </c>
      <c r="BE141" s="22" t="s">
        <v>2134</v>
      </c>
      <c r="BF141" s="22">
        <v>3</v>
      </c>
      <c r="BG141" s="22">
        <v>4</v>
      </c>
      <c r="BH141" s="22">
        <v>4</v>
      </c>
      <c r="BJ141" s="22" t="s">
        <v>2134</v>
      </c>
      <c r="BK141" s="22">
        <v>3</v>
      </c>
      <c r="BL141" s="22">
        <v>4</v>
      </c>
      <c r="BM141" s="22">
        <v>4</v>
      </c>
      <c r="BS141" s="22" t="s">
        <v>2134</v>
      </c>
      <c r="BT141" s="22">
        <v>3</v>
      </c>
      <c r="BU141" s="22">
        <v>4</v>
      </c>
      <c r="BV141" s="22">
        <v>4</v>
      </c>
      <c r="CF141" s="22" t="s">
        <v>2134</v>
      </c>
      <c r="CG141" s="22">
        <v>4</v>
      </c>
      <c r="CH141" s="22">
        <v>4</v>
      </c>
      <c r="CI141" s="22">
        <v>3</v>
      </c>
      <c r="CK141" s="22" t="s">
        <v>2134</v>
      </c>
      <c r="CL141" s="22">
        <v>4</v>
      </c>
      <c r="CM141" s="22">
        <v>4</v>
      </c>
      <c r="CN141" s="22">
        <v>3</v>
      </c>
      <c r="CS141" s="22" t="s">
        <v>2134</v>
      </c>
      <c r="CT141" s="22">
        <v>1</v>
      </c>
      <c r="CU141" s="22">
        <v>3</v>
      </c>
      <c r="CV141" s="22">
        <v>3</v>
      </c>
      <c r="CW141" s="22">
        <v>7</v>
      </c>
      <c r="CY141" s="22" t="s">
        <v>2134</v>
      </c>
      <c r="CZ141" s="22">
        <v>1</v>
      </c>
      <c r="DA141" s="22">
        <v>3</v>
      </c>
      <c r="DB141" s="22">
        <v>3</v>
      </c>
      <c r="DC141" s="22">
        <v>7</v>
      </c>
      <c r="DE141" s="22" t="s">
        <v>2134</v>
      </c>
      <c r="DF141" s="22">
        <v>1</v>
      </c>
      <c r="DG141" s="22">
        <v>3</v>
      </c>
      <c r="DH141" s="22">
        <v>3</v>
      </c>
      <c r="DI141" s="22">
        <v>7</v>
      </c>
      <c r="EB141" s="22" t="s">
        <v>2134</v>
      </c>
      <c r="EC141" s="22">
        <v>4</v>
      </c>
      <c r="ED141" s="22">
        <v>2</v>
      </c>
      <c r="EE141" s="22">
        <v>1</v>
      </c>
      <c r="EH141" s="22" t="s">
        <v>2134</v>
      </c>
      <c r="EI141" s="22">
        <v>3</v>
      </c>
      <c r="EJ141" s="22">
        <v>3</v>
      </c>
      <c r="EK141" s="22">
        <v>1</v>
      </c>
      <c r="EM141" s="22" t="s">
        <v>2134</v>
      </c>
      <c r="EN141" s="22">
        <v>1</v>
      </c>
      <c r="EO141" s="22">
        <v>4</v>
      </c>
      <c r="EP141" s="22">
        <v>2</v>
      </c>
      <c r="EQ141" s="22">
        <v>1</v>
      </c>
      <c r="ES141" s="22" t="s">
        <v>2134</v>
      </c>
      <c r="ET141" s="22">
        <v>4</v>
      </c>
      <c r="EU141" s="22">
        <v>2</v>
      </c>
      <c r="EV141" s="22">
        <v>1</v>
      </c>
      <c r="EX141" s="22" t="s">
        <v>2134</v>
      </c>
      <c r="EY141" s="22">
        <v>1</v>
      </c>
      <c r="EZ141" s="22">
        <v>3</v>
      </c>
      <c r="FA141" s="22">
        <v>5</v>
      </c>
      <c r="FB141" s="22">
        <v>3</v>
      </c>
      <c r="FE141" s="22" t="s">
        <v>2134</v>
      </c>
      <c r="FF141" s="22">
        <v>1</v>
      </c>
      <c r="FG141" s="22">
        <v>3</v>
      </c>
      <c r="FH141" s="22">
        <v>5</v>
      </c>
      <c r="FI141" s="22">
        <v>3</v>
      </c>
      <c r="FK141" s="22" t="s">
        <v>2134</v>
      </c>
      <c r="FL141" s="22">
        <v>1</v>
      </c>
      <c r="FM141" s="22">
        <v>3</v>
      </c>
      <c r="FN141" s="22">
        <v>5</v>
      </c>
      <c r="FO141" s="22">
        <v>3</v>
      </c>
      <c r="GG141" s="22" t="s">
        <v>2134</v>
      </c>
      <c r="GH141" s="22">
        <v>1</v>
      </c>
      <c r="GI141" s="22">
        <v>3</v>
      </c>
      <c r="GJ141" s="22">
        <v>3</v>
      </c>
      <c r="GK141" s="22">
        <v>1</v>
      </c>
      <c r="GL141" s="22">
        <v>2</v>
      </c>
      <c r="GN141" s="22" t="s">
        <v>2134</v>
      </c>
      <c r="GO141" s="22">
        <v>1</v>
      </c>
      <c r="GP141" s="22">
        <v>3</v>
      </c>
      <c r="GQ141" s="22">
        <v>3</v>
      </c>
      <c r="GR141" s="22">
        <v>1</v>
      </c>
      <c r="GS141" s="22">
        <v>2</v>
      </c>
      <c r="GV141" s="22" t="s">
        <v>2134</v>
      </c>
      <c r="GW141" s="22">
        <v>3</v>
      </c>
      <c r="GX141" s="22">
        <v>1</v>
      </c>
      <c r="GY141" s="22">
        <v>1</v>
      </c>
      <c r="GZ141" s="22">
        <v>2</v>
      </c>
      <c r="HB141" s="22" t="s">
        <v>2134</v>
      </c>
      <c r="HC141" s="22">
        <v>3</v>
      </c>
      <c r="HD141" s="22">
        <v>1</v>
      </c>
      <c r="HE141" s="22">
        <v>1</v>
      </c>
      <c r="HF141" s="22">
        <v>2</v>
      </c>
    </row>
    <row r="142" spans="19:214">
      <c r="S142" s="22" t="s">
        <v>2134</v>
      </c>
      <c r="T142" s="22">
        <v>1</v>
      </c>
      <c r="U142" s="22">
        <v>1</v>
      </c>
      <c r="V142" s="22">
        <v>5</v>
      </c>
      <c r="W142" s="22">
        <v>7</v>
      </c>
      <c r="X142" s="22">
        <v>1</v>
      </c>
      <c r="AJ142" s="22" t="s">
        <v>2134</v>
      </c>
      <c r="AK142" s="22">
        <v>1</v>
      </c>
      <c r="AL142" s="22">
        <v>4</v>
      </c>
      <c r="AM142" s="22">
        <v>4</v>
      </c>
      <c r="AN142" s="22">
        <v>4</v>
      </c>
      <c r="AP142" s="22" t="s">
        <v>2134</v>
      </c>
      <c r="AQ142" s="22">
        <v>7</v>
      </c>
      <c r="AR142" s="22">
        <v>1</v>
      </c>
      <c r="AS142" s="22">
        <v>4</v>
      </c>
      <c r="AT142" s="40"/>
      <c r="AU142" s="22" t="s">
        <v>2134</v>
      </c>
      <c r="AV142" s="22">
        <v>7</v>
      </c>
      <c r="AW142" s="22">
        <v>1</v>
      </c>
      <c r="AX142" s="22">
        <v>4</v>
      </c>
      <c r="AZ142" s="22" t="s">
        <v>2134</v>
      </c>
      <c r="BA142" s="22">
        <v>7</v>
      </c>
      <c r="BB142" s="22">
        <v>1</v>
      </c>
      <c r="BC142" s="22">
        <v>4</v>
      </c>
      <c r="BE142" s="22" t="s">
        <v>2134</v>
      </c>
      <c r="BF142" s="22">
        <v>3</v>
      </c>
      <c r="BG142" s="22">
        <v>4</v>
      </c>
      <c r="BH142" s="22">
        <v>5</v>
      </c>
      <c r="BJ142" s="22" t="s">
        <v>2134</v>
      </c>
      <c r="BK142" s="22">
        <v>3</v>
      </c>
      <c r="BL142" s="22">
        <v>4</v>
      </c>
      <c r="BM142" s="22">
        <v>5</v>
      </c>
      <c r="BS142" s="22" t="s">
        <v>2134</v>
      </c>
      <c r="BT142" s="22">
        <v>3</v>
      </c>
      <c r="BU142" s="22">
        <v>4</v>
      </c>
      <c r="BV142" s="22">
        <v>5</v>
      </c>
      <c r="CF142" s="22" t="s">
        <v>2134</v>
      </c>
      <c r="CG142" s="22">
        <v>4</v>
      </c>
      <c r="CH142" s="22">
        <v>4</v>
      </c>
      <c r="CI142" s="22">
        <v>4</v>
      </c>
      <c r="CK142" s="22" t="s">
        <v>2134</v>
      </c>
      <c r="CL142" s="22">
        <v>4</v>
      </c>
      <c r="CM142" s="22">
        <v>4</v>
      </c>
      <c r="CN142" s="22">
        <v>4</v>
      </c>
      <c r="CS142" s="22" t="s">
        <v>2134</v>
      </c>
      <c r="CT142" s="22">
        <v>1</v>
      </c>
      <c r="CU142" s="22">
        <v>3</v>
      </c>
      <c r="CV142" s="22">
        <v>3</v>
      </c>
      <c r="CW142" s="22">
        <v>8</v>
      </c>
      <c r="CY142" s="22" t="s">
        <v>2134</v>
      </c>
      <c r="CZ142" s="22">
        <v>1</v>
      </c>
      <c r="DA142" s="22">
        <v>3</v>
      </c>
      <c r="DB142" s="22">
        <v>3</v>
      </c>
      <c r="DC142" s="22">
        <v>8</v>
      </c>
      <c r="DE142" s="22" t="s">
        <v>2134</v>
      </c>
      <c r="DF142" s="22">
        <v>1</v>
      </c>
      <c r="DG142" s="22">
        <v>3</v>
      </c>
      <c r="DH142" s="22">
        <v>3</v>
      </c>
      <c r="DI142" s="22">
        <v>8</v>
      </c>
      <c r="EB142" s="22">
        <v>9133612</v>
      </c>
      <c r="EC142" s="22">
        <v>4</v>
      </c>
      <c r="ED142" s="22">
        <v>2</v>
      </c>
      <c r="EE142" s="22">
        <v>2</v>
      </c>
      <c r="EH142" s="22">
        <v>9206506</v>
      </c>
      <c r="EI142" s="22">
        <v>3</v>
      </c>
      <c r="EJ142" s="22">
        <v>3</v>
      </c>
      <c r="EK142" s="22">
        <v>2</v>
      </c>
      <c r="EM142" s="22" t="s">
        <v>2134</v>
      </c>
      <c r="EN142" s="22">
        <v>1</v>
      </c>
      <c r="EO142" s="22">
        <v>4</v>
      </c>
      <c r="EP142" s="22">
        <v>2</v>
      </c>
      <c r="EQ142" s="22">
        <v>2</v>
      </c>
      <c r="ES142" s="22" t="s">
        <v>2134</v>
      </c>
      <c r="ET142" s="22">
        <v>4</v>
      </c>
      <c r="EU142" s="22">
        <v>2</v>
      </c>
      <c r="EV142" s="22">
        <v>2</v>
      </c>
      <c r="EX142" s="22" t="s">
        <v>2134</v>
      </c>
      <c r="EY142" s="22">
        <v>1</v>
      </c>
      <c r="EZ142" s="22">
        <v>3</v>
      </c>
      <c r="FA142" s="22">
        <v>5</v>
      </c>
      <c r="FB142" s="22">
        <v>4</v>
      </c>
      <c r="FE142" s="22" t="s">
        <v>2134</v>
      </c>
      <c r="FF142" s="22">
        <v>1</v>
      </c>
      <c r="FG142" s="22">
        <v>3</v>
      </c>
      <c r="FH142" s="22">
        <v>5</v>
      </c>
      <c r="FI142" s="22">
        <v>4</v>
      </c>
      <c r="FK142" s="22" t="s">
        <v>2134</v>
      </c>
      <c r="FL142" s="22">
        <v>1</v>
      </c>
      <c r="FM142" s="22">
        <v>3</v>
      </c>
      <c r="FN142" s="22">
        <v>5</v>
      </c>
      <c r="FO142" s="22">
        <v>4</v>
      </c>
      <c r="GG142" s="22" t="s">
        <v>2134</v>
      </c>
      <c r="GH142" s="22">
        <v>1</v>
      </c>
      <c r="GI142" s="22">
        <v>3</v>
      </c>
      <c r="GJ142" s="22">
        <v>3</v>
      </c>
      <c r="GK142" s="22">
        <v>1</v>
      </c>
      <c r="GL142" s="22">
        <v>3</v>
      </c>
      <c r="GN142" s="22" t="s">
        <v>2134</v>
      </c>
      <c r="GO142" s="22">
        <v>1</v>
      </c>
      <c r="GP142" s="22">
        <v>3</v>
      </c>
      <c r="GQ142" s="22">
        <v>3</v>
      </c>
      <c r="GR142" s="22">
        <v>1</v>
      </c>
      <c r="GS142" s="22">
        <v>3</v>
      </c>
      <c r="GV142" s="22" t="s">
        <v>2134</v>
      </c>
      <c r="GW142" s="22">
        <v>3</v>
      </c>
      <c r="GX142" s="22">
        <v>1</v>
      </c>
      <c r="GY142" s="22">
        <v>1</v>
      </c>
      <c r="GZ142" s="22">
        <v>3</v>
      </c>
      <c r="HB142" s="22" t="s">
        <v>2134</v>
      </c>
      <c r="HC142" s="22">
        <v>3</v>
      </c>
      <c r="HD142" s="22">
        <v>1</v>
      </c>
      <c r="HE142" s="22">
        <v>1</v>
      </c>
      <c r="HF142" s="22">
        <v>3</v>
      </c>
    </row>
    <row r="143" spans="19:214">
      <c r="S143" s="22" t="s">
        <v>2134</v>
      </c>
      <c r="T143" s="22">
        <v>1</v>
      </c>
      <c r="U143" s="22">
        <v>1</v>
      </c>
      <c r="V143" s="22">
        <v>5</v>
      </c>
      <c r="W143" s="22">
        <v>7</v>
      </c>
      <c r="X143" s="22">
        <v>2</v>
      </c>
      <c r="AJ143" s="22" t="s">
        <v>2134</v>
      </c>
      <c r="AK143" s="22">
        <v>1</v>
      </c>
      <c r="AL143" s="22">
        <v>4</v>
      </c>
      <c r="AM143" s="22">
        <v>4</v>
      </c>
      <c r="AN143" s="22">
        <v>5</v>
      </c>
      <c r="AP143" s="22" t="s">
        <v>2134</v>
      </c>
      <c r="AQ143" s="22">
        <v>7</v>
      </c>
      <c r="AR143" s="22">
        <v>1</v>
      </c>
      <c r="AS143" s="22">
        <v>5</v>
      </c>
      <c r="AT143" s="40"/>
      <c r="AU143" s="22" t="s">
        <v>2134</v>
      </c>
      <c r="AV143" s="22">
        <v>7</v>
      </c>
      <c r="AW143" s="22">
        <v>1</v>
      </c>
      <c r="AX143" s="22">
        <v>5</v>
      </c>
      <c r="AZ143" s="22" t="s">
        <v>2134</v>
      </c>
      <c r="BA143" s="22">
        <v>7</v>
      </c>
      <c r="BB143" s="22">
        <v>1</v>
      </c>
      <c r="BC143" s="22">
        <v>5</v>
      </c>
      <c r="BE143" s="22" t="s">
        <v>2134</v>
      </c>
      <c r="BF143" s="22">
        <v>3</v>
      </c>
      <c r="BG143" s="22">
        <v>4</v>
      </c>
      <c r="BH143" s="22">
        <v>6</v>
      </c>
      <c r="BJ143" s="22" t="s">
        <v>2134</v>
      </c>
      <c r="BK143" s="22">
        <v>3</v>
      </c>
      <c r="BL143" s="22">
        <v>4</v>
      </c>
      <c r="BM143" s="22">
        <v>6</v>
      </c>
      <c r="BS143" s="22" t="s">
        <v>2134</v>
      </c>
      <c r="BT143" s="22">
        <v>3</v>
      </c>
      <c r="BU143" s="22">
        <v>4</v>
      </c>
      <c r="BV143" s="22">
        <v>6</v>
      </c>
      <c r="CF143" s="22" t="s">
        <v>2134</v>
      </c>
      <c r="CG143" s="22">
        <v>4</v>
      </c>
      <c r="CH143" s="22">
        <v>4</v>
      </c>
      <c r="CI143" s="22">
        <v>5</v>
      </c>
      <c r="CK143" s="22" t="s">
        <v>2134</v>
      </c>
      <c r="CL143" s="22">
        <v>4</v>
      </c>
      <c r="CM143" s="22">
        <v>4</v>
      </c>
      <c r="CN143" s="22">
        <v>5</v>
      </c>
      <c r="CS143" s="22" t="s">
        <v>2134</v>
      </c>
      <c r="CT143" s="22">
        <v>1</v>
      </c>
      <c r="CU143" s="22">
        <v>3</v>
      </c>
      <c r="CV143" s="22">
        <v>4</v>
      </c>
      <c r="CW143" s="22">
        <v>1</v>
      </c>
      <c r="CY143" s="22" t="s">
        <v>2134</v>
      </c>
      <c r="CZ143" s="22">
        <v>1</v>
      </c>
      <c r="DA143" s="22">
        <v>3</v>
      </c>
      <c r="DB143" s="22">
        <v>4</v>
      </c>
      <c r="DC143" s="22">
        <v>1</v>
      </c>
      <c r="DE143" s="22" t="s">
        <v>2134</v>
      </c>
      <c r="DF143" s="22">
        <v>1</v>
      </c>
      <c r="DG143" s="22">
        <v>3</v>
      </c>
      <c r="DH143" s="22">
        <v>4</v>
      </c>
      <c r="DI143" s="22">
        <v>1</v>
      </c>
      <c r="EB143" s="22">
        <v>9133612</v>
      </c>
      <c r="EC143" s="22">
        <v>4</v>
      </c>
      <c r="ED143" s="22">
        <v>2</v>
      </c>
      <c r="EE143" s="22">
        <v>3</v>
      </c>
      <c r="EH143" s="22">
        <v>9206506</v>
      </c>
      <c r="EI143" s="22">
        <v>3</v>
      </c>
      <c r="EJ143" s="22">
        <v>3</v>
      </c>
      <c r="EK143" s="22">
        <v>3</v>
      </c>
      <c r="EM143" s="22" t="s">
        <v>2134</v>
      </c>
      <c r="EN143" s="22">
        <v>1</v>
      </c>
      <c r="EO143" s="22">
        <v>4</v>
      </c>
      <c r="EP143" s="22">
        <v>2</v>
      </c>
      <c r="EQ143" s="22">
        <v>3</v>
      </c>
      <c r="ES143" s="22" t="s">
        <v>2134</v>
      </c>
      <c r="ET143" s="22">
        <v>4</v>
      </c>
      <c r="EU143" s="22">
        <v>2</v>
      </c>
      <c r="EV143" s="22">
        <v>3</v>
      </c>
      <c r="EX143" s="22" t="s">
        <v>2134</v>
      </c>
      <c r="EY143" s="22">
        <v>1</v>
      </c>
      <c r="EZ143" s="22">
        <v>3</v>
      </c>
      <c r="FA143" s="22">
        <v>6</v>
      </c>
      <c r="FB143" s="22">
        <v>1</v>
      </c>
      <c r="FE143" s="22" t="s">
        <v>2134</v>
      </c>
      <c r="FF143" s="22">
        <v>1</v>
      </c>
      <c r="FG143" s="22">
        <v>3</v>
      </c>
      <c r="FH143" s="22">
        <v>6</v>
      </c>
      <c r="FI143" s="22">
        <v>1</v>
      </c>
      <c r="FK143" s="22" t="s">
        <v>2134</v>
      </c>
      <c r="FL143" s="22">
        <v>1</v>
      </c>
      <c r="FM143" s="22">
        <v>3</v>
      </c>
      <c r="FN143" s="22">
        <v>6</v>
      </c>
      <c r="FO143" s="22">
        <v>1</v>
      </c>
      <c r="GG143" s="22" t="s">
        <v>2134</v>
      </c>
      <c r="GH143" s="22">
        <v>1</v>
      </c>
      <c r="GI143" s="22">
        <v>3</v>
      </c>
      <c r="GJ143" s="22">
        <v>3</v>
      </c>
      <c r="GK143" s="22">
        <v>2</v>
      </c>
      <c r="GL143" s="22">
        <v>1</v>
      </c>
      <c r="GN143" s="22" t="s">
        <v>2134</v>
      </c>
      <c r="GO143" s="22">
        <v>1</v>
      </c>
      <c r="GP143" s="22">
        <v>3</v>
      </c>
      <c r="GQ143" s="22">
        <v>3</v>
      </c>
      <c r="GR143" s="22">
        <v>2</v>
      </c>
      <c r="GS143" s="22">
        <v>1</v>
      </c>
      <c r="GV143" s="22" t="s">
        <v>2134</v>
      </c>
      <c r="GW143" s="22">
        <v>3</v>
      </c>
      <c r="GX143" s="22">
        <v>1</v>
      </c>
      <c r="GY143" s="22">
        <v>1</v>
      </c>
      <c r="GZ143" s="22">
        <v>4</v>
      </c>
      <c r="HB143" s="22" t="s">
        <v>2134</v>
      </c>
      <c r="HC143" s="22">
        <v>3</v>
      </c>
      <c r="HD143" s="22">
        <v>1</v>
      </c>
      <c r="HE143" s="22">
        <v>1</v>
      </c>
      <c r="HF143" s="22">
        <v>4</v>
      </c>
    </row>
    <row r="144" spans="19:214">
      <c r="S144" s="22" t="s">
        <v>2134</v>
      </c>
      <c r="T144" s="22">
        <v>1</v>
      </c>
      <c r="U144" s="22">
        <v>1</v>
      </c>
      <c r="V144" s="22">
        <v>5</v>
      </c>
      <c r="W144" s="22">
        <v>7</v>
      </c>
      <c r="X144" s="22">
        <v>3</v>
      </c>
      <c r="AJ144" s="22" t="s">
        <v>2134</v>
      </c>
      <c r="AK144" s="22">
        <v>1</v>
      </c>
      <c r="AL144" s="22">
        <v>4</v>
      </c>
      <c r="AM144" s="22">
        <v>5</v>
      </c>
      <c r="AN144" s="22">
        <v>1</v>
      </c>
      <c r="AP144" s="22" t="s">
        <v>2807</v>
      </c>
      <c r="AQ144" s="22">
        <v>7</v>
      </c>
      <c r="AR144" s="22">
        <v>2</v>
      </c>
      <c r="AS144" s="22">
        <v>1</v>
      </c>
      <c r="AT144" s="40"/>
      <c r="AU144" s="22" t="s">
        <v>2134</v>
      </c>
      <c r="AV144" s="22">
        <v>7</v>
      </c>
      <c r="AW144" s="22">
        <v>2</v>
      </c>
      <c r="AX144" s="22">
        <v>1</v>
      </c>
      <c r="AZ144" s="22" t="s">
        <v>2134</v>
      </c>
      <c r="BA144" s="22">
        <v>7</v>
      </c>
      <c r="BB144" s="22">
        <v>2</v>
      </c>
      <c r="BC144" s="22">
        <v>1</v>
      </c>
      <c r="BE144" s="22" t="s">
        <v>2809</v>
      </c>
      <c r="BF144" s="22">
        <v>3</v>
      </c>
      <c r="BG144" s="22">
        <v>4</v>
      </c>
      <c r="BH144" s="22">
        <v>7</v>
      </c>
      <c r="BJ144" s="22" t="s">
        <v>2134</v>
      </c>
      <c r="BK144" s="22">
        <v>3</v>
      </c>
      <c r="BL144" s="22">
        <v>4</v>
      </c>
      <c r="BM144" s="22">
        <v>7</v>
      </c>
      <c r="BS144" s="22" t="s">
        <v>2134</v>
      </c>
      <c r="BT144" s="22">
        <v>3</v>
      </c>
      <c r="BU144" s="22">
        <v>4</v>
      </c>
      <c r="BV144" s="22">
        <v>7</v>
      </c>
      <c r="CF144" s="22" t="s">
        <v>2134</v>
      </c>
      <c r="CG144" s="22">
        <v>4</v>
      </c>
      <c r="CH144" s="22">
        <v>5</v>
      </c>
      <c r="CI144" s="22">
        <v>1</v>
      </c>
      <c r="CK144" s="22" t="s">
        <v>2134</v>
      </c>
      <c r="CL144" s="22">
        <v>4</v>
      </c>
      <c r="CM144" s="22">
        <v>5</v>
      </c>
      <c r="CN144" s="22">
        <v>1</v>
      </c>
      <c r="CS144" s="22" t="s">
        <v>2134</v>
      </c>
      <c r="CT144" s="22">
        <v>1</v>
      </c>
      <c r="CU144" s="22">
        <v>3</v>
      </c>
      <c r="CV144" s="22">
        <v>4</v>
      </c>
      <c r="CW144" s="22">
        <v>2</v>
      </c>
      <c r="CY144" s="22" t="s">
        <v>2134</v>
      </c>
      <c r="CZ144" s="22">
        <v>1</v>
      </c>
      <c r="DA144" s="22">
        <v>3</v>
      </c>
      <c r="DB144" s="22">
        <v>4</v>
      </c>
      <c r="DC144" s="22">
        <v>2</v>
      </c>
      <c r="DE144" s="22" t="s">
        <v>2134</v>
      </c>
      <c r="DF144" s="22">
        <v>1</v>
      </c>
      <c r="DG144" s="22">
        <v>3</v>
      </c>
      <c r="DH144" s="22">
        <v>4</v>
      </c>
      <c r="DI144" s="22">
        <v>2</v>
      </c>
      <c r="EB144" s="22" t="s">
        <v>2134</v>
      </c>
      <c r="EC144" s="22">
        <v>4</v>
      </c>
      <c r="ED144" s="22">
        <v>2</v>
      </c>
      <c r="EE144" s="22">
        <v>4</v>
      </c>
      <c r="EH144" s="22">
        <v>9206506</v>
      </c>
      <c r="EI144" s="22">
        <v>3</v>
      </c>
      <c r="EJ144" s="22">
        <v>3</v>
      </c>
      <c r="EK144" s="22">
        <v>4</v>
      </c>
      <c r="EM144" s="22" t="s">
        <v>2134</v>
      </c>
      <c r="EN144" s="22">
        <v>1</v>
      </c>
      <c r="EO144" s="22">
        <v>4</v>
      </c>
      <c r="EP144" s="22">
        <v>2</v>
      </c>
      <c r="EQ144" s="22">
        <v>4</v>
      </c>
      <c r="ES144" s="22" t="s">
        <v>2134</v>
      </c>
      <c r="ET144" s="22">
        <v>4</v>
      </c>
      <c r="EU144" s="22">
        <v>2</v>
      </c>
      <c r="EV144" s="22">
        <v>4</v>
      </c>
      <c r="EX144" s="22" t="s">
        <v>2134</v>
      </c>
      <c r="EY144" s="22">
        <v>1</v>
      </c>
      <c r="EZ144" s="22">
        <v>3</v>
      </c>
      <c r="FA144" s="22">
        <v>6</v>
      </c>
      <c r="FB144" s="22">
        <v>2</v>
      </c>
      <c r="FE144" s="22" t="s">
        <v>2134</v>
      </c>
      <c r="FF144" s="22">
        <v>1</v>
      </c>
      <c r="FG144" s="22">
        <v>3</v>
      </c>
      <c r="FH144" s="22">
        <v>6</v>
      </c>
      <c r="FI144" s="22">
        <v>2</v>
      </c>
      <c r="FK144" s="22" t="s">
        <v>2134</v>
      </c>
      <c r="FL144" s="22">
        <v>1</v>
      </c>
      <c r="FM144" s="22">
        <v>3</v>
      </c>
      <c r="FN144" s="22">
        <v>6</v>
      </c>
      <c r="FO144" s="22">
        <v>2</v>
      </c>
      <c r="GG144" s="22" t="s">
        <v>2134</v>
      </c>
      <c r="GH144" s="22">
        <v>1</v>
      </c>
      <c r="GI144" s="22">
        <v>3</v>
      </c>
      <c r="GJ144" s="22">
        <v>3</v>
      </c>
      <c r="GK144" s="22">
        <v>2</v>
      </c>
      <c r="GL144" s="22">
        <v>2</v>
      </c>
      <c r="GN144" s="22" t="s">
        <v>2134</v>
      </c>
      <c r="GO144" s="22">
        <v>1</v>
      </c>
      <c r="GP144" s="22">
        <v>3</v>
      </c>
      <c r="GQ144" s="22">
        <v>3</v>
      </c>
      <c r="GR144" s="22">
        <v>2</v>
      </c>
      <c r="GS144" s="22">
        <v>2</v>
      </c>
      <c r="GV144" s="22" t="s">
        <v>2134</v>
      </c>
      <c r="GW144" s="22">
        <v>3</v>
      </c>
      <c r="GX144" s="22">
        <v>1</v>
      </c>
      <c r="GY144" s="22">
        <v>2</v>
      </c>
      <c r="GZ144" s="22">
        <v>1</v>
      </c>
      <c r="HB144" s="22" t="s">
        <v>2134</v>
      </c>
      <c r="HC144" s="22">
        <v>3</v>
      </c>
      <c r="HD144" s="22">
        <v>1</v>
      </c>
      <c r="HE144" s="22">
        <v>2</v>
      </c>
      <c r="HF144" s="22">
        <v>1</v>
      </c>
    </row>
    <row r="145" spans="19:214">
      <c r="S145" s="22" t="s">
        <v>2134</v>
      </c>
      <c r="T145" s="22">
        <v>1</v>
      </c>
      <c r="U145" s="22">
        <v>1</v>
      </c>
      <c r="V145" s="22">
        <v>5</v>
      </c>
      <c r="W145" s="22">
        <v>7</v>
      </c>
      <c r="X145" s="22">
        <v>4</v>
      </c>
      <c r="AJ145" s="22" t="s">
        <v>2134</v>
      </c>
      <c r="AK145" s="22">
        <v>1</v>
      </c>
      <c r="AL145" s="22">
        <v>4</v>
      </c>
      <c r="AM145" s="22">
        <v>5</v>
      </c>
      <c r="AN145" s="22">
        <v>2</v>
      </c>
      <c r="AP145" s="22" t="s">
        <v>2808</v>
      </c>
      <c r="AQ145" s="22">
        <v>7</v>
      </c>
      <c r="AR145" s="22">
        <v>2</v>
      </c>
      <c r="AS145" s="22">
        <v>2</v>
      </c>
      <c r="AT145" s="40"/>
      <c r="AU145" s="22" t="s">
        <v>2134</v>
      </c>
      <c r="AV145" s="22">
        <v>7</v>
      </c>
      <c r="AW145" s="22">
        <v>2</v>
      </c>
      <c r="AX145" s="22">
        <v>2</v>
      </c>
      <c r="AZ145" s="22" t="s">
        <v>2134</v>
      </c>
      <c r="BA145" s="22">
        <v>7</v>
      </c>
      <c r="BB145" s="22">
        <v>2</v>
      </c>
      <c r="BC145" s="22">
        <v>2</v>
      </c>
      <c r="BE145" s="22" t="s">
        <v>2134</v>
      </c>
      <c r="BF145" s="22">
        <v>3</v>
      </c>
      <c r="BG145" s="22">
        <v>5</v>
      </c>
      <c r="BH145" s="22">
        <v>1</v>
      </c>
      <c r="BJ145" s="22" t="s">
        <v>2134</v>
      </c>
      <c r="BK145" s="22">
        <v>3</v>
      </c>
      <c r="BL145" s="22">
        <v>5</v>
      </c>
      <c r="BM145" s="22">
        <v>1</v>
      </c>
      <c r="BS145" s="22" t="s">
        <v>2134</v>
      </c>
      <c r="BT145" s="22">
        <v>3</v>
      </c>
      <c r="BU145" s="22">
        <v>5</v>
      </c>
      <c r="BV145" s="22">
        <v>1</v>
      </c>
      <c r="CF145" s="22" t="s">
        <v>2134</v>
      </c>
      <c r="CG145" s="22">
        <v>4</v>
      </c>
      <c r="CH145" s="22">
        <v>5</v>
      </c>
      <c r="CI145" s="22">
        <v>2</v>
      </c>
      <c r="CK145" s="22" t="s">
        <v>2134</v>
      </c>
      <c r="CL145" s="22">
        <v>4</v>
      </c>
      <c r="CM145" s="22">
        <v>5</v>
      </c>
      <c r="CN145" s="22">
        <v>2</v>
      </c>
      <c r="CS145" s="22" t="s">
        <v>2134</v>
      </c>
      <c r="CT145" s="22">
        <v>1</v>
      </c>
      <c r="CU145" s="22">
        <v>3</v>
      </c>
      <c r="CV145" s="22">
        <v>4</v>
      </c>
      <c r="CW145" s="22">
        <v>3</v>
      </c>
      <c r="CY145" s="22" t="s">
        <v>2134</v>
      </c>
      <c r="CZ145" s="22">
        <v>1</v>
      </c>
      <c r="DA145" s="22">
        <v>3</v>
      </c>
      <c r="DB145" s="22">
        <v>4</v>
      </c>
      <c r="DC145" s="22">
        <v>3</v>
      </c>
      <c r="DE145" s="22" t="s">
        <v>2134</v>
      </c>
      <c r="DF145" s="22">
        <v>1</v>
      </c>
      <c r="DG145" s="22">
        <v>3</v>
      </c>
      <c r="DH145" s="22">
        <v>4</v>
      </c>
      <c r="DI145" s="22">
        <v>3</v>
      </c>
      <c r="EB145" s="22" t="s">
        <v>2134</v>
      </c>
      <c r="EC145" s="22">
        <v>4</v>
      </c>
      <c r="ED145" s="22">
        <v>2</v>
      </c>
      <c r="EE145" s="22">
        <v>5</v>
      </c>
      <c r="EH145" s="22">
        <v>9206506</v>
      </c>
      <c r="EI145" s="22">
        <v>3</v>
      </c>
      <c r="EJ145" s="22">
        <v>3</v>
      </c>
      <c r="EK145" s="22">
        <v>5</v>
      </c>
      <c r="EM145" s="22" t="s">
        <v>2134</v>
      </c>
      <c r="EN145" s="22">
        <v>1</v>
      </c>
      <c r="EO145" s="22">
        <v>4</v>
      </c>
      <c r="EP145" s="22">
        <v>2</v>
      </c>
      <c r="EQ145" s="22">
        <v>5</v>
      </c>
      <c r="ES145" s="22" t="s">
        <v>2134</v>
      </c>
      <c r="ET145" s="22">
        <v>4</v>
      </c>
      <c r="EU145" s="22">
        <v>2</v>
      </c>
      <c r="EV145" s="22">
        <v>5</v>
      </c>
      <c r="EX145" s="22" t="s">
        <v>2134</v>
      </c>
      <c r="EY145" s="22">
        <v>1</v>
      </c>
      <c r="EZ145" s="22">
        <v>3</v>
      </c>
      <c r="FA145" s="22">
        <v>6</v>
      </c>
      <c r="FB145" s="22">
        <v>3</v>
      </c>
      <c r="FE145" s="22" t="s">
        <v>2134</v>
      </c>
      <c r="FF145" s="22">
        <v>1</v>
      </c>
      <c r="FG145" s="22">
        <v>3</v>
      </c>
      <c r="FH145" s="22">
        <v>6</v>
      </c>
      <c r="FI145" s="22">
        <v>3</v>
      </c>
      <c r="FK145" s="22" t="s">
        <v>2134</v>
      </c>
      <c r="FL145" s="22">
        <v>1</v>
      </c>
      <c r="FM145" s="22">
        <v>3</v>
      </c>
      <c r="FN145" s="22">
        <v>6</v>
      </c>
      <c r="FO145" s="22">
        <v>3</v>
      </c>
      <c r="GG145" s="22" t="s">
        <v>2134</v>
      </c>
      <c r="GH145" s="22">
        <v>1</v>
      </c>
      <c r="GI145" s="22">
        <v>3</v>
      </c>
      <c r="GJ145" s="22">
        <v>3</v>
      </c>
      <c r="GK145" s="22">
        <v>2</v>
      </c>
      <c r="GL145" s="22">
        <v>3</v>
      </c>
      <c r="GN145" s="22" t="s">
        <v>2134</v>
      </c>
      <c r="GO145" s="22">
        <v>1</v>
      </c>
      <c r="GP145" s="22">
        <v>3</v>
      </c>
      <c r="GQ145" s="22">
        <v>3</v>
      </c>
      <c r="GR145" s="22">
        <v>2</v>
      </c>
      <c r="GS145" s="22">
        <v>3</v>
      </c>
      <c r="GV145" s="22" t="s">
        <v>2134</v>
      </c>
      <c r="GW145" s="22">
        <v>3</v>
      </c>
      <c r="GX145" s="22">
        <v>1</v>
      </c>
      <c r="GY145" s="22">
        <v>2</v>
      </c>
      <c r="GZ145" s="22">
        <v>2</v>
      </c>
      <c r="HB145" s="22" t="s">
        <v>2134</v>
      </c>
      <c r="HC145" s="22">
        <v>3</v>
      </c>
      <c r="HD145" s="22">
        <v>1</v>
      </c>
      <c r="HE145" s="22">
        <v>2</v>
      </c>
      <c r="HF145" s="22">
        <v>2</v>
      </c>
    </row>
    <row r="146" spans="19:214">
      <c r="S146" s="22" t="s">
        <v>2134</v>
      </c>
      <c r="T146" s="22">
        <v>1</v>
      </c>
      <c r="U146" s="22">
        <v>1</v>
      </c>
      <c r="V146" s="22">
        <v>6</v>
      </c>
      <c r="W146" s="22">
        <v>1</v>
      </c>
      <c r="X146" s="22">
        <v>1</v>
      </c>
      <c r="AJ146" s="22" t="s">
        <v>2134</v>
      </c>
      <c r="AK146" s="22">
        <v>1</v>
      </c>
      <c r="AL146" s="22">
        <v>4</v>
      </c>
      <c r="AM146" s="22">
        <v>5</v>
      </c>
      <c r="AN146" s="22">
        <v>3</v>
      </c>
      <c r="AP146" s="22" t="s">
        <v>2808</v>
      </c>
      <c r="AQ146" s="22">
        <v>7</v>
      </c>
      <c r="AR146" s="22">
        <v>2</v>
      </c>
      <c r="AS146" s="22">
        <v>3</v>
      </c>
      <c r="AT146" s="40"/>
      <c r="AU146" s="22" t="s">
        <v>2134</v>
      </c>
      <c r="AV146" s="22">
        <v>7</v>
      </c>
      <c r="AW146" s="22">
        <v>2</v>
      </c>
      <c r="AX146" s="22">
        <v>3</v>
      </c>
      <c r="AZ146" s="22" t="s">
        <v>2134</v>
      </c>
      <c r="BA146" s="22">
        <v>7</v>
      </c>
      <c r="BB146" s="22">
        <v>2</v>
      </c>
      <c r="BC146" s="22">
        <v>3</v>
      </c>
      <c r="BE146" s="22" t="s">
        <v>2134</v>
      </c>
      <c r="BF146" s="22">
        <v>3</v>
      </c>
      <c r="BG146" s="22">
        <v>5</v>
      </c>
      <c r="BH146" s="22">
        <v>2</v>
      </c>
      <c r="BJ146" s="22" t="s">
        <v>2134</v>
      </c>
      <c r="BK146" s="22">
        <v>3</v>
      </c>
      <c r="BL146" s="22">
        <v>5</v>
      </c>
      <c r="BM146" s="22">
        <v>2</v>
      </c>
      <c r="BS146" s="22" t="s">
        <v>2134</v>
      </c>
      <c r="BT146" s="22">
        <v>3</v>
      </c>
      <c r="BU146" s="22">
        <v>5</v>
      </c>
      <c r="BV146" s="22">
        <v>2</v>
      </c>
      <c r="CF146" s="22" t="s">
        <v>2134</v>
      </c>
      <c r="CG146" s="22">
        <v>4</v>
      </c>
      <c r="CH146" s="22">
        <v>5</v>
      </c>
      <c r="CI146" s="22">
        <v>3</v>
      </c>
      <c r="CK146" s="22" t="s">
        <v>2134</v>
      </c>
      <c r="CL146" s="22">
        <v>4</v>
      </c>
      <c r="CM146" s="22">
        <v>5</v>
      </c>
      <c r="CN146" s="22">
        <v>3</v>
      </c>
      <c r="CS146" s="22" t="s">
        <v>2134</v>
      </c>
      <c r="CT146" s="22">
        <v>1</v>
      </c>
      <c r="CU146" s="22">
        <v>3</v>
      </c>
      <c r="CV146" s="22">
        <v>4</v>
      </c>
      <c r="CW146" s="22">
        <v>4</v>
      </c>
      <c r="CY146" s="22" t="s">
        <v>2134</v>
      </c>
      <c r="CZ146" s="22">
        <v>1</v>
      </c>
      <c r="DA146" s="22">
        <v>3</v>
      </c>
      <c r="DB146" s="22">
        <v>4</v>
      </c>
      <c r="DC146" s="22">
        <v>4</v>
      </c>
      <c r="DE146" s="22" t="s">
        <v>2134</v>
      </c>
      <c r="DF146" s="22">
        <v>1</v>
      </c>
      <c r="DG146" s="22">
        <v>3</v>
      </c>
      <c r="DH146" s="22">
        <v>4</v>
      </c>
      <c r="DI146" s="22">
        <v>4</v>
      </c>
      <c r="EB146" s="22" t="s">
        <v>2134</v>
      </c>
      <c r="EC146" s="22">
        <v>4</v>
      </c>
      <c r="ED146" s="22">
        <v>2</v>
      </c>
      <c r="EE146" s="22">
        <v>6</v>
      </c>
      <c r="EH146" s="22">
        <v>9206506</v>
      </c>
      <c r="EI146" s="22">
        <v>3</v>
      </c>
      <c r="EJ146" s="22">
        <v>3</v>
      </c>
      <c r="EK146" s="22">
        <v>6</v>
      </c>
      <c r="EM146" s="22" t="s">
        <v>2134</v>
      </c>
      <c r="EN146" s="22">
        <v>1</v>
      </c>
      <c r="EO146" s="22">
        <v>4</v>
      </c>
      <c r="EP146" s="22">
        <v>2</v>
      </c>
      <c r="EQ146" s="22">
        <v>6</v>
      </c>
      <c r="ES146" s="22" t="s">
        <v>2134</v>
      </c>
      <c r="ET146" s="22">
        <v>4</v>
      </c>
      <c r="EU146" s="22">
        <v>2</v>
      </c>
      <c r="EV146" s="22">
        <v>6</v>
      </c>
      <c r="EX146" s="22" t="s">
        <v>2134</v>
      </c>
      <c r="EY146" s="22">
        <v>1</v>
      </c>
      <c r="EZ146" s="22">
        <v>3</v>
      </c>
      <c r="FA146" s="22">
        <v>6</v>
      </c>
      <c r="FB146" s="22">
        <v>4</v>
      </c>
      <c r="FE146" s="22" t="s">
        <v>2134</v>
      </c>
      <c r="FF146" s="22">
        <v>1</v>
      </c>
      <c r="FG146" s="22">
        <v>3</v>
      </c>
      <c r="FH146" s="22">
        <v>6</v>
      </c>
      <c r="FI146" s="22">
        <v>4</v>
      </c>
      <c r="FK146" s="22" t="s">
        <v>2134</v>
      </c>
      <c r="FL146" s="22">
        <v>1</v>
      </c>
      <c r="FM146" s="22">
        <v>3</v>
      </c>
      <c r="FN146" s="22">
        <v>6</v>
      </c>
      <c r="FO146" s="22">
        <v>4</v>
      </c>
      <c r="GG146" s="22" t="s">
        <v>2134</v>
      </c>
      <c r="GH146" s="22">
        <v>1</v>
      </c>
      <c r="GI146" s="22">
        <v>3</v>
      </c>
      <c r="GJ146" s="22">
        <v>3</v>
      </c>
      <c r="GK146" s="22">
        <v>3</v>
      </c>
      <c r="GL146" s="22">
        <v>1</v>
      </c>
      <c r="GN146" s="22" t="s">
        <v>2134</v>
      </c>
      <c r="GO146" s="22">
        <v>1</v>
      </c>
      <c r="GP146" s="22">
        <v>3</v>
      </c>
      <c r="GQ146" s="22">
        <v>3</v>
      </c>
      <c r="GR146" s="22">
        <v>3</v>
      </c>
      <c r="GS146" s="22">
        <v>1</v>
      </c>
      <c r="GV146" s="22" t="s">
        <v>2134</v>
      </c>
      <c r="GW146" s="22">
        <v>3</v>
      </c>
      <c r="GX146" s="22">
        <v>1</v>
      </c>
      <c r="GY146" s="22">
        <v>2</v>
      </c>
      <c r="GZ146" s="22">
        <v>3</v>
      </c>
      <c r="HB146" s="22" t="s">
        <v>2134</v>
      </c>
      <c r="HC146" s="22">
        <v>3</v>
      </c>
      <c r="HD146" s="22">
        <v>1</v>
      </c>
      <c r="HE146" s="22">
        <v>2</v>
      </c>
      <c r="HF146" s="22">
        <v>3</v>
      </c>
    </row>
    <row r="147" spans="19:214">
      <c r="S147" s="22" t="s">
        <v>2134</v>
      </c>
      <c r="T147" s="22">
        <v>1</v>
      </c>
      <c r="U147" s="22">
        <v>1</v>
      </c>
      <c r="V147" s="22">
        <v>6</v>
      </c>
      <c r="W147" s="22">
        <v>1</v>
      </c>
      <c r="X147" s="22">
        <v>2</v>
      </c>
      <c r="AJ147" s="22" t="s">
        <v>2134</v>
      </c>
      <c r="AK147" s="22">
        <v>1</v>
      </c>
      <c r="AL147" s="22">
        <v>4</v>
      </c>
      <c r="AM147" s="22">
        <v>5</v>
      </c>
      <c r="AN147" s="22">
        <v>4</v>
      </c>
      <c r="AP147" s="22" t="s">
        <v>2808</v>
      </c>
      <c r="AQ147" s="22">
        <v>7</v>
      </c>
      <c r="AR147" s="22">
        <v>2</v>
      </c>
      <c r="AS147" s="22">
        <v>4</v>
      </c>
      <c r="AT147" s="40"/>
      <c r="AU147" s="22" t="s">
        <v>2134</v>
      </c>
      <c r="AV147" s="22">
        <v>7</v>
      </c>
      <c r="AW147" s="22">
        <v>2</v>
      </c>
      <c r="AX147" s="22">
        <v>4</v>
      </c>
      <c r="AZ147" s="22" t="s">
        <v>2134</v>
      </c>
      <c r="BA147" s="22">
        <v>7</v>
      </c>
      <c r="BB147" s="22">
        <v>2</v>
      </c>
      <c r="BC147" s="22">
        <v>4</v>
      </c>
      <c r="BE147" s="22" t="s">
        <v>2134</v>
      </c>
      <c r="BF147" s="22">
        <v>3</v>
      </c>
      <c r="BG147" s="22">
        <v>5</v>
      </c>
      <c r="BH147" s="22">
        <v>3</v>
      </c>
      <c r="BJ147" s="22" t="s">
        <v>2134</v>
      </c>
      <c r="BK147" s="22">
        <v>3</v>
      </c>
      <c r="BL147" s="22">
        <v>5</v>
      </c>
      <c r="BM147" s="22">
        <v>3</v>
      </c>
      <c r="BS147" s="22" t="s">
        <v>2134</v>
      </c>
      <c r="BT147" s="22">
        <v>3</v>
      </c>
      <c r="BU147" s="22">
        <v>5</v>
      </c>
      <c r="BV147" s="22">
        <v>3</v>
      </c>
      <c r="CF147" s="22" t="s">
        <v>2134</v>
      </c>
      <c r="CG147" s="22">
        <v>4</v>
      </c>
      <c r="CH147" s="22">
        <v>5</v>
      </c>
      <c r="CI147" s="22">
        <v>4</v>
      </c>
      <c r="CK147" s="22" t="s">
        <v>2134</v>
      </c>
      <c r="CL147" s="22">
        <v>4</v>
      </c>
      <c r="CM147" s="22">
        <v>5</v>
      </c>
      <c r="CN147" s="22">
        <v>4</v>
      </c>
      <c r="CS147" s="22" t="s">
        <v>2134</v>
      </c>
      <c r="CT147" s="22">
        <v>1</v>
      </c>
      <c r="CU147" s="22">
        <v>3</v>
      </c>
      <c r="CV147" s="22">
        <v>4</v>
      </c>
      <c r="CW147" s="22">
        <v>5</v>
      </c>
      <c r="CY147" s="22" t="s">
        <v>2134</v>
      </c>
      <c r="CZ147" s="22">
        <v>1</v>
      </c>
      <c r="DA147" s="22">
        <v>3</v>
      </c>
      <c r="DB147" s="22">
        <v>4</v>
      </c>
      <c r="DC147" s="22">
        <v>5</v>
      </c>
      <c r="DE147" s="22" t="s">
        <v>2134</v>
      </c>
      <c r="DF147" s="22">
        <v>1</v>
      </c>
      <c r="DG147" s="22">
        <v>3</v>
      </c>
      <c r="DH147" s="22">
        <v>4</v>
      </c>
      <c r="DI147" s="22">
        <v>5</v>
      </c>
      <c r="EB147" s="22" t="s">
        <v>2134</v>
      </c>
      <c r="EC147" s="22">
        <v>4</v>
      </c>
      <c r="ED147" s="22">
        <v>2</v>
      </c>
      <c r="EE147" s="22">
        <v>7</v>
      </c>
      <c r="EH147" s="22">
        <v>9206506</v>
      </c>
      <c r="EI147" s="22">
        <v>3</v>
      </c>
      <c r="EJ147" s="22">
        <v>3</v>
      </c>
      <c r="EK147" s="22">
        <v>7</v>
      </c>
      <c r="EM147" s="22" t="s">
        <v>2134</v>
      </c>
      <c r="EN147" s="22">
        <v>1</v>
      </c>
      <c r="EO147" s="22">
        <v>4</v>
      </c>
      <c r="EP147" s="22">
        <v>2</v>
      </c>
      <c r="EQ147" s="22">
        <v>7</v>
      </c>
      <c r="ES147" s="22" t="s">
        <v>2134</v>
      </c>
      <c r="ET147" s="22">
        <v>4</v>
      </c>
      <c r="EU147" s="22">
        <v>2</v>
      </c>
      <c r="EV147" s="22">
        <v>7</v>
      </c>
      <c r="EX147" s="22" t="s">
        <v>2134</v>
      </c>
      <c r="EY147" s="22">
        <v>1</v>
      </c>
      <c r="EZ147" s="22">
        <v>3</v>
      </c>
      <c r="FA147" s="22">
        <v>7</v>
      </c>
      <c r="FB147" s="22">
        <v>1</v>
      </c>
      <c r="FE147" s="22" t="s">
        <v>2134</v>
      </c>
      <c r="FF147" s="22">
        <v>1</v>
      </c>
      <c r="FG147" s="22">
        <v>3</v>
      </c>
      <c r="FH147" s="22">
        <v>7</v>
      </c>
      <c r="FI147" s="22">
        <v>1</v>
      </c>
      <c r="FK147" s="22" t="s">
        <v>2134</v>
      </c>
      <c r="FL147" s="22">
        <v>1</v>
      </c>
      <c r="FM147" s="22">
        <v>3</v>
      </c>
      <c r="FN147" s="22">
        <v>7</v>
      </c>
      <c r="FO147" s="22">
        <v>1</v>
      </c>
      <c r="GG147" s="22" t="s">
        <v>2134</v>
      </c>
      <c r="GH147" s="22">
        <v>1</v>
      </c>
      <c r="GI147" s="22">
        <v>3</v>
      </c>
      <c r="GJ147" s="22">
        <v>3</v>
      </c>
      <c r="GK147" s="22">
        <v>3</v>
      </c>
      <c r="GL147" s="22">
        <v>2</v>
      </c>
      <c r="GN147" s="22" t="s">
        <v>2134</v>
      </c>
      <c r="GO147" s="22">
        <v>1</v>
      </c>
      <c r="GP147" s="22">
        <v>3</v>
      </c>
      <c r="GQ147" s="22">
        <v>3</v>
      </c>
      <c r="GR147" s="22">
        <v>3</v>
      </c>
      <c r="GS147" s="22">
        <v>2</v>
      </c>
      <c r="GV147" s="22" t="s">
        <v>2134</v>
      </c>
      <c r="GW147" s="22">
        <v>3</v>
      </c>
      <c r="GX147" s="22">
        <v>1</v>
      </c>
      <c r="GY147" s="22">
        <v>2</v>
      </c>
      <c r="GZ147" s="22">
        <v>4</v>
      </c>
      <c r="HB147" s="22" t="s">
        <v>2134</v>
      </c>
      <c r="HC147" s="22">
        <v>3</v>
      </c>
      <c r="HD147" s="22">
        <v>1</v>
      </c>
      <c r="HE147" s="22">
        <v>2</v>
      </c>
      <c r="HF147" s="22">
        <v>4</v>
      </c>
    </row>
    <row r="148" spans="19:214">
      <c r="S148" s="22" t="s">
        <v>2134</v>
      </c>
      <c r="T148" s="22">
        <v>1</v>
      </c>
      <c r="U148" s="22">
        <v>1</v>
      </c>
      <c r="V148" s="22">
        <v>6</v>
      </c>
      <c r="W148" s="22">
        <v>1</v>
      </c>
      <c r="X148" s="22">
        <v>3</v>
      </c>
      <c r="AJ148" s="22" t="s">
        <v>2134</v>
      </c>
      <c r="AK148" s="22">
        <v>1</v>
      </c>
      <c r="AL148" s="22">
        <v>4</v>
      </c>
      <c r="AM148" s="22">
        <v>5</v>
      </c>
      <c r="AN148" s="22">
        <v>5</v>
      </c>
      <c r="AP148" s="22">
        <v>9194764</v>
      </c>
      <c r="AQ148" s="22">
        <v>7</v>
      </c>
      <c r="AR148" s="22">
        <v>2</v>
      </c>
      <c r="AS148" s="22">
        <v>5</v>
      </c>
      <c r="AT148" s="40"/>
      <c r="AU148" s="22">
        <v>9204257</v>
      </c>
      <c r="AV148" s="22">
        <v>7</v>
      </c>
      <c r="AW148" s="22">
        <v>2</v>
      </c>
      <c r="AX148" s="22">
        <v>5</v>
      </c>
      <c r="AZ148" s="22">
        <v>9194614</v>
      </c>
      <c r="BA148" s="22">
        <v>7</v>
      </c>
      <c r="BB148" s="22">
        <v>2</v>
      </c>
      <c r="BC148" s="22">
        <v>5</v>
      </c>
      <c r="BE148" s="22" t="s">
        <v>2134</v>
      </c>
      <c r="BF148" s="22">
        <v>3</v>
      </c>
      <c r="BG148" s="22">
        <v>5</v>
      </c>
      <c r="BH148" s="22">
        <v>4</v>
      </c>
      <c r="BJ148" s="22" t="s">
        <v>2134</v>
      </c>
      <c r="BK148" s="22">
        <v>3</v>
      </c>
      <c r="BL148" s="22">
        <v>5</v>
      </c>
      <c r="BM148" s="22">
        <v>4</v>
      </c>
      <c r="BS148" s="22" t="s">
        <v>2134</v>
      </c>
      <c r="BT148" s="22">
        <v>3</v>
      </c>
      <c r="BU148" s="22">
        <v>5</v>
      </c>
      <c r="BV148" s="22">
        <v>4</v>
      </c>
      <c r="CF148" s="22" t="s">
        <v>2134</v>
      </c>
      <c r="CG148" s="22">
        <v>4</v>
      </c>
      <c r="CH148" s="22">
        <v>5</v>
      </c>
      <c r="CI148" s="22">
        <v>5</v>
      </c>
      <c r="CK148" s="22" t="s">
        <v>2134</v>
      </c>
      <c r="CL148" s="22">
        <v>4</v>
      </c>
      <c r="CM148" s="22">
        <v>5</v>
      </c>
      <c r="CN148" s="22">
        <v>5</v>
      </c>
      <c r="CS148" s="22" t="s">
        <v>2134</v>
      </c>
      <c r="CT148" s="22">
        <v>1</v>
      </c>
      <c r="CU148" s="22">
        <v>3</v>
      </c>
      <c r="CV148" s="22">
        <v>4</v>
      </c>
      <c r="CW148" s="22">
        <v>6</v>
      </c>
      <c r="CY148" s="22" t="s">
        <v>2134</v>
      </c>
      <c r="CZ148" s="22">
        <v>1</v>
      </c>
      <c r="DA148" s="22">
        <v>3</v>
      </c>
      <c r="DB148" s="22">
        <v>4</v>
      </c>
      <c r="DC148" s="22">
        <v>6</v>
      </c>
      <c r="DE148" s="22" t="s">
        <v>2134</v>
      </c>
      <c r="DF148" s="22">
        <v>1</v>
      </c>
      <c r="DG148" s="22">
        <v>3</v>
      </c>
      <c r="DH148" s="22">
        <v>4</v>
      </c>
      <c r="DI148" s="22">
        <v>6</v>
      </c>
      <c r="EB148" s="22" t="s">
        <v>2134</v>
      </c>
      <c r="EC148" s="22">
        <v>4</v>
      </c>
      <c r="ED148" s="22">
        <v>2</v>
      </c>
      <c r="EE148" s="22">
        <v>8</v>
      </c>
      <c r="EH148" s="22">
        <v>9206506</v>
      </c>
      <c r="EI148" s="22">
        <v>3</v>
      </c>
      <c r="EJ148" s="22">
        <v>3</v>
      </c>
      <c r="EK148" s="22">
        <v>8</v>
      </c>
      <c r="EM148" s="22" t="s">
        <v>2134</v>
      </c>
      <c r="EN148" s="22">
        <v>1</v>
      </c>
      <c r="EO148" s="22">
        <v>4</v>
      </c>
      <c r="EP148" s="22">
        <v>2</v>
      </c>
      <c r="EQ148" s="22">
        <v>8</v>
      </c>
      <c r="ES148" s="22" t="s">
        <v>2134</v>
      </c>
      <c r="ET148" s="22">
        <v>4</v>
      </c>
      <c r="EU148" s="22">
        <v>2</v>
      </c>
      <c r="EV148" s="22">
        <v>8</v>
      </c>
      <c r="EX148" s="22" t="s">
        <v>2134</v>
      </c>
      <c r="EY148" s="22">
        <v>1</v>
      </c>
      <c r="EZ148" s="22">
        <v>3</v>
      </c>
      <c r="FA148" s="22">
        <v>7</v>
      </c>
      <c r="FB148" s="22">
        <v>2</v>
      </c>
      <c r="FE148" s="22" t="s">
        <v>2134</v>
      </c>
      <c r="FF148" s="22">
        <v>1</v>
      </c>
      <c r="FG148" s="22">
        <v>3</v>
      </c>
      <c r="FH148" s="22">
        <v>7</v>
      </c>
      <c r="FI148" s="22">
        <v>2</v>
      </c>
      <c r="FK148" s="22" t="s">
        <v>2134</v>
      </c>
      <c r="FL148" s="22">
        <v>1</v>
      </c>
      <c r="FM148" s="22">
        <v>3</v>
      </c>
      <c r="FN148" s="22">
        <v>7</v>
      </c>
      <c r="FO148" s="22">
        <v>2</v>
      </c>
      <c r="GG148" s="22" t="s">
        <v>2134</v>
      </c>
      <c r="GH148" s="22">
        <v>1</v>
      </c>
      <c r="GI148" s="22">
        <v>3</v>
      </c>
      <c r="GJ148" s="22">
        <v>3</v>
      </c>
      <c r="GK148" s="22">
        <v>3</v>
      </c>
      <c r="GL148" s="22">
        <v>3</v>
      </c>
      <c r="GN148" s="22" t="s">
        <v>2134</v>
      </c>
      <c r="GO148" s="22">
        <v>1</v>
      </c>
      <c r="GP148" s="22">
        <v>3</v>
      </c>
      <c r="GQ148" s="22">
        <v>3</v>
      </c>
      <c r="GR148" s="22">
        <v>3</v>
      </c>
      <c r="GS148" s="22">
        <v>3</v>
      </c>
      <c r="GV148" s="22" t="s">
        <v>2134</v>
      </c>
      <c r="GW148" s="22">
        <v>3</v>
      </c>
      <c r="GX148" s="22">
        <v>1</v>
      </c>
      <c r="GY148" s="22">
        <v>3</v>
      </c>
      <c r="GZ148" s="22">
        <v>1</v>
      </c>
      <c r="HB148" s="22" t="s">
        <v>2134</v>
      </c>
      <c r="HC148" s="22">
        <v>3</v>
      </c>
      <c r="HD148" s="22">
        <v>1</v>
      </c>
      <c r="HE148" s="22">
        <v>3</v>
      </c>
      <c r="HF148" s="22">
        <v>1</v>
      </c>
    </row>
    <row r="149" spans="19:214">
      <c r="S149" s="22" t="s">
        <v>2134</v>
      </c>
      <c r="T149" s="22">
        <v>1</v>
      </c>
      <c r="U149" s="22">
        <v>1</v>
      </c>
      <c r="V149" s="22">
        <v>6</v>
      </c>
      <c r="W149" s="22">
        <v>1</v>
      </c>
      <c r="X149" s="22">
        <v>4</v>
      </c>
      <c r="AJ149" s="22" t="s">
        <v>2134</v>
      </c>
      <c r="AK149" s="22">
        <v>1</v>
      </c>
      <c r="AL149" s="22">
        <v>4</v>
      </c>
      <c r="AM149" s="22">
        <v>6</v>
      </c>
      <c r="AN149" s="22">
        <v>1</v>
      </c>
      <c r="AP149" s="22" t="s">
        <v>2807</v>
      </c>
      <c r="AQ149" s="22">
        <v>7</v>
      </c>
      <c r="AR149" s="22">
        <v>3</v>
      </c>
      <c r="AS149" s="22">
        <v>1</v>
      </c>
      <c r="AT149" s="40"/>
      <c r="AU149" s="22" t="s">
        <v>2134</v>
      </c>
      <c r="AV149" s="22">
        <v>7</v>
      </c>
      <c r="AW149" s="22">
        <v>3</v>
      </c>
      <c r="AX149" s="22">
        <v>1</v>
      </c>
      <c r="AZ149" s="22" t="s">
        <v>2134</v>
      </c>
      <c r="BA149" s="22">
        <v>7</v>
      </c>
      <c r="BB149" s="22">
        <v>3</v>
      </c>
      <c r="BC149" s="22">
        <v>1</v>
      </c>
      <c r="BE149" s="22" t="s">
        <v>2134</v>
      </c>
      <c r="BF149" s="22">
        <v>3</v>
      </c>
      <c r="BG149" s="22">
        <v>5</v>
      </c>
      <c r="BH149" s="22">
        <v>5</v>
      </c>
      <c r="BJ149" s="22" t="s">
        <v>2134</v>
      </c>
      <c r="BK149" s="22">
        <v>3</v>
      </c>
      <c r="BL149" s="22">
        <v>5</v>
      </c>
      <c r="BM149" s="22">
        <v>5</v>
      </c>
      <c r="BS149" s="22" t="s">
        <v>2134</v>
      </c>
      <c r="BT149" s="22">
        <v>3</v>
      </c>
      <c r="BU149" s="22">
        <v>5</v>
      </c>
      <c r="BV149" s="22">
        <v>5</v>
      </c>
      <c r="CF149" s="22" t="s">
        <v>2134</v>
      </c>
      <c r="CG149" s="22">
        <v>4</v>
      </c>
      <c r="CH149" s="22">
        <v>6</v>
      </c>
      <c r="CI149" s="22">
        <v>1</v>
      </c>
      <c r="CK149" s="22" t="s">
        <v>2134</v>
      </c>
      <c r="CL149" s="22">
        <v>4</v>
      </c>
      <c r="CM149" s="22">
        <v>6</v>
      </c>
      <c r="CN149" s="22">
        <v>1</v>
      </c>
      <c r="CS149" s="22" t="s">
        <v>2134</v>
      </c>
      <c r="CT149" s="22">
        <v>1</v>
      </c>
      <c r="CU149" s="22">
        <v>3</v>
      </c>
      <c r="CV149" s="22">
        <v>4</v>
      </c>
      <c r="CW149" s="22">
        <v>7</v>
      </c>
      <c r="CY149" s="22" t="s">
        <v>2134</v>
      </c>
      <c r="CZ149" s="22">
        <v>1</v>
      </c>
      <c r="DA149" s="22">
        <v>3</v>
      </c>
      <c r="DB149" s="22">
        <v>4</v>
      </c>
      <c r="DC149" s="22">
        <v>7</v>
      </c>
      <c r="DE149" s="22" t="s">
        <v>2134</v>
      </c>
      <c r="DF149" s="22">
        <v>1</v>
      </c>
      <c r="DG149" s="22">
        <v>3</v>
      </c>
      <c r="DH149" s="22">
        <v>4</v>
      </c>
      <c r="DI149" s="22">
        <v>7</v>
      </c>
      <c r="EB149" s="22" t="s">
        <v>2134</v>
      </c>
      <c r="EC149" s="22">
        <v>4</v>
      </c>
      <c r="ED149" s="22">
        <v>2</v>
      </c>
      <c r="EE149" s="22">
        <v>9</v>
      </c>
      <c r="EH149" s="22" t="s">
        <v>2134</v>
      </c>
      <c r="EI149" s="22">
        <v>3</v>
      </c>
      <c r="EJ149" s="22">
        <v>3</v>
      </c>
      <c r="EK149" s="22">
        <v>9</v>
      </c>
      <c r="EM149" s="22" t="s">
        <v>2134</v>
      </c>
      <c r="EN149" s="22">
        <v>1</v>
      </c>
      <c r="EO149" s="22">
        <v>4</v>
      </c>
      <c r="EP149" s="22">
        <v>2</v>
      </c>
      <c r="EQ149" s="22">
        <v>9</v>
      </c>
      <c r="ES149" s="22" t="s">
        <v>2134</v>
      </c>
      <c r="ET149" s="22">
        <v>4</v>
      </c>
      <c r="EU149" s="22">
        <v>2</v>
      </c>
      <c r="EV149" s="22">
        <v>9</v>
      </c>
      <c r="EX149" s="22" t="s">
        <v>2134</v>
      </c>
      <c r="EY149" s="22">
        <v>1</v>
      </c>
      <c r="EZ149" s="22">
        <v>3</v>
      </c>
      <c r="FA149" s="22">
        <v>7</v>
      </c>
      <c r="FB149" s="22">
        <v>3</v>
      </c>
      <c r="FE149" s="22" t="s">
        <v>2134</v>
      </c>
      <c r="FF149" s="22">
        <v>1</v>
      </c>
      <c r="FG149" s="22">
        <v>3</v>
      </c>
      <c r="FH149" s="22">
        <v>7</v>
      </c>
      <c r="FI149" s="22">
        <v>3</v>
      </c>
      <c r="FK149" s="22" t="s">
        <v>2134</v>
      </c>
      <c r="FL149" s="22">
        <v>1</v>
      </c>
      <c r="FM149" s="22">
        <v>3</v>
      </c>
      <c r="FN149" s="22">
        <v>7</v>
      </c>
      <c r="FO149" s="22">
        <v>3</v>
      </c>
      <c r="GG149" s="22" t="s">
        <v>2134</v>
      </c>
      <c r="GH149" s="22">
        <v>2</v>
      </c>
      <c r="GI149" s="22">
        <v>1</v>
      </c>
      <c r="GJ149" s="22">
        <v>1</v>
      </c>
      <c r="GK149" s="22">
        <v>1</v>
      </c>
      <c r="GL149" s="22">
        <v>1</v>
      </c>
      <c r="GN149" s="22" t="s">
        <v>2134</v>
      </c>
      <c r="GO149" s="22">
        <v>2</v>
      </c>
      <c r="GP149" s="22">
        <v>1</v>
      </c>
      <c r="GQ149" s="22">
        <v>1</v>
      </c>
      <c r="GR149" s="22">
        <v>1</v>
      </c>
      <c r="GS149" s="22">
        <v>1</v>
      </c>
      <c r="GV149" s="22" t="s">
        <v>2134</v>
      </c>
      <c r="GW149" s="22">
        <v>3</v>
      </c>
      <c r="GX149" s="22">
        <v>1</v>
      </c>
      <c r="GY149" s="22">
        <v>3</v>
      </c>
      <c r="GZ149" s="22">
        <v>2</v>
      </c>
      <c r="HB149" s="22" t="s">
        <v>2134</v>
      </c>
      <c r="HC149" s="22">
        <v>3</v>
      </c>
      <c r="HD149" s="22">
        <v>1</v>
      </c>
      <c r="HE149" s="22">
        <v>3</v>
      </c>
      <c r="HF149" s="22">
        <v>2</v>
      </c>
    </row>
    <row r="150" spans="19:214">
      <c r="S150" s="22" t="s">
        <v>2134</v>
      </c>
      <c r="T150" s="22">
        <v>1</v>
      </c>
      <c r="U150" s="22">
        <v>1</v>
      </c>
      <c r="V150" s="22">
        <v>6</v>
      </c>
      <c r="W150" s="22">
        <v>2</v>
      </c>
      <c r="X150" s="22">
        <v>1</v>
      </c>
      <c r="AJ150" s="22" t="s">
        <v>2134</v>
      </c>
      <c r="AK150" s="22">
        <v>1</v>
      </c>
      <c r="AL150" s="22">
        <v>4</v>
      </c>
      <c r="AM150" s="22">
        <v>6</v>
      </c>
      <c r="AN150" s="22">
        <v>2</v>
      </c>
      <c r="AP150" s="22" t="s">
        <v>2808</v>
      </c>
      <c r="AQ150" s="22">
        <v>7</v>
      </c>
      <c r="AR150" s="22">
        <v>3</v>
      </c>
      <c r="AS150" s="22">
        <v>2</v>
      </c>
      <c r="AT150" s="40"/>
      <c r="AU150" s="22" t="s">
        <v>2134</v>
      </c>
      <c r="AV150" s="22">
        <v>7</v>
      </c>
      <c r="AW150" s="22">
        <v>3</v>
      </c>
      <c r="AX150" s="22">
        <v>2</v>
      </c>
      <c r="AZ150" s="22" t="s">
        <v>2134</v>
      </c>
      <c r="BA150" s="22">
        <v>7</v>
      </c>
      <c r="BB150" s="22">
        <v>3</v>
      </c>
      <c r="BC150" s="22">
        <v>2</v>
      </c>
      <c r="BE150" s="22" t="s">
        <v>2134</v>
      </c>
      <c r="BF150" s="22">
        <v>3</v>
      </c>
      <c r="BG150" s="22">
        <v>5</v>
      </c>
      <c r="BH150" s="22">
        <v>6</v>
      </c>
      <c r="BJ150" s="22" t="s">
        <v>2134</v>
      </c>
      <c r="BK150" s="22">
        <v>3</v>
      </c>
      <c r="BL150" s="22">
        <v>5</v>
      </c>
      <c r="BM150" s="22">
        <v>6</v>
      </c>
      <c r="BS150" s="22" t="s">
        <v>2134</v>
      </c>
      <c r="BT150" s="22">
        <v>3</v>
      </c>
      <c r="BU150" s="22">
        <v>5</v>
      </c>
      <c r="BV150" s="22">
        <v>6</v>
      </c>
      <c r="CF150" s="22" t="s">
        <v>2134</v>
      </c>
      <c r="CG150" s="22">
        <v>4</v>
      </c>
      <c r="CH150" s="22">
        <v>6</v>
      </c>
      <c r="CI150" s="22">
        <v>2</v>
      </c>
      <c r="CK150" s="22" t="s">
        <v>2134</v>
      </c>
      <c r="CL150" s="22">
        <v>4</v>
      </c>
      <c r="CM150" s="22">
        <v>6</v>
      </c>
      <c r="CN150" s="22">
        <v>2</v>
      </c>
      <c r="CS150" s="22" t="s">
        <v>2134</v>
      </c>
      <c r="CT150" s="22">
        <v>1</v>
      </c>
      <c r="CU150" s="22">
        <v>3</v>
      </c>
      <c r="CV150" s="22">
        <v>4</v>
      </c>
      <c r="CW150" s="22">
        <v>8</v>
      </c>
      <c r="CY150" s="22" t="s">
        <v>2134</v>
      </c>
      <c r="CZ150" s="22">
        <v>1</v>
      </c>
      <c r="DA150" s="22">
        <v>3</v>
      </c>
      <c r="DB150" s="22">
        <v>4</v>
      </c>
      <c r="DC150" s="22">
        <v>8</v>
      </c>
      <c r="DE150" s="22" t="s">
        <v>2134</v>
      </c>
      <c r="DF150" s="22">
        <v>1</v>
      </c>
      <c r="DG150" s="22">
        <v>3</v>
      </c>
      <c r="DH150" s="22">
        <v>4</v>
      </c>
      <c r="DI150" s="22">
        <v>8</v>
      </c>
      <c r="EB150" s="22" t="s">
        <v>2134</v>
      </c>
      <c r="EC150" s="22">
        <v>4</v>
      </c>
      <c r="ED150" s="22">
        <v>3</v>
      </c>
      <c r="EE150" s="22">
        <v>1</v>
      </c>
      <c r="EH150" s="22" t="s">
        <v>2134</v>
      </c>
      <c r="EI150" s="22">
        <v>3</v>
      </c>
      <c r="EJ150" s="22">
        <v>4</v>
      </c>
      <c r="EK150" s="22">
        <v>1</v>
      </c>
      <c r="EM150" s="22" t="s">
        <v>2134</v>
      </c>
      <c r="EN150" s="22">
        <v>1</v>
      </c>
      <c r="EO150" s="22">
        <v>4</v>
      </c>
      <c r="EP150" s="22">
        <v>3</v>
      </c>
      <c r="EQ150" s="22">
        <v>1</v>
      </c>
      <c r="ES150" s="22" t="s">
        <v>2134</v>
      </c>
      <c r="ET150" s="22">
        <v>4</v>
      </c>
      <c r="EU150" s="22">
        <v>3</v>
      </c>
      <c r="EV150" s="22">
        <v>1</v>
      </c>
      <c r="EX150" s="22" t="s">
        <v>2134</v>
      </c>
      <c r="EY150" s="22">
        <v>1</v>
      </c>
      <c r="EZ150" s="22">
        <v>3</v>
      </c>
      <c r="FA150" s="22">
        <v>7</v>
      </c>
      <c r="FB150" s="22">
        <v>4</v>
      </c>
      <c r="FE150" s="22" t="s">
        <v>2134</v>
      </c>
      <c r="FF150" s="22">
        <v>1</v>
      </c>
      <c r="FG150" s="22">
        <v>3</v>
      </c>
      <c r="FH150" s="22">
        <v>7</v>
      </c>
      <c r="FI150" s="22">
        <v>4</v>
      </c>
      <c r="FK150" s="22" t="s">
        <v>2134</v>
      </c>
      <c r="FL150" s="22">
        <v>1</v>
      </c>
      <c r="FM150" s="22">
        <v>3</v>
      </c>
      <c r="FN150" s="22">
        <v>7</v>
      </c>
      <c r="FO150" s="22">
        <v>4</v>
      </c>
      <c r="GG150" s="22" t="s">
        <v>2134</v>
      </c>
      <c r="GH150" s="22">
        <v>2</v>
      </c>
      <c r="GI150" s="22">
        <v>1</v>
      </c>
      <c r="GJ150" s="22">
        <v>1</v>
      </c>
      <c r="GK150" s="22">
        <v>1</v>
      </c>
      <c r="GL150" s="22">
        <v>2</v>
      </c>
      <c r="GN150" s="22" t="s">
        <v>2134</v>
      </c>
      <c r="GO150" s="22">
        <v>2</v>
      </c>
      <c r="GP150" s="22">
        <v>1</v>
      </c>
      <c r="GQ150" s="22">
        <v>1</v>
      </c>
      <c r="GR150" s="22">
        <v>1</v>
      </c>
      <c r="GS150" s="22">
        <v>2</v>
      </c>
      <c r="GV150" s="22" t="s">
        <v>2134</v>
      </c>
      <c r="GW150" s="22">
        <v>3</v>
      </c>
      <c r="GX150" s="22">
        <v>1</v>
      </c>
      <c r="GY150" s="22">
        <v>3</v>
      </c>
      <c r="GZ150" s="22">
        <v>3</v>
      </c>
      <c r="HB150" s="22" t="s">
        <v>2134</v>
      </c>
      <c r="HC150" s="22">
        <v>3</v>
      </c>
      <c r="HD150" s="22">
        <v>1</v>
      </c>
      <c r="HE150" s="22">
        <v>3</v>
      </c>
      <c r="HF150" s="22">
        <v>3</v>
      </c>
    </row>
    <row r="151" spans="19:214">
      <c r="S151" s="22" t="s">
        <v>2134</v>
      </c>
      <c r="T151" s="22">
        <v>1</v>
      </c>
      <c r="U151" s="22">
        <v>1</v>
      </c>
      <c r="V151" s="22">
        <v>6</v>
      </c>
      <c r="W151" s="22">
        <v>2</v>
      </c>
      <c r="X151" s="22">
        <v>2</v>
      </c>
      <c r="AJ151" s="22" t="s">
        <v>2134</v>
      </c>
      <c r="AK151" s="22">
        <v>1</v>
      </c>
      <c r="AL151" s="22">
        <v>4</v>
      </c>
      <c r="AM151" s="22">
        <v>6</v>
      </c>
      <c r="AN151" s="22">
        <v>3</v>
      </c>
      <c r="AP151" s="22" t="s">
        <v>2808</v>
      </c>
      <c r="AQ151" s="22">
        <v>7</v>
      </c>
      <c r="AR151" s="22">
        <v>3</v>
      </c>
      <c r="AS151" s="22">
        <v>3</v>
      </c>
      <c r="AT151" s="40"/>
      <c r="AU151" s="22" t="s">
        <v>2134</v>
      </c>
      <c r="AV151" s="22">
        <v>7</v>
      </c>
      <c r="AW151" s="22">
        <v>3</v>
      </c>
      <c r="AX151" s="22">
        <v>3</v>
      </c>
      <c r="AZ151" s="22" t="s">
        <v>2134</v>
      </c>
      <c r="BA151" s="22">
        <v>7</v>
      </c>
      <c r="BB151" s="22">
        <v>3</v>
      </c>
      <c r="BC151" s="22">
        <v>3</v>
      </c>
      <c r="BE151" s="22">
        <v>9194410</v>
      </c>
      <c r="BF151" s="22">
        <v>3</v>
      </c>
      <c r="BG151" s="22">
        <v>5</v>
      </c>
      <c r="BH151" s="22">
        <v>7</v>
      </c>
      <c r="BJ151" s="22">
        <v>9194411</v>
      </c>
      <c r="BK151" s="22">
        <v>3</v>
      </c>
      <c r="BL151" s="22">
        <v>5</v>
      </c>
      <c r="BM151" s="22">
        <v>7</v>
      </c>
      <c r="BS151" s="22">
        <v>9196155</v>
      </c>
      <c r="BT151" s="22">
        <v>3</v>
      </c>
      <c r="BU151" s="22">
        <v>5</v>
      </c>
      <c r="BV151" s="22">
        <v>7</v>
      </c>
      <c r="CF151" s="22" t="s">
        <v>2134</v>
      </c>
      <c r="CG151" s="22">
        <v>4</v>
      </c>
      <c r="CH151" s="22">
        <v>6</v>
      </c>
      <c r="CI151" s="22">
        <v>3</v>
      </c>
      <c r="CK151" s="22" t="s">
        <v>2134</v>
      </c>
      <c r="CL151" s="22">
        <v>4</v>
      </c>
      <c r="CM151" s="22">
        <v>6</v>
      </c>
      <c r="CN151" s="22">
        <v>3</v>
      </c>
      <c r="CS151" s="22" t="s">
        <v>2134</v>
      </c>
      <c r="CT151" s="22">
        <v>1</v>
      </c>
      <c r="CU151" s="22">
        <v>3</v>
      </c>
      <c r="CV151" s="22">
        <v>5</v>
      </c>
      <c r="CW151" s="22">
        <v>1</v>
      </c>
      <c r="CY151" s="22" t="s">
        <v>2134</v>
      </c>
      <c r="CZ151" s="22">
        <v>1</v>
      </c>
      <c r="DA151" s="22">
        <v>3</v>
      </c>
      <c r="DB151" s="22">
        <v>5</v>
      </c>
      <c r="DC151" s="22">
        <v>1</v>
      </c>
      <c r="DE151" s="22" t="s">
        <v>2134</v>
      </c>
      <c r="DF151" s="22">
        <v>1</v>
      </c>
      <c r="DG151" s="22">
        <v>3</v>
      </c>
      <c r="DH151" s="22">
        <v>5</v>
      </c>
      <c r="DI151" s="22">
        <v>1</v>
      </c>
      <c r="EB151" s="22">
        <v>9129577</v>
      </c>
      <c r="EC151" s="22">
        <v>4</v>
      </c>
      <c r="ED151" s="22">
        <v>3</v>
      </c>
      <c r="EE151" s="22">
        <v>2</v>
      </c>
      <c r="EH151" s="22">
        <v>9206505</v>
      </c>
      <c r="EI151" s="22">
        <v>3</v>
      </c>
      <c r="EJ151" s="22">
        <v>4</v>
      </c>
      <c r="EK151" s="22">
        <v>2</v>
      </c>
      <c r="EM151" s="22" t="s">
        <v>2134</v>
      </c>
      <c r="EN151" s="22">
        <v>1</v>
      </c>
      <c r="EO151" s="22">
        <v>4</v>
      </c>
      <c r="EP151" s="22">
        <v>3</v>
      </c>
      <c r="EQ151" s="22">
        <v>2</v>
      </c>
      <c r="ES151" s="22" t="s">
        <v>2134</v>
      </c>
      <c r="ET151" s="22">
        <v>4</v>
      </c>
      <c r="EU151" s="22">
        <v>3</v>
      </c>
      <c r="EV151" s="22">
        <v>2</v>
      </c>
      <c r="EX151" s="22" t="s">
        <v>2134</v>
      </c>
      <c r="EY151" s="22">
        <v>1</v>
      </c>
      <c r="EZ151" s="22">
        <v>3</v>
      </c>
      <c r="FA151" s="22">
        <v>8</v>
      </c>
      <c r="FB151" s="22">
        <v>1</v>
      </c>
      <c r="FE151" s="22" t="s">
        <v>2134</v>
      </c>
      <c r="FF151" s="22">
        <v>1</v>
      </c>
      <c r="FG151" s="22">
        <v>3</v>
      </c>
      <c r="FH151" s="22">
        <v>8</v>
      </c>
      <c r="FI151" s="22">
        <v>1</v>
      </c>
      <c r="FK151" s="22" t="s">
        <v>2134</v>
      </c>
      <c r="FL151" s="22">
        <v>1</v>
      </c>
      <c r="FM151" s="22">
        <v>3</v>
      </c>
      <c r="FN151" s="22">
        <v>8</v>
      </c>
      <c r="FO151" s="22">
        <v>1</v>
      </c>
      <c r="GG151" s="22" t="s">
        <v>2134</v>
      </c>
      <c r="GH151" s="22">
        <v>2</v>
      </c>
      <c r="GI151" s="22">
        <v>1</v>
      </c>
      <c r="GJ151" s="22">
        <v>1</v>
      </c>
      <c r="GK151" s="22">
        <v>1</v>
      </c>
      <c r="GL151" s="22">
        <v>3</v>
      </c>
      <c r="GN151" s="22" t="s">
        <v>2134</v>
      </c>
      <c r="GO151" s="22">
        <v>2</v>
      </c>
      <c r="GP151" s="22">
        <v>1</v>
      </c>
      <c r="GQ151" s="22">
        <v>1</v>
      </c>
      <c r="GR151" s="22">
        <v>1</v>
      </c>
      <c r="GS151" s="22">
        <v>3</v>
      </c>
      <c r="GV151" s="22" t="s">
        <v>2134</v>
      </c>
      <c r="GW151" s="22">
        <v>3</v>
      </c>
      <c r="GX151" s="22">
        <v>1</v>
      </c>
      <c r="GY151" s="22">
        <v>3</v>
      </c>
      <c r="GZ151" s="22">
        <v>4</v>
      </c>
      <c r="HB151" s="22" t="s">
        <v>2134</v>
      </c>
      <c r="HC151" s="22">
        <v>3</v>
      </c>
      <c r="HD151" s="22">
        <v>1</v>
      </c>
      <c r="HE151" s="22">
        <v>3</v>
      </c>
      <c r="HF151" s="22">
        <v>4</v>
      </c>
    </row>
    <row r="152" spans="19:214">
      <c r="S152" s="22" t="s">
        <v>2134</v>
      </c>
      <c r="T152" s="22">
        <v>1</v>
      </c>
      <c r="U152" s="22">
        <v>1</v>
      </c>
      <c r="V152" s="22">
        <v>6</v>
      </c>
      <c r="W152" s="22">
        <v>2</v>
      </c>
      <c r="X152" s="22">
        <v>3</v>
      </c>
      <c r="AJ152" s="22" t="s">
        <v>2134</v>
      </c>
      <c r="AK152" s="22">
        <v>1</v>
      </c>
      <c r="AL152" s="22">
        <v>4</v>
      </c>
      <c r="AM152" s="22">
        <v>6</v>
      </c>
      <c r="AN152" s="22">
        <v>4</v>
      </c>
      <c r="AP152" s="22" t="s">
        <v>2808</v>
      </c>
      <c r="AQ152" s="22">
        <v>7</v>
      </c>
      <c r="AR152" s="22">
        <v>3</v>
      </c>
      <c r="AS152" s="22">
        <v>4</v>
      </c>
      <c r="AT152" s="40"/>
      <c r="AU152" s="22" t="s">
        <v>2134</v>
      </c>
      <c r="AV152" s="22">
        <v>7</v>
      </c>
      <c r="AW152" s="22">
        <v>3</v>
      </c>
      <c r="AX152" s="22">
        <v>4</v>
      </c>
      <c r="AZ152" s="22" t="s">
        <v>2134</v>
      </c>
      <c r="BA152" s="22">
        <v>7</v>
      </c>
      <c r="BB152" s="22">
        <v>3</v>
      </c>
      <c r="BC152" s="22">
        <v>4</v>
      </c>
      <c r="BE152" s="22" t="s">
        <v>2134</v>
      </c>
      <c r="BF152" s="22">
        <v>3</v>
      </c>
      <c r="BG152" s="22">
        <v>6</v>
      </c>
      <c r="BH152" s="22">
        <v>1</v>
      </c>
      <c r="BJ152" s="22" t="s">
        <v>2134</v>
      </c>
      <c r="BK152" s="22">
        <v>3</v>
      </c>
      <c r="BL152" s="22">
        <v>6</v>
      </c>
      <c r="BM152" s="22">
        <v>1</v>
      </c>
      <c r="BS152" s="22" t="s">
        <v>2134</v>
      </c>
      <c r="BT152" s="22">
        <v>3</v>
      </c>
      <c r="BU152" s="22">
        <v>6</v>
      </c>
      <c r="BV152" s="22">
        <v>1</v>
      </c>
      <c r="CF152" s="22" t="s">
        <v>2134</v>
      </c>
      <c r="CG152" s="22">
        <v>4</v>
      </c>
      <c r="CH152" s="22">
        <v>6</v>
      </c>
      <c r="CI152" s="22">
        <v>4</v>
      </c>
      <c r="CK152" s="22" t="s">
        <v>2134</v>
      </c>
      <c r="CL152" s="22">
        <v>4</v>
      </c>
      <c r="CM152" s="22">
        <v>6</v>
      </c>
      <c r="CN152" s="22">
        <v>4</v>
      </c>
      <c r="CS152" s="22" t="s">
        <v>2134</v>
      </c>
      <c r="CT152" s="22">
        <v>1</v>
      </c>
      <c r="CU152" s="22">
        <v>3</v>
      </c>
      <c r="CV152" s="22">
        <v>5</v>
      </c>
      <c r="CW152" s="22">
        <v>2</v>
      </c>
      <c r="CY152" s="22" t="s">
        <v>2134</v>
      </c>
      <c r="CZ152" s="22">
        <v>1</v>
      </c>
      <c r="DA152" s="22">
        <v>3</v>
      </c>
      <c r="DB152" s="22">
        <v>5</v>
      </c>
      <c r="DC152" s="22">
        <v>2</v>
      </c>
      <c r="DE152" s="22" t="s">
        <v>2134</v>
      </c>
      <c r="DF152" s="22">
        <v>1</v>
      </c>
      <c r="DG152" s="22">
        <v>3</v>
      </c>
      <c r="DH152" s="22">
        <v>5</v>
      </c>
      <c r="DI152" s="22">
        <v>2</v>
      </c>
      <c r="EB152" s="22">
        <v>9129577</v>
      </c>
      <c r="EC152" s="22">
        <v>4</v>
      </c>
      <c r="ED152" s="22">
        <v>3</v>
      </c>
      <c r="EE152" s="22">
        <v>3</v>
      </c>
      <c r="EH152" s="22">
        <v>9206505</v>
      </c>
      <c r="EI152" s="22">
        <v>3</v>
      </c>
      <c r="EJ152" s="22">
        <v>4</v>
      </c>
      <c r="EK152" s="22">
        <v>3</v>
      </c>
      <c r="EM152" s="22" t="s">
        <v>2134</v>
      </c>
      <c r="EN152" s="22">
        <v>1</v>
      </c>
      <c r="EO152" s="22">
        <v>4</v>
      </c>
      <c r="EP152" s="22">
        <v>3</v>
      </c>
      <c r="EQ152" s="22">
        <v>3</v>
      </c>
      <c r="ES152" s="22" t="s">
        <v>2134</v>
      </c>
      <c r="ET152" s="22">
        <v>4</v>
      </c>
      <c r="EU152" s="22">
        <v>3</v>
      </c>
      <c r="EV152" s="22">
        <v>3</v>
      </c>
      <c r="EX152" s="22" t="s">
        <v>2134</v>
      </c>
      <c r="EY152" s="22">
        <v>1</v>
      </c>
      <c r="EZ152" s="22">
        <v>3</v>
      </c>
      <c r="FA152" s="22">
        <v>8</v>
      </c>
      <c r="FB152" s="22">
        <v>2</v>
      </c>
      <c r="FE152" s="22" t="s">
        <v>2134</v>
      </c>
      <c r="FF152" s="22">
        <v>1</v>
      </c>
      <c r="FG152" s="22">
        <v>3</v>
      </c>
      <c r="FH152" s="22">
        <v>8</v>
      </c>
      <c r="FI152" s="22">
        <v>2</v>
      </c>
      <c r="FK152" s="22" t="s">
        <v>2134</v>
      </c>
      <c r="FL152" s="22">
        <v>1</v>
      </c>
      <c r="FM152" s="22">
        <v>3</v>
      </c>
      <c r="FN152" s="22">
        <v>8</v>
      </c>
      <c r="FO152" s="22">
        <v>2</v>
      </c>
      <c r="GG152" s="22" t="s">
        <v>2134</v>
      </c>
      <c r="GH152" s="22">
        <v>2</v>
      </c>
      <c r="GI152" s="22">
        <v>1</v>
      </c>
      <c r="GJ152" s="22">
        <v>1</v>
      </c>
      <c r="GK152" s="22">
        <v>2</v>
      </c>
      <c r="GL152" s="22">
        <v>1</v>
      </c>
      <c r="GN152" s="22" t="s">
        <v>2134</v>
      </c>
      <c r="GO152" s="22">
        <v>2</v>
      </c>
      <c r="GP152" s="22">
        <v>1</v>
      </c>
      <c r="GQ152" s="22">
        <v>1</v>
      </c>
      <c r="GR152" s="22">
        <v>2</v>
      </c>
      <c r="GS152" s="22">
        <v>1</v>
      </c>
      <c r="GV152" s="22" t="s">
        <v>2134</v>
      </c>
      <c r="GW152" s="22">
        <v>3</v>
      </c>
      <c r="GX152" s="22">
        <v>2</v>
      </c>
      <c r="GY152" s="22">
        <v>1</v>
      </c>
      <c r="GZ152" s="22">
        <v>1</v>
      </c>
      <c r="HB152" s="22" t="s">
        <v>2134</v>
      </c>
      <c r="HC152" s="22">
        <v>3</v>
      </c>
      <c r="HD152" s="22">
        <v>2</v>
      </c>
      <c r="HE152" s="22">
        <v>1</v>
      </c>
      <c r="HF152" s="22">
        <v>1</v>
      </c>
    </row>
    <row r="153" spans="19:214">
      <c r="S153" s="22" t="s">
        <v>2134</v>
      </c>
      <c r="T153" s="22">
        <v>1</v>
      </c>
      <c r="U153" s="22">
        <v>1</v>
      </c>
      <c r="V153" s="22">
        <v>6</v>
      </c>
      <c r="W153" s="22">
        <v>2</v>
      </c>
      <c r="X153" s="22">
        <v>4</v>
      </c>
      <c r="AJ153" s="22" t="s">
        <v>2134</v>
      </c>
      <c r="AK153" s="22">
        <v>1</v>
      </c>
      <c r="AL153" s="22">
        <v>4</v>
      </c>
      <c r="AM153" s="22">
        <v>6</v>
      </c>
      <c r="AN153" s="22">
        <v>5</v>
      </c>
      <c r="AP153" s="22">
        <v>9194765</v>
      </c>
      <c r="AQ153" s="22">
        <v>7</v>
      </c>
      <c r="AR153" s="22">
        <v>3</v>
      </c>
      <c r="AS153" s="22">
        <v>5</v>
      </c>
      <c r="AT153" s="40"/>
      <c r="AU153" s="22">
        <v>9204258</v>
      </c>
      <c r="AV153" s="22">
        <v>7</v>
      </c>
      <c r="AW153" s="22">
        <v>3</v>
      </c>
      <c r="AX153" s="22">
        <v>5</v>
      </c>
      <c r="AZ153" s="22">
        <v>9194615</v>
      </c>
      <c r="BA153" s="22">
        <v>7</v>
      </c>
      <c r="BB153" s="22">
        <v>3</v>
      </c>
      <c r="BC153" s="22">
        <v>5</v>
      </c>
      <c r="BE153" s="22" t="s">
        <v>2134</v>
      </c>
      <c r="BF153" s="22">
        <v>3</v>
      </c>
      <c r="BG153" s="22">
        <v>6</v>
      </c>
      <c r="BH153" s="22">
        <v>2</v>
      </c>
      <c r="BJ153" s="22" t="s">
        <v>2134</v>
      </c>
      <c r="BK153" s="22">
        <v>3</v>
      </c>
      <c r="BL153" s="22">
        <v>6</v>
      </c>
      <c r="BM153" s="22">
        <v>2</v>
      </c>
      <c r="BS153" s="22" t="s">
        <v>2134</v>
      </c>
      <c r="BT153" s="22">
        <v>3</v>
      </c>
      <c r="BU153" s="22">
        <v>6</v>
      </c>
      <c r="BV153" s="22">
        <v>2</v>
      </c>
      <c r="CF153" s="22" t="s">
        <v>2134</v>
      </c>
      <c r="CG153" s="22">
        <v>4</v>
      </c>
      <c r="CH153" s="22">
        <v>6</v>
      </c>
      <c r="CI153" s="22">
        <v>5</v>
      </c>
      <c r="CK153" s="22" t="s">
        <v>2134</v>
      </c>
      <c r="CL153" s="22">
        <v>4</v>
      </c>
      <c r="CM153" s="22">
        <v>6</v>
      </c>
      <c r="CN153" s="22">
        <v>5</v>
      </c>
      <c r="CS153" s="22" t="s">
        <v>2134</v>
      </c>
      <c r="CT153" s="22">
        <v>1</v>
      </c>
      <c r="CU153" s="22">
        <v>3</v>
      </c>
      <c r="CV153" s="22">
        <v>5</v>
      </c>
      <c r="CW153" s="22">
        <v>3</v>
      </c>
      <c r="CY153" s="22" t="s">
        <v>2134</v>
      </c>
      <c r="CZ153" s="22">
        <v>1</v>
      </c>
      <c r="DA153" s="22">
        <v>3</v>
      </c>
      <c r="DB153" s="22">
        <v>5</v>
      </c>
      <c r="DC153" s="22">
        <v>3</v>
      </c>
      <c r="DE153" s="22" t="s">
        <v>2134</v>
      </c>
      <c r="DF153" s="22">
        <v>1</v>
      </c>
      <c r="DG153" s="22">
        <v>3</v>
      </c>
      <c r="DH153" s="22">
        <v>5</v>
      </c>
      <c r="DI153" s="22">
        <v>3</v>
      </c>
      <c r="EB153" s="22" t="s">
        <v>2134</v>
      </c>
      <c r="EC153" s="22">
        <v>4</v>
      </c>
      <c r="ED153" s="22">
        <v>3</v>
      </c>
      <c r="EE153" s="22">
        <v>4</v>
      </c>
      <c r="EH153" s="22">
        <v>9206505</v>
      </c>
      <c r="EI153" s="22">
        <v>3</v>
      </c>
      <c r="EJ153" s="22">
        <v>4</v>
      </c>
      <c r="EK153" s="22">
        <v>4</v>
      </c>
      <c r="EM153" s="22" t="s">
        <v>2134</v>
      </c>
      <c r="EN153" s="22">
        <v>1</v>
      </c>
      <c r="EO153" s="22">
        <v>4</v>
      </c>
      <c r="EP153" s="22">
        <v>3</v>
      </c>
      <c r="EQ153" s="22">
        <v>4</v>
      </c>
      <c r="ES153" s="22" t="s">
        <v>2134</v>
      </c>
      <c r="ET153" s="22">
        <v>4</v>
      </c>
      <c r="EU153" s="22">
        <v>3</v>
      </c>
      <c r="EV153" s="22">
        <v>4</v>
      </c>
      <c r="EX153" s="22" t="s">
        <v>2134</v>
      </c>
      <c r="EY153" s="22">
        <v>1</v>
      </c>
      <c r="EZ153" s="22">
        <v>3</v>
      </c>
      <c r="FA153" s="22">
        <v>8</v>
      </c>
      <c r="FB153" s="22">
        <v>3</v>
      </c>
      <c r="FE153" s="22" t="s">
        <v>2134</v>
      </c>
      <c r="FF153" s="22">
        <v>1</v>
      </c>
      <c r="FG153" s="22">
        <v>3</v>
      </c>
      <c r="FH153" s="22">
        <v>8</v>
      </c>
      <c r="FI153" s="22">
        <v>3</v>
      </c>
      <c r="FK153" s="22" t="s">
        <v>2134</v>
      </c>
      <c r="FL153" s="22">
        <v>1</v>
      </c>
      <c r="FM153" s="22">
        <v>3</v>
      </c>
      <c r="FN153" s="22">
        <v>8</v>
      </c>
      <c r="FO153" s="22">
        <v>3</v>
      </c>
      <c r="GG153" s="22" t="s">
        <v>2134</v>
      </c>
      <c r="GH153" s="22">
        <v>2</v>
      </c>
      <c r="GI153" s="22">
        <v>1</v>
      </c>
      <c r="GJ153" s="22">
        <v>1</v>
      </c>
      <c r="GK153" s="22">
        <v>2</v>
      </c>
      <c r="GL153" s="22">
        <v>2</v>
      </c>
      <c r="GN153" s="22" t="s">
        <v>2134</v>
      </c>
      <c r="GO153" s="22">
        <v>2</v>
      </c>
      <c r="GP153" s="22">
        <v>1</v>
      </c>
      <c r="GQ153" s="22">
        <v>1</v>
      </c>
      <c r="GR153" s="22">
        <v>2</v>
      </c>
      <c r="GS153" s="22">
        <v>2</v>
      </c>
      <c r="GV153" s="22" t="s">
        <v>2134</v>
      </c>
      <c r="GW153" s="22">
        <v>3</v>
      </c>
      <c r="GX153" s="22">
        <v>2</v>
      </c>
      <c r="GY153" s="22">
        <v>1</v>
      </c>
      <c r="GZ153" s="22">
        <v>2</v>
      </c>
      <c r="HB153" s="22" t="s">
        <v>2134</v>
      </c>
      <c r="HC153" s="22">
        <v>3</v>
      </c>
      <c r="HD153" s="22">
        <v>2</v>
      </c>
      <c r="HE153" s="22">
        <v>1</v>
      </c>
      <c r="HF153" s="22">
        <v>2</v>
      </c>
    </row>
    <row r="154" spans="19:214">
      <c r="S154" s="22" t="s">
        <v>2134</v>
      </c>
      <c r="T154" s="22">
        <v>1</v>
      </c>
      <c r="U154" s="22">
        <v>1</v>
      </c>
      <c r="V154" s="22">
        <v>6</v>
      </c>
      <c r="W154" s="22">
        <v>3</v>
      </c>
      <c r="X154" s="22">
        <v>1</v>
      </c>
      <c r="AJ154" s="22" t="s">
        <v>2134</v>
      </c>
      <c r="AK154" s="22">
        <v>1</v>
      </c>
      <c r="AL154" s="22">
        <v>4</v>
      </c>
      <c r="AM154" s="22">
        <v>7</v>
      </c>
      <c r="AN154" s="22">
        <v>1</v>
      </c>
      <c r="AP154" s="22" t="s">
        <v>2807</v>
      </c>
      <c r="AQ154" s="22">
        <v>7</v>
      </c>
      <c r="AR154" s="22">
        <v>4</v>
      </c>
      <c r="AS154" s="22">
        <v>1</v>
      </c>
      <c r="AT154" s="40"/>
      <c r="AU154" s="22" t="s">
        <v>2134</v>
      </c>
      <c r="AV154" s="22">
        <v>7</v>
      </c>
      <c r="AW154" s="22">
        <v>4</v>
      </c>
      <c r="AX154" s="22">
        <v>1</v>
      </c>
      <c r="AZ154" s="22" t="s">
        <v>2134</v>
      </c>
      <c r="BA154" s="22">
        <v>7</v>
      </c>
      <c r="BB154" s="22">
        <v>4</v>
      </c>
      <c r="BC154" s="22">
        <v>1</v>
      </c>
      <c r="BE154" s="22" t="s">
        <v>2134</v>
      </c>
      <c r="BF154" s="22">
        <v>3</v>
      </c>
      <c r="BG154" s="22">
        <v>6</v>
      </c>
      <c r="BH154" s="22">
        <v>3</v>
      </c>
      <c r="BJ154" s="22" t="s">
        <v>2134</v>
      </c>
      <c r="BK154" s="22">
        <v>3</v>
      </c>
      <c r="BL154" s="22">
        <v>6</v>
      </c>
      <c r="BM154" s="22">
        <v>3</v>
      </c>
      <c r="BS154" s="22" t="s">
        <v>2134</v>
      </c>
      <c r="BT154" s="22">
        <v>3</v>
      </c>
      <c r="BU154" s="22">
        <v>6</v>
      </c>
      <c r="BV154" s="22">
        <v>3</v>
      </c>
      <c r="CF154" s="22" t="s">
        <v>2134</v>
      </c>
      <c r="CG154" s="22">
        <v>4</v>
      </c>
      <c r="CH154" s="22">
        <v>7</v>
      </c>
      <c r="CI154" s="22">
        <v>1</v>
      </c>
      <c r="CK154" s="22" t="s">
        <v>2134</v>
      </c>
      <c r="CL154" s="22">
        <v>4</v>
      </c>
      <c r="CM154" s="22">
        <v>7</v>
      </c>
      <c r="CN154" s="22">
        <v>1</v>
      </c>
      <c r="CS154" s="22" t="s">
        <v>2134</v>
      </c>
      <c r="CT154" s="22">
        <v>1</v>
      </c>
      <c r="CU154" s="22">
        <v>3</v>
      </c>
      <c r="CV154" s="22">
        <v>5</v>
      </c>
      <c r="CW154" s="22">
        <v>4</v>
      </c>
      <c r="CY154" s="22" t="s">
        <v>2134</v>
      </c>
      <c r="CZ154" s="22">
        <v>1</v>
      </c>
      <c r="DA154" s="22">
        <v>3</v>
      </c>
      <c r="DB154" s="22">
        <v>5</v>
      </c>
      <c r="DC154" s="22">
        <v>4</v>
      </c>
      <c r="DE154" s="22" t="s">
        <v>2134</v>
      </c>
      <c r="DF154" s="22">
        <v>1</v>
      </c>
      <c r="DG154" s="22">
        <v>3</v>
      </c>
      <c r="DH154" s="22">
        <v>5</v>
      </c>
      <c r="DI154" s="22">
        <v>4</v>
      </c>
      <c r="EB154" s="22" t="s">
        <v>2134</v>
      </c>
      <c r="EC154" s="22">
        <v>4</v>
      </c>
      <c r="ED154" s="22">
        <v>3</v>
      </c>
      <c r="EE154" s="22">
        <v>5</v>
      </c>
      <c r="EH154" s="22">
        <v>9206505</v>
      </c>
      <c r="EI154" s="22">
        <v>3</v>
      </c>
      <c r="EJ154" s="22">
        <v>4</v>
      </c>
      <c r="EK154" s="22">
        <v>5</v>
      </c>
      <c r="EM154" s="22" t="s">
        <v>2134</v>
      </c>
      <c r="EN154" s="22">
        <v>1</v>
      </c>
      <c r="EO154" s="22">
        <v>4</v>
      </c>
      <c r="EP154" s="22">
        <v>3</v>
      </c>
      <c r="EQ154" s="22">
        <v>5</v>
      </c>
      <c r="ES154" s="22" t="s">
        <v>2134</v>
      </c>
      <c r="ET154" s="22">
        <v>4</v>
      </c>
      <c r="EU154" s="22">
        <v>3</v>
      </c>
      <c r="EV154" s="22">
        <v>5</v>
      </c>
      <c r="EX154" s="22" t="s">
        <v>2134</v>
      </c>
      <c r="EY154" s="22">
        <v>1</v>
      </c>
      <c r="EZ154" s="22">
        <v>3</v>
      </c>
      <c r="FA154" s="22">
        <v>8</v>
      </c>
      <c r="FB154" s="22">
        <v>4</v>
      </c>
      <c r="FE154" s="22" t="s">
        <v>2134</v>
      </c>
      <c r="FF154" s="22">
        <v>1</v>
      </c>
      <c r="FG154" s="22">
        <v>3</v>
      </c>
      <c r="FH154" s="22">
        <v>8</v>
      </c>
      <c r="FI154" s="22">
        <v>4</v>
      </c>
      <c r="FK154" s="22" t="s">
        <v>2134</v>
      </c>
      <c r="FL154" s="22">
        <v>1</v>
      </c>
      <c r="FM154" s="22">
        <v>3</v>
      </c>
      <c r="FN154" s="22">
        <v>8</v>
      </c>
      <c r="FO154" s="22">
        <v>4</v>
      </c>
      <c r="GG154" s="22" t="s">
        <v>2134</v>
      </c>
      <c r="GH154" s="22">
        <v>2</v>
      </c>
      <c r="GI154" s="22">
        <v>1</v>
      </c>
      <c r="GJ154" s="22">
        <v>1</v>
      </c>
      <c r="GK154" s="22">
        <v>2</v>
      </c>
      <c r="GL154" s="22">
        <v>3</v>
      </c>
      <c r="GN154" s="22" t="s">
        <v>2134</v>
      </c>
      <c r="GO154" s="22">
        <v>2</v>
      </c>
      <c r="GP154" s="22">
        <v>1</v>
      </c>
      <c r="GQ154" s="22">
        <v>1</v>
      </c>
      <c r="GR154" s="22">
        <v>2</v>
      </c>
      <c r="GS154" s="22">
        <v>3</v>
      </c>
      <c r="GV154" s="22" t="s">
        <v>2134</v>
      </c>
      <c r="GW154" s="22">
        <v>3</v>
      </c>
      <c r="GX154" s="22">
        <v>2</v>
      </c>
      <c r="GY154" s="22">
        <v>1</v>
      </c>
      <c r="GZ154" s="22">
        <v>3</v>
      </c>
      <c r="HB154" s="22" t="s">
        <v>2134</v>
      </c>
      <c r="HC154" s="22">
        <v>3</v>
      </c>
      <c r="HD154" s="22">
        <v>2</v>
      </c>
      <c r="HE154" s="22">
        <v>1</v>
      </c>
      <c r="HF154" s="22">
        <v>3</v>
      </c>
    </row>
    <row r="155" spans="19:214">
      <c r="S155" s="22" t="s">
        <v>2134</v>
      </c>
      <c r="T155" s="22">
        <v>1</v>
      </c>
      <c r="U155" s="22">
        <v>1</v>
      </c>
      <c r="V155" s="22">
        <v>6</v>
      </c>
      <c r="W155" s="22">
        <v>3</v>
      </c>
      <c r="X155" s="22">
        <v>2</v>
      </c>
      <c r="AJ155" s="22" t="s">
        <v>2134</v>
      </c>
      <c r="AK155" s="22">
        <v>1</v>
      </c>
      <c r="AL155" s="22">
        <v>4</v>
      </c>
      <c r="AM155" s="22">
        <v>7</v>
      </c>
      <c r="AN155" s="22">
        <v>2</v>
      </c>
      <c r="AP155" s="22" t="s">
        <v>2808</v>
      </c>
      <c r="AQ155" s="22">
        <v>7</v>
      </c>
      <c r="AR155" s="22">
        <v>4</v>
      </c>
      <c r="AS155" s="22">
        <v>2</v>
      </c>
      <c r="AT155" s="40"/>
      <c r="AU155" s="22" t="s">
        <v>2134</v>
      </c>
      <c r="AV155" s="22">
        <v>7</v>
      </c>
      <c r="AW155" s="22">
        <v>4</v>
      </c>
      <c r="AX155" s="22">
        <v>2</v>
      </c>
      <c r="AZ155" s="22" t="s">
        <v>2134</v>
      </c>
      <c r="BA155" s="22">
        <v>7</v>
      </c>
      <c r="BB155" s="22">
        <v>4</v>
      </c>
      <c r="BC155" s="22">
        <v>2</v>
      </c>
      <c r="BE155" s="22" t="s">
        <v>2134</v>
      </c>
      <c r="BF155" s="22">
        <v>3</v>
      </c>
      <c r="BG155" s="22">
        <v>6</v>
      </c>
      <c r="BH155" s="22">
        <v>4</v>
      </c>
      <c r="BJ155" s="22" t="s">
        <v>2134</v>
      </c>
      <c r="BK155" s="22">
        <v>3</v>
      </c>
      <c r="BL155" s="22">
        <v>6</v>
      </c>
      <c r="BM155" s="22">
        <v>4</v>
      </c>
      <c r="BS155" s="22" t="s">
        <v>2134</v>
      </c>
      <c r="BT155" s="22">
        <v>3</v>
      </c>
      <c r="BU155" s="22">
        <v>6</v>
      </c>
      <c r="BV155" s="22">
        <v>4</v>
      </c>
      <c r="CF155" s="22" t="s">
        <v>2134</v>
      </c>
      <c r="CG155" s="22">
        <v>4</v>
      </c>
      <c r="CH155" s="22">
        <v>7</v>
      </c>
      <c r="CI155" s="22">
        <v>2</v>
      </c>
      <c r="CK155" s="22" t="s">
        <v>2134</v>
      </c>
      <c r="CL155" s="22">
        <v>4</v>
      </c>
      <c r="CM155" s="22">
        <v>7</v>
      </c>
      <c r="CN155" s="22">
        <v>2</v>
      </c>
      <c r="CS155" s="22" t="s">
        <v>2134</v>
      </c>
      <c r="CT155" s="22">
        <v>1</v>
      </c>
      <c r="CU155" s="22">
        <v>3</v>
      </c>
      <c r="CV155" s="22">
        <v>5</v>
      </c>
      <c r="CW155" s="22">
        <v>5</v>
      </c>
      <c r="CY155" s="22" t="s">
        <v>2134</v>
      </c>
      <c r="CZ155" s="22">
        <v>1</v>
      </c>
      <c r="DA155" s="22">
        <v>3</v>
      </c>
      <c r="DB155" s="22">
        <v>5</v>
      </c>
      <c r="DC155" s="22">
        <v>5</v>
      </c>
      <c r="DE155" s="22" t="s">
        <v>2134</v>
      </c>
      <c r="DF155" s="22">
        <v>1</v>
      </c>
      <c r="DG155" s="22">
        <v>3</v>
      </c>
      <c r="DH155" s="22">
        <v>5</v>
      </c>
      <c r="DI155" s="22">
        <v>5</v>
      </c>
      <c r="EB155" s="22" t="s">
        <v>2134</v>
      </c>
      <c r="EC155" s="22">
        <v>4</v>
      </c>
      <c r="ED155" s="22">
        <v>3</v>
      </c>
      <c r="EE155" s="22">
        <v>6</v>
      </c>
      <c r="EH155" s="22">
        <v>9206505</v>
      </c>
      <c r="EI155" s="22">
        <v>3</v>
      </c>
      <c r="EJ155" s="22">
        <v>4</v>
      </c>
      <c r="EK155" s="22">
        <v>6</v>
      </c>
      <c r="EM155" s="22" t="s">
        <v>2134</v>
      </c>
      <c r="EN155" s="22">
        <v>1</v>
      </c>
      <c r="EO155" s="22">
        <v>4</v>
      </c>
      <c r="EP155" s="22">
        <v>3</v>
      </c>
      <c r="EQ155" s="22">
        <v>6</v>
      </c>
      <c r="ES155" s="22" t="s">
        <v>2134</v>
      </c>
      <c r="ET155" s="22">
        <v>4</v>
      </c>
      <c r="EU155" s="22">
        <v>3</v>
      </c>
      <c r="EV155" s="22">
        <v>6</v>
      </c>
      <c r="EX155" s="22" t="s">
        <v>2134</v>
      </c>
      <c r="EY155" s="22">
        <v>1</v>
      </c>
      <c r="EZ155" s="22">
        <v>3</v>
      </c>
      <c r="FA155" s="22">
        <v>9</v>
      </c>
      <c r="FB155" s="22">
        <v>1</v>
      </c>
      <c r="FE155" s="22" t="s">
        <v>2134</v>
      </c>
      <c r="FF155" s="22">
        <v>1</v>
      </c>
      <c r="FG155" s="22">
        <v>3</v>
      </c>
      <c r="FH155" s="22">
        <v>9</v>
      </c>
      <c r="FI155" s="22">
        <v>1</v>
      </c>
      <c r="FK155" s="22" t="s">
        <v>2134</v>
      </c>
      <c r="FL155" s="22">
        <v>1</v>
      </c>
      <c r="FM155" s="22">
        <v>3</v>
      </c>
      <c r="FN155" s="22">
        <v>9</v>
      </c>
      <c r="FO155" s="22">
        <v>1</v>
      </c>
      <c r="GG155" s="22" t="s">
        <v>2134</v>
      </c>
      <c r="GH155" s="22">
        <v>2</v>
      </c>
      <c r="GI155" s="22">
        <v>1</v>
      </c>
      <c r="GJ155" s="22">
        <v>1</v>
      </c>
      <c r="GK155" s="22">
        <v>3</v>
      </c>
      <c r="GL155" s="22">
        <v>1</v>
      </c>
      <c r="GN155" s="22" t="s">
        <v>2134</v>
      </c>
      <c r="GO155" s="22">
        <v>2</v>
      </c>
      <c r="GP155" s="22">
        <v>1</v>
      </c>
      <c r="GQ155" s="22">
        <v>1</v>
      </c>
      <c r="GR155" s="22">
        <v>3</v>
      </c>
      <c r="GS155" s="22">
        <v>1</v>
      </c>
      <c r="GV155" s="22" t="s">
        <v>2134</v>
      </c>
      <c r="GW155" s="22">
        <v>3</v>
      </c>
      <c r="GX155" s="22">
        <v>2</v>
      </c>
      <c r="GY155" s="22">
        <v>1</v>
      </c>
      <c r="GZ155" s="22">
        <v>4</v>
      </c>
      <c r="HB155" s="22" t="s">
        <v>2134</v>
      </c>
      <c r="HC155" s="22">
        <v>3</v>
      </c>
      <c r="HD155" s="22">
        <v>2</v>
      </c>
      <c r="HE155" s="22">
        <v>1</v>
      </c>
      <c r="HF155" s="22">
        <v>4</v>
      </c>
    </row>
    <row r="156" spans="19:214">
      <c r="S156" s="22" t="s">
        <v>2134</v>
      </c>
      <c r="T156" s="22">
        <v>1</v>
      </c>
      <c r="U156" s="22">
        <v>1</v>
      </c>
      <c r="V156" s="22">
        <v>6</v>
      </c>
      <c r="W156" s="22">
        <v>3</v>
      </c>
      <c r="X156" s="22">
        <v>3</v>
      </c>
      <c r="AJ156" s="22" t="s">
        <v>2134</v>
      </c>
      <c r="AK156" s="22">
        <v>1</v>
      </c>
      <c r="AL156" s="22">
        <v>4</v>
      </c>
      <c r="AM156" s="22">
        <v>7</v>
      </c>
      <c r="AN156" s="22">
        <v>3</v>
      </c>
      <c r="AP156" s="22" t="s">
        <v>2808</v>
      </c>
      <c r="AQ156" s="22">
        <v>7</v>
      </c>
      <c r="AR156" s="22">
        <v>4</v>
      </c>
      <c r="AS156" s="22">
        <v>3</v>
      </c>
      <c r="AT156" s="40"/>
      <c r="AU156" s="22" t="s">
        <v>2134</v>
      </c>
      <c r="AV156" s="22">
        <v>7</v>
      </c>
      <c r="AW156" s="22">
        <v>4</v>
      </c>
      <c r="AX156" s="22">
        <v>3</v>
      </c>
      <c r="AZ156" s="22" t="s">
        <v>2134</v>
      </c>
      <c r="BA156" s="22">
        <v>7</v>
      </c>
      <c r="BB156" s="22">
        <v>4</v>
      </c>
      <c r="BC156" s="22">
        <v>3</v>
      </c>
      <c r="BE156" s="22" t="s">
        <v>2134</v>
      </c>
      <c r="BF156" s="22">
        <v>3</v>
      </c>
      <c r="BG156" s="22">
        <v>6</v>
      </c>
      <c r="BH156" s="22">
        <v>5</v>
      </c>
      <c r="BJ156" s="22" t="s">
        <v>2134</v>
      </c>
      <c r="BK156" s="22">
        <v>3</v>
      </c>
      <c r="BL156" s="22">
        <v>6</v>
      </c>
      <c r="BM156" s="22">
        <v>5</v>
      </c>
      <c r="BS156" s="22" t="s">
        <v>2134</v>
      </c>
      <c r="BT156" s="22">
        <v>3</v>
      </c>
      <c r="BU156" s="22">
        <v>6</v>
      </c>
      <c r="BV156" s="22">
        <v>5</v>
      </c>
      <c r="CF156" s="22" t="s">
        <v>2134</v>
      </c>
      <c r="CG156" s="22">
        <v>4</v>
      </c>
      <c r="CH156" s="22">
        <v>7</v>
      </c>
      <c r="CI156" s="22">
        <v>3</v>
      </c>
      <c r="CK156" s="22" t="s">
        <v>2134</v>
      </c>
      <c r="CL156" s="22">
        <v>4</v>
      </c>
      <c r="CM156" s="22">
        <v>7</v>
      </c>
      <c r="CN156" s="22">
        <v>3</v>
      </c>
      <c r="CS156" s="22" t="s">
        <v>2134</v>
      </c>
      <c r="CT156" s="22">
        <v>1</v>
      </c>
      <c r="CU156" s="22">
        <v>3</v>
      </c>
      <c r="CV156" s="22">
        <v>5</v>
      </c>
      <c r="CW156" s="22">
        <v>6</v>
      </c>
      <c r="CY156" s="22" t="s">
        <v>2134</v>
      </c>
      <c r="CZ156" s="22">
        <v>1</v>
      </c>
      <c r="DA156" s="22">
        <v>3</v>
      </c>
      <c r="DB156" s="22">
        <v>5</v>
      </c>
      <c r="DC156" s="22">
        <v>6</v>
      </c>
      <c r="DE156" s="22" t="s">
        <v>2134</v>
      </c>
      <c r="DF156" s="22">
        <v>1</v>
      </c>
      <c r="DG156" s="22">
        <v>3</v>
      </c>
      <c r="DH156" s="22">
        <v>5</v>
      </c>
      <c r="DI156" s="22">
        <v>6</v>
      </c>
      <c r="EB156" s="22" t="s">
        <v>2134</v>
      </c>
      <c r="EC156" s="22">
        <v>4</v>
      </c>
      <c r="ED156" s="22">
        <v>3</v>
      </c>
      <c r="EE156" s="22">
        <v>7</v>
      </c>
      <c r="EH156" s="22">
        <v>9206505</v>
      </c>
      <c r="EI156" s="22">
        <v>3</v>
      </c>
      <c r="EJ156" s="22">
        <v>4</v>
      </c>
      <c r="EK156" s="22">
        <v>7</v>
      </c>
      <c r="EM156" s="22" t="s">
        <v>2134</v>
      </c>
      <c r="EN156" s="22">
        <v>1</v>
      </c>
      <c r="EO156" s="22">
        <v>4</v>
      </c>
      <c r="EP156" s="22">
        <v>3</v>
      </c>
      <c r="EQ156" s="22">
        <v>7</v>
      </c>
      <c r="ES156" s="22" t="s">
        <v>2134</v>
      </c>
      <c r="ET156" s="22">
        <v>4</v>
      </c>
      <c r="EU156" s="22">
        <v>3</v>
      </c>
      <c r="EV156" s="22">
        <v>7</v>
      </c>
      <c r="EX156" s="22" t="s">
        <v>2134</v>
      </c>
      <c r="EY156" s="22">
        <v>1</v>
      </c>
      <c r="EZ156" s="22">
        <v>3</v>
      </c>
      <c r="FA156" s="22">
        <v>9</v>
      </c>
      <c r="FB156" s="22">
        <v>2</v>
      </c>
      <c r="FE156" s="22" t="s">
        <v>2134</v>
      </c>
      <c r="FF156" s="22">
        <v>1</v>
      </c>
      <c r="FG156" s="22">
        <v>3</v>
      </c>
      <c r="FH156" s="22">
        <v>9</v>
      </c>
      <c r="FI156" s="22">
        <v>2</v>
      </c>
      <c r="FK156" s="22" t="s">
        <v>2134</v>
      </c>
      <c r="FL156" s="22">
        <v>1</v>
      </c>
      <c r="FM156" s="22">
        <v>3</v>
      </c>
      <c r="FN156" s="22">
        <v>9</v>
      </c>
      <c r="FO156" s="22">
        <v>2</v>
      </c>
      <c r="GG156" s="22" t="s">
        <v>2134</v>
      </c>
      <c r="GH156" s="22">
        <v>2</v>
      </c>
      <c r="GI156" s="22">
        <v>1</v>
      </c>
      <c r="GJ156" s="22">
        <v>1</v>
      </c>
      <c r="GK156" s="22">
        <v>3</v>
      </c>
      <c r="GL156" s="22">
        <v>2</v>
      </c>
      <c r="GN156" s="22" t="s">
        <v>2134</v>
      </c>
      <c r="GO156" s="22">
        <v>2</v>
      </c>
      <c r="GP156" s="22">
        <v>1</v>
      </c>
      <c r="GQ156" s="22">
        <v>1</v>
      </c>
      <c r="GR156" s="22">
        <v>3</v>
      </c>
      <c r="GS156" s="22">
        <v>2</v>
      </c>
      <c r="GV156" s="22" t="s">
        <v>2134</v>
      </c>
      <c r="GW156" s="22">
        <v>3</v>
      </c>
      <c r="GX156" s="22">
        <v>2</v>
      </c>
      <c r="GY156" s="22">
        <v>2</v>
      </c>
      <c r="GZ156" s="22">
        <v>1</v>
      </c>
      <c r="HB156" s="22" t="s">
        <v>2134</v>
      </c>
      <c r="HC156" s="22">
        <v>3</v>
      </c>
      <c r="HD156" s="22">
        <v>2</v>
      </c>
      <c r="HE156" s="22">
        <v>2</v>
      </c>
      <c r="HF156" s="22">
        <v>1</v>
      </c>
    </row>
    <row r="157" spans="19:214">
      <c r="S157" s="22" t="s">
        <v>2134</v>
      </c>
      <c r="T157" s="22">
        <v>1</v>
      </c>
      <c r="U157" s="22">
        <v>1</v>
      </c>
      <c r="V157" s="22">
        <v>6</v>
      </c>
      <c r="W157" s="22">
        <v>3</v>
      </c>
      <c r="X157" s="22">
        <v>4</v>
      </c>
      <c r="AJ157" s="22" t="s">
        <v>2134</v>
      </c>
      <c r="AK157" s="22">
        <v>1</v>
      </c>
      <c r="AL157" s="22">
        <v>4</v>
      </c>
      <c r="AM157" s="22">
        <v>7</v>
      </c>
      <c r="AN157" s="22">
        <v>4</v>
      </c>
      <c r="AP157" s="22" t="s">
        <v>2808</v>
      </c>
      <c r="AQ157" s="22">
        <v>7</v>
      </c>
      <c r="AR157" s="22">
        <v>4</v>
      </c>
      <c r="AS157" s="22">
        <v>4</v>
      </c>
      <c r="AT157" s="40"/>
      <c r="AU157" s="22" t="s">
        <v>2134</v>
      </c>
      <c r="AV157" s="22">
        <v>7</v>
      </c>
      <c r="AW157" s="22">
        <v>4</v>
      </c>
      <c r="AX157" s="22">
        <v>4</v>
      </c>
      <c r="AZ157" s="22" t="s">
        <v>2134</v>
      </c>
      <c r="BA157" s="22">
        <v>7</v>
      </c>
      <c r="BB157" s="22">
        <v>4</v>
      </c>
      <c r="BC157" s="22">
        <v>4</v>
      </c>
      <c r="BE157" s="22" t="s">
        <v>2134</v>
      </c>
      <c r="BF157" s="22">
        <v>3</v>
      </c>
      <c r="BG157" s="22">
        <v>6</v>
      </c>
      <c r="BH157" s="22">
        <v>6</v>
      </c>
      <c r="BJ157" s="22" t="s">
        <v>2134</v>
      </c>
      <c r="BK157" s="22">
        <v>3</v>
      </c>
      <c r="BL157" s="22">
        <v>6</v>
      </c>
      <c r="BM157" s="22">
        <v>6</v>
      </c>
      <c r="BS157" s="22" t="s">
        <v>2134</v>
      </c>
      <c r="BT157" s="22">
        <v>3</v>
      </c>
      <c r="BU157" s="22">
        <v>6</v>
      </c>
      <c r="BV157" s="22">
        <v>6</v>
      </c>
      <c r="CF157" s="22" t="s">
        <v>2134</v>
      </c>
      <c r="CG157" s="22">
        <v>4</v>
      </c>
      <c r="CH157" s="22">
        <v>7</v>
      </c>
      <c r="CI157" s="22">
        <v>4</v>
      </c>
      <c r="CK157" s="22" t="s">
        <v>2134</v>
      </c>
      <c r="CL157" s="22">
        <v>4</v>
      </c>
      <c r="CM157" s="22">
        <v>7</v>
      </c>
      <c r="CN157" s="22">
        <v>4</v>
      </c>
      <c r="CS157" s="22" t="s">
        <v>2134</v>
      </c>
      <c r="CT157" s="22">
        <v>1</v>
      </c>
      <c r="CU157" s="22">
        <v>3</v>
      </c>
      <c r="CV157" s="22">
        <v>5</v>
      </c>
      <c r="CW157" s="22">
        <v>7</v>
      </c>
      <c r="CY157" s="22" t="s">
        <v>2134</v>
      </c>
      <c r="CZ157" s="22">
        <v>1</v>
      </c>
      <c r="DA157" s="22">
        <v>3</v>
      </c>
      <c r="DB157" s="22">
        <v>5</v>
      </c>
      <c r="DC157" s="22">
        <v>7</v>
      </c>
      <c r="DE157" s="22" t="s">
        <v>2134</v>
      </c>
      <c r="DF157" s="22">
        <v>1</v>
      </c>
      <c r="DG157" s="22">
        <v>3</v>
      </c>
      <c r="DH157" s="22">
        <v>5</v>
      </c>
      <c r="DI157" s="22">
        <v>7</v>
      </c>
      <c r="EB157" s="22" t="s">
        <v>2134</v>
      </c>
      <c r="EC157" s="22">
        <v>4</v>
      </c>
      <c r="ED157" s="22">
        <v>3</v>
      </c>
      <c r="EE157" s="22">
        <v>8</v>
      </c>
      <c r="EH157" s="22">
        <v>9206505</v>
      </c>
      <c r="EI157" s="22">
        <v>3</v>
      </c>
      <c r="EJ157" s="22">
        <v>4</v>
      </c>
      <c r="EK157" s="22">
        <v>8</v>
      </c>
      <c r="EM157" s="22" t="s">
        <v>2134</v>
      </c>
      <c r="EN157" s="22">
        <v>1</v>
      </c>
      <c r="EO157" s="22">
        <v>4</v>
      </c>
      <c r="EP157" s="22">
        <v>3</v>
      </c>
      <c r="EQ157" s="22">
        <v>8</v>
      </c>
      <c r="ES157" s="22" t="s">
        <v>2134</v>
      </c>
      <c r="ET157" s="22">
        <v>4</v>
      </c>
      <c r="EU157" s="22">
        <v>3</v>
      </c>
      <c r="EV157" s="22">
        <v>8</v>
      </c>
      <c r="EX157" s="22" t="s">
        <v>2134</v>
      </c>
      <c r="EY157" s="22">
        <v>1</v>
      </c>
      <c r="EZ157" s="22">
        <v>3</v>
      </c>
      <c r="FA157" s="22">
        <v>9</v>
      </c>
      <c r="FB157" s="22">
        <v>3</v>
      </c>
      <c r="FE157" s="22" t="s">
        <v>2134</v>
      </c>
      <c r="FF157" s="22">
        <v>1</v>
      </c>
      <c r="FG157" s="22">
        <v>3</v>
      </c>
      <c r="FH157" s="22">
        <v>9</v>
      </c>
      <c r="FI157" s="22">
        <v>3</v>
      </c>
      <c r="FK157" s="22" t="s">
        <v>2134</v>
      </c>
      <c r="FL157" s="22">
        <v>1</v>
      </c>
      <c r="FM157" s="22">
        <v>3</v>
      </c>
      <c r="FN157" s="22">
        <v>9</v>
      </c>
      <c r="FO157" s="22">
        <v>3</v>
      </c>
      <c r="GG157" s="22" t="s">
        <v>2134</v>
      </c>
      <c r="GH157" s="22">
        <v>2</v>
      </c>
      <c r="GI157" s="22">
        <v>1</v>
      </c>
      <c r="GJ157" s="22">
        <v>1</v>
      </c>
      <c r="GK157" s="22">
        <v>3</v>
      </c>
      <c r="GL157" s="22">
        <v>3</v>
      </c>
      <c r="GN157" s="22" t="s">
        <v>2134</v>
      </c>
      <c r="GO157" s="22">
        <v>2</v>
      </c>
      <c r="GP157" s="22">
        <v>1</v>
      </c>
      <c r="GQ157" s="22">
        <v>1</v>
      </c>
      <c r="GR157" s="22">
        <v>3</v>
      </c>
      <c r="GS157" s="22">
        <v>3</v>
      </c>
      <c r="GV157" s="22">
        <v>9266113</v>
      </c>
      <c r="GW157" s="22">
        <v>3</v>
      </c>
      <c r="GX157" s="22">
        <v>2</v>
      </c>
      <c r="GY157" s="22">
        <v>2</v>
      </c>
      <c r="GZ157" s="22">
        <v>2</v>
      </c>
      <c r="HB157" s="22" t="s">
        <v>2134</v>
      </c>
      <c r="HC157" s="22">
        <v>3</v>
      </c>
      <c r="HD157" s="22">
        <v>2</v>
      </c>
      <c r="HE157" s="22">
        <v>2</v>
      </c>
      <c r="HF157" s="22">
        <v>2</v>
      </c>
    </row>
    <row r="158" spans="19:214">
      <c r="S158" s="22" t="s">
        <v>2134</v>
      </c>
      <c r="T158" s="22">
        <v>1</v>
      </c>
      <c r="U158" s="22">
        <v>1</v>
      </c>
      <c r="V158" s="22">
        <v>6</v>
      </c>
      <c r="W158" s="22">
        <v>4</v>
      </c>
      <c r="X158" s="22">
        <v>1</v>
      </c>
      <c r="AI158" s="253"/>
      <c r="AJ158" s="22" t="s">
        <v>2134</v>
      </c>
      <c r="AK158" s="22">
        <v>1</v>
      </c>
      <c r="AL158" s="22">
        <v>4</v>
      </c>
      <c r="AM158" s="22">
        <v>7</v>
      </c>
      <c r="AN158" s="22">
        <v>5</v>
      </c>
      <c r="AP158" s="22">
        <v>9194766</v>
      </c>
      <c r="AQ158" s="22">
        <v>7</v>
      </c>
      <c r="AR158" s="22">
        <v>4</v>
      </c>
      <c r="AS158" s="22">
        <v>5</v>
      </c>
      <c r="AT158" s="40"/>
      <c r="AU158" s="22">
        <v>9204259</v>
      </c>
      <c r="AV158" s="22">
        <v>7</v>
      </c>
      <c r="AW158" s="22">
        <v>4</v>
      </c>
      <c r="AX158" s="22">
        <v>5</v>
      </c>
      <c r="AZ158" s="22">
        <v>9194616</v>
      </c>
      <c r="BA158" s="22">
        <v>7</v>
      </c>
      <c r="BB158" s="22">
        <v>4</v>
      </c>
      <c r="BC158" s="22">
        <v>5</v>
      </c>
      <c r="BE158" s="22">
        <v>9194412</v>
      </c>
      <c r="BF158" s="22">
        <v>3</v>
      </c>
      <c r="BG158" s="22">
        <v>6</v>
      </c>
      <c r="BH158" s="22">
        <v>7</v>
      </c>
      <c r="BJ158" s="22">
        <v>9194413</v>
      </c>
      <c r="BK158" s="22">
        <v>3</v>
      </c>
      <c r="BL158" s="22">
        <v>6</v>
      </c>
      <c r="BM158" s="22">
        <v>7</v>
      </c>
      <c r="BS158" s="22">
        <v>9196156</v>
      </c>
      <c r="BT158" s="22">
        <v>3</v>
      </c>
      <c r="BU158" s="22">
        <v>6</v>
      </c>
      <c r="BV158" s="22">
        <v>7</v>
      </c>
      <c r="CF158" s="22" t="s">
        <v>2134</v>
      </c>
      <c r="CG158" s="22">
        <v>4</v>
      </c>
      <c r="CH158" s="22">
        <v>7</v>
      </c>
      <c r="CI158" s="22">
        <v>5</v>
      </c>
      <c r="CK158" s="22" t="s">
        <v>2134</v>
      </c>
      <c r="CL158" s="22">
        <v>4</v>
      </c>
      <c r="CM158" s="22">
        <v>7</v>
      </c>
      <c r="CN158" s="22">
        <v>5</v>
      </c>
      <c r="CS158" s="22" t="s">
        <v>2134</v>
      </c>
      <c r="CT158" s="22">
        <v>1</v>
      </c>
      <c r="CU158" s="22">
        <v>3</v>
      </c>
      <c r="CV158" s="22">
        <v>5</v>
      </c>
      <c r="CW158" s="22">
        <v>8</v>
      </c>
      <c r="CY158" s="22" t="s">
        <v>2134</v>
      </c>
      <c r="CZ158" s="22">
        <v>1</v>
      </c>
      <c r="DA158" s="22">
        <v>3</v>
      </c>
      <c r="DB158" s="22">
        <v>5</v>
      </c>
      <c r="DC158" s="22">
        <v>8</v>
      </c>
      <c r="DE158" s="22" t="s">
        <v>2134</v>
      </c>
      <c r="DF158" s="22">
        <v>1</v>
      </c>
      <c r="DG158" s="22">
        <v>3</v>
      </c>
      <c r="DH158" s="22">
        <v>5</v>
      </c>
      <c r="DI158" s="22">
        <v>8</v>
      </c>
      <c r="EB158" s="22" t="s">
        <v>2134</v>
      </c>
      <c r="EC158" s="22">
        <v>4</v>
      </c>
      <c r="ED158" s="22">
        <v>3</v>
      </c>
      <c r="EE158" s="22">
        <v>9</v>
      </c>
      <c r="EH158" s="22" t="s">
        <v>2134</v>
      </c>
      <c r="EI158" s="22">
        <v>3</v>
      </c>
      <c r="EJ158" s="22">
        <v>4</v>
      </c>
      <c r="EK158" s="22">
        <v>9</v>
      </c>
      <c r="EM158" s="22" t="s">
        <v>2134</v>
      </c>
      <c r="EN158" s="22">
        <v>1</v>
      </c>
      <c r="EO158" s="22">
        <v>4</v>
      </c>
      <c r="EP158" s="22">
        <v>3</v>
      </c>
      <c r="EQ158" s="22">
        <v>9</v>
      </c>
      <c r="ES158" s="22" t="s">
        <v>2134</v>
      </c>
      <c r="ET158" s="22">
        <v>4</v>
      </c>
      <c r="EU158" s="22">
        <v>3</v>
      </c>
      <c r="EV158" s="22">
        <v>9</v>
      </c>
      <c r="EX158" s="22" t="s">
        <v>2134</v>
      </c>
      <c r="EY158" s="22">
        <v>1</v>
      </c>
      <c r="EZ158" s="22">
        <v>3</v>
      </c>
      <c r="FA158" s="22">
        <v>9</v>
      </c>
      <c r="FB158" s="22">
        <v>4</v>
      </c>
      <c r="FE158" s="22" t="s">
        <v>2134</v>
      </c>
      <c r="FF158" s="22">
        <v>1</v>
      </c>
      <c r="FG158" s="22">
        <v>3</v>
      </c>
      <c r="FH158" s="22">
        <v>9</v>
      </c>
      <c r="FI158" s="22">
        <v>4</v>
      </c>
      <c r="FK158" s="22" t="s">
        <v>2134</v>
      </c>
      <c r="FL158" s="22">
        <v>1</v>
      </c>
      <c r="FM158" s="22">
        <v>3</v>
      </c>
      <c r="FN158" s="22">
        <v>9</v>
      </c>
      <c r="FO158" s="22">
        <v>4</v>
      </c>
      <c r="GG158" s="22" t="s">
        <v>2134</v>
      </c>
      <c r="GH158" s="22">
        <v>2</v>
      </c>
      <c r="GI158" s="22">
        <v>1</v>
      </c>
      <c r="GJ158" s="22">
        <v>2</v>
      </c>
      <c r="GK158" s="22">
        <v>1</v>
      </c>
      <c r="GL158" s="22">
        <v>1</v>
      </c>
      <c r="GN158" s="22" t="s">
        <v>2134</v>
      </c>
      <c r="GO158" s="22">
        <v>2</v>
      </c>
      <c r="GP158" s="22">
        <v>1</v>
      </c>
      <c r="GQ158" s="22">
        <v>2</v>
      </c>
      <c r="GR158" s="22">
        <v>1</v>
      </c>
      <c r="GS158" s="22">
        <v>1</v>
      </c>
      <c r="GV158" s="22">
        <v>9265960</v>
      </c>
      <c r="GW158" s="22">
        <v>3</v>
      </c>
      <c r="GX158" s="22">
        <v>2</v>
      </c>
      <c r="GY158" s="22">
        <v>2</v>
      </c>
      <c r="GZ158" s="22">
        <v>3</v>
      </c>
      <c r="HB158" s="22" t="s">
        <v>2134</v>
      </c>
      <c r="HC158" s="22">
        <v>3</v>
      </c>
      <c r="HD158" s="22">
        <v>2</v>
      </c>
      <c r="HE158" s="22">
        <v>2</v>
      </c>
      <c r="HF158" s="22">
        <v>3</v>
      </c>
    </row>
    <row r="159" spans="19:214">
      <c r="S159" s="22" t="s">
        <v>2134</v>
      </c>
      <c r="T159" s="22">
        <v>1</v>
      </c>
      <c r="U159" s="22">
        <v>1</v>
      </c>
      <c r="V159" s="22">
        <v>6</v>
      </c>
      <c r="W159" s="22">
        <v>4</v>
      </c>
      <c r="X159" s="22">
        <v>2</v>
      </c>
      <c r="AJ159" s="22" t="s">
        <v>2691</v>
      </c>
      <c r="AK159" s="22">
        <v>2</v>
      </c>
      <c r="AL159" s="22">
        <v>1</v>
      </c>
      <c r="AM159" s="22">
        <v>1</v>
      </c>
      <c r="AN159" s="22">
        <v>1</v>
      </c>
      <c r="AP159" s="40"/>
      <c r="BE159" s="22" t="s">
        <v>2134</v>
      </c>
      <c r="BF159" s="22">
        <v>3</v>
      </c>
      <c r="BG159" s="22">
        <v>7</v>
      </c>
      <c r="BH159" s="22">
        <v>1</v>
      </c>
      <c r="BJ159" s="22" t="s">
        <v>2134</v>
      </c>
      <c r="BK159" s="22">
        <v>3</v>
      </c>
      <c r="BL159" s="22">
        <v>7</v>
      </c>
      <c r="BM159" s="22">
        <v>1</v>
      </c>
      <c r="BS159" s="22" t="s">
        <v>2134</v>
      </c>
      <c r="BT159" s="22">
        <v>3</v>
      </c>
      <c r="BU159" s="22">
        <v>7</v>
      </c>
      <c r="BV159" s="22">
        <v>1</v>
      </c>
      <c r="CF159" s="22" t="s">
        <v>2134</v>
      </c>
      <c r="CG159" s="22">
        <v>5</v>
      </c>
      <c r="CH159" s="22">
        <v>1</v>
      </c>
      <c r="CI159" s="22">
        <v>1</v>
      </c>
      <c r="CK159" s="22" t="s">
        <v>2134</v>
      </c>
      <c r="CL159" s="22">
        <v>5</v>
      </c>
      <c r="CM159" s="22">
        <v>1</v>
      </c>
      <c r="CN159" s="22">
        <v>1</v>
      </c>
      <c r="CS159" s="22" t="s">
        <v>2720</v>
      </c>
      <c r="CT159" s="22">
        <v>2</v>
      </c>
      <c r="CU159" s="22">
        <v>1</v>
      </c>
      <c r="CV159" s="22">
        <v>1</v>
      </c>
      <c r="CW159" s="22">
        <v>1</v>
      </c>
      <c r="CY159" s="22" t="s">
        <v>2134</v>
      </c>
      <c r="CZ159" s="22">
        <v>2</v>
      </c>
      <c r="DA159" s="22">
        <v>1</v>
      </c>
      <c r="DB159" s="22">
        <v>1</v>
      </c>
      <c r="DC159" s="22">
        <v>1</v>
      </c>
      <c r="DE159" s="22" t="s">
        <v>2134</v>
      </c>
      <c r="DF159" s="22">
        <v>2</v>
      </c>
      <c r="DG159" s="22">
        <v>1</v>
      </c>
      <c r="DH159" s="22">
        <v>1</v>
      </c>
      <c r="DI159" s="22">
        <v>1</v>
      </c>
      <c r="EH159" s="22" t="s">
        <v>2134</v>
      </c>
      <c r="EI159" s="22">
        <v>4</v>
      </c>
      <c r="EJ159" s="22">
        <v>1</v>
      </c>
      <c r="EK159" s="22">
        <v>1</v>
      </c>
      <c r="EM159" s="22" t="s">
        <v>2134</v>
      </c>
      <c r="EN159" s="22">
        <v>2</v>
      </c>
      <c r="EO159" s="22">
        <v>1</v>
      </c>
      <c r="EP159" s="22">
        <v>1</v>
      </c>
      <c r="EQ159" s="22">
        <v>1</v>
      </c>
      <c r="EX159" s="22" t="s">
        <v>2134</v>
      </c>
      <c r="EY159" s="22">
        <v>2</v>
      </c>
      <c r="EZ159" s="22">
        <v>1</v>
      </c>
      <c r="FA159" s="22">
        <v>1</v>
      </c>
      <c r="FB159" s="22">
        <v>1</v>
      </c>
      <c r="FE159" s="22" t="s">
        <v>2134</v>
      </c>
      <c r="FF159" s="22">
        <v>2</v>
      </c>
      <c r="FG159" s="22">
        <v>1</v>
      </c>
      <c r="FH159" s="22">
        <v>1</v>
      </c>
      <c r="FI159" s="22">
        <v>1</v>
      </c>
      <c r="FK159" s="22" t="s">
        <v>2134</v>
      </c>
      <c r="FL159" s="22">
        <v>2</v>
      </c>
      <c r="FM159" s="22">
        <v>1</v>
      </c>
      <c r="FN159" s="22">
        <v>1</v>
      </c>
      <c r="FO159" s="22">
        <v>1</v>
      </c>
      <c r="GG159" s="22" t="s">
        <v>2134</v>
      </c>
      <c r="GH159" s="22">
        <v>2</v>
      </c>
      <c r="GI159" s="22">
        <v>1</v>
      </c>
      <c r="GJ159" s="22">
        <v>2</v>
      </c>
      <c r="GK159" s="22">
        <v>1</v>
      </c>
      <c r="GL159" s="22">
        <v>2</v>
      </c>
      <c r="GN159" s="22" t="s">
        <v>2134</v>
      </c>
      <c r="GO159" s="22">
        <v>2</v>
      </c>
      <c r="GP159" s="22">
        <v>1</v>
      </c>
      <c r="GQ159" s="22">
        <v>2</v>
      </c>
      <c r="GR159" s="22">
        <v>1</v>
      </c>
      <c r="GS159" s="22">
        <v>2</v>
      </c>
      <c r="GV159" s="22">
        <v>9265959</v>
      </c>
      <c r="GW159" s="22">
        <v>3</v>
      </c>
      <c r="GX159" s="22">
        <v>2</v>
      </c>
      <c r="GY159" s="22">
        <v>2</v>
      </c>
      <c r="GZ159" s="22">
        <v>4</v>
      </c>
      <c r="HB159" s="22" t="s">
        <v>2134</v>
      </c>
      <c r="HC159" s="22">
        <v>3</v>
      </c>
      <c r="HD159" s="22">
        <v>2</v>
      </c>
      <c r="HE159" s="22">
        <v>2</v>
      </c>
      <c r="HF159" s="22">
        <v>4</v>
      </c>
    </row>
    <row r="160" spans="19:214">
      <c r="S160" s="22" t="s">
        <v>2134</v>
      </c>
      <c r="T160" s="22">
        <v>1</v>
      </c>
      <c r="U160" s="22">
        <v>1</v>
      </c>
      <c r="V160" s="22">
        <v>6</v>
      </c>
      <c r="W160" s="22">
        <v>4</v>
      </c>
      <c r="X160" s="22">
        <v>3</v>
      </c>
      <c r="AJ160" s="22" t="s">
        <v>2134</v>
      </c>
      <c r="AK160" s="22">
        <v>2</v>
      </c>
      <c r="AL160" s="22">
        <v>1</v>
      </c>
      <c r="AM160" s="22">
        <v>1</v>
      </c>
      <c r="AN160" s="22">
        <v>2</v>
      </c>
      <c r="BE160" s="22" t="s">
        <v>2134</v>
      </c>
      <c r="BF160" s="22">
        <v>3</v>
      </c>
      <c r="BG160" s="22">
        <v>7</v>
      </c>
      <c r="BH160" s="22">
        <v>2</v>
      </c>
      <c r="BJ160" s="22" t="s">
        <v>2134</v>
      </c>
      <c r="BK160" s="22">
        <v>3</v>
      </c>
      <c r="BL160" s="22">
        <v>7</v>
      </c>
      <c r="BM160" s="22">
        <v>2</v>
      </c>
      <c r="BS160" s="22" t="s">
        <v>2134</v>
      </c>
      <c r="BT160" s="22">
        <v>3</v>
      </c>
      <c r="BU160" s="22">
        <v>7</v>
      </c>
      <c r="BV160" s="22">
        <v>2</v>
      </c>
      <c r="CF160" s="22" t="s">
        <v>2134</v>
      </c>
      <c r="CG160" s="22">
        <v>5</v>
      </c>
      <c r="CH160" s="22">
        <v>1</v>
      </c>
      <c r="CI160" s="22">
        <v>2</v>
      </c>
      <c r="CK160" s="22" t="s">
        <v>2134</v>
      </c>
      <c r="CL160" s="22">
        <v>5</v>
      </c>
      <c r="CM160" s="22">
        <v>1</v>
      </c>
      <c r="CN160" s="22">
        <v>2</v>
      </c>
      <c r="CS160" s="22" t="s">
        <v>2134</v>
      </c>
      <c r="CT160" s="22">
        <v>2</v>
      </c>
      <c r="CU160" s="22">
        <v>1</v>
      </c>
      <c r="CV160" s="22">
        <v>1</v>
      </c>
      <c r="CW160" s="22">
        <v>2</v>
      </c>
      <c r="CY160" s="22" t="s">
        <v>2134</v>
      </c>
      <c r="CZ160" s="22">
        <v>2</v>
      </c>
      <c r="DA160" s="22">
        <v>1</v>
      </c>
      <c r="DB160" s="22">
        <v>1</v>
      </c>
      <c r="DC160" s="22">
        <v>2</v>
      </c>
      <c r="DE160" s="22" t="s">
        <v>2134</v>
      </c>
      <c r="DF160" s="22">
        <v>2</v>
      </c>
      <c r="DG160" s="22">
        <v>1</v>
      </c>
      <c r="DH160" s="22">
        <v>1</v>
      </c>
      <c r="DI160" s="22">
        <v>2</v>
      </c>
      <c r="EH160" s="22" t="s">
        <v>2134</v>
      </c>
      <c r="EI160" s="22">
        <v>4</v>
      </c>
      <c r="EJ160" s="22">
        <v>1</v>
      </c>
      <c r="EK160" s="22">
        <v>2</v>
      </c>
      <c r="EM160" s="22" t="s">
        <v>2134</v>
      </c>
      <c r="EN160" s="22">
        <v>2</v>
      </c>
      <c r="EO160" s="22">
        <v>1</v>
      </c>
      <c r="EP160" s="22">
        <v>1</v>
      </c>
      <c r="EQ160" s="22">
        <v>2</v>
      </c>
      <c r="EX160" s="22" t="s">
        <v>2134</v>
      </c>
      <c r="EY160" s="22">
        <v>2</v>
      </c>
      <c r="EZ160" s="22">
        <v>1</v>
      </c>
      <c r="FA160" s="22">
        <v>1</v>
      </c>
      <c r="FB160" s="22">
        <v>2</v>
      </c>
      <c r="FE160" s="22" t="s">
        <v>2134</v>
      </c>
      <c r="FF160" s="22">
        <v>2</v>
      </c>
      <c r="FG160" s="22">
        <v>1</v>
      </c>
      <c r="FH160" s="22">
        <v>1</v>
      </c>
      <c r="FI160" s="22">
        <v>2</v>
      </c>
      <c r="FK160" s="22" t="s">
        <v>2134</v>
      </c>
      <c r="FL160" s="22">
        <v>2</v>
      </c>
      <c r="FM160" s="22">
        <v>1</v>
      </c>
      <c r="FN160" s="22">
        <v>1</v>
      </c>
      <c r="FO160" s="22">
        <v>2</v>
      </c>
      <c r="GG160" s="22" t="s">
        <v>2134</v>
      </c>
      <c r="GH160" s="22">
        <v>2</v>
      </c>
      <c r="GI160" s="22">
        <v>1</v>
      </c>
      <c r="GJ160" s="22">
        <v>2</v>
      </c>
      <c r="GK160" s="22">
        <v>1</v>
      </c>
      <c r="GL160" s="22">
        <v>3</v>
      </c>
      <c r="GN160" s="22" t="s">
        <v>2134</v>
      </c>
      <c r="GO160" s="22">
        <v>2</v>
      </c>
      <c r="GP160" s="22">
        <v>1</v>
      </c>
      <c r="GQ160" s="22">
        <v>2</v>
      </c>
      <c r="GR160" s="22">
        <v>1</v>
      </c>
      <c r="GS160" s="22">
        <v>3</v>
      </c>
      <c r="GV160" s="22" t="s">
        <v>2134</v>
      </c>
      <c r="GW160" s="22">
        <v>3</v>
      </c>
      <c r="GX160" s="22">
        <v>2</v>
      </c>
      <c r="GY160" s="22">
        <v>3</v>
      </c>
      <c r="GZ160" s="22">
        <v>1</v>
      </c>
      <c r="HB160" s="22" t="s">
        <v>2134</v>
      </c>
      <c r="HC160" s="22">
        <v>3</v>
      </c>
      <c r="HD160" s="22">
        <v>2</v>
      </c>
      <c r="HE160" s="22">
        <v>3</v>
      </c>
      <c r="HF160" s="22">
        <v>1</v>
      </c>
    </row>
    <row r="161" spans="19:214">
      <c r="S161" s="22" t="s">
        <v>2134</v>
      </c>
      <c r="T161" s="22">
        <v>1</v>
      </c>
      <c r="U161" s="22">
        <v>1</v>
      </c>
      <c r="V161" s="22">
        <v>6</v>
      </c>
      <c r="W161" s="22">
        <v>4</v>
      </c>
      <c r="X161" s="22">
        <v>4</v>
      </c>
      <c r="AJ161" s="22" t="s">
        <v>2134</v>
      </c>
      <c r="AK161" s="22">
        <v>2</v>
      </c>
      <c r="AL161" s="22">
        <v>1</v>
      </c>
      <c r="AM161" s="22">
        <v>1</v>
      </c>
      <c r="AN161" s="22">
        <v>3</v>
      </c>
      <c r="BE161" s="22" t="s">
        <v>2134</v>
      </c>
      <c r="BF161" s="22">
        <v>3</v>
      </c>
      <c r="BG161" s="22">
        <v>7</v>
      </c>
      <c r="BH161" s="22">
        <v>3</v>
      </c>
      <c r="BJ161" s="22" t="s">
        <v>2134</v>
      </c>
      <c r="BK161" s="22">
        <v>3</v>
      </c>
      <c r="BL161" s="22">
        <v>7</v>
      </c>
      <c r="BM161" s="22">
        <v>3</v>
      </c>
      <c r="BS161" s="22" t="s">
        <v>2134</v>
      </c>
      <c r="BT161" s="22">
        <v>3</v>
      </c>
      <c r="BU161" s="22">
        <v>7</v>
      </c>
      <c r="BV161" s="22">
        <v>3</v>
      </c>
      <c r="CF161" s="22" t="s">
        <v>2134</v>
      </c>
      <c r="CG161" s="22">
        <v>5</v>
      </c>
      <c r="CH161" s="22">
        <v>1</v>
      </c>
      <c r="CI161" s="22">
        <v>3</v>
      </c>
      <c r="CK161" s="22" t="s">
        <v>2134</v>
      </c>
      <c r="CL161" s="22">
        <v>5</v>
      </c>
      <c r="CM161" s="22">
        <v>1</v>
      </c>
      <c r="CN161" s="22">
        <v>3</v>
      </c>
      <c r="CS161" s="22" t="s">
        <v>2134</v>
      </c>
      <c r="CT161" s="22">
        <v>2</v>
      </c>
      <c r="CU161" s="22">
        <v>1</v>
      </c>
      <c r="CV161" s="22">
        <v>1</v>
      </c>
      <c r="CW161" s="22">
        <v>3</v>
      </c>
      <c r="CY161" s="22" t="s">
        <v>2134</v>
      </c>
      <c r="CZ161" s="22">
        <v>2</v>
      </c>
      <c r="DA161" s="22">
        <v>1</v>
      </c>
      <c r="DB161" s="22">
        <v>1</v>
      </c>
      <c r="DC161" s="22">
        <v>3</v>
      </c>
      <c r="DE161" s="22" t="s">
        <v>2134</v>
      </c>
      <c r="DF161" s="22">
        <v>2</v>
      </c>
      <c r="DG161" s="22">
        <v>1</v>
      </c>
      <c r="DH161" s="22">
        <v>1</v>
      </c>
      <c r="DI161" s="22">
        <v>3</v>
      </c>
      <c r="EH161" s="22" t="s">
        <v>2134</v>
      </c>
      <c r="EI161" s="22">
        <v>4</v>
      </c>
      <c r="EJ161" s="22">
        <v>1</v>
      </c>
      <c r="EK161" s="22">
        <v>3</v>
      </c>
      <c r="EM161" s="22" t="s">
        <v>2134</v>
      </c>
      <c r="EN161" s="22">
        <v>2</v>
      </c>
      <c r="EO161" s="22">
        <v>1</v>
      </c>
      <c r="EP161" s="22">
        <v>1</v>
      </c>
      <c r="EQ161" s="22">
        <v>3</v>
      </c>
      <c r="EX161" s="22" t="s">
        <v>2134</v>
      </c>
      <c r="EY161" s="22">
        <v>2</v>
      </c>
      <c r="EZ161" s="22">
        <v>1</v>
      </c>
      <c r="FA161" s="22">
        <v>1</v>
      </c>
      <c r="FB161" s="22">
        <v>3</v>
      </c>
      <c r="FE161" s="22" t="s">
        <v>2134</v>
      </c>
      <c r="FF161" s="22">
        <v>2</v>
      </c>
      <c r="FG161" s="22">
        <v>1</v>
      </c>
      <c r="FH161" s="22">
        <v>1</v>
      </c>
      <c r="FI161" s="22">
        <v>3</v>
      </c>
      <c r="FK161" s="22" t="s">
        <v>2134</v>
      </c>
      <c r="FL161" s="22">
        <v>2</v>
      </c>
      <c r="FM161" s="22">
        <v>1</v>
      </c>
      <c r="FN161" s="22">
        <v>1</v>
      </c>
      <c r="FO161" s="22">
        <v>3</v>
      </c>
      <c r="GG161" s="22" t="s">
        <v>2134</v>
      </c>
      <c r="GH161" s="22">
        <v>2</v>
      </c>
      <c r="GI161" s="22">
        <v>1</v>
      </c>
      <c r="GJ161" s="22">
        <v>2</v>
      </c>
      <c r="GK161" s="22">
        <v>2</v>
      </c>
      <c r="GL161" s="22">
        <v>1</v>
      </c>
      <c r="GN161" s="22" t="s">
        <v>2134</v>
      </c>
      <c r="GO161" s="22">
        <v>2</v>
      </c>
      <c r="GP161" s="22">
        <v>1</v>
      </c>
      <c r="GQ161" s="22">
        <v>2</v>
      </c>
      <c r="GR161" s="22">
        <v>2</v>
      </c>
      <c r="GS161" s="22">
        <v>1</v>
      </c>
      <c r="GV161" s="22">
        <v>9266111</v>
      </c>
      <c r="GW161" s="22">
        <v>3</v>
      </c>
      <c r="GX161" s="22">
        <v>2</v>
      </c>
      <c r="GY161" s="22">
        <v>3</v>
      </c>
      <c r="GZ161" s="22">
        <v>2</v>
      </c>
      <c r="HB161" s="22" t="s">
        <v>2134</v>
      </c>
      <c r="HC161" s="22">
        <v>3</v>
      </c>
      <c r="HD161" s="22">
        <v>2</v>
      </c>
      <c r="HE161" s="22">
        <v>3</v>
      </c>
      <c r="HF161" s="22">
        <v>2</v>
      </c>
    </row>
    <row r="162" spans="19:214">
      <c r="S162" s="22" t="s">
        <v>2134</v>
      </c>
      <c r="T162" s="22">
        <v>1</v>
      </c>
      <c r="U162" s="22">
        <v>1</v>
      </c>
      <c r="V162" s="22">
        <v>6</v>
      </c>
      <c r="W162" s="22">
        <v>5</v>
      </c>
      <c r="X162" s="22">
        <v>1</v>
      </c>
      <c r="AJ162" s="22" t="s">
        <v>2134</v>
      </c>
      <c r="AK162" s="22">
        <v>2</v>
      </c>
      <c r="AL162" s="22">
        <v>1</v>
      </c>
      <c r="AM162" s="22">
        <v>1</v>
      </c>
      <c r="AN162" s="22">
        <v>4</v>
      </c>
      <c r="BE162" s="22" t="s">
        <v>2134</v>
      </c>
      <c r="BF162" s="22">
        <v>3</v>
      </c>
      <c r="BG162" s="22">
        <v>7</v>
      </c>
      <c r="BH162" s="22">
        <v>4</v>
      </c>
      <c r="BJ162" s="22" t="s">
        <v>2134</v>
      </c>
      <c r="BK162" s="22">
        <v>3</v>
      </c>
      <c r="BL162" s="22">
        <v>7</v>
      </c>
      <c r="BM162" s="22">
        <v>4</v>
      </c>
      <c r="BS162" s="22" t="s">
        <v>2134</v>
      </c>
      <c r="BT162" s="22">
        <v>3</v>
      </c>
      <c r="BU162" s="22">
        <v>7</v>
      </c>
      <c r="BV162" s="22">
        <v>4</v>
      </c>
      <c r="CF162" s="22" t="s">
        <v>2134</v>
      </c>
      <c r="CG162" s="22">
        <v>5</v>
      </c>
      <c r="CH162" s="22">
        <v>1</v>
      </c>
      <c r="CI162" s="22">
        <v>4</v>
      </c>
      <c r="CK162" s="22" t="s">
        <v>2134</v>
      </c>
      <c r="CL162" s="22">
        <v>5</v>
      </c>
      <c r="CM162" s="22">
        <v>1</v>
      </c>
      <c r="CN162" s="22">
        <v>4</v>
      </c>
      <c r="CS162" s="22" t="s">
        <v>2134</v>
      </c>
      <c r="CT162" s="22">
        <v>2</v>
      </c>
      <c r="CU162" s="22">
        <v>1</v>
      </c>
      <c r="CV162" s="22">
        <v>1</v>
      </c>
      <c r="CW162" s="22">
        <v>4</v>
      </c>
      <c r="CY162" s="22" t="s">
        <v>2134</v>
      </c>
      <c r="CZ162" s="22">
        <v>2</v>
      </c>
      <c r="DA162" s="22">
        <v>1</v>
      </c>
      <c r="DB162" s="22">
        <v>1</v>
      </c>
      <c r="DC162" s="22">
        <v>4</v>
      </c>
      <c r="DE162" s="22" t="s">
        <v>2134</v>
      </c>
      <c r="DF162" s="22">
        <v>2</v>
      </c>
      <c r="DG162" s="22">
        <v>1</v>
      </c>
      <c r="DH162" s="22">
        <v>1</v>
      </c>
      <c r="DI162" s="22">
        <v>4</v>
      </c>
      <c r="EH162" s="22" t="s">
        <v>2134</v>
      </c>
      <c r="EI162" s="22">
        <v>4</v>
      </c>
      <c r="EJ162" s="22">
        <v>1</v>
      </c>
      <c r="EK162" s="22">
        <v>4</v>
      </c>
      <c r="EM162" s="22" t="s">
        <v>2134</v>
      </c>
      <c r="EN162" s="22">
        <v>2</v>
      </c>
      <c r="EO162" s="22">
        <v>1</v>
      </c>
      <c r="EP162" s="22">
        <v>1</v>
      </c>
      <c r="EQ162" s="22">
        <v>4</v>
      </c>
      <c r="EX162" s="22" t="s">
        <v>2134</v>
      </c>
      <c r="EY162" s="22">
        <v>2</v>
      </c>
      <c r="EZ162" s="22">
        <v>1</v>
      </c>
      <c r="FA162" s="22">
        <v>1</v>
      </c>
      <c r="FB162" s="22">
        <v>4</v>
      </c>
      <c r="FE162" s="22" t="s">
        <v>2134</v>
      </c>
      <c r="FF162" s="22">
        <v>2</v>
      </c>
      <c r="FG162" s="22">
        <v>1</v>
      </c>
      <c r="FH162" s="22">
        <v>1</v>
      </c>
      <c r="FI162" s="22">
        <v>4</v>
      </c>
      <c r="FK162" s="22" t="s">
        <v>2134</v>
      </c>
      <c r="FL162" s="22">
        <v>2</v>
      </c>
      <c r="FM162" s="22">
        <v>1</v>
      </c>
      <c r="FN162" s="22">
        <v>1</v>
      </c>
      <c r="FO162" s="22">
        <v>4</v>
      </c>
      <c r="GG162" s="22" t="s">
        <v>2134</v>
      </c>
      <c r="GH162" s="22">
        <v>2</v>
      </c>
      <c r="GI162" s="22">
        <v>1</v>
      </c>
      <c r="GJ162" s="22">
        <v>2</v>
      </c>
      <c r="GK162" s="22">
        <v>2</v>
      </c>
      <c r="GL162" s="22">
        <v>2</v>
      </c>
      <c r="GN162" s="22" t="s">
        <v>2134</v>
      </c>
      <c r="GO162" s="22">
        <v>2</v>
      </c>
      <c r="GP162" s="22">
        <v>1</v>
      </c>
      <c r="GQ162" s="22">
        <v>2</v>
      </c>
      <c r="GR162" s="22">
        <v>2</v>
      </c>
      <c r="GS162" s="22">
        <v>2</v>
      </c>
      <c r="GV162" s="22">
        <v>9266112</v>
      </c>
      <c r="GW162" s="22">
        <v>3</v>
      </c>
      <c r="GX162" s="22">
        <v>2</v>
      </c>
      <c r="GY162" s="22">
        <v>3</v>
      </c>
      <c r="GZ162" s="22">
        <v>3</v>
      </c>
      <c r="HB162" s="22" t="s">
        <v>2134</v>
      </c>
      <c r="HC162" s="22">
        <v>3</v>
      </c>
      <c r="HD162" s="22">
        <v>2</v>
      </c>
      <c r="HE162" s="22">
        <v>3</v>
      </c>
      <c r="HF162" s="22">
        <v>3</v>
      </c>
    </row>
    <row r="163" spans="19:214">
      <c r="S163" s="22" t="s">
        <v>2134</v>
      </c>
      <c r="T163" s="22">
        <v>1</v>
      </c>
      <c r="U163" s="22">
        <v>1</v>
      </c>
      <c r="V163" s="22">
        <v>6</v>
      </c>
      <c r="W163" s="22">
        <v>5</v>
      </c>
      <c r="X163" s="22">
        <v>2</v>
      </c>
      <c r="AJ163" s="22" t="s">
        <v>2134</v>
      </c>
      <c r="AK163" s="22">
        <v>2</v>
      </c>
      <c r="AL163" s="22">
        <v>1</v>
      </c>
      <c r="AM163" s="22">
        <v>1</v>
      </c>
      <c r="AN163" s="22">
        <v>5</v>
      </c>
      <c r="BE163" s="22" t="s">
        <v>2134</v>
      </c>
      <c r="BF163" s="22">
        <v>3</v>
      </c>
      <c r="BG163" s="22">
        <v>7</v>
      </c>
      <c r="BH163" s="22">
        <v>5</v>
      </c>
      <c r="BJ163" s="22" t="s">
        <v>2134</v>
      </c>
      <c r="BK163" s="22">
        <v>3</v>
      </c>
      <c r="BL163" s="22">
        <v>7</v>
      </c>
      <c r="BM163" s="22">
        <v>5</v>
      </c>
      <c r="BS163" s="22" t="s">
        <v>2134</v>
      </c>
      <c r="BT163" s="22">
        <v>3</v>
      </c>
      <c r="BU163" s="22">
        <v>7</v>
      </c>
      <c r="BV163" s="22">
        <v>5</v>
      </c>
      <c r="CF163" s="22" t="s">
        <v>2134</v>
      </c>
      <c r="CG163" s="22">
        <v>5</v>
      </c>
      <c r="CH163" s="22">
        <v>1</v>
      </c>
      <c r="CI163" s="22">
        <v>5</v>
      </c>
      <c r="CK163" s="22" t="s">
        <v>2134</v>
      </c>
      <c r="CL163" s="22">
        <v>5</v>
      </c>
      <c r="CM163" s="22">
        <v>1</v>
      </c>
      <c r="CN163" s="22">
        <v>5</v>
      </c>
      <c r="CS163" s="22" t="s">
        <v>2134</v>
      </c>
      <c r="CT163" s="22">
        <v>2</v>
      </c>
      <c r="CU163" s="22">
        <v>1</v>
      </c>
      <c r="CV163" s="22">
        <v>1</v>
      </c>
      <c r="CW163" s="22">
        <v>5</v>
      </c>
      <c r="CY163" s="22" t="s">
        <v>2134</v>
      </c>
      <c r="CZ163" s="22">
        <v>2</v>
      </c>
      <c r="DA163" s="22">
        <v>1</v>
      </c>
      <c r="DB163" s="22">
        <v>1</v>
      </c>
      <c r="DC163" s="22">
        <v>5</v>
      </c>
      <c r="DE163" s="22" t="s">
        <v>2134</v>
      </c>
      <c r="DF163" s="22">
        <v>2</v>
      </c>
      <c r="DG163" s="22">
        <v>1</v>
      </c>
      <c r="DH163" s="22">
        <v>1</v>
      </c>
      <c r="DI163" s="22">
        <v>5</v>
      </c>
      <c r="EH163" s="22" t="s">
        <v>2134</v>
      </c>
      <c r="EI163" s="22">
        <v>4</v>
      </c>
      <c r="EJ163" s="22">
        <v>1</v>
      </c>
      <c r="EK163" s="22">
        <v>5</v>
      </c>
      <c r="EM163" s="22" t="s">
        <v>2134</v>
      </c>
      <c r="EN163" s="22">
        <v>2</v>
      </c>
      <c r="EO163" s="22">
        <v>1</v>
      </c>
      <c r="EP163" s="22">
        <v>1</v>
      </c>
      <c r="EQ163" s="22">
        <v>5</v>
      </c>
      <c r="EX163" s="22" t="s">
        <v>2134</v>
      </c>
      <c r="EY163" s="22">
        <v>2</v>
      </c>
      <c r="EZ163" s="22">
        <v>1</v>
      </c>
      <c r="FA163" s="22">
        <v>2</v>
      </c>
      <c r="FB163" s="22">
        <v>1</v>
      </c>
      <c r="FE163" s="22" t="s">
        <v>2134</v>
      </c>
      <c r="FF163" s="22">
        <v>2</v>
      </c>
      <c r="FG163" s="22">
        <v>1</v>
      </c>
      <c r="FH163" s="22">
        <v>2</v>
      </c>
      <c r="FI163" s="22">
        <v>1</v>
      </c>
      <c r="FK163" s="22" t="s">
        <v>2134</v>
      </c>
      <c r="FL163" s="22">
        <v>2</v>
      </c>
      <c r="FM163" s="22">
        <v>1</v>
      </c>
      <c r="FN163" s="22">
        <v>2</v>
      </c>
      <c r="FO163" s="22">
        <v>1</v>
      </c>
      <c r="GG163" s="22" t="s">
        <v>2134</v>
      </c>
      <c r="GH163" s="22">
        <v>2</v>
      </c>
      <c r="GI163" s="22">
        <v>1</v>
      </c>
      <c r="GJ163" s="22">
        <v>2</v>
      </c>
      <c r="GK163" s="22">
        <v>2</v>
      </c>
      <c r="GL163" s="22">
        <v>3</v>
      </c>
      <c r="GN163" s="22" t="s">
        <v>2134</v>
      </c>
      <c r="GO163" s="22">
        <v>2</v>
      </c>
      <c r="GP163" s="22">
        <v>1</v>
      </c>
      <c r="GQ163" s="22">
        <v>2</v>
      </c>
      <c r="GR163" s="22">
        <v>2</v>
      </c>
      <c r="GS163" s="22">
        <v>3</v>
      </c>
      <c r="GV163" s="22">
        <v>9265958</v>
      </c>
      <c r="GW163" s="22">
        <v>3</v>
      </c>
      <c r="GX163" s="22">
        <v>2</v>
      </c>
      <c r="GY163" s="22">
        <v>3</v>
      </c>
      <c r="GZ163" s="22">
        <v>4</v>
      </c>
      <c r="HB163" s="22" t="s">
        <v>2134</v>
      </c>
      <c r="HC163" s="22">
        <v>3</v>
      </c>
      <c r="HD163" s="22">
        <v>2</v>
      </c>
      <c r="HE163" s="22">
        <v>3</v>
      </c>
      <c r="HF163" s="22">
        <v>4</v>
      </c>
    </row>
    <row r="164" spans="19:214">
      <c r="S164" s="22" t="s">
        <v>2134</v>
      </c>
      <c r="T164" s="22">
        <v>1</v>
      </c>
      <c r="U164" s="22">
        <v>1</v>
      </c>
      <c r="V164" s="22">
        <v>6</v>
      </c>
      <c r="W164" s="22">
        <v>5</v>
      </c>
      <c r="X164" s="22">
        <v>3</v>
      </c>
      <c r="AJ164" s="22" t="s">
        <v>2134</v>
      </c>
      <c r="AK164" s="22">
        <v>2</v>
      </c>
      <c r="AL164" s="22">
        <v>1</v>
      </c>
      <c r="AM164" s="22">
        <v>2</v>
      </c>
      <c r="AN164" s="22">
        <v>1</v>
      </c>
      <c r="BE164" s="22" t="s">
        <v>2134</v>
      </c>
      <c r="BF164" s="22">
        <v>3</v>
      </c>
      <c r="BG164" s="22">
        <v>7</v>
      </c>
      <c r="BH164" s="22">
        <v>6</v>
      </c>
      <c r="BJ164" s="22" t="s">
        <v>2134</v>
      </c>
      <c r="BK164" s="22">
        <v>3</v>
      </c>
      <c r="BL164" s="22">
        <v>7</v>
      </c>
      <c r="BM164" s="22">
        <v>6</v>
      </c>
      <c r="BS164" s="22" t="s">
        <v>2134</v>
      </c>
      <c r="BT164" s="22">
        <v>3</v>
      </c>
      <c r="BU164" s="22">
        <v>7</v>
      </c>
      <c r="BV164" s="22">
        <v>6</v>
      </c>
      <c r="CF164" s="22" t="s">
        <v>2134</v>
      </c>
      <c r="CG164" s="22">
        <v>5</v>
      </c>
      <c r="CH164" s="22">
        <v>2</v>
      </c>
      <c r="CI164" s="22">
        <v>1</v>
      </c>
      <c r="CK164" s="22" t="s">
        <v>2134</v>
      </c>
      <c r="CL164" s="22">
        <v>5</v>
      </c>
      <c r="CM164" s="22">
        <v>2</v>
      </c>
      <c r="CN164" s="22">
        <v>1</v>
      </c>
      <c r="CS164" s="22" t="s">
        <v>2134</v>
      </c>
      <c r="CT164" s="22">
        <v>2</v>
      </c>
      <c r="CU164" s="22">
        <v>1</v>
      </c>
      <c r="CV164" s="22">
        <v>1</v>
      </c>
      <c r="CW164" s="22">
        <v>6</v>
      </c>
      <c r="CY164" s="22" t="s">
        <v>2134</v>
      </c>
      <c r="CZ164" s="22">
        <v>2</v>
      </c>
      <c r="DA164" s="22">
        <v>1</v>
      </c>
      <c r="DB164" s="22">
        <v>1</v>
      </c>
      <c r="DC164" s="22">
        <v>6</v>
      </c>
      <c r="DE164" s="22" t="s">
        <v>2134</v>
      </c>
      <c r="DF164" s="22">
        <v>2</v>
      </c>
      <c r="DG164" s="22">
        <v>1</v>
      </c>
      <c r="DH164" s="22">
        <v>1</v>
      </c>
      <c r="DI164" s="22">
        <v>6</v>
      </c>
      <c r="EH164" s="22" t="s">
        <v>2134</v>
      </c>
      <c r="EI164" s="22">
        <v>4</v>
      </c>
      <c r="EJ164" s="22">
        <v>1</v>
      </c>
      <c r="EK164" s="22">
        <v>6</v>
      </c>
      <c r="EM164" s="22" t="s">
        <v>2134</v>
      </c>
      <c r="EN164" s="22">
        <v>2</v>
      </c>
      <c r="EO164" s="22">
        <v>1</v>
      </c>
      <c r="EP164" s="22">
        <v>1</v>
      </c>
      <c r="EQ164" s="22">
        <v>6</v>
      </c>
      <c r="EX164" s="22" t="s">
        <v>2134</v>
      </c>
      <c r="EY164" s="22">
        <v>2</v>
      </c>
      <c r="EZ164" s="22">
        <v>1</v>
      </c>
      <c r="FA164" s="22">
        <v>2</v>
      </c>
      <c r="FB164" s="22">
        <v>2</v>
      </c>
      <c r="FE164" s="22" t="s">
        <v>2134</v>
      </c>
      <c r="FF164" s="22">
        <v>2</v>
      </c>
      <c r="FG164" s="22">
        <v>1</v>
      </c>
      <c r="FH164" s="22">
        <v>2</v>
      </c>
      <c r="FI164" s="22">
        <v>2</v>
      </c>
      <c r="FK164" s="22" t="s">
        <v>2134</v>
      </c>
      <c r="FL164" s="22">
        <v>2</v>
      </c>
      <c r="FM164" s="22">
        <v>1</v>
      </c>
      <c r="FN164" s="22">
        <v>2</v>
      </c>
      <c r="FO164" s="22">
        <v>2</v>
      </c>
      <c r="GG164" s="22" t="s">
        <v>2134</v>
      </c>
      <c r="GH164" s="22">
        <v>2</v>
      </c>
      <c r="GI164" s="22">
        <v>1</v>
      </c>
      <c r="GJ164" s="22">
        <v>2</v>
      </c>
      <c r="GK164" s="22">
        <v>3</v>
      </c>
      <c r="GL164" s="22">
        <v>1</v>
      </c>
      <c r="GN164" s="22" t="s">
        <v>2134</v>
      </c>
      <c r="GO164" s="22">
        <v>2</v>
      </c>
      <c r="GP164" s="22">
        <v>1</v>
      </c>
      <c r="GQ164" s="22">
        <v>2</v>
      </c>
      <c r="GR164" s="22">
        <v>3</v>
      </c>
      <c r="GS164" s="22">
        <v>1</v>
      </c>
      <c r="GV164" s="22" t="s">
        <v>2134</v>
      </c>
      <c r="GW164" s="22">
        <v>3</v>
      </c>
      <c r="GX164" s="22">
        <v>3</v>
      </c>
      <c r="GY164" s="22">
        <v>1</v>
      </c>
      <c r="GZ164" s="22">
        <v>1</v>
      </c>
      <c r="HB164" s="22" t="s">
        <v>2134</v>
      </c>
      <c r="HC164" s="22">
        <v>3</v>
      </c>
      <c r="HD164" s="22">
        <v>3</v>
      </c>
      <c r="HE164" s="22">
        <v>1</v>
      </c>
      <c r="HF164" s="22">
        <v>1</v>
      </c>
    </row>
    <row r="165" spans="19:214">
      <c r="S165" s="22" t="s">
        <v>2134</v>
      </c>
      <c r="T165" s="22">
        <v>1</v>
      </c>
      <c r="U165" s="22">
        <v>1</v>
      </c>
      <c r="V165" s="22">
        <v>6</v>
      </c>
      <c r="W165" s="22">
        <v>5</v>
      </c>
      <c r="X165" s="22">
        <v>4</v>
      </c>
      <c r="AJ165" s="22" t="s">
        <v>2134</v>
      </c>
      <c r="AK165" s="22">
        <v>2</v>
      </c>
      <c r="AL165" s="22">
        <v>1</v>
      </c>
      <c r="AM165" s="22">
        <v>2</v>
      </c>
      <c r="AN165" s="22">
        <v>2</v>
      </c>
      <c r="BE165" s="22">
        <v>9194414</v>
      </c>
      <c r="BF165" s="22">
        <v>3</v>
      </c>
      <c r="BG165" s="22">
        <v>7</v>
      </c>
      <c r="BH165" s="22">
        <v>7</v>
      </c>
      <c r="BJ165" s="22">
        <v>9194415</v>
      </c>
      <c r="BK165" s="22">
        <v>3</v>
      </c>
      <c r="BL165" s="22">
        <v>7</v>
      </c>
      <c r="BM165" s="22">
        <v>7</v>
      </c>
      <c r="BS165" s="22">
        <v>9196157</v>
      </c>
      <c r="BT165" s="22">
        <v>3</v>
      </c>
      <c r="BU165" s="22">
        <v>7</v>
      </c>
      <c r="BV165" s="22">
        <v>7</v>
      </c>
      <c r="CF165" s="22" t="s">
        <v>2134</v>
      </c>
      <c r="CG165" s="22">
        <v>5</v>
      </c>
      <c r="CH165" s="22">
        <v>2</v>
      </c>
      <c r="CI165" s="22">
        <v>2</v>
      </c>
      <c r="CK165" s="22" t="s">
        <v>2134</v>
      </c>
      <c r="CL165" s="22">
        <v>5</v>
      </c>
      <c r="CM165" s="22">
        <v>2</v>
      </c>
      <c r="CN165" s="22">
        <v>2</v>
      </c>
      <c r="CS165" s="22" t="s">
        <v>2134</v>
      </c>
      <c r="CT165" s="22">
        <v>2</v>
      </c>
      <c r="CU165" s="22">
        <v>1</v>
      </c>
      <c r="CV165" s="22">
        <v>1</v>
      </c>
      <c r="CW165" s="22">
        <v>7</v>
      </c>
      <c r="CY165" s="22" t="s">
        <v>2134</v>
      </c>
      <c r="CZ165" s="22">
        <v>2</v>
      </c>
      <c r="DA165" s="22">
        <v>1</v>
      </c>
      <c r="DB165" s="22">
        <v>1</v>
      </c>
      <c r="DC165" s="22">
        <v>7</v>
      </c>
      <c r="DE165" s="22" t="s">
        <v>2134</v>
      </c>
      <c r="DF165" s="22">
        <v>2</v>
      </c>
      <c r="DG165" s="22">
        <v>1</v>
      </c>
      <c r="DH165" s="22">
        <v>1</v>
      </c>
      <c r="DI165" s="22">
        <v>7</v>
      </c>
      <c r="EH165" s="22" t="s">
        <v>2134</v>
      </c>
      <c r="EI165" s="22">
        <v>4</v>
      </c>
      <c r="EJ165" s="22">
        <v>1</v>
      </c>
      <c r="EK165" s="22">
        <v>7</v>
      </c>
      <c r="EM165" s="22" t="s">
        <v>2134</v>
      </c>
      <c r="EN165" s="22">
        <v>2</v>
      </c>
      <c r="EO165" s="22">
        <v>1</v>
      </c>
      <c r="EP165" s="22">
        <v>1</v>
      </c>
      <c r="EQ165" s="22">
        <v>7</v>
      </c>
      <c r="EX165" s="22" t="s">
        <v>2134</v>
      </c>
      <c r="EY165" s="22">
        <v>2</v>
      </c>
      <c r="EZ165" s="22">
        <v>1</v>
      </c>
      <c r="FA165" s="22">
        <v>2</v>
      </c>
      <c r="FB165" s="22">
        <v>3</v>
      </c>
      <c r="FE165" s="22" t="s">
        <v>2134</v>
      </c>
      <c r="FF165" s="22">
        <v>2</v>
      </c>
      <c r="FG165" s="22">
        <v>1</v>
      </c>
      <c r="FH165" s="22">
        <v>2</v>
      </c>
      <c r="FI165" s="22">
        <v>3</v>
      </c>
      <c r="FK165" s="22" t="s">
        <v>2134</v>
      </c>
      <c r="FL165" s="22">
        <v>2</v>
      </c>
      <c r="FM165" s="22">
        <v>1</v>
      </c>
      <c r="FN165" s="22">
        <v>2</v>
      </c>
      <c r="FO165" s="22">
        <v>3</v>
      </c>
      <c r="GG165" s="22" t="s">
        <v>2134</v>
      </c>
      <c r="GH165" s="22">
        <v>2</v>
      </c>
      <c r="GI165" s="22">
        <v>1</v>
      </c>
      <c r="GJ165" s="22">
        <v>2</v>
      </c>
      <c r="GK165" s="22">
        <v>3</v>
      </c>
      <c r="GL165" s="22">
        <v>2</v>
      </c>
      <c r="GN165" s="22" t="s">
        <v>2134</v>
      </c>
      <c r="GO165" s="22">
        <v>2</v>
      </c>
      <c r="GP165" s="22">
        <v>1</v>
      </c>
      <c r="GQ165" s="22">
        <v>2</v>
      </c>
      <c r="GR165" s="22">
        <v>3</v>
      </c>
      <c r="GS165" s="22">
        <v>2</v>
      </c>
      <c r="GV165" s="22">
        <v>9266113</v>
      </c>
      <c r="GW165" s="22">
        <v>3</v>
      </c>
      <c r="GX165" s="22">
        <v>3</v>
      </c>
      <c r="GY165" s="22">
        <v>1</v>
      </c>
      <c r="GZ165" s="22">
        <v>2</v>
      </c>
      <c r="HB165" s="22">
        <v>9266111</v>
      </c>
      <c r="HC165" s="22">
        <v>3</v>
      </c>
      <c r="HD165" s="22">
        <v>3</v>
      </c>
      <c r="HE165" s="22">
        <v>1</v>
      </c>
      <c r="HF165" s="22">
        <v>2</v>
      </c>
    </row>
    <row r="166" spans="19:214">
      <c r="S166" s="22" t="s">
        <v>2134</v>
      </c>
      <c r="T166" s="22">
        <v>1</v>
      </c>
      <c r="U166" s="22">
        <v>1</v>
      </c>
      <c r="V166" s="22">
        <v>6</v>
      </c>
      <c r="W166" s="22">
        <v>6</v>
      </c>
      <c r="X166" s="22">
        <v>1</v>
      </c>
      <c r="AJ166" s="22" t="s">
        <v>2134</v>
      </c>
      <c r="AK166" s="22">
        <v>2</v>
      </c>
      <c r="AL166" s="22">
        <v>1</v>
      </c>
      <c r="AM166" s="22">
        <v>2</v>
      </c>
      <c r="AN166" s="22">
        <v>3</v>
      </c>
      <c r="BE166" s="22" t="s">
        <v>2134</v>
      </c>
      <c r="BF166" s="22">
        <v>4</v>
      </c>
      <c r="BG166" s="22">
        <v>1</v>
      </c>
      <c r="BH166" s="22">
        <v>1</v>
      </c>
      <c r="BJ166" s="22" t="s">
        <v>2134</v>
      </c>
      <c r="BK166" s="22">
        <v>4</v>
      </c>
      <c r="BL166" s="22">
        <v>1</v>
      </c>
      <c r="BM166" s="22">
        <v>1</v>
      </c>
      <c r="BS166" s="22" t="s">
        <v>2134</v>
      </c>
      <c r="BT166" s="22">
        <v>4</v>
      </c>
      <c r="BU166" s="22">
        <v>1</v>
      </c>
      <c r="BV166" s="22">
        <v>1</v>
      </c>
      <c r="CF166" s="22" t="s">
        <v>2134</v>
      </c>
      <c r="CG166" s="22">
        <v>5</v>
      </c>
      <c r="CH166" s="22">
        <v>2</v>
      </c>
      <c r="CI166" s="22">
        <v>3</v>
      </c>
      <c r="CK166" s="22" t="s">
        <v>2134</v>
      </c>
      <c r="CL166" s="22">
        <v>5</v>
      </c>
      <c r="CM166" s="22">
        <v>2</v>
      </c>
      <c r="CN166" s="22">
        <v>3</v>
      </c>
      <c r="CS166" s="22" t="s">
        <v>2134</v>
      </c>
      <c r="CT166" s="22">
        <v>2</v>
      </c>
      <c r="CU166" s="22">
        <v>1</v>
      </c>
      <c r="CV166" s="22">
        <v>1</v>
      </c>
      <c r="CW166" s="22">
        <v>8</v>
      </c>
      <c r="CY166" s="22" t="s">
        <v>2134</v>
      </c>
      <c r="CZ166" s="22">
        <v>2</v>
      </c>
      <c r="DA166" s="22">
        <v>1</v>
      </c>
      <c r="DB166" s="22">
        <v>1</v>
      </c>
      <c r="DC166" s="22">
        <v>8</v>
      </c>
      <c r="DE166" s="22" t="s">
        <v>2134</v>
      </c>
      <c r="DF166" s="22">
        <v>2</v>
      </c>
      <c r="DG166" s="22">
        <v>1</v>
      </c>
      <c r="DH166" s="22">
        <v>1</v>
      </c>
      <c r="DI166" s="22">
        <v>8</v>
      </c>
      <c r="EH166" s="22" t="s">
        <v>2134</v>
      </c>
      <c r="EI166" s="22">
        <v>4</v>
      </c>
      <c r="EJ166" s="22">
        <v>1</v>
      </c>
      <c r="EK166" s="22">
        <v>8</v>
      </c>
      <c r="EM166" s="22" t="s">
        <v>2134</v>
      </c>
      <c r="EN166" s="22">
        <v>2</v>
      </c>
      <c r="EO166" s="22">
        <v>1</v>
      </c>
      <c r="EP166" s="22">
        <v>1</v>
      </c>
      <c r="EQ166" s="22">
        <v>8</v>
      </c>
      <c r="EX166" s="22" t="s">
        <v>2134</v>
      </c>
      <c r="EY166" s="22">
        <v>2</v>
      </c>
      <c r="EZ166" s="22">
        <v>1</v>
      </c>
      <c r="FA166" s="22">
        <v>2</v>
      </c>
      <c r="FB166" s="22">
        <v>4</v>
      </c>
      <c r="FE166" s="22" t="s">
        <v>2134</v>
      </c>
      <c r="FF166" s="22">
        <v>2</v>
      </c>
      <c r="FG166" s="22">
        <v>1</v>
      </c>
      <c r="FH166" s="22">
        <v>2</v>
      </c>
      <c r="FI166" s="22">
        <v>4</v>
      </c>
      <c r="FK166" s="22" t="s">
        <v>2134</v>
      </c>
      <c r="FL166" s="22">
        <v>2</v>
      </c>
      <c r="FM166" s="22">
        <v>1</v>
      </c>
      <c r="FN166" s="22">
        <v>2</v>
      </c>
      <c r="FO166" s="22">
        <v>4</v>
      </c>
      <c r="GG166" s="22" t="s">
        <v>2134</v>
      </c>
      <c r="GH166" s="22">
        <v>2</v>
      </c>
      <c r="GI166" s="22">
        <v>1</v>
      </c>
      <c r="GJ166" s="22">
        <v>2</v>
      </c>
      <c r="GK166" s="22">
        <v>3</v>
      </c>
      <c r="GL166" s="22">
        <v>3</v>
      </c>
      <c r="GN166" s="22" t="s">
        <v>2134</v>
      </c>
      <c r="GO166" s="22">
        <v>2</v>
      </c>
      <c r="GP166" s="22">
        <v>1</v>
      </c>
      <c r="GQ166" s="22">
        <v>2</v>
      </c>
      <c r="GR166" s="22">
        <v>3</v>
      </c>
      <c r="GS166" s="22">
        <v>3</v>
      </c>
      <c r="GV166" s="22">
        <v>9265960</v>
      </c>
      <c r="GW166" s="22">
        <v>3</v>
      </c>
      <c r="GX166" s="22">
        <v>3</v>
      </c>
      <c r="GY166" s="22">
        <v>1</v>
      </c>
      <c r="GZ166" s="22">
        <v>3</v>
      </c>
      <c r="HB166" s="22">
        <v>9266112</v>
      </c>
      <c r="HC166" s="22">
        <v>3</v>
      </c>
      <c r="HD166" s="22">
        <v>3</v>
      </c>
      <c r="HE166" s="22">
        <v>1</v>
      </c>
      <c r="HF166" s="22">
        <v>3</v>
      </c>
    </row>
    <row r="167" spans="19:214">
      <c r="S167" s="22" t="s">
        <v>2134</v>
      </c>
      <c r="T167" s="22">
        <v>1</v>
      </c>
      <c r="U167" s="22">
        <v>1</v>
      </c>
      <c r="V167" s="22">
        <v>6</v>
      </c>
      <c r="W167" s="22">
        <v>6</v>
      </c>
      <c r="X167" s="22">
        <v>2</v>
      </c>
      <c r="AJ167" s="22" t="s">
        <v>2134</v>
      </c>
      <c r="AK167" s="22">
        <v>2</v>
      </c>
      <c r="AL167" s="22">
        <v>1</v>
      </c>
      <c r="AM167" s="22">
        <v>2</v>
      </c>
      <c r="AN167" s="22">
        <v>4</v>
      </c>
      <c r="BE167" s="22" t="s">
        <v>2134</v>
      </c>
      <c r="BF167" s="22">
        <v>4</v>
      </c>
      <c r="BG167" s="22">
        <v>1</v>
      </c>
      <c r="BH167" s="22">
        <v>2</v>
      </c>
      <c r="BJ167" s="22" t="s">
        <v>2134</v>
      </c>
      <c r="BK167" s="22">
        <v>4</v>
      </c>
      <c r="BL167" s="22">
        <v>1</v>
      </c>
      <c r="BM167" s="22">
        <v>2</v>
      </c>
      <c r="BS167" s="22" t="s">
        <v>2134</v>
      </c>
      <c r="BT167" s="22">
        <v>4</v>
      </c>
      <c r="BU167" s="22">
        <v>1</v>
      </c>
      <c r="BV167" s="22">
        <v>2</v>
      </c>
      <c r="CF167" s="22" t="s">
        <v>2134</v>
      </c>
      <c r="CG167" s="22">
        <v>5</v>
      </c>
      <c r="CH167" s="22">
        <v>2</v>
      </c>
      <c r="CI167" s="22">
        <v>4</v>
      </c>
      <c r="CK167" s="22" t="s">
        <v>2134</v>
      </c>
      <c r="CL167" s="22">
        <v>5</v>
      </c>
      <c r="CM167" s="22">
        <v>2</v>
      </c>
      <c r="CN167" s="22">
        <v>4</v>
      </c>
      <c r="CS167" s="22" t="s">
        <v>2134</v>
      </c>
      <c r="CT167" s="22">
        <v>2</v>
      </c>
      <c r="CU167" s="22">
        <v>1</v>
      </c>
      <c r="CV167" s="22">
        <v>2</v>
      </c>
      <c r="CW167" s="22">
        <v>1</v>
      </c>
      <c r="CY167" s="22" t="s">
        <v>2134</v>
      </c>
      <c r="CZ167" s="22">
        <v>2</v>
      </c>
      <c r="DA167" s="22">
        <v>1</v>
      </c>
      <c r="DB167" s="22">
        <v>2</v>
      </c>
      <c r="DC167" s="22">
        <v>1</v>
      </c>
      <c r="DE167" s="22" t="s">
        <v>2134</v>
      </c>
      <c r="DF167" s="22">
        <v>2</v>
      </c>
      <c r="DG167" s="22">
        <v>1</v>
      </c>
      <c r="DH167" s="22">
        <v>2</v>
      </c>
      <c r="DI167" s="22">
        <v>1</v>
      </c>
      <c r="EH167" s="22" t="s">
        <v>2134</v>
      </c>
      <c r="EI167" s="22">
        <v>4</v>
      </c>
      <c r="EJ167" s="22">
        <v>1</v>
      </c>
      <c r="EK167" s="22">
        <v>9</v>
      </c>
      <c r="EM167" s="22" t="s">
        <v>2134</v>
      </c>
      <c r="EN167" s="22">
        <v>2</v>
      </c>
      <c r="EO167" s="22">
        <v>1</v>
      </c>
      <c r="EP167" s="22">
        <v>1</v>
      </c>
      <c r="EQ167" s="22">
        <v>9</v>
      </c>
      <c r="EX167" s="22" t="s">
        <v>2134</v>
      </c>
      <c r="EY167" s="22">
        <v>2</v>
      </c>
      <c r="EZ167" s="22">
        <v>1</v>
      </c>
      <c r="FA167" s="22">
        <v>3</v>
      </c>
      <c r="FB167" s="22">
        <v>1</v>
      </c>
      <c r="FE167" s="22" t="s">
        <v>2134</v>
      </c>
      <c r="FF167" s="22">
        <v>2</v>
      </c>
      <c r="FG167" s="22">
        <v>1</v>
      </c>
      <c r="FH167" s="22">
        <v>3</v>
      </c>
      <c r="FI167" s="22">
        <v>1</v>
      </c>
      <c r="FK167" s="22" t="s">
        <v>2134</v>
      </c>
      <c r="FL167" s="22">
        <v>2</v>
      </c>
      <c r="FM167" s="22">
        <v>1</v>
      </c>
      <c r="FN167" s="22">
        <v>3</v>
      </c>
      <c r="FO167" s="22">
        <v>1</v>
      </c>
      <c r="GG167" s="22" t="s">
        <v>2134</v>
      </c>
      <c r="GH167" s="22">
        <v>2</v>
      </c>
      <c r="GI167" s="22">
        <v>1</v>
      </c>
      <c r="GJ167" s="22">
        <v>3</v>
      </c>
      <c r="GK167" s="22">
        <v>1</v>
      </c>
      <c r="GL167" s="22">
        <v>1</v>
      </c>
      <c r="GN167" s="22" t="s">
        <v>2134</v>
      </c>
      <c r="GO167" s="22">
        <v>2</v>
      </c>
      <c r="GP167" s="22">
        <v>1</v>
      </c>
      <c r="GQ167" s="22">
        <v>3</v>
      </c>
      <c r="GR167" s="22">
        <v>1</v>
      </c>
      <c r="GS167" s="22">
        <v>1</v>
      </c>
      <c r="GV167" s="22">
        <v>9265959</v>
      </c>
      <c r="GW167" s="22">
        <v>3</v>
      </c>
      <c r="GX167" s="22">
        <v>3</v>
      </c>
      <c r="GY167" s="22">
        <v>1</v>
      </c>
      <c r="GZ167" s="22">
        <v>4</v>
      </c>
      <c r="HB167" s="22">
        <v>9265958</v>
      </c>
      <c r="HC167" s="22">
        <v>3</v>
      </c>
      <c r="HD167" s="22">
        <v>3</v>
      </c>
      <c r="HE167" s="22">
        <v>1</v>
      </c>
      <c r="HF167" s="22">
        <v>4</v>
      </c>
    </row>
    <row r="168" spans="19:214">
      <c r="S168" s="22" t="s">
        <v>2134</v>
      </c>
      <c r="T168" s="22">
        <v>1</v>
      </c>
      <c r="U168" s="22">
        <v>1</v>
      </c>
      <c r="V168" s="22">
        <v>6</v>
      </c>
      <c r="W168" s="22">
        <v>6</v>
      </c>
      <c r="X168" s="22">
        <v>3</v>
      </c>
      <c r="AJ168" s="22" t="s">
        <v>2134</v>
      </c>
      <c r="AK168" s="22">
        <v>2</v>
      </c>
      <c r="AL168" s="22">
        <v>1</v>
      </c>
      <c r="AM168" s="22">
        <v>2</v>
      </c>
      <c r="AN168" s="22">
        <v>5</v>
      </c>
      <c r="BE168" s="22" t="s">
        <v>2134</v>
      </c>
      <c r="BF168" s="22">
        <v>4</v>
      </c>
      <c r="BG168" s="22">
        <v>1</v>
      </c>
      <c r="BH168" s="22">
        <v>3</v>
      </c>
      <c r="BJ168" s="22" t="s">
        <v>2134</v>
      </c>
      <c r="BK168" s="22">
        <v>4</v>
      </c>
      <c r="BL168" s="22">
        <v>1</v>
      </c>
      <c r="BM168" s="22">
        <v>3</v>
      </c>
      <c r="BS168" s="22" t="s">
        <v>2134</v>
      </c>
      <c r="BT168" s="22">
        <v>4</v>
      </c>
      <c r="BU168" s="22">
        <v>1</v>
      </c>
      <c r="BV168" s="22">
        <v>3</v>
      </c>
      <c r="CF168" s="22" t="s">
        <v>2134</v>
      </c>
      <c r="CG168" s="22">
        <v>5</v>
      </c>
      <c r="CH168" s="22">
        <v>2</v>
      </c>
      <c r="CI168" s="22">
        <v>5</v>
      </c>
      <c r="CK168" s="22" t="s">
        <v>2134</v>
      </c>
      <c r="CL168" s="22">
        <v>5</v>
      </c>
      <c r="CM168" s="22">
        <v>2</v>
      </c>
      <c r="CN168" s="22">
        <v>5</v>
      </c>
      <c r="CS168" s="22" t="s">
        <v>2134</v>
      </c>
      <c r="CT168" s="22">
        <v>2</v>
      </c>
      <c r="CU168" s="22">
        <v>1</v>
      </c>
      <c r="CV168" s="22">
        <v>2</v>
      </c>
      <c r="CW168" s="22">
        <v>2</v>
      </c>
      <c r="CY168" s="22" t="s">
        <v>2134</v>
      </c>
      <c r="CZ168" s="22">
        <v>2</v>
      </c>
      <c r="DA168" s="22">
        <v>1</v>
      </c>
      <c r="DB168" s="22">
        <v>2</v>
      </c>
      <c r="DC168" s="22">
        <v>2</v>
      </c>
      <c r="DE168" s="22" t="s">
        <v>2134</v>
      </c>
      <c r="DF168" s="22">
        <v>2</v>
      </c>
      <c r="DG168" s="22">
        <v>1</v>
      </c>
      <c r="DH168" s="22">
        <v>2</v>
      </c>
      <c r="DI168" s="22">
        <v>2</v>
      </c>
      <c r="EH168" s="22" t="s">
        <v>2134</v>
      </c>
      <c r="EI168" s="22">
        <v>4</v>
      </c>
      <c r="EJ168" s="22">
        <v>2</v>
      </c>
      <c r="EK168" s="22">
        <v>1</v>
      </c>
      <c r="EM168" s="22" t="s">
        <v>2134</v>
      </c>
      <c r="EN168" s="22">
        <v>2</v>
      </c>
      <c r="EO168" s="22">
        <v>1</v>
      </c>
      <c r="EP168" s="22">
        <v>2</v>
      </c>
      <c r="EQ168" s="22">
        <v>1</v>
      </c>
      <c r="EX168" s="22" t="s">
        <v>2134</v>
      </c>
      <c r="EY168" s="22">
        <v>2</v>
      </c>
      <c r="EZ168" s="22">
        <v>1</v>
      </c>
      <c r="FA168" s="22">
        <v>3</v>
      </c>
      <c r="FB168" s="22">
        <v>2</v>
      </c>
      <c r="FE168" s="22" t="s">
        <v>2134</v>
      </c>
      <c r="FF168" s="22">
        <v>2</v>
      </c>
      <c r="FG168" s="22">
        <v>1</v>
      </c>
      <c r="FH168" s="22">
        <v>3</v>
      </c>
      <c r="FI168" s="22">
        <v>2</v>
      </c>
      <c r="FK168" s="22" t="s">
        <v>2134</v>
      </c>
      <c r="FL168" s="22">
        <v>2</v>
      </c>
      <c r="FM168" s="22">
        <v>1</v>
      </c>
      <c r="FN168" s="22">
        <v>3</v>
      </c>
      <c r="FO168" s="22">
        <v>2</v>
      </c>
      <c r="GG168" s="22" t="s">
        <v>2134</v>
      </c>
      <c r="GH168" s="22">
        <v>2</v>
      </c>
      <c r="GI168" s="22">
        <v>1</v>
      </c>
      <c r="GJ168" s="22">
        <v>3</v>
      </c>
      <c r="GK168" s="22">
        <v>1</v>
      </c>
      <c r="GL168" s="22">
        <v>2</v>
      </c>
      <c r="GN168" s="22" t="s">
        <v>2134</v>
      </c>
      <c r="GO168" s="22">
        <v>2</v>
      </c>
      <c r="GP168" s="22">
        <v>1</v>
      </c>
      <c r="GQ168" s="22">
        <v>3</v>
      </c>
      <c r="GR168" s="22">
        <v>1</v>
      </c>
      <c r="GS168" s="22">
        <v>2</v>
      </c>
      <c r="GV168" s="22" t="s">
        <v>2134</v>
      </c>
      <c r="GW168" s="22">
        <v>3</v>
      </c>
      <c r="GX168" s="22">
        <v>3</v>
      </c>
      <c r="GY168" s="22">
        <v>2</v>
      </c>
      <c r="GZ168" s="22">
        <v>1</v>
      </c>
      <c r="HB168" s="22" t="s">
        <v>2134</v>
      </c>
      <c r="HC168" s="22">
        <v>3</v>
      </c>
      <c r="HD168" s="22">
        <v>3</v>
      </c>
      <c r="HE168" s="22">
        <v>2</v>
      </c>
      <c r="HF168" s="22">
        <v>1</v>
      </c>
    </row>
    <row r="169" spans="19:214">
      <c r="S169" s="22" t="s">
        <v>2134</v>
      </c>
      <c r="T169" s="22">
        <v>1</v>
      </c>
      <c r="U169" s="22">
        <v>1</v>
      </c>
      <c r="V169" s="22">
        <v>6</v>
      </c>
      <c r="W169" s="22">
        <v>6</v>
      </c>
      <c r="X169" s="22">
        <v>4</v>
      </c>
      <c r="AJ169" s="22" t="s">
        <v>2134</v>
      </c>
      <c r="AK169" s="22">
        <v>2</v>
      </c>
      <c r="AL169" s="22">
        <v>1</v>
      </c>
      <c r="AM169" s="22">
        <v>3</v>
      </c>
      <c r="AN169" s="22">
        <v>1</v>
      </c>
      <c r="BE169" s="22" t="s">
        <v>2134</v>
      </c>
      <c r="BF169" s="22">
        <v>4</v>
      </c>
      <c r="BG169" s="22">
        <v>1</v>
      </c>
      <c r="BH169" s="22">
        <v>4</v>
      </c>
      <c r="BJ169" s="22" t="s">
        <v>2134</v>
      </c>
      <c r="BK169" s="22">
        <v>4</v>
      </c>
      <c r="BL169" s="22">
        <v>1</v>
      </c>
      <c r="BM169" s="22">
        <v>4</v>
      </c>
      <c r="BS169" s="22" t="s">
        <v>2134</v>
      </c>
      <c r="BT169" s="22">
        <v>4</v>
      </c>
      <c r="BU169" s="22">
        <v>1</v>
      </c>
      <c r="BV169" s="22">
        <v>4</v>
      </c>
      <c r="CF169" s="22" t="s">
        <v>2134</v>
      </c>
      <c r="CG169" s="22">
        <v>5</v>
      </c>
      <c r="CH169" s="22">
        <v>3</v>
      </c>
      <c r="CI169" s="22">
        <v>1</v>
      </c>
      <c r="CK169" s="22" t="s">
        <v>2134</v>
      </c>
      <c r="CL169" s="22">
        <v>5</v>
      </c>
      <c r="CM169" s="22">
        <v>3</v>
      </c>
      <c r="CN169" s="22">
        <v>1</v>
      </c>
      <c r="CS169" s="22" t="s">
        <v>2134</v>
      </c>
      <c r="CT169" s="22">
        <v>2</v>
      </c>
      <c r="CU169" s="22">
        <v>1</v>
      </c>
      <c r="CV169" s="22">
        <v>2</v>
      </c>
      <c r="CW169" s="22">
        <v>3</v>
      </c>
      <c r="CY169" s="22" t="s">
        <v>2134</v>
      </c>
      <c r="CZ169" s="22">
        <v>2</v>
      </c>
      <c r="DA169" s="22">
        <v>1</v>
      </c>
      <c r="DB169" s="22">
        <v>2</v>
      </c>
      <c r="DC169" s="22">
        <v>3</v>
      </c>
      <c r="DE169" s="22" t="s">
        <v>2134</v>
      </c>
      <c r="DF169" s="22">
        <v>2</v>
      </c>
      <c r="DG169" s="22">
        <v>1</v>
      </c>
      <c r="DH169" s="22">
        <v>2</v>
      </c>
      <c r="DI169" s="22">
        <v>3</v>
      </c>
      <c r="EH169" s="22" t="s">
        <v>2134</v>
      </c>
      <c r="EI169" s="22">
        <v>4</v>
      </c>
      <c r="EJ169" s="22">
        <v>2</v>
      </c>
      <c r="EK169" s="22">
        <v>2</v>
      </c>
      <c r="EM169" s="22" t="s">
        <v>2134</v>
      </c>
      <c r="EN169" s="22">
        <v>2</v>
      </c>
      <c r="EO169" s="22">
        <v>1</v>
      </c>
      <c r="EP169" s="22">
        <v>2</v>
      </c>
      <c r="EQ169" s="22">
        <v>2</v>
      </c>
      <c r="EX169" s="22" t="s">
        <v>2134</v>
      </c>
      <c r="EY169" s="22">
        <v>2</v>
      </c>
      <c r="EZ169" s="22">
        <v>1</v>
      </c>
      <c r="FA169" s="22">
        <v>3</v>
      </c>
      <c r="FB169" s="22">
        <v>3</v>
      </c>
      <c r="FE169" s="22" t="s">
        <v>2134</v>
      </c>
      <c r="FF169" s="22">
        <v>2</v>
      </c>
      <c r="FG169" s="22">
        <v>1</v>
      </c>
      <c r="FH169" s="22">
        <v>3</v>
      </c>
      <c r="FI169" s="22">
        <v>3</v>
      </c>
      <c r="FK169" s="22" t="s">
        <v>2134</v>
      </c>
      <c r="FL169" s="22">
        <v>2</v>
      </c>
      <c r="FM169" s="22">
        <v>1</v>
      </c>
      <c r="FN169" s="22">
        <v>3</v>
      </c>
      <c r="FO169" s="22">
        <v>3</v>
      </c>
      <c r="GG169" s="22" t="s">
        <v>2134</v>
      </c>
      <c r="GH169" s="22">
        <v>2</v>
      </c>
      <c r="GI169" s="22">
        <v>1</v>
      </c>
      <c r="GJ169" s="22">
        <v>3</v>
      </c>
      <c r="GK169" s="22">
        <v>1</v>
      </c>
      <c r="GL169" s="22">
        <v>3</v>
      </c>
      <c r="GN169" s="22" t="s">
        <v>2134</v>
      </c>
      <c r="GO169" s="22">
        <v>2</v>
      </c>
      <c r="GP169" s="22">
        <v>1</v>
      </c>
      <c r="GQ169" s="22">
        <v>3</v>
      </c>
      <c r="GR169" s="22">
        <v>1</v>
      </c>
      <c r="GS169" s="22">
        <v>3</v>
      </c>
      <c r="GV169" s="22" t="s">
        <v>2134</v>
      </c>
      <c r="GW169" s="22">
        <v>3</v>
      </c>
      <c r="GX169" s="22">
        <v>3</v>
      </c>
      <c r="GY169" s="22">
        <v>2</v>
      </c>
      <c r="GZ169" s="22">
        <v>2</v>
      </c>
      <c r="HB169" s="22" t="s">
        <v>2134</v>
      </c>
      <c r="HC169" s="22">
        <v>3</v>
      </c>
      <c r="HD169" s="22">
        <v>3</v>
      </c>
      <c r="HE169" s="22">
        <v>2</v>
      </c>
      <c r="HF169" s="22">
        <v>2</v>
      </c>
    </row>
    <row r="170" spans="19:214">
      <c r="S170" s="22" t="s">
        <v>2134</v>
      </c>
      <c r="T170" s="22">
        <v>1</v>
      </c>
      <c r="U170" s="22">
        <v>1</v>
      </c>
      <c r="V170" s="22">
        <v>6</v>
      </c>
      <c r="W170" s="22">
        <v>7</v>
      </c>
      <c r="X170" s="22">
        <v>1</v>
      </c>
      <c r="AJ170" s="22" t="s">
        <v>2134</v>
      </c>
      <c r="AK170" s="22">
        <v>2</v>
      </c>
      <c r="AL170" s="22">
        <v>1</v>
      </c>
      <c r="AM170" s="22">
        <v>3</v>
      </c>
      <c r="AN170" s="22">
        <v>2</v>
      </c>
      <c r="BE170" s="22" t="s">
        <v>2134</v>
      </c>
      <c r="BF170" s="22">
        <v>4</v>
      </c>
      <c r="BG170" s="22">
        <v>1</v>
      </c>
      <c r="BH170" s="22">
        <v>5</v>
      </c>
      <c r="BJ170" s="22" t="s">
        <v>2134</v>
      </c>
      <c r="BK170" s="22">
        <v>4</v>
      </c>
      <c r="BL170" s="22">
        <v>1</v>
      </c>
      <c r="BM170" s="22">
        <v>5</v>
      </c>
      <c r="BS170" s="22" t="s">
        <v>2134</v>
      </c>
      <c r="BT170" s="22">
        <v>4</v>
      </c>
      <c r="BU170" s="22">
        <v>1</v>
      </c>
      <c r="BV170" s="22">
        <v>5</v>
      </c>
      <c r="CF170" s="22" t="s">
        <v>2134</v>
      </c>
      <c r="CG170" s="22">
        <v>5</v>
      </c>
      <c r="CH170" s="22">
        <v>3</v>
      </c>
      <c r="CI170" s="22">
        <v>2</v>
      </c>
      <c r="CK170" s="22" t="s">
        <v>2134</v>
      </c>
      <c r="CL170" s="22">
        <v>5</v>
      </c>
      <c r="CM170" s="22">
        <v>3</v>
      </c>
      <c r="CN170" s="22">
        <v>2</v>
      </c>
      <c r="CS170" s="22" t="s">
        <v>2134</v>
      </c>
      <c r="CT170" s="22">
        <v>2</v>
      </c>
      <c r="CU170" s="22">
        <v>1</v>
      </c>
      <c r="CV170" s="22">
        <v>2</v>
      </c>
      <c r="CW170" s="22">
        <v>4</v>
      </c>
      <c r="CY170" s="22" t="s">
        <v>2134</v>
      </c>
      <c r="CZ170" s="22">
        <v>2</v>
      </c>
      <c r="DA170" s="22">
        <v>1</v>
      </c>
      <c r="DB170" s="22">
        <v>2</v>
      </c>
      <c r="DC170" s="22">
        <v>4</v>
      </c>
      <c r="DE170" s="22" t="s">
        <v>2134</v>
      </c>
      <c r="DF170" s="22">
        <v>2</v>
      </c>
      <c r="DG170" s="22">
        <v>1</v>
      </c>
      <c r="DH170" s="22">
        <v>2</v>
      </c>
      <c r="DI170" s="22">
        <v>4</v>
      </c>
      <c r="EH170" s="22" t="s">
        <v>2134</v>
      </c>
      <c r="EI170" s="22">
        <v>4</v>
      </c>
      <c r="EJ170" s="22">
        <v>2</v>
      </c>
      <c r="EK170" s="22">
        <v>3</v>
      </c>
      <c r="EM170" s="22" t="s">
        <v>2134</v>
      </c>
      <c r="EN170" s="22">
        <v>2</v>
      </c>
      <c r="EO170" s="22">
        <v>1</v>
      </c>
      <c r="EP170" s="22">
        <v>2</v>
      </c>
      <c r="EQ170" s="22">
        <v>3</v>
      </c>
      <c r="EX170" s="22" t="s">
        <v>2134</v>
      </c>
      <c r="EY170" s="22">
        <v>2</v>
      </c>
      <c r="EZ170" s="22">
        <v>1</v>
      </c>
      <c r="FA170" s="22">
        <v>3</v>
      </c>
      <c r="FB170" s="22">
        <v>4</v>
      </c>
      <c r="FE170" s="22" t="s">
        <v>2134</v>
      </c>
      <c r="FF170" s="22">
        <v>2</v>
      </c>
      <c r="FG170" s="22">
        <v>1</v>
      </c>
      <c r="FH170" s="22">
        <v>3</v>
      </c>
      <c r="FI170" s="22">
        <v>4</v>
      </c>
      <c r="FK170" s="22" t="s">
        <v>2134</v>
      </c>
      <c r="FL170" s="22">
        <v>2</v>
      </c>
      <c r="FM170" s="22">
        <v>1</v>
      </c>
      <c r="FN170" s="22">
        <v>3</v>
      </c>
      <c r="FO170" s="22">
        <v>4</v>
      </c>
      <c r="GG170" s="22" t="s">
        <v>2134</v>
      </c>
      <c r="GH170" s="22">
        <v>2</v>
      </c>
      <c r="GI170" s="22">
        <v>1</v>
      </c>
      <c r="GJ170" s="22">
        <v>3</v>
      </c>
      <c r="GK170" s="22">
        <v>2</v>
      </c>
      <c r="GL170" s="22">
        <v>1</v>
      </c>
      <c r="GN170" s="22" t="s">
        <v>2134</v>
      </c>
      <c r="GO170" s="22">
        <v>2</v>
      </c>
      <c r="GP170" s="22">
        <v>1</v>
      </c>
      <c r="GQ170" s="22">
        <v>3</v>
      </c>
      <c r="GR170" s="22">
        <v>2</v>
      </c>
      <c r="GS170" s="22">
        <v>1</v>
      </c>
      <c r="GV170" s="22" t="s">
        <v>2134</v>
      </c>
      <c r="GW170" s="22">
        <v>3</v>
      </c>
      <c r="GX170" s="22">
        <v>3</v>
      </c>
      <c r="GY170" s="22">
        <v>2</v>
      </c>
      <c r="GZ170" s="22">
        <v>3</v>
      </c>
      <c r="HB170" s="22" t="s">
        <v>2134</v>
      </c>
      <c r="HC170" s="22">
        <v>3</v>
      </c>
      <c r="HD170" s="22">
        <v>3</v>
      </c>
      <c r="HE170" s="22">
        <v>2</v>
      </c>
      <c r="HF170" s="22">
        <v>3</v>
      </c>
    </row>
    <row r="171" spans="19:214">
      <c r="S171" s="22" t="s">
        <v>2134</v>
      </c>
      <c r="T171" s="22">
        <v>1</v>
      </c>
      <c r="U171" s="22">
        <v>1</v>
      </c>
      <c r="V171" s="22">
        <v>6</v>
      </c>
      <c r="W171" s="22">
        <v>7</v>
      </c>
      <c r="X171" s="22">
        <v>2</v>
      </c>
      <c r="AJ171" s="22" t="s">
        <v>2134</v>
      </c>
      <c r="AK171" s="22">
        <v>2</v>
      </c>
      <c r="AL171" s="22">
        <v>1</v>
      </c>
      <c r="AM171" s="22">
        <v>3</v>
      </c>
      <c r="AN171" s="22">
        <v>3</v>
      </c>
      <c r="BE171" s="22" t="s">
        <v>2134</v>
      </c>
      <c r="BF171" s="22">
        <v>4</v>
      </c>
      <c r="BG171" s="22">
        <v>1</v>
      </c>
      <c r="BH171" s="22">
        <v>6</v>
      </c>
      <c r="BJ171" s="22" t="s">
        <v>2134</v>
      </c>
      <c r="BK171" s="22">
        <v>4</v>
      </c>
      <c r="BL171" s="22">
        <v>1</v>
      </c>
      <c r="BM171" s="22">
        <v>6</v>
      </c>
      <c r="BS171" s="22" t="s">
        <v>2134</v>
      </c>
      <c r="BT171" s="22">
        <v>4</v>
      </c>
      <c r="BU171" s="22">
        <v>1</v>
      </c>
      <c r="BV171" s="22">
        <v>6</v>
      </c>
      <c r="CF171" s="22" t="s">
        <v>2134</v>
      </c>
      <c r="CG171" s="22">
        <v>5</v>
      </c>
      <c r="CH171" s="22">
        <v>3</v>
      </c>
      <c r="CI171" s="22">
        <v>3</v>
      </c>
      <c r="CK171" s="22" t="s">
        <v>2134</v>
      </c>
      <c r="CL171" s="22">
        <v>5</v>
      </c>
      <c r="CM171" s="22">
        <v>3</v>
      </c>
      <c r="CN171" s="22">
        <v>3</v>
      </c>
      <c r="CS171" s="22" t="s">
        <v>2134</v>
      </c>
      <c r="CT171" s="22">
        <v>2</v>
      </c>
      <c r="CU171" s="22">
        <v>1</v>
      </c>
      <c r="CV171" s="22">
        <v>2</v>
      </c>
      <c r="CW171" s="22">
        <v>5</v>
      </c>
      <c r="CY171" s="22" t="s">
        <v>2134</v>
      </c>
      <c r="CZ171" s="22">
        <v>2</v>
      </c>
      <c r="DA171" s="22">
        <v>1</v>
      </c>
      <c r="DB171" s="22">
        <v>2</v>
      </c>
      <c r="DC171" s="22">
        <v>5</v>
      </c>
      <c r="DE171" s="22" t="s">
        <v>2134</v>
      </c>
      <c r="DF171" s="22">
        <v>2</v>
      </c>
      <c r="DG171" s="22">
        <v>1</v>
      </c>
      <c r="DH171" s="22">
        <v>2</v>
      </c>
      <c r="DI171" s="22">
        <v>5</v>
      </c>
      <c r="EH171" s="22" t="s">
        <v>2134</v>
      </c>
      <c r="EI171" s="22">
        <v>4</v>
      </c>
      <c r="EJ171" s="22">
        <v>2</v>
      </c>
      <c r="EK171" s="22">
        <v>4</v>
      </c>
      <c r="EM171" s="22" t="s">
        <v>2134</v>
      </c>
      <c r="EN171" s="22">
        <v>2</v>
      </c>
      <c r="EO171" s="22">
        <v>1</v>
      </c>
      <c r="EP171" s="22">
        <v>2</v>
      </c>
      <c r="EQ171" s="22">
        <v>4</v>
      </c>
      <c r="EX171" s="22" t="s">
        <v>2134</v>
      </c>
      <c r="EY171" s="22">
        <v>2</v>
      </c>
      <c r="EZ171" s="22">
        <v>1</v>
      </c>
      <c r="FA171" s="22">
        <v>4</v>
      </c>
      <c r="FB171" s="22">
        <v>1</v>
      </c>
      <c r="FE171" s="22" t="s">
        <v>2134</v>
      </c>
      <c r="FF171" s="22">
        <v>2</v>
      </c>
      <c r="FG171" s="22">
        <v>1</v>
      </c>
      <c r="FH171" s="22">
        <v>4</v>
      </c>
      <c r="FI171" s="22">
        <v>1</v>
      </c>
      <c r="FK171" s="22" t="s">
        <v>2134</v>
      </c>
      <c r="FL171" s="22">
        <v>2</v>
      </c>
      <c r="FM171" s="22">
        <v>1</v>
      </c>
      <c r="FN171" s="22">
        <v>4</v>
      </c>
      <c r="FO171" s="22">
        <v>1</v>
      </c>
      <c r="GG171" s="22" t="s">
        <v>2134</v>
      </c>
      <c r="GH171" s="22">
        <v>2</v>
      </c>
      <c r="GI171" s="22">
        <v>1</v>
      </c>
      <c r="GJ171" s="22">
        <v>3</v>
      </c>
      <c r="GK171" s="22">
        <v>2</v>
      </c>
      <c r="GL171" s="22">
        <v>2</v>
      </c>
      <c r="GN171" s="22" t="s">
        <v>2134</v>
      </c>
      <c r="GO171" s="22">
        <v>2</v>
      </c>
      <c r="GP171" s="22">
        <v>1</v>
      </c>
      <c r="GQ171" s="22">
        <v>3</v>
      </c>
      <c r="GR171" s="22">
        <v>2</v>
      </c>
      <c r="GS171" s="22">
        <v>2</v>
      </c>
      <c r="GV171" s="22" t="s">
        <v>2134</v>
      </c>
      <c r="GW171" s="22">
        <v>3</v>
      </c>
      <c r="GX171" s="22">
        <v>3</v>
      </c>
      <c r="GY171" s="22">
        <v>2</v>
      </c>
      <c r="GZ171" s="22">
        <v>4</v>
      </c>
      <c r="HB171" s="22" t="s">
        <v>2134</v>
      </c>
      <c r="HC171" s="22">
        <v>3</v>
      </c>
      <c r="HD171" s="22">
        <v>3</v>
      </c>
      <c r="HE171" s="22">
        <v>2</v>
      </c>
      <c r="HF171" s="22">
        <v>4</v>
      </c>
    </row>
    <row r="172" spans="19:214">
      <c r="S172" s="22" t="s">
        <v>2134</v>
      </c>
      <c r="T172" s="22">
        <v>1</v>
      </c>
      <c r="U172" s="22">
        <v>1</v>
      </c>
      <c r="V172" s="22">
        <v>6</v>
      </c>
      <c r="W172" s="22">
        <v>7</v>
      </c>
      <c r="X172" s="22">
        <v>3</v>
      </c>
      <c r="AJ172" s="22" t="s">
        <v>2134</v>
      </c>
      <c r="AK172" s="22">
        <v>2</v>
      </c>
      <c r="AL172" s="22">
        <v>1</v>
      </c>
      <c r="AM172" s="22">
        <v>3</v>
      </c>
      <c r="AN172" s="22">
        <v>4</v>
      </c>
      <c r="BE172" s="22" t="s">
        <v>2134</v>
      </c>
      <c r="BF172" s="22">
        <v>4</v>
      </c>
      <c r="BG172" s="22">
        <v>1</v>
      </c>
      <c r="BH172" s="22">
        <v>7</v>
      </c>
      <c r="BJ172" s="22" t="s">
        <v>2134</v>
      </c>
      <c r="BK172" s="22">
        <v>4</v>
      </c>
      <c r="BL172" s="22">
        <v>1</v>
      </c>
      <c r="BM172" s="22">
        <v>7</v>
      </c>
      <c r="BS172" s="22" t="s">
        <v>2134</v>
      </c>
      <c r="BT172" s="22">
        <v>4</v>
      </c>
      <c r="BU172" s="22">
        <v>1</v>
      </c>
      <c r="BV172" s="22">
        <v>7</v>
      </c>
      <c r="CF172" s="22" t="s">
        <v>2134</v>
      </c>
      <c r="CG172" s="22">
        <v>5</v>
      </c>
      <c r="CH172" s="22">
        <v>3</v>
      </c>
      <c r="CI172" s="22">
        <v>4</v>
      </c>
      <c r="CK172" s="22" t="s">
        <v>2134</v>
      </c>
      <c r="CL172" s="22">
        <v>5</v>
      </c>
      <c r="CM172" s="22">
        <v>3</v>
      </c>
      <c r="CN172" s="22">
        <v>4</v>
      </c>
      <c r="CS172" s="22" t="s">
        <v>2134</v>
      </c>
      <c r="CT172" s="22">
        <v>2</v>
      </c>
      <c r="CU172" s="22">
        <v>1</v>
      </c>
      <c r="CV172" s="22">
        <v>2</v>
      </c>
      <c r="CW172" s="22">
        <v>6</v>
      </c>
      <c r="CY172" s="22" t="s">
        <v>2134</v>
      </c>
      <c r="CZ172" s="22">
        <v>2</v>
      </c>
      <c r="DA172" s="22">
        <v>1</v>
      </c>
      <c r="DB172" s="22">
        <v>2</v>
      </c>
      <c r="DC172" s="22">
        <v>6</v>
      </c>
      <c r="DE172" s="22" t="s">
        <v>2134</v>
      </c>
      <c r="DF172" s="22">
        <v>2</v>
      </c>
      <c r="DG172" s="22">
        <v>1</v>
      </c>
      <c r="DH172" s="22">
        <v>2</v>
      </c>
      <c r="DI172" s="22">
        <v>6</v>
      </c>
      <c r="EH172" s="22" t="s">
        <v>2134</v>
      </c>
      <c r="EI172" s="22">
        <v>4</v>
      </c>
      <c r="EJ172" s="22">
        <v>2</v>
      </c>
      <c r="EK172" s="22">
        <v>5</v>
      </c>
      <c r="EM172" s="22" t="s">
        <v>2134</v>
      </c>
      <c r="EN172" s="22">
        <v>2</v>
      </c>
      <c r="EO172" s="22">
        <v>1</v>
      </c>
      <c r="EP172" s="22">
        <v>2</v>
      </c>
      <c r="EQ172" s="22">
        <v>5</v>
      </c>
      <c r="EX172" s="22" t="s">
        <v>2134</v>
      </c>
      <c r="EY172" s="22">
        <v>2</v>
      </c>
      <c r="EZ172" s="22">
        <v>1</v>
      </c>
      <c r="FA172" s="22">
        <v>4</v>
      </c>
      <c r="FB172" s="22">
        <v>2</v>
      </c>
      <c r="FE172" s="22" t="s">
        <v>2134</v>
      </c>
      <c r="FF172" s="22">
        <v>2</v>
      </c>
      <c r="FG172" s="22">
        <v>1</v>
      </c>
      <c r="FH172" s="22">
        <v>4</v>
      </c>
      <c r="FI172" s="22">
        <v>2</v>
      </c>
      <c r="FK172" s="22" t="s">
        <v>2134</v>
      </c>
      <c r="FL172" s="22">
        <v>2</v>
      </c>
      <c r="FM172" s="22">
        <v>1</v>
      </c>
      <c r="FN172" s="22">
        <v>4</v>
      </c>
      <c r="FO172" s="22">
        <v>2</v>
      </c>
      <c r="GG172" s="22" t="s">
        <v>2134</v>
      </c>
      <c r="GH172" s="22">
        <v>2</v>
      </c>
      <c r="GI172" s="22">
        <v>1</v>
      </c>
      <c r="GJ172" s="22">
        <v>3</v>
      </c>
      <c r="GK172" s="22">
        <v>2</v>
      </c>
      <c r="GL172" s="22">
        <v>3</v>
      </c>
      <c r="GN172" s="22" t="s">
        <v>2134</v>
      </c>
      <c r="GO172" s="22">
        <v>2</v>
      </c>
      <c r="GP172" s="22">
        <v>1</v>
      </c>
      <c r="GQ172" s="22">
        <v>3</v>
      </c>
      <c r="GR172" s="22">
        <v>2</v>
      </c>
      <c r="GS172" s="22">
        <v>3</v>
      </c>
      <c r="GV172" s="22" t="s">
        <v>2134</v>
      </c>
      <c r="GW172" s="22">
        <v>3</v>
      </c>
      <c r="GX172" s="22">
        <v>3</v>
      </c>
      <c r="GY172" s="22">
        <v>3</v>
      </c>
      <c r="GZ172" s="22">
        <v>1</v>
      </c>
      <c r="HB172" s="22" t="s">
        <v>2134</v>
      </c>
      <c r="HC172" s="22">
        <v>3</v>
      </c>
      <c r="HD172" s="22">
        <v>3</v>
      </c>
      <c r="HE172" s="22">
        <v>3</v>
      </c>
      <c r="HF172" s="22">
        <v>1</v>
      </c>
    </row>
    <row r="173" spans="19:214">
      <c r="S173" s="22" t="s">
        <v>2134</v>
      </c>
      <c r="T173" s="22">
        <v>1</v>
      </c>
      <c r="U173" s="22">
        <v>1</v>
      </c>
      <c r="V173" s="22">
        <v>6</v>
      </c>
      <c r="W173" s="22">
        <v>7</v>
      </c>
      <c r="X173" s="22">
        <v>4</v>
      </c>
      <c r="AJ173" s="22" t="s">
        <v>2134</v>
      </c>
      <c r="AK173" s="22">
        <v>2</v>
      </c>
      <c r="AL173" s="22">
        <v>1</v>
      </c>
      <c r="AM173" s="22">
        <v>3</v>
      </c>
      <c r="AN173" s="22">
        <v>5</v>
      </c>
      <c r="BE173" s="22" t="s">
        <v>2134</v>
      </c>
      <c r="BF173" s="22">
        <v>4</v>
      </c>
      <c r="BG173" s="22">
        <v>2</v>
      </c>
      <c r="BH173" s="22">
        <v>1</v>
      </c>
      <c r="BJ173" s="22" t="s">
        <v>2134</v>
      </c>
      <c r="BK173" s="22">
        <v>4</v>
      </c>
      <c r="BL173" s="22">
        <v>2</v>
      </c>
      <c r="BM173" s="22">
        <v>1</v>
      </c>
      <c r="BS173" s="22" t="s">
        <v>2134</v>
      </c>
      <c r="BT173" s="22">
        <v>4</v>
      </c>
      <c r="BU173" s="22">
        <v>2</v>
      </c>
      <c r="BV173" s="22">
        <v>1</v>
      </c>
      <c r="CF173" s="22" t="s">
        <v>2134</v>
      </c>
      <c r="CG173" s="22">
        <v>5</v>
      </c>
      <c r="CH173" s="22">
        <v>3</v>
      </c>
      <c r="CI173" s="22">
        <v>5</v>
      </c>
      <c r="CK173" s="22" t="s">
        <v>2134</v>
      </c>
      <c r="CL173" s="22">
        <v>5</v>
      </c>
      <c r="CM173" s="22">
        <v>3</v>
      </c>
      <c r="CN173" s="22">
        <v>5</v>
      </c>
      <c r="CS173" s="22" t="s">
        <v>2134</v>
      </c>
      <c r="CT173" s="22">
        <v>2</v>
      </c>
      <c r="CU173" s="22">
        <v>1</v>
      </c>
      <c r="CV173" s="22">
        <v>2</v>
      </c>
      <c r="CW173" s="22">
        <v>7</v>
      </c>
      <c r="CY173" s="22" t="s">
        <v>2134</v>
      </c>
      <c r="CZ173" s="22">
        <v>2</v>
      </c>
      <c r="DA173" s="22">
        <v>1</v>
      </c>
      <c r="DB173" s="22">
        <v>2</v>
      </c>
      <c r="DC173" s="22">
        <v>7</v>
      </c>
      <c r="DE173" s="22" t="s">
        <v>2134</v>
      </c>
      <c r="DF173" s="22">
        <v>2</v>
      </c>
      <c r="DG173" s="22">
        <v>1</v>
      </c>
      <c r="DH173" s="22">
        <v>2</v>
      </c>
      <c r="DI173" s="22">
        <v>7</v>
      </c>
      <c r="EH173" s="22" t="s">
        <v>2134</v>
      </c>
      <c r="EI173" s="22">
        <v>4</v>
      </c>
      <c r="EJ173" s="22">
        <v>2</v>
      </c>
      <c r="EK173" s="22">
        <v>6</v>
      </c>
      <c r="EM173" s="22" t="s">
        <v>2134</v>
      </c>
      <c r="EN173" s="22">
        <v>2</v>
      </c>
      <c r="EO173" s="22">
        <v>1</v>
      </c>
      <c r="EP173" s="22">
        <v>2</v>
      </c>
      <c r="EQ173" s="22">
        <v>6</v>
      </c>
      <c r="EX173" s="22" t="s">
        <v>2134</v>
      </c>
      <c r="EY173" s="22">
        <v>2</v>
      </c>
      <c r="EZ173" s="22">
        <v>1</v>
      </c>
      <c r="FA173" s="22">
        <v>4</v>
      </c>
      <c r="FB173" s="22">
        <v>3</v>
      </c>
      <c r="FE173" s="22" t="s">
        <v>2134</v>
      </c>
      <c r="FF173" s="22">
        <v>2</v>
      </c>
      <c r="FG173" s="22">
        <v>1</v>
      </c>
      <c r="FH173" s="22">
        <v>4</v>
      </c>
      <c r="FI173" s="22">
        <v>3</v>
      </c>
      <c r="FK173" s="22" t="s">
        <v>2134</v>
      </c>
      <c r="FL173" s="22">
        <v>2</v>
      </c>
      <c r="FM173" s="22">
        <v>1</v>
      </c>
      <c r="FN173" s="22">
        <v>4</v>
      </c>
      <c r="FO173" s="22">
        <v>3</v>
      </c>
      <c r="GG173" s="22" t="s">
        <v>2134</v>
      </c>
      <c r="GH173" s="22">
        <v>2</v>
      </c>
      <c r="GI173" s="22">
        <v>1</v>
      </c>
      <c r="GJ173" s="22">
        <v>3</v>
      </c>
      <c r="GK173" s="22">
        <v>3</v>
      </c>
      <c r="GL173" s="22">
        <v>1</v>
      </c>
      <c r="GN173" s="22" t="s">
        <v>2134</v>
      </c>
      <c r="GO173" s="22">
        <v>2</v>
      </c>
      <c r="GP173" s="22">
        <v>1</v>
      </c>
      <c r="GQ173" s="22">
        <v>3</v>
      </c>
      <c r="GR173" s="22">
        <v>3</v>
      </c>
      <c r="GS173" s="22">
        <v>1</v>
      </c>
      <c r="GV173" s="22" t="s">
        <v>2134</v>
      </c>
      <c r="GW173" s="22">
        <v>3</v>
      </c>
      <c r="GX173" s="22">
        <v>3</v>
      </c>
      <c r="GY173" s="22">
        <v>3</v>
      </c>
      <c r="GZ173" s="22">
        <v>2</v>
      </c>
      <c r="HB173" s="22" t="s">
        <v>2134</v>
      </c>
      <c r="HC173" s="22">
        <v>3</v>
      </c>
      <c r="HD173" s="22">
        <v>3</v>
      </c>
      <c r="HE173" s="22">
        <v>3</v>
      </c>
      <c r="HF173" s="22">
        <v>2</v>
      </c>
    </row>
    <row r="174" spans="19:214">
      <c r="S174" s="22" t="s">
        <v>2134</v>
      </c>
      <c r="T174" s="22">
        <v>1</v>
      </c>
      <c r="U174" s="22">
        <v>1</v>
      </c>
      <c r="V174" s="22">
        <v>7</v>
      </c>
      <c r="W174" s="22">
        <v>1</v>
      </c>
      <c r="X174" s="22">
        <v>1</v>
      </c>
      <c r="AJ174" s="22" t="s">
        <v>2134</v>
      </c>
      <c r="AK174" s="22">
        <v>2</v>
      </c>
      <c r="AL174" s="22">
        <v>1</v>
      </c>
      <c r="AM174" s="22">
        <v>4</v>
      </c>
      <c r="AN174" s="22">
        <v>1</v>
      </c>
      <c r="BE174" s="22" t="s">
        <v>2134</v>
      </c>
      <c r="BF174" s="22">
        <v>4</v>
      </c>
      <c r="BG174" s="22">
        <v>2</v>
      </c>
      <c r="BH174" s="22">
        <v>2</v>
      </c>
      <c r="BJ174" s="22" t="s">
        <v>2134</v>
      </c>
      <c r="BK174" s="22">
        <v>4</v>
      </c>
      <c r="BL174" s="22">
        <v>2</v>
      </c>
      <c r="BM174" s="22">
        <v>2</v>
      </c>
      <c r="BS174" s="22" t="s">
        <v>2134</v>
      </c>
      <c r="BT174" s="22">
        <v>4</v>
      </c>
      <c r="BU174" s="22">
        <v>2</v>
      </c>
      <c r="BV174" s="22">
        <v>2</v>
      </c>
      <c r="CF174" s="22" t="s">
        <v>2134</v>
      </c>
      <c r="CG174" s="22">
        <v>5</v>
      </c>
      <c r="CH174" s="22">
        <v>4</v>
      </c>
      <c r="CI174" s="22">
        <v>1</v>
      </c>
      <c r="CK174" s="22" t="s">
        <v>2134</v>
      </c>
      <c r="CL174" s="22">
        <v>5</v>
      </c>
      <c r="CM174" s="22">
        <v>4</v>
      </c>
      <c r="CN174" s="22">
        <v>1</v>
      </c>
      <c r="CS174" s="22" t="s">
        <v>2134</v>
      </c>
      <c r="CT174" s="22">
        <v>2</v>
      </c>
      <c r="CU174" s="22">
        <v>1</v>
      </c>
      <c r="CV174" s="22">
        <v>2</v>
      </c>
      <c r="CW174" s="22">
        <v>8</v>
      </c>
      <c r="CY174" s="22" t="s">
        <v>2134</v>
      </c>
      <c r="CZ174" s="22">
        <v>2</v>
      </c>
      <c r="DA174" s="22">
        <v>1</v>
      </c>
      <c r="DB174" s="22">
        <v>2</v>
      </c>
      <c r="DC174" s="22">
        <v>8</v>
      </c>
      <c r="DE174" s="22" t="s">
        <v>2134</v>
      </c>
      <c r="DF174" s="22">
        <v>2</v>
      </c>
      <c r="DG174" s="22">
        <v>1</v>
      </c>
      <c r="DH174" s="22">
        <v>2</v>
      </c>
      <c r="DI174" s="22">
        <v>8</v>
      </c>
      <c r="EH174" s="22" t="s">
        <v>2134</v>
      </c>
      <c r="EI174" s="22">
        <v>4</v>
      </c>
      <c r="EJ174" s="22">
        <v>2</v>
      </c>
      <c r="EK174" s="22">
        <v>7</v>
      </c>
      <c r="EM174" s="22" t="s">
        <v>2134</v>
      </c>
      <c r="EN174" s="22">
        <v>2</v>
      </c>
      <c r="EO174" s="22">
        <v>1</v>
      </c>
      <c r="EP174" s="22">
        <v>2</v>
      </c>
      <c r="EQ174" s="22">
        <v>7</v>
      </c>
      <c r="EX174" s="22" t="s">
        <v>2134</v>
      </c>
      <c r="EY174" s="22">
        <v>2</v>
      </c>
      <c r="EZ174" s="22">
        <v>1</v>
      </c>
      <c r="FA174" s="22">
        <v>4</v>
      </c>
      <c r="FB174" s="22">
        <v>4</v>
      </c>
      <c r="FE174" s="22" t="s">
        <v>2134</v>
      </c>
      <c r="FF174" s="22">
        <v>2</v>
      </c>
      <c r="FG174" s="22">
        <v>1</v>
      </c>
      <c r="FH174" s="22">
        <v>4</v>
      </c>
      <c r="FI174" s="22">
        <v>4</v>
      </c>
      <c r="FK174" s="22" t="s">
        <v>2134</v>
      </c>
      <c r="FL174" s="22">
        <v>2</v>
      </c>
      <c r="FM174" s="22">
        <v>1</v>
      </c>
      <c r="FN174" s="22">
        <v>4</v>
      </c>
      <c r="FO174" s="22">
        <v>4</v>
      </c>
      <c r="GG174" s="22" t="s">
        <v>2134</v>
      </c>
      <c r="GH174" s="22">
        <v>2</v>
      </c>
      <c r="GI174" s="22">
        <v>1</v>
      </c>
      <c r="GJ174" s="22">
        <v>3</v>
      </c>
      <c r="GK174" s="22">
        <v>3</v>
      </c>
      <c r="GL174" s="22">
        <v>2</v>
      </c>
      <c r="GN174" s="22" t="s">
        <v>2134</v>
      </c>
      <c r="GO174" s="22">
        <v>2</v>
      </c>
      <c r="GP174" s="22">
        <v>1</v>
      </c>
      <c r="GQ174" s="22">
        <v>3</v>
      </c>
      <c r="GR174" s="22">
        <v>3</v>
      </c>
      <c r="GS174" s="22">
        <v>2</v>
      </c>
      <c r="GV174" s="22" t="s">
        <v>2134</v>
      </c>
      <c r="GW174" s="22">
        <v>3</v>
      </c>
      <c r="GX174" s="22">
        <v>3</v>
      </c>
      <c r="GY174" s="22">
        <v>3</v>
      </c>
      <c r="GZ174" s="22">
        <v>3</v>
      </c>
      <c r="HB174" s="22" t="s">
        <v>2134</v>
      </c>
      <c r="HC174" s="22">
        <v>3</v>
      </c>
      <c r="HD174" s="22">
        <v>3</v>
      </c>
      <c r="HE174" s="22">
        <v>3</v>
      </c>
      <c r="HF174" s="22">
        <v>3</v>
      </c>
    </row>
    <row r="175" spans="19:214">
      <c r="S175" s="22" t="s">
        <v>2134</v>
      </c>
      <c r="T175" s="22">
        <v>1</v>
      </c>
      <c r="U175" s="22">
        <v>1</v>
      </c>
      <c r="V175" s="22">
        <v>7</v>
      </c>
      <c r="W175" s="22">
        <v>1</v>
      </c>
      <c r="X175" s="22">
        <v>2</v>
      </c>
      <c r="AJ175" s="22" t="s">
        <v>2134</v>
      </c>
      <c r="AK175" s="22">
        <v>2</v>
      </c>
      <c r="AL175" s="22">
        <v>1</v>
      </c>
      <c r="AM175" s="22">
        <v>4</v>
      </c>
      <c r="AN175" s="22">
        <v>2</v>
      </c>
      <c r="BE175" s="22" t="s">
        <v>2134</v>
      </c>
      <c r="BF175" s="22">
        <v>4</v>
      </c>
      <c r="BG175" s="22">
        <v>2</v>
      </c>
      <c r="BH175" s="22">
        <v>3</v>
      </c>
      <c r="BJ175" s="22" t="s">
        <v>2134</v>
      </c>
      <c r="BK175" s="22">
        <v>4</v>
      </c>
      <c r="BL175" s="22">
        <v>2</v>
      </c>
      <c r="BM175" s="22">
        <v>3</v>
      </c>
      <c r="BS175" s="22" t="s">
        <v>2134</v>
      </c>
      <c r="BT175" s="22">
        <v>4</v>
      </c>
      <c r="BU175" s="22">
        <v>2</v>
      </c>
      <c r="BV175" s="22">
        <v>3</v>
      </c>
      <c r="CF175" s="22" t="s">
        <v>2134</v>
      </c>
      <c r="CG175" s="22">
        <v>5</v>
      </c>
      <c r="CH175" s="22">
        <v>4</v>
      </c>
      <c r="CI175" s="22">
        <v>2</v>
      </c>
      <c r="CK175" s="22" t="s">
        <v>2134</v>
      </c>
      <c r="CL175" s="22">
        <v>5</v>
      </c>
      <c r="CM175" s="22">
        <v>4</v>
      </c>
      <c r="CN175" s="22">
        <v>2</v>
      </c>
      <c r="CS175" s="22" t="s">
        <v>2134</v>
      </c>
      <c r="CT175" s="22">
        <v>2</v>
      </c>
      <c r="CU175" s="22">
        <v>1</v>
      </c>
      <c r="CV175" s="22">
        <v>3</v>
      </c>
      <c r="CW175" s="22">
        <v>1</v>
      </c>
      <c r="CY175" s="22" t="s">
        <v>2134</v>
      </c>
      <c r="CZ175" s="22">
        <v>2</v>
      </c>
      <c r="DA175" s="22">
        <v>1</v>
      </c>
      <c r="DB175" s="22">
        <v>3</v>
      </c>
      <c r="DC175" s="22">
        <v>1</v>
      </c>
      <c r="DE175" s="22" t="s">
        <v>2134</v>
      </c>
      <c r="DF175" s="22">
        <v>2</v>
      </c>
      <c r="DG175" s="22">
        <v>1</v>
      </c>
      <c r="DH175" s="22">
        <v>3</v>
      </c>
      <c r="DI175" s="22">
        <v>1</v>
      </c>
      <c r="EH175" s="22" t="s">
        <v>2134</v>
      </c>
      <c r="EI175" s="22">
        <v>4</v>
      </c>
      <c r="EJ175" s="22">
        <v>2</v>
      </c>
      <c r="EK175" s="22">
        <v>8</v>
      </c>
      <c r="EM175" s="22" t="s">
        <v>2134</v>
      </c>
      <c r="EN175" s="22">
        <v>2</v>
      </c>
      <c r="EO175" s="22">
        <v>1</v>
      </c>
      <c r="EP175" s="22">
        <v>2</v>
      </c>
      <c r="EQ175" s="22">
        <v>8</v>
      </c>
      <c r="EX175" s="22" t="s">
        <v>2134</v>
      </c>
      <c r="EY175" s="22">
        <v>2</v>
      </c>
      <c r="EZ175" s="22">
        <v>1</v>
      </c>
      <c r="FA175" s="22">
        <v>5</v>
      </c>
      <c r="FB175" s="22">
        <v>1</v>
      </c>
      <c r="FE175" s="22" t="s">
        <v>2134</v>
      </c>
      <c r="FF175" s="22">
        <v>2</v>
      </c>
      <c r="FG175" s="22">
        <v>1</v>
      </c>
      <c r="FH175" s="22">
        <v>5</v>
      </c>
      <c r="FI175" s="22">
        <v>1</v>
      </c>
      <c r="FK175" s="22" t="s">
        <v>2134</v>
      </c>
      <c r="FL175" s="22">
        <v>2</v>
      </c>
      <c r="FM175" s="22">
        <v>1</v>
      </c>
      <c r="FN175" s="22">
        <v>5</v>
      </c>
      <c r="FO175" s="22">
        <v>1</v>
      </c>
      <c r="GG175" s="22" t="s">
        <v>2134</v>
      </c>
      <c r="GH175" s="22">
        <v>2</v>
      </c>
      <c r="GI175" s="22">
        <v>1</v>
      </c>
      <c r="GJ175" s="22">
        <v>3</v>
      </c>
      <c r="GK175" s="22">
        <v>3</v>
      </c>
      <c r="GL175" s="22">
        <v>3</v>
      </c>
      <c r="GN175" s="22" t="s">
        <v>2134</v>
      </c>
      <c r="GO175" s="22">
        <v>2</v>
      </c>
      <c r="GP175" s="22">
        <v>1</v>
      </c>
      <c r="GQ175" s="22">
        <v>3</v>
      </c>
      <c r="GR175" s="22">
        <v>3</v>
      </c>
      <c r="GS175" s="22">
        <v>3</v>
      </c>
      <c r="GV175" s="22" t="s">
        <v>2134</v>
      </c>
      <c r="GW175" s="22">
        <v>3</v>
      </c>
      <c r="GX175" s="22">
        <v>3</v>
      </c>
      <c r="GY175" s="22">
        <v>3</v>
      </c>
      <c r="GZ175" s="22">
        <v>4</v>
      </c>
      <c r="HB175" s="22" t="s">
        <v>2134</v>
      </c>
      <c r="HC175" s="22">
        <v>3</v>
      </c>
      <c r="HD175" s="22">
        <v>3</v>
      </c>
      <c r="HE175" s="22">
        <v>3</v>
      </c>
      <c r="HF175" s="22">
        <v>4</v>
      </c>
    </row>
    <row r="176" spans="19:214">
      <c r="S176" s="22" t="s">
        <v>2134</v>
      </c>
      <c r="T176" s="22">
        <v>1</v>
      </c>
      <c r="U176" s="22">
        <v>1</v>
      </c>
      <c r="V176" s="22">
        <v>7</v>
      </c>
      <c r="W176" s="22">
        <v>1</v>
      </c>
      <c r="X176" s="22">
        <v>3</v>
      </c>
      <c r="AJ176" s="22" t="s">
        <v>2134</v>
      </c>
      <c r="AK176" s="22">
        <v>2</v>
      </c>
      <c r="AL176" s="22">
        <v>1</v>
      </c>
      <c r="AM176" s="22">
        <v>4</v>
      </c>
      <c r="AN176" s="22">
        <v>3</v>
      </c>
      <c r="BE176" s="22" t="s">
        <v>2134</v>
      </c>
      <c r="BF176" s="22">
        <v>4</v>
      </c>
      <c r="BG176" s="22">
        <v>2</v>
      </c>
      <c r="BH176" s="22">
        <v>4</v>
      </c>
      <c r="BJ176" s="22" t="s">
        <v>2134</v>
      </c>
      <c r="BK176" s="22">
        <v>4</v>
      </c>
      <c r="BL176" s="22">
        <v>2</v>
      </c>
      <c r="BM176" s="22">
        <v>4</v>
      </c>
      <c r="BS176" s="22" t="s">
        <v>2134</v>
      </c>
      <c r="BT176" s="22">
        <v>4</v>
      </c>
      <c r="BU176" s="22">
        <v>2</v>
      </c>
      <c r="BV176" s="22">
        <v>4</v>
      </c>
      <c r="CF176" s="22" t="s">
        <v>2134</v>
      </c>
      <c r="CG176" s="22">
        <v>5</v>
      </c>
      <c r="CH176" s="22">
        <v>4</v>
      </c>
      <c r="CI176" s="22">
        <v>3</v>
      </c>
      <c r="CK176" s="22" t="s">
        <v>2134</v>
      </c>
      <c r="CL176" s="22">
        <v>5</v>
      </c>
      <c r="CM176" s="22">
        <v>4</v>
      </c>
      <c r="CN176" s="22">
        <v>3</v>
      </c>
      <c r="CS176" s="22" t="s">
        <v>2134</v>
      </c>
      <c r="CT176" s="22">
        <v>2</v>
      </c>
      <c r="CU176" s="22">
        <v>1</v>
      </c>
      <c r="CV176" s="22">
        <v>3</v>
      </c>
      <c r="CW176" s="22">
        <v>2</v>
      </c>
      <c r="CY176" s="22" t="s">
        <v>2134</v>
      </c>
      <c r="CZ176" s="22">
        <v>2</v>
      </c>
      <c r="DA176" s="22">
        <v>1</v>
      </c>
      <c r="DB176" s="22">
        <v>3</v>
      </c>
      <c r="DC176" s="22">
        <v>2</v>
      </c>
      <c r="DE176" s="22" t="s">
        <v>2134</v>
      </c>
      <c r="DF176" s="22">
        <v>2</v>
      </c>
      <c r="DG176" s="22">
        <v>1</v>
      </c>
      <c r="DH176" s="22">
        <v>3</v>
      </c>
      <c r="DI176" s="22">
        <v>2</v>
      </c>
      <c r="EH176" s="22" t="s">
        <v>2134</v>
      </c>
      <c r="EI176" s="22">
        <v>4</v>
      </c>
      <c r="EJ176" s="22">
        <v>2</v>
      </c>
      <c r="EK176" s="22">
        <v>9</v>
      </c>
      <c r="EM176" s="22" t="s">
        <v>2134</v>
      </c>
      <c r="EN176" s="22">
        <v>2</v>
      </c>
      <c r="EO176" s="22">
        <v>1</v>
      </c>
      <c r="EP176" s="22">
        <v>2</v>
      </c>
      <c r="EQ176" s="22">
        <v>9</v>
      </c>
      <c r="EX176" s="22" t="s">
        <v>2134</v>
      </c>
      <c r="EY176" s="22">
        <v>2</v>
      </c>
      <c r="EZ176" s="22">
        <v>1</v>
      </c>
      <c r="FA176" s="22">
        <v>5</v>
      </c>
      <c r="FB176" s="22">
        <v>2</v>
      </c>
      <c r="FE176" s="22" t="s">
        <v>2134</v>
      </c>
      <c r="FF176" s="22">
        <v>2</v>
      </c>
      <c r="FG176" s="22">
        <v>1</v>
      </c>
      <c r="FH176" s="22">
        <v>5</v>
      </c>
      <c r="FI176" s="22">
        <v>2</v>
      </c>
      <c r="FK176" s="22" t="s">
        <v>2134</v>
      </c>
      <c r="FL176" s="22">
        <v>2</v>
      </c>
      <c r="FM176" s="22">
        <v>1</v>
      </c>
      <c r="FN176" s="22">
        <v>5</v>
      </c>
      <c r="FO176" s="22">
        <v>2</v>
      </c>
      <c r="GG176" s="22" t="s">
        <v>2134</v>
      </c>
      <c r="GH176" s="22">
        <v>2</v>
      </c>
      <c r="GI176" s="22">
        <v>2</v>
      </c>
      <c r="GJ176" s="22">
        <v>1</v>
      </c>
      <c r="GK176" s="22">
        <v>1</v>
      </c>
      <c r="GL176" s="22">
        <v>1</v>
      </c>
      <c r="GN176" s="22" t="s">
        <v>2134</v>
      </c>
      <c r="GO176" s="22">
        <v>2</v>
      </c>
      <c r="GP176" s="22">
        <v>2</v>
      </c>
      <c r="GQ176" s="22">
        <v>1</v>
      </c>
      <c r="GR176" s="22">
        <v>1</v>
      </c>
      <c r="GS176" s="22">
        <v>1</v>
      </c>
      <c r="GV176" s="22" t="s">
        <v>2134</v>
      </c>
      <c r="GW176" s="22">
        <v>4</v>
      </c>
      <c r="GX176" s="22">
        <v>1</v>
      </c>
      <c r="GY176" s="22">
        <v>1</v>
      </c>
      <c r="GZ176" s="22">
        <v>1</v>
      </c>
      <c r="HB176" s="22" t="s">
        <v>2134</v>
      </c>
      <c r="HC176" s="22">
        <v>4</v>
      </c>
      <c r="HD176" s="22">
        <v>1</v>
      </c>
      <c r="HE176" s="22">
        <v>1</v>
      </c>
      <c r="HF176" s="22">
        <v>1</v>
      </c>
    </row>
    <row r="177" spans="19:214">
      <c r="S177" s="22" t="s">
        <v>2134</v>
      </c>
      <c r="T177" s="22">
        <v>1</v>
      </c>
      <c r="U177" s="22">
        <v>1</v>
      </c>
      <c r="V177" s="22">
        <v>7</v>
      </c>
      <c r="W177" s="22">
        <v>1</v>
      </c>
      <c r="X177" s="22">
        <v>4</v>
      </c>
      <c r="AJ177" s="22" t="s">
        <v>2134</v>
      </c>
      <c r="AK177" s="22">
        <v>2</v>
      </c>
      <c r="AL177" s="22">
        <v>1</v>
      </c>
      <c r="AM177" s="22">
        <v>4</v>
      </c>
      <c r="AN177" s="22">
        <v>4</v>
      </c>
      <c r="BE177" s="22" t="s">
        <v>2134</v>
      </c>
      <c r="BF177" s="22">
        <v>4</v>
      </c>
      <c r="BG177" s="22">
        <v>2</v>
      </c>
      <c r="BH177" s="22">
        <v>5</v>
      </c>
      <c r="BJ177" s="22" t="s">
        <v>2134</v>
      </c>
      <c r="BK177" s="22">
        <v>4</v>
      </c>
      <c r="BL177" s="22">
        <v>2</v>
      </c>
      <c r="BM177" s="22">
        <v>5</v>
      </c>
      <c r="BS177" s="22" t="s">
        <v>2134</v>
      </c>
      <c r="BT177" s="22">
        <v>4</v>
      </c>
      <c r="BU177" s="22">
        <v>2</v>
      </c>
      <c r="BV177" s="22">
        <v>5</v>
      </c>
      <c r="CF177" s="22" t="s">
        <v>2134</v>
      </c>
      <c r="CG177" s="22">
        <v>5</v>
      </c>
      <c r="CH177" s="22">
        <v>4</v>
      </c>
      <c r="CI177" s="22">
        <v>4</v>
      </c>
      <c r="CK177" s="22" t="s">
        <v>2134</v>
      </c>
      <c r="CL177" s="22">
        <v>5</v>
      </c>
      <c r="CM177" s="22">
        <v>4</v>
      </c>
      <c r="CN177" s="22">
        <v>4</v>
      </c>
      <c r="CS177" s="22" t="s">
        <v>2134</v>
      </c>
      <c r="CT177" s="22">
        <v>2</v>
      </c>
      <c r="CU177" s="22">
        <v>1</v>
      </c>
      <c r="CV177" s="22">
        <v>3</v>
      </c>
      <c r="CW177" s="22">
        <v>3</v>
      </c>
      <c r="CY177" s="22" t="s">
        <v>2134</v>
      </c>
      <c r="CZ177" s="22">
        <v>2</v>
      </c>
      <c r="DA177" s="22">
        <v>1</v>
      </c>
      <c r="DB177" s="22">
        <v>3</v>
      </c>
      <c r="DC177" s="22">
        <v>3</v>
      </c>
      <c r="DE177" s="22" t="s">
        <v>2134</v>
      </c>
      <c r="DF177" s="22">
        <v>2</v>
      </c>
      <c r="DG177" s="22">
        <v>1</v>
      </c>
      <c r="DH177" s="22">
        <v>3</v>
      </c>
      <c r="DI177" s="22">
        <v>3</v>
      </c>
      <c r="EH177" s="22" t="s">
        <v>2134</v>
      </c>
      <c r="EI177" s="22">
        <v>4</v>
      </c>
      <c r="EJ177" s="22">
        <v>3</v>
      </c>
      <c r="EK177" s="22">
        <v>1</v>
      </c>
      <c r="EM177" s="22" t="s">
        <v>2134</v>
      </c>
      <c r="EN177" s="22">
        <v>2</v>
      </c>
      <c r="EO177" s="22">
        <v>1</v>
      </c>
      <c r="EP177" s="22">
        <v>3</v>
      </c>
      <c r="EQ177" s="22">
        <v>1</v>
      </c>
      <c r="EX177" s="22" t="s">
        <v>2134</v>
      </c>
      <c r="EY177" s="22">
        <v>2</v>
      </c>
      <c r="EZ177" s="22">
        <v>1</v>
      </c>
      <c r="FA177" s="22">
        <v>5</v>
      </c>
      <c r="FB177" s="22">
        <v>3</v>
      </c>
      <c r="FE177" s="22" t="s">
        <v>2134</v>
      </c>
      <c r="FF177" s="22">
        <v>2</v>
      </c>
      <c r="FG177" s="22">
        <v>1</v>
      </c>
      <c r="FH177" s="22">
        <v>5</v>
      </c>
      <c r="FI177" s="22">
        <v>3</v>
      </c>
      <c r="FK177" s="22" t="s">
        <v>2134</v>
      </c>
      <c r="FL177" s="22">
        <v>2</v>
      </c>
      <c r="FM177" s="22">
        <v>1</v>
      </c>
      <c r="FN177" s="22">
        <v>5</v>
      </c>
      <c r="FO177" s="22">
        <v>3</v>
      </c>
      <c r="GG177" s="22" t="s">
        <v>2134</v>
      </c>
      <c r="GH177" s="22">
        <v>2</v>
      </c>
      <c r="GI177" s="22">
        <v>2</v>
      </c>
      <c r="GJ177" s="22">
        <v>1</v>
      </c>
      <c r="GK177" s="22">
        <v>1</v>
      </c>
      <c r="GL177" s="22">
        <v>2</v>
      </c>
      <c r="GN177" s="22" t="s">
        <v>2134</v>
      </c>
      <c r="GO177" s="22">
        <v>2</v>
      </c>
      <c r="GP177" s="22">
        <v>2</v>
      </c>
      <c r="GQ177" s="22">
        <v>1</v>
      </c>
      <c r="GR177" s="22">
        <v>1</v>
      </c>
      <c r="GS177" s="22">
        <v>2</v>
      </c>
      <c r="GV177" s="22" t="s">
        <v>2134</v>
      </c>
      <c r="GW177" s="22">
        <v>4</v>
      </c>
      <c r="GX177" s="22">
        <v>1</v>
      </c>
      <c r="GY177" s="22">
        <v>1</v>
      </c>
      <c r="GZ177" s="22">
        <v>2</v>
      </c>
      <c r="HB177" s="22" t="s">
        <v>2134</v>
      </c>
      <c r="HC177" s="22">
        <v>4</v>
      </c>
      <c r="HD177" s="22">
        <v>1</v>
      </c>
      <c r="HE177" s="22">
        <v>1</v>
      </c>
      <c r="HF177" s="22">
        <v>2</v>
      </c>
    </row>
    <row r="178" spans="19:214">
      <c r="S178" s="22" t="s">
        <v>2134</v>
      </c>
      <c r="T178" s="22">
        <v>1</v>
      </c>
      <c r="U178" s="22">
        <v>1</v>
      </c>
      <c r="V178" s="22">
        <v>7</v>
      </c>
      <c r="W178" s="22">
        <v>2</v>
      </c>
      <c r="X178" s="22">
        <v>1</v>
      </c>
      <c r="AJ178" s="22" t="s">
        <v>2134</v>
      </c>
      <c r="AK178" s="22">
        <v>2</v>
      </c>
      <c r="AL178" s="22">
        <v>1</v>
      </c>
      <c r="AM178" s="22">
        <v>4</v>
      </c>
      <c r="AN178" s="22">
        <v>5</v>
      </c>
      <c r="BE178" s="22" t="s">
        <v>2134</v>
      </c>
      <c r="BF178" s="22">
        <v>4</v>
      </c>
      <c r="BG178" s="22">
        <v>2</v>
      </c>
      <c r="BH178" s="22">
        <v>6</v>
      </c>
      <c r="BJ178" s="22" t="s">
        <v>2134</v>
      </c>
      <c r="BK178" s="22">
        <v>4</v>
      </c>
      <c r="BL178" s="22">
        <v>2</v>
      </c>
      <c r="BM178" s="22">
        <v>6</v>
      </c>
      <c r="BS178" s="22" t="s">
        <v>2134</v>
      </c>
      <c r="BT178" s="22">
        <v>4</v>
      </c>
      <c r="BU178" s="22">
        <v>2</v>
      </c>
      <c r="BV178" s="22">
        <v>6</v>
      </c>
      <c r="CF178" s="22" t="s">
        <v>2134</v>
      </c>
      <c r="CG178" s="22">
        <v>5</v>
      </c>
      <c r="CH178" s="22">
        <v>4</v>
      </c>
      <c r="CI178" s="22">
        <v>5</v>
      </c>
      <c r="CK178" s="22" t="s">
        <v>2134</v>
      </c>
      <c r="CL178" s="22">
        <v>5</v>
      </c>
      <c r="CM178" s="22">
        <v>4</v>
      </c>
      <c r="CN178" s="22">
        <v>5</v>
      </c>
      <c r="CS178" s="22" t="s">
        <v>2134</v>
      </c>
      <c r="CT178" s="22">
        <v>2</v>
      </c>
      <c r="CU178" s="22">
        <v>1</v>
      </c>
      <c r="CV178" s="22">
        <v>3</v>
      </c>
      <c r="CW178" s="22">
        <v>4</v>
      </c>
      <c r="CY178" s="22" t="s">
        <v>2134</v>
      </c>
      <c r="CZ178" s="22">
        <v>2</v>
      </c>
      <c r="DA178" s="22">
        <v>1</v>
      </c>
      <c r="DB178" s="22">
        <v>3</v>
      </c>
      <c r="DC178" s="22">
        <v>4</v>
      </c>
      <c r="DE178" s="22" t="s">
        <v>2134</v>
      </c>
      <c r="DF178" s="22">
        <v>2</v>
      </c>
      <c r="DG178" s="22">
        <v>1</v>
      </c>
      <c r="DH178" s="22">
        <v>3</v>
      </c>
      <c r="DI178" s="22">
        <v>4</v>
      </c>
      <c r="EH178" s="22" t="s">
        <v>2134</v>
      </c>
      <c r="EI178" s="22">
        <v>4</v>
      </c>
      <c r="EJ178" s="22">
        <v>3</v>
      </c>
      <c r="EK178" s="22">
        <v>2</v>
      </c>
      <c r="EM178" s="22" t="s">
        <v>2134</v>
      </c>
      <c r="EN178" s="22">
        <v>2</v>
      </c>
      <c r="EO178" s="22">
        <v>1</v>
      </c>
      <c r="EP178" s="22">
        <v>3</v>
      </c>
      <c r="EQ178" s="22">
        <v>2</v>
      </c>
      <c r="EX178" s="22" t="s">
        <v>2134</v>
      </c>
      <c r="EY178" s="22">
        <v>2</v>
      </c>
      <c r="EZ178" s="22">
        <v>1</v>
      </c>
      <c r="FA178" s="22">
        <v>5</v>
      </c>
      <c r="FB178" s="22">
        <v>4</v>
      </c>
      <c r="FE178" s="22" t="s">
        <v>2134</v>
      </c>
      <c r="FF178" s="22">
        <v>2</v>
      </c>
      <c r="FG178" s="22">
        <v>1</v>
      </c>
      <c r="FH178" s="22">
        <v>5</v>
      </c>
      <c r="FI178" s="22">
        <v>4</v>
      </c>
      <c r="FK178" s="22" t="s">
        <v>2134</v>
      </c>
      <c r="FL178" s="22">
        <v>2</v>
      </c>
      <c r="FM178" s="22">
        <v>1</v>
      </c>
      <c r="FN178" s="22">
        <v>5</v>
      </c>
      <c r="FO178" s="22">
        <v>4</v>
      </c>
      <c r="GG178" s="22" t="s">
        <v>2134</v>
      </c>
      <c r="GH178" s="22">
        <v>2</v>
      </c>
      <c r="GI178" s="22">
        <v>2</v>
      </c>
      <c r="GJ178" s="22">
        <v>1</v>
      </c>
      <c r="GK178" s="22">
        <v>1</v>
      </c>
      <c r="GL178" s="22">
        <v>3</v>
      </c>
      <c r="GN178" s="22" t="s">
        <v>2134</v>
      </c>
      <c r="GO178" s="22">
        <v>2</v>
      </c>
      <c r="GP178" s="22">
        <v>2</v>
      </c>
      <c r="GQ178" s="22">
        <v>1</v>
      </c>
      <c r="GR178" s="22">
        <v>1</v>
      </c>
      <c r="GS178" s="22">
        <v>3</v>
      </c>
      <c r="GV178" s="22" t="s">
        <v>2134</v>
      </c>
      <c r="GW178" s="22">
        <v>4</v>
      </c>
      <c r="GX178" s="22">
        <v>1</v>
      </c>
      <c r="GY178" s="22">
        <v>1</v>
      </c>
      <c r="GZ178" s="22">
        <v>3</v>
      </c>
      <c r="HB178" s="22" t="s">
        <v>2134</v>
      </c>
      <c r="HC178" s="22">
        <v>4</v>
      </c>
      <c r="HD178" s="22">
        <v>1</v>
      </c>
      <c r="HE178" s="22">
        <v>1</v>
      </c>
      <c r="HF178" s="22">
        <v>3</v>
      </c>
    </row>
    <row r="179" spans="19:214">
      <c r="S179" s="22" t="s">
        <v>2134</v>
      </c>
      <c r="T179" s="22">
        <v>1</v>
      </c>
      <c r="U179" s="22">
        <v>1</v>
      </c>
      <c r="V179" s="22">
        <v>7</v>
      </c>
      <c r="W179" s="22">
        <v>2</v>
      </c>
      <c r="X179" s="22">
        <v>2</v>
      </c>
      <c r="AJ179" s="22" t="s">
        <v>2134</v>
      </c>
      <c r="AK179" s="22">
        <v>2</v>
      </c>
      <c r="AL179" s="22">
        <v>1</v>
      </c>
      <c r="AM179" s="22">
        <v>5</v>
      </c>
      <c r="AN179" s="22">
        <v>1</v>
      </c>
      <c r="BE179" s="22" t="s">
        <v>2809</v>
      </c>
      <c r="BF179" s="22">
        <v>4</v>
      </c>
      <c r="BG179" s="22">
        <v>2</v>
      </c>
      <c r="BH179" s="22">
        <v>7</v>
      </c>
      <c r="BJ179" s="22" t="s">
        <v>2134</v>
      </c>
      <c r="BK179" s="22">
        <v>4</v>
      </c>
      <c r="BL179" s="22">
        <v>2</v>
      </c>
      <c r="BM179" s="22">
        <v>7</v>
      </c>
      <c r="BS179" s="22" t="s">
        <v>2134</v>
      </c>
      <c r="BT179" s="22">
        <v>4</v>
      </c>
      <c r="BU179" s="22">
        <v>2</v>
      </c>
      <c r="BV179" s="22">
        <v>7</v>
      </c>
      <c r="CF179" s="22" t="s">
        <v>2134</v>
      </c>
      <c r="CG179" s="22">
        <v>5</v>
      </c>
      <c r="CH179" s="22">
        <v>5</v>
      </c>
      <c r="CI179" s="22">
        <v>1</v>
      </c>
      <c r="CK179" s="22" t="s">
        <v>2134</v>
      </c>
      <c r="CL179" s="22">
        <v>5</v>
      </c>
      <c r="CM179" s="22">
        <v>5</v>
      </c>
      <c r="CN179" s="22">
        <v>1</v>
      </c>
      <c r="CS179" s="22" t="s">
        <v>2134</v>
      </c>
      <c r="CT179" s="22">
        <v>2</v>
      </c>
      <c r="CU179" s="22">
        <v>1</v>
      </c>
      <c r="CV179" s="22">
        <v>3</v>
      </c>
      <c r="CW179" s="22">
        <v>5</v>
      </c>
      <c r="CY179" s="22" t="s">
        <v>2134</v>
      </c>
      <c r="CZ179" s="22">
        <v>2</v>
      </c>
      <c r="DA179" s="22">
        <v>1</v>
      </c>
      <c r="DB179" s="22">
        <v>3</v>
      </c>
      <c r="DC179" s="22">
        <v>5</v>
      </c>
      <c r="DE179" s="22" t="s">
        <v>2134</v>
      </c>
      <c r="DF179" s="22">
        <v>2</v>
      </c>
      <c r="DG179" s="22">
        <v>1</v>
      </c>
      <c r="DH179" s="22">
        <v>3</v>
      </c>
      <c r="DI179" s="22">
        <v>5</v>
      </c>
      <c r="EH179" s="22" t="s">
        <v>2134</v>
      </c>
      <c r="EI179" s="22">
        <v>4</v>
      </c>
      <c r="EJ179" s="22">
        <v>3</v>
      </c>
      <c r="EK179" s="22">
        <v>3</v>
      </c>
      <c r="EM179" s="22" t="s">
        <v>2134</v>
      </c>
      <c r="EN179" s="22">
        <v>2</v>
      </c>
      <c r="EO179" s="22">
        <v>1</v>
      </c>
      <c r="EP179" s="22">
        <v>3</v>
      </c>
      <c r="EQ179" s="22">
        <v>3</v>
      </c>
      <c r="EX179" s="22" t="s">
        <v>2134</v>
      </c>
      <c r="EY179" s="22">
        <v>2</v>
      </c>
      <c r="EZ179" s="22">
        <v>1</v>
      </c>
      <c r="FA179" s="22">
        <v>6</v>
      </c>
      <c r="FB179" s="22">
        <v>1</v>
      </c>
      <c r="FE179" s="22" t="s">
        <v>2134</v>
      </c>
      <c r="FF179" s="22">
        <v>2</v>
      </c>
      <c r="FG179" s="22">
        <v>1</v>
      </c>
      <c r="FH179" s="22">
        <v>6</v>
      </c>
      <c r="FI179" s="22">
        <v>1</v>
      </c>
      <c r="FK179" s="22" t="s">
        <v>2134</v>
      </c>
      <c r="FL179" s="22">
        <v>2</v>
      </c>
      <c r="FM179" s="22">
        <v>1</v>
      </c>
      <c r="FN179" s="22">
        <v>6</v>
      </c>
      <c r="FO179" s="22">
        <v>1</v>
      </c>
      <c r="GG179" s="22" t="s">
        <v>2134</v>
      </c>
      <c r="GH179" s="22">
        <v>2</v>
      </c>
      <c r="GI179" s="22">
        <v>2</v>
      </c>
      <c r="GJ179" s="22">
        <v>1</v>
      </c>
      <c r="GK179" s="22">
        <v>2</v>
      </c>
      <c r="GL179" s="22">
        <v>1</v>
      </c>
      <c r="GN179" s="22" t="s">
        <v>2134</v>
      </c>
      <c r="GO179" s="22">
        <v>2</v>
      </c>
      <c r="GP179" s="22">
        <v>2</v>
      </c>
      <c r="GQ179" s="22">
        <v>1</v>
      </c>
      <c r="GR179" s="22">
        <v>2</v>
      </c>
      <c r="GS179" s="22">
        <v>1</v>
      </c>
      <c r="GV179" s="22" t="s">
        <v>2134</v>
      </c>
      <c r="GW179" s="22">
        <v>4</v>
      </c>
      <c r="GX179" s="22">
        <v>1</v>
      </c>
      <c r="GY179" s="22">
        <v>1</v>
      </c>
      <c r="GZ179" s="22">
        <v>4</v>
      </c>
      <c r="HB179" s="22" t="s">
        <v>2134</v>
      </c>
      <c r="HC179" s="22">
        <v>4</v>
      </c>
      <c r="HD179" s="22">
        <v>1</v>
      </c>
      <c r="HE179" s="22">
        <v>1</v>
      </c>
      <c r="HF179" s="22">
        <v>4</v>
      </c>
    </row>
    <row r="180" spans="19:214">
      <c r="S180" s="22" t="s">
        <v>2134</v>
      </c>
      <c r="T180" s="22">
        <v>1</v>
      </c>
      <c r="U180" s="22">
        <v>1</v>
      </c>
      <c r="V180" s="22">
        <v>7</v>
      </c>
      <c r="W180" s="22">
        <v>2</v>
      </c>
      <c r="X180" s="22">
        <v>3</v>
      </c>
      <c r="AJ180" s="22" t="s">
        <v>2134</v>
      </c>
      <c r="AK180" s="22">
        <v>2</v>
      </c>
      <c r="AL180" s="22">
        <v>1</v>
      </c>
      <c r="AM180" s="22">
        <v>5</v>
      </c>
      <c r="AN180" s="22">
        <v>2</v>
      </c>
      <c r="BE180" s="22" t="s">
        <v>2134</v>
      </c>
      <c r="BF180" s="22">
        <v>4</v>
      </c>
      <c r="BG180" s="22">
        <v>3</v>
      </c>
      <c r="BH180" s="22">
        <v>1</v>
      </c>
      <c r="BJ180" s="22" t="s">
        <v>2134</v>
      </c>
      <c r="BK180" s="22">
        <v>4</v>
      </c>
      <c r="BL180" s="22">
        <v>3</v>
      </c>
      <c r="BM180" s="22">
        <v>1</v>
      </c>
      <c r="BS180" s="22" t="s">
        <v>2134</v>
      </c>
      <c r="BT180" s="22">
        <v>4</v>
      </c>
      <c r="BU180" s="22">
        <v>3</v>
      </c>
      <c r="BV180" s="22">
        <v>1</v>
      </c>
      <c r="CF180" s="22" t="s">
        <v>2134</v>
      </c>
      <c r="CG180" s="22">
        <v>5</v>
      </c>
      <c r="CH180" s="22">
        <v>5</v>
      </c>
      <c r="CI180" s="22">
        <v>2</v>
      </c>
      <c r="CK180" s="22" t="s">
        <v>2134</v>
      </c>
      <c r="CL180" s="22">
        <v>5</v>
      </c>
      <c r="CM180" s="22">
        <v>5</v>
      </c>
      <c r="CN180" s="22">
        <v>2</v>
      </c>
      <c r="CS180" s="22" t="s">
        <v>2134</v>
      </c>
      <c r="CT180" s="22">
        <v>2</v>
      </c>
      <c r="CU180" s="22">
        <v>1</v>
      </c>
      <c r="CV180" s="22">
        <v>3</v>
      </c>
      <c r="CW180" s="22">
        <v>6</v>
      </c>
      <c r="CY180" s="22" t="s">
        <v>2134</v>
      </c>
      <c r="CZ180" s="22">
        <v>2</v>
      </c>
      <c r="DA180" s="22">
        <v>1</v>
      </c>
      <c r="DB180" s="22">
        <v>3</v>
      </c>
      <c r="DC180" s="22">
        <v>6</v>
      </c>
      <c r="DE180" s="22" t="s">
        <v>2134</v>
      </c>
      <c r="DF180" s="22">
        <v>2</v>
      </c>
      <c r="DG180" s="22">
        <v>1</v>
      </c>
      <c r="DH180" s="22">
        <v>3</v>
      </c>
      <c r="DI180" s="22">
        <v>6</v>
      </c>
      <c r="EH180" s="22" t="s">
        <v>2134</v>
      </c>
      <c r="EI180" s="22">
        <v>4</v>
      </c>
      <c r="EJ180" s="22">
        <v>3</v>
      </c>
      <c r="EK180" s="22">
        <v>4</v>
      </c>
      <c r="EM180" s="22" t="s">
        <v>2134</v>
      </c>
      <c r="EN180" s="22">
        <v>2</v>
      </c>
      <c r="EO180" s="22">
        <v>1</v>
      </c>
      <c r="EP180" s="22">
        <v>3</v>
      </c>
      <c r="EQ180" s="22">
        <v>4</v>
      </c>
      <c r="EX180" s="22" t="s">
        <v>2134</v>
      </c>
      <c r="EY180" s="22">
        <v>2</v>
      </c>
      <c r="EZ180" s="22">
        <v>1</v>
      </c>
      <c r="FA180" s="22">
        <v>6</v>
      </c>
      <c r="FB180" s="22">
        <v>2</v>
      </c>
      <c r="FE180" s="22" t="s">
        <v>2134</v>
      </c>
      <c r="FF180" s="22">
        <v>2</v>
      </c>
      <c r="FG180" s="22">
        <v>1</v>
      </c>
      <c r="FH180" s="22">
        <v>6</v>
      </c>
      <c r="FI180" s="22">
        <v>2</v>
      </c>
      <c r="FK180" s="22" t="s">
        <v>2134</v>
      </c>
      <c r="FL180" s="22">
        <v>2</v>
      </c>
      <c r="FM180" s="22">
        <v>1</v>
      </c>
      <c r="FN180" s="22">
        <v>6</v>
      </c>
      <c r="FO180" s="22">
        <v>2</v>
      </c>
      <c r="GG180" s="22">
        <v>9237882</v>
      </c>
      <c r="GH180" s="22">
        <v>2</v>
      </c>
      <c r="GI180" s="22">
        <v>2</v>
      </c>
      <c r="GJ180" s="22">
        <v>1</v>
      </c>
      <c r="GK180" s="22">
        <v>2</v>
      </c>
      <c r="GL180" s="22">
        <v>2</v>
      </c>
      <c r="GN180" s="22" t="s">
        <v>2134</v>
      </c>
      <c r="GO180" s="22">
        <v>2</v>
      </c>
      <c r="GP180" s="22">
        <v>2</v>
      </c>
      <c r="GQ180" s="22">
        <v>1</v>
      </c>
      <c r="GR180" s="22">
        <v>2</v>
      </c>
      <c r="GS180" s="22">
        <v>2</v>
      </c>
      <c r="GV180" s="22" t="s">
        <v>2134</v>
      </c>
      <c r="GW180" s="22">
        <v>4</v>
      </c>
      <c r="GX180" s="22">
        <v>1</v>
      </c>
      <c r="GY180" s="22">
        <v>2</v>
      </c>
      <c r="GZ180" s="22">
        <v>1</v>
      </c>
      <c r="HB180" s="22" t="s">
        <v>2134</v>
      </c>
      <c r="HC180" s="22">
        <v>4</v>
      </c>
      <c r="HD180" s="22">
        <v>1</v>
      </c>
      <c r="HE180" s="22">
        <v>2</v>
      </c>
      <c r="HF180" s="22">
        <v>1</v>
      </c>
    </row>
    <row r="181" spans="19:214">
      <c r="S181" s="22" t="s">
        <v>2134</v>
      </c>
      <c r="T181" s="22">
        <v>1</v>
      </c>
      <c r="U181" s="22">
        <v>1</v>
      </c>
      <c r="V181" s="22">
        <v>7</v>
      </c>
      <c r="W181" s="22">
        <v>2</v>
      </c>
      <c r="X181" s="22">
        <v>4</v>
      </c>
      <c r="AJ181" s="22" t="s">
        <v>2134</v>
      </c>
      <c r="AK181" s="22">
        <v>2</v>
      </c>
      <c r="AL181" s="22">
        <v>1</v>
      </c>
      <c r="AM181" s="22">
        <v>5</v>
      </c>
      <c r="AN181" s="22">
        <v>3</v>
      </c>
      <c r="BE181" s="22" t="s">
        <v>2134</v>
      </c>
      <c r="BF181" s="22">
        <v>4</v>
      </c>
      <c r="BG181" s="22">
        <v>3</v>
      </c>
      <c r="BH181" s="22">
        <v>2</v>
      </c>
      <c r="BJ181" s="22" t="s">
        <v>2134</v>
      </c>
      <c r="BK181" s="22">
        <v>4</v>
      </c>
      <c r="BL181" s="22">
        <v>3</v>
      </c>
      <c r="BM181" s="22">
        <v>2</v>
      </c>
      <c r="BS181" s="22" t="s">
        <v>2134</v>
      </c>
      <c r="BT181" s="22">
        <v>4</v>
      </c>
      <c r="BU181" s="22">
        <v>3</v>
      </c>
      <c r="BV181" s="22">
        <v>2</v>
      </c>
      <c r="CF181" s="22" t="s">
        <v>2134</v>
      </c>
      <c r="CG181" s="22">
        <v>5</v>
      </c>
      <c r="CH181" s="22">
        <v>5</v>
      </c>
      <c r="CI181" s="22">
        <v>3</v>
      </c>
      <c r="CK181" s="22" t="s">
        <v>2134</v>
      </c>
      <c r="CL181" s="22">
        <v>5</v>
      </c>
      <c r="CM181" s="22">
        <v>5</v>
      </c>
      <c r="CN181" s="22">
        <v>3</v>
      </c>
      <c r="CS181" s="22" t="s">
        <v>2134</v>
      </c>
      <c r="CT181" s="22">
        <v>2</v>
      </c>
      <c r="CU181" s="22">
        <v>1</v>
      </c>
      <c r="CV181" s="22">
        <v>3</v>
      </c>
      <c r="CW181" s="22">
        <v>7</v>
      </c>
      <c r="CY181" s="22" t="s">
        <v>2134</v>
      </c>
      <c r="CZ181" s="22">
        <v>2</v>
      </c>
      <c r="DA181" s="22">
        <v>1</v>
      </c>
      <c r="DB181" s="22">
        <v>3</v>
      </c>
      <c r="DC181" s="22">
        <v>7</v>
      </c>
      <c r="DE181" s="22" t="s">
        <v>2134</v>
      </c>
      <c r="DF181" s="22">
        <v>2</v>
      </c>
      <c r="DG181" s="22">
        <v>1</v>
      </c>
      <c r="DH181" s="22">
        <v>3</v>
      </c>
      <c r="DI181" s="22">
        <v>7</v>
      </c>
      <c r="EH181" s="22" t="s">
        <v>2134</v>
      </c>
      <c r="EI181" s="22">
        <v>4</v>
      </c>
      <c r="EJ181" s="22">
        <v>3</v>
      </c>
      <c r="EK181" s="22">
        <v>5</v>
      </c>
      <c r="EM181" s="22" t="s">
        <v>2134</v>
      </c>
      <c r="EN181" s="22">
        <v>2</v>
      </c>
      <c r="EO181" s="22">
        <v>1</v>
      </c>
      <c r="EP181" s="22">
        <v>3</v>
      </c>
      <c r="EQ181" s="22">
        <v>5</v>
      </c>
      <c r="EX181" s="22" t="s">
        <v>2134</v>
      </c>
      <c r="EY181" s="22">
        <v>2</v>
      </c>
      <c r="EZ181" s="22">
        <v>1</v>
      </c>
      <c r="FA181" s="22">
        <v>6</v>
      </c>
      <c r="FB181" s="22">
        <v>3</v>
      </c>
      <c r="FE181" s="22" t="s">
        <v>2134</v>
      </c>
      <c r="FF181" s="22">
        <v>2</v>
      </c>
      <c r="FG181" s="22">
        <v>1</v>
      </c>
      <c r="FH181" s="22">
        <v>6</v>
      </c>
      <c r="FI181" s="22">
        <v>3</v>
      </c>
      <c r="FK181" s="22" t="s">
        <v>2134</v>
      </c>
      <c r="FL181" s="22">
        <v>2</v>
      </c>
      <c r="FM181" s="22">
        <v>1</v>
      </c>
      <c r="FN181" s="22">
        <v>6</v>
      </c>
      <c r="FO181" s="22">
        <v>3</v>
      </c>
      <c r="GG181" s="22">
        <v>9237903</v>
      </c>
      <c r="GH181" s="22">
        <v>2</v>
      </c>
      <c r="GI181" s="22">
        <v>2</v>
      </c>
      <c r="GJ181" s="22">
        <v>1</v>
      </c>
      <c r="GK181" s="22">
        <v>2</v>
      </c>
      <c r="GL181" s="22">
        <v>3</v>
      </c>
      <c r="GN181" s="22" t="s">
        <v>2134</v>
      </c>
      <c r="GO181" s="22">
        <v>2</v>
      </c>
      <c r="GP181" s="22">
        <v>2</v>
      </c>
      <c r="GQ181" s="22">
        <v>1</v>
      </c>
      <c r="GR181" s="22">
        <v>2</v>
      </c>
      <c r="GS181" s="22">
        <v>3</v>
      </c>
      <c r="GV181" s="22" t="s">
        <v>2134</v>
      </c>
      <c r="GW181" s="22">
        <v>4</v>
      </c>
      <c r="GX181" s="22">
        <v>1</v>
      </c>
      <c r="GY181" s="22">
        <v>2</v>
      </c>
      <c r="GZ181" s="22">
        <v>2</v>
      </c>
      <c r="HB181" s="22" t="s">
        <v>2134</v>
      </c>
      <c r="HC181" s="22">
        <v>4</v>
      </c>
      <c r="HD181" s="22">
        <v>1</v>
      </c>
      <c r="HE181" s="22">
        <v>2</v>
      </c>
      <c r="HF181" s="22">
        <v>2</v>
      </c>
    </row>
    <row r="182" spans="19:214">
      <c r="S182" s="22" t="s">
        <v>2134</v>
      </c>
      <c r="T182" s="22">
        <v>1</v>
      </c>
      <c r="U182" s="22">
        <v>1</v>
      </c>
      <c r="V182" s="22">
        <v>7</v>
      </c>
      <c r="W182" s="22">
        <v>3</v>
      </c>
      <c r="X182" s="22">
        <v>1</v>
      </c>
      <c r="AJ182" s="22" t="s">
        <v>2134</v>
      </c>
      <c r="AK182" s="22">
        <v>2</v>
      </c>
      <c r="AL182" s="22">
        <v>1</v>
      </c>
      <c r="AM182" s="22">
        <v>5</v>
      </c>
      <c r="AN182" s="22">
        <v>4</v>
      </c>
      <c r="BE182" s="22" t="s">
        <v>2134</v>
      </c>
      <c r="BF182" s="22">
        <v>4</v>
      </c>
      <c r="BG182" s="22">
        <v>3</v>
      </c>
      <c r="BH182" s="22">
        <v>3</v>
      </c>
      <c r="BJ182" s="22" t="s">
        <v>2134</v>
      </c>
      <c r="BK182" s="22">
        <v>4</v>
      </c>
      <c r="BL182" s="22">
        <v>3</v>
      </c>
      <c r="BM182" s="22">
        <v>3</v>
      </c>
      <c r="BS182" s="22" t="s">
        <v>2134</v>
      </c>
      <c r="BT182" s="22">
        <v>4</v>
      </c>
      <c r="BU182" s="22">
        <v>3</v>
      </c>
      <c r="BV182" s="22">
        <v>3</v>
      </c>
      <c r="CF182" s="22" t="s">
        <v>2134</v>
      </c>
      <c r="CG182" s="22">
        <v>5</v>
      </c>
      <c r="CH182" s="22">
        <v>5</v>
      </c>
      <c r="CI182" s="22">
        <v>4</v>
      </c>
      <c r="CK182" s="22" t="s">
        <v>2134</v>
      </c>
      <c r="CL182" s="22">
        <v>5</v>
      </c>
      <c r="CM182" s="22">
        <v>5</v>
      </c>
      <c r="CN182" s="22">
        <v>4</v>
      </c>
      <c r="CS182" s="22" t="s">
        <v>2134</v>
      </c>
      <c r="CT182" s="22">
        <v>2</v>
      </c>
      <c r="CU182" s="22">
        <v>1</v>
      </c>
      <c r="CV182" s="22">
        <v>3</v>
      </c>
      <c r="CW182" s="22">
        <v>8</v>
      </c>
      <c r="CY182" s="22" t="s">
        <v>2134</v>
      </c>
      <c r="CZ182" s="22">
        <v>2</v>
      </c>
      <c r="DA182" s="22">
        <v>1</v>
      </c>
      <c r="DB182" s="22">
        <v>3</v>
      </c>
      <c r="DC182" s="22">
        <v>8</v>
      </c>
      <c r="DE182" s="22" t="s">
        <v>2134</v>
      </c>
      <c r="DF182" s="22">
        <v>2</v>
      </c>
      <c r="DG182" s="22">
        <v>1</v>
      </c>
      <c r="DH182" s="22">
        <v>3</v>
      </c>
      <c r="DI182" s="22">
        <v>8</v>
      </c>
      <c r="EH182" s="22" t="s">
        <v>2134</v>
      </c>
      <c r="EI182" s="22">
        <v>4</v>
      </c>
      <c r="EJ182" s="22">
        <v>3</v>
      </c>
      <c r="EK182" s="22">
        <v>6</v>
      </c>
      <c r="EM182" s="22" t="s">
        <v>2134</v>
      </c>
      <c r="EN182" s="22">
        <v>2</v>
      </c>
      <c r="EO182" s="22">
        <v>1</v>
      </c>
      <c r="EP182" s="22">
        <v>3</v>
      </c>
      <c r="EQ182" s="22">
        <v>6</v>
      </c>
      <c r="EX182" s="22" t="s">
        <v>2134</v>
      </c>
      <c r="EY182" s="22">
        <v>2</v>
      </c>
      <c r="EZ182" s="22">
        <v>1</v>
      </c>
      <c r="FA182" s="22">
        <v>6</v>
      </c>
      <c r="FB182" s="22">
        <v>4</v>
      </c>
      <c r="FE182" s="22" t="s">
        <v>2134</v>
      </c>
      <c r="FF182" s="22">
        <v>2</v>
      </c>
      <c r="FG182" s="22">
        <v>1</v>
      </c>
      <c r="FH182" s="22">
        <v>6</v>
      </c>
      <c r="FI182" s="22">
        <v>4</v>
      </c>
      <c r="FK182" s="22" t="s">
        <v>2134</v>
      </c>
      <c r="FL182" s="22">
        <v>2</v>
      </c>
      <c r="FM182" s="22">
        <v>1</v>
      </c>
      <c r="FN182" s="22">
        <v>6</v>
      </c>
      <c r="FO182" s="22">
        <v>4</v>
      </c>
      <c r="GG182" s="22" t="s">
        <v>2134</v>
      </c>
      <c r="GH182" s="22">
        <v>2</v>
      </c>
      <c r="GI182" s="22">
        <v>2</v>
      </c>
      <c r="GJ182" s="22">
        <v>1</v>
      </c>
      <c r="GK182" s="22">
        <v>3</v>
      </c>
      <c r="GL182" s="22">
        <v>1</v>
      </c>
      <c r="GN182" s="22" t="s">
        <v>2134</v>
      </c>
      <c r="GO182" s="22">
        <v>2</v>
      </c>
      <c r="GP182" s="22">
        <v>2</v>
      </c>
      <c r="GQ182" s="22">
        <v>1</v>
      </c>
      <c r="GR182" s="22">
        <v>3</v>
      </c>
      <c r="GS182" s="22">
        <v>1</v>
      </c>
      <c r="GV182" s="22" t="s">
        <v>2134</v>
      </c>
      <c r="GW182" s="22">
        <v>4</v>
      </c>
      <c r="GX182" s="22">
        <v>1</v>
      </c>
      <c r="GY182" s="22">
        <v>2</v>
      </c>
      <c r="GZ182" s="22">
        <v>3</v>
      </c>
      <c r="HB182" s="22" t="s">
        <v>2134</v>
      </c>
      <c r="HC182" s="22">
        <v>4</v>
      </c>
      <c r="HD182" s="22">
        <v>1</v>
      </c>
      <c r="HE182" s="22">
        <v>2</v>
      </c>
      <c r="HF182" s="22">
        <v>3</v>
      </c>
    </row>
    <row r="183" spans="19:214">
      <c r="S183" s="22" t="s">
        <v>2134</v>
      </c>
      <c r="T183" s="22">
        <v>1</v>
      </c>
      <c r="U183" s="22">
        <v>1</v>
      </c>
      <c r="V183" s="22">
        <v>7</v>
      </c>
      <c r="W183" s="22">
        <v>3</v>
      </c>
      <c r="X183" s="22">
        <v>2</v>
      </c>
      <c r="AJ183" s="22" t="s">
        <v>2134</v>
      </c>
      <c r="AK183" s="22">
        <v>2</v>
      </c>
      <c r="AL183" s="22">
        <v>1</v>
      </c>
      <c r="AM183" s="22">
        <v>5</v>
      </c>
      <c r="AN183" s="22">
        <v>5</v>
      </c>
      <c r="BE183" s="22" t="s">
        <v>2134</v>
      </c>
      <c r="BF183" s="22">
        <v>4</v>
      </c>
      <c r="BG183" s="22">
        <v>3</v>
      </c>
      <c r="BH183" s="22">
        <v>4</v>
      </c>
      <c r="BJ183" s="22" t="s">
        <v>2134</v>
      </c>
      <c r="BK183" s="22">
        <v>4</v>
      </c>
      <c r="BL183" s="22">
        <v>3</v>
      </c>
      <c r="BM183" s="22">
        <v>4</v>
      </c>
      <c r="BS183" s="22" t="s">
        <v>2134</v>
      </c>
      <c r="BT183" s="22">
        <v>4</v>
      </c>
      <c r="BU183" s="22">
        <v>3</v>
      </c>
      <c r="BV183" s="22">
        <v>4</v>
      </c>
      <c r="CF183" s="22" t="s">
        <v>2134</v>
      </c>
      <c r="CG183" s="22">
        <v>5</v>
      </c>
      <c r="CH183" s="22">
        <v>5</v>
      </c>
      <c r="CI183" s="22">
        <v>5</v>
      </c>
      <c r="CK183" s="22" t="s">
        <v>2134</v>
      </c>
      <c r="CL183" s="22">
        <v>5</v>
      </c>
      <c r="CM183" s="22">
        <v>5</v>
      </c>
      <c r="CN183" s="22">
        <v>5</v>
      </c>
      <c r="CS183" s="22" t="s">
        <v>2134</v>
      </c>
      <c r="CT183" s="22">
        <v>2</v>
      </c>
      <c r="CU183" s="22">
        <v>1</v>
      </c>
      <c r="CV183" s="22">
        <v>4</v>
      </c>
      <c r="CW183" s="22">
        <v>1</v>
      </c>
      <c r="CY183" s="22" t="s">
        <v>2134</v>
      </c>
      <c r="CZ183" s="22">
        <v>2</v>
      </c>
      <c r="DA183" s="22">
        <v>1</v>
      </c>
      <c r="DB183" s="22">
        <v>4</v>
      </c>
      <c r="DC183" s="22">
        <v>1</v>
      </c>
      <c r="DE183" s="22" t="s">
        <v>2134</v>
      </c>
      <c r="DF183" s="22">
        <v>2</v>
      </c>
      <c r="DG183" s="22">
        <v>1</v>
      </c>
      <c r="DH183" s="22">
        <v>4</v>
      </c>
      <c r="DI183" s="22">
        <v>1</v>
      </c>
      <c r="EH183" s="22" t="s">
        <v>2134</v>
      </c>
      <c r="EI183" s="22">
        <v>4</v>
      </c>
      <c r="EJ183" s="22">
        <v>3</v>
      </c>
      <c r="EK183" s="22">
        <v>7</v>
      </c>
      <c r="EM183" s="22" t="s">
        <v>2134</v>
      </c>
      <c r="EN183" s="22">
        <v>2</v>
      </c>
      <c r="EO183" s="22">
        <v>1</v>
      </c>
      <c r="EP183" s="22">
        <v>3</v>
      </c>
      <c r="EQ183" s="22">
        <v>7</v>
      </c>
      <c r="EX183" s="22" t="s">
        <v>2134</v>
      </c>
      <c r="EY183" s="22">
        <v>2</v>
      </c>
      <c r="EZ183" s="22">
        <v>1</v>
      </c>
      <c r="FA183" s="22">
        <v>7</v>
      </c>
      <c r="FB183" s="22">
        <v>1</v>
      </c>
      <c r="FE183" s="22" t="s">
        <v>2134</v>
      </c>
      <c r="FF183" s="22">
        <v>2</v>
      </c>
      <c r="FG183" s="22">
        <v>1</v>
      </c>
      <c r="FH183" s="22">
        <v>7</v>
      </c>
      <c r="FI183" s="22">
        <v>1</v>
      </c>
      <c r="FK183" s="22" t="s">
        <v>2134</v>
      </c>
      <c r="FL183" s="22">
        <v>2</v>
      </c>
      <c r="FM183" s="22">
        <v>1</v>
      </c>
      <c r="FN183" s="22">
        <v>7</v>
      </c>
      <c r="FO183" s="22">
        <v>1</v>
      </c>
      <c r="GG183" s="22">
        <v>9237852</v>
      </c>
      <c r="GH183" s="22">
        <v>2</v>
      </c>
      <c r="GI183" s="22">
        <v>2</v>
      </c>
      <c r="GJ183" s="22">
        <v>1</v>
      </c>
      <c r="GK183" s="22">
        <v>3</v>
      </c>
      <c r="GL183" s="22">
        <v>2</v>
      </c>
      <c r="GN183" s="22" t="s">
        <v>2134</v>
      </c>
      <c r="GO183" s="22">
        <v>2</v>
      </c>
      <c r="GP183" s="22">
        <v>2</v>
      </c>
      <c r="GQ183" s="22">
        <v>1</v>
      </c>
      <c r="GR183" s="22">
        <v>3</v>
      </c>
      <c r="GS183" s="22">
        <v>2</v>
      </c>
      <c r="GV183" s="22" t="s">
        <v>2134</v>
      </c>
      <c r="GW183" s="22">
        <v>4</v>
      </c>
      <c r="GX183" s="22">
        <v>1</v>
      </c>
      <c r="GY183" s="22">
        <v>2</v>
      </c>
      <c r="GZ183" s="22">
        <v>4</v>
      </c>
      <c r="HB183" s="22" t="s">
        <v>2134</v>
      </c>
      <c r="HC183" s="22">
        <v>4</v>
      </c>
      <c r="HD183" s="22">
        <v>1</v>
      </c>
      <c r="HE183" s="22">
        <v>2</v>
      </c>
      <c r="HF183" s="22">
        <v>4</v>
      </c>
    </row>
    <row r="184" spans="19:214">
      <c r="S184" s="22" t="s">
        <v>2134</v>
      </c>
      <c r="T184" s="22">
        <v>1</v>
      </c>
      <c r="U184" s="22">
        <v>1</v>
      </c>
      <c r="V184" s="22">
        <v>7</v>
      </c>
      <c r="W184" s="22">
        <v>3</v>
      </c>
      <c r="X184" s="22">
        <v>3</v>
      </c>
      <c r="AJ184" s="22" t="s">
        <v>2134</v>
      </c>
      <c r="AK184" s="22">
        <v>2</v>
      </c>
      <c r="AL184" s="22">
        <v>1</v>
      </c>
      <c r="AM184" s="22">
        <v>6</v>
      </c>
      <c r="AN184" s="22">
        <v>1</v>
      </c>
      <c r="BE184" s="22" t="s">
        <v>2134</v>
      </c>
      <c r="BF184" s="22">
        <v>4</v>
      </c>
      <c r="BG184" s="22">
        <v>3</v>
      </c>
      <c r="BH184" s="22">
        <v>5</v>
      </c>
      <c r="BJ184" s="22" t="s">
        <v>2134</v>
      </c>
      <c r="BK184" s="22">
        <v>4</v>
      </c>
      <c r="BL184" s="22">
        <v>3</v>
      </c>
      <c r="BM184" s="22">
        <v>5</v>
      </c>
      <c r="BS184" s="22" t="s">
        <v>2134</v>
      </c>
      <c r="BT184" s="22">
        <v>4</v>
      </c>
      <c r="BU184" s="22">
        <v>3</v>
      </c>
      <c r="BV184" s="22">
        <v>5</v>
      </c>
      <c r="CF184" s="22" t="s">
        <v>2134</v>
      </c>
      <c r="CG184" s="22">
        <v>5</v>
      </c>
      <c r="CH184" s="22">
        <v>6</v>
      </c>
      <c r="CI184" s="22">
        <v>1</v>
      </c>
      <c r="CK184" s="22" t="s">
        <v>2134</v>
      </c>
      <c r="CL184" s="22">
        <v>5</v>
      </c>
      <c r="CM184" s="22">
        <v>6</v>
      </c>
      <c r="CN184" s="22">
        <v>1</v>
      </c>
      <c r="CS184" s="22" t="s">
        <v>2134</v>
      </c>
      <c r="CT184" s="22">
        <v>2</v>
      </c>
      <c r="CU184" s="22">
        <v>1</v>
      </c>
      <c r="CV184" s="22">
        <v>4</v>
      </c>
      <c r="CW184" s="22">
        <v>2</v>
      </c>
      <c r="CY184" s="22" t="s">
        <v>2134</v>
      </c>
      <c r="CZ184" s="22">
        <v>2</v>
      </c>
      <c r="DA184" s="22">
        <v>1</v>
      </c>
      <c r="DB184" s="22">
        <v>4</v>
      </c>
      <c r="DC184" s="22">
        <v>2</v>
      </c>
      <c r="DE184" s="22" t="s">
        <v>2134</v>
      </c>
      <c r="DF184" s="22">
        <v>2</v>
      </c>
      <c r="DG184" s="22">
        <v>1</v>
      </c>
      <c r="DH184" s="22">
        <v>4</v>
      </c>
      <c r="DI184" s="22">
        <v>2</v>
      </c>
      <c r="EH184" s="22" t="s">
        <v>2134</v>
      </c>
      <c r="EI184" s="22">
        <v>4</v>
      </c>
      <c r="EJ184" s="22">
        <v>3</v>
      </c>
      <c r="EK184" s="22">
        <v>8</v>
      </c>
      <c r="EM184" s="22" t="s">
        <v>2134</v>
      </c>
      <c r="EN184" s="22">
        <v>2</v>
      </c>
      <c r="EO184" s="22">
        <v>1</v>
      </c>
      <c r="EP184" s="22">
        <v>3</v>
      </c>
      <c r="EQ184" s="22">
        <v>8</v>
      </c>
      <c r="EX184" s="22" t="s">
        <v>2134</v>
      </c>
      <c r="EY184" s="22">
        <v>2</v>
      </c>
      <c r="EZ184" s="22">
        <v>1</v>
      </c>
      <c r="FA184" s="22">
        <v>7</v>
      </c>
      <c r="FB184" s="22">
        <v>2</v>
      </c>
      <c r="FE184" s="22" t="s">
        <v>2134</v>
      </c>
      <c r="FF184" s="22">
        <v>2</v>
      </c>
      <c r="FG184" s="22">
        <v>1</v>
      </c>
      <c r="FH184" s="22">
        <v>7</v>
      </c>
      <c r="FI184" s="22">
        <v>2</v>
      </c>
      <c r="FK184" s="22" t="s">
        <v>2134</v>
      </c>
      <c r="FL184" s="22">
        <v>2</v>
      </c>
      <c r="FM184" s="22">
        <v>1</v>
      </c>
      <c r="FN184" s="22">
        <v>7</v>
      </c>
      <c r="FO184" s="22">
        <v>2</v>
      </c>
      <c r="GG184" s="22">
        <v>9237852</v>
      </c>
      <c r="GH184" s="22">
        <v>2</v>
      </c>
      <c r="GI184" s="22">
        <v>2</v>
      </c>
      <c r="GJ184" s="22">
        <v>1</v>
      </c>
      <c r="GK184" s="22">
        <v>3</v>
      </c>
      <c r="GL184" s="22">
        <v>3</v>
      </c>
      <c r="GN184" s="22" t="s">
        <v>2134</v>
      </c>
      <c r="GO184" s="22">
        <v>2</v>
      </c>
      <c r="GP184" s="22">
        <v>2</v>
      </c>
      <c r="GQ184" s="22">
        <v>1</v>
      </c>
      <c r="GR184" s="22">
        <v>3</v>
      </c>
      <c r="GS184" s="22">
        <v>3</v>
      </c>
      <c r="GV184" s="22" t="s">
        <v>2134</v>
      </c>
      <c r="GW184" s="22">
        <v>4</v>
      </c>
      <c r="GX184" s="22">
        <v>1</v>
      </c>
      <c r="GY184" s="22">
        <v>3</v>
      </c>
      <c r="GZ184" s="22">
        <v>1</v>
      </c>
      <c r="HB184" s="22" t="s">
        <v>2134</v>
      </c>
      <c r="HC184" s="22">
        <v>4</v>
      </c>
      <c r="HD184" s="22">
        <v>1</v>
      </c>
      <c r="HE184" s="22">
        <v>3</v>
      </c>
      <c r="HF184" s="22">
        <v>1</v>
      </c>
    </row>
    <row r="185" spans="19:214">
      <c r="S185" s="22" t="s">
        <v>2134</v>
      </c>
      <c r="T185" s="22">
        <v>1</v>
      </c>
      <c r="U185" s="22">
        <v>1</v>
      </c>
      <c r="V185" s="22">
        <v>7</v>
      </c>
      <c r="W185" s="22">
        <v>3</v>
      </c>
      <c r="X185" s="22">
        <v>4</v>
      </c>
      <c r="AJ185" s="22" t="s">
        <v>2134</v>
      </c>
      <c r="AK185" s="22">
        <v>2</v>
      </c>
      <c r="AL185" s="22">
        <v>1</v>
      </c>
      <c r="AM185" s="22">
        <v>6</v>
      </c>
      <c r="AN185" s="22">
        <v>2</v>
      </c>
      <c r="BE185" s="22" t="s">
        <v>2134</v>
      </c>
      <c r="BF185" s="22">
        <v>4</v>
      </c>
      <c r="BG185" s="22">
        <v>3</v>
      </c>
      <c r="BH185" s="22">
        <v>6</v>
      </c>
      <c r="BJ185" s="22" t="s">
        <v>2134</v>
      </c>
      <c r="BK185" s="22">
        <v>4</v>
      </c>
      <c r="BL185" s="22">
        <v>3</v>
      </c>
      <c r="BM185" s="22">
        <v>6</v>
      </c>
      <c r="BS185" s="22" t="s">
        <v>2134</v>
      </c>
      <c r="BT185" s="22">
        <v>4</v>
      </c>
      <c r="BU185" s="22">
        <v>3</v>
      </c>
      <c r="BV185" s="22">
        <v>6</v>
      </c>
      <c r="CF185" s="22" t="s">
        <v>2134</v>
      </c>
      <c r="CG185" s="22">
        <v>5</v>
      </c>
      <c r="CH185" s="22">
        <v>6</v>
      </c>
      <c r="CI185" s="22">
        <v>2</v>
      </c>
      <c r="CK185" s="22" t="s">
        <v>2134</v>
      </c>
      <c r="CL185" s="22">
        <v>5</v>
      </c>
      <c r="CM185" s="22">
        <v>6</v>
      </c>
      <c r="CN185" s="22">
        <v>2</v>
      </c>
      <c r="CS185" s="22" t="s">
        <v>2134</v>
      </c>
      <c r="CT185" s="22">
        <v>2</v>
      </c>
      <c r="CU185" s="22">
        <v>1</v>
      </c>
      <c r="CV185" s="22">
        <v>4</v>
      </c>
      <c r="CW185" s="22">
        <v>3</v>
      </c>
      <c r="CY185" s="22" t="s">
        <v>2134</v>
      </c>
      <c r="CZ185" s="22">
        <v>2</v>
      </c>
      <c r="DA185" s="22">
        <v>1</v>
      </c>
      <c r="DB185" s="22">
        <v>4</v>
      </c>
      <c r="DC185" s="22">
        <v>3</v>
      </c>
      <c r="DE185" s="22" t="s">
        <v>2134</v>
      </c>
      <c r="DF185" s="22">
        <v>2</v>
      </c>
      <c r="DG185" s="22">
        <v>1</v>
      </c>
      <c r="DH185" s="22">
        <v>4</v>
      </c>
      <c r="DI185" s="22">
        <v>3</v>
      </c>
      <c r="EH185" s="22" t="s">
        <v>2134</v>
      </c>
      <c r="EI185" s="22">
        <v>4</v>
      </c>
      <c r="EJ185" s="22">
        <v>3</v>
      </c>
      <c r="EK185" s="22">
        <v>9</v>
      </c>
      <c r="EM185" s="22" t="s">
        <v>2134</v>
      </c>
      <c r="EN185" s="22">
        <v>2</v>
      </c>
      <c r="EO185" s="22">
        <v>1</v>
      </c>
      <c r="EP185" s="22">
        <v>3</v>
      </c>
      <c r="EQ185" s="22">
        <v>9</v>
      </c>
      <c r="EX185" s="22" t="s">
        <v>2134</v>
      </c>
      <c r="EY185" s="22">
        <v>2</v>
      </c>
      <c r="EZ185" s="22">
        <v>1</v>
      </c>
      <c r="FA185" s="22">
        <v>7</v>
      </c>
      <c r="FB185" s="22">
        <v>3</v>
      </c>
      <c r="FE185" s="22" t="s">
        <v>2134</v>
      </c>
      <c r="FF185" s="22">
        <v>2</v>
      </c>
      <c r="FG185" s="22">
        <v>1</v>
      </c>
      <c r="FH185" s="22">
        <v>7</v>
      </c>
      <c r="FI185" s="22">
        <v>3</v>
      </c>
      <c r="FK185" s="22" t="s">
        <v>2134</v>
      </c>
      <c r="FL185" s="22">
        <v>2</v>
      </c>
      <c r="FM185" s="22">
        <v>1</v>
      </c>
      <c r="FN185" s="22">
        <v>7</v>
      </c>
      <c r="FO185" s="22">
        <v>3</v>
      </c>
      <c r="GG185" s="22" t="s">
        <v>2134</v>
      </c>
      <c r="GH185" s="22">
        <v>2</v>
      </c>
      <c r="GI185" s="22">
        <v>2</v>
      </c>
      <c r="GJ185" s="22">
        <v>2</v>
      </c>
      <c r="GK185" s="22">
        <v>1</v>
      </c>
      <c r="GL185" s="22">
        <v>1</v>
      </c>
      <c r="GN185" s="22" t="s">
        <v>2134</v>
      </c>
      <c r="GO185" s="22">
        <v>2</v>
      </c>
      <c r="GP185" s="22">
        <v>2</v>
      </c>
      <c r="GQ185" s="22">
        <v>2</v>
      </c>
      <c r="GR185" s="22">
        <v>1</v>
      </c>
      <c r="GS185" s="22">
        <v>1</v>
      </c>
      <c r="GV185" s="22" t="s">
        <v>2134</v>
      </c>
      <c r="GW185" s="22">
        <v>4</v>
      </c>
      <c r="GX185" s="22">
        <v>1</v>
      </c>
      <c r="GY185" s="22">
        <v>3</v>
      </c>
      <c r="GZ185" s="22">
        <v>2</v>
      </c>
      <c r="HB185" s="22" t="s">
        <v>2134</v>
      </c>
      <c r="HC185" s="22">
        <v>4</v>
      </c>
      <c r="HD185" s="22">
        <v>1</v>
      </c>
      <c r="HE185" s="22">
        <v>3</v>
      </c>
      <c r="HF185" s="22">
        <v>2</v>
      </c>
    </row>
    <row r="186" spans="19:214">
      <c r="S186" s="22" t="s">
        <v>2134</v>
      </c>
      <c r="T186" s="22">
        <v>1</v>
      </c>
      <c r="U186" s="22">
        <v>1</v>
      </c>
      <c r="V186" s="22">
        <v>7</v>
      </c>
      <c r="W186" s="22">
        <v>4</v>
      </c>
      <c r="X186" s="22">
        <v>1</v>
      </c>
      <c r="AJ186" s="22" t="s">
        <v>2134</v>
      </c>
      <c r="AK186" s="22">
        <v>2</v>
      </c>
      <c r="AL186" s="22">
        <v>1</v>
      </c>
      <c r="AM186" s="22">
        <v>6</v>
      </c>
      <c r="AN186" s="22">
        <v>3</v>
      </c>
      <c r="BE186" s="22" t="s">
        <v>2809</v>
      </c>
      <c r="BF186" s="22">
        <v>4</v>
      </c>
      <c r="BG186" s="22">
        <v>3</v>
      </c>
      <c r="BH186" s="22">
        <v>7</v>
      </c>
      <c r="BJ186" s="22" t="s">
        <v>2134</v>
      </c>
      <c r="BK186" s="22">
        <v>4</v>
      </c>
      <c r="BL186" s="22">
        <v>3</v>
      </c>
      <c r="BM186" s="22">
        <v>7</v>
      </c>
      <c r="BS186" s="22" t="s">
        <v>2134</v>
      </c>
      <c r="BT186" s="22">
        <v>4</v>
      </c>
      <c r="BU186" s="22">
        <v>3</v>
      </c>
      <c r="BV186" s="22">
        <v>7</v>
      </c>
      <c r="CF186" s="22" t="s">
        <v>2134</v>
      </c>
      <c r="CG186" s="22">
        <v>5</v>
      </c>
      <c r="CH186" s="22">
        <v>6</v>
      </c>
      <c r="CI186" s="22">
        <v>3</v>
      </c>
      <c r="CK186" s="22" t="s">
        <v>2134</v>
      </c>
      <c r="CL186" s="22">
        <v>5</v>
      </c>
      <c r="CM186" s="22">
        <v>6</v>
      </c>
      <c r="CN186" s="22">
        <v>3</v>
      </c>
      <c r="CS186" s="22" t="s">
        <v>2134</v>
      </c>
      <c r="CT186" s="22">
        <v>2</v>
      </c>
      <c r="CU186" s="22">
        <v>1</v>
      </c>
      <c r="CV186" s="22">
        <v>4</v>
      </c>
      <c r="CW186" s="22">
        <v>4</v>
      </c>
      <c r="CY186" s="22" t="s">
        <v>2134</v>
      </c>
      <c r="CZ186" s="22">
        <v>2</v>
      </c>
      <c r="DA186" s="22">
        <v>1</v>
      </c>
      <c r="DB186" s="22">
        <v>4</v>
      </c>
      <c r="DC186" s="22">
        <v>4</v>
      </c>
      <c r="DE186" s="22" t="s">
        <v>2134</v>
      </c>
      <c r="DF186" s="22">
        <v>2</v>
      </c>
      <c r="DG186" s="22">
        <v>1</v>
      </c>
      <c r="DH186" s="22">
        <v>4</v>
      </c>
      <c r="DI186" s="22">
        <v>4</v>
      </c>
      <c r="EH186" s="22" t="s">
        <v>2134</v>
      </c>
      <c r="EI186" s="22">
        <v>4</v>
      </c>
      <c r="EJ186" s="22">
        <v>4</v>
      </c>
      <c r="EK186" s="22">
        <v>1</v>
      </c>
      <c r="EM186" s="22" t="s">
        <v>2134</v>
      </c>
      <c r="EN186" s="22">
        <v>2</v>
      </c>
      <c r="EO186" s="22">
        <v>2</v>
      </c>
      <c r="EP186" s="22">
        <v>1</v>
      </c>
      <c r="EQ186" s="22">
        <v>1</v>
      </c>
      <c r="EX186" s="22" t="s">
        <v>2134</v>
      </c>
      <c r="EY186" s="22">
        <v>2</v>
      </c>
      <c r="EZ186" s="22">
        <v>1</v>
      </c>
      <c r="FA186" s="22">
        <v>7</v>
      </c>
      <c r="FB186" s="22">
        <v>4</v>
      </c>
      <c r="FE186" s="22" t="s">
        <v>2134</v>
      </c>
      <c r="FF186" s="22">
        <v>2</v>
      </c>
      <c r="FG186" s="22">
        <v>1</v>
      </c>
      <c r="FH186" s="22">
        <v>7</v>
      </c>
      <c r="FI186" s="22">
        <v>4</v>
      </c>
      <c r="FK186" s="22" t="s">
        <v>2134</v>
      </c>
      <c r="FL186" s="22">
        <v>2</v>
      </c>
      <c r="FM186" s="22">
        <v>1</v>
      </c>
      <c r="FN186" s="22">
        <v>7</v>
      </c>
      <c r="FO186" s="22">
        <v>4</v>
      </c>
      <c r="GG186" s="22" t="s">
        <v>2134</v>
      </c>
      <c r="GH186" s="22">
        <v>2</v>
      </c>
      <c r="GI186" s="22">
        <v>2</v>
      </c>
      <c r="GJ186" s="22">
        <v>2</v>
      </c>
      <c r="GK186" s="22">
        <v>1</v>
      </c>
      <c r="GL186" s="22">
        <v>2</v>
      </c>
      <c r="GN186" s="22" t="s">
        <v>2134</v>
      </c>
      <c r="GO186" s="22">
        <v>2</v>
      </c>
      <c r="GP186" s="22">
        <v>2</v>
      </c>
      <c r="GQ186" s="22">
        <v>2</v>
      </c>
      <c r="GR186" s="22">
        <v>1</v>
      </c>
      <c r="GS186" s="22">
        <v>2</v>
      </c>
      <c r="GV186" s="22" t="s">
        <v>2134</v>
      </c>
      <c r="GW186" s="22">
        <v>4</v>
      </c>
      <c r="GX186" s="22">
        <v>1</v>
      </c>
      <c r="GY186" s="22">
        <v>3</v>
      </c>
      <c r="GZ186" s="22">
        <v>3</v>
      </c>
      <c r="HB186" s="22" t="s">
        <v>2134</v>
      </c>
      <c r="HC186" s="22">
        <v>4</v>
      </c>
      <c r="HD186" s="22">
        <v>1</v>
      </c>
      <c r="HE186" s="22">
        <v>3</v>
      </c>
      <c r="HF186" s="22">
        <v>3</v>
      </c>
    </row>
    <row r="187" spans="19:214">
      <c r="S187" s="22" t="s">
        <v>2134</v>
      </c>
      <c r="T187" s="22">
        <v>1</v>
      </c>
      <c r="U187" s="22">
        <v>1</v>
      </c>
      <c r="V187" s="22">
        <v>7</v>
      </c>
      <c r="W187" s="22">
        <v>4</v>
      </c>
      <c r="X187" s="22">
        <v>2</v>
      </c>
      <c r="AJ187" s="22" t="s">
        <v>2134</v>
      </c>
      <c r="AK187" s="22">
        <v>2</v>
      </c>
      <c r="AL187" s="22">
        <v>1</v>
      </c>
      <c r="AM187" s="22">
        <v>6</v>
      </c>
      <c r="AN187" s="22">
        <v>4</v>
      </c>
      <c r="BE187" s="22" t="s">
        <v>2134</v>
      </c>
      <c r="BF187" s="22">
        <v>4</v>
      </c>
      <c r="BG187" s="22">
        <v>4</v>
      </c>
      <c r="BH187" s="22">
        <v>1</v>
      </c>
      <c r="BJ187" s="22" t="s">
        <v>2134</v>
      </c>
      <c r="BK187" s="22">
        <v>4</v>
      </c>
      <c r="BL187" s="22">
        <v>4</v>
      </c>
      <c r="BM187" s="22">
        <v>1</v>
      </c>
      <c r="BS187" s="22" t="s">
        <v>2134</v>
      </c>
      <c r="BT187" s="22">
        <v>4</v>
      </c>
      <c r="BU187" s="22">
        <v>4</v>
      </c>
      <c r="BV187" s="22">
        <v>1</v>
      </c>
      <c r="CF187" s="22" t="s">
        <v>2134</v>
      </c>
      <c r="CG187" s="22">
        <v>5</v>
      </c>
      <c r="CH187" s="22">
        <v>6</v>
      </c>
      <c r="CI187" s="22">
        <v>4</v>
      </c>
      <c r="CK187" s="22" t="s">
        <v>2134</v>
      </c>
      <c r="CL187" s="22">
        <v>5</v>
      </c>
      <c r="CM187" s="22">
        <v>6</v>
      </c>
      <c r="CN187" s="22">
        <v>4</v>
      </c>
      <c r="CS187" s="22" t="s">
        <v>2134</v>
      </c>
      <c r="CT187" s="22">
        <v>2</v>
      </c>
      <c r="CU187" s="22">
        <v>1</v>
      </c>
      <c r="CV187" s="22">
        <v>4</v>
      </c>
      <c r="CW187" s="22">
        <v>5</v>
      </c>
      <c r="CY187" s="22" t="s">
        <v>2134</v>
      </c>
      <c r="CZ187" s="22">
        <v>2</v>
      </c>
      <c r="DA187" s="22">
        <v>1</v>
      </c>
      <c r="DB187" s="22">
        <v>4</v>
      </c>
      <c r="DC187" s="22">
        <v>5</v>
      </c>
      <c r="DE187" s="22" t="s">
        <v>2134</v>
      </c>
      <c r="DF187" s="22">
        <v>2</v>
      </c>
      <c r="DG187" s="22">
        <v>1</v>
      </c>
      <c r="DH187" s="22">
        <v>4</v>
      </c>
      <c r="DI187" s="22">
        <v>5</v>
      </c>
      <c r="EH187" s="22" t="s">
        <v>2134</v>
      </c>
      <c r="EI187" s="22">
        <v>4</v>
      </c>
      <c r="EJ187" s="22">
        <v>4</v>
      </c>
      <c r="EK187" s="22">
        <v>2</v>
      </c>
      <c r="EM187" s="22" t="s">
        <v>2134</v>
      </c>
      <c r="EN187" s="22">
        <v>2</v>
      </c>
      <c r="EO187" s="22">
        <v>2</v>
      </c>
      <c r="EP187" s="22">
        <v>1</v>
      </c>
      <c r="EQ187" s="22">
        <v>2</v>
      </c>
      <c r="EX187" s="22" t="s">
        <v>2134</v>
      </c>
      <c r="EY187" s="22">
        <v>2</v>
      </c>
      <c r="EZ187" s="22">
        <v>1</v>
      </c>
      <c r="FA187" s="22">
        <v>8</v>
      </c>
      <c r="FB187" s="22">
        <v>1</v>
      </c>
      <c r="FE187" s="22" t="s">
        <v>2134</v>
      </c>
      <c r="FF187" s="22">
        <v>2</v>
      </c>
      <c r="FG187" s="22">
        <v>1</v>
      </c>
      <c r="FH187" s="22">
        <v>8</v>
      </c>
      <c r="FI187" s="22">
        <v>1</v>
      </c>
      <c r="FK187" s="22" t="s">
        <v>2134</v>
      </c>
      <c r="FL187" s="22">
        <v>2</v>
      </c>
      <c r="FM187" s="22">
        <v>1</v>
      </c>
      <c r="FN187" s="22">
        <v>8</v>
      </c>
      <c r="FO187" s="22">
        <v>1</v>
      </c>
      <c r="GG187" s="22" t="s">
        <v>2134</v>
      </c>
      <c r="GH187" s="22">
        <v>2</v>
      </c>
      <c r="GI187" s="22">
        <v>2</v>
      </c>
      <c r="GJ187" s="22">
        <v>2</v>
      </c>
      <c r="GK187" s="22">
        <v>1</v>
      </c>
      <c r="GL187" s="22">
        <v>3</v>
      </c>
      <c r="GN187" s="22" t="s">
        <v>2134</v>
      </c>
      <c r="GO187" s="22">
        <v>2</v>
      </c>
      <c r="GP187" s="22">
        <v>2</v>
      </c>
      <c r="GQ187" s="22">
        <v>2</v>
      </c>
      <c r="GR187" s="22">
        <v>1</v>
      </c>
      <c r="GS187" s="22">
        <v>3</v>
      </c>
      <c r="GV187" s="22" t="s">
        <v>2134</v>
      </c>
      <c r="GW187" s="22">
        <v>4</v>
      </c>
      <c r="GX187" s="22">
        <v>1</v>
      </c>
      <c r="GY187" s="22">
        <v>3</v>
      </c>
      <c r="GZ187" s="22">
        <v>4</v>
      </c>
      <c r="HB187" s="22" t="s">
        <v>2134</v>
      </c>
      <c r="HC187" s="22">
        <v>4</v>
      </c>
      <c r="HD187" s="22">
        <v>1</v>
      </c>
      <c r="HE187" s="22">
        <v>3</v>
      </c>
      <c r="HF187" s="22">
        <v>4</v>
      </c>
    </row>
    <row r="188" spans="19:214">
      <c r="S188" s="22" t="s">
        <v>2134</v>
      </c>
      <c r="T188" s="22">
        <v>1</v>
      </c>
      <c r="U188" s="22">
        <v>1</v>
      </c>
      <c r="V188" s="22">
        <v>7</v>
      </c>
      <c r="W188" s="22">
        <v>4</v>
      </c>
      <c r="X188" s="22">
        <v>3</v>
      </c>
      <c r="AJ188" s="22" t="s">
        <v>2134</v>
      </c>
      <c r="AK188" s="22">
        <v>2</v>
      </c>
      <c r="AL188" s="22">
        <v>1</v>
      </c>
      <c r="AM188" s="22">
        <v>6</v>
      </c>
      <c r="AN188" s="22">
        <v>5</v>
      </c>
      <c r="BE188" s="22" t="s">
        <v>2134</v>
      </c>
      <c r="BF188" s="22">
        <v>4</v>
      </c>
      <c r="BG188" s="22">
        <v>4</v>
      </c>
      <c r="BH188" s="22">
        <v>2</v>
      </c>
      <c r="BJ188" s="22" t="s">
        <v>2134</v>
      </c>
      <c r="BK188" s="22">
        <v>4</v>
      </c>
      <c r="BL188" s="22">
        <v>4</v>
      </c>
      <c r="BM188" s="22">
        <v>2</v>
      </c>
      <c r="BS188" s="22" t="s">
        <v>2134</v>
      </c>
      <c r="BT188" s="22">
        <v>4</v>
      </c>
      <c r="BU188" s="22">
        <v>4</v>
      </c>
      <c r="BV188" s="22">
        <v>2</v>
      </c>
      <c r="CF188" s="22" t="s">
        <v>2134</v>
      </c>
      <c r="CG188" s="22">
        <v>5</v>
      </c>
      <c r="CH188" s="22">
        <v>6</v>
      </c>
      <c r="CI188" s="22">
        <v>5</v>
      </c>
      <c r="CK188" s="22" t="s">
        <v>2134</v>
      </c>
      <c r="CL188" s="22">
        <v>5</v>
      </c>
      <c r="CM188" s="22">
        <v>6</v>
      </c>
      <c r="CN188" s="22">
        <v>5</v>
      </c>
      <c r="CS188" s="22" t="s">
        <v>2134</v>
      </c>
      <c r="CT188" s="22">
        <v>2</v>
      </c>
      <c r="CU188" s="22">
        <v>1</v>
      </c>
      <c r="CV188" s="22">
        <v>4</v>
      </c>
      <c r="CW188" s="22">
        <v>6</v>
      </c>
      <c r="CY188" s="22" t="s">
        <v>2134</v>
      </c>
      <c r="CZ188" s="22">
        <v>2</v>
      </c>
      <c r="DA188" s="22">
        <v>1</v>
      </c>
      <c r="DB188" s="22">
        <v>4</v>
      </c>
      <c r="DC188" s="22">
        <v>6</v>
      </c>
      <c r="DE188" s="22" t="s">
        <v>2134</v>
      </c>
      <c r="DF188" s="22">
        <v>2</v>
      </c>
      <c r="DG188" s="22">
        <v>1</v>
      </c>
      <c r="DH188" s="22">
        <v>4</v>
      </c>
      <c r="DI188" s="22">
        <v>6</v>
      </c>
      <c r="EH188" s="22" t="s">
        <v>2134</v>
      </c>
      <c r="EI188" s="22">
        <v>4</v>
      </c>
      <c r="EJ188" s="22">
        <v>4</v>
      </c>
      <c r="EK188" s="22">
        <v>3</v>
      </c>
      <c r="EM188" s="22" t="s">
        <v>2134</v>
      </c>
      <c r="EN188" s="22">
        <v>2</v>
      </c>
      <c r="EO188" s="22">
        <v>2</v>
      </c>
      <c r="EP188" s="22">
        <v>1</v>
      </c>
      <c r="EQ188" s="22">
        <v>3</v>
      </c>
      <c r="EX188" s="22" t="s">
        <v>2134</v>
      </c>
      <c r="EY188" s="22">
        <v>2</v>
      </c>
      <c r="EZ188" s="22">
        <v>1</v>
      </c>
      <c r="FA188" s="22">
        <v>8</v>
      </c>
      <c r="FB188" s="22">
        <v>2</v>
      </c>
      <c r="FE188" s="22" t="s">
        <v>2134</v>
      </c>
      <c r="FF188" s="22">
        <v>2</v>
      </c>
      <c r="FG188" s="22">
        <v>1</v>
      </c>
      <c r="FH188" s="22">
        <v>8</v>
      </c>
      <c r="FI188" s="22">
        <v>2</v>
      </c>
      <c r="FK188" s="22" t="s">
        <v>2134</v>
      </c>
      <c r="FL188" s="22">
        <v>2</v>
      </c>
      <c r="FM188" s="22">
        <v>1</v>
      </c>
      <c r="FN188" s="22">
        <v>8</v>
      </c>
      <c r="FO188" s="22">
        <v>2</v>
      </c>
      <c r="GG188" s="22" t="s">
        <v>2134</v>
      </c>
      <c r="GH188" s="22">
        <v>2</v>
      </c>
      <c r="GI188" s="22">
        <v>2</v>
      </c>
      <c r="GJ188" s="22">
        <v>2</v>
      </c>
      <c r="GK188" s="22">
        <v>2</v>
      </c>
      <c r="GL188" s="22">
        <v>1</v>
      </c>
      <c r="GN188" s="22" t="s">
        <v>2134</v>
      </c>
      <c r="GO188" s="22">
        <v>2</v>
      </c>
      <c r="GP188" s="22">
        <v>2</v>
      </c>
      <c r="GQ188" s="22">
        <v>2</v>
      </c>
      <c r="GR188" s="22">
        <v>2</v>
      </c>
      <c r="GS188" s="22">
        <v>1</v>
      </c>
      <c r="GV188" s="22" t="s">
        <v>2134</v>
      </c>
      <c r="GW188" s="22">
        <v>4</v>
      </c>
      <c r="GX188" s="22">
        <v>2</v>
      </c>
      <c r="GY188" s="22">
        <v>1</v>
      </c>
      <c r="GZ188" s="22">
        <v>1</v>
      </c>
      <c r="HB188" s="22" t="s">
        <v>2134</v>
      </c>
      <c r="HC188" s="22">
        <v>4</v>
      </c>
      <c r="HD188" s="22">
        <v>2</v>
      </c>
      <c r="HE188" s="22">
        <v>1</v>
      </c>
      <c r="HF188" s="22">
        <v>1</v>
      </c>
    </row>
    <row r="189" spans="19:214">
      <c r="S189" s="22" t="s">
        <v>2134</v>
      </c>
      <c r="T189" s="22">
        <v>1</v>
      </c>
      <c r="U189" s="22">
        <v>1</v>
      </c>
      <c r="V189" s="22">
        <v>7</v>
      </c>
      <c r="W189" s="22">
        <v>4</v>
      </c>
      <c r="X189" s="22">
        <v>4</v>
      </c>
      <c r="AJ189" s="22" t="s">
        <v>2134</v>
      </c>
      <c r="AK189" s="22">
        <v>2</v>
      </c>
      <c r="AL189" s="22">
        <v>1</v>
      </c>
      <c r="AM189" s="22">
        <v>7</v>
      </c>
      <c r="AN189" s="22">
        <v>1</v>
      </c>
      <c r="BE189" s="22" t="s">
        <v>2134</v>
      </c>
      <c r="BF189" s="22">
        <v>4</v>
      </c>
      <c r="BG189" s="22">
        <v>4</v>
      </c>
      <c r="BH189" s="22">
        <v>3</v>
      </c>
      <c r="BJ189" s="22" t="s">
        <v>2134</v>
      </c>
      <c r="BK189" s="22">
        <v>4</v>
      </c>
      <c r="BL189" s="22">
        <v>4</v>
      </c>
      <c r="BM189" s="22">
        <v>3</v>
      </c>
      <c r="BS189" s="22" t="s">
        <v>2134</v>
      </c>
      <c r="BT189" s="22">
        <v>4</v>
      </c>
      <c r="BU189" s="22">
        <v>4</v>
      </c>
      <c r="BV189" s="22">
        <v>3</v>
      </c>
      <c r="CF189" s="22" t="s">
        <v>2134</v>
      </c>
      <c r="CG189" s="22">
        <v>5</v>
      </c>
      <c r="CH189" s="22">
        <v>7</v>
      </c>
      <c r="CI189" s="22">
        <v>1</v>
      </c>
      <c r="CK189" s="22" t="s">
        <v>2134</v>
      </c>
      <c r="CL189" s="22">
        <v>5</v>
      </c>
      <c r="CM189" s="22">
        <v>7</v>
      </c>
      <c r="CN189" s="22">
        <v>1</v>
      </c>
      <c r="CS189" s="22" t="s">
        <v>2134</v>
      </c>
      <c r="CT189" s="22">
        <v>2</v>
      </c>
      <c r="CU189" s="22">
        <v>1</v>
      </c>
      <c r="CV189" s="22">
        <v>4</v>
      </c>
      <c r="CW189" s="22">
        <v>7</v>
      </c>
      <c r="CY189" s="22" t="s">
        <v>2134</v>
      </c>
      <c r="CZ189" s="22">
        <v>2</v>
      </c>
      <c r="DA189" s="22">
        <v>1</v>
      </c>
      <c r="DB189" s="22">
        <v>4</v>
      </c>
      <c r="DC189" s="22">
        <v>7</v>
      </c>
      <c r="DE189" s="22" t="s">
        <v>2134</v>
      </c>
      <c r="DF189" s="22">
        <v>2</v>
      </c>
      <c r="DG189" s="22">
        <v>1</v>
      </c>
      <c r="DH189" s="22">
        <v>4</v>
      </c>
      <c r="DI189" s="22">
        <v>7</v>
      </c>
      <c r="EH189" s="22" t="s">
        <v>2134</v>
      </c>
      <c r="EI189" s="22">
        <v>4</v>
      </c>
      <c r="EJ189" s="22">
        <v>4</v>
      </c>
      <c r="EK189" s="22">
        <v>4</v>
      </c>
      <c r="EM189" s="22" t="s">
        <v>2134</v>
      </c>
      <c r="EN189" s="22">
        <v>2</v>
      </c>
      <c r="EO189" s="22">
        <v>2</v>
      </c>
      <c r="EP189" s="22">
        <v>1</v>
      </c>
      <c r="EQ189" s="22">
        <v>4</v>
      </c>
      <c r="EX189" s="22" t="s">
        <v>2134</v>
      </c>
      <c r="EY189" s="22">
        <v>2</v>
      </c>
      <c r="EZ189" s="22">
        <v>1</v>
      </c>
      <c r="FA189" s="22">
        <v>8</v>
      </c>
      <c r="FB189" s="22">
        <v>3</v>
      </c>
      <c r="FE189" s="22" t="s">
        <v>2134</v>
      </c>
      <c r="FF189" s="22">
        <v>2</v>
      </c>
      <c r="FG189" s="22">
        <v>1</v>
      </c>
      <c r="FH189" s="22">
        <v>8</v>
      </c>
      <c r="FI189" s="22">
        <v>3</v>
      </c>
      <c r="FK189" s="22" t="s">
        <v>2134</v>
      </c>
      <c r="FL189" s="22">
        <v>2</v>
      </c>
      <c r="FM189" s="22">
        <v>1</v>
      </c>
      <c r="FN189" s="22">
        <v>8</v>
      </c>
      <c r="FO189" s="22">
        <v>3</v>
      </c>
      <c r="GG189" s="22">
        <v>9237882</v>
      </c>
      <c r="GH189" s="22">
        <v>2</v>
      </c>
      <c r="GI189" s="22">
        <v>2</v>
      </c>
      <c r="GJ189" s="22">
        <v>2</v>
      </c>
      <c r="GK189" s="22">
        <v>2</v>
      </c>
      <c r="GL189" s="22">
        <v>2</v>
      </c>
      <c r="GN189" s="22" t="s">
        <v>2134</v>
      </c>
      <c r="GO189" s="22">
        <v>2</v>
      </c>
      <c r="GP189" s="22">
        <v>2</v>
      </c>
      <c r="GQ189" s="22">
        <v>2</v>
      </c>
      <c r="GR189" s="22">
        <v>2</v>
      </c>
      <c r="GS189" s="22">
        <v>2</v>
      </c>
      <c r="GV189" s="22" t="s">
        <v>2134</v>
      </c>
      <c r="GW189" s="22">
        <v>4</v>
      </c>
      <c r="GX189" s="22">
        <v>2</v>
      </c>
      <c r="GY189" s="22">
        <v>1</v>
      </c>
      <c r="GZ189" s="22">
        <v>2</v>
      </c>
      <c r="HB189" s="22" t="s">
        <v>2134</v>
      </c>
      <c r="HC189" s="22">
        <v>4</v>
      </c>
      <c r="HD189" s="22">
        <v>2</v>
      </c>
      <c r="HE189" s="22">
        <v>1</v>
      </c>
      <c r="HF189" s="22">
        <v>2</v>
      </c>
    </row>
    <row r="190" spans="19:214">
      <c r="S190" s="22" t="s">
        <v>2134</v>
      </c>
      <c r="T190" s="22">
        <v>1</v>
      </c>
      <c r="U190" s="22">
        <v>1</v>
      </c>
      <c r="V190" s="22">
        <v>7</v>
      </c>
      <c r="W190" s="22">
        <v>5</v>
      </c>
      <c r="X190" s="22">
        <v>1</v>
      </c>
      <c r="AJ190" s="22" t="s">
        <v>2134</v>
      </c>
      <c r="AK190" s="22">
        <v>2</v>
      </c>
      <c r="AL190" s="22">
        <v>1</v>
      </c>
      <c r="AM190" s="22">
        <v>7</v>
      </c>
      <c r="AN190" s="22">
        <v>2</v>
      </c>
      <c r="BE190" s="22" t="s">
        <v>2134</v>
      </c>
      <c r="BF190" s="22">
        <v>4</v>
      </c>
      <c r="BG190" s="22">
        <v>4</v>
      </c>
      <c r="BH190" s="22">
        <v>4</v>
      </c>
      <c r="BJ190" s="22" t="s">
        <v>2134</v>
      </c>
      <c r="BK190" s="22">
        <v>4</v>
      </c>
      <c r="BL190" s="22">
        <v>4</v>
      </c>
      <c r="BM190" s="22">
        <v>4</v>
      </c>
      <c r="BS190" s="22" t="s">
        <v>2134</v>
      </c>
      <c r="BT190" s="22">
        <v>4</v>
      </c>
      <c r="BU190" s="22">
        <v>4</v>
      </c>
      <c r="BV190" s="22">
        <v>4</v>
      </c>
      <c r="CF190" s="22" t="s">
        <v>2134</v>
      </c>
      <c r="CG190" s="22">
        <v>5</v>
      </c>
      <c r="CH190" s="22">
        <v>7</v>
      </c>
      <c r="CI190" s="22">
        <v>2</v>
      </c>
      <c r="CK190" s="22" t="s">
        <v>2134</v>
      </c>
      <c r="CL190" s="22">
        <v>5</v>
      </c>
      <c r="CM190" s="22">
        <v>7</v>
      </c>
      <c r="CN190" s="22">
        <v>2</v>
      </c>
      <c r="CS190" s="22" t="s">
        <v>2134</v>
      </c>
      <c r="CT190" s="22">
        <v>2</v>
      </c>
      <c r="CU190" s="22">
        <v>1</v>
      </c>
      <c r="CV190" s="22">
        <v>4</v>
      </c>
      <c r="CW190" s="22">
        <v>8</v>
      </c>
      <c r="CY190" s="22" t="s">
        <v>2134</v>
      </c>
      <c r="CZ190" s="22">
        <v>2</v>
      </c>
      <c r="DA190" s="22">
        <v>1</v>
      </c>
      <c r="DB190" s="22">
        <v>4</v>
      </c>
      <c r="DC190" s="22">
        <v>8</v>
      </c>
      <c r="DE190" s="22" t="s">
        <v>2134</v>
      </c>
      <c r="DF190" s="22">
        <v>2</v>
      </c>
      <c r="DG190" s="22">
        <v>1</v>
      </c>
      <c r="DH190" s="22">
        <v>4</v>
      </c>
      <c r="DI190" s="22">
        <v>8</v>
      </c>
      <c r="EH190" s="22" t="s">
        <v>2134</v>
      </c>
      <c r="EI190" s="22">
        <v>4</v>
      </c>
      <c r="EJ190" s="22">
        <v>4</v>
      </c>
      <c r="EK190" s="22">
        <v>5</v>
      </c>
      <c r="EM190" s="22" t="s">
        <v>2134</v>
      </c>
      <c r="EN190" s="22">
        <v>2</v>
      </c>
      <c r="EO190" s="22">
        <v>2</v>
      </c>
      <c r="EP190" s="22">
        <v>1</v>
      </c>
      <c r="EQ190" s="22">
        <v>5</v>
      </c>
      <c r="EX190" s="22" t="s">
        <v>2134</v>
      </c>
      <c r="EY190" s="22">
        <v>2</v>
      </c>
      <c r="EZ190" s="22">
        <v>1</v>
      </c>
      <c r="FA190" s="22">
        <v>8</v>
      </c>
      <c r="FB190" s="22">
        <v>4</v>
      </c>
      <c r="FE190" s="22" t="s">
        <v>2134</v>
      </c>
      <c r="FF190" s="22">
        <v>2</v>
      </c>
      <c r="FG190" s="22">
        <v>1</v>
      </c>
      <c r="FH190" s="22">
        <v>8</v>
      </c>
      <c r="FI190" s="22">
        <v>4</v>
      </c>
      <c r="FK190" s="22" t="s">
        <v>2134</v>
      </c>
      <c r="FL190" s="22">
        <v>2</v>
      </c>
      <c r="FM190" s="22">
        <v>1</v>
      </c>
      <c r="FN190" s="22">
        <v>8</v>
      </c>
      <c r="FO190" s="22">
        <v>4</v>
      </c>
      <c r="GG190" s="22">
        <v>9237903</v>
      </c>
      <c r="GH190" s="22">
        <v>2</v>
      </c>
      <c r="GI190" s="22">
        <v>2</v>
      </c>
      <c r="GJ190" s="22">
        <v>2</v>
      </c>
      <c r="GK190" s="22">
        <v>2</v>
      </c>
      <c r="GL190" s="22">
        <v>3</v>
      </c>
      <c r="GN190" s="22" t="s">
        <v>2134</v>
      </c>
      <c r="GO190" s="22">
        <v>2</v>
      </c>
      <c r="GP190" s="22">
        <v>2</v>
      </c>
      <c r="GQ190" s="22">
        <v>2</v>
      </c>
      <c r="GR190" s="22">
        <v>2</v>
      </c>
      <c r="GS190" s="22">
        <v>3</v>
      </c>
      <c r="GV190" s="22" t="s">
        <v>2134</v>
      </c>
      <c r="GW190" s="22">
        <v>4</v>
      </c>
      <c r="GX190" s="22">
        <v>2</v>
      </c>
      <c r="GY190" s="22">
        <v>1</v>
      </c>
      <c r="GZ190" s="22">
        <v>3</v>
      </c>
      <c r="HB190" s="22" t="s">
        <v>2134</v>
      </c>
      <c r="HC190" s="22">
        <v>4</v>
      </c>
      <c r="HD190" s="22">
        <v>2</v>
      </c>
      <c r="HE190" s="22">
        <v>1</v>
      </c>
      <c r="HF190" s="22">
        <v>3</v>
      </c>
    </row>
    <row r="191" spans="19:214">
      <c r="S191" s="22" t="s">
        <v>2134</v>
      </c>
      <c r="T191" s="22">
        <v>1</v>
      </c>
      <c r="U191" s="22">
        <v>1</v>
      </c>
      <c r="V191" s="22">
        <v>7</v>
      </c>
      <c r="W191" s="22">
        <v>5</v>
      </c>
      <c r="X191" s="22">
        <v>2</v>
      </c>
      <c r="AJ191" s="22" t="s">
        <v>2134</v>
      </c>
      <c r="AK191" s="22">
        <v>2</v>
      </c>
      <c r="AL191" s="22">
        <v>1</v>
      </c>
      <c r="AM191" s="22">
        <v>7</v>
      </c>
      <c r="AN191" s="22">
        <v>3</v>
      </c>
      <c r="BE191" s="22" t="s">
        <v>2134</v>
      </c>
      <c r="BF191" s="22">
        <v>4</v>
      </c>
      <c r="BG191" s="22">
        <v>4</v>
      </c>
      <c r="BH191" s="22">
        <v>5</v>
      </c>
      <c r="BJ191" s="22" t="s">
        <v>2134</v>
      </c>
      <c r="BK191" s="22">
        <v>4</v>
      </c>
      <c r="BL191" s="22">
        <v>4</v>
      </c>
      <c r="BM191" s="22">
        <v>5</v>
      </c>
      <c r="BS191" s="22" t="s">
        <v>2134</v>
      </c>
      <c r="BT191" s="22">
        <v>4</v>
      </c>
      <c r="BU191" s="22">
        <v>4</v>
      </c>
      <c r="BV191" s="22">
        <v>5</v>
      </c>
      <c r="CF191" s="22" t="s">
        <v>2134</v>
      </c>
      <c r="CG191" s="22">
        <v>5</v>
      </c>
      <c r="CH191" s="22">
        <v>7</v>
      </c>
      <c r="CI191" s="22">
        <v>3</v>
      </c>
      <c r="CK191" s="22" t="s">
        <v>2134</v>
      </c>
      <c r="CL191" s="22">
        <v>5</v>
      </c>
      <c r="CM191" s="22">
        <v>7</v>
      </c>
      <c r="CN191" s="22">
        <v>3</v>
      </c>
      <c r="CS191" s="22" t="s">
        <v>2134</v>
      </c>
      <c r="CT191" s="22">
        <v>2</v>
      </c>
      <c r="CU191" s="22">
        <v>1</v>
      </c>
      <c r="CV191" s="22">
        <v>5</v>
      </c>
      <c r="CW191" s="22">
        <v>1</v>
      </c>
      <c r="CY191" s="22" t="s">
        <v>2134</v>
      </c>
      <c r="CZ191" s="22">
        <v>2</v>
      </c>
      <c r="DA191" s="22">
        <v>1</v>
      </c>
      <c r="DB191" s="22">
        <v>5</v>
      </c>
      <c r="DC191" s="22">
        <v>1</v>
      </c>
      <c r="DE191" s="22" t="s">
        <v>2134</v>
      </c>
      <c r="DF191" s="22">
        <v>2</v>
      </c>
      <c r="DG191" s="22">
        <v>1</v>
      </c>
      <c r="DH191" s="22">
        <v>5</v>
      </c>
      <c r="DI191" s="22">
        <v>1</v>
      </c>
      <c r="EH191" s="22" t="s">
        <v>2134</v>
      </c>
      <c r="EI191" s="22">
        <v>4</v>
      </c>
      <c r="EJ191" s="22">
        <v>4</v>
      </c>
      <c r="EK191" s="22">
        <v>6</v>
      </c>
      <c r="EM191" s="22" t="s">
        <v>2134</v>
      </c>
      <c r="EN191" s="22">
        <v>2</v>
      </c>
      <c r="EO191" s="22">
        <v>2</v>
      </c>
      <c r="EP191" s="22">
        <v>1</v>
      </c>
      <c r="EQ191" s="22">
        <v>6</v>
      </c>
      <c r="EX191" s="22" t="s">
        <v>2134</v>
      </c>
      <c r="EY191" s="22">
        <v>2</v>
      </c>
      <c r="EZ191" s="22">
        <v>1</v>
      </c>
      <c r="FA191" s="22">
        <v>9</v>
      </c>
      <c r="FB191" s="22">
        <v>1</v>
      </c>
      <c r="FE191" s="22" t="s">
        <v>2134</v>
      </c>
      <c r="FF191" s="22">
        <v>2</v>
      </c>
      <c r="FG191" s="22">
        <v>1</v>
      </c>
      <c r="FH191" s="22">
        <v>9</v>
      </c>
      <c r="FI191" s="22">
        <v>1</v>
      </c>
      <c r="FK191" s="22" t="s">
        <v>2134</v>
      </c>
      <c r="FL191" s="22">
        <v>2</v>
      </c>
      <c r="FM191" s="22">
        <v>1</v>
      </c>
      <c r="FN191" s="22">
        <v>9</v>
      </c>
      <c r="FO191" s="22">
        <v>1</v>
      </c>
      <c r="GG191" s="22" t="s">
        <v>2134</v>
      </c>
      <c r="GH191" s="22">
        <v>2</v>
      </c>
      <c r="GI191" s="22">
        <v>2</v>
      </c>
      <c r="GJ191" s="22">
        <v>2</v>
      </c>
      <c r="GK191" s="22">
        <v>3</v>
      </c>
      <c r="GL191" s="22">
        <v>1</v>
      </c>
      <c r="GN191" s="22" t="s">
        <v>2134</v>
      </c>
      <c r="GO191" s="22">
        <v>2</v>
      </c>
      <c r="GP191" s="22">
        <v>2</v>
      </c>
      <c r="GQ191" s="22">
        <v>2</v>
      </c>
      <c r="GR191" s="22">
        <v>3</v>
      </c>
      <c r="GS191" s="22">
        <v>1</v>
      </c>
      <c r="GV191" s="22" t="s">
        <v>2134</v>
      </c>
      <c r="GW191" s="22">
        <v>4</v>
      </c>
      <c r="GX191" s="22">
        <v>2</v>
      </c>
      <c r="GY191" s="22">
        <v>1</v>
      </c>
      <c r="GZ191" s="22">
        <v>4</v>
      </c>
      <c r="HB191" s="22" t="s">
        <v>2134</v>
      </c>
      <c r="HC191" s="22">
        <v>4</v>
      </c>
      <c r="HD191" s="22">
        <v>2</v>
      </c>
      <c r="HE191" s="22">
        <v>1</v>
      </c>
      <c r="HF191" s="22">
        <v>4</v>
      </c>
    </row>
    <row r="192" spans="19:214">
      <c r="S192" s="22" t="s">
        <v>2134</v>
      </c>
      <c r="T192" s="22">
        <v>1</v>
      </c>
      <c r="U192" s="22">
        <v>1</v>
      </c>
      <c r="V192" s="22">
        <v>7</v>
      </c>
      <c r="W192" s="22">
        <v>5</v>
      </c>
      <c r="X192" s="22">
        <v>3</v>
      </c>
      <c r="AJ192" s="22" t="s">
        <v>2134</v>
      </c>
      <c r="AK192" s="22">
        <v>2</v>
      </c>
      <c r="AL192" s="22">
        <v>1</v>
      </c>
      <c r="AM192" s="22">
        <v>7</v>
      </c>
      <c r="AN192" s="22">
        <v>4</v>
      </c>
      <c r="BE192" s="22" t="s">
        <v>2134</v>
      </c>
      <c r="BF192" s="22">
        <v>4</v>
      </c>
      <c r="BG192" s="22">
        <v>4</v>
      </c>
      <c r="BH192" s="22">
        <v>6</v>
      </c>
      <c r="BJ192" s="22" t="s">
        <v>2134</v>
      </c>
      <c r="BK192" s="22">
        <v>4</v>
      </c>
      <c r="BL192" s="22">
        <v>4</v>
      </c>
      <c r="BM192" s="22">
        <v>6</v>
      </c>
      <c r="BS192" s="22" t="s">
        <v>2134</v>
      </c>
      <c r="BT192" s="22">
        <v>4</v>
      </c>
      <c r="BU192" s="22">
        <v>4</v>
      </c>
      <c r="BV192" s="22">
        <v>6</v>
      </c>
      <c r="CF192" s="22" t="s">
        <v>2134</v>
      </c>
      <c r="CG192" s="22">
        <v>5</v>
      </c>
      <c r="CH192" s="22">
        <v>7</v>
      </c>
      <c r="CI192" s="22">
        <v>4</v>
      </c>
      <c r="CK192" s="22" t="s">
        <v>2134</v>
      </c>
      <c r="CL192" s="22">
        <v>5</v>
      </c>
      <c r="CM192" s="22">
        <v>7</v>
      </c>
      <c r="CN192" s="22">
        <v>4</v>
      </c>
      <c r="CS192" s="22" t="s">
        <v>2134</v>
      </c>
      <c r="CT192" s="22">
        <v>2</v>
      </c>
      <c r="CU192" s="22">
        <v>1</v>
      </c>
      <c r="CV192" s="22">
        <v>5</v>
      </c>
      <c r="CW192" s="22">
        <v>2</v>
      </c>
      <c r="CY192" s="22" t="s">
        <v>2134</v>
      </c>
      <c r="CZ192" s="22">
        <v>2</v>
      </c>
      <c r="DA192" s="22">
        <v>1</v>
      </c>
      <c r="DB192" s="22">
        <v>5</v>
      </c>
      <c r="DC192" s="22">
        <v>2</v>
      </c>
      <c r="DE192" s="22" t="s">
        <v>2134</v>
      </c>
      <c r="DF192" s="22">
        <v>2</v>
      </c>
      <c r="DG192" s="22">
        <v>1</v>
      </c>
      <c r="DH192" s="22">
        <v>5</v>
      </c>
      <c r="DI192" s="22">
        <v>2</v>
      </c>
      <c r="EH192" s="22" t="s">
        <v>2134</v>
      </c>
      <c r="EI192" s="22">
        <v>4</v>
      </c>
      <c r="EJ192" s="22">
        <v>4</v>
      </c>
      <c r="EK192" s="22">
        <v>7</v>
      </c>
      <c r="EM192" s="22" t="s">
        <v>2134</v>
      </c>
      <c r="EN192" s="22">
        <v>2</v>
      </c>
      <c r="EO192" s="22">
        <v>2</v>
      </c>
      <c r="EP192" s="22">
        <v>1</v>
      </c>
      <c r="EQ192" s="22">
        <v>7</v>
      </c>
      <c r="EX192" s="22" t="s">
        <v>2134</v>
      </c>
      <c r="EY192" s="22">
        <v>2</v>
      </c>
      <c r="EZ192" s="22">
        <v>1</v>
      </c>
      <c r="FA192" s="22">
        <v>9</v>
      </c>
      <c r="FB192" s="22">
        <v>2</v>
      </c>
      <c r="FE192" s="22" t="s">
        <v>2134</v>
      </c>
      <c r="FF192" s="22">
        <v>2</v>
      </c>
      <c r="FG192" s="22">
        <v>1</v>
      </c>
      <c r="FH192" s="22">
        <v>9</v>
      </c>
      <c r="FI192" s="22">
        <v>2</v>
      </c>
      <c r="FK192" s="22" t="s">
        <v>2134</v>
      </c>
      <c r="FL192" s="22">
        <v>2</v>
      </c>
      <c r="FM192" s="22">
        <v>1</v>
      </c>
      <c r="FN192" s="22">
        <v>9</v>
      </c>
      <c r="FO192" s="22">
        <v>2</v>
      </c>
      <c r="GG192" s="22">
        <v>9237852</v>
      </c>
      <c r="GH192" s="22">
        <v>2</v>
      </c>
      <c r="GI192" s="22">
        <v>2</v>
      </c>
      <c r="GJ192" s="22">
        <v>2</v>
      </c>
      <c r="GK192" s="22">
        <v>3</v>
      </c>
      <c r="GL192" s="22">
        <v>2</v>
      </c>
      <c r="GN192" s="22" t="s">
        <v>2134</v>
      </c>
      <c r="GO192" s="22">
        <v>2</v>
      </c>
      <c r="GP192" s="22">
        <v>2</v>
      </c>
      <c r="GQ192" s="22">
        <v>2</v>
      </c>
      <c r="GR192" s="22">
        <v>3</v>
      </c>
      <c r="GS192" s="22">
        <v>2</v>
      </c>
      <c r="GV192" s="22" t="s">
        <v>2134</v>
      </c>
      <c r="GW192" s="22">
        <v>4</v>
      </c>
      <c r="GX192" s="22">
        <v>2</v>
      </c>
      <c r="GY192" s="22">
        <v>2</v>
      </c>
      <c r="GZ192" s="22">
        <v>1</v>
      </c>
      <c r="HB192" s="22" t="s">
        <v>2134</v>
      </c>
      <c r="HC192" s="22">
        <v>4</v>
      </c>
      <c r="HD192" s="22">
        <v>2</v>
      </c>
      <c r="HE192" s="22">
        <v>2</v>
      </c>
      <c r="HF192" s="22">
        <v>1</v>
      </c>
    </row>
    <row r="193" spans="19:214">
      <c r="S193" s="22" t="s">
        <v>2134</v>
      </c>
      <c r="T193" s="22">
        <v>1</v>
      </c>
      <c r="U193" s="22">
        <v>1</v>
      </c>
      <c r="V193" s="22">
        <v>7</v>
      </c>
      <c r="W193" s="22">
        <v>5</v>
      </c>
      <c r="X193" s="22">
        <v>4</v>
      </c>
      <c r="AJ193" s="22" t="s">
        <v>2134</v>
      </c>
      <c r="AK193" s="22">
        <v>2</v>
      </c>
      <c r="AL193" s="22">
        <v>1</v>
      </c>
      <c r="AM193" s="22">
        <v>7</v>
      </c>
      <c r="AN193" s="22">
        <v>5</v>
      </c>
      <c r="BE193" s="22" t="s">
        <v>2809</v>
      </c>
      <c r="BF193" s="22">
        <v>4</v>
      </c>
      <c r="BG193" s="22">
        <v>4</v>
      </c>
      <c r="BH193" s="22">
        <v>7</v>
      </c>
      <c r="BJ193" s="22" t="s">
        <v>2134</v>
      </c>
      <c r="BK193" s="22">
        <v>4</v>
      </c>
      <c r="BL193" s="22">
        <v>4</v>
      </c>
      <c r="BM193" s="22">
        <v>7</v>
      </c>
      <c r="BS193" s="22" t="s">
        <v>2134</v>
      </c>
      <c r="BT193" s="22">
        <v>4</v>
      </c>
      <c r="BU193" s="22">
        <v>4</v>
      </c>
      <c r="BV193" s="22">
        <v>7</v>
      </c>
      <c r="CF193" s="22" t="s">
        <v>2134</v>
      </c>
      <c r="CG193" s="22">
        <v>5</v>
      </c>
      <c r="CH193" s="22">
        <v>7</v>
      </c>
      <c r="CI193" s="22">
        <v>5</v>
      </c>
      <c r="CK193" s="22" t="s">
        <v>2134</v>
      </c>
      <c r="CL193" s="22">
        <v>5</v>
      </c>
      <c r="CM193" s="22">
        <v>7</v>
      </c>
      <c r="CN193" s="22">
        <v>5</v>
      </c>
      <c r="CS193" s="22" t="s">
        <v>2134</v>
      </c>
      <c r="CT193" s="22">
        <v>2</v>
      </c>
      <c r="CU193" s="22">
        <v>1</v>
      </c>
      <c r="CV193" s="22">
        <v>5</v>
      </c>
      <c r="CW193" s="22">
        <v>3</v>
      </c>
      <c r="CY193" s="22" t="s">
        <v>2134</v>
      </c>
      <c r="CZ193" s="22">
        <v>2</v>
      </c>
      <c r="DA193" s="22">
        <v>1</v>
      </c>
      <c r="DB193" s="22">
        <v>5</v>
      </c>
      <c r="DC193" s="22">
        <v>3</v>
      </c>
      <c r="DE193" s="22" t="s">
        <v>2134</v>
      </c>
      <c r="DF193" s="22">
        <v>2</v>
      </c>
      <c r="DG193" s="22">
        <v>1</v>
      </c>
      <c r="DH193" s="22">
        <v>5</v>
      </c>
      <c r="DI193" s="22">
        <v>3</v>
      </c>
      <c r="EH193" s="22" t="s">
        <v>2134</v>
      </c>
      <c r="EI193" s="22">
        <v>4</v>
      </c>
      <c r="EJ193" s="22">
        <v>4</v>
      </c>
      <c r="EK193" s="22">
        <v>8</v>
      </c>
      <c r="EM193" s="22" t="s">
        <v>2134</v>
      </c>
      <c r="EN193" s="22">
        <v>2</v>
      </c>
      <c r="EO193" s="22">
        <v>2</v>
      </c>
      <c r="EP193" s="22">
        <v>1</v>
      </c>
      <c r="EQ193" s="22">
        <v>8</v>
      </c>
      <c r="EX193" s="22" t="s">
        <v>2134</v>
      </c>
      <c r="EY193" s="22">
        <v>2</v>
      </c>
      <c r="EZ193" s="22">
        <v>1</v>
      </c>
      <c r="FA193" s="22">
        <v>9</v>
      </c>
      <c r="FB193" s="22">
        <v>3</v>
      </c>
      <c r="FE193" s="22" t="s">
        <v>2134</v>
      </c>
      <c r="FF193" s="22">
        <v>2</v>
      </c>
      <c r="FG193" s="22">
        <v>1</v>
      </c>
      <c r="FH193" s="22">
        <v>9</v>
      </c>
      <c r="FI193" s="22">
        <v>3</v>
      </c>
      <c r="FK193" s="22" t="s">
        <v>2134</v>
      </c>
      <c r="FL193" s="22">
        <v>2</v>
      </c>
      <c r="FM193" s="22">
        <v>1</v>
      </c>
      <c r="FN193" s="22">
        <v>9</v>
      </c>
      <c r="FO193" s="22">
        <v>3</v>
      </c>
      <c r="GG193" s="22">
        <v>9237852</v>
      </c>
      <c r="GH193" s="22">
        <v>2</v>
      </c>
      <c r="GI193" s="22">
        <v>2</v>
      </c>
      <c r="GJ193" s="22">
        <v>2</v>
      </c>
      <c r="GK193" s="22">
        <v>3</v>
      </c>
      <c r="GL193" s="22">
        <v>3</v>
      </c>
      <c r="GN193" s="22" t="s">
        <v>2134</v>
      </c>
      <c r="GO193" s="22">
        <v>2</v>
      </c>
      <c r="GP193" s="22">
        <v>2</v>
      </c>
      <c r="GQ193" s="22">
        <v>2</v>
      </c>
      <c r="GR193" s="22">
        <v>3</v>
      </c>
      <c r="GS193" s="22">
        <v>3</v>
      </c>
      <c r="GV193" s="22">
        <v>9238120</v>
      </c>
      <c r="GW193" s="22">
        <v>4</v>
      </c>
      <c r="GX193" s="22">
        <v>2</v>
      </c>
      <c r="GY193" s="22">
        <v>2</v>
      </c>
      <c r="GZ193" s="22">
        <v>2</v>
      </c>
      <c r="HB193" s="22" t="s">
        <v>2134</v>
      </c>
      <c r="HC193" s="22">
        <v>4</v>
      </c>
      <c r="HD193" s="22">
        <v>2</v>
      </c>
      <c r="HE193" s="22">
        <v>2</v>
      </c>
      <c r="HF193" s="22">
        <v>2</v>
      </c>
    </row>
    <row r="194" spans="19:214">
      <c r="S194" s="22" t="s">
        <v>2134</v>
      </c>
      <c r="T194" s="22">
        <v>1</v>
      </c>
      <c r="U194" s="22">
        <v>1</v>
      </c>
      <c r="V194" s="22">
        <v>7</v>
      </c>
      <c r="W194" s="22">
        <v>6</v>
      </c>
      <c r="X194" s="22">
        <v>1</v>
      </c>
      <c r="AJ194" s="22" t="s">
        <v>2692</v>
      </c>
      <c r="AK194" s="22">
        <v>2</v>
      </c>
      <c r="AL194" s="22">
        <v>2</v>
      </c>
      <c r="AM194" s="22">
        <v>1</v>
      </c>
      <c r="AN194" s="22">
        <v>1</v>
      </c>
      <c r="BE194" s="22" t="s">
        <v>2134</v>
      </c>
      <c r="BF194" s="22">
        <v>4</v>
      </c>
      <c r="BG194" s="22">
        <v>5</v>
      </c>
      <c r="BH194" s="22">
        <v>1</v>
      </c>
      <c r="BJ194" s="22" t="s">
        <v>2134</v>
      </c>
      <c r="BK194" s="22">
        <v>4</v>
      </c>
      <c r="BL194" s="22">
        <v>5</v>
      </c>
      <c r="BM194" s="22">
        <v>1</v>
      </c>
      <c r="BS194" s="22" t="s">
        <v>2134</v>
      </c>
      <c r="BT194" s="22">
        <v>4</v>
      </c>
      <c r="BU194" s="22">
        <v>5</v>
      </c>
      <c r="BV194" s="22">
        <v>1</v>
      </c>
      <c r="CF194" s="22" t="s">
        <v>2134</v>
      </c>
      <c r="CG194" s="22">
        <v>6</v>
      </c>
      <c r="CH194" s="22">
        <v>1</v>
      </c>
      <c r="CI194" s="22">
        <v>1</v>
      </c>
      <c r="CK194" s="22" t="s">
        <v>2134</v>
      </c>
      <c r="CL194" s="22">
        <v>6</v>
      </c>
      <c r="CM194" s="22">
        <v>1</v>
      </c>
      <c r="CN194" s="22">
        <v>1</v>
      </c>
      <c r="CS194" s="22" t="s">
        <v>2134</v>
      </c>
      <c r="CT194" s="22">
        <v>2</v>
      </c>
      <c r="CU194" s="22">
        <v>1</v>
      </c>
      <c r="CV194" s="22">
        <v>5</v>
      </c>
      <c r="CW194" s="22">
        <v>4</v>
      </c>
      <c r="CY194" s="22" t="s">
        <v>2134</v>
      </c>
      <c r="CZ194" s="22">
        <v>2</v>
      </c>
      <c r="DA194" s="22">
        <v>1</v>
      </c>
      <c r="DB194" s="22">
        <v>5</v>
      </c>
      <c r="DC194" s="22">
        <v>4</v>
      </c>
      <c r="DE194" s="22" t="s">
        <v>2134</v>
      </c>
      <c r="DF194" s="22">
        <v>2</v>
      </c>
      <c r="DG194" s="22">
        <v>1</v>
      </c>
      <c r="DH194" s="22">
        <v>5</v>
      </c>
      <c r="DI194" s="22">
        <v>4</v>
      </c>
      <c r="EH194" s="22" t="s">
        <v>2134</v>
      </c>
      <c r="EI194" s="22">
        <v>4</v>
      </c>
      <c r="EJ194" s="22">
        <v>4</v>
      </c>
      <c r="EK194" s="22">
        <v>9</v>
      </c>
      <c r="EM194" s="22" t="s">
        <v>2134</v>
      </c>
      <c r="EN194" s="22">
        <v>2</v>
      </c>
      <c r="EO194" s="22">
        <v>2</v>
      </c>
      <c r="EP194" s="22">
        <v>1</v>
      </c>
      <c r="EQ194" s="22">
        <v>9</v>
      </c>
      <c r="EX194" s="22" t="s">
        <v>2134</v>
      </c>
      <c r="EY194" s="22">
        <v>2</v>
      </c>
      <c r="EZ194" s="22">
        <v>1</v>
      </c>
      <c r="FA194" s="22">
        <v>9</v>
      </c>
      <c r="FB194" s="22">
        <v>4</v>
      </c>
      <c r="FE194" s="22" t="s">
        <v>2134</v>
      </c>
      <c r="FF194" s="22">
        <v>2</v>
      </c>
      <c r="FG194" s="22">
        <v>1</v>
      </c>
      <c r="FH194" s="22">
        <v>9</v>
      </c>
      <c r="FI194" s="22">
        <v>4</v>
      </c>
      <c r="FK194" s="22" t="s">
        <v>2134</v>
      </c>
      <c r="FL194" s="22">
        <v>2</v>
      </c>
      <c r="FM194" s="22">
        <v>1</v>
      </c>
      <c r="FN194" s="22">
        <v>9</v>
      </c>
      <c r="FO194" s="22">
        <v>4</v>
      </c>
      <c r="GG194" s="22" t="s">
        <v>2134</v>
      </c>
      <c r="GH194" s="22">
        <v>2</v>
      </c>
      <c r="GI194" s="22">
        <v>2</v>
      </c>
      <c r="GJ194" s="22">
        <v>3</v>
      </c>
      <c r="GK194" s="22">
        <v>1</v>
      </c>
      <c r="GL194" s="22">
        <v>1</v>
      </c>
      <c r="GN194" s="22" t="s">
        <v>2134</v>
      </c>
      <c r="GO194" s="22">
        <v>2</v>
      </c>
      <c r="GP194" s="22">
        <v>2</v>
      </c>
      <c r="GQ194" s="22">
        <v>3</v>
      </c>
      <c r="GR194" s="22">
        <v>1</v>
      </c>
      <c r="GS194" s="22">
        <v>1</v>
      </c>
      <c r="GV194" s="22">
        <v>9238121</v>
      </c>
      <c r="GW194" s="22">
        <v>4</v>
      </c>
      <c r="GX194" s="22">
        <v>2</v>
      </c>
      <c r="GY194" s="22">
        <v>2</v>
      </c>
      <c r="GZ194" s="22">
        <v>3</v>
      </c>
      <c r="HB194" s="22" t="s">
        <v>2134</v>
      </c>
      <c r="HC194" s="22">
        <v>4</v>
      </c>
      <c r="HD194" s="22">
        <v>2</v>
      </c>
      <c r="HE194" s="22">
        <v>2</v>
      </c>
      <c r="HF194" s="22">
        <v>3</v>
      </c>
    </row>
    <row r="195" spans="19:214">
      <c r="S195" s="22" t="s">
        <v>2134</v>
      </c>
      <c r="T195" s="22">
        <v>1</v>
      </c>
      <c r="U195" s="22">
        <v>1</v>
      </c>
      <c r="V195" s="22">
        <v>7</v>
      </c>
      <c r="W195" s="22">
        <v>6</v>
      </c>
      <c r="X195" s="22">
        <v>2</v>
      </c>
      <c r="AJ195" s="22" t="s">
        <v>2134</v>
      </c>
      <c r="AK195" s="22">
        <v>2</v>
      </c>
      <c r="AL195" s="22">
        <v>2</v>
      </c>
      <c r="AM195" s="22">
        <v>1</v>
      </c>
      <c r="AN195" s="22">
        <v>2</v>
      </c>
      <c r="BE195" s="22" t="s">
        <v>2134</v>
      </c>
      <c r="BF195" s="22">
        <v>4</v>
      </c>
      <c r="BG195" s="22">
        <v>5</v>
      </c>
      <c r="BH195" s="22">
        <v>2</v>
      </c>
      <c r="BJ195" s="22" t="s">
        <v>2134</v>
      </c>
      <c r="BK195" s="22">
        <v>4</v>
      </c>
      <c r="BL195" s="22">
        <v>5</v>
      </c>
      <c r="BM195" s="22">
        <v>2</v>
      </c>
      <c r="BS195" s="22" t="s">
        <v>2134</v>
      </c>
      <c r="BT195" s="22">
        <v>4</v>
      </c>
      <c r="BU195" s="22">
        <v>5</v>
      </c>
      <c r="BV195" s="22">
        <v>2</v>
      </c>
      <c r="CF195" s="22" t="s">
        <v>2134</v>
      </c>
      <c r="CG195" s="22">
        <v>6</v>
      </c>
      <c r="CH195" s="22">
        <v>1</v>
      </c>
      <c r="CI195" s="22">
        <v>2</v>
      </c>
      <c r="CK195" s="22" t="s">
        <v>2134</v>
      </c>
      <c r="CL195" s="22">
        <v>6</v>
      </c>
      <c r="CM195" s="22">
        <v>1</v>
      </c>
      <c r="CN195" s="22">
        <v>2</v>
      </c>
      <c r="CS195" s="22" t="s">
        <v>2134</v>
      </c>
      <c r="CT195" s="22">
        <v>2</v>
      </c>
      <c r="CU195" s="22">
        <v>1</v>
      </c>
      <c r="CV195" s="22">
        <v>5</v>
      </c>
      <c r="CW195" s="22">
        <v>5</v>
      </c>
      <c r="CY195" s="22" t="s">
        <v>2134</v>
      </c>
      <c r="CZ195" s="22">
        <v>2</v>
      </c>
      <c r="DA195" s="22">
        <v>1</v>
      </c>
      <c r="DB195" s="22">
        <v>5</v>
      </c>
      <c r="DC195" s="22">
        <v>5</v>
      </c>
      <c r="DE195" s="22" t="s">
        <v>2134</v>
      </c>
      <c r="DF195" s="22">
        <v>2</v>
      </c>
      <c r="DG195" s="22">
        <v>1</v>
      </c>
      <c r="DH195" s="22">
        <v>5</v>
      </c>
      <c r="DI195" s="22">
        <v>5</v>
      </c>
      <c r="EM195" s="22" t="s">
        <v>2134</v>
      </c>
      <c r="EN195" s="22">
        <v>2</v>
      </c>
      <c r="EO195" s="22">
        <v>2</v>
      </c>
      <c r="EP195" s="22">
        <v>2</v>
      </c>
      <c r="EQ195" s="22">
        <v>1</v>
      </c>
      <c r="EX195" s="22" t="s">
        <v>2134</v>
      </c>
      <c r="EY195" s="22">
        <v>2</v>
      </c>
      <c r="EZ195" s="22">
        <v>2</v>
      </c>
      <c r="FA195" s="22">
        <v>1</v>
      </c>
      <c r="FB195" s="22">
        <v>1</v>
      </c>
      <c r="FE195" s="22" t="s">
        <v>2134</v>
      </c>
      <c r="FF195" s="22">
        <v>2</v>
      </c>
      <c r="FG195" s="22">
        <v>2</v>
      </c>
      <c r="FH195" s="22">
        <v>1</v>
      </c>
      <c r="FI195" s="22">
        <v>1</v>
      </c>
      <c r="FK195" s="22" t="s">
        <v>2134</v>
      </c>
      <c r="FL195" s="22">
        <v>2</v>
      </c>
      <c r="FM195" s="22">
        <v>2</v>
      </c>
      <c r="FN195" s="22">
        <v>1</v>
      </c>
      <c r="FO195" s="22">
        <v>1</v>
      </c>
      <c r="GG195" s="22" t="s">
        <v>2134</v>
      </c>
      <c r="GH195" s="22">
        <v>2</v>
      </c>
      <c r="GI195" s="22">
        <v>2</v>
      </c>
      <c r="GJ195" s="22">
        <v>3</v>
      </c>
      <c r="GK195" s="22">
        <v>1</v>
      </c>
      <c r="GL195" s="22">
        <v>2</v>
      </c>
      <c r="GN195" s="22" t="s">
        <v>2134</v>
      </c>
      <c r="GO195" s="22">
        <v>2</v>
      </c>
      <c r="GP195" s="22">
        <v>2</v>
      </c>
      <c r="GQ195" s="22">
        <v>3</v>
      </c>
      <c r="GR195" s="22">
        <v>1</v>
      </c>
      <c r="GS195" s="22">
        <v>2</v>
      </c>
      <c r="GV195" s="22">
        <v>9238123</v>
      </c>
      <c r="GW195" s="22">
        <v>4</v>
      </c>
      <c r="GX195" s="22">
        <v>2</v>
      </c>
      <c r="GY195" s="22">
        <v>2</v>
      </c>
      <c r="GZ195" s="22">
        <v>4</v>
      </c>
      <c r="HB195" s="22" t="s">
        <v>2134</v>
      </c>
      <c r="HC195" s="22">
        <v>4</v>
      </c>
      <c r="HD195" s="22">
        <v>2</v>
      </c>
      <c r="HE195" s="22">
        <v>2</v>
      </c>
      <c r="HF195" s="22">
        <v>4</v>
      </c>
    </row>
    <row r="196" spans="19:214">
      <c r="S196" s="22" t="s">
        <v>2134</v>
      </c>
      <c r="T196" s="22">
        <v>1</v>
      </c>
      <c r="U196" s="22">
        <v>1</v>
      </c>
      <c r="V196" s="22">
        <v>7</v>
      </c>
      <c r="W196" s="22">
        <v>6</v>
      </c>
      <c r="X196" s="22">
        <v>3</v>
      </c>
      <c r="AJ196" s="22" t="s">
        <v>2134</v>
      </c>
      <c r="AK196" s="22">
        <v>2</v>
      </c>
      <c r="AL196" s="22">
        <v>2</v>
      </c>
      <c r="AM196" s="22">
        <v>1</v>
      </c>
      <c r="AN196" s="22">
        <v>3</v>
      </c>
      <c r="BE196" s="22" t="s">
        <v>2134</v>
      </c>
      <c r="BF196" s="22">
        <v>4</v>
      </c>
      <c r="BG196" s="22">
        <v>5</v>
      </c>
      <c r="BH196" s="22">
        <v>3</v>
      </c>
      <c r="BJ196" s="22" t="s">
        <v>2134</v>
      </c>
      <c r="BK196" s="22">
        <v>4</v>
      </c>
      <c r="BL196" s="22">
        <v>5</v>
      </c>
      <c r="BM196" s="22">
        <v>3</v>
      </c>
      <c r="BS196" s="22" t="s">
        <v>2134</v>
      </c>
      <c r="BT196" s="22">
        <v>4</v>
      </c>
      <c r="BU196" s="22">
        <v>5</v>
      </c>
      <c r="BV196" s="22">
        <v>3</v>
      </c>
      <c r="CF196" s="22" t="s">
        <v>2134</v>
      </c>
      <c r="CG196" s="22">
        <v>6</v>
      </c>
      <c r="CH196" s="22">
        <v>1</v>
      </c>
      <c r="CI196" s="22">
        <v>3</v>
      </c>
      <c r="CK196" s="22" t="s">
        <v>2134</v>
      </c>
      <c r="CL196" s="22">
        <v>6</v>
      </c>
      <c r="CM196" s="22">
        <v>1</v>
      </c>
      <c r="CN196" s="22">
        <v>3</v>
      </c>
      <c r="CS196" s="22" t="s">
        <v>2134</v>
      </c>
      <c r="CT196" s="22">
        <v>2</v>
      </c>
      <c r="CU196" s="22">
        <v>1</v>
      </c>
      <c r="CV196" s="22">
        <v>5</v>
      </c>
      <c r="CW196" s="22">
        <v>6</v>
      </c>
      <c r="CY196" s="22" t="s">
        <v>2134</v>
      </c>
      <c r="CZ196" s="22">
        <v>2</v>
      </c>
      <c r="DA196" s="22">
        <v>1</v>
      </c>
      <c r="DB196" s="22">
        <v>5</v>
      </c>
      <c r="DC196" s="22">
        <v>6</v>
      </c>
      <c r="DE196" s="22" t="s">
        <v>2134</v>
      </c>
      <c r="DF196" s="22">
        <v>2</v>
      </c>
      <c r="DG196" s="22">
        <v>1</v>
      </c>
      <c r="DH196" s="22">
        <v>5</v>
      </c>
      <c r="DI196" s="22">
        <v>6</v>
      </c>
      <c r="EM196" s="22" t="s">
        <v>2134</v>
      </c>
      <c r="EN196" s="22">
        <v>2</v>
      </c>
      <c r="EO196" s="22">
        <v>2</v>
      </c>
      <c r="EP196" s="22">
        <v>2</v>
      </c>
      <c r="EQ196" s="22">
        <v>2</v>
      </c>
      <c r="EX196" s="22" t="s">
        <v>2134</v>
      </c>
      <c r="EY196" s="22">
        <v>2</v>
      </c>
      <c r="EZ196" s="22">
        <v>2</v>
      </c>
      <c r="FA196" s="22">
        <v>1</v>
      </c>
      <c r="FB196" s="22">
        <v>2</v>
      </c>
      <c r="FE196" s="22" t="s">
        <v>2134</v>
      </c>
      <c r="FF196" s="22">
        <v>2</v>
      </c>
      <c r="FG196" s="22">
        <v>2</v>
      </c>
      <c r="FH196" s="22">
        <v>1</v>
      </c>
      <c r="FI196" s="22">
        <v>2</v>
      </c>
      <c r="FK196" s="22" t="s">
        <v>2134</v>
      </c>
      <c r="FL196" s="22">
        <v>2</v>
      </c>
      <c r="FM196" s="22">
        <v>2</v>
      </c>
      <c r="FN196" s="22">
        <v>1</v>
      </c>
      <c r="FO196" s="22">
        <v>2</v>
      </c>
      <c r="GG196" s="22" t="s">
        <v>2134</v>
      </c>
      <c r="GH196" s="22">
        <v>2</v>
      </c>
      <c r="GI196" s="22">
        <v>2</v>
      </c>
      <c r="GJ196" s="22">
        <v>3</v>
      </c>
      <c r="GK196" s="22">
        <v>1</v>
      </c>
      <c r="GL196" s="22">
        <v>3</v>
      </c>
      <c r="GN196" s="22" t="s">
        <v>2134</v>
      </c>
      <c r="GO196" s="22">
        <v>2</v>
      </c>
      <c r="GP196" s="22">
        <v>2</v>
      </c>
      <c r="GQ196" s="22">
        <v>3</v>
      </c>
      <c r="GR196" s="22">
        <v>1</v>
      </c>
      <c r="GS196" s="22">
        <v>3</v>
      </c>
      <c r="GV196" s="22" t="s">
        <v>2134</v>
      </c>
      <c r="GW196" s="22">
        <v>4</v>
      </c>
      <c r="GX196" s="22">
        <v>2</v>
      </c>
      <c r="GY196" s="22">
        <v>3</v>
      </c>
      <c r="GZ196" s="22">
        <v>1</v>
      </c>
      <c r="HB196" s="22" t="s">
        <v>2134</v>
      </c>
      <c r="HC196" s="22">
        <v>4</v>
      </c>
      <c r="HD196" s="22">
        <v>2</v>
      </c>
      <c r="HE196" s="22">
        <v>3</v>
      </c>
      <c r="HF196" s="22">
        <v>1</v>
      </c>
    </row>
    <row r="197" spans="19:214">
      <c r="S197" s="22" t="s">
        <v>2134</v>
      </c>
      <c r="T197" s="22">
        <v>1</v>
      </c>
      <c r="U197" s="22">
        <v>1</v>
      </c>
      <c r="V197" s="22">
        <v>7</v>
      </c>
      <c r="W197" s="22">
        <v>6</v>
      </c>
      <c r="X197" s="22">
        <v>4</v>
      </c>
      <c r="AJ197" s="22" t="s">
        <v>2134</v>
      </c>
      <c r="AK197" s="22">
        <v>2</v>
      </c>
      <c r="AL197" s="22">
        <v>2</v>
      </c>
      <c r="AM197" s="22">
        <v>1</v>
      </c>
      <c r="AN197" s="22">
        <v>4</v>
      </c>
      <c r="BE197" s="22" t="s">
        <v>2134</v>
      </c>
      <c r="BF197" s="22">
        <v>4</v>
      </c>
      <c r="BG197" s="22">
        <v>5</v>
      </c>
      <c r="BH197" s="22">
        <v>4</v>
      </c>
      <c r="BJ197" s="22" t="s">
        <v>2134</v>
      </c>
      <c r="BK197" s="22">
        <v>4</v>
      </c>
      <c r="BL197" s="22">
        <v>5</v>
      </c>
      <c r="BM197" s="22">
        <v>4</v>
      </c>
      <c r="BS197" s="22" t="s">
        <v>2134</v>
      </c>
      <c r="BT197" s="22">
        <v>4</v>
      </c>
      <c r="BU197" s="22">
        <v>5</v>
      </c>
      <c r="BV197" s="22">
        <v>4</v>
      </c>
      <c r="CF197" s="22" t="s">
        <v>2134</v>
      </c>
      <c r="CG197" s="22">
        <v>6</v>
      </c>
      <c r="CH197" s="22">
        <v>1</v>
      </c>
      <c r="CI197" s="22">
        <v>4</v>
      </c>
      <c r="CK197" s="22" t="s">
        <v>2134</v>
      </c>
      <c r="CL197" s="22">
        <v>6</v>
      </c>
      <c r="CM197" s="22">
        <v>1</v>
      </c>
      <c r="CN197" s="22">
        <v>4</v>
      </c>
      <c r="CS197" s="22" t="s">
        <v>2134</v>
      </c>
      <c r="CT197" s="22">
        <v>2</v>
      </c>
      <c r="CU197" s="22">
        <v>1</v>
      </c>
      <c r="CV197" s="22">
        <v>5</v>
      </c>
      <c r="CW197" s="22">
        <v>7</v>
      </c>
      <c r="CY197" s="22" t="s">
        <v>2134</v>
      </c>
      <c r="CZ197" s="22">
        <v>2</v>
      </c>
      <c r="DA197" s="22">
        <v>1</v>
      </c>
      <c r="DB197" s="22">
        <v>5</v>
      </c>
      <c r="DC197" s="22">
        <v>7</v>
      </c>
      <c r="DE197" s="22" t="s">
        <v>2134</v>
      </c>
      <c r="DF197" s="22">
        <v>2</v>
      </c>
      <c r="DG197" s="22">
        <v>1</v>
      </c>
      <c r="DH197" s="22">
        <v>5</v>
      </c>
      <c r="DI197" s="22">
        <v>7</v>
      </c>
      <c r="EM197" s="22" t="s">
        <v>2134</v>
      </c>
      <c r="EN197" s="22">
        <v>2</v>
      </c>
      <c r="EO197" s="22">
        <v>2</v>
      </c>
      <c r="EP197" s="22">
        <v>2</v>
      </c>
      <c r="EQ197" s="22">
        <v>3</v>
      </c>
      <c r="EX197" s="22" t="s">
        <v>2134</v>
      </c>
      <c r="EY197" s="22">
        <v>2</v>
      </c>
      <c r="EZ197" s="22">
        <v>2</v>
      </c>
      <c r="FA197" s="22">
        <v>1</v>
      </c>
      <c r="FB197" s="22">
        <v>3</v>
      </c>
      <c r="FE197" s="22" t="s">
        <v>2134</v>
      </c>
      <c r="FF197" s="22">
        <v>2</v>
      </c>
      <c r="FG197" s="22">
        <v>2</v>
      </c>
      <c r="FH197" s="22">
        <v>1</v>
      </c>
      <c r="FI197" s="22">
        <v>3</v>
      </c>
      <c r="FK197" s="22" t="s">
        <v>2134</v>
      </c>
      <c r="FL197" s="22">
        <v>2</v>
      </c>
      <c r="FM197" s="22">
        <v>2</v>
      </c>
      <c r="FN197" s="22">
        <v>1</v>
      </c>
      <c r="FO197" s="22">
        <v>3</v>
      </c>
      <c r="GG197" s="22" t="s">
        <v>2134</v>
      </c>
      <c r="GH197" s="22">
        <v>2</v>
      </c>
      <c r="GI197" s="22">
        <v>2</v>
      </c>
      <c r="GJ197" s="22">
        <v>3</v>
      </c>
      <c r="GK197" s="22">
        <v>2</v>
      </c>
      <c r="GL197" s="22">
        <v>1</v>
      </c>
      <c r="GN197" s="22" t="s">
        <v>2134</v>
      </c>
      <c r="GO197" s="22">
        <v>2</v>
      </c>
      <c r="GP197" s="22">
        <v>2</v>
      </c>
      <c r="GQ197" s="22">
        <v>3</v>
      </c>
      <c r="GR197" s="22">
        <v>2</v>
      </c>
      <c r="GS197" s="22">
        <v>1</v>
      </c>
      <c r="GV197" s="22">
        <v>9238119</v>
      </c>
      <c r="GW197" s="22">
        <v>4</v>
      </c>
      <c r="GX197" s="22">
        <v>2</v>
      </c>
      <c r="GY197" s="22">
        <v>3</v>
      </c>
      <c r="GZ197" s="22">
        <v>2</v>
      </c>
      <c r="HB197" s="22" t="s">
        <v>2134</v>
      </c>
      <c r="HC197" s="22">
        <v>4</v>
      </c>
      <c r="HD197" s="22">
        <v>2</v>
      </c>
      <c r="HE197" s="22">
        <v>3</v>
      </c>
      <c r="HF197" s="22">
        <v>2</v>
      </c>
    </row>
    <row r="198" spans="19:214">
      <c r="S198" s="22" t="s">
        <v>2134</v>
      </c>
      <c r="T198" s="22">
        <v>1</v>
      </c>
      <c r="U198" s="22">
        <v>1</v>
      </c>
      <c r="V198" s="22">
        <v>7</v>
      </c>
      <c r="W198" s="22">
        <v>7</v>
      </c>
      <c r="X198" s="22">
        <v>1</v>
      </c>
      <c r="AJ198" s="22" t="s">
        <v>2134</v>
      </c>
      <c r="AK198" s="22">
        <v>2</v>
      </c>
      <c r="AL198" s="22">
        <v>2</v>
      </c>
      <c r="AM198" s="22">
        <v>1</v>
      </c>
      <c r="AN198" s="22">
        <v>5</v>
      </c>
      <c r="BE198" s="22" t="s">
        <v>2134</v>
      </c>
      <c r="BF198" s="22">
        <v>4</v>
      </c>
      <c r="BG198" s="22">
        <v>5</v>
      </c>
      <c r="BH198" s="22">
        <v>5</v>
      </c>
      <c r="BJ198" s="22" t="s">
        <v>2134</v>
      </c>
      <c r="BK198" s="22">
        <v>4</v>
      </c>
      <c r="BL198" s="22">
        <v>5</v>
      </c>
      <c r="BM198" s="22">
        <v>5</v>
      </c>
      <c r="BS198" s="22" t="s">
        <v>2134</v>
      </c>
      <c r="BT198" s="22">
        <v>4</v>
      </c>
      <c r="BU198" s="22">
        <v>5</v>
      </c>
      <c r="BV198" s="22">
        <v>5</v>
      </c>
      <c r="CF198" s="22" t="s">
        <v>2134</v>
      </c>
      <c r="CG198" s="22">
        <v>6</v>
      </c>
      <c r="CH198" s="22">
        <v>1</v>
      </c>
      <c r="CI198" s="22">
        <v>5</v>
      </c>
      <c r="CK198" s="22" t="s">
        <v>2134</v>
      </c>
      <c r="CL198" s="22">
        <v>6</v>
      </c>
      <c r="CM198" s="22">
        <v>1</v>
      </c>
      <c r="CN198" s="22">
        <v>5</v>
      </c>
      <c r="CS198" s="22" t="s">
        <v>2134</v>
      </c>
      <c r="CT198" s="22">
        <v>2</v>
      </c>
      <c r="CU198" s="22">
        <v>1</v>
      </c>
      <c r="CV198" s="22">
        <v>5</v>
      </c>
      <c r="CW198" s="22">
        <v>8</v>
      </c>
      <c r="CY198" s="22" t="s">
        <v>2134</v>
      </c>
      <c r="CZ198" s="22">
        <v>2</v>
      </c>
      <c r="DA198" s="22">
        <v>1</v>
      </c>
      <c r="DB198" s="22">
        <v>5</v>
      </c>
      <c r="DC198" s="22">
        <v>8</v>
      </c>
      <c r="DE198" s="22" t="s">
        <v>2134</v>
      </c>
      <c r="DF198" s="22">
        <v>2</v>
      </c>
      <c r="DG198" s="22">
        <v>1</v>
      </c>
      <c r="DH198" s="22">
        <v>5</v>
      </c>
      <c r="DI198" s="22">
        <v>8</v>
      </c>
      <c r="EM198" s="22" t="s">
        <v>2134</v>
      </c>
      <c r="EN198" s="22">
        <v>2</v>
      </c>
      <c r="EO198" s="22">
        <v>2</v>
      </c>
      <c r="EP198" s="22">
        <v>2</v>
      </c>
      <c r="EQ198" s="22">
        <v>4</v>
      </c>
      <c r="EX198" s="22" t="s">
        <v>2134</v>
      </c>
      <c r="EY198" s="22">
        <v>2</v>
      </c>
      <c r="EZ198" s="22">
        <v>2</v>
      </c>
      <c r="FA198" s="22">
        <v>1</v>
      </c>
      <c r="FB198" s="22">
        <v>4</v>
      </c>
      <c r="FE198" s="22" t="s">
        <v>2134</v>
      </c>
      <c r="FF198" s="22">
        <v>2</v>
      </c>
      <c r="FG198" s="22">
        <v>2</v>
      </c>
      <c r="FH198" s="22">
        <v>1</v>
      </c>
      <c r="FI198" s="22">
        <v>4</v>
      </c>
      <c r="FK198" s="22" t="s">
        <v>2134</v>
      </c>
      <c r="FL198" s="22">
        <v>2</v>
      </c>
      <c r="FM198" s="22">
        <v>2</v>
      </c>
      <c r="FN198" s="22">
        <v>1</v>
      </c>
      <c r="FO198" s="22">
        <v>4</v>
      </c>
      <c r="GG198" s="22">
        <v>9237906</v>
      </c>
      <c r="GH198" s="22">
        <v>2</v>
      </c>
      <c r="GI198" s="22">
        <v>2</v>
      </c>
      <c r="GJ198" s="22">
        <v>3</v>
      </c>
      <c r="GK198" s="22">
        <v>2</v>
      </c>
      <c r="GL198" s="22">
        <v>2</v>
      </c>
      <c r="GN198" s="22" t="s">
        <v>2134</v>
      </c>
      <c r="GO198" s="22">
        <v>2</v>
      </c>
      <c r="GP198" s="22">
        <v>2</v>
      </c>
      <c r="GQ198" s="22">
        <v>3</v>
      </c>
      <c r="GR198" s="22">
        <v>2</v>
      </c>
      <c r="GS198" s="22">
        <v>2</v>
      </c>
      <c r="GV198" s="22">
        <v>9238124</v>
      </c>
      <c r="GW198" s="22">
        <v>4</v>
      </c>
      <c r="GX198" s="22">
        <v>2</v>
      </c>
      <c r="GY198" s="22">
        <v>3</v>
      </c>
      <c r="GZ198" s="22">
        <v>3</v>
      </c>
      <c r="HB198" s="22" t="s">
        <v>2134</v>
      </c>
      <c r="HC198" s="22">
        <v>4</v>
      </c>
      <c r="HD198" s="22">
        <v>2</v>
      </c>
      <c r="HE198" s="22">
        <v>3</v>
      </c>
      <c r="HF198" s="22">
        <v>3</v>
      </c>
    </row>
    <row r="199" spans="19:214">
      <c r="S199" s="22" t="s">
        <v>2134</v>
      </c>
      <c r="T199" s="22">
        <v>1</v>
      </c>
      <c r="U199" s="22">
        <v>1</v>
      </c>
      <c r="V199" s="22">
        <v>7</v>
      </c>
      <c r="W199" s="22">
        <v>7</v>
      </c>
      <c r="X199" s="22">
        <v>2</v>
      </c>
      <c r="AJ199" s="22" t="s">
        <v>2809</v>
      </c>
      <c r="AK199" s="22">
        <v>2</v>
      </c>
      <c r="AL199" s="22">
        <v>2</v>
      </c>
      <c r="AM199" s="22">
        <v>2</v>
      </c>
      <c r="AN199" s="22">
        <v>1</v>
      </c>
      <c r="BE199" s="22" t="s">
        <v>2134</v>
      </c>
      <c r="BF199" s="22">
        <v>4</v>
      </c>
      <c r="BG199" s="22">
        <v>5</v>
      </c>
      <c r="BH199" s="22">
        <v>6</v>
      </c>
      <c r="BJ199" s="22" t="s">
        <v>2134</v>
      </c>
      <c r="BK199" s="22">
        <v>4</v>
      </c>
      <c r="BL199" s="22">
        <v>5</v>
      </c>
      <c r="BM199" s="22">
        <v>6</v>
      </c>
      <c r="BS199" s="22" t="s">
        <v>2134</v>
      </c>
      <c r="BT199" s="22">
        <v>4</v>
      </c>
      <c r="BU199" s="22">
        <v>5</v>
      </c>
      <c r="BV199" s="22">
        <v>6</v>
      </c>
      <c r="CF199" s="22" t="s">
        <v>2134</v>
      </c>
      <c r="CG199" s="22">
        <v>6</v>
      </c>
      <c r="CH199" s="22">
        <v>2</v>
      </c>
      <c r="CI199" s="22">
        <v>1</v>
      </c>
      <c r="CK199" s="22" t="s">
        <v>2134</v>
      </c>
      <c r="CL199" s="22">
        <v>6</v>
      </c>
      <c r="CM199" s="22">
        <v>2</v>
      </c>
      <c r="CN199" s="22">
        <v>1</v>
      </c>
      <c r="CS199" s="22" t="s">
        <v>2693</v>
      </c>
      <c r="CT199" s="22">
        <v>2</v>
      </c>
      <c r="CU199" s="22">
        <v>2</v>
      </c>
      <c r="CV199" s="22">
        <v>1</v>
      </c>
      <c r="CW199" s="22">
        <v>1</v>
      </c>
      <c r="CY199" s="22" t="s">
        <v>2134</v>
      </c>
      <c r="CZ199" s="22">
        <v>2</v>
      </c>
      <c r="DA199" s="22">
        <v>2</v>
      </c>
      <c r="DB199" s="22">
        <v>1</v>
      </c>
      <c r="DC199" s="22">
        <v>1</v>
      </c>
      <c r="DE199" s="22" t="s">
        <v>2134</v>
      </c>
      <c r="DF199" s="22">
        <v>2</v>
      </c>
      <c r="DG199" s="22">
        <v>2</v>
      </c>
      <c r="DH199" s="22">
        <v>1</v>
      </c>
      <c r="DI199" s="22">
        <v>1</v>
      </c>
      <c r="EM199" s="22" t="s">
        <v>2134</v>
      </c>
      <c r="EN199" s="22">
        <v>2</v>
      </c>
      <c r="EO199" s="22">
        <v>2</v>
      </c>
      <c r="EP199" s="22">
        <v>2</v>
      </c>
      <c r="EQ199" s="22">
        <v>5</v>
      </c>
      <c r="EX199" s="22" t="s">
        <v>2134</v>
      </c>
      <c r="EY199" s="22">
        <v>2</v>
      </c>
      <c r="EZ199" s="22">
        <v>2</v>
      </c>
      <c r="FA199" s="22">
        <v>2</v>
      </c>
      <c r="FB199" s="22">
        <v>1</v>
      </c>
      <c r="FE199" s="22" t="s">
        <v>2134</v>
      </c>
      <c r="FF199" s="22">
        <v>2</v>
      </c>
      <c r="FG199" s="22">
        <v>2</v>
      </c>
      <c r="FH199" s="22">
        <v>2</v>
      </c>
      <c r="FI199" s="22">
        <v>1</v>
      </c>
      <c r="FK199" s="22" t="s">
        <v>2134</v>
      </c>
      <c r="FL199" s="22">
        <v>2</v>
      </c>
      <c r="FM199" s="22">
        <v>2</v>
      </c>
      <c r="FN199" s="22">
        <v>2</v>
      </c>
      <c r="FO199" s="22">
        <v>1</v>
      </c>
      <c r="GG199" s="22">
        <v>9237902</v>
      </c>
      <c r="GH199" s="22">
        <v>2</v>
      </c>
      <c r="GI199" s="22">
        <v>2</v>
      </c>
      <c r="GJ199" s="22">
        <v>3</v>
      </c>
      <c r="GK199" s="22">
        <v>2</v>
      </c>
      <c r="GL199" s="22">
        <v>3</v>
      </c>
      <c r="GN199" s="22" t="s">
        <v>2134</v>
      </c>
      <c r="GO199" s="22">
        <v>2</v>
      </c>
      <c r="GP199" s="22">
        <v>2</v>
      </c>
      <c r="GQ199" s="22">
        <v>3</v>
      </c>
      <c r="GR199" s="22">
        <v>2</v>
      </c>
      <c r="GS199" s="22">
        <v>3</v>
      </c>
      <c r="GV199" s="22">
        <v>9238122</v>
      </c>
      <c r="GW199" s="22">
        <v>4</v>
      </c>
      <c r="GX199" s="22">
        <v>2</v>
      </c>
      <c r="GY199" s="22">
        <v>3</v>
      </c>
      <c r="GZ199" s="22">
        <v>4</v>
      </c>
      <c r="HB199" s="22" t="s">
        <v>2134</v>
      </c>
      <c r="HC199" s="22">
        <v>4</v>
      </c>
      <c r="HD199" s="22">
        <v>2</v>
      </c>
      <c r="HE199" s="22">
        <v>3</v>
      </c>
      <c r="HF199" s="22">
        <v>4</v>
      </c>
    </row>
    <row r="200" spans="19:214">
      <c r="S200" s="22" t="s">
        <v>2134</v>
      </c>
      <c r="T200" s="22">
        <v>1</v>
      </c>
      <c r="U200" s="22">
        <v>1</v>
      </c>
      <c r="V200" s="22">
        <v>7</v>
      </c>
      <c r="W200" s="22">
        <v>7</v>
      </c>
      <c r="X200" s="22">
        <v>3</v>
      </c>
      <c r="AJ200" s="22" t="s">
        <v>2134</v>
      </c>
      <c r="AK200" s="22">
        <v>2</v>
      </c>
      <c r="AL200" s="22">
        <v>2</v>
      </c>
      <c r="AM200" s="22">
        <v>2</v>
      </c>
      <c r="AN200" s="22">
        <v>2</v>
      </c>
      <c r="BE200" s="22">
        <v>9194424</v>
      </c>
      <c r="BF200" s="22">
        <v>4</v>
      </c>
      <c r="BG200" s="22">
        <v>5</v>
      </c>
      <c r="BH200" s="22">
        <v>7</v>
      </c>
      <c r="BJ200" s="22">
        <v>9194425</v>
      </c>
      <c r="BK200" s="22">
        <v>4</v>
      </c>
      <c r="BL200" s="22">
        <v>5</v>
      </c>
      <c r="BM200" s="22">
        <v>7</v>
      </c>
      <c r="BS200" s="22">
        <v>9196186</v>
      </c>
      <c r="BT200" s="22">
        <v>4</v>
      </c>
      <c r="BU200" s="22">
        <v>5</v>
      </c>
      <c r="BV200" s="22">
        <v>7</v>
      </c>
      <c r="CF200" s="22" t="s">
        <v>2134</v>
      </c>
      <c r="CG200" s="22">
        <v>6</v>
      </c>
      <c r="CH200" s="22">
        <v>2</v>
      </c>
      <c r="CI200" s="22">
        <v>2</v>
      </c>
      <c r="CK200" s="22" t="s">
        <v>2134</v>
      </c>
      <c r="CL200" s="22">
        <v>6</v>
      </c>
      <c r="CM200" s="22">
        <v>2</v>
      </c>
      <c r="CN200" s="22">
        <v>2</v>
      </c>
      <c r="CS200" s="22" t="s">
        <v>2134</v>
      </c>
      <c r="CT200" s="22">
        <v>2</v>
      </c>
      <c r="CU200" s="22">
        <v>2</v>
      </c>
      <c r="CV200" s="22">
        <v>1</v>
      </c>
      <c r="CW200" s="22">
        <v>2</v>
      </c>
      <c r="CY200" s="22" t="s">
        <v>2134</v>
      </c>
      <c r="CZ200" s="22">
        <v>2</v>
      </c>
      <c r="DA200" s="22">
        <v>2</v>
      </c>
      <c r="DB200" s="22">
        <v>1</v>
      </c>
      <c r="DC200" s="22">
        <v>2</v>
      </c>
      <c r="DE200" s="22" t="s">
        <v>2134</v>
      </c>
      <c r="DF200" s="22">
        <v>2</v>
      </c>
      <c r="DG200" s="22">
        <v>2</v>
      </c>
      <c r="DH200" s="22">
        <v>1</v>
      </c>
      <c r="DI200" s="22">
        <v>2</v>
      </c>
      <c r="EM200" s="22" t="s">
        <v>2134</v>
      </c>
      <c r="EN200" s="22">
        <v>2</v>
      </c>
      <c r="EO200" s="22">
        <v>2</v>
      </c>
      <c r="EP200" s="22">
        <v>2</v>
      </c>
      <c r="EQ200" s="22">
        <v>6</v>
      </c>
      <c r="EX200" s="22">
        <v>9169548</v>
      </c>
      <c r="EY200" s="22">
        <v>2</v>
      </c>
      <c r="EZ200" s="22">
        <v>2</v>
      </c>
      <c r="FA200" s="22">
        <v>2</v>
      </c>
      <c r="FB200" s="22">
        <v>2</v>
      </c>
      <c r="FE200" s="22" t="s">
        <v>2134</v>
      </c>
      <c r="FF200" s="22">
        <v>2</v>
      </c>
      <c r="FG200" s="22">
        <v>2</v>
      </c>
      <c r="FH200" s="22">
        <v>2</v>
      </c>
      <c r="FI200" s="22">
        <v>2</v>
      </c>
      <c r="FK200" s="22" t="s">
        <v>2134</v>
      </c>
      <c r="FL200" s="22">
        <v>2</v>
      </c>
      <c r="FM200" s="22">
        <v>2</v>
      </c>
      <c r="FN200" s="22">
        <v>2</v>
      </c>
      <c r="FO200" s="22">
        <v>2</v>
      </c>
      <c r="GG200" s="22" t="s">
        <v>2134</v>
      </c>
      <c r="GH200" s="22">
        <v>2</v>
      </c>
      <c r="GI200" s="22">
        <v>2</v>
      </c>
      <c r="GJ200" s="22">
        <v>3</v>
      </c>
      <c r="GK200" s="22">
        <v>3</v>
      </c>
      <c r="GL200" s="22">
        <v>1</v>
      </c>
      <c r="GN200" s="22" t="s">
        <v>2134</v>
      </c>
      <c r="GO200" s="22">
        <v>2</v>
      </c>
      <c r="GP200" s="22">
        <v>2</v>
      </c>
      <c r="GQ200" s="22">
        <v>3</v>
      </c>
      <c r="GR200" s="22">
        <v>3</v>
      </c>
      <c r="GS200" s="22">
        <v>1</v>
      </c>
      <c r="GV200" s="22" t="s">
        <v>2134</v>
      </c>
      <c r="GW200" s="22">
        <v>4</v>
      </c>
      <c r="GX200" s="22">
        <v>3</v>
      </c>
      <c r="GY200" s="22">
        <v>1</v>
      </c>
      <c r="GZ200" s="22">
        <v>1</v>
      </c>
      <c r="HB200" s="22" t="s">
        <v>2134</v>
      </c>
      <c r="HC200" s="22">
        <v>4</v>
      </c>
      <c r="HD200" s="22">
        <v>3</v>
      </c>
      <c r="HE200" s="22">
        <v>1</v>
      </c>
      <c r="HF200" s="22">
        <v>1</v>
      </c>
    </row>
    <row r="201" spans="19:214">
      <c r="S201" s="22" t="s">
        <v>2134</v>
      </c>
      <c r="T201" s="22">
        <v>1</v>
      </c>
      <c r="U201" s="22">
        <v>1</v>
      </c>
      <c r="V201" s="22">
        <v>7</v>
      </c>
      <c r="W201" s="22">
        <v>7</v>
      </c>
      <c r="X201" s="22">
        <v>4</v>
      </c>
      <c r="AJ201" s="22" t="s">
        <v>2134</v>
      </c>
      <c r="AK201" s="22">
        <v>2</v>
      </c>
      <c r="AL201" s="22">
        <v>2</v>
      </c>
      <c r="AM201" s="22">
        <v>2</v>
      </c>
      <c r="AN201" s="22">
        <v>3</v>
      </c>
      <c r="BE201" s="22" t="s">
        <v>2134</v>
      </c>
      <c r="BF201" s="22">
        <v>4</v>
      </c>
      <c r="BG201" s="22">
        <v>6</v>
      </c>
      <c r="BH201" s="22">
        <v>1</v>
      </c>
      <c r="BJ201" s="22" t="s">
        <v>2134</v>
      </c>
      <c r="BK201" s="22">
        <v>4</v>
      </c>
      <c r="BL201" s="22">
        <v>6</v>
      </c>
      <c r="BM201" s="22">
        <v>1</v>
      </c>
      <c r="BS201" s="22" t="s">
        <v>2134</v>
      </c>
      <c r="BT201" s="22">
        <v>4</v>
      </c>
      <c r="BU201" s="22">
        <v>6</v>
      </c>
      <c r="BV201" s="22">
        <v>1</v>
      </c>
      <c r="CF201" s="22" t="s">
        <v>2134</v>
      </c>
      <c r="CG201" s="22">
        <v>6</v>
      </c>
      <c r="CH201" s="22">
        <v>2</v>
      </c>
      <c r="CI201" s="22">
        <v>3</v>
      </c>
      <c r="CK201" s="22" t="s">
        <v>2134</v>
      </c>
      <c r="CL201" s="22">
        <v>6</v>
      </c>
      <c r="CM201" s="22">
        <v>2</v>
      </c>
      <c r="CN201" s="22">
        <v>3</v>
      </c>
      <c r="CS201" s="22" t="s">
        <v>2134</v>
      </c>
      <c r="CT201" s="22">
        <v>2</v>
      </c>
      <c r="CU201" s="22">
        <v>2</v>
      </c>
      <c r="CV201" s="22">
        <v>1</v>
      </c>
      <c r="CW201" s="22">
        <v>3</v>
      </c>
      <c r="CY201" s="22" t="s">
        <v>2134</v>
      </c>
      <c r="CZ201" s="22">
        <v>2</v>
      </c>
      <c r="DA201" s="22">
        <v>2</v>
      </c>
      <c r="DB201" s="22">
        <v>1</v>
      </c>
      <c r="DC201" s="22">
        <v>3</v>
      </c>
      <c r="DE201" s="22" t="s">
        <v>2134</v>
      </c>
      <c r="DF201" s="22">
        <v>2</v>
      </c>
      <c r="DG201" s="22">
        <v>2</v>
      </c>
      <c r="DH201" s="22">
        <v>1</v>
      </c>
      <c r="DI201" s="22">
        <v>3</v>
      </c>
      <c r="EM201" s="22" t="s">
        <v>2134</v>
      </c>
      <c r="EN201" s="22">
        <v>2</v>
      </c>
      <c r="EO201" s="22">
        <v>2</v>
      </c>
      <c r="EP201" s="22">
        <v>2</v>
      </c>
      <c r="EQ201" s="22">
        <v>7</v>
      </c>
      <c r="EX201" s="22">
        <v>9169548</v>
      </c>
      <c r="EY201" s="22">
        <v>2</v>
      </c>
      <c r="EZ201" s="22">
        <v>2</v>
      </c>
      <c r="FA201" s="22">
        <v>2</v>
      </c>
      <c r="FB201" s="22">
        <v>3</v>
      </c>
      <c r="FE201" s="22" t="s">
        <v>2134</v>
      </c>
      <c r="FF201" s="22">
        <v>2</v>
      </c>
      <c r="FG201" s="22">
        <v>2</v>
      </c>
      <c r="FH201" s="22">
        <v>2</v>
      </c>
      <c r="FI201" s="22">
        <v>3</v>
      </c>
      <c r="FK201" s="22" t="s">
        <v>2134</v>
      </c>
      <c r="FL201" s="22">
        <v>2</v>
      </c>
      <c r="FM201" s="22">
        <v>2</v>
      </c>
      <c r="FN201" s="22">
        <v>2</v>
      </c>
      <c r="FO201" s="22">
        <v>3</v>
      </c>
      <c r="GG201" s="22">
        <v>9237890</v>
      </c>
      <c r="GH201" s="22">
        <v>2</v>
      </c>
      <c r="GI201" s="22">
        <v>2</v>
      </c>
      <c r="GJ201" s="22">
        <v>3</v>
      </c>
      <c r="GK201" s="22">
        <v>3</v>
      </c>
      <c r="GL201" s="22">
        <v>2</v>
      </c>
      <c r="GN201" s="22" t="s">
        <v>2134</v>
      </c>
      <c r="GO201" s="22">
        <v>2</v>
      </c>
      <c r="GP201" s="22">
        <v>2</v>
      </c>
      <c r="GQ201" s="22">
        <v>3</v>
      </c>
      <c r="GR201" s="22">
        <v>3</v>
      </c>
      <c r="GS201" s="22">
        <v>2</v>
      </c>
      <c r="GV201" s="22">
        <v>9238120</v>
      </c>
      <c r="GW201" s="22">
        <v>4</v>
      </c>
      <c r="GX201" s="22">
        <v>3</v>
      </c>
      <c r="GY201" s="22">
        <v>1</v>
      </c>
      <c r="GZ201" s="22">
        <v>2</v>
      </c>
      <c r="HB201" s="22">
        <v>9238119</v>
      </c>
      <c r="HC201" s="22">
        <v>4</v>
      </c>
      <c r="HD201" s="22">
        <v>3</v>
      </c>
      <c r="HE201" s="22">
        <v>1</v>
      </c>
      <c r="HF201" s="22">
        <v>2</v>
      </c>
    </row>
    <row r="202" spans="19:214">
      <c r="S202" s="22" t="s">
        <v>2134</v>
      </c>
      <c r="T202" s="22">
        <v>1</v>
      </c>
      <c r="U202" s="22">
        <v>1</v>
      </c>
      <c r="V202" s="22">
        <v>8</v>
      </c>
      <c r="W202" s="22">
        <v>1</v>
      </c>
      <c r="X202" s="22">
        <v>1</v>
      </c>
      <c r="AJ202" s="22" t="s">
        <v>2134</v>
      </c>
      <c r="AK202" s="22">
        <v>2</v>
      </c>
      <c r="AL202" s="22">
        <v>2</v>
      </c>
      <c r="AM202" s="22">
        <v>2</v>
      </c>
      <c r="AN202" s="22">
        <v>4</v>
      </c>
      <c r="BE202" s="22" t="s">
        <v>2134</v>
      </c>
      <c r="BF202" s="22">
        <v>4</v>
      </c>
      <c r="BG202" s="22">
        <v>6</v>
      </c>
      <c r="BH202" s="22">
        <v>2</v>
      </c>
      <c r="BJ202" s="22" t="s">
        <v>2134</v>
      </c>
      <c r="BK202" s="22">
        <v>4</v>
      </c>
      <c r="BL202" s="22">
        <v>6</v>
      </c>
      <c r="BM202" s="22">
        <v>2</v>
      </c>
      <c r="BS202" s="22" t="s">
        <v>2134</v>
      </c>
      <c r="BT202" s="22">
        <v>4</v>
      </c>
      <c r="BU202" s="22">
        <v>6</v>
      </c>
      <c r="BV202" s="22">
        <v>2</v>
      </c>
      <c r="CF202" s="22" t="s">
        <v>2134</v>
      </c>
      <c r="CG202" s="22">
        <v>6</v>
      </c>
      <c r="CH202" s="22">
        <v>2</v>
      </c>
      <c r="CI202" s="22">
        <v>4</v>
      </c>
      <c r="CK202" s="22" t="s">
        <v>2134</v>
      </c>
      <c r="CL202" s="22">
        <v>6</v>
      </c>
      <c r="CM202" s="22">
        <v>2</v>
      </c>
      <c r="CN202" s="22">
        <v>4</v>
      </c>
      <c r="CS202" s="22" t="s">
        <v>2134</v>
      </c>
      <c r="CT202" s="22">
        <v>2</v>
      </c>
      <c r="CU202" s="22">
        <v>2</v>
      </c>
      <c r="CV202" s="22">
        <v>1</v>
      </c>
      <c r="CW202" s="22">
        <v>4</v>
      </c>
      <c r="CY202" s="22" t="s">
        <v>2134</v>
      </c>
      <c r="CZ202" s="22">
        <v>2</v>
      </c>
      <c r="DA202" s="22">
        <v>2</v>
      </c>
      <c r="DB202" s="22">
        <v>1</v>
      </c>
      <c r="DC202" s="22">
        <v>4</v>
      </c>
      <c r="DE202" s="22" t="s">
        <v>2134</v>
      </c>
      <c r="DF202" s="22">
        <v>2</v>
      </c>
      <c r="DG202" s="22">
        <v>2</v>
      </c>
      <c r="DH202" s="22">
        <v>1</v>
      </c>
      <c r="DI202" s="22">
        <v>4</v>
      </c>
      <c r="EM202" s="22" t="s">
        <v>2134</v>
      </c>
      <c r="EN202" s="22">
        <v>2</v>
      </c>
      <c r="EO202" s="22">
        <v>2</v>
      </c>
      <c r="EP202" s="22">
        <v>2</v>
      </c>
      <c r="EQ202" s="22">
        <v>8</v>
      </c>
      <c r="EX202" s="22" t="s">
        <v>2134</v>
      </c>
      <c r="EY202" s="22">
        <v>2</v>
      </c>
      <c r="EZ202" s="22">
        <v>2</v>
      </c>
      <c r="FA202" s="22">
        <v>2</v>
      </c>
      <c r="FB202" s="22">
        <v>4</v>
      </c>
      <c r="FE202" s="22" t="s">
        <v>2134</v>
      </c>
      <c r="FF202" s="22">
        <v>2</v>
      </c>
      <c r="FG202" s="22">
        <v>2</v>
      </c>
      <c r="FH202" s="22">
        <v>2</v>
      </c>
      <c r="FI202" s="22">
        <v>4</v>
      </c>
      <c r="FK202" s="22" t="s">
        <v>2134</v>
      </c>
      <c r="FL202" s="22">
        <v>2</v>
      </c>
      <c r="FM202" s="22">
        <v>2</v>
      </c>
      <c r="FN202" s="22">
        <v>2</v>
      </c>
      <c r="FO202" s="22">
        <v>4</v>
      </c>
      <c r="GG202" s="22">
        <v>9237890</v>
      </c>
      <c r="GH202" s="22">
        <v>2</v>
      </c>
      <c r="GI202" s="22">
        <v>2</v>
      </c>
      <c r="GJ202" s="22">
        <v>3</v>
      </c>
      <c r="GK202" s="22">
        <v>3</v>
      </c>
      <c r="GL202" s="22">
        <v>3</v>
      </c>
      <c r="GN202" s="22" t="s">
        <v>2134</v>
      </c>
      <c r="GO202" s="22">
        <v>2</v>
      </c>
      <c r="GP202" s="22">
        <v>2</v>
      </c>
      <c r="GQ202" s="22">
        <v>3</v>
      </c>
      <c r="GR202" s="22">
        <v>3</v>
      </c>
      <c r="GS202" s="22">
        <v>3</v>
      </c>
      <c r="GV202" s="22">
        <v>9238121</v>
      </c>
      <c r="GW202" s="22">
        <v>4</v>
      </c>
      <c r="GX202" s="22">
        <v>3</v>
      </c>
      <c r="GY202" s="22">
        <v>1</v>
      </c>
      <c r="GZ202" s="22">
        <v>3</v>
      </c>
      <c r="HB202" s="22">
        <v>9238124</v>
      </c>
      <c r="HC202" s="22">
        <v>4</v>
      </c>
      <c r="HD202" s="22">
        <v>3</v>
      </c>
      <c r="HE202" s="22">
        <v>1</v>
      </c>
      <c r="HF202" s="22">
        <v>3</v>
      </c>
    </row>
    <row r="203" spans="19:214" ht="15" customHeight="1">
      <c r="S203" s="22" t="s">
        <v>2134</v>
      </c>
      <c r="T203" s="22">
        <v>1</v>
      </c>
      <c r="U203" s="22">
        <v>1</v>
      </c>
      <c r="V203" s="22">
        <v>8</v>
      </c>
      <c r="W203" s="22">
        <v>1</v>
      </c>
      <c r="X203" s="22">
        <v>2</v>
      </c>
      <c r="AJ203" s="22" t="s">
        <v>2134</v>
      </c>
      <c r="AK203" s="22">
        <v>2</v>
      </c>
      <c r="AL203" s="22">
        <v>2</v>
      </c>
      <c r="AM203" s="22">
        <v>2</v>
      </c>
      <c r="AN203" s="22">
        <v>5</v>
      </c>
      <c r="BE203" s="22" t="s">
        <v>2134</v>
      </c>
      <c r="BF203" s="22">
        <v>4</v>
      </c>
      <c r="BG203" s="22">
        <v>6</v>
      </c>
      <c r="BH203" s="22">
        <v>3</v>
      </c>
      <c r="BJ203" s="22" t="s">
        <v>2134</v>
      </c>
      <c r="BK203" s="22">
        <v>4</v>
      </c>
      <c r="BL203" s="22">
        <v>6</v>
      </c>
      <c r="BM203" s="22">
        <v>3</v>
      </c>
      <c r="BS203" s="22" t="s">
        <v>2134</v>
      </c>
      <c r="BT203" s="22">
        <v>4</v>
      </c>
      <c r="BU203" s="22">
        <v>6</v>
      </c>
      <c r="BV203" s="22">
        <v>3</v>
      </c>
      <c r="CF203" s="22" t="s">
        <v>2134</v>
      </c>
      <c r="CG203" s="22">
        <v>6</v>
      </c>
      <c r="CH203" s="22">
        <v>2</v>
      </c>
      <c r="CI203" s="22">
        <v>5</v>
      </c>
      <c r="CK203" s="22" t="s">
        <v>2134</v>
      </c>
      <c r="CL203" s="22">
        <v>6</v>
      </c>
      <c r="CM203" s="22">
        <v>2</v>
      </c>
      <c r="CN203" s="22">
        <v>5</v>
      </c>
      <c r="CS203" s="22" t="s">
        <v>2134</v>
      </c>
      <c r="CT203" s="22">
        <v>2</v>
      </c>
      <c r="CU203" s="22">
        <v>2</v>
      </c>
      <c r="CV203" s="22">
        <v>1</v>
      </c>
      <c r="CW203" s="22">
        <v>5</v>
      </c>
      <c r="CY203" s="22" t="s">
        <v>2134</v>
      </c>
      <c r="CZ203" s="22">
        <v>2</v>
      </c>
      <c r="DA203" s="22">
        <v>2</v>
      </c>
      <c r="DB203" s="22">
        <v>1</v>
      </c>
      <c r="DC203" s="22">
        <v>5</v>
      </c>
      <c r="DE203" s="22" t="s">
        <v>2134</v>
      </c>
      <c r="DF203" s="22">
        <v>2</v>
      </c>
      <c r="DG203" s="22">
        <v>2</v>
      </c>
      <c r="DH203" s="22">
        <v>1</v>
      </c>
      <c r="DI203" s="22">
        <v>5</v>
      </c>
      <c r="EM203" s="22" t="s">
        <v>2134</v>
      </c>
      <c r="EN203" s="22">
        <v>2</v>
      </c>
      <c r="EO203" s="22">
        <v>2</v>
      </c>
      <c r="EP203" s="22">
        <v>2</v>
      </c>
      <c r="EQ203" s="22">
        <v>9</v>
      </c>
      <c r="EX203" s="22" t="s">
        <v>2134</v>
      </c>
      <c r="EY203" s="22">
        <v>2</v>
      </c>
      <c r="EZ203" s="22">
        <v>2</v>
      </c>
      <c r="FA203" s="22">
        <v>3</v>
      </c>
      <c r="FB203" s="22">
        <v>1</v>
      </c>
      <c r="FE203" s="22" t="s">
        <v>2134</v>
      </c>
      <c r="FF203" s="22">
        <v>2</v>
      </c>
      <c r="FG203" s="22">
        <v>2</v>
      </c>
      <c r="FH203" s="22">
        <v>3</v>
      </c>
      <c r="FI203" s="22">
        <v>1</v>
      </c>
      <c r="FK203" s="22" t="s">
        <v>2134</v>
      </c>
      <c r="FL203" s="22">
        <v>2</v>
      </c>
      <c r="FM203" s="22">
        <v>2</v>
      </c>
      <c r="FN203" s="22">
        <v>3</v>
      </c>
      <c r="FO203" s="22">
        <v>1</v>
      </c>
      <c r="GG203" s="22" t="s">
        <v>2134</v>
      </c>
      <c r="GH203" s="22">
        <v>2</v>
      </c>
      <c r="GI203" s="22">
        <v>3</v>
      </c>
      <c r="GJ203" s="22">
        <v>1</v>
      </c>
      <c r="GK203" s="22">
        <v>1</v>
      </c>
      <c r="GL203" s="22">
        <v>1</v>
      </c>
      <c r="GN203" s="22" t="s">
        <v>2134</v>
      </c>
      <c r="GO203" s="22">
        <v>2</v>
      </c>
      <c r="GP203" s="22">
        <v>3</v>
      </c>
      <c r="GQ203" s="22">
        <v>1</v>
      </c>
      <c r="GR203" s="22">
        <v>1</v>
      </c>
      <c r="GS203" s="22">
        <v>1</v>
      </c>
      <c r="GV203" s="22">
        <v>9238123</v>
      </c>
      <c r="GW203" s="22">
        <v>4</v>
      </c>
      <c r="GX203" s="22">
        <v>3</v>
      </c>
      <c r="GY203" s="22">
        <v>1</v>
      </c>
      <c r="GZ203" s="22">
        <v>4</v>
      </c>
      <c r="HB203" s="22">
        <v>9238122</v>
      </c>
      <c r="HC203" s="22">
        <v>4</v>
      </c>
      <c r="HD203" s="22">
        <v>3</v>
      </c>
      <c r="HE203" s="22">
        <v>1</v>
      </c>
      <c r="HF203" s="22">
        <v>4</v>
      </c>
    </row>
    <row r="204" spans="19:214">
      <c r="S204" s="22" t="s">
        <v>2134</v>
      </c>
      <c r="T204" s="22">
        <v>1</v>
      </c>
      <c r="U204" s="22">
        <v>1</v>
      </c>
      <c r="V204" s="22">
        <v>8</v>
      </c>
      <c r="W204" s="22">
        <v>1</v>
      </c>
      <c r="X204" s="22">
        <v>3</v>
      </c>
      <c r="AJ204" s="22" t="s">
        <v>2809</v>
      </c>
      <c r="AK204" s="22">
        <v>2</v>
      </c>
      <c r="AL204" s="22">
        <v>2</v>
      </c>
      <c r="AM204" s="22">
        <v>3</v>
      </c>
      <c r="AN204" s="22">
        <v>1</v>
      </c>
      <c r="BE204" s="22" t="s">
        <v>2134</v>
      </c>
      <c r="BF204" s="22">
        <v>4</v>
      </c>
      <c r="BG204" s="22">
        <v>6</v>
      </c>
      <c r="BH204" s="22">
        <v>4</v>
      </c>
      <c r="BJ204" s="22" t="s">
        <v>2134</v>
      </c>
      <c r="BK204" s="22">
        <v>4</v>
      </c>
      <c r="BL204" s="22">
        <v>6</v>
      </c>
      <c r="BM204" s="22">
        <v>4</v>
      </c>
      <c r="BS204" s="22" t="s">
        <v>2134</v>
      </c>
      <c r="BT204" s="22">
        <v>4</v>
      </c>
      <c r="BU204" s="22">
        <v>6</v>
      </c>
      <c r="BV204" s="22">
        <v>4</v>
      </c>
      <c r="CF204" s="22" t="s">
        <v>2134</v>
      </c>
      <c r="CG204" s="22">
        <v>6</v>
      </c>
      <c r="CH204" s="22">
        <v>3</v>
      </c>
      <c r="CI204" s="22">
        <v>1</v>
      </c>
      <c r="CK204" s="22" t="s">
        <v>2134</v>
      </c>
      <c r="CL204" s="22">
        <v>6</v>
      </c>
      <c r="CM204" s="22">
        <v>3</v>
      </c>
      <c r="CN204" s="22">
        <v>1</v>
      </c>
      <c r="CS204" s="22" t="s">
        <v>2134</v>
      </c>
      <c r="CT204" s="22">
        <v>2</v>
      </c>
      <c r="CU204" s="22">
        <v>2</v>
      </c>
      <c r="CV204" s="22">
        <v>1</v>
      </c>
      <c r="CW204" s="22">
        <v>6</v>
      </c>
      <c r="CY204" s="22" t="s">
        <v>2134</v>
      </c>
      <c r="CZ204" s="22">
        <v>2</v>
      </c>
      <c r="DA204" s="22">
        <v>2</v>
      </c>
      <c r="DB204" s="22">
        <v>1</v>
      </c>
      <c r="DC204" s="22">
        <v>6</v>
      </c>
      <c r="DE204" s="22" t="s">
        <v>2134</v>
      </c>
      <c r="DF204" s="22">
        <v>2</v>
      </c>
      <c r="DG204" s="22">
        <v>2</v>
      </c>
      <c r="DH204" s="22">
        <v>1</v>
      </c>
      <c r="DI204" s="22">
        <v>6</v>
      </c>
      <c r="EM204" s="22" t="s">
        <v>2134</v>
      </c>
      <c r="EN204" s="22">
        <v>2</v>
      </c>
      <c r="EO204" s="22">
        <v>2</v>
      </c>
      <c r="EP204" s="22">
        <v>3</v>
      </c>
      <c r="EQ204" s="22">
        <v>1</v>
      </c>
      <c r="EX204" s="22">
        <v>9169548</v>
      </c>
      <c r="EY204" s="22">
        <v>2</v>
      </c>
      <c r="EZ204" s="22">
        <v>2</v>
      </c>
      <c r="FA204" s="22">
        <v>3</v>
      </c>
      <c r="FB204" s="22">
        <v>2</v>
      </c>
      <c r="FE204" s="22" t="s">
        <v>2134</v>
      </c>
      <c r="FF204" s="22">
        <v>2</v>
      </c>
      <c r="FG204" s="22">
        <v>2</v>
      </c>
      <c r="FH204" s="22">
        <v>3</v>
      </c>
      <c r="FI204" s="22">
        <v>2</v>
      </c>
      <c r="FK204" s="22" t="s">
        <v>2134</v>
      </c>
      <c r="FL204" s="22">
        <v>2</v>
      </c>
      <c r="FM204" s="22">
        <v>2</v>
      </c>
      <c r="FN204" s="22">
        <v>3</v>
      </c>
      <c r="FO204" s="22">
        <v>2</v>
      </c>
      <c r="GG204" s="22" t="s">
        <v>2134</v>
      </c>
      <c r="GH204" s="22">
        <v>2</v>
      </c>
      <c r="GI204" s="22">
        <v>3</v>
      </c>
      <c r="GJ204" s="22">
        <v>1</v>
      </c>
      <c r="GK204" s="22">
        <v>1</v>
      </c>
      <c r="GL204" s="22">
        <v>2</v>
      </c>
      <c r="GN204" s="22" t="s">
        <v>2134</v>
      </c>
      <c r="GO204" s="22">
        <v>2</v>
      </c>
      <c r="GP204" s="22">
        <v>3</v>
      </c>
      <c r="GQ204" s="22">
        <v>1</v>
      </c>
      <c r="GR204" s="22">
        <v>1</v>
      </c>
      <c r="GS204" s="22">
        <v>2</v>
      </c>
      <c r="GV204" s="22" t="s">
        <v>2134</v>
      </c>
      <c r="GW204" s="22">
        <v>4</v>
      </c>
      <c r="GX204" s="22">
        <v>3</v>
      </c>
      <c r="GY204" s="22">
        <v>2</v>
      </c>
      <c r="GZ204" s="22">
        <v>1</v>
      </c>
      <c r="HB204" s="22" t="s">
        <v>2134</v>
      </c>
      <c r="HC204" s="22">
        <v>4</v>
      </c>
      <c r="HD204" s="22">
        <v>3</v>
      </c>
      <c r="HE204" s="22">
        <v>2</v>
      </c>
      <c r="HF204" s="22">
        <v>1</v>
      </c>
    </row>
    <row r="205" spans="19:214">
      <c r="S205" s="22" t="s">
        <v>2134</v>
      </c>
      <c r="T205" s="22">
        <v>1</v>
      </c>
      <c r="U205" s="22">
        <v>1</v>
      </c>
      <c r="V205" s="22">
        <v>8</v>
      </c>
      <c r="W205" s="22">
        <v>1</v>
      </c>
      <c r="X205" s="22">
        <v>4</v>
      </c>
      <c r="AJ205" s="22" t="s">
        <v>2134</v>
      </c>
      <c r="AK205" s="22">
        <v>2</v>
      </c>
      <c r="AL205" s="22">
        <v>2</v>
      </c>
      <c r="AM205" s="22">
        <v>3</v>
      </c>
      <c r="AN205" s="22">
        <v>2</v>
      </c>
      <c r="BE205" s="22" t="s">
        <v>2134</v>
      </c>
      <c r="BF205" s="22">
        <v>4</v>
      </c>
      <c r="BG205" s="22">
        <v>6</v>
      </c>
      <c r="BH205" s="22">
        <v>5</v>
      </c>
      <c r="BJ205" s="22" t="s">
        <v>2134</v>
      </c>
      <c r="BK205" s="22">
        <v>4</v>
      </c>
      <c r="BL205" s="22">
        <v>6</v>
      </c>
      <c r="BM205" s="22">
        <v>5</v>
      </c>
      <c r="BS205" s="22" t="s">
        <v>2134</v>
      </c>
      <c r="BT205" s="22">
        <v>4</v>
      </c>
      <c r="BU205" s="22">
        <v>6</v>
      </c>
      <c r="BV205" s="22">
        <v>5</v>
      </c>
      <c r="CF205" s="22" t="s">
        <v>2134</v>
      </c>
      <c r="CG205" s="22">
        <v>6</v>
      </c>
      <c r="CH205" s="22">
        <v>3</v>
      </c>
      <c r="CI205" s="22">
        <v>2</v>
      </c>
      <c r="CK205" s="22" t="s">
        <v>2134</v>
      </c>
      <c r="CL205" s="22">
        <v>6</v>
      </c>
      <c r="CM205" s="22">
        <v>3</v>
      </c>
      <c r="CN205" s="22">
        <v>2</v>
      </c>
      <c r="CS205" s="22" t="s">
        <v>2134</v>
      </c>
      <c r="CT205" s="22">
        <v>2</v>
      </c>
      <c r="CU205" s="22">
        <v>2</v>
      </c>
      <c r="CV205" s="22">
        <v>1</v>
      </c>
      <c r="CW205" s="22">
        <v>7</v>
      </c>
      <c r="CY205" s="22" t="s">
        <v>2134</v>
      </c>
      <c r="CZ205" s="22">
        <v>2</v>
      </c>
      <c r="DA205" s="22">
        <v>2</v>
      </c>
      <c r="DB205" s="22">
        <v>1</v>
      </c>
      <c r="DC205" s="22">
        <v>7</v>
      </c>
      <c r="DE205" s="22" t="s">
        <v>2134</v>
      </c>
      <c r="DF205" s="22">
        <v>2</v>
      </c>
      <c r="DG205" s="22">
        <v>2</v>
      </c>
      <c r="DH205" s="22">
        <v>1</v>
      </c>
      <c r="DI205" s="22">
        <v>7</v>
      </c>
      <c r="EM205" s="22" t="s">
        <v>2134</v>
      </c>
      <c r="EN205" s="22">
        <v>2</v>
      </c>
      <c r="EO205" s="22">
        <v>2</v>
      </c>
      <c r="EP205" s="22">
        <v>3</v>
      </c>
      <c r="EQ205" s="22">
        <v>2</v>
      </c>
      <c r="EX205" s="22">
        <v>9169548</v>
      </c>
      <c r="EY205" s="22">
        <v>2</v>
      </c>
      <c r="EZ205" s="22">
        <v>2</v>
      </c>
      <c r="FA205" s="22">
        <v>3</v>
      </c>
      <c r="FB205" s="22">
        <v>3</v>
      </c>
      <c r="FE205" s="22" t="s">
        <v>2134</v>
      </c>
      <c r="FF205" s="22">
        <v>2</v>
      </c>
      <c r="FG205" s="22">
        <v>2</v>
      </c>
      <c r="FH205" s="22">
        <v>3</v>
      </c>
      <c r="FI205" s="22">
        <v>3</v>
      </c>
      <c r="FK205" s="22" t="s">
        <v>2134</v>
      </c>
      <c r="FL205" s="22">
        <v>2</v>
      </c>
      <c r="FM205" s="22">
        <v>2</v>
      </c>
      <c r="FN205" s="22">
        <v>3</v>
      </c>
      <c r="FO205" s="22">
        <v>3</v>
      </c>
      <c r="GG205" s="22" t="s">
        <v>2134</v>
      </c>
      <c r="GH205" s="22">
        <v>2</v>
      </c>
      <c r="GI205" s="22">
        <v>3</v>
      </c>
      <c r="GJ205" s="22">
        <v>1</v>
      </c>
      <c r="GK205" s="22">
        <v>1</v>
      </c>
      <c r="GL205" s="22">
        <v>3</v>
      </c>
      <c r="GN205" s="22" t="s">
        <v>2134</v>
      </c>
      <c r="GO205" s="22">
        <v>2</v>
      </c>
      <c r="GP205" s="22">
        <v>3</v>
      </c>
      <c r="GQ205" s="22">
        <v>1</v>
      </c>
      <c r="GR205" s="22">
        <v>1</v>
      </c>
      <c r="GS205" s="22">
        <v>3</v>
      </c>
      <c r="GV205" s="22" t="s">
        <v>2134</v>
      </c>
      <c r="GW205" s="22">
        <v>4</v>
      </c>
      <c r="GX205" s="22">
        <v>3</v>
      </c>
      <c r="GY205" s="22">
        <v>2</v>
      </c>
      <c r="GZ205" s="22">
        <v>2</v>
      </c>
      <c r="HB205" s="22" t="s">
        <v>2134</v>
      </c>
      <c r="HC205" s="22">
        <v>4</v>
      </c>
      <c r="HD205" s="22">
        <v>3</v>
      </c>
      <c r="HE205" s="22">
        <v>2</v>
      </c>
      <c r="HF205" s="22">
        <v>2</v>
      </c>
    </row>
    <row r="206" spans="19:214">
      <c r="S206" s="22" t="s">
        <v>2134</v>
      </c>
      <c r="T206" s="22">
        <v>1</v>
      </c>
      <c r="U206" s="22">
        <v>1</v>
      </c>
      <c r="V206" s="22">
        <v>8</v>
      </c>
      <c r="W206" s="22">
        <v>2</v>
      </c>
      <c r="X206" s="22">
        <v>1</v>
      </c>
      <c r="AJ206" s="22" t="s">
        <v>2134</v>
      </c>
      <c r="AK206" s="22">
        <v>2</v>
      </c>
      <c r="AL206" s="22">
        <v>2</v>
      </c>
      <c r="AM206" s="22">
        <v>3</v>
      </c>
      <c r="AN206" s="22">
        <v>3</v>
      </c>
      <c r="BE206" s="22" t="s">
        <v>2134</v>
      </c>
      <c r="BF206" s="22">
        <v>4</v>
      </c>
      <c r="BG206" s="22">
        <v>6</v>
      </c>
      <c r="BH206" s="22">
        <v>6</v>
      </c>
      <c r="BJ206" s="22" t="s">
        <v>2134</v>
      </c>
      <c r="BK206" s="22">
        <v>4</v>
      </c>
      <c r="BL206" s="22">
        <v>6</v>
      </c>
      <c r="BM206" s="22">
        <v>6</v>
      </c>
      <c r="BS206" s="22" t="s">
        <v>2134</v>
      </c>
      <c r="BT206" s="22">
        <v>4</v>
      </c>
      <c r="BU206" s="22">
        <v>6</v>
      </c>
      <c r="BV206" s="22">
        <v>6</v>
      </c>
      <c r="CF206" s="22" t="s">
        <v>2134</v>
      </c>
      <c r="CG206" s="22">
        <v>6</v>
      </c>
      <c r="CH206" s="22">
        <v>3</v>
      </c>
      <c r="CI206" s="22">
        <v>3</v>
      </c>
      <c r="CK206" s="22" t="s">
        <v>2134</v>
      </c>
      <c r="CL206" s="22">
        <v>6</v>
      </c>
      <c r="CM206" s="22">
        <v>3</v>
      </c>
      <c r="CN206" s="22">
        <v>3</v>
      </c>
      <c r="CS206" s="22" t="s">
        <v>2134</v>
      </c>
      <c r="CT206" s="22">
        <v>2</v>
      </c>
      <c r="CU206" s="22">
        <v>2</v>
      </c>
      <c r="CV206" s="22">
        <v>1</v>
      </c>
      <c r="CW206" s="22">
        <v>8</v>
      </c>
      <c r="CY206" s="22" t="s">
        <v>2134</v>
      </c>
      <c r="CZ206" s="22">
        <v>2</v>
      </c>
      <c r="DA206" s="22">
        <v>2</v>
      </c>
      <c r="DB206" s="22">
        <v>1</v>
      </c>
      <c r="DC206" s="22">
        <v>8</v>
      </c>
      <c r="DE206" s="22" t="s">
        <v>2134</v>
      </c>
      <c r="DF206" s="22">
        <v>2</v>
      </c>
      <c r="DG206" s="22">
        <v>2</v>
      </c>
      <c r="DH206" s="22">
        <v>1</v>
      </c>
      <c r="DI206" s="22">
        <v>8</v>
      </c>
      <c r="EM206" s="22" t="s">
        <v>2134</v>
      </c>
      <c r="EN206" s="22">
        <v>2</v>
      </c>
      <c r="EO206" s="22">
        <v>2</v>
      </c>
      <c r="EP206" s="22">
        <v>3</v>
      </c>
      <c r="EQ206" s="22">
        <v>3</v>
      </c>
      <c r="EX206" s="22" t="s">
        <v>2134</v>
      </c>
      <c r="EY206" s="22">
        <v>2</v>
      </c>
      <c r="EZ206" s="22">
        <v>2</v>
      </c>
      <c r="FA206" s="22">
        <v>3</v>
      </c>
      <c r="FB206" s="22">
        <v>4</v>
      </c>
      <c r="FE206" s="22" t="s">
        <v>2134</v>
      </c>
      <c r="FF206" s="22">
        <v>2</v>
      </c>
      <c r="FG206" s="22">
        <v>2</v>
      </c>
      <c r="FH206" s="22">
        <v>3</v>
      </c>
      <c r="FI206" s="22">
        <v>4</v>
      </c>
      <c r="FK206" s="22" t="s">
        <v>2134</v>
      </c>
      <c r="FL206" s="22">
        <v>2</v>
      </c>
      <c r="FM206" s="22">
        <v>2</v>
      </c>
      <c r="FN206" s="22">
        <v>3</v>
      </c>
      <c r="FO206" s="22">
        <v>4</v>
      </c>
      <c r="GG206" s="22" t="s">
        <v>2134</v>
      </c>
      <c r="GH206" s="22">
        <v>2</v>
      </c>
      <c r="GI206" s="22">
        <v>3</v>
      </c>
      <c r="GJ206" s="22">
        <v>1</v>
      </c>
      <c r="GK206" s="22">
        <v>2</v>
      </c>
      <c r="GL206" s="22">
        <v>1</v>
      </c>
      <c r="GN206" s="22" t="s">
        <v>2134</v>
      </c>
      <c r="GO206" s="22">
        <v>2</v>
      </c>
      <c r="GP206" s="22">
        <v>3</v>
      </c>
      <c r="GQ206" s="22">
        <v>1</v>
      </c>
      <c r="GR206" s="22">
        <v>2</v>
      </c>
      <c r="GS206" s="22">
        <v>1</v>
      </c>
      <c r="GV206" s="22" t="s">
        <v>2134</v>
      </c>
      <c r="GW206" s="22">
        <v>4</v>
      </c>
      <c r="GX206" s="22">
        <v>3</v>
      </c>
      <c r="GY206" s="22">
        <v>2</v>
      </c>
      <c r="GZ206" s="22">
        <v>3</v>
      </c>
      <c r="HB206" s="22" t="s">
        <v>2134</v>
      </c>
      <c r="HC206" s="22">
        <v>4</v>
      </c>
      <c r="HD206" s="22">
        <v>3</v>
      </c>
      <c r="HE206" s="22">
        <v>2</v>
      </c>
      <c r="HF206" s="22">
        <v>3</v>
      </c>
    </row>
    <row r="207" spans="19:214">
      <c r="S207" s="22" t="s">
        <v>2134</v>
      </c>
      <c r="T207" s="22">
        <v>1</v>
      </c>
      <c r="U207" s="22">
        <v>1</v>
      </c>
      <c r="V207" s="22">
        <v>8</v>
      </c>
      <c r="W207" s="22">
        <v>2</v>
      </c>
      <c r="X207" s="22">
        <v>2</v>
      </c>
      <c r="AJ207" s="22" t="s">
        <v>2134</v>
      </c>
      <c r="AK207" s="22">
        <v>2</v>
      </c>
      <c r="AL207" s="22">
        <v>2</v>
      </c>
      <c r="AM207" s="22">
        <v>3</v>
      </c>
      <c r="AN207" s="22">
        <v>4</v>
      </c>
      <c r="BE207" s="22">
        <v>9194426</v>
      </c>
      <c r="BF207" s="22">
        <v>4</v>
      </c>
      <c r="BG207" s="22">
        <v>6</v>
      </c>
      <c r="BH207" s="22">
        <v>7</v>
      </c>
      <c r="BJ207" s="22">
        <v>9194427</v>
      </c>
      <c r="BK207" s="22">
        <v>4</v>
      </c>
      <c r="BL207" s="22">
        <v>6</v>
      </c>
      <c r="BM207" s="22">
        <v>7</v>
      </c>
      <c r="BS207" s="22">
        <v>9196187</v>
      </c>
      <c r="BT207" s="22">
        <v>4</v>
      </c>
      <c r="BU207" s="22">
        <v>6</v>
      </c>
      <c r="BV207" s="22">
        <v>7</v>
      </c>
      <c r="CF207" s="22" t="s">
        <v>2134</v>
      </c>
      <c r="CG207" s="22">
        <v>6</v>
      </c>
      <c r="CH207" s="22">
        <v>3</v>
      </c>
      <c r="CI207" s="22">
        <v>4</v>
      </c>
      <c r="CK207" s="22" t="s">
        <v>2134</v>
      </c>
      <c r="CL207" s="22">
        <v>6</v>
      </c>
      <c r="CM207" s="22">
        <v>3</v>
      </c>
      <c r="CN207" s="22">
        <v>4</v>
      </c>
      <c r="CS207" s="22" t="s">
        <v>2692</v>
      </c>
      <c r="CT207" s="22">
        <v>2</v>
      </c>
      <c r="CU207" s="22">
        <v>2</v>
      </c>
      <c r="CV207" s="22">
        <v>2</v>
      </c>
      <c r="CW207" s="22">
        <v>1</v>
      </c>
      <c r="CY207" s="22" t="s">
        <v>2134</v>
      </c>
      <c r="CZ207" s="22">
        <v>2</v>
      </c>
      <c r="DA207" s="22">
        <v>2</v>
      </c>
      <c r="DB207" s="22">
        <v>2</v>
      </c>
      <c r="DC207" s="22">
        <v>1</v>
      </c>
      <c r="DE207" s="22" t="s">
        <v>2134</v>
      </c>
      <c r="DF207" s="22">
        <v>2</v>
      </c>
      <c r="DG207" s="22">
        <v>2</v>
      </c>
      <c r="DH207" s="22">
        <v>2</v>
      </c>
      <c r="DI207" s="22">
        <v>1</v>
      </c>
      <c r="EM207" s="22" t="s">
        <v>2134</v>
      </c>
      <c r="EN207" s="22">
        <v>2</v>
      </c>
      <c r="EO207" s="22">
        <v>2</v>
      </c>
      <c r="EP207" s="22">
        <v>3</v>
      </c>
      <c r="EQ207" s="22">
        <v>4</v>
      </c>
      <c r="EX207" s="22" t="s">
        <v>2134</v>
      </c>
      <c r="EY207" s="22">
        <v>2</v>
      </c>
      <c r="EZ207" s="22">
        <v>2</v>
      </c>
      <c r="FA207" s="22">
        <v>4</v>
      </c>
      <c r="FB207" s="22">
        <v>1</v>
      </c>
      <c r="FE207" s="22" t="s">
        <v>2134</v>
      </c>
      <c r="FF207" s="22">
        <v>2</v>
      </c>
      <c r="FG207" s="22">
        <v>2</v>
      </c>
      <c r="FH207" s="22">
        <v>4</v>
      </c>
      <c r="FI207" s="22">
        <v>1</v>
      </c>
      <c r="FK207" s="22" t="s">
        <v>2134</v>
      </c>
      <c r="FL207" s="22">
        <v>2</v>
      </c>
      <c r="FM207" s="22">
        <v>2</v>
      </c>
      <c r="FN207" s="22">
        <v>4</v>
      </c>
      <c r="FO207" s="22">
        <v>1</v>
      </c>
      <c r="GG207" s="22">
        <v>9237882</v>
      </c>
      <c r="GH207" s="22">
        <v>2</v>
      </c>
      <c r="GI207" s="22">
        <v>3</v>
      </c>
      <c r="GJ207" s="22">
        <v>1</v>
      </c>
      <c r="GK207" s="22">
        <v>2</v>
      </c>
      <c r="GL207" s="22">
        <v>2</v>
      </c>
      <c r="GN207" s="22">
        <v>9237906</v>
      </c>
      <c r="GO207" s="22">
        <v>2</v>
      </c>
      <c r="GP207" s="22">
        <v>3</v>
      </c>
      <c r="GQ207" s="22">
        <v>1</v>
      </c>
      <c r="GR207" s="22">
        <v>2</v>
      </c>
      <c r="GS207" s="22">
        <v>2</v>
      </c>
      <c r="GV207" s="22" t="s">
        <v>2134</v>
      </c>
      <c r="GW207" s="22">
        <v>4</v>
      </c>
      <c r="GX207" s="22">
        <v>3</v>
      </c>
      <c r="GY207" s="22">
        <v>2</v>
      </c>
      <c r="GZ207" s="22">
        <v>4</v>
      </c>
      <c r="HB207" s="22" t="s">
        <v>2134</v>
      </c>
      <c r="HC207" s="22">
        <v>4</v>
      </c>
      <c r="HD207" s="22">
        <v>3</v>
      </c>
      <c r="HE207" s="22">
        <v>2</v>
      </c>
      <c r="HF207" s="22">
        <v>4</v>
      </c>
    </row>
    <row r="208" spans="19:214">
      <c r="S208" s="22" t="s">
        <v>2134</v>
      </c>
      <c r="T208" s="22">
        <v>1</v>
      </c>
      <c r="U208" s="22">
        <v>1</v>
      </c>
      <c r="V208" s="22">
        <v>8</v>
      </c>
      <c r="W208" s="22">
        <v>2</v>
      </c>
      <c r="X208" s="22">
        <v>3</v>
      </c>
      <c r="AJ208" s="22" t="s">
        <v>2134</v>
      </c>
      <c r="AK208" s="22">
        <v>2</v>
      </c>
      <c r="AL208" s="22">
        <v>2</v>
      </c>
      <c r="AM208" s="22">
        <v>3</v>
      </c>
      <c r="AN208" s="22">
        <v>5</v>
      </c>
      <c r="BE208" s="22" t="s">
        <v>2134</v>
      </c>
      <c r="BF208" s="22">
        <v>4</v>
      </c>
      <c r="BG208" s="22">
        <v>7</v>
      </c>
      <c r="BH208" s="22">
        <v>1</v>
      </c>
      <c r="BJ208" s="22" t="s">
        <v>2134</v>
      </c>
      <c r="BK208" s="22">
        <v>4</v>
      </c>
      <c r="BL208" s="22">
        <v>7</v>
      </c>
      <c r="BM208" s="22">
        <v>1</v>
      </c>
      <c r="BS208" s="22" t="s">
        <v>2134</v>
      </c>
      <c r="BT208" s="22">
        <v>4</v>
      </c>
      <c r="BU208" s="22">
        <v>7</v>
      </c>
      <c r="BV208" s="22">
        <v>1</v>
      </c>
      <c r="CF208" s="22" t="s">
        <v>2134</v>
      </c>
      <c r="CG208" s="22">
        <v>6</v>
      </c>
      <c r="CH208" s="22">
        <v>3</v>
      </c>
      <c r="CI208" s="22">
        <v>5</v>
      </c>
      <c r="CK208" s="22" t="s">
        <v>2134</v>
      </c>
      <c r="CL208" s="22">
        <v>6</v>
      </c>
      <c r="CM208" s="22">
        <v>3</v>
      </c>
      <c r="CN208" s="22">
        <v>5</v>
      </c>
      <c r="CS208" s="22" t="s">
        <v>2134</v>
      </c>
      <c r="CT208" s="22">
        <v>2</v>
      </c>
      <c r="CU208" s="22">
        <v>2</v>
      </c>
      <c r="CV208" s="22">
        <v>2</v>
      </c>
      <c r="CW208" s="22">
        <v>2</v>
      </c>
      <c r="CY208" s="22" t="s">
        <v>2134</v>
      </c>
      <c r="CZ208" s="22">
        <v>2</v>
      </c>
      <c r="DA208" s="22">
        <v>2</v>
      </c>
      <c r="DB208" s="22">
        <v>2</v>
      </c>
      <c r="DC208" s="22">
        <v>2</v>
      </c>
      <c r="DE208" s="22" t="s">
        <v>2134</v>
      </c>
      <c r="DF208" s="22">
        <v>2</v>
      </c>
      <c r="DG208" s="22">
        <v>2</v>
      </c>
      <c r="DH208" s="22">
        <v>2</v>
      </c>
      <c r="DI208" s="22">
        <v>2</v>
      </c>
      <c r="EM208" s="22" t="s">
        <v>2134</v>
      </c>
      <c r="EN208" s="22">
        <v>2</v>
      </c>
      <c r="EO208" s="22">
        <v>2</v>
      </c>
      <c r="EP208" s="22">
        <v>3</v>
      </c>
      <c r="EQ208" s="22">
        <v>5</v>
      </c>
      <c r="EX208" s="22">
        <v>9169548</v>
      </c>
      <c r="EY208" s="22">
        <v>2</v>
      </c>
      <c r="EZ208" s="22">
        <v>2</v>
      </c>
      <c r="FA208" s="22">
        <v>4</v>
      </c>
      <c r="FB208" s="22">
        <v>2</v>
      </c>
      <c r="FE208" s="22" t="s">
        <v>2134</v>
      </c>
      <c r="FF208" s="22">
        <v>2</v>
      </c>
      <c r="FG208" s="22">
        <v>2</v>
      </c>
      <c r="FH208" s="22">
        <v>4</v>
      </c>
      <c r="FI208" s="22">
        <v>2</v>
      </c>
      <c r="FK208" s="22" t="s">
        <v>2134</v>
      </c>
      <c r="FL208" s="22">
        <v>2</v>
      </c>
      <c r="FM208" s="22">
        <v>2</v>
      </c>
      <c r="FN208" s="22">
        <v>4</v>
      </c>
      <c r="FO208" s="22">
        <v>2</v>
      </c>
      <c r="GG208" s="22">
        <v>9237903</v>
      </c>
      <c r="GH208" s="22">
        <v>2</v>
      </c>
      <c r="GI208" s="22">
        <v>3</v>
      </c>
      <c r="GJ208" s="22">
        <v>1</v>
      </c>
      <c r="GK208" s="22">
        <v>2</v>
      </c>
      <c r="GL208" s="22">
        <v>3</v>
      </c>
      <c r="GN208" s="22">
        <v>9237902</v>
      </c>
      <c r="GO208" s="22">
        <v>2</v>
      </c>
      <c r="GP208" s="22">
        <v>3</v>
      </c>
      <c r="GQ208" s="22">
        <v>1</v>
      </c>
      <c r="GR208" s="22">
        <v>2</v>
      </c>
      <c r="GS208" s="22">
        <v>3</v>
      </c>
      <c r="GV208" s="22" t="s">
        <v>2134</v>
      </c>
      <c r="GW208" s="22">
        <v>4</v>
      </c>
      <c r="GX208" s="22">
        <v>3</v>
      </c>
      <c r="GY208" s="22">
        <v>3</v>
      </c>
      <c r="GZ208" s="22">
        <v>1</v>
      </c>
      <c r="HB208" s="22" t="s">
        <v>2134</v>
      </c>
      <c r="HC208" s="22">
        <v>4</v>
      </c>
      <c r="HD208" s="22">
        <v>3</v>
      </c>
      <c r="HE208" s="22">
        <v>3</v>
      </c>
      <c r="HF208" s="22">
        <v>1</v>
      </c>
    </row>
    <row r="209" spans="19:214">
      <c r="S209" s="22" t="s">
        <v>2134</v>
      </c>
      <c r="T209" s="22">
        <v>1</v>
      </c>
      <c r="U209" s="22">
        <v>1</v>
      </c>
      <c r="V209" s="22">
        <v>8</v>
      </c>
      <c r="W209" s="22">
        <v>2</v>
      </c>
      <c r="X209" s="22">
        <v>4</v>
      </c>
      <c r="AJ209" s="22" t="s">
        <v>2809</v>
      </c>
      <c r="AK209" s="22">
        <v>2</v>
      </c>
      <c r="AL209" s="22">
        <v>2</v>
      </c>
      <c r="AM209" s="22">
        <v>4</v>
      </c>
      <c r="AN209" s="22">
        <v>1</v>
      </c>
      <c r="BE209" s="22" t="s">
        <v>2134</v>
      </c>
      <c r="BF209" s="22">
        <v>4</v>
      </c>
      <c r="BG209" s="22">
        <v>7</v>
      </c>
      <c r="BH209" s="22">
        <v>2</v>
      </c>
      <c r="BJ209" s="22" t="s">
        <v>2134</v>
      </c>
      <c r="BK209" s="22">
        <v>4</v>
      </c>
      <c r="BL209" s="22">
        <v>7</v>
      </c>
      <c r="BM209" s="22">
        <v>2</v>
      </c>
      <c r="BS209" s="22" t="s">
        <v>2134</v>
      </c>
      <c r="BT209" s="22">
        <v>4</v>
      </c>
      <c r="BU209" s="22">
        <v>7</v>
      </c>
      <c r="BV209" s="22">
        <v>2</v>
      </c>
      <c r="CF209" s="22" t="s">
        <v>2134</v>
      </c>
      <c r="CG209" s="22">
        <v>6</v>
      </c>
      <c r="CH209" s="22">
        <v>4</v>
      </c>
      <c r="CI209" s="22">
        <v>1</v>
      </c>
      <c r="CK209" s="22" t="s">
        <v>2134</v>
      </c>
      <c r="CL209" s="22">
        <v>6</v>
      </c>
      <c r="CM209" s="22">
        <v>4</v>
      </c>
      <c r="CN209" s="22">
        <v>1</v>
      </c>
      <c r="CS209" s="22" t="s">
        <v>2134</v>
      </c>
      <c r="CT209" s="22">
        <v>2</v>
      </c>
      <c r="CU209" s="22">
        <v>2</v>
      </c>
      <c r="CV209" s="22">
        <v>2</v>
      </c>
      <c r="CW209" s="22">
        <v>3</v>
      </c>
      <c r="CY209" s="22" t="s">
        <v>2134</v>
      </c>
      <c r="CZ209" s="22">
        <v>2</v>
      </c>
      <c r="DA209" s="22">
        <v>2</v>
      </c>
      <c r="DB209" s="22">
        <v>2</v>
      </c>
      <c r="DC209" s="22">
        <v>3</v>
      </c>
      <c r="DE209" s="22" t="s">
        <v>2134</v>
      </c>
      <c r="DF209" s="22">
        <v>2</v>
      </c>
      <c r="DG209" s="22">
        <v>2</v>
      </c>
      <c r="DH209" s="22">
        <v>2</v>
      </c>
      <c r="DI209" s="22">
        <v>3</v>
      </c>
      <c r="EM209" s="22" t="s">
        <v>2134</v>
      </c>
      <c r="EN209" s="22">
        <v>2</v>
      </c>
      <c r="EO209" s="22">
        <v>2</v>
      </c>
      <c r="EP209" s="22">
        <v>3</v>
      </c>
      <c r="EQ209" s="22">
        <v>6</v>
      </c>
      <c r="EX209" s="22">
        <v>9169548</v>
      </c>
      <c r="EY209" s="22">
        <v>2</v>
      </c>
      <c r="EZ209" s="22">
        <v>2</v>
      </c>
      <c r="FA209" s="22">
        <v>4</v>
      </c>
      <c r="FB209" s="22">
        <v>3</v>
      </c>
      <c r="FE209" s="22" t="s">
        <v>2134</v>
      </c>
      <c r="FF209" s="22">
        <v>2</v>
      </c>
      <c r="FG209" s="22">
        <v>2</v>
      </c>
      <c r="FH209" s="22">
        <v>4</v>
      </c>
      <c r="FI209" s="22">
        <v>3</v>
      </c>
      <c r="FK209" s="22" t="s">
        <v>2134</v>
      </c>
      <c r="FL209" s="22">
        <v>2</v>
      </c>
      <c r="FM209" s="22">
        <v>2</v>
      </c>
      <c r="FN209" s="22">
        <v>4</v>
      </c>
      <c r="FO209" s="22">
        <v>3</v>
      </c>
      <c r="GG209" s="22" t="s">
        <v>2134</v>
      </c>
      <c r="GH209" s="22">
        <v>2</v>
      </c>
      <c r="GI209" s="22">
        <v>3</v>
      </c>
      <c r="GJ209" s="22">
        <v>1</v>
      </c>
      <c r="GK209" s="22">
        <v>3</v>
      </c>
      <c r="GL209" s="22">
        <v>1</v>
      </c>
      <c r="GN209" s="22" t="s">
        <v>2134</v>
      </c>
      <c r="GO209" s="22">
        <v>2</v>
      </c>
      <c r="GP209" s="22">
        <v>3</v>
      </c>
      <c r="GQ209" s="22">
        <v>1</v>
      </c>
      <c r="GR209" s="22">
        <v>3</v>
      </c>
      <c r="GS209" s="22">
        <v>1</v>
      </c>
      <c r="GV209" s="22" t="s">
        <v>2134</v>
      </c>
      <c r="GW209" s="22">
        <v>4</v>
      </c>
      <c r="GX209" s="22">
        <v>3</v>
      </c>
      <c r="GY209" s="22">
        <v>3</v>
      </c>
      <c r="GZ209" s="22">
        <v>2</v>
      </c>
      <c r="HB209" s="22" t="s">
        <v>2134</v>
      </c>
      <c r="HC209" s="22">
        <v>4</v>
      </c>
      <c r="HD209" s="22">
        <v>3</v>
      </c>
      <c r="HE209" s="22">
        <v>3</v>
      </c>
      <c r="HF209" s="22">
        <v>2</v>
      </c>
    </row>
    <row r="210" spans="19:214">
      <c r="S210" s="22" t="s">
        <v>2134</v>
      </c>
      <c r="T210" s="22">
        <v>1</v>
      </c>
      <c r="U210" s="22">
        <v>1</v>
      </c>
      <c r="V210" s="22">
        <v>8</v>
      </c>
      <c r="W210" s="22">
        <v>3</v>
      </c>
      <c r="X210" s="22">
        <v>1</v>
      </c>
      <c r="AJ210" s="22" t="s">
        <v>2134</v>
      </c>
      <c r="AK210" s="22">
        <v>2</v>
      </c>
      <c r="AL210" s="22">
        <v>2</v>
      </c>
      <c r="AM210" s="22">
        <v>4</v>
      </c>
      <c r="AN210" s="22">
        <v>2</v>
      </c>
      <c r="BE210" s="22" t="s">
        <v>2134</v>
      </c>
      <c r="BF210" s="22">
        <v>4</v>
      </c>
      <c r="BG210" s="22">
        <v>7</v>
      </c>
      <c r="BH210" s="22">
        <v>3</v>
      </c>
      <c r="BJ210" s="22" t="s">
        <v>2134</v>
      </c>
      <c r="BK210" s="22">
        <v>4</v>
      </c>
      <c r="BL210" s="22">
        <v>7</v>
      </c>
      <c r="BM210" s="22">
        <v>3</v>
      </c>
      <c r="BS210" s="22" t="s">
        <v>2134</v>
      </c>
      <c r="BT210" s="22">
        <v>4</v>
      </c>
      <c r="BU210" s="22">
        <v>7</v>
      </c>
      <c r="BV210" s="22">
        <v>3</v>
      </c>
      <c r="CF210" s="22" t="s">
        <v>2134</v>
      </c>
      <c r="CG210" s="22">
        <v>6</v>
      </c>
      <c r="CH210" s="22">
        <v>4</v>
      </c>
      <c r="CI210" s="22">
        <v>2</v>
      </c>
      <c r="CK210" s="22" t="s">
        <v>2134</v>
      </c>
      <c r="CL210" s="22">
        <v>6</v>
      </c>
      <c r="CM210" s="22">
        <v>4</v>
      </c>
      <c r="CN210" s="22">
        <v>2</v>
      </c>
      <c r="CS210" s="22" t="s">
        <v>2134</v>
      </c>
      <c r="CT210" s="22">
        <v>2</v>
      </c>
      <c r="CU210" s="22">
        <v>2</v>
      </c>
      <c r="CV210" s="22">
        <v>2</v>
      </c>
      <c r="CW210" s="22">
        <v>4</v>
      </c>
      <c r="CY210" s="22" t="s">
        <v>2134</v>
      </c>
      <c r="CZ210" s="22">
        <v>2</v>
      </c>
      <c r="DA210" s="22">
        <v>2</v>
      </c>
      <c r="DB210" s="22">
        <v>2</v>
      </c>
      <c r="DC210" s="22">
        <v>4</v>
      </c>
      <c r="DE210" s="22" t="s">
        <v>2134</v>
      </c>
      <c r="DF210" s="22">
        <v>2</v>
      </c>
      <c r="DG210" s="22">
        <v>2</v>
      </c>
      <c r="DH210" s="22">
        <v>2</v>
      </c>
      <c r="DI210" s="22">
        <v>4</v>
      </c>
      <c r="EM210" s="22" t="s">
        <v>2134</v>
      </c>
      <c r="EN210" s="22">
        <v>2</v>
      </c>
      <c r="EO210" s="22">
        <v>2</v>
      </c>
      <c r="EP210" s="22">
        <v>3</v>
      </c>
      <c r="EQ210" s="22">
        <v>7</v>
      </c>
      <c r="EX210" s="22" t="s">
        <v>2134</v>
      </c>
      <c r="EY210" s="22">
        <v>2</v>
      </c>
      <c r="EZ210" s="22">
        <v>2</v>
      </c>
      <c r="FA210" s="22">
        <v>4</v>
      </c>
      <c r="FB210" s="22">
        <v>4</v>
      </c>
      <c r="FE210" s="22" t="s">
        <v>2134</v>
      </c>
      <c r="FF210" s="22">
        <v>2</v>
      </c>
      <c r="FG210" s="22">
        <v>2</v>
      </c>
      <c r="FH210" s="22">
        <v>4</v>
      </c>
      <c r="FI210" s="22">
        <v>4</v>
      </c>
      <c r="FK210" s="22" t="s">
        <v>2134</v>
      </c>
      <c r="FL210" s="22">
        <v>2</v>
      </c>
      <c r="FM210" s="22">
        <v>2</v>
      </c>
      <c r="FN210" s="22">
        <v>4</v>
      </c>
      <c r="FO210" s="22">
        <v>4</v>
      </c>
      <c r="GG210" s="22">
        <v>9237852</v>
      </c>
      <c r="GH210" s="22">
        <v>2</v>
      </c>
      <c r="GI210" s="22">
        <v>3</v>
      </c>
      <c r="GJ210" s="22">
        <v>1</v>
      </c>
      <c r="GK210" s="22">
        <v>3</v>
      </c>
      <c r="GL210" s="22">
        <v>2</v>
      </c>
      <c r="GN210" s="22">
        <v>9237890</v>
      </c>
      <c r="GO210" s="22">
        <v>2</v>
      </c>
      <c r="GP210" s="22">
        <v>3</v>
      </c>
      <c r="GQ210" s="22">
        <v>1</v>
      </c>
      <c r="GR210" s="22">
        <v>3</v>
      </c>
      <c r="GS210" s="22">
        <v>2</v>
      </c>
      <c r="GV210" s="22" t="s">
        <v>2134</v>
      </c>
      <c r="GW210" s="22">
        <v>4</v>
      </c>
      <c r="GX210" s="22">
        <v>3</v>
      </c>
      <c r="GY210" s="22">
        <v>3</v>
      </c>
      <c r="GZ210" s="22">
        <v>3</v>
      </c>
      <c r="HB210" s="22" t="s">
        <v>2134</v>
      </c>
      <c r="HC210" s="22">
        <v>4</v>
      </c>
      <c r="HD210" s="22">
        <v>3</v>
      </c>
      <c r="HE210" s="22">
        <v>3</v>
      </c>
      <c r="HF210" s="22">
        <v>3</v>
      </c>
    </row>
    <row r="211" spans="19:214">
      <c r="S211" s="22" t="s">
        <v>2134</v>
      </c>
      <c r="T211" s="22">
        <v>1</v>
      </c>
      <c r="U211" s="22">
        <v>1</v>
      </c>
      <c r="V211" s="22">
        <v>8</v>
      </c>
      <c r="W211" s="22">
        <v>3</v>
      </c>
      <c r="X211" s="22">
        <v>2</v>
      </c>
      <c r="AJ211" s="22" t="s">
        <v>2134</v>
      </c>
      <c r="AK211" s="22">
        <v>2</v>
      </c>
      <c r="AL211" s="22">
        <v>2</v>
      </c>
      <c r="AM211" s="22">
        <v>4</v>
      </c>
      <c r="AN211" s="22">
        <v>3</v>
      </c>
      <c r="BE211" s="22" t="s">
        <v>2134</v>
      </c>
      <c r="BF211" s="22">
        <v>4</v>
      </c>
      <c r="BG211" s="22">
        <v>7</v>
      </c>
      <c r="BH211" s="22">
        <v>4</v>
      </c>
      <c r="BJ211" s="22" t="s">
        <v>2134</v>
      </c>
      <c r="BK211" s="22">
        <v>4</v>
      </c>
      <c r="BL211" s="22">
        <v>7</v>
      </c>
      <c r="BM211" s="22">
        <v>4</v>
      </c>
      <c r="BS211" s="22" t="s">
        <v>2134</v>
      </c>
      <c r="BT211" s="22">
        <v>4</v>
      </c>
      <c r="BU211" s="22">
        <v>7</v>
      </c>
      <c r="BV211" s="22">
        <v>4</v>
      </c>
      <c r="CF211" s="22" t="s">
        <v>2134</v>
      </c>
      <c r="CG211" s="22">
        <v>6</v>
      </c>
      <c r="CH211" s="22">
        <v>4</v>
      </c>
      <c r="CI211" s="22">
        <v>3</v>
      </c>
      <c r="CK211" s="22" t="s">
        <v>2134</v>
      </c>
      <c r="CL211" s="22">
        <v>6</v>
      </c>
      <c r="CM211" s="22">
        <v>4</v>
      </c>
      <c r="CN211" s="22">
        <v>3</v>
      </c>
      <c r="CS211" s="22" t="s">
        <v>2134</v>
      </c>
      <c r="CT211" s="22">
        <v>2</v>
      </c>
      <c r="CU211" s="22">
        <v>2</v>
      </c>
      <c r="CV211" s="22">
        <v>2</v>
      </c>
      <c r="CW211" s="22">
        <v>5</v>
      </c>
      <c r="CY211" s="22" t="s">
        <v>2134</v>
      </c>
      <c r="CZ211" s="22">
        <v>2</v>
      </c>
      <c r="DA211" s="22">
        <v>2</v>
      </c>
      <c r="DB211" s="22">
        <v>2</v>
      </c>
      <c r="DC211" s="22">
        <v>5</v>
      </c>
      <c r="DE211" s="22" t="s">
        <v>2134</v>
      </c>
      <c r="DF211" s="22">
        <v>2</v>
      </c>
      <c r="DG211" s="22">
        <v>2</v>
      </c>
      <c r="DH211" s="22">
        <v>2</v>
      </c>
      <c r="DI211" s="22">
        <v>5</v>
      </c>
      <c r="EM211" s="22" t="s">
        <v>2134</v>
      </c>
      <c r="EN211" s="22">
        <v>2</v>
      </c>
      <c r="EO211" s="22">
        <v>2</v>
      </c>
      <c r="EP211" s="22">
        <v>3</v>
      </c>
      <c r="EQ211" s="22">
        <v>8</v>
      </c>
      <c r="EX211" s="22" t="s">
        <v>2134</v>
      </c>
      <c r="EY211" s="22">
        <v>2</v>
      </c>
      <c r="EZ211" s="22">
        <v>2</v>
      </c>
      <c r="FA211" s="22">
        <v>5</v>
      </c>
      <c r="FB211" s="22">
        <v>1</v>
      </c>
      <c r="FE211" s="22" t="s">
        <v>2134</v>
      </c>
      <c r="FF211" s="22">
        <v>2</v>
      </c>
      <c r="FG211" s="22">
        <v>2</v>
      </c>
      <c r="FH211" s="22">
        <v>5</v>
      </c>
      <c r="FI211" s="22">
        <v>1</v>
      </c>
      <c r="FK211" s="22" t="s">
        <v>2134</v>
      </c>
      <c r="FL211" s="22">
        <v>2</v>
      </c>
      <c r="FM211" s="22">
        <v>2</v>
      </c>
      <c r="FN211" s="22">
        <v>5</v>
      </c>
      <c r="FO211" s="22">
        <v>1</v>
      </c>
      <c r="GG211" s="22">
        <v>9237852</v>
      </c>
      <c r="GH211" s="22">
        <v>2</v>
      </c>
      <c r="GI211" s="22">
        <v>3</v>
      </c>
      <c r="GJ211" s="22">
        <v>1</v>
      </c>
      <c r="GK211" s="22">
        <v>3</v>
      </c>
      <c r="GL211" s="22">
        <v>3</v>
      </c>
      <c r="GN211" s="22">
        <v>9237890</v>
      </c>
      <c r="GO211" s="22">
        <v>2</v>
      </c>
      <c r="GP211" s="22">
        <v>3</v>
      </c>
      <c r="GQ211" s="22">
        <v>1</v>
      </c>
      <c r="GR211" s="22">
        <v>3</v>
      </c>
      <c r="GS211" s="22">
        <v>3</v>
      </c>
    </row>
    <row r="212" spans="19:214">
      <c r="S212" s="22" t="s">
        <v>2134</v>
      </c>
      <c r="T212" s="22">
        <v>1</v>
      </c>
      <c r="U212" s="22">
        <v>1</v>
      </c>
      <c r="V212" s="22">
        <v>8</v>
      </c>
      <c r="W212" s="22">
        <v>3</v>
      </c>
      <c r="X212" s="22">
        <v>3</v>
      </c>
      <c r="AJ212" s="22" t="s">
        <v>2134</v>
      </c>
      <c r="AK212" s="22">
        <v>2</v>
      </c>
      <c r="AL212" s="22">
        <v>2</v>
      </c>
      <c r="AM212" s="22">
        <v>4</v>
      </c>
      <c r="AN212" s="22">
        <v>4</v>
      </c>
      <c r="BE212" s="22" t="s">
        <v>2134</v>
      </c>
      <c r="BF212" s="22">
        <v>4</v>
      </c>
      <c r="BG212" s="22">
        <v>7</v>
      </c>
      <c r="BH212" s="22">
        <v>5</v>
      </c>
      <c r="BJ212" s="22" t="s">
        <v>2134</v>
      </c>
      <c r="BK212" s="22">
        <v>4</v>
      </c>
      <c r="BL212" s="22">
        <v>7</v>
      </c>
      <c r="BM212" s="22">
        <v>5</v>
      </c>
      <c r="BS212" s="22" t="s">
        <v>2134</v>
      </c>
      <c r="BT212" s="22">
        <v>4</v>
      </c>
      <c r="BU212" s="22">
        <v>7</v>
      </c>
      <c r="BV212" s="22">
        <v>5</v>
      </c>
      <c r="CF212" s="22" t="s">
        <v>2134</v>
      </c>
      <c r="CG212" s="22">
        <v>6</v>
      </c>
      <c r="CH212" s="22">
        <v>4</v>
      </c>
      <c r="CI212" s="22">
        <v>4</v>
      </c>
      <c r="CK212" s="22" t="s">
        <v>2134</v>
      </c>
      <c r="CL212" s="22">
        <v>6</v>
      </c>
      <c r="CM212" s="22">
        <v>4</v>
      </c>
      <c r="CN212" s="22">
        <v>4</v>
      </c>
      <c r="CS212" s="22" t="s">
        <v>2134</v>
      </c>
      <c r="CT212" s="22">
        <v>2</v>
      </c>
      <c r="CU212" s="22">
        <v>2</v>
      </c>
      <c r="CV212" s="22">
        <v>2</v>
      </c>
      <c r="CW212" s="22">
        <v>6</v>
      </c>
      <c r="CY212" s="22" t="s">
        <v>2134</v>
      </c>
      <c r="CZ212" s="22">
        <v>2</v>
      </c>
      <c r="DA212" s="22">
        <v>2</v>
      </c>
      <c r="DB212" s="22">
        <v>2</v>
      </c>
      <c r="DC212" s="22">
        <v>6</v>
      </c>
      <c r="DE212" s="22" t="s">
        <v>2134</v>
      </c>
      <c r="DF212" s="22">
        <v>2</v>
      </c>
      <c r="DG212" s="22">
        <v>2</v>
      </c>
      <c r="DH212" s="22">
        <v>2</v>
      </c>
      <c r="DI212" s="22">
        <v>6</v>
      </c>
      <c r="EM212" s="22" t="s">
        <v>2134</v>
      </c>
      <c r="EN212" s="22">
        <v>2</v>
      </c>
      <c r="EO212" s="22">
        <v>2</v>
      </c>
      <c r="EP212" s="22">
        <v>3</v>
      </c>
      <c r="EQ212" s="22">
        <v>9</v>
      </c>
      <c r="EX212" s="22">
        <v>9169548</v>
      </c>
      <c r="EY212" s="22">
        <v>2</v>
      </c>
      <c r="EZ212" s="22">
        <v>2</v>
      </c>
      <c r="FA212" s="22">
        <v>5</v>
      </c>
      <c r="FB212" s="22">
        <v>2</v>
      </c>
      <c r="FE212" s="22" t="s">
        <v>2134</v>
      </c>
      <c r="FF212" s="22">
        <v>2</v>
      </c>
      <c r="FG212" s="22">
        <v>2</v>
      </c>
      <c r="FH212" s="22">
        <v>5</v>
      </c>
      <c r="FI212" s="22">
        <v>2</v>
      </c>
      <c r="FK212" s="22" t="s">
        <v>2134</v>
      </c>
      <c r="FL212" s="22">
        <v>2</v>
      </c>
      <c r="FM212" s="22">
        <v>2</v>
      </c>
      <c r="FN212" s="22">
        <v>5</v>
      </c>
      <c r="FO212" s="22">
        <v>2</v>
      </c>
      <c r="GG212" s="22" t="s">
        <v>2134</v>
      </c>
      <c r="GH212" s="22">
        <v>2</v>
      </c>
      <c r="GI212" s="22">
        <v>3</v>
      </c>
      <c r="GJ212" s="22">
        <v>2</v>
      </c>
      <c r="GK212" s="22">
        <v>1</v>
      </c>
      <c r="GL212" s="22">
        <v>1</v>
      </c>
      <c r="GN212" s="22" t="s">
        <v>2134</v>
      </c>
      <c r="GO212" s="22">
        <v>2</v>
      </c>
      <c r="GP212" s="22">
        <v>3</v>
      </c>
      <c r="GQ212" s="22">
        <v>2</v>
      </c>
      <c r="GR212" s="22">
        <v>1</v>
      </c>
      <c r="GS212" s="22">
        <v>1</v>
      </c>
    </row>
    <row r="213" spans="19:214">
      <c r="S213" s="22" t="s">
        <v>2134</v>
      </c>
      <c r="T213" s="22">
        <v>1</v>
      </c>
      <c r="U213" s="22">
        <v>1</v>
      </c>
      <c r="V213" s="22">
        <v>8</v>
      </c>
      <c r="W213" s="22">
        <v>3</v>
      </c>
      <c r="X213" s="22">
        <v>4</v>
      </c>
      <c r="AJ213" s="22" t="s">
        <v>2134</v>
      </c>
      <c r="AK213" s="22">
        <v>2</v>
      </c>
      <c r="AL213" s="22">
        <v>2</v>
      </c>
      <c r="AM213" s="22">
        <v>4</v>
      </c>
      <c r="AN213" s="22">
        <v>5</v>
      </c>
      <c r="BE213" s="22" t="s">
        <v>2134</v>
      </c>
      <c r="BF213" s="22">
        <v>4</v>
      </c>
      <c r="BG213" s="22">
        <v>7</v>
      </c>
      <c r="BH213" s="22">
        <v>6</v>
      </c>
      <c r="BJ213" s="22" t="s">
        <v>2134</v>
      </c>
      <c r="BK213" s="22">
        <v>4</v>
      </c>
      <c r="BL213" s="22">
        <v>7</v>
      </c>
      <c r="BM213" s="22">
        <v>6</v>
      </c>
      <c r="BS213" s="22" t="s">
        <v>2134</v>
      </c>
      <c r="BT213" s="22">
        <v>4</v>
      </c>
      <c r="BU213" s="22">
        <v>7</v>
      </c>
      <c r="BV213" s="22">
        <v>6</v>
      </c>
      <c r="CF213" s="22" t="s">
        <v>2134</v>
      </c>
      <c r="CG213" s="22">
        <v>6</v>
      </c>
      <c r="CH213" s="22">
        <v>4</v>
      </c>
      <c r="CI213" s="22">
        <v>5</v>
      </c>
      <c r="CK213" s="22" t="s">
        <v>2134</v>
      </c>
      <c r="CL213" s="22">
        <v>6</v>
      </c>
      <c r="CM213" s="22">
        <v>4</v>
      </c>
      <c r="CN213" s="22">
        <v>5</v>
      </c>
      <c r="CS213" s="22" t="s">
        <v>2134</v>
      </c>
      <c r="CT213" s="22">
        <v>2</v>
      </c>
      <c r="CU213" s="22">
        <v>2</v>
      </c>
      <c r="CV213" s="22">
        <v>2</v>
      </c>
      <c r="CW213" s="22">
        <v>7</v>
      </c>
      <c r="CY213" s="22" t="s">
        <v>2134</v>
      </c>
      <c r="CZ213" s="22">
        <v>2</v>
      </c>
      <c r="DA213" s="22">
        <v>2</v>
      </c>
      <c r="DB213" s="22">
        <v>2</v>
      </c>
      <c r="DC213" s="22">
        <v>7</v>
      </c>
      <c r="DE213" s="22" t="s">
        <v>2134</v>
      </c>
      <c r="DF213" s="22">
        <v>2</v>
      </c>
      <c r="DG213" s="22">
        <v>2</v>
      </c>
      <c r="DH213" s="22">
        <v>2</v>
      </c>
      <c r="DI213" s="22">
        <v>7</v>
      </c>
      <c r="EM213" s="22" t="s">
        <v>2134</v>
      </c>
      <c r="EN213" s="22">
        <v>2</v>
      </c>
      <c r="EO213" s="22">
        <v>3</v>
      </c>
      <c r="EP213" s="22">
        <v>1</v>
      </c>
      <c r="EQ213" s="22">
        <v>1</v>
      </c>
      <c r="EX213" s="22">
        <v>9169548</v>
      </c>
      <c r="EY213" s="22">
        <v>2</v>
      </c>
      <c r="EZ213" s="22">
        <v>2</v>
      </c>
      <c r="FA213" s="22">
        <v>5</v>
      </c>
      <c r="FB213" s="22">
        <v>3</v>
      </c>
      <c r="FE213" s="22" t="s">
        <v>2134</v>
      </c>
      <c r="FF213" s="22">
        <v>2</v>
      </c>
      <c r="FG213" s="22">
        <v>2</v>
      </c>
      <c r="FH213" s="22">
        <v>5</v>
      </c>
      <c r="FI213" s="22">
        <v>3</v>
      </c>
      <c r="FK213" s="22" t="s">
        <v>2134</v>
      </c>
      <c r="FL213" s="22">
        <v>2</v>
      </c>
      <c r="FM213" s="22">
        <v>2</v>
      </c>
      <c r="FN213" s="22">
        <v>5</v>
      </c>
      <c r="FO213" s="22">
        <v>3</v>
      </c>
      <c r="GG213" s="22" t="s">
        <v>2134</v>
      </c>
      <c r="GH213" s="22">
        <v>2</v>
      </c>
      <c r="GI213" s="22">
        <v>3</v>
      </c>
      <c r="GJ213" s="22">
        <v>2</v>
      </c>
      <c r="GK213" s="22">
        <v>1</v>
      </c>
      <c r="GL213" s="22">
        <v>2</v>
      </c>
      <c r="GN213" s="22" t="s">
        <v>2134</v>
      </c>
      <c r="GO213" s="22">
        <v>2</v>
      </c>
      <c r="GP213" s="22">
        <v>3</v>
      </c>
      <c r="GQ213" s="22">
        <v>2</v>
      </c>
      <c r="GR213" s="22">
        <v>1</v>
      </c>
      <c r="GS213" s="22">
        <v>2</v>
      </c>
    </row>
    <row r="214" spans="19:214">
      <c r="S214" s="22" t="s">
        <v>2134</v>
      </c>
      <c r="T214" s="22">
        <v>1</v>
      </c>
      <c r="U214" s="22">
        <v>1</v>
      </c>
      <c r="V214" s="22">
        <v>8</v>
      </c>
      <c r="W214" s="22">
        <v>4</v>
      </c>
      <c r="X214" s="22">
        <v>1</v>
      </c>
      <c r="AJ214" s="22" t="s">
        <v>2809</v>
      </c>
      <c r="AK214" s="22">
        <v>2</v>
      </c>
      <c r="AL214" s="22">
        <v>2</v>
      </c>
      <c r="AM214" s="22">
        <v>5</v>
      </c>
      <c r="AN214" s="22">
        <v>1</v>
      </c>
      <c r="BE214" s="22">
        <v>9194428</v>
      </c>
      <c r="BF214" s="22">
        <v>4</v>
      </c>
      <c r="BG214" s="22">
        <v>7</v>
      </c>
      <c r="BH214" s="22">
        <v>7</v>
      </c>
      <c r="BJ214" s="22">
        <v>9194429</v>
      </c>
      <c r="BK214" s="22">
        <v>4</v>
      </c>
      <c r="BL214" s="22">
        <v>7</v>
      </c>
      <c r="BM214" s="22">
        <v>7</v>
      </c>
      <c r="BS214" s="22">
        <v>9196188</v>
      </c>
      <c r="BT214" s="22">
        <v>4</v>
      </c>
      <c r="BU214" s="22">
        <v>7</v>
      </c>
      <c r="BV214" s="22">
        <v>7</v>
      </c>
      <c r="CF214" s="22" t="s">
        <v>2134</v>
      </c>
      <c r="CG214" s="22">
        <v>6</v>
      </c>
      <c r="CH214" s="22">
        <v>5</v>
      </c>
      <c r="CI214" s="22">
        <v>1</v>
      </c>
      <c r="CK214" s="22" t="s">
        <v>2134</v>
      </c>
      <c r="CL214" s="22">
        <v>6</v>
      </c>
      <c r="CM214" s="22">
        <v>5</v>
      </c>
      <c r="CN214" s="22">
        <v>1</v>
      </c>
      <c r="CS214" s="22" t="s">
        <v>2134</v>
      </c>
      <c r="CT214" s="22">
        <v>2</v>
      </c>
      <c r="CU214" s="22">
        <v>2</v>
      </c>
      <c r="CV214" s="22">
        <v>2</v>
      </c>
      <c r="CW214" s="22">
        <v>8</v>
      </c>
      <c r="CY214" s="22" t="s">
        <v>2134</v>
      </c>
      <c r="CZ214" s="22">
        <v>2</v>
      </c>
      <c r="DA214" s="22">
        <v>2</v>
      </c>
      <c r="DB214" s="22">
        <v>2</v>
      </c>
      <c r="DC214" s="22">
        <v>8</v>
      </c>
      <c r="DE214" s="22" t="s">
        <v>2134</v>
      </c>
      <c r="DF214" s="22">
        <v>2</v>
      </c>
      <c r="DG214" s="22">
        <v>2</v>
      </c>
      <c r="DH214" s="22">
        <v>2</v>
      </c>
      <c r="DI214" s="22">
        <v>8</v>
      </c>
      <c r="EM214" s="22" t="s">
        <v>2134</v>
      </c>
      <c r="EN214" s="22">
        <v>2</v>
      </c>
      <c r="EO214" s="22">
        <v>3</v>
      </c>
      <c r="EP214" s="22">
        <v>1</v>
      </c>
      <c r="EQ214" s="22">
        <v>2</v>
      </c>
      <c r="EX214" s="22" t="s">
        <v>2134</v>
      </c>
      <c r="EY214" s="22">
        <v>2</v>
      </c>
      <c r="EZ214" s="22">
        <v>2</v>
      </c>
      <c r="FA214" s="22">
        <v>5</v>
      </c>
      <c r="FB214" s="22">
        <v>4</v>
      </c>
      <c r="FE214" s="22" t="s">
        <v>2134</v>
      </c>
      <c r="FF214" s="22">
        <v>2</v>
      </c>
      <c r="FG214" s="22">
        <v>2</v>
      </c>
      <c r="FH214" s="22">
        <v>5</v>
      </c>
      <c r="FI214" s="22">
        <v>4</v>
      </c>
      <c r="FK214" s="22" t="s">
        <v>2134</v>
      </c>
      <c r="FL214" s="22">
        <v>2</v>
      </c>
      <c r="FM214" s="22">
        <v>2</v>
      </c>
      <c r="FN214" s="22">
        <v>5</v>
      </c>
      <c r="FO214" s="22">
        <v>4</v>
      </c>
      <c r="GG214" s="22" t="s">
        <v>2134</v>
      </c>
      <c r="GH214" s="22">
        <v>2</v>
      </c>
      <c r="GI214" s="22">
        <v>3</v>
      </c>
      <c r="GJ214" s="22">
        <v>2</v>
      </c>
      <c r="GK214" s="22">
        <v>1</v>
      </c>
      <c r="GL214" s="22">
        <v>3</v>
      </c>
      <c r="GN214" s="22" t="s">
        <v>2134</v>
      </c>
      <c r="GO214" s="22">
        <v>2</v>
      </c>
      <c r="GP214" s="22">
        <v>3</v>
      </c>
      <c r="GQ214" s="22">
        <v>2</v>
      </c>
      <c r="GR214" s="22">
        <v>1</v>
      </c>
      <c r="GS214" s="22">
        <v>3</v>
      </c>
    </row>
    <row r="215" spans="19:214">
      <c r="S215" s="22" t="s">
        <v>2134</v>
      </c>
      <c r="T215" s="22">
        <v>1</v>
      </c>
      <c r="U215" s="22">
        <v>1</v>
      </c>
      <c r="V215" s="22">
        <v>8</v>
      </c>
      <c r="W215" s="22">
        <v>4</v>
      </c>
      <c r="X215" s="22">
        <v>2</v>
      </c>
      <c r="AJ215" s="22" t="s">
        <v>2134</v>
      </c>
      <c r="AK215" s="22">
        <v>2</v>
      </c>
      <c r="AL215" s="22">
        <v>2</v>
      </c>
      <c r="AM215" s="22">
        <v>5</v>
      </c>
      <c r="AN215" s="22">
        <v>2</v>
      </c>
      <c r="CF215" s="22" t="s">
        <v>2134</v>
      </c>
      <c r="CG215" s="22">
        <v>6</v>
      </c>
      <c r="CH215" s="22">
        <v>5</v>
      </c>
      <c r="CI215" s="22">
        <v>2</v>
      </c>
      <c r="CK215" s="22" t="s">
        <v>2134</v>
      </c>
      <c r="CL215" s="22">
        <v>6</v>
      </c>
      <c r="CM215" s="22">
        <v>5</v>
      </c>
      <c r="CN215" s="22">
        <v>2</v>
      </c>
      <c r="CS215" s="22" t="s">
        <v>2692</v>
      </c>
      <c r="CT215" s="22">
        <v>2</v>
      </c>
      <c r="CU215" s="22">
        <v>2</v>
      </c>
      <c r="CV215" s="22">
        <v>3</v>
      </c>
      <c r="CW215" s="22">
        <v>1</v>
      </c>
      <c r="CY215" s="22" t="s">
        <v>2134</v>
      </c>
      <c r="CZ215" s="22">
        <v>2</v>
      </c>
      <c r="DA215" s="22">
        <v>2</v>
      </c>
      <c r="DB215" s="22">
        <v>3</v>
      </c>
      <c r="DC215" s="22">
        <v>1</v>
      </c>
      <c r="DE215" s="22" t="s">
        <v>2134</v>
      </c>
      <c r="DF215" s="22">
        <v>2</v>
      </c>
      <c r="DG215" s="22">
        <v>2</v>
      </c>
      <c r="DH215" s="22">
        <v>3</v>
      </c>
      <c r="DI215" s="22">
        <v>1</v>
      </c>
      <c r="EM215" s="22" t="s">
        <v>2134</v>
      </c>
      <c r="EN215" s="22">
        <v>2</v>
      </c>
      <c r="EO215" s="22">
        <v>3</v>
      </c>
      <c r="EP215" s="22">
        <v>1</v>
      </c>
      <c r="EQ215" s="22">
        <v>3</v>
      </c>
      <c r="EX215" s="22" t="s">
        <v>2134</v>
      </c>
      <c r="EY215" s="22">
        <v>2</v>
      </c>
      <c r="EZ215" s="22">
        <v>2</v>
      </c>
      <c r="FA215" s="22">
        <v>6</v>
      </c>
      <c r="FB215" s="22">
        <v>1</v>
      </c>
      <c r="FE215" s="22" t="s">
        <v>2134</v>
      </c>
      <c r="FF215" s="22">
        <v>2</v>
      </c>
      <c r="FG215" s="22">
        <v>2</v>
      </c>
      <c r="FH215" s="22">
        <v>6</v>
      </c>
      <c r="FI215" s="22">
        <v>1</v>
      </c>
      <c r="FK215" s="22" t="s">
        <v>2134</v>
      </c>
      <c r="FL215" s="22">
        <v>2</v>
      </c>
      <c r="FM215" s="22">
        <v>2</v>
      </c>
      <c r="FN215" s="22">
        <v>6</v>
      </c>
      <c r="FO215" s="22">
        <v>1</v>
      </c>
      <c r="GG215" s="22" t="s">
        <v>2134</v>
      </c>
      <c r="GH215" s="22">
        <v>2</v>
      </c>
      <c r="GI215" s="22">
        <v>3</v>
      </c>
      <c r="GJ215" s="22">
        <v>2</v>
      </c>
      <c r="GK215" s="22">
        <v>2</v>
      </c>
      <c r="GL215" s="22">
        <v>1</v>
      </c>
      <c r="GN215" s="22" t="s">
        <v>2134</v>
      </c>
      <c r="GO215" s="22">
        <v>2</v>
      </c>
      <c r="GP215" s="22">
        <v>3</v>
      </c>
      <c r="GQ215" s="22">
        <v>2</v>
      </c>
      <c r="GR215" s="22">
        <v>2</v>
      </c>
      <c r="GS215" s="22">
        <v>1</v>
      </c>
    </row>
    <row r="216" spans="19:214">
      <c r="S216" s="22" t="s">
        <v>2134</v>
      </c>
      <c r="T216" s="22">
        <v>1</v>
      </c>
      <c r="U216" s="22">
        <v>1</v>
      </c>
      <c r="V216" s="22">
        <v>8</v>
      </c>
      <c r="W216" s="22">
        <v>4</v>
      </c>
      <c r="X216" s="22">
        <v>3</v>
      </c>
      <c r="AJ216" s="22" t="s">
        <v>2134</v>
      </c>
      <c r="AK216" s="22">
        <v>2</v>
      </c>
      <c r="AL216" s="22">
        <v>2</v>
      </c>
      <c r="AM216" s="22">
        <v>5</v>
      </c>
      <c r="AN216" s="22">
        <v>3</v>
      </c>
      <c r="CF216" s="22" t="s">
        <v>2134</v>
      </c>
      <c r="CG216" s="22">
        <v>6</v>
      </c>
      <c r="CH216" s="22">
        <v>5</v>
      </c>
      <c r="CI216" s="22">
        <v>3</v>
      </c>
      <c r="CK216" s="22" t="s">
        <v>2134</v>
      </c>
      <c r="CL216" s="22">
        <v>6</v>
      </c>
      <c r="CM216" s="22">
        <v>5</v>
      </c>
      <c r="CN216" s="22">
        <v>3</v>
      </c>
      <c r="CS216" s="22">
        <v>9049306</v>
      </c>
      <c r="CT216" s="22">
        <v>2</v>
      </c>
      <c r="CU216" s="22">
        <v>2</v>
      </c>
      <c r="CV216" s="22">
        <v>3</v>
      </c>
      <c r="CW216" s="22">
        <v>2</v>
      </c>
      <c r="CY216" s="22">
        <v>9049307</v>
      </c>
      <c r="CZ216" s="22">
        <v>2</v>
      </c>
      <c r="DA216" s="22">
        <v>2</v>
      </c>
      <c r="DB216" s="22">
        <v>3</v>
      </c>
      <c r="DC216" s="22">
        <v>2</v>
      </c>
      <c r="DE216" s="22" t="s">
        <v>2134</v>
      </c>
      <c r="DF216" s="22">
        <v>2</v>
      </c>
      <c r="DG216" s="22">
        <v>2</v>
      </c>
      <c r="DH216" s="22">
        <v>3</v>
      </c>
      <c r="DI216" s="22">
        <v>2</v>
      </c>
      <c r="EM216" s="22" t="s">
        <v>2134</v>
      </c>
      <c r="EN216" s="22">
        <v>2</v>
      </c>
      <c r="EO216" s="22">
        <v>3</v>
      </c>
      <c r="EP216" s="22">
        <v>1</v>
      </c>
      <c r="EQ216" s="22">
        <v>4</v>
      </c>
      <c r="EX216" s="22">
        <v>9169548</v>
      </c>
      <c r="EY216" s="22">
        <v>2</v>
      </c>
      <c r="EZ216" s="22">
        <v>2</v>
      </c>
      <c r="FA216" s="22">
        <v>6</v>
      </c>
      <c r="FB216" s="22">
        <v>2</v>
      </c>
      <c r="FE216" s="22" t="s">
        <v>2134</v>
      </c>
      <c r="FF216" s="22">
        <v>2</v>
      </c>
      <c r="FG216" s="22">
        <v>2</v>
      </c>
      <c r="FH216" s="22">
        <v>6</v>
      </c>
      <c r="FI216" s="22">
        <v>2</v>
      </c>
      <c r="FK216" s="22" t="s">
        <v>2134</v>
      </c>
      <c r="FL216" s="22">
        <v>2</v>
      </c>
      <c r="FM216" s="22">
        <v>2</v>
      </c>
      <c r="FN216" s="22">
        <v>6</v>
      </c>
      <c r="FO216" s="22">
        <v>2</v>
      </c>
      <c r="GG216" s="22">
        <v>9237882</v>
      </c>
      <c r="GH216" s="22">
        <v>2</v>
      </c>
      <c r="GI216" s="22">
        <v>3</v>
      </c>
      <c r="GJ216" s="22">
        <v>2</v>
      </c>
      <c r="GK216" s="22">
        <v>2</v>
      </c>
      <c r="GL216" s="22">
        <v>2</v>
      </c>
      <c r="GN216" s="22" t="s">
        <v>2134</v>
      </c>
      <c r="GO216" s="22">
        <v>2</v>
      </c>
      <c r="GP216" s="22">
        <v>3</v>
      </c>
      <c r="GQ216" s="22">
        <v>2</v>
      </c>
      <c r="GR216" s="22">
        <v>2</v>
      </c>
      <c r="GS216" s="22">
        <v>2</v>
      </c>
    </row>
    <row r="217" spans="19:214">
      <c r="S217" s="22" t="s">
        <v>2134</v>
      </c>
      <c r="T217" s="22">
        <v>1</v>
      </c>
      <c r="U217" s="22">
        <v>1</v>
      </c>
      <c r="V217" s="22">
        <v>8</v>
      </c>
      <c r="W217" s="22">
        <v>4</v>
      </c>
      <c r="X217" s="22">
        <v>4</v>
      </c>
      <c r="AJ217" s="22" t="s">
        <v>2134</v>
      </c>
      <c r="AK217" s="22">
        <v>2</v>
      </c>
      <c r="AL217" s="22">
        <v>2</v>
      </c>
      <c r="AM217" s="22">
        <v>5</v>
      </c>
      <c r="AN217" s="22">
        <v>4</v>
      </c>
      <c r="CF217" s="22" t="s">
        <v>2134</v>
      </c>
      <c r="CG217" s="22">
        <v>6</v>
      </c>
      <c r="CH217" s="22">
        <v>5</v>
      </c>
      <c r="CI217" s="22">
        <v>4</v>
      </c>
      <c r="CK217" s="22" t="s">
        <v>2134</v>
      </c>
      <c r="CL217" s="22">
        <v>6</v>
      </c>
      <c r="CM217" s="22">
        <v>5</v>
      </c>
      <c r="CN217" s="22">
        <v>4</v>
      </c>
      <c r="CS217" s="22">
        <v>9047647</v>
      </c>
      <c r="CT217" s="22">
        <v>2</v>
      </c>
      <c r="CU217" s="22">
        <v>2</v>
      </c>
      <c r="CV217" s="22">
        <v>3</v>
      </c>
      <c r="CW217" s="22">
        <v>3</v>
      </c>
      <c r="CY217" s="22">
        <v>9047648</v>
      </c>
      <c r="CZ217" s="22">
        <v>2</v>
      </c>
      <c r="DA217" s="22">
        <v>2</v>
      </c>
      <c r="DB217" s="22">
        <v>3</v>
      </c>
      <c r="DC217" s="22">
        <v>3</v>
      </c>
      <c r="DE217" s="22" t="s">
        <v>2134</v>
      </c>
      <c r="DF217" s="22">
        <v>2</v>
      </c>
      <c r="DG217" s="22">
        <v>2</v>
      </c>
      <c r="DH217" s="22">
        <v>3</v>
      </c>
      <c r="DI217" s="22">
        <v>3</v>
      </c>
      <c r="EM217" s="22" t="s">
        <v>2134</v>
      </c>
      <c r="EN217" s="22">
        <v>2</v>
      </c>
      <c r="EO217" s="22">
        <v>3</v>
      </c>
      <c r="EP217" s="22">
        <v>1</v>
      </c>
      <c r="EQ217" s="22">
        <v>5</v>
      </c>
      <c r="EX217" s="22">
        <v>9169548</v>
      </c>
      <c r="EY217" s="22">
        <v>2</v>
      </c>
      <c r="EZ217" s="22">
        <v>2</v>
      </c>
      <c r="FA217" s="22">
        <v>6</v>
      </c>
      <c r="FB217" s="22">
        <v>3</v>
      </c>
      <c r="FE217" s="22" t="s">
        <v>2134</v>
      </c>
      <c r="FF217" s="22">
        <v>2</v>
      </c>
      <c r="FG217" s="22">
        <v>2</v>
      </c>
      <c r="FH217" s="22">
        <v>6</v>
      </c>
      <c r="FI217" s="22">
        <v>3</v>
      </c>
      <c r="FK217" s="22" t="s">
        <v>2134</v>
      </c>
      <c r="FL217" s="22">
        <v>2</v>
      </c>
      <c r="FM217" s="22">
        <v>2</v>
      </c>
      <c r="FN217" s="22">
        <v>6</v>
      </c>
      <c r="FO217" s="22">
        <v>3</v>
      </c>
      <c r="GG217" s="22">
        <v>9237903</v>
      </c>
      <c r="GH217" s="22">
        <v>2</v>
      </c>
      <c r="GI217" s="22">
        <v>3</v>
      </c>
      <c r="GJ217" s="22">
        <v>2</v>
      </c>
      <c r="GK217" s="22">
        <v>2</v>
      </c>
      <c r="GL217" s="22">
        <v>3</v>
      </c>
      <c r="GN217" s="22" t="s">
        <v>2134</v>
      </c>
      <c r="GO217" s="22">
        <v>2</v>
      </c>
      <c r="GP217" s="22">
        <v>3</v>
      </c>
      <c r="GQ217" s="22">
        <v>2</v>
      </c>
      <c r="GR217" s="22">
        <v>2</v>
      </c>
      <c r="GS217" s="22">
        <v>3</v>
      </c>
    </row>
    <row r="218" spans="19:214">
      <c r="S218" s="22" t="s">
        <v>2134</v>
      </c>
      <c r="T218" s="22">
        <v>1</v>
      </c>
      <c r="U218" s="22">
        <v>1</v>
      </c>
      <c r="V218" s="22">
        <v>8</v>
      </c>
      <c r="W218" s="22">
        <v>5</v>
      </c>
      <c r="X218" s="22">
        <v>1</v>
      </c>
      <c r="AJ218" s="22" t="s">
        <v>2134</v>
      </c>
      <c r="AK218" s="22">
        <v>2</v>
      </c>
      <c r="AL218" s="22">
        <v>2</v>
      </c>
      <c r="AM218" s="22">
        <v>5</v>
      </c>
      <c r="AN218" s="22">
        <v>5</v>
      </c>
      <c r="CF218" s="22" t="s">
        <v>2134</v>
      </c>
      <c r="CG218" s="22">
        <v>6</v>
      </c>
      <c r="CH218" s="22">
        <v>5</v>
      </c>
      <c r="CI218" s="22">
        <v>5</v>
      </c>
      <c r="CK218" s="22" t="s">
        <v>2134</v>
      </c>
      <c r="CL218" s="22">
        <v>6</v>
      </c>
      <c r="CM218" s="22">
        <v>5</v>
      </c>
      <c r="CN218" s="22">
        <v>5</v>
      </c>
      <c r="CS218" s="22">
        <v>9047662</v>
      </c>
      <c r="CT218" s="22">
        <v>2</v>
      </c>
      <c r="CU218" s="22">
        <v>2</v>
      </c>
      <c r="CV218" s="22">
        <v>3</v>
      </c>
      <c r="CW218" s="22">
        <v>4</v>
      </c>
      <c r="CY218" s="22">
        <v>9047666</v>
      </c>
      <c r="CZ218" s="22">
        <v>2</v>
      </c>
      <c r="DA218" s="22">
        <v>2</v>
      </c>
      <c r="DB218" s="22">
        <v>3</v>
      </c>
      <c r="DC218" s="22">
        <v>4</v>
      </c>
      <c r="DE218" s="22" t="s">
        <v>2134</v>
      </c>
      <c r="DF218" s="22">
        <v>2</v>
      </c>
      <c r="DG218" s="22">
        <v>2</v>
      </c>
      <c r="DH218" s="22">
        <v>3</v>
      </c>
      <c r="DI218" s="22">
        <v>4</v>
      </c>
      <c r="EM218" s="22" t="s">
        <v>2134</v>
      </c>
      <c r="EN218" s="22">
        <v>2</v>
      </c>
      <c r="EO218" s="22">
        <v>3</v>
      </c>
      <c r="EP218" s="22">
        <v>1</v>
      </c>
      <c r="EQ218" s="22">
        <v>6</v>
      </c>
      <c r="EX218" s="22" t="s">
        <v>2134</v>
      </c>
      <c r="EY218" s="22">
        <v>2</v>
      </c>
      <c r="EZ218" s="22">
        <v>2</v>
      </c>
      <c r="FA218" s="22">
        <v>6</v>
      </c>
      <c r="FB218" s="22">
        <v>4</v>
      </c>
      <c r="FE218" s="22" t="s">
        <v>2134</v>
      </c>
      <c r="FF218" s="22">
        <v>2</v>
      </c>
      <c r="FG218" s="22">
        <v>2</v>
      </c>
      <c r="FH218" s="22">
        <v>6</v>
      </c>
      <c r="FI218" s="22">
        <v>4</v>
      </c>
      <c r="FK218" s="22" t="s">
        <v>2134</v>
      </c>
      <c r="FL218" s="22">
        <v>2</v>
      </c>
      <c r="FM218" s="22">
        <v>2</v>
      </c>
      <c r="FN218" s="22">
        <v>6</v>
      </c>
      <c r="FO218" s="22">
        <v>4</v>
      </c>
      <c r="GG218" s="22" t="s">
        <v>2134</v>
      </c>
      <c r="GH218" s="22">
        <v>2</v>
      </c>
      <c r="GI218" s="22">
        <v>3</v>
      </c>
      <c r="GJ218" s="22">
        <v>2</v>
      </c>
      <c r="GK218" s="22">
        <v>3</v>
      </c>
      <c r="GL218" s="22">
        <v>1</v>
      </c>
      <c r="GN218" s="22" t="s">
        <v>2134</v>
      </c>
      <c r="GO218" s="22">
        <v>2</v>
      </c>
      <c r="GP218" s="22">
        <v>3</v>
      </c>
      <c r="GQ218" s="22">
        <v>2</v>
      </c>
      <c r="GR218" s="22">
        <v>3</v>
      </c>
      <c r="GS218" s="22">
        <v>1</v>
      </c>
    </row>
    <row r="219" spans="19:214">
      <c r="S219" s="22" t="s">
        <v>2134</v>
      </c>
      <c r="T219" s="22">
        <v>1</v>
      </c>
      <c r="U219" s="22">
        <v>1</v>
      </c>
      <c r="V219" s="22">
        <v>8</v>
      </c>
      <c r="W219" s="22">
        <v>5</v>
      </c>
      <c r="X219" s="22">
        <v>2</v>
      </c>
      <c r="AJ219" s="22" t="s">
        <v>2693</v>
      </c>
      <c r="AK219" s="22">
        <v>2</v>
      </c>
      <c r="AL219" s="22">
        <v>2</v>
      </c>
      <c r="AM219" s="22">
        <v>6</v>
      </c>
      <c r="AN219" s="22">
        <v>1</v>
      </c>
      <c r="CF219" s="22" t="s">
        <v>2134</v>
      </c>
      <c r="CG219" s="22">
        <v>6</v>
      </c>
      <c r="CH219" s="22">
        <v>6</v>
      </c>
      <c r="CI219" s="22">
        <v>1</v>
      </c>
      <c r="CK219" s="22" t="s">
        <v>2134</v>
      </c>
      <c r="CL219" s="22">
        <v>6</v>
      </c>
      <c r="CM219" s="22">
        <v>6</v>
      </c>
      <c r="CN219" s="22">
        <v>1</v>
      </c>
      <c r="CS219" s="22">
        <v>9047735</v>
      </c>
      <c r="CT219" s="22">
        <v>2</v>
      </c>
      <c r="CU219" s="22">
        <v>2</v>
      </c>
      <c r="CV219" s="22">
        <v>3</v>
      </c>
      <c r="CW219" s="22">
        <v>5</v>
      </c>
      <c r="CY219" s="22">
        <v>9047736</v>
      </c>
      <c r="CZ219" s="22">
        <v>2</v>
      </c>
      <c r="DA219" s="22">
        <v>2</v>
      </c>
      <c r="DB219" s="22">
        <v>3</v>
      </c>
      <c r="DC219" s="22">
        <v>5</v>
      </c>
      <c r="DE219" s="22" t="s">
        <v>2134</v>
      </c>
      <c r="DF219" s="22">
        <v>2</v>
      </c>
      <c r="DG219" s="22">
        <v>2</v>
      </c>
      <c r="DH219" s="22">
        <v>3</v>
      </c>
      <c r="DI219" s="22">
        <v>5</v>
      </c>
      <c r="EM219" s="22" t="s">
        <v>2134</v>
      </c>
      <c r="EN219" s="22">
        <v>2</v>
      </c>
      <c r="EO219" s="22">
        <v>3</v>
      </c>
      <c r="EP219" s="22">
        <v>1</v>
      </c>
      <c r="EQ219" s="22">
        <v>7</v>
      </c>
      <c r="EX219" s="22" t="s">
        <v>2134</v>
      </c>
      <c r="EY219" s="22">
        <v>2</v>
      </c>
      <c r="EZ219" s="22">
        <v>2</v>
      </c>
      <c r="FA219" s="22">
        <v>7</v>
      </c>
      <c r="FB219" s="22">
        <v>1</v>
      </c>
      <c r="FE219" s="22" t="s">
        <v>2134</v>
      </c>
      <c r="FF219" s="22">
        <v>2</v>
      </c>
      <c r="FG219" s="22">
        <v>2</v>
      </c>
      <c r="FH219" s="22">
        <v>7</v>
      </c>
      <c r="FI219" s="22">
        <v>1</v>
      </c>
      <c r="FK219" s="22" t="s">
        <v>2134</v>
      </c>
      <c r="FL219" s="22">
        <v>2</v>
      </c>
      <c r="FM219" s="22">
        <v>2</v>
      </c>
      <c r="FN219" s="22">
        <v>7</v>
      </c>
      <c r="FO219" s="22">
        <v>1</v>
      </c>
      <c r="GG219" s="22">
        <v>9237852</v>
      </c>
      <c r="GH219" s="22">
        <v>2</v>
      </c>
      <c r="GI219" s="22">
        <v>3</v>
      </c>
      <c r="GJ219" s="22">
        <v>2</v>
      </c>
      <c r="GK219" s="22">
        <v>3</v>
      </c>
      <c r="GL219" s="22">
        <v>2</v>
      </c>
      <c r="GN219" s="22" t="s">
        <v>2134</v>
      </c>
      <c r="GO219" s="22">
        <v>2</v>
      </c>
      <c r="GP219" s="22">
        <v>3</v>
      </c>
      <c r="GQ219" s="22">
        <v>2</v>
      </c>
      <c r="GR219" s="22">
        <v>3</v>
      </c>
      <c r="GS219" s="22">
        <v>2</v>
      </c>
    </row>
    <row r="220" spans="19:214">
      <c r="S220" s="22" t="s">
        <v>2134</v>
      </c>
      <c r="T220" s="22">
        <v>1</v>
      </c>
      <c r="U220" s="22">
        <v>1</v>
      </c>
      <c r="V220" s="22">
        <v>8</v>
      </c>
      <c r="W220" s="22">
        <v>5</v>
      </c>
      <c r="X220" s="22">
        <v>3</v>
      </c>
      <c r="AJ220" s="22">
        <v>9245475</v>
      </c>
      <c r="AK220" s="22">
        <v>2</v>
      </c>
      <c r="AL220" s="22">
        <v>2</v>
      </c>
      <c r="AM220" s="22">
        <v>6</v>
      </c>
      <c r="AN220" s="22">
        <v>2</v>
      </c>
      <c r="CF220" s="22" t="s">
        <v>2134</v>
      </c>
      <c r="CG220" s="22">
        <v>6</v>
      </c>
      <c r="CH220" s="22">
        <v>6</v>
      </c>
      <c r="CI220" s="22">
        <v>2</v>
      </c>
      <c r="CK220" s="22" t="s">
        <v>2134</v>
      </c>
      <c r="CL220" s="22">
        <v>6</v>
      </c>
      <c r="CM220" s="22">
        <v>6</v>
      </c>
      <c r="CN220" s="22">
        <v>2</v>
      </c>
      <c r="CS220" s="22">
        <v>9047751</v>
      </c>
      <c r="CT220" s="22">
        <v>2</v>
      </c>
      <c r="CU220" s="22">
        <v>2</v>
      </c>
      <c r="CV220" s="22">
        <v>3</v>
      </c>
      <c r="CW220" s="22">
        <v>6</v>
      </c>
      <c r="CY220" s="22">
        <v>9047752</v>
      </c>
      <c r="CZ220" s="22">
        <v>2</v>
      </c>
      <c r="DA220" s="22">
        <v>2</v>
      </c>
      <c r="DB220" s="22">
        <v>3</v>
      </c>
      <c r="DC220" s="22">
        <v>6</v>
      </c>
      <c r="DE220" s="22" t="s">
        <v>2134</v>
      </c>
      <c r="DF220" s="22">
        <v>2</v>
      </c>
      <c r="DG220" s="22">
        <v>2</v>
      </c>
      <c r="DH220" s="22">
        <v>3</v>
      </c>
      <c r="DI220" s="22">
        <v>6</v>
      </c>
      <c r="EM220" s="22" t="s">
        <v>2134</v>
      </c>
      <c r="EN220" s="22">
        <v>2</v>
      </c>
      <c r="EO220" s="22">
        <v>3</v>
      </c>
      <c r="EP220" s="22">
        <v>1</v>
      </c>
      <c r="EQ220" s="22">
        <v>8</v>
      </c>
      <c r="EX220" s="22">
        <v>9169548</v>
      </c>
      <c r="EY220" s="22">
        <v>2</v>
      </c>
      <c r="EZ220" s="22">
        <v>2</v>
      </c>
      <c r="FA220" s="22">
        <v>7</v>
      </c>
      <c r="FB220" s="22">
        <v>2</v>
      </c>
      <c r="FE220" s="22" t="s">
        <v>2134</v>
      </c>
      <c r="FF220" s="22">
        <v>2</v>
      </c>
      <c r="FG220" s="22">
        <v>2</v>
      </c>
      <c r="FH220" s="22">
        <v>7</v>
      </c>
      <c r="FI220" s="22">
        <v>2</v>
      </c>
      <c r="FK220" s="22" t="s">
        <v>2134</v>
      </c>
      <c r="FL220" s="22">
        <v>2</v>
      </c>
      <c r="FM220" s="22">
        <v>2</v>
      </c>
      <c r="FN220" s="22">
        <v>7</v>
      </c>
      <c r="FO220" s="22">
        <v>2</v>
      </c>
      <c r="GG220" s="22">
        <v>9237852</v>
      </c>
      <c r="GH220" s="22">
        <v>2</v>
      </c>
      <c r="GI220" s="22">
        <v>3</v>
      </c>
      <c r="GJ220" s="22">
        <v>2</v>
      </c>
      <c r="GK220" s="22">
        <v>3</v>
      </c>
      <c r="GL220" s="22">
        <v>3</v>
      </c>
      <c r="GN220" s="22" t="s">
        <v>2134</v>
      </c>
      <c r="GO220" s="22">
        <v>2</v>
      </c>
      <c r="GP220" s="22">
        <v>3</v>
      </c>
      <c r="GQ220" s="22">
        <v>2</v>
      </c>
      <c r="GR220" s="22">
        <v>3</v>
      </c>
      <c r="GS220" s="22">
        <v>3</v>
      </c>
    </row>
    <row r="221" spans="19:214">
      <c r="S221" s="22" t="s">
        <v>2134</v>
      </c>
      <c r="T221" s="22">
        <v>1</v>
      </c>
      <c r="U221" s="22">
        <v>1</v>
      </c>
      <c r="V221" s="22">
        <v>8</v>
      </c>
      <c r="W221" s="22">
        <v>5</v>
      </c>
      <c r="X221" s="22">
        <v>4</v>
      </c>
      <c r="AJ221" s="22" t="s">
        <v>2810</v>
      </c>
      <c r="AK221" s="22">
        <v>2</v>
      </c>
      <c r="AL221" s="22">
        <v>2</v>
      </c>
      <c r="AM221" s="22">
        <v>6</v>
      </c>
      <c r="AN221" s="22">
        <v>3</v>
      </c>
      <c r="CF221" s="22" t="s">
        <v>2134</v>
      </c>
      <c r="CG221" s="22">
        <v>6</v>
      </c>
      <c r="CH221" s="22">
        <v>6</v>
      </c>
      <c r="CI221" s="22">
        <v>3</v>
      </c>
      <c r="CK221" s="22" t="s">
        <v>2134</v>
      </c>
      <c r="CL221" s="22">
        <v>6</v>
      </c>
      <c r="CM221" s="22">
        <v>6</v>
      </c>
      <c r="CN221" s="22">
        <v>3</v>
      </c>
      <c r="CS221" s="22">
        <v>9047770</v>
      </c>
      <c r="CT221" s="22">
        <v>2</v>
      </c>
      <c r="CU221" s="22">
        <v>2</v>
      </c>
      <c r="CV221" s="22">
        <v>3</v>
      </c>
      <c r="CW221" s="22">
        <v>7</v>
      </c>
      <c r="CY221" s="22">
        <v>9047771</v>
      </c>
      <c r="CZ221" s="22">
        <v>2</v>
      </c>
      <c r="DA221" s="22">
        <v>2</v>
      </c>
      <c r="DB221" s="22">
        <v>3</v>
      </c>
      <c r="DC221" s="22">
        <v>7</v>
      </c>
      <c r="DE221" s="22" t="s">
        <v>2134</v>
      </c>
      <c r="DF221" s="22">
        <v>2</v>
      </c>
      <c r="DG221" s="22">
        <v>2</v>
      </c>
      <c r="DH221" s="22">
        <v>3</v>
      </c>
      <c r="DI221" s="22">
        <v>7</v>
      </c>
      <c r="EM221" s="22" t="s">
        <v>2134</v>
      </c>
      <c r="EN221" s="22">
        <v>2</v>
      </c>
      <c r="EO221" s="22">
        <v>3</v>
      </c>
      <c r="EP221" s="22">
        <v>1</v>
      </c>
      <c r="EQ221" s="22">
        <v>9</v>
      </c>
      <c r="EX221" s="22">
        <v>9169548</v>
      </c>
      <c r="EY221" s="22">
        <v>2</v>
      </c>
      <c r="EZ221" s="22">
        <v>2</v>
      </c>
      <c r="FA221" s="22">
        <v>7</v>
      </c>
      <c r="FB221" s="22">
        <v>3</v>
      </c>
      <c r="FE221" s="22" t="s">
        <v>2134</v>
      </c>
      <c r="FF221" s="22">
        <v>2</v>
      </c>
      <c r="FG221" s="22">
        <v>2</v>
      </c>
      <c r="FH221" s="22">
        <v>7</v>
      </c>
      <c r="FI221" s="22">
        <v>3</v>
      </c>
      <c r="FK221" s="22" t="s">
        <v>2134</v>
      </c>
      <c r="FL221" s="22">
        <v>2</v>
      </c>
      <c r="FM221" s="22">
        <v>2</v>
      </c>
      <c r="FN221" s="22">
        <v>7</v>
      </c>
      <c r="FO221" s="22">
        <v>3</v>
      </c>
      <c r="GG221" s="22" t="s">
        <v>2134</v>
      </c>
      <c r="GH221" s="22">
        <v>2</v>
      </c>
      <c r="GI221" s="22">
        <v>3</v>
      </c>
      <c r="GJ221" s="22">
        <v>3</v>
      </c>
      <c r="GK221" s="22">
        <v>1</v>
      </c>
      <c r="GL221" s="22">
        <v>1</v>
      </c>
      <c r="GN221" s="22" t="s">
        <v>2134</v>
      </c>
      <c r="GO221" s="22">
        <v>2</v>
      </c>
      <c r="GP221" s="22">
        <v>3</v>
      </c>
      <c r="GQ221" s="22">
        <v>3</v>
      </c>
      <c r="GR221" s="22">
        <v>1</v>
      </c>
      <c r="GS221" s="22">
        <v>1</v>
      </c>
    </row>
    <row r="222" spans="19:214">
      <c r="S222" s="22" t="s">
        <v>2134</v>
      </c>
      <c r="T222" s="22">
        <v>1</v>
      </c>
      <c r="U222" s="22">
        <v>1</v>
      </c>
      <c r="V222" s="22">
        <v>8</v>
      </c>
      <c r="W222" s="22">
        <v>6</v>
      </c>
      <c r="X222" s="22">
        <v>1</v>
      </c>
      <c r="AJ222" s="22" t="s">
        <v>2810</v>
      </c>
      <c r="AK222" s="22">
        <v>2</v>
      </c>
      <c r="AL222" s="22">
        <v>2</v>
      </c>
      <c r="AM222" s="22">
        <v>6</v>
      </c>
      <c r="AN222" s="22">
        <v>4</v>
      </c>
      <c r="CF222" s="22" t="s">
        <v>2134</v>
      </c>
      <c r="CG222" s="22">
        <v>6</v>
      </c>
      <c r="CH222" s="22">
        <v>6</v>
      </c>
      <c r="CI222" s="22">
        <v>4</v>
      </c>
      <c r="CK222" s="22" t="s">
        <v>2134</v>
      </c>
      <c r="CL222" s="22">
        <v>6</v>
      </c>
      <c r="CM222" s="22">
        <v>6</v>
      </c>
      <c r="CN222" s="22">
        <v>4</v>
      </c>
      <c r="CS222" s="22">
        <v>9047774</v>
      </c>
      <c r="CT222" s="22">
        <v>2</v>
      </c>
      <c r="CU222" s="22">
        <v>2</v>
      </c>
      <c r="CV222" s="22">
        <v>3</v>
      </c>
      <c r="CW222" s="22">
        <v>8</v>
      </c>
      <c r="CY222" s="22">
        <v>9047775</v>
      </c>
      <c r="CZ222" s="22">
        <v>2</v>
      </c>
      <c r="DA222" s="22">
        <v>2</v>
      </c>
      <c r="DB222" s="22">
        <v>3</v>
      </c>
      <c r="DC222" s="22">
        <v>8</v>
      </c>
      <c r="DE222" s="22" t="s">
        <v>2134</v>
      </c>
      <c r="DF222" s="22">
        <v>2</v>
      </c>
      <c r="DG222" s="22">
        <v>2</v>
      </c>
      <c r="DH222" s="22">
        <v>3</v>
      </c>
      <c r="DI222" s="22">
        <v>8</v>
      </c>
      <c r="EM222" s="22" t="s">
        <v>2134</v>
      </c>
      <c r="EN222" s="22">
        <v>2</v>
      </c>
      <c r="EO222" s="22">
        <v>3</v>
      </c>
      <c r="EP222" s="22">
        <v>2</v>
      </c>
      <c r="EQ222" s="22">
        <v>1</v>
      </c>
      <c r="EX222" s="22" t="s">
        <v>2134</v>
      </c>
      <c r="EY222" s="22">
        <v>2</v>
      </c>
      <c r="EZ222" s="22">
        <v>2</v>
      </c>
      <c r="FA222" s="22">
        <v>7</v>
      </c>
      <c r="FB222" s="22">
        <v>4</v>
      </c>
      <c r="FE222" s="22" t="s">
        <v>2134</v>
      </c>
      <c r="FF222" s="22">
        <v>2</v>
      </c>
      <c r="FG222" s="22">
        <v>2</v>
      </c>
      <c r="FH222" s="22">
        <v>7</v>
      </c>
      <c r="FI222" s="22">
        <v>4</v>
      </c>
      <c r="FK222" s="22" t="s">
        <v>2134</v>
      </c>
      <c r="FL222" s="22">
        <v>2</v>
      </c>
      <c r="FM222" s="22">
        <v>2</v>
      </c>
      <c r="FN222" s="22">
        <v>7</v>
      </c>
      <c r="FO222" s="22">
        <v>4</v>
      </c>
      <c r="GG222" s="22" t="s">
        <v>2134</v>
      </c>
      <c r="GH222" s="22">
        <v>2</v>
      </c>
      <c r="GI222" s="22">
        <v>3</v>
      </c>
      <c r="GJ222" s="22">
        <v>3</v>
      </c>
      <c r="GK222" s="22">
        <v>1</v>
      </c>
      <c r="GL222" s="22">
        <v>2</v>
      </c>
      <c r="GN222" s="22" t="s">
        <v>2134</v>
      </c>
      <c r="GO222" s="22">
        <v>2</v>
      </c>
      <c r="GP222" s="22">
        <v>3</v>
      </c>
      <c r="GQ222" s="22">
        <v>3</v>
      </c>
      <c r="GR222" s="22">
        <v>1</v>
      </c>
      <c r="GS222" s="22">
        <v>2</v>
      </c>
    </row>
    <row r="223" spans="19:214">
      <c r="S223" s="22" t="s">
        <v>2134</v>
      </c>
      <c r="T223" s="22">
        <v>1</v>
      </c>
      <c r="U223" s="22">
        <v>1</v>
      </c>
      <c r="V223" s="22">
        <v>8</v>
      </c>
      <c r="W223" s="22">
        <v>6</v>
      </c>
      <c r="X223" s="22">
        <v>2</v>
      </c>
      <c r="AJ223" s="22" t="s">
        <v>2810</v>
      </c>
      <c r="AK223" s="22">
        <v>2</v>
      </c>
      <c r="AL223" s="22">
        <v>2</v>
      </c>
      <c r="AM223" s="22">
        <v>6</v>
      </c>
      <c r="AN223" s="22">
        <v>5</v>
      </c>
      <c r="CF223" s="22" t="s">
        <v>2134</v>
      </c>
      <c r="CG223" s="22">
        <v>6</v>
      </c>
      <c r="CH223" s="22">
        <v>6</v>
      </c>
      <c r="CI223" s="22">
        <v>5</v>
      </c>
      <c r="CK223" s="22" t="s">
        <v>2134</v>
      </c>
      <c r="CL223" s="22">
        <v>6</v>
      </c>
      <c r="CM223" s="22">
        <v>6</v>
      </c>
      <c r="CN223" s="22">
        <v>5</v>
      </c>
      <c r="CS223" s="22" t="s">
        <v>2692</v>
      </c>
      <c r="CT223" s="22">
        <v>2</v>
      </c>
      <c r="CU223" s="22">
        <v>2</v>
      </c>
      <c r="CV223" s="22">
        <v>4</v>
      </c>
      <c r="CW223" s="22">
        <v>1</v>
      </c>
      <c r="CY223" s="22" t="s">
        <v>2134</v>
      </c>
      <c r="CZ223" s="22">
        <v>2</v>
      </c>
      <c r="DA223" s="22">
        <v>2</v>
      </c>
      <c r="DB223" s="22">
        <v>4</v>
      </c>
      <c r="DC223" s="22">
        <v>1</v>
      </c>
      <c r="DE223" s="22" t="s">
        <v>2134</v>
      </c>
      <c r="DF223" s="22">
        <v>2</v>
      </c>
      <c r="DG223" s="22">
        <v>2</v>
      </c>
      <c r="DH223" s="22">
        <v>4</v>
      </c>
      <c r="DI223" s="22">
        <v>1</v>
      </c>
      <c r="EM223" s="22" t="s">
        <v>2134</v>
      </c>
      <c r="EN223" s="22">
        <v>2</v>
      </c>
      <c r="EO223" s="22">
        <v>3</v>
      </c>
      <c r="EP223" s="22">
        <v>2</v>
      </c>
      <c r="EQ223" s="22">
        <v>2</v>
      </c>
      <c r="EX223" s="22" t="s">
        <v>2134</v>
      </c>
      <c r="EY223" s="22">
        <v>2</v>
      </c>
      <c r="EZ223" s="22">
        <v>2</v>
      </c>
      <c r="FA223" s="22">
        <v>8</v>
      </c>
      <c r="FB223" s="22">
        <v>1</v>
      </c>
      <c r="FE223" s="22" t="s">
        <v>2134</v>
      </c>
      <c r="FF223" s="22">
        <v>2</v>
      </c>
      <c r="FG223" s="22">
        <v>2</v>
      </c>
      <c r="FH223" s="22">
        <v>8</v>
      </c>
      <c r="FI223" s="22">
        <v>1</v>
      </c>
      <c r="FK223" s="22" t="s">
        <v>2134</v>
      </c>
      <c r="FL223" s="22">
        <v>2</v>
      </c>
      <c r="FM223" s="22">
        <v>2</v>
      </c>
      <c r="FN223" s="22">
        <v>8</v>
      </c>
      <c r="FO223" s="22">
        <v>1</v>
      </c>
      <c r="GG223" s="22" t="s">
        <v>2134</v>
      </c>
      <c r="GH223" s="22">
        <v>2</v>
      </c>
      <c r="GI223" s="22">
        <v>3</v>
      </c>
      <c r="GJ223" s="22">
        <v>3</v>
      </c>
      <c r="GK223" s="22">
        <v>1</v>
      </c>
      <c r="GL223" s="22">
        <v>3</v>
      </c>
      <c r="GN223" s="22" t="s">
        <v>2134</v>
      </c>
      <c r="GO223" s="22">
        <v>2</v>
      </c>
      <c r="GP223" s="22">
        <v>3</v>
      </c>
      <c r="GQ223" s="22">
        <v>3</v>
      </c>
      <c r="GR223" s="22">
        <v>1</v>
      </c>
      <c r="GS223" s="22">
        <v>3</v>
      </c>
    </row>
    <row r="224" spans="19:214">
      <c r="S224" s="22" t="s">
        <v>2134</v>
      </c>
      <c r="T224" s="22">
        <v>1</v>
      </c>
      <c r="U224" s="22">
        <v>1</v>
      </c>
      <c r="V224" s="22">
        <v>8</v>
      </c>
      <c r="W224" s="22">
        <v>6</v>
      </c>
      <c r="X224" s="22">
        <v>3</v>
      </c>
      <c r="AJ224" s="22" t="s">
        <v>2809</v>
      </c>
      <c r="AK224" s="22">
        <v>2</v>
      </c>
      <c r="AL224" s="22">
        <v>2</v>
      </c>
      <c r="AM224" s="22">
        <v>7</v>
      </c>
      <c r="AN224" s="22">
        <v>1</v>
      </c>
      <c r="CF224" s="22" t="s">
        <v>2134</v>
      </c>
      <c r="CG224" s="22">
        <v>6</v>
      </c>
      <c r="CH224" s="22">
        <v>7</v>
      </c>
      <c r="CI224" s="22">
        <v>1</v>
      </c>
      <c r="CK224" s="22" t="s">
        <v>2134</v>
      </c>
      <c r="CL224" s="22">
        <v>6</v>
      </c>
      <c r="CM224" s="22">
        <v>7</v>
      </c>
      <c r="CN224" s="22">
        <v>1</v>
      </c>
      <c r="CS224" s="22">
        <v>9111359</v>
      </c>
      <c r="CT224" s="22">
        <v>2</v>
      </c>
      <c r="CU224" s="22">
        <v>2</v>
      </c>
      <c r="CV224" s="22">
        <v>4</v>
      </c>
      <c r="CW224" s="22">
        <v>2</v>
      </c>
      <c r="CY224" s="22">
        <v>9111360</v>
      </c>
      <c r="CZ224" s="22">
        <v>2</v>
      </c>
      <c r="DA224" s="22">
        <v>2</v>
      </c>
      <c r="DB224" s="22">
        <v>4</v>
      </c>
      <c r="DC224" s="22">
        <v>2</v>
      </c>
      <c r="DE224" s="22" t="s">
        <v>2134</v>
      </c>
      <c r="DF224" s="22">
        <v>2</v>
      </c>
      <c r="DG224" s="22">
        <v>2</v>
      </c>
      <c r="DH224" s="22">
        <v>4</v>
      </c>
      <c r="DI224" s="22">
        <v>2</v>
      </c>
      <c r="EM224" s="22" t="s">
        <v>2134</v>
      </c>
      <c r="EN224" s="22">
        <v>2</v>
      </c>
      <c r="EO224" s="22">
        <v>3</v>
      </c>
      <c r="EP224" s="22">
        <v>2</v>
      </c>
      <c r="EQ224" s="22">
        <v>3</v>
      </c>
      <c r="EX224" s="22">
        <v>9169548</v>
      </c>
      <c r="EY224" s="22">
        <v>2</v>
      </c>
      <c r="EZ224" s="22">
        <v>2</v>
      </c>
      <c r="FA224" s="22">
        <v>8</v>
      </c>
      <c r="FB224" s="22">
        <v>2</v>
      </c>
      <c r="FE224" s="22" t="s">
        <v>2134</v>
      </c>
      <c r="FF224" s="22">
        <v>2</v>
      </c>
      <c r="FG224" s="22">
        <v>2</v>
      </c>
      <c r="FH224" s="22">
        <v>8</v>
      </c>
      <c r="FI224" s="22">
        <v>2</v>
      </c>
      <c r="FK224" s="22" t="s">
        <v>2134</v>
      </c>
      <c r="FL224" s="22">
        <v>2</v>
      </c>
      <c r="FM224" s="22">
        <v>2</v>
      </c>
      <c r="FN224" s="22">
        <v>8</v>
      </c>
      <c r="FO224" s="22">
        <v>2</v>
      </c>
      <c r="GG224" s="22" t="s">
        <v>2134</v>
      </c>
      <c r="GH224" s="22">
        <v>2</v>
      </c>
      <c r="GI224" s="22">
        <v>3</v>
      </c>
      <c r="GJ224" s="22">
        <v>3</v>
      </c>
      <c r="GK224" s="22">
        <v>2</v>
      </c>
      <c r="GL224" s="22">
        <v>1</v>
      </c>
      <c r="GN224" s="22" t="s">
        <v>2134</v>
      </c>
      <c r="GO224" s="22">
        <v>2</v>
      </c>
      <c r="GP224" s="22">
        <v>3</v>
      </c>
      <c r="GQ224" s="22">
        <v>3</v>
      </c>
      <c r="GR224" s="22">
        <v>2</v>
      </c>
      <c r="GS224" s="22">
        <v>1</v>
      </c>
    </row>
    <row r="225" spans="19:201">
      <c r="S225" s="22" t="s">
        <v>2134</v>
      </c>
      <c r="T225" s="22">
        <v>1</v>
      </c>
      <c r="U225" s="22">
        <v>1</v>
      </c>
      <c r="V225" s="22">
        <v>8</v>
      </c>
      <c r="W225" s="22">
        <v>6</v>
      </c>
      <c r="X225" s="22">
        <v>4</v>
      </c>
      <c r="AJ225" s="22" t="s">
        <v>2134</v>
      </c>
      <c r="AK225" s="22">
        <v>2</v>
      </c>
      <c r="AL225" s="22">
        <v>2</v>
      </c>
      <c r="AM225" s="22">
        <v>7</v>
      </c>
      <c r="AN225" s="22">
        <v>2</v>
      </c>
      <c r="CF225" s="22" t="s">
        <v>2134</v>
      </c>
      <c r="CG225" s="22">
        <v>6</v>
      </c>
      <c r="CH225" s="22">
        <v>7</v>
      </c>
      <c r="CI225" s="22">
        <v>2</v>
      </c>
      <c r="CK225" s="22" t="s">
        <v>2134</v>
      </c>
      <c r="CL225" s="22">
        <v>6</v>
      </c>
      <c r="CM225" s="22">
        <v>7</v>
      </c>
      <c r="CN225" s="22">
        <v>2</v>
      </c>
      <c r="CS225" s="22">
        <v>9105123</v>
      </c>
      <c r="CT225" s="22">
        <v>2</v>
      </c>
      <c r="CU225" s="22">
        <v>2</v>
      </c>
      <c r="CV225" s="22">
        <v>4</v>
      </c>
      <c r="CW225" s="22">
        <v>3</v>
      </c>
      <c r="CY225" s="22">
        <v>9105124</v>
      </c>
      <c r="CZ225" s="22">
        <v>2</v>
      </c>
      <c r="DA225" s="22">
        <v>2</v>
      </c>
      <c r="DB225" s="22">
        <v>4</v>
      </c>
      <c r="DC225" s="22">
        <v>3</v>
      </c>
      <c r="DE225" s="22" t="s">
        <v>2134</v>
      </c>
      <c r="DF225" s="22">
        <v>2</v>
      </c>
      <c r="DG225" s="22">
        <v>2</v>
      </c>
      <c r="DH225" s="22">
        <v>4</v>
      </c>
      <c r="DI225" s="22">
        <v>3</v>
      </c>
      <c r="EM225" s="22" t="s">
        <v>2134</v>
      </c>
      <c r="EN225" s="22">
        <v>2</v>
      </c>
      <c r="EO225" s="22">
        <v>3</v>
      </c>
      <c r="EP225" s="22">
        <v>2</v>
      </c>
      <c r="EQ225" s="22">
        <v>4</v>
      </c>
      <c r="EX225" s="22">
        <v>9169548</v>
      </c>
      <c r="EY225" s="22">
        <v>2</v>
      </c>
      <c r="EZ225" s="22">
        <v>2</v>
      </c>
      <c r="FA225" s="22">
        <v>8</v>
      </c>
      <c r="FB225" s="22">
        <v>3</v>
      </c>
      <c r="FE225" s="22" t="s">
        <v>2134</v>
      </c>
      <c r="FF225" s="22">
        <v>2</v>
      </c>
      <c r="FG225" s="22">
        <v>2</v>
      </c>
      <c r="FH225" s="22">
        <v>8</v>
      </c>
      <c r="FI225" s="22">
        <v>3</v>
      </c>
      <c r="FK225" s="22" t="s">
        <v>2134</v>
      </c>
      <c r="FL225" s="22">
        <v>2</v>
      </c>
      <c r="FM225" s="22">
        <v>2</v>
      </c>
      <c r="FN225" s="22">
        <v>8</v>
      </c>
      <c r="FO225" s="22">
        <v>3</v>
      </c>
      <c r="GG225" s="22">
        <v>9237906</v>
      </c>
      <c r="GH225" s="22">
        <v>2</v>
      </c>
      <c r="GI225" s="22">
        <v>3</v>
      </c>
      <c r="GJ225" s="22">
        <v>3</v>
      </c>
      <c r="GK225" s="22">
        <v>2</v>
      </c>
      <c r="GL225" s="22">
        <v>2</v>
      </c>
      <c r="GN225" s="22" t="s">
        <v>2134</v>
      </c>
      <c r="GO225" s="22">
        <v>2</v>
      </c>
      <c r="GP225" s="22">
        <v>3</v>
      </c>
      <c r="GQ225" s="22">
        <v>3</v>
      </c>
      <c r="GR225" s="22">
        <v>2</v>
      </c>
      <c r="GS225" s="22">
        <v>2</v>
      </c>
    </row>
    <row r="226" spans="19:201">
      <c r="S226" s="22" t="s">
        <v>2134</v>
      </c>
      <c r="T226" s="22">
        <v>1</v>
      </c>
      <c r="U226" s="22">
        <v>1</v>
      </c>
      <c r="V226" s="22">
        <v>8</v>
      </c>
      <c r="W226" s="22">
        <v>7</v>
      </c>
      <c r="X226" s="22">
        <v>1</v>
      </c>
      <c r="AJ226" s="22" t="s">
        <v>2134</v>
      </c>
      <c r="AK226" s="22">
        <v>2</v>
      </c>
      <c r="AL226" s="22">
        <v>2</v>
      </c>
      <c r="AM226" s="22">
        <v>7</v>
      </c>
      <c r="AN226" s="22">
        <v>3</v>
      </c>
      <c r="CF226" s="22" t="s">
        <v>2134</v>
      </c>
      <c r="CG226" s="22">
        <v>6</v>
      </c>
      <c r="CH226" s="22">
        <v>7</v>
      </c>
      <c r="CI226" s="22">
        <v>3</v>
      </c>
      <c r="CK226" s="22" t="s">
        <v>2134</v>
      </c>
      <c r="CL226" s="22">
        <v>6</v>
      </c>
      <c r="CM226" s="22">
        <v>7</v>
      </c>
      <c r="CN226" s="22">
        <v>3</v>
      </c>
      <c r="CS226" s="22">
        <v>9105929</v>
      </c>
      <c r="CT226" s="22">
        <v>2</v>
      </c>
      <c r="CU226" s="22">
        <v>2</v>
      </c>
      <c r="CV226" s="22">
        <v>4</v>
      </c>
      <c r="CW226" s="22">
        <v>4</v>
      </c>
      <c r="CY226" s="22">
        <v>9105931</v>
      </c>
      <c r="CZ226" s="22">
        <v>2</v>
      </c>
      <c r="DA226" s="22">
        <v>2</v>
      </c>
      <c r="DB226" s="22">
        <v>4</v>
      </c>
      <c r="DC226" s="22">
        <v>4</v>
      </c>
      <c r="DE226" s="22" t="s">
        <v>2134</v>
      </c>
      <c r="DF226" s="22">
        <v>2</v>
      </c>
      <c r="DG226" s="22">
        <v>2</v>
      </c>
      <c r="DH226" s="22">
        <v>4</v>
      </c>
      <c r="DI226" s="22">
        <v>4</v>
      </c>
      <c r="EM226" s="22" t="s">
        <v>2134</v>
      </c>
      <c r="EN226" s="22">
        <v>2</v>
      </c>
      <c r="EO226" s="22">
        <v>3</v>
      </c>
      <c r="EP226" s="22">
        <v>2</v>
      </c>
      <c r="EQ226" s="22">
        <v>5</v>
      </c>
      <c r="EX226" s="22" t="s">
        <v>2134</v>
      </c>
      <c r="EY226" s="22">
        <v>2</v>
      </c>
      <c r="EZ226" s="22">
        <v>2</v>
      </c>
      <c r="FA226" s="22">
        <v>8</v>
      </c>
      <c r="FB226" s="22">
        <v>4</v>
      </c>
      <c r="FE226" s="22" t="s">
        <v>2134</v>
      </c>
      <c r="FF226" s="22">
        <v>2</v>
      </c>
      <c r="FG226" s="22">
        <v>2</v>
      </c>
      <c r="FH226" s="22">
        <v>8</v>
      </c>
      <c r="FI226" s="22">
        <v>4</v>
      </c>
      <c r="FK226" s="22" t="s">
        <v>2134</v>
      </c>
      <c r="FL226" s="22">
        <v>2</v>
      </c>
      <c r="FM226" s="22">
        <v>2</v>
      </c>
      <c r="FN226" s="22">
        <v>8</v>
      </c>
      <c r="FO226" s="22">
        <v>4</v>
      </c>
      <c r="GG226" s="22">
        <v>9237902</v>
      </c>
      <c r="GH226" s="22">
        <v>2</v>
      </c>
      <c r="GI226" s="22">
        <v>3</v>
      </c>
      <c r="GJ226" s="22">
        <v>3</v>
      </c>
      <c r="GK226" s="22">
        <v>2</v>
      </c>
      <c r="GL226" s="22">
        <v>3</v>
      </c>
      <c r="GN226" s="22" t="s">
        <v>2134</v>
      </c>
      <c r="GO226" s="22">
        <v>2</v>
      </c>
      <c r="GP226" s="22">
        <v>3</v>
      </c>
      <c r="GQ226" s="22">
        <v>3</v>
      </c>
      <c r="GR226" s="22">
        <v>2</v>
      </c>
      <c r="GS226" s="22">
        <v>3</v>
      </c>
    </row>
    <row r="227" spans="19:201">
      <c r="S227" s="22" t="s">
        <v>2134</v>
      </c>
      <c r="T227" s="22">
        <v>1</v>
      </c>
      <c r="U227" s="22">
        <v>1</v>
      </c>
      <c r="V227" s="22">
        <v>8</v>
      </c>
      <c r="W227" s="22">
        <v>7</v>
      </c>
      <c r="X227" s="22">
        <v>2</v>
      </c>
      <c r="AJ227" s="22" t="s">
        <v>2134</v>
      </c>
      <c r="AK227" s="22">
        <v>2</v>
      </c>
      <c r="AL227" s="22">
        <v>2</v>
      </c>
      <c r="AM227" s="22">
        <v>7</v>
      </c>
      <c r="AN227" s="22">
        <v>4</v>
      </c>
      <c r="CF227" s="22" t="s">
        <v>2134</v>
      </c>
      <c r="CG227" s="22">
        <v>6</v>
      </c>
      <c r="CH227" s="22">
        <v>7</v>
      </c>
      <c r="CI227" s="22">
        <v>4</v>
      </c>
      <c r="CK227" s="22" t="s">
        <v>2134</v>
      </c>
      <c r="CL227" s="22">
        <v>6</v>
      </c>
      <c r="CM227" s="22">
        <v>7</v>
      </c>
      <c r="CN227" s="22">
        <v>4</v>
      </c>
      <c r="CS227" s="22">
        <v>9105121</v>
      </c>
      <c r="CT227" s="22">
        <v>2</v>
      </c>
      <c r="CU227" s="22">
        <v>2</v>
      </c>
      <c r="CV227" s="22">
        <v>4</v>
      </c>
      <c r="CW227" s="22">
        <v>5</v>
      </c>
      <c r="CY227" s="22">
        <v>9105122</v>
      </c>
      <c r="CZ227" s="22">
        <v>2</v>
      </c>
      <c r="DA227" s="22">
        <v>2</v>
      </c>
      <c r="DB227" s="22">
        <v>4</v>
      </c>
      <c r="DC227" s="22">
        <v>5</v>
      </c>
      <c r="DE227" s="22" t="s">
        <v>2134</v>
      </c>
      <c r="DF227" s="22">
        <v>2</v>
      </c>
      <c r="DG227" s="22">
        <v>2</v>
      </c>
      <c r="DH227" s="22">
        <v>4</v>
      </c>
      <c r="DI227" s="22">
        <v>5</v>
      </c>
      <c r="EM227" s="22" t="s">
        <v>2134</v>
      </c>
      <c r="EN227" s="22">
        <v>2</v>
      </c>
      <c r="EO227" s="22">
        <v>3</v>
      </c>
      <c r="EP227" s="22">
        <v>2</v>
      </c>
      <c r="EQ227" s="22">
        <v>6</v>
      </c>
      <c r="EX227" s="22" t="s">
        <v>2134</v>
      </c>
      <c r="EY227" s="22">
        <v>2</v>
      </c>
      <c r="EZ227" s="22">
        <v>2</v>
      </c>
      <c r="FA227" s="22">
        <v>9</v>
      </c>
      <c r="FB227" s="22">
        <v>1</v>
      </c>
      <c r="FE227" s="22" t="s">
        <v>2134</v>
      </c>
      <c r="FF227" s="22">
        <v>2</v>
      </c>
      <c r="FG227" s="22">
        <v>2</v>
      </c>
      <c r="FH227" s="22">
        <v>9</v>
      </c>
      <c r="FI227" s="22">
        <v>1</v>
      </c>
      <c r="FK227" s="22" t="s">
        <v>2134</v>
      </c>
      <c r="FL227" s="22">
        <v>2</v>
      </c>
      <c r="FM227" s="22">
        <v>2</v>
      </c>
      <c r="FN227" s="22">
        <v>9</v>
      </c>
      <c r="FO227" s="22">
        <v>1</v>
      </c>
      <c r="GG227" s="22" t="s">
        <v>2134</v>
      </c>
      <c r="GH227" s="22">
        <v>2</v>
      </c>
      <c r="GI227" s="22">
        <v>3</v>
      </c>
      <c r="GJ227" s="22">
        <v>3</v>
      </c>
      <c r="GK227" s="22">
        <v>3</v>
      </c>
      <c r="GL227" s="22">
        <v>1</v>
      </c>
      <c r="GN227" s="22" t="s">
        <v>2134</v>
      </c>
      <c r="GO227" s="22">
        <v>2</v>
      </c>
      <c r="GP227" s="22">
        <v>3</v>
      </c>
      <c r="GQ227" s="22">
        <v>3</v>
      </c>
      <c r="GR227" s="22">
        <v>3</v>
      </c>
      <c r="GS227" s="22">
        <v>1</v>
      </c>
    </row>
    <row r="228" spans="19:201">
      <c r="S228" s="22" t="s">
        <v>2134</v>
      </c>
      <c r="T228" s="22">
        <v>1</v>
      </c>
      <c r="U228" s="22">
        <v>1</v>
      </c>
      <c r="V228" s="22">
        <v>8</v>
      </c>
      <c r="W228" s="22">
        <v>7</v>
      </c>
      <c r="X228" s="22">
        <v>3</v>
      </c>
      <c r="AJ228" s="22" t="s">
        <v>2134</v>
      </c>
      <c r="AK228" s="22">
        <v>2</v>
      </c>
      <c r="AL228" s="22">
        <v>2</v>
      </c>
      <c r="AM228" s="22">
        <v>7</v>
      </c>
      <c r="AN228" s="22">
        <v>5</v>
      </c>
      <c r="CF228" s="22" t="s">
        <v>2134</v>
      </c>
      <c r="CG228" s="22">
        <v>6</v>
      </c>
      <c r="CH228" s="22">
        <v>7</v>
      </c>
      <c r="CI228" s="22">
        <v>5</v>
      </c>
      <c r="CK228" s="22" t="s">
        <v>2134</v>
      </c>
      <c r="CL228" s="22">
        <v>6</v>
      </c>
      <c r="CM228" s="22">
        <v>7</v>
      </c>
      <c r="CN228" s="22">
        <v>5</v>
      </c>
      <c r="CS228" s="22">
        <v>9105907</v>
      </c>
      <c r="CT228" s="22">
        <v>2</v>
      </c>
      <c r="CU228" s="22">
        <v>2</v>
      </c>
      <c r="CV228" s="22">
        <v>4</v>
      </c>
      <c r="CW228" s="22">
        <v>6</v>
      </c>
      <c r="CY228" s="22">
        <v>9105908</v>
      </c>
      <c r="CZ228" s="22">
        <v>2</v>
      </c>
      <c r="DA228" s="22">
        <v>2</v>
      </c>
      <c r="DB228" s="22">
        <v>4</v>
      </c>
      <c r="DC228" s="22">
        <v>6</v>
      </c>
      <c r="DE228" s="22" t="s">
        <v>2134</v>
      </c>
      <c r="DF228" s="22">
        <v>2</v>
      </c>
      <c r="DG228" s="22">
        <v>2</v>
      </c>
      <c r="DH228" s="22">
        <v>4</v>
      </c>
      <c r="DI228" s="22">
        <v>6</v>
      </c>
      <c r="EM228" s="22" t="s">
        <v>2134</v>
      </c>
      <c r="EN228" s="22">
        <v>2</v>
      </c>
      <c r="EO228" s="22">
        <v>3</v>
      </c>
      <c r="EP228" s="22">
        <v>2</v>
      </c>
      <c r="EQ228" s="22">
        <v>7</v>
      </c>
      <c r="EX228" s="22">
        <v>9169548</v>
      </c>
      <c r="EY228" s="22">
        <v>2</v>
      </c>
      <c r="EZ228" s="22">
        <v>2</v>
      </c>
      <c r="FA228" s="22">
        <v>9</v>
      </c>
      <c r="FB228" s="22">
        <v>2</v>
      </c>
      <c r="FE228" s="22" t="s">
        <v>2134</v>
      </c>
      <c r="FF228" s="22">
        <v>2</v>
      </c>
      <c r="FG228" s="22">
        <v>2</v>
      </c>
      <c r="FH228" s="22">
        <v>9</v>
      </c>
      <c r="FI228" s="22">
        <v>2</v>
      </c>
      <c r="FK228" s="22" t="s">
        <v>2134</v>
      </c>
      <c r="FL228" s="22">
        <v>2</v>
      </c>
      <c r="FM228" s="22">
        <v>2</v>
      </c>
      <c r="FN228" s="22">
        <v>9</v>
      </c>
      <c r="FO228" s="22">
        <v>2</v>
      </c>
      <c r="GG228" s="22">
        <v>9237890</v>
      </c>
      <c r="GH228" s="22">
        <v>2</v>
      </c>
      <c r="GI228" s="22">
        <v>3</v>
      </c>
      <c r="GJ228" s="22">
        <v>3</v>
      </c>
      <c r="GK228" s="22">
        <v>3</v>
      </c>
      <c r="GL228" s="22">
        <v>2</v>
      </c>
      <c r="GN228" s="22" t="s">
        <v>2134</v>
      </c>
      <c r="GO228" s="22">
        <v>2</v>
      </c>
      <c r="GP228" s="22">
        <v>3</v>
      </c>
      <c r="GQ228" s="22">
        <v>3</v>
      </c>
      <c r="GR228" s="22">
        <v>3</v>
      </c>
      <c r="GS228" s="22">
        <v>2</v>
      </c>
    </row>
    <row r="229" spans="19:201">
      <c r="S229" s="22" t="s">
        <v>2134</v>
      </c>
      <c r="T229" s="22">
        <v>1</v>
      </c>
      <c r="U229" s="22">
        <v>1</v>
      </c>
      <c r="V229" s="22">
        <v>8</v>
      </c>
      <c r="W229" s="22">
        <v>7</v>
      </c>
      <c r="X229" s="22">
        <v>4</v>
      </c>
      <c r="AJ229" s="22" t="s">
        <v>2692</v>
      </c>
      <c r="AK229" s="22">
        <v>2</v>
      </c>
      <c r="AL229" s="22">
        <v>3</v>
      </c>
      <c r="AM229" s="22">
        <v>1</v>
      </c>
      <c r="AN229" s="22">
        <v>1</v>
      </c>
      <c r="CF229" s="22" t="s">
        <v>2134</v>
      </c>
      <c r="CG229" s="22">
        <v>7</v>
      </c>
      <c r="CH229" s="22">
        <v>1</v>
      </c>
      <c r="CI229" s="22">
        <v>1</v>
      </c>
      <c r="CK229" s="22" t="s">
        <v>2134</v>
      </c>
      <c r="CL229" s="22">
        <v>7</v>
      </c>
      <c r="CM229" s="22">
        <v>1</v>
      </c>
      <c r="CN229" s="22">
        <v>1</v>
      </c>
      <c r="CS229" s="22">
        <v>9105118</v>
      </c>
      <c r="CT229" s="22">
        <v>2</v>
      </c>
      <c r="CU229" s="22">
        <v>2</v>
      </c>
      <c r="CV229" s="22">
        <v>4</v>
      </c>
      <c r="CW229" s="22">
        <v>7</v>
      </c>
      <c r="CY229" s="22">
        <v>9105119</v>
      </c>
      <c r="CZ229" s="22">
        <v>2</v>
      </c>
      <c r="DA229" s="22">
        <v>2</v>
      </c>
      <c r="DB229" s="22">
        <v>4</v>
      </c>
      <c r="DC229" s="22">
        <v>7</v>
      </c>
      <c r="DE229" s="22" t="s">
        <v>2134</v>
      </c>
      <c r="DF229" s="22">
        <v>2</v>
      </c>
      <c r="DG229" s="22">
        <v>2</v>
      </c>
      <c r="DH229" s="22">
        <v>4</v>
      </c>
      <c r="DI229" s="22">
        <v>7</v>
      </c>
      <c r="EM229" s="22" t="s">
        <v>2134</v>
      </c>
      <c r="EN229" s="22">
        <v>2</v>
      </c>
      <c r="EO229" s="22">
        <v>3</v>
      </c>
      <c r="EP229" s="22">
        <v>2</v>
      </c>
      <c r="EQ229" s="22">
        <v>8</v>
      </c>
      <c r="EX229" s="22">
        <v>9169548</v>
      </c>
      <c r="EY229" s="22">
        <v>2</v>
      </c>
      <c r="EZ229" s="22">
        <v>2</v>
      </c>
      <c r="FA229" s="22">
        <v>9</v>
      </c>
      <c r="FB229" s="22">
        <v>3</v>
      </c>
      <c r="FE229" s="22" t="s">
        <v>2134</v>
      </c>
      <c r="FF229" s="22">
        <v>2</v>
      </c>
      <c r="FG229" s="22">
        <v>2</v>
      </c>
      <c r="FH229" s="22">
        <v>9</v>
      </c>
      <c r="FI229" s="22">
        <v>3</v>
      </c>
      <c r="FK229" s="22" t="s">
        <v>2134</v>
      </c>
      <c r="FL229" s="22">
        <v>2</v>
      </c>
      <c r="FM229" s="22">
        <v>2</v>
      </c>
      <c r="FN229" s="22">
        <v>9</v>
      </c>
      <c r="FO229" s="22">
        <v>3</v>
      </c>
      <c r="GG229" s="22">
        <v>9237890</v>
      </c>
      <c r="GH229" s="22">
        <v>2</v>
      </c>
      <c r="GI229" s="22">
        <v>3</v>
      </c>
      <c r="GJ229" s="22">
        <v>3</v>
      </c>
      <c r="GK229" s="22">
        <v>3</v>
      </c>
      <c r="GL229" s="22">
        <v>3</v>
      </c>
      <c r="GN229" s="22" t="s">
        <v>2134</v>
      </c>
      <c r="GO229" s="22">
        <v>2</v>
      </c>
      <c r="GP229" s="22">
        <v>3</v>
      </c>
      <c r="GQ229" s="22">
        <v>3</v>
      </c>
      <c r="GR229" s="22">
        <v>3</v>
      </c>
      <c r="GS229" s="22">
        <v>3</v>
      </c>
    </row>
    <row r="230" spans="19:201">
      <c r="S230" s="22" t="s">
        <v>2134</v>
      </c>
      <c r="T230" s="22">
        <v>1</v>
      </c>
      <c r="U230" s="22">
        <v>1</v>
      </c>
      <c r="V230" s="22">
        <v>9</v>
      </c>
      <c r="W230" s="22">
        <v>1</v>
      </c>
      <c r="X230" s="22">
        <v>1</v>
      </c>
      <c r="AJ230" s="22" t="s">
        <v>2134</v>
      </c>
      <c r="AK230" s="22">
        <v>2</v>
      </c>
      <c r="AL230" s="22">
        <v>3</v>
      </c>
      <c r="AM230" s="22">
        <v>1</v>
      </c>
      <c r="AN230" s="22">
        <v>2</v>
      </c>
      <c r="CF230" s="22" t="s">
        <v>2134</v>
      </c>
      <c r="CG230" s="22">
        <v>7</v>
      </c>
      <c r="CH230" s="22">
        <v>1</v>
      </c>
      <c r="CI230" s="22">
        <v>2</v>
      </c>
      <c r="CK230" s="22" t="s">
        <v>2134</v>
      </c>
      <c r="CL230" s="22">
        <v>7</v>
      </c>
      <c r="CM230" s="22">
        <v>1</v>
      </c>
      <c r="CN230" s="22">
        <v>2</v>
      </c>
      <c r="CS230" s="22">
        <v>9111355</v>
      </c>
      <c r="CT230" s="22">
        <v>2</v>
      </c>
      <c r="CU230" s="22">
        <v>2</v>
      </c>
      <c r="CV230" s="22">
        <v>4</v>
      </c>
      <c r="CW230" s="22">
        <v>8</v>
      </c>
      <c r="CY230" s="22">
        <v>9111356</v>
      </c>
      <c r="CZ230" s="22">
        <v>2</v>
      </c>
      <c r="DA230" s="22">
        <v>2</v>
      </c>
      <c r="DB230" s="22">
        <v>4</v>
      </c>
      <c r="DC230" s="22">
        <v>8</v>
      </c>
      <c r="DE230" s="22" t="s">
        <v>2134</v>
      </c>
      <c r="DF230" s="22">
        <v>2</v>
      </c>
      <c r="DG230" s="22">
        <v>2</v>
      </c>
      <c r="DH230" s="22">
        <v>4</v>
      </c>
      <c r="DI230" s="22">
        <v>8</v>
      </c>
      <c r="EM230" s="22" t="s">
        <v>2134</v>
      </c>
      <c r="EN230" s="22">
        <v>2</v>
      </c>
      <c r="EO230" s="22">
        <v>3</v>
      </c>
      <c r="EP230" s="22">
        <v>2</v>
      </c>
      <c r="EQ230" s="22">
        <v>9</v>
      </c>
      <c r="EX230" s="22" t="s">
        <v>2134</v>
      </c>
      <c r="EY230" s="22">
        <v>2</v>
      </c>
      <c r="EZ230" s="22">
        <v>2</v>
      </c>
      <c r="FA230" s="22">
        <v>9</v>
      </c>
      <c r="FB230" s="22">
        <v>4</v>
      </c>
      <c r="FE230" s="22" t="s">
        <v>2134</v>
      </c>
      <c r="FF230" s="22">
        <v>2</v>
      </c>
      <c r="FG230" s="22">
        <v>2</v>
      </c>
      <c r="FH230" s="22">
        <v>9</v>
      </c>
      <c r="FI230" s="22">
        <v>4</v>
      </c>
      <c r="FK230" s="22" t="s">
        <v>2134</v>
      </c>
      <c r="FL230" s="22">
        <v>2</v>
      </c>
      <c r="FM230" s="22">
        <v>2</v>
      </c>
      <c r="FN230" s="22">
        <v>9</v>
      </c>
      <c r="FO230" s="22">
        <v>4</v>
      </c>
      <c r="GG230" s="22" t="s">
        <v>2134</v>
      </c>
      <c r="GH230" s="22">
        <v>3</v>
      </c>
      <c r="GI230" s="22">
        <v>1</v>
      </c>
      <c r="GJ230" s="22">
        <v>1</v>
      </c>
      <c r="GK230" s="22">
        <v>1</v>
      </c>
      <c r="GL230" s="22">
        <v>1</v>
      </c>
      <c r="GN230" s="22" t="s">
        <v>2134</v>
      </c>
      <c r="GO230" s="22">
        <v>3</v>
      </c>
      <c r="GP230" s="22">
        <v>1</v>
      </c>
      <c r="GQ230" s="22">
        <v>1</v>
      </c>
      <c r="GR230" s="22">
        <v>1</v>
      </c>
      <c r="GS230" s="22">
        <v>1</v>
      </c>
    </row>
    <row r="231" spans="19:201">
      <c r="S231" s="22" t="s">
        <v>2134</v>
      </c>
      <c r="T231" s="22">
        <v>1</v>
      </c>
      <c r="U231" s="22">
        <v>1</v>
      </c>
      <c r="V231" s="22">
        <v>9</v>
      </c>
      <c r="W231" s="22">
        <v>1</v>
      </c>
      <c r="X231" s="22">
        <v>2</v>
      </c>
      <c r="AJ231" s="22" t="s">
        <v>2134</v>
      </c>
      <c r="AK231" s="22">
        <v>2</v>
      </c>
      <c r="AL231" s="22">
        <v>3</v>
      </c>
      <c r="AM231" s="22">
        <v>1</v>
      </c>
      <c r="AN231" s="22">
        <v>3</v>
      </c>
      <c r="CF231" s="22" t="s">
        <v>2134</v>
      </c>
      <c r="CG231" s="22">
        <v>7</v>
      </c>
      <c r="CH231" s="22">
        <v>1</v>
      </c>
      <c r="CI231" s="22">
        <v>3</v>
      </c>
      <c r="CK231" s="22" t="s">
        <v>2134</v>
      </c>
      <c r="CL231" s="22">
        <v>7</v>
      </c>
      <c r="CM231" s="22">
        <v>1</v>
      </c>
      <c r="CN231" s="22">
        <v>3</v>
      </c>
      <c r="CS231" s="22" t="s">
        <v>2692</v>
      </c>
      <c r="CT231" s="22">
        <v>2</v>
      </c>
      <c r="CU231" s="22">
        <v>2</v>
      </c>
      <c r="CV231" s="22">
        <v>5</v>
      </c>
      <c r="CW231" s="22">
        <v>1</v>
      </c>
      <c r="CY231" s="22" t="s">
        <v>2134</v>
      </c>
      <c r="CZ231" s="22">
        <v>2</v>
      </c>
      <c r="DA231" s="22">
        <v>2</v>
      </c>
      <c r="DB231" s="22">
        <v>5</v>
      </c>
      <c r="DC231" s="22">
        <v>1</v>
      </c>
      <c r="DE231" s="22" t="s">
        <v>2134</v>
      </c>
      <c r="DF231" s="22">
        <v>2</v>
      </c>
      <c r="DG231" s="22">
        <v>2</v>
      </c>
      <c r="DH231" s="22">
        <v>5</v>
      </c>
      <c r="DI231" s="22">
        <v>1</v>
      </c>
      <c r="EM231" s="22" t="s">
        <v>2134</v>
      </c>
      <c r="EN231" s="22">
        <v>2</v>
      </c>
      <c r="EO231" s="22">
        <v>3</v>
      </c>
      <c r="EP231" s="22">
        <v>3</v>
      </c>
      <c r="EQ231" s="22">
        <v>1</v>
      </c>
      <c r="EX231" s="22" t="s">
        <v>2134</v>
      </c>
      <c r="EY231" s="22">
        <v>2</v>
      </c>
      <c r="EZ231" s="22">
        <v>3</v>
      </c>
      <c r="FA231" s="22">
        <v>1</v>
      </c>
      <c r="FB231" s="22">
        <v>1</v>
      </c>
      <c r="FE231" s="22" t="s">
        <v>2134</v>
      </c>
      <c r="FF231" s="22">
        <v>2</v>
      </c>
      <c r="FG231" s="22">
        <v>3</v>
      </c>
      <c r="FH231" s="22">
        <v>1</v>
      </c>
      <c r="FI231" s="22">
        <v>1</v>
      </c>
      <c r="FK231" s="22" t="s">
        <v>2134</v>
      </c>
      <c r="FL231" s="22">
        <v>2</v>
      </c>
      <c r="FM231" s="22">
        <v>3</v>
      </c>
      <c r="FN231" s="22">
        <v>1</v>
      </c>
      <c r="FO231" s="22">
        <v>1</v>
      </c>
      <c r="GG231" s="22" t="s">
        <v>2134</v>
      </c>
      <c r="GH231" s="22">
        <v>3</v>
      </c>
      <c r="GI231" s="22">
        <v>1</v>
      </c>
      <c r="GJ231" s="22">
        <v>1</v>
      </c>
      <c r="GK231" s="22">
        <v>1</v>
      </c>
      <c r="GL231" s="22">
        <v>2</v>
      </c>
      <c r="GN231" s="22" t="s">
        <v>2134</v>
      </c>
      <c r="GO231" s="22">
        <v>3</v>
      </c>
      <c r="GP231" s="22">
        <v>1</v>
      </c>
      <c r="GQ231" s="22">
        <v>1</v>
      </c>
      <c r="GR231" s="22">
        <v>1</v>
      </c>
      <c r="GS231" s="22">
        <v>2</v>
      </c>
    </row>
    <row r="232" spans="19:201">
      <c r="S232" s="22" t="s">
        <v>2134</v>
      </c>
      <c r="T232" s="22">
        <v>1</v>
      </c>
      <c r="U232" s="22">
        <v>1</v>
      </c>
      <c r="V232" s="22">
        <v>9</v>
      </c>
      <c r="W232" s="22">
        <v>1</v>
      </c>
      <c r="X232" s="22">
        <v>3</v>
      </c>
      <c r="AJ232" s="22" t="s">
        <v>2134</v>
      </c>
      <c r="AK232" s="22">
        <v>2</v>
      </c>
      <c r="AL232" s="22">
        <v>3</v>
      </c>
      <c r="AM232" s="22">
        <v>1</v>
      </c>
      <c r="AN232" s="22">
        <v>4</v>
      </c>
      <c r="CF232" s="22" t="s">
        <v>2134</v>
      </c>
      <c r="CG232" s="22">
        <v>7</v>
      </c>
      <c r="CH232" s="22">
        <v>1</v>
      </c>
      <c r="CI232" s="22">
        <v>4</v>
      </c>
      <c r="CK232" s="22" t="s">
        <v>2134</v>
      </c>
      <c r="CL232" s="22">
        <v>7</v>
      </c>
      <c r="CM232" s="22">
        <v>1</v>
      </c>
      <c r="CN232" s="22">
        <v>4</v>
      </c>
      <c r="CS232" s="22" t="s">
        <v>2134</v>
      </c>
      <c r="CT232" s="22">
        <v>2</v>
      </c>
      <c r="CU232" s="22">
        <v>2</v>
      </c>
      <c r="CV232" s="22">
        <v>5</v>
      </c>
      <c r="CW232" s="22">
        <v>2</v>
      </c>
      <c r="CY232" s="22" t="s">
        <v>2134</v>
      </c>
      <c r="CZ232" s="22">
        <v>2</v>
      </c>
      <c r="DA232" s="22">
        <v>2</v>
      </c>
      <c r="DB232" s="22">
        <v>5</v>
      </c>
      <c r="DC232" s="22">
        <v>2</v>
      </c>
      <c r="DE232" s="22" t="s">
        <v>2134</v>
      </c>
      <c r="DF232" s="22">
        <v>2</v>
      </c>
      <c r="DG232" s="22">
        <v>2</v>
      </c>
      <c r="DH232" s="22">
        <v>5</v>
      </c>
      <c r="DI232" s="22">
        <v>2</v>
      </c>
      <c r="EM232" s="22" t="s">
        <v>2134</v>
      </c>
      <c r="EN232" s="22">
        <v>2</v>
      </c>
      <c r="EO232" s="22">
        <v>3</v>
      </c>
      <c r="EP232" s="22">
        <v>3</v>
      </c>
      <c r="EQ232" s="22">
        <v>2</v>
      </c>
      <c r="EX232" s="22" t="s">
        <v>2134</v>
      </c>
      <c r="EY232" s="22">
        <v>2</v>
      </c>
      <c r="EZ232" s="22">
        <v>3</v>
      </c>
      <c r="FA232" s="22">
        <v>1</v>
      </c>
      <c r="FB232" s="22">
        <v>2</v>
      </c>
      <c r="FE232" s="22" t="s">
        <v>2134</v>
      </c>
      <c r="FF232" s="22">
        <v>2</v>
      </c>
      <c r="FG232" s="22">
        <v>3</v>
      </c>
      <c r="FH232" s="22">
        <v>1</v>
      </c>
      <c r="FI232" s="22">
        <v>2</v>
      </c>
      <c r="FK232" s="22" t="s">
        <v>2134</v>
      </c>
      <c r="FL232" s="22">
        <v>2</v>
      </c>
      <c r="FM232" s="22">
        <v>3</v>
      </c>
      <c r="FN232" s="22">
        <v>1</v>
      </c>
      <c r="FO232" s="22">
        <v>2</v>
      </c>
      <c r="GG232" s="22" t="s">
        <v>2134</v>
      </c>
      <c r="GH232" s="22">
        <v>3</v>
      </c>
      <c r="GI232" s="22">
        <v>1</v>
      </c>
      <c r="GJ232" s="22">
        <v>1</v>
      </c>
      <c r="GK232" s="22">
        <v>1</v>
      </c>
      <c r="GL232" s="22">
        <v>3</v>
      </c>
      <c r="GN232" s="22" t="s">
        <v>2134</v>
      </c>
      <c r="GO232" s="22">
        <v>3</v>
      </c>
      <c r="GP232" s="22">
        <v>1</v>
      </c>
      <c r="GQ232" s="22">
        <v>1</v>
      </c>
      <c r="GR232" s="22">
        <v>1</v>
      </c>
      <c r="GS232" s="22">
        <v>3</v>
      </c>
    </row>
    <row r="233" spans="19:201">
      <c r="S233" s="22" t="s">
        <v>2134</v>
      </c>
      <c r="T233" s="22">
        <v>1</v>
      </c>
      <c r="U233" s="22">
        <v>1</v>
      </c>
      <c r="V233" s="22">
        <v>9</v>
      </c>
      <c r="W233" s="22">
        <v>1</v>
      </c>
      <c r="X233" s="22">
        <v>4</v>
      </c>
      <c r="AJ233" s="22" t="s">
        <v>2134</v>
      </c>
      <c r="AK233" s="22">
        <v>2</v>
      </c>
      <c r="AL233" s="22">
        <v>3</v>
      </c>
      <c r="AM233" s="22">
        <v>1</v>
      </c>
      <c r="AN233" s="22">
        <v>5</v>
      </c>
      <c r="CF233" s="22" t="s">
        <v>2134</v>
      </c>
      <c r="CG233" s="22">
        <v>7</v>
      </c>
      <c r="CH233" s="22">
        <v>1</v>
      </c>
      <c r="CI233" s="22">
        <v>5</v>
      </c>
      <c r="CK233" s="22" t="s">
        <v>2134</v>
      </c>
      <c r="CL233" s="22">
        <v>7</v>
      </c>
      <c r="CM233" s="22">
        <v>1</v>
      </c>
      <c r="CN233" s="22">
        <v>5</v>
      </c>
      <c r="CS233" s="22" t="s">
        <v>2134</v>
      </c>
      <c r="CT233" s="22">
        <v>2</v>
      </c>
      <c r="CU233" s="22">
        <v>2</v>
      </c>
      <c r="CV233" s="22">
        <v>5</v>
      </c>
      <c r="CW233" s="22">
        <v>3</v>
      </c>
      <c r="CY233" s="22" t="s">
        <v>2134</v>
      </c>
      <c r="CZ233" s="22">
        <v>2</v>
      </c>
      <c r="DA233" s="22">
        <v>2</v>
      </c>
      <c r="DB233" s="22">
        <v>5</v>
      </c>
      <c r="DC233" s="22">
        <v>3</v>
      </c>
      <c r="DE233" s="22" t="s">
        <v>2134</v>
      </c>
      <c r="DF233" s="22">
        <v>2</v>
      </c>
      <c r="DG233" s="22">
        <v>2</v>
      </c>
      <c r="DH233" s="22">
        <v>5</v>
      </c>
      <c r="DI233" s="22">
        <v>3</v>
      </c>
      <c r="EM233" s="22" t="s">
        <v>2134</v>
      </c>
      <c r="EN233" s="22">
        <v>2</v>
      </c>
      <c r="EO233" s="22">
        <v>3</v>
      </c>
      <c r="EP233" s="22">
        <v>3</v>
      </c>
      <c r="EQ233" s="22">
        <v>3</v>
      </c>
      <c r="EX233" s="22" t="s">
        <v>2134</v>
      </c>
      <c r="EY233" s="22">
        <v>2</v>
      </c>
      <c r="EZ233" s="22">
        <v>3</v>
      </c>
      <c r="FA233" s="22">
        <v>1</v>
      </c>
      <c r="FB233" s="22">
        <v>3</v>
      </c>
      <c r="FE233" s="22" t="s">
        <v>2134</v>
      </c>
      <c r="FF233" s="22">
        <v>2</v>
      </c>
      <c r="FG233" s="22">
        <v>3</v>
      </c>
      <c r="FH233" s="22">
        <v>1</v>
      </c>
      <c r="FI233" s="22">
        <v>3</v>
      </c>
      <c r="FK233" s="22" t="s">
        <v>2134</v>
      </c>
      <c r="FL233" s="22">
        <v>2</v>
      </c>
      <c r="FM233" s="22">
        <v>3</v>
      </c>
      <c r="FN233" s="22">
        <v>1</v>
      </c>
      <c r="FO233" s="22">
        <v>3</v>
      </c>
      <c r="GG233" s="22" t="s">
        <v>2134</v>
      </c>
      <c r="GH233" s="22">
        <v>3</v>
      </c>
      <c r="GI233" s="22">
        <v>1</v>
      </c>
      <c r="GJ233" s="22">
        <v>1</v>
      </c>
      <c r="GK233" s="22">
        <v>2</v>
      </c>
      <c r="GL233" s="22">
        <v>1</v>
      </c>
      <c r="GN233" s="22" t="s">
        <v>2134</v>
      </c>
      <c r="GO233" s="22">
        <v>3</v>
      </c>
      <c r="GP233" s="22">
        <v>1</v>
      </c>
      <c r="GQ233" s="22">
        <v>1</v>
      </c>
      <c r="GR233" s="22">
        <v>2</v>
      </c>
      <c r="GS233" s="22">
        <v>1</v>
      </c>
    </row>
    <row r="234" spans="19:201">
      <c r="S234" s="22" t="s">
        <v>2134</v>
      </c>
      <c r="T234" s="22">
        <v>1</v>
      </c>
      <c r="U234" s="22">
        <v>1</v>
      </c>
      <c r="V234" s="22">
        <v>9</v>
      </c>
      <c r="W234" s="22">
        <v>2</v>
      </c>
      <c r="X234" s="22">
        <v>1</v>
      </c>
      <c r="AJ234" s="22" t="s">
        <v>2809</v>
      </c>
      <c r="AK234" s="22">
        <v>2</v>
      </c>
      <c r="AL234" s="22">
        <v>3</v>
      </c>
      <c r="AM234" s="22">
        <v>2</v>
      </c>
      <c r="AN234" s="22">
        <v>1</v>
      </c>
      <c r="CF234" s="22" t="s">
        <v>2134</v>
      </c>
      <c r="CG234" s="22">
        <v>7</v>
      </c>
      <c r="CH234" s="22">
        <v>2</v>
      </c>
      <c r="CI234" s="22">
        <v>1</v>
      </c>
      <c r="CK234" s="22" t="s">
        <v>2134</v>
      </c>
      <c r="CL234" s="22">
        <v>7</v>
      </c>
      <c r="CM234" s="22">
        <v>2</v>
      </c>
      <c r="CN234" s="22">
        <v>1</v>
      </c>
      <c r="CS234" s="22" t="s">
        <v>2134</v>
      </c>
      <c r="CT234" s="22">
        <v>2</v>
      </c>
      <c r="CU234" s="22">
        <v>2</v>
      </c>
      <c r="CV234" s="22">
        <v>5</v>
      </c>
      <c r="CW234" s="22">
        <v>4</v>
      </c>
      <c r="CY234" s="22" t="s">
        <v>2134</v>
      </c>
      <c r="CZ234" s="22">
        <v>2</v>
      </c>
      <c r="DA234" s="22">
        <v>2</v>
      </c>
      <c r="DB234" s="22">
        <v>5</v>
      </c>
      <c r="DC234" s="22">
        <v>4</v>
      </c>
      <c r="DE234" s="22" t="s">
        <v>2134</v>
      </c>
      <c r="DF234" s="22">
        <v>2</v>
      </c>
      <c r="DG234" s="22">
        <v>2</v>
      </c>
      <c r="DH234" s="22">
        <v>5</v>
      </c>
      <c r="DI234" s="22">
        <v>4</v>
      </c>
      <c r="EM234" s="22" t="s">
        <v>2134</v>
      </c>
      <c r="EN234" s="22">
        <v>2</v>
      </c>
      <c r="EO234" s="22">
        <v>3</v>
      </c>
      <c r="EP234" s="22">
        <v>3</v>
      </c>
      <c r="EQ234" s="22">
        <v>4</v>
      </c>
      <c r="EX234" s="22" t="s">
        <v>2134</v>
      </c>
      <c r="EY234" s="22">
        <v>2</v>
      </c>
      <c r="EZ234" s="22">
        <v>3</v>
      </c>
      <c r="FA234" s="22">
        <v>1</v>
      </c>
      <c r="FB234" s="22">
        <v>4</v>
      </c>
      <c r="FE234" s="22" t="s">
        <v>2134</v>
      </c>
      <c r="FF234" s="22">
        <v>2</v>
      </c>
      <c r="FG234" s="22">
        <v>3</v>
      </c>
      <c r="FH234" s="22">
        <v>1</v>
      </c>
      <c r="FI234" s="22">
        <v>4</v>
      </c>
      <c r="FK234" s="22" t="s">
        <v>2134</v>
      </c>
      <c r="FL234" s="22">
        <v>2</v>
      </c>
      <c r="FM234" s="22">
        <v>3</v>
      </c>
      <c r="FN234" s="22">
        <v>1</v>
      </c>
      <c r="FO234" s="22">
        <v>4</v>
      </c>
      <c r="GG234" s="22" t="s">
        <v>2134</v>
      </c>
      <c r="GH234" s="22">
        <v>3</v>
      </c>
      <c r="GI234" s="22">
        <v>1</v>
      </c>
      <c r="GJ234" s="22">
        <v>1</v>
      </c>
      <c r="GK234" s="22">
        <v>2</v>
      </c>
      <c r="GL234" s="22">
        <v>2</v>
      </c>
      <c r="GN234" s="22" t="s">
        <v>2134</v>
      </c>
      <c r="GO234" s="22">
        <v>3</v>
      </c>
      <c r="GP234" s="22">
        <v>1</v>
      </c>
      <c r="GQ234" s="22">
        <v>1</v>
      </c>
      <c r="GR234" s="22">
        <v>2</v>
      </c>
      <c r="GS234" s="22">
        <v>2</v>
      </c>
    </row>
    <row r="235" spans="19:201">
      <c r="S235" s="22" t="s">
        <v>2134</v>
      </c>
      <c r="T235" s="22">
        <v>1</v>
      </c>
      <c r="U235" s="22">
        <v>1</v>
      </c>
      <c r="V235" s="22">
        <v>9</v>
      </c>
      <c r="W235" s="22">
        <v>2</v>
      </c>
      <c r="X235" s="22">
        <v>2</v>
      </c>
      <c r="AJ235" s="22" t="s">
        <v>2134</v>
      </c>
      <c r="AK235" s="22">
        <v>2</v>
      </c>
      <c r="AL235" s="22">
        <v>3</v>
      </c>
      <c r="AM235" s="22">
        <v>2</v>
      </c>
      <c r="AN235" s="22">
        <v>2</v>
      </c>
      <c r="CF235" s="22" t="s">
        <v>2134</v>
      </c>
      <c r="CG235" s="22">
        <v>7</v>
      </c>
      <c r="CH235" s="22">
        <v>2</v>
      </c>
      <c r="CI235" s="22">
        <v>2</v>
      </c>
      <c r="CK235" s="22" t="s">
        <v>2134</v>
      </c>
      <c r="CL235" s="22">
        <v>7</v>
      </c>
      <c r="CM235" s="22">
        <v>2</v>
      </c>
      <c r="CN235" s="22">
        <v>2</v>
      </c>
      <c r="CS235" s="22" t="s">
        <v>2134</v>
      </c>
      <c r="CT235" s="22">
        <v>2</v>
      </c>
      <c r="CU235" s="22">
        <v>2</v>
      </c>
      <c r="CV235" s="22">
        <v>5</v>
      </c>
      <c r="CW235" s="22">
        <v>5</v>
      </c>
      <c r="CY235" s="22" t="s">
        <v>2134</v>
      </c>
      <c r="CZ235" s="22">
        <v>2</v>
      </c>
      <c r="DA235" s="22">
        <v>2</v>
      </c>
      <c r="DB235" s="22">
        <v>5</v>
      </c>
      <c r="DC235" s="22">
        <v>5</v>
      </c>
      <c r="DE235" s="22" t="s">
        <v>2134</v>
      </c>
      <c r="DF235" s="22">
        <v>2</v>
      </c>
      <c r="DG235" s="22">
        <v>2</v>
      </c>
      <c r="DH235" s="22">
        <v>5</v>
      </c>
      <c r="DI235" s="22">
        <v>5</v>
      </c>
      <c r="EM235" s="22" t="s">
        <v>2134</v>
      </c>
      <c r="EN235" s="22">
        <v>2</v>
      </c>
      <c r="EO235" s="22">
        <v>3</v>
      </c>
      <c r="EP235" s="22">
        <v>3</v>
      </c>
      <c r="EQ235" s="22">
        <v>5</v>
      </c>
      <c r="EX235" s="22" t="s">
        <v>2134</v>
      </c>
      <c r="EY235" s="22">
        <v>2</v>
      </c>
      <c r="EZ235" s="22">
        <v>3</v>
      </c>
      <c r="FA235" s="22">
        <v>2</v>
      </c>
      <c r="FB235" s="22">
        <v>1</v>
      </c>
      <c r="FE235" s="22" t="s">
        <v>2134</v>
      </c>
      <c r="FF235" s="22">
        <v>2</v>
      </c>
      <c r="FG235" s="22">
        <v>3</v>
      </c>
      <c r="FH235" s="22">
        <v>2</v>
      </c>
      <c r="FI235" s="22">
        <v>1</v>
      </c>
      <c r="FK235" s="22" t="s">
        <v>2134</v>
      </c>
      <c r="FL235" s="22">
        <v>2</v>
      </c>
      <c r="FM235" s="22">
        <v>3</v>
      </c>
      <c r="FN235" s="22">
        <v>2</v>
      </c>
      <c r="FO235" s="22">
        <v>1</v>
      </c>
      <c r="GG235" s="22" t="s">
        <v>2134</v>
      </c>
      <c r="GH235" s="22">
        <v>3</v>
      </c>
      <c r="GI235" s="22">
        <v>1</v>
      </c>
      <c r="GJ235" s="22">
        <v>1</v>
      </c>
      <c r="GK235" s="22">
        <v>2</v>
      </c>
      <c r="GL235" s="22">
        <v>3</v>
      </c>
      <c r="GN235" s="22" t="s">
        <v>2134</v>
      </c>
      <c r="GO235" s="22">
        <v>3</v>
      </c>
      <c r="GP235" s="22">
        <v>1</v>
      </c>
      <c r="GQ235" s="22">
        <v>1</v>
      </c>
      <c r="GR235" s="22">
        <v>2</v>
      </c>
      <c r="GS235" s="22">
        <v>3</v>
      </c>
    </row>
    <row r="236" spans="19:201">
      <c r="S236" s="22" t="s">
        <v>2134</v>
      </c>
      <c r="T236" s="22">
        <v>1</v>
      </c>
      <c r="U236" s="22">
        <v>1</v>
      </c>
      <c r="V236" s="22">
        <v>9</v>
      </c>
      <c r="W236" s="22">
        <v>2</v>
      </c>
      <c r="X236" s="22">
        <v>3</v>
      </c>
      <c r="AJ236" s="22" t="s">
        <v>2134</v>
      </c>
      <c r="AK236" s="22">
        <v>2</v>
      </c>
      <c r="AL236" s="22">
        <v>3</v>
      </c>
      <c r="AM236" s="22">
        <v>2</v>
      </c>
      <c r="AN236" s="22">
        <v>3</v>
      </c>
      <c r="CF236" s="22" t="s">
        <v>2134</v>
      </c>
      <c r="CG236" s="22">
        <v>7</v>
      </c>
      <c r="CH236" s="22">
        <v>2</v>
      </c>
      <c r="CI236" s="22">
        <v>3</v>
      </c>
      <c r="CK236" s="22" t="s">
        <v>2134</v>
      </c>
      <c r="CL236" s="22">
        <v>7</v>
      </c>
      <c r="CM236" s="22">
        <v>2</v>
      </c>
      <c r="CN236" s="22">
        <v>3</v>
      </c>
      <c r="CS236" s="22" t="s">
        <v>2134</v>
      </c>
      <c r="CT236" s="22">
        <v>2</v>
      </c>
      <c r="CU236" s="22">
        <v>2</v>
      </c>
      <c r="CV236" s="22">
        <v>5</v>
      </c>
      <c r="CW236" s="22">
        <v>6</v>
      </c>
      <c r="CY236" s="22" t="s">
        <v>2134</v>
      </c>
      <c r="CZ236" s="22">
        <v>2</v>
      </c>
      <c r="DA236" s="22">
        <v>2</v>
      </c>
      <c r="DB236" s="22">
        <v>5</v>
      </c>
      <c r="DC236" s="22">
        <v>6</v>
      </c>
      <c r="DE236" s="22" t="s">
        <v>2134</v>
      </c>
      <c r="DF236" s="22">
        <v>2</v>
      </c>
      <c r="DG236" s="22">
        <v>2</v>
      </c>
      <c r="DH236" s="22">
        <v>5</v>
      </c>
      <c r="DI236" s="22">
        <v>6</v>
      </c>
      <c r="EM236" s="22" t="s">
        <v>2134</v>
      </c>
      <c r="EN236" s="22">
        <v>2</v>
      </c>
      <c r="EO236" s="22">
        <v>3</v>
      </c>
      <c r="EP236" s="22">
        <v>3</v>
      </c>
      <c r="EQ236" s="22">
        <v>6</v>
      </c>
      <c r="EX236" s="22">
        <v>9154933</v>
      </c>
      <c r="EY236" s="22">
        <v>2</v>
      </c>
      <c r="EZ236" s="22">
        <v>3</v>
      </c>
      <c r="FA236" s="22">
        <v>2</v>
      </c>
      <c r="FB236" s="22">
        <v>2</v>
      </c>
      <c r="FE236" s="22" t="s">
        <v>2134</v>
      </c>
      <c r="FF236" s="22">
        <v>2</v>
      </c>
      <c r="FG236" s="22">
        <v>3</v>
      </c>
      <c r="FH236" s="22">
        <v>2</v>
      </c>
      <c r="FI236" s="22">
        <v>2</v>
      </c>
      <c r="FK236" s="22" t="s">
        <v>2134</v>
      </c>
      <c r="FL236" s="22">
        <v>2</v>
      </c>
      <c r="FM236" s="22">
        <v>3</v>
      </c>
      <c r="FN236" s="22">
        <v>2</v>
      </c>
      <c r="FO236" s="22">
        <v>2</v>
      </c>
      <c r="GG236" s="22" t="s">
        <v>2134</v>
      </c>
      <c r="GH236" s="22">
        <v>3</v>
      </c>
      <c r="GI236" s="22">
        <v>1</v>
      </c>
      <c r="GJ236" s="22">
        <v>1</v>
      </c>
      <c r="GK236" s="22">
        <v>3</v>
      </c>
      <c r="GL236" s="22">
        <v>1</v>
      </c>
      <c r="GN236" s="22" t="s">
        <v>2134</v>
      </c>
      <c r="GO236" s="22">
        <v>3</v>
      </c>
      <c r="GP236" s="22">
        <v>1</v>
      </c>
      <c r="GQ236" s="22">
        <v>1</v>
      </c>
      <c r="GR236" s="22">
        <v>3</v>
      </c>
      <c r="GS236" s="22">
        <v>1</v>
      </c>
    </row>
    <row r="237" spans="19:201">
      <c r="S237" s="22" t="s">
        <v>2134</v>
      </c>
      <c r="T237" s="22">
        <v>1</v>
      </c>
      <c r="U237" s="22">
        <v>1</v>
      </c>
      <c r="V237" s="22">
        <v>9</v>
      </c>
      <c r="W237" s="22">
        <v>2</v>
      </c>
      <c r="X237" s="22">
        <v>4</v>
      </c>
      <c r="AJ237" s="22" t="s">
        <v>2134</v>
      </c>
      <c r="AK237" s="22">
        <v>2</v>
      </c>
      <c r="AL237" s="22">
        <v>3</v>
      </c>
      <c r="AM237" s="22">
        <v>2</v>
      </c>
      <c r="AN237" s="22">
        <v>4</v>
      </c>
      <c r="CF237" s="22" t="s">
        <v>2134</v>
      </c>
      <c r="CG237" s="22">
        <v>7</v>
      </c>
      <c r="CH237" s="22">
        <v>2</v>
      </c>
      <c r="CI237" s="22">
        <v>4</v>
      </c>
      <c r="CK237" s="22" t="s">
        <v>2134</v>
      </c>
      <c r="CL237" s="22">
        <v>7</v>
      </c>
      <c r="CM237" s="22">
        <v>2</v>
      </c>
      <c r="CN237" s="22">
        <v>4</v>
      </c>
      <c r="CS237" s="22" t="s">
        <v>2134</v>
      </c>
      <c r="CT237" s="22">
        <v>2</v>
      </c>
      <c r="CU237" s="22">
        <v>2</v>
      </c>
      <c r="CV237" s="22">
        <v>5</v>
      </c>
      <c r="CW237" s="22">
        <v>7</v>
      </c>
      <c r="CY237" s="22" t="s">
        <v>2134</v>
      </c>
      <c r="CZ237" s="22">
        <v>2</v>
      </c>
      <c r="DA237" s="22">
        <v>2</v>
      </c>
      <c r="DB237" s="22">
        <v>5</v>
      </c>
      <c r="DC237" s="22">
        <v>7</v>
      </c>
      <c r="DE237" s="22" t="s">
        <v>2134</v>
      </c>
      <c r="DF237" s="22">
        <v>2</v>
      </c>
      <c r="DG237" s="22">
        <v>2</v>
      </c>
      <c r="DH237" s="22">
        <v>5</v>
      </c>
      <c r="DI237" s="22">
        <v>7</v>
      </c>
      <c r="EM237" s="22" t="s">
        <v>2134</v>
      </c>
      <c r="EN237" s="22">
        <v>2</v>
      </c>
      <c r="EO237" s="22">
        <v>3</v>
      </c>
      <c r="EP237" s="22">
        <v>3</v>
      </c>
      <c r="EQ237" s="22">
        <v>7</v>
      </c>
      <c r="EX237" s="22">
        <v>9154933</v>
      </c>
      <c r="EY237" s="22">
        <v>2</v>
      </c>
      <c r="EZ237" s="22">
        <v>3</v>
      </c>
      <c r="FA237" s="22">
        <v>2</v>
      </c>
      <c r="FB237" s="22">
        <v>3</v>
      </c>
      <c r="FE237" s="22" t="s">
        <v>2134</v>
      </c>
      <c r="FF237" s="22">
        <v>2</v>
      </c>
      <c r="FG237" s="22">
        <v>3</v>
      </c>
      <c r="FH237" s="22">
        <v>2</v>
      </c>
      <c r="FI237" s="22">
        <v>3</v>
      </c>
      <c r="FK237" s="22" t="s">
        <v>2134</v>
      </c>
      <c r="FL237" s="22">
        <v>2</v>
      </c>
      <c r="FM237" s="22">
        <v>3</v>
      </c>
      <c r="FN237" s="22">
        <v>2</v>
      </c>
      <c r="FO237" s="22">
        <v>3</v>
      </c>
      <c r="GG237" s="22" t="s">
        <v>2134</v>
      </c>
      <c r="GH237" s="22">
        <v>3</v>
      </c>
      <c r="GI237" s="22">
        <v>1</v>
      </c>
      <c r="GJ237" s="22">
        <v>1</v>
      </c>
      <c r="GK237" s="22">
        <v>3</v>
      </c>
      <c r="GL237" s="22">
        <v>2</v>
      </c>
      <c r="GN237" s="22" t="s">
        <v>2134</v>
      </c>
      <c r="GO237" s="22">
        <v>3</v>
      </c>
      <c r="GP237" s="22">
        <v>1</v>
      </c>
      <c r="GQ237" s="22">
        <v>1</v>
      </c>
      <c r="GR237" s="22">
        <v>3</v>
      </c>
      <c r="GS237" s="22">
        <v>2</v>
      </c>
    </row>
    <row r="238" spans="19:201">
      <c r="S238" s="22" t="s">
        <v>2134</v>
      </c>
      <c r="T238" s="22">
        <v>1</v>
      </c>
      <c r="U238" s="22">
        <v>1</v>
      </c>
      <c r="V238" s="22">
        <v>9</v>
      </c>
      <c r="W238" s="22">
        <v>3</v>
      </c>
      <c r="X238" s="22">
        <v>1</v>
      </c>
      <c r="AJ238" s="22" t="s">
        <v>2134</v>
      </c>
      <c r="AK238" s="22">
        <v>2</v>
      </c>
      <c r="AL238" s="22">
        <v>3</v>
      </c>
      <c r="AM238" s="22">
        <v>2</v>
      </c>
      <c r="AN238" s="22">
        <v>5</v>
      </c>
      <c r="CF238" s="22" t="s">
        <v>2810</v>
      </c>
      <c r="CG238" s="22">
        <v>7</v>
      </c>
      <c r="CH238" s="22">
        <v>2</v>
      </c>
      <c r="CI238" s="22">
        <v>5</v>
      </c>
      <c r="CK238" s="22" t="s">
        <v>2134</v>
      </c>
      <c r="CL238" s="22">
        <v>7</v>
      </c>
      <c r="CM238" s="22">
        <v>2</v>
      </c>
      <c r="CN238" s="22">
        <v>5</v>
      </c>
      <c r="CS238" s="22" t="s">
        <v>2134</v>
      </c>
      <c r="CT238" s="22">
        <v>2</v>
      </c>
      <c r="CU238" s="22">
        <v>2</v>
      </c>
      <c r="CV238" s="22">
        <v>5</v>
      </c>
      <c r="CW238" s="22">
        <v>8</v>
      </c>
      <c r="CY238" s="22" t="s">
        <v>2134</v>
      </c>
      <c r="CZ238" s="22">
        <v>2</v>
      </c>
      <c r="DA238" s="22">
        <v>2</v>
      </c>
      <c r="DB238" s="22">
        <v>5</v>
      </c>
      <c r="DC238" s="22">
        <v>8</v>
      </c>
      <c r="DE238" s="22" t="s">
        <v>2134</v>
      </c>
      <c r="DF238" s="22">
        <v>2</v>
      </c>
      <c r="DG238" s="22">
        <v>2</v>
      </c>
      <c r="DH238" s="22">
        <v>5</v>
      </c>
      <c r="DI238" s="22">
        <v>8</v>
      </c>
      <c r="EM238" s="22" t="s">
        <v>2134</v>
      </c>
      <c r="EN238" s="22">
        <v>2</v>
      </c>
      <c r="EO238" s="22">
        <v>3</v>
      </c>
      <c r="EP238" s="22">
        <v>3</v>
      </c>
      <c r="EQ238" s="22">
        <v>8</v>
      </c>
      <c r="EX238" s="22" t="s">
        <v>2134</v>
      </c>
      <c r="EY238" s="22">
        <v>2</v>
      </c>
      <c r="EZ238" s="22">
        <v>3</v>
      </c>
      <c r="FA238" s="22">
        <v>2</v>
      </c>
      <c r="FB238" s="22">
        <v>4</v>
      </c>
      <c r="FE238" s="22" t="s">
        <v>2134</v>
      </c>
      <c r="FF238" s="22">
        <v>2</v>
      </c>
      <c r="FG238" s="22">
        <v>3</v>
      </c>
      <c r="FH238" s="22">
        <v>2</v>
      </c>
      <c r="FI238" s="22">
        <v>4</v>
      </c>
      <c r="FK238" s="22" t="s">
        <v>2134</v>
      </c>
      <c r="FL238" s="22">
        <v>2</v>
      </c>
      <c r="FM238" s="22">
        <v>3</v>
      </c>
      <c r="FN238" s="22">
        <v>2</v>
      </c>
      <c r="FO238" s="22">
        <v>4</v>
      </c>
      <c r="GG238" s="22" t="s">
        <v>2134</v>
      </c>
      <c r="GH238" s="22">
        <v>3</v>
      </c>
      <c r="GI238" s="22">
        <v>1</v>
      </c>
      <c r="GJ238" s="22">
        <v>1</v>
      </c>
      <c r="GK238" s="22">
        <v>3</v>
      </c>
      <c r="GL238" s="22">
        <v>3</v>
      </c>
      <c r="GN238" s="22" t="s">
        <v>2134</v>
      </c>
      <c r="GO238" s="22">
        <v>3</v>
      </c>
      <c r="GP238" s="22">
        <v>1</v>
      </c>
      <c r="GQ238" s="22">
        <v>1</v>
      </c>
      <c r="GR238" s="22">
        <v>3</v>
      </c>
      <c r="GS238" s="22">
        <v>3</v>
      </c>
    </row>
    <row r="239" spans="19:201">
      <c r="S239" s="22" t="s">
        <v>2134</v>
      </c>
      <c r="T239" s="22">
        <v>1</v>
      </c>
      <c r="U239" s="22">
        <v>1</v>
      </c>
      <c r="V239" s="22">
        <v>9</v>
      </c>
      <c r="W239" s="22">
        <v>3</v>
      </c>
      <c r="X239" s="22">
        <v>2</v>
      </c>
      <c r="AJ239" s="22" t="s">
        <v>2809</v>
      </c>
      <c r="AK239" s="22">
        <v>2</v>
      </c>
      <c r="AL239" s="22">
        <v>3</v>
      </c>
      <c r="AM239" s="22">
        <v>3</v>
      </c>
      <c r="AN239" s="22">
        <v>1</v>
      </c>
      <c r="CF239" s="22" t="s">
        <v>2134</v>
      </c>
      <c r="CG239" s="22">
        <v>7</v>
      </c>
      <c r="CH239" s="22">
        <v>3</v>
      </c>
      <c r="CI239" s="22">
        <v>1</v>
      </c>
      <c r="CK239" s="22" t="s">
        <v>2134</v>
      </c>
      <c r="CL239" s="22">
        <v>7</v>
      </c>
      <c r="CM239" s="22">
        <v>3</v>
      </c>
      <c r="CN239" s="22">
        <v>1</v>
      </c>
      <c r="CS239" s="22" t="s">
        <v>2693</v>
      </c>
      <c r="CT239" s="22">
        <v>2</v>
      </c>
      <c r="CU239" s="22">
        <v>3</v>
      </c>
      <c r="CV239" s="22">
        <v>1</v>
      </c>
      <c r="CW239" s="22">
        <v>1</v>
      </c>
      <c r="CY239" s="22" t="s">
        <v>2134</v>
      </c>
      <c r="CZ239" s="22">
        <v>2</v>
      </c>
      <c r="DA239" s="22">
        <v>3</v>
      </c>
      <c r="DB239" s="22">
        <v>1</v>
      </c>
      <c r="DC239" s="22">
        <v>1</v>
      </c>
      <c r="DE239" s="22" t="s">
        <v>2134</v>
      </c>
      <c r="DF239" s="22">
        <v>2</v>
      </c>
      <c r="DG239" s="22">
        <v>3</v>
      </c>
      <c r="DH239" s="22">
        <v>1</v>
      </c>
      <c r="DI239" s="22">
        <v>1</v>
      </c>
      <c r="EM239" s="22" t="s">
        <v>2134</v>
      </c>
      <c r="EN239" s="22">
        <v>2</v>
      </c>
      <c r="EO239" s="22">
        <v>3</v>
      </c>
      <c r="EP239" s="22">
        <v>3</v>
      </c>
      <c r="EQ239" s="22">
        <v>9</v>
      </c>
      <c r="EX239" s="22" t="s">
        <v>2134</v>
      </c>
      <c r="EY239" s="22">
        <v>2</v>
      </c>
      <c r="EZ239" s="22">
        <v>3</v>
      </c>
      <c r="FA239" s="22">
        <v>3</v>
      </c>
      <c r="FB239" s="22">
        <v>1</v>
      </c>
      <c r="FE239" s="22" t="s">
        <v>2134</v>
      </c>
      <c r="FF239" s="22">
        <v>2</v>
      </c>
      <c r="FG239" s="22">
        <v>3</v>
      </c>
      <c r="FH239" s="22">
        <v>3</v>
      </c>
      <c r="FI239" s="22">
        <v>1</v>
      </c>
      <c r="FK239" s="22" t="s">
        <v>2134</v>
      </c>
      <c r="FL239" s="22">
        <v>2</v>
      </c>
      <c r="FM239" s="22">
        <v>3</v>
      </c>
      <c r="FN239" s="22">
        <v>3</v>
      </c>
      <c r="FO239" s="22">
        <v>1</v>
      </c>
      <c r="GG239" s="22" t="s">
        <v>2134</v>
      </c>
      <c r="GH239" s="22">
        <v>3</v>
      </c>
      <c r="GI239" s="22">
        <v>1</v>
      </c>
      <c r="GJ239" s="22">
        <v>2</v>
      </c>
      <c r="GK239" s="22">
        <v>1</v>
      </c>
      <c r="GL239" s="22">
        <v>1</v>
      </c>
      <c r="GN239" s="22" t="s">
        <v>2134</v>
      </c>
      <c r="GO239" s="22">
        <v>3</v>
      </c>
      <c r="GP239" s="22">
        <v>1</v>
      </c>
      <c r="GQ239" s="22">
        <v>2</v>
      </c>
      <c r="GR239" s="22">
        <v>1</v>
      </c>
      <c r="GS239" s="22">
        <v>1</v>
      </c>
    </row>
    <row r="240" spans="19:201">
      <c r="S240" s="22" t="s">
        <v>2134</v>
      </c>
      <c r="T240" s="22">
        <v>1</v>
      </c>
      <c r="U240" s="22">
        <v>1</v>
      </c>
      <c r="V240" s="22">
        <v>9</v>
      </c>
      <c r="W240" s="22">
        <v>3</v>
      </c>
      <c r="X240" s="22">
        <v>3</v>
      </c>
      <c r="AJ240" s="22" t="s">
        <v>2134</v>
      </c>
      <c r="AK240" s="22">
        <v>2</v>
      </c>
      <c r="AL240" s="22">
        <v>3</v>
      </c>
      <c r="AM240" s="22">
        <v>3</v>
      </c>
      <c r="AN240" s="22">
        <v>2</v>
      </c>
      <c r="CF240" s="22" t="s">
        <v>2134</v>
      </c>
      <c r="CG240" s="22">
        <v>7</v>
      </c>
      <c r="CH240" s="22">
        <v>3</v>
      </c>
      <c r="CI240" s="22">
        <v>2</v>
      </c>
      <c r="CK240" s="22" t="s">
        <v>2134</v>
      </c>
      <c r="CL240" s="22">
        <v>7</v>
      </c>
      <c r="CM240" s="22">
        <v>3</v>
      </c>
      <c r="CN240" s="22">
        <v>2</v>
      </c>
      <c r="CS240" s="22" t="s">
        <v>2134</v>
      </c>
      <c r="CT240" s="22">
        <v>2</v>
      </c>
      <c r="CU240" s="22">
        <v>3</v>
      </c>
      <c r="CV240" s="22">
        <v>1</v>
      </c>
      <c r="CW240" s="22">
        <v>2</v>
      </c>
      <c r="CY240" s="22" t="s">
        <v>2134</v>
      </c>
      <c r="CZ240" s="22">
        <v>2</v>
      </c>
      <c r="DA240" s="22">
        <v>3</v>
      </c>
      <c r="DB240" s="22">
        <v>1</v>
      </c>
      <c r="DC240" s="22">
        <v>2</v>
      </c>
      <c r="DE240" s="22" t="s">
        <v>2134</v>
      </c>
      <c r="DF240" s="22">
        <v>2</v>
      </c>
      <c r="DG240" s="22">
        <v>3</v>
      </c>
      <c r="DH240" s="22">
        <v>1</v>
      </c>
      <c r="DI240" s="22">
        <v>2</v>
      </c>
      <c r="EM240" s="22" t="s">
        <v>2134</v>
      </c>
      <c r="EN240" s="22">
        <v>2</v>
      </c>
      <c r="EO240" s="22">
        <v>4</v>
      </c>
      <c r="EP240" s="22">
        <v>1</v>
      </c>
      <c r="EQ240" s="22">
        <v>1</v>
      </c>
      <c r="EX240" s="22">
        <v>9154933</v>
      </c>
      <c r="EY240" s="22">
        <v>2</v>
      </c>
      <c r="EZ240" s="22">
        <v>3</v>
      </c>
      <c r="FA240" s="22">
        <v>3</v>
      </c>
      <c r="FB240" s="22">
        <v>2</v>
      </c>
      <c r="FE240" s="22" t="s">
        <v>2134</v>
      </c>
      <c r="FF240" s="22">
        <v>2</v>
      </c>
      <c r="FG240" s="22">
        <v>3</v>
      </c>
      <c r="FH240" s="22">
        <v>3</v>
      </c>
      <c r="FI240" s="22">
        <v>2</v>
      </c>
      <c r="FK240" s="22" t="s">
        <v>2134</v>
      </c>
      <c r="FL240" s="22">
        <v>2</v>
      </c>
      <c r="FM240" s="22">
        <v>3</v>
      </c>
      <c r="FN240" s="22">
        <v>3</v>
      </c>
      <c r="FO240" s="22">
        <v>2</v>
      </c>
      <c r="GG240" s="22" t="s">
        <v>2134</v>
      </c>
      <c r="GH240" s="22">
        <v>3</v>
      </c>
      <c r="GI240" s="22">
        <v>1</v>
      </c>
      <c r="GJ240" s="22">
        <v>2</v>
      </c>
      <c r="GK240" s="22">
        <v>1</v>
      </c>
      <c r="GL240" s="22">
        <v>2</v>
      </c>
      <c r="GN240" s="22" t="s">
        <v>2134</v>
      </c>
      <c r="GO240" s="22">
        <v>3</v>
      </c>
      <c r="GP240" s="22">
        <v>1</v>
      </c>
      <c r="GQ240" s="22">
        <v>2</v>
      </c>
      <c r="GR240" s="22">
        <v>1</v>
      </c>
      <c r="GS240" s="22">
        <v>2</v>
      </c>
    </row>
    <row r="241" spans="19:201">
      <c r="S241" s="22" t="s">
        <v>2134</v>
      </c>
      <c r="T241" s="22">
        <v>1</v>
      </c>
      <c r="U241" s="22">
        <v>1</v>
      </c>
      <c r="V241" s="22">
        <v>9</v>
      </c>
      <c r="W241" s="22">
        <v>3</v>
      </c>
      <c r="X241" s="22">
        <v>4</v>
      </c>
      <c r="AJ241" s="22" t="s">
        <v>2134</v>
      </c>
      <c r="AK241" s="22">
        <v>2</v>
      </c>
      <c r="AL241" s="22">
        <v>3</v>
      </c>
      <c r="AM241" s="22">
        <v>3</v>
      </c>
      <c r="AN241" s="22">
        <v>3</v>
      </c>
      <c r="CF241" s="22" t="s">
        <v>2134</v>
      </c>
      <c r="CG241" s="22">
        <v>7</v>
      </c>
      <c r="CH241" s="22">
        <v>3</v>
      </c>
      <c r="CI241" s="22">
        <v>3</v>
      </c>
      <c r="CK241" s="22" t="s">
        <v>2134</v>
      </c>
      <c r="CL241" s="22">
        <v>7</v>
      </c>
      <c r="CM241" s="22">
        <v>3</v>
      </c>
      <c r="CN241" s="22">
        <v>3</v>
      </c>
      <c r="CS241" s="22" t="s">
        <v>2134</v>
      </c>
      <c r="CT241" s="22">
        <v>2</v>
      </c>
      <c r="CU241" s="22">
        <v>3</v>
      </c>
      <c r="CV241" s="22">
        <v>1</v>
      </c>
      <c r="CW241" s="22">
        <v>3</v>
      </c>
      <c r="CY241" s="22" t="s">
        <v>2134</v>
      </c>
      <c r="CZ241" s="22">
        <v>2</v>
      </c>
      <c r="DA241" s="22">
        <v>3</v>
      </c>
      <c r="DB241" s="22">
        <v>1</v>
      </c>
      <c r="DC241" s="22">
        <v>3</v>
      </c>
      <c r="DE241" s="22" t="s">
        <v>2134</v>
      </c>
      <c r="DF241" s="22">
        <v>2</v>
      </c>
      <c r="DG241" s="22">
        <v>3</v>
      </c>
      <c r="DH241" s="22">
        <v>1</v>
      </c>
      <c r="DI241" s="22">
        <v>3</v>
      </c>
      <c r="EM241" s="22" t="s">
        <v>2134</v>
      </c>
      <c r="EN241" s="22">
        <v>2</v>
      </c>
      <c r="EO241" s="22">
        <v>4</v>
      </c>
      <c r="EP241" s="22">
        <v>1</v>
      </c>
      <c r="EQ241" s="22">
        <v>2</v>
      </c>
      <c r="EX241" s="22">
        <v>9154933</v>
      </c>
      <c r="EY241" s="22">
        <v>2</v>
      </c>
      <c r="EZ241" s="22">
        <v>3</v>
      </c>
      <c r="FA241" s="22">
        <v>3</v>
      </c>
      <c r="FB241" s="22">
        <v>3</v>
      </c>
      <c r="FE241" s="22" t="s">
        <v>2134</v>
      </c>
      <c r="FF241" s="22">
        <v>2</v>
      </c>
      <c r="FG241" s="22">
        <v>3</v>
      </c>
      <c r="FH241" s="22">
        <v>3</v>
      </c>
      <c r="FI241" s="22">
        <v>3</v>
      </c>
      <c r="FK241" s="22" t="s">
        <v>2134</v>
      </c>
      <c r="FL241" s="22">
        <v>2</v>
      </c>
      <c r="FM241" s="22">
        <v>3</v>
      </c>
      <c r="FN241" s="22">
        <v>3</v>
      </c>
      <c r="FO241" s="22">
        <v>3</v>
      </c>
      <c r="GG241" s="22" t="s">
        <v>2134</v>
      </c>
      <c r="GH241" s="22">
        <v>3</v>
      </c>
      <c r="GI241" s="22">
        <v>1</v>
      </c>
      <c r="GJ241" s="22">
        <v>2</v>
      </c>
      <c r="GK241" s="22">
        <v>1</v>
      </c>
      <c r="GL241" s="22">
        <v>3</v>
      </c>
      <c r="GN241" s="22" t="s">
        <v>2134</v>
      </c>
      <c r="GO241" s="22">
        <v>3</v>
      </c>
      <c r="GP241" s="22">
        <v>1</v>
      </c>
      <c r="GQ241" s="22">
        <v>2</v>
      </c>
      <c r="GR241" s="22">
        <v>1</v>
      </c>
      <c r="GS241" s="22">
        <v>3</v>
      </c>
    </row>
    <row r="242" spans="19:201">
      <c r="S242" s="22" t="s">
        <v>2134</v>
      </c>
      <c r="T242" s="22">
        <v>1</v>
      </c>
      <c r="U242" s="22">
        <v>1</v>
      </c>
      <c r="V242" s="22">
        <v>9</v>
      </c>
      <c r="W242" s="22">
        <v>4</v>
      </c>
      <c r="X242" s="22">
        <v>1</v>
      </c>
      <c r="AJ242" s="22" t="s">
        <v>2134</v>
      </c>
      <c r="AK242" s="22">
        <v>2</v>
      </c>
      <c r="AL242" s="22">
        <v>3</v>
      </c>
      <c r="AM242" s="22">
        <v>3</v>
      </c>
      <c r="AN242" s="22">
        <v>4</v>
      </c>
      <c r="CF242" s="22" t="s">
        <v>2134</v>
      </c>
      <c r="CG242" s="22">
        <v>7</v>
      </c>
      <c r="CH242" s="22">
        <v>3</v>
      </c>
      <c r="CI242" s="22">
        <v>4</v>
      </c>
      <c r="CK242" s="22" t="s">
        <v>2134</v>
      </c>
      <c r="CL242" s="22">
        <v>7</v>
      </c>
      <c r="CM242" s="22">
        <v>3</v>
      </c>
      <c r="CN242" s="22">
        <v>4</v>
      </c>
      <c r="CS242" s="22" t="s">
        <v>2134</v>
      </c>
      <c r="CT242" s="22">
        <v>2</v>
      </c>
      <c r="CU242" s="22">
        <v>3</v>
      </c>
      <c r="CV242" s="22">
        <v>1</v>
      </c>
      <c r="CW242" s="22">
        <v>4</v>
      </c>
      <c r="CY242" s="22" t="s">
        <v>2134</v>
      </c>
      <c r="CZ242" s="22">
        <v>2</v>
      </c>
      <c r="DA242" s="22">
        <v>3</v>
      </c>
      <c r="DB242" s="22">
        <v>1</v>
      </c>
      <c r="DC242" s="22">
        <v>4</v>
      </c>
      <c r="DE242" s="22" t="s">
        <v>2134</v>
      </c>
      <c r="DF242" s="22">
        <v>2</v>
      </c>
      <c r="DG242" s="22">
        <v>3</v>
      </c>
      <c r="DH242" s="22">
        <v>1</v>
      </c>
      <c r="DI242" s="22">
        <v>4</v>
      </c>
      <c r="EM242" s="22" t="s">
        <v>2134</v>
      </c>
      <c r="EN242" s="22">
        <v>2</v>
      </c>
      <c r="EO242" s="22">
        <v>4</v>
      </c>
      <c r="EP242" s="22">
        <v>1</v>
      </c>
      <c r="EQ242" s="22">
        <v>3</v>
      </c>
      <c r="EX242" s="22" t="s">
        <v>2134</v>
      </c>
      <c r="EY242" s="22">
        <v>2</v>
      </c>
      <c r="EZ242" s="22">
        <v>3</v>
      </c>
      <c r="FA242" s="22">
        <v>3</v>
      </c>
      <c r="FB242" s="22">
        <v>4</v>
      </c>
      <c r="FE242" s="22" t="s">
        <v>2134</v>
      </c>
      <c r="FF242" s="22">
        <v>2</v>
      </c>
      <c r="FG242" s="22">
        <v>3</v>
      </c>
      <c r="FH242" s="22">
        <v>3</v>
      </c>
      <c r="FI242" s="22">
        <v>4</v>
      </c>
      <c r="FK242" s="22" t="s">
        <v>2134</v>
      </c>
      <c r="FL242" s="22">
        <v>2</v>
      </c>
      <c r="FM242" s="22">
        <v>3</v>
      </c>
      <c r="FN242" s="22">
        <v>3</v>
      </c>
      <c r="FO242" s="22">
        <v>4</v>
      </c>
      <c r="GG242" s="22" t="s">
        <v>2134</v>
      </c>
      <c r="GH242" s="22">
        <v>3</v>
      </c>
      <c r="GI242" s="22">
        <v>1</v>
      </c>
      <c r="GJ242" s="22">
        <v>2</v>
      </c>
      <c r="GK242" s="22">
        <v>2</v>
      </c>
      <c r="GL242" s="22">
        <v>1</v>
      </c>
      <c r="GN242" s="22" t="s">
        <v>2134</v>
      </c>
      <c r="GO242" s="22">
        <v>3</v>
      </c>
      <c r="GP242" s="22">
        <v>1</v>
      </c>
      <c r="GQ242" s="22">
        <v>2</v>
      </c>
      <c r="GR242" s="22">
        <v>2</v>
      </c>
      <c r="GS242" s="22">
        <v>1</v>
      </c>
    </row>
    <row r="243" spans="19:201">
      <c r="S243" s="22" t="s">
        <v>2134</v>
      </c>
      <c r="T243" s="22">
        <v>1</v>
      </c>
      <c r="U243" s="22">
        <v>1</v>
      </c>
      <c r="V243" s="22">
        <v>9</v>
      </c>
      <c r="W243" s="22">
        <v>4</v>
      </c>
      <c r="X243" s="22">
        <v>2</v>
      </c>
      <c r="AJ243" s="22" t="s">
        <v>2134</v>
      </c>
      <c r="AK243" s="22">
        <v>2</v>
      </c>
      <c r="AL243" s="22">
        <v>3</v>
      </c>
      <c r="AM243" s="22">
        <v>3</v>
      </c>
      <c r="AN243" s="22">
        <v>5</v>
      </c>
      <c r="CF243" s="22" t="s">
        <v>2810</v>
      </c>
      <c r="CG243" s="22">
        <v>7</v>
      </c>
      <c r="CH243" s="22">
        <v>3</v>
      </c>
      <c r="CI243" s="22">
        <v>5</v>
      </c>
      <c r="CK243" s="22" t="s">
        <v>2134</v>
      </c>
      <c r="CL243" s="22">
        <v>7</v>
      </c>
      <c r="CM243" s="22">
        <v>3</v>
      </c>
      <c r="CN243" s="22">
        <v>5</v>
      </c>
      <c r="CS243" s="22" t="s">
        <v>2134</v>
      </c>
      <c r="CT243" s="22">
        <v>2</v>
      </c>
      <c r="CU243" s="22">
        <v>3</v>
      </c>
      <c r="CV243" s="22">
        <v>1</v>
      </c>
      <c r="CW243" s="22">
        <v>5</v>
      </c>
      <c r="CY243" s="22" t="s">
        <v>2134</v>
      </c>
      <c r="CZ243" s="22">
        <v>2</v>
      </c>
      <c r="DA243" s="22">
        <v>3</v>
      </c>
      <c r="DB243" s="22">
        <v>1</v>
      </c>
      <c r="DC243" s="22">
        <v>5</v>
      </c>
      <c r="DE243" s="22" t="s">
        <v>2134</v>
      </c>
      <c r="DF243" s="22">
        <v>2</v>
      </c>
      <c r="DG243" s="22">
        <v>3</v>
      </c>
      <c r="DH243" s="22">
        <v>1</v>
      </c>
      <c r="DI243" s="22">
        <v>5</v>
      </c>
      <c r="EM243" s="22" t="s">
        <v>2134</v>
      </c>
      <c r="EN243" s="22">
        <v>2</v>
      </c>
      <c r="EO243" s="22">
        <v>4</v>
      </c>
      <c r="EP243" s="22">
        <v>1</v>
      </c>
      <c r="EQ243" s="22">
        <v>4</v>
      </c>
      <c r="EX243" s="22" t="s">
        <v>2134</v>
      </c>
      <c r="EY243" s="22">
        <v>2</v>
      </c>
      <c r="EZ243" s="22">
        <v>3</v>
      </c>
      <c r="FA243" s="22">
        <v>4</v>
      </c>
      <c r="FB243" s="22">
        <v>1</v>
      </c>
      <c r="FE243" s="22" t="s">
        <v>2134</v>
      </c>
      <c r="FF243" s="22">
        <v>2</v>
      </c>
      <c r="FG243" s="22">
        <v>3</v>
      </c>
      <c r="FH243" s="22">
        <v>4</v>
      </c>
      <c r="FI243" s="22">
        <v>1</v>
      </c>
      <c r="FK243" s="22" t="s">
        <v>2134</v>
      </c>
      <c r="FL243" s="22">
        <v>2</v>
      </c>
      <c r="FM243" s="22">
        <v>3</v>
      </c>
      <c r="FN243" s="22">
        <v>4</v>
      </c>
      <c r="FO243" s="22">
        <v>1</v>
      </c>
      <c r="GG243" s="22" t="s">
        <v>2134</v>
      </c>
      <c r="GH243" s="22">
        <v>3</v>
      </c>
      <c r="GI243" s="22">
        <v>1</v>
      </c>
      <c r="GJ243" s="22">
        <v>2</v>
      </c>
      <c r="GK243" s="22">
        <v>2</v>
      </c>
      <c r="GL243" s="22">
        <v>2</v>
      </c>
      <c r="GN243" s="22" t="s">
        <v>2134</v>
      </c>
      <c r="GO243" s="22">
        <v>3</v>
      </c>
      <c r="GP243" s="22">
        <v>1</v>
      </c>
      <c r="GQ243" s="22">
        <v>2</v>
      </c>
      <c r="GR243" s="22">
        <v>2</v>
      </c>
      <c r="GS243" s="22">
        <v>2</v>
      </c>
    </row>
    <row r="244" spans="19:201">
      <c r="S244" s="22" t="s">
        <v>2134</v>
      </c>
      <c r="T244" s="22">
        <v>1</v>
      </c>
      <c r="U244" s="22">
        <v>1</v>
      </c>
      <c r="V244" s="22">
        <v>9</v>
      </c>
      <c r="W244" s="22">
        <v>4</v>
      </c>
      <c r="X244" s="22">
        <v>3</v>
      </c>
      <c r="AJ244" s="22" t="s">
        <v>2809</v>
      </c>
      <c r="AK244" s="22">
        <v>2</v>
      </c>
      <c r="AL244" s="22">
        <v>3</v>
      </c>
      <c r="AM244" s="22">
        <v>4</v>
      </c>
      <c r="AN244" s="22">
        <v>1</v>
      </c>
      <c r="CF244" s="22" t="s">
        <v>2134</v>
      </c>
      <c r="CG244" s="22">
        <v>7</v>
      </c>
      <c r="CH244" s="22">
        <v>4</v>
      </c>
      <c r="CI244" s="22">
        <v>1</v>
      </c>
      <c r="CK244" s="22" t="s">
        <v>2134</v>
      </c>
      <c r="CL244" s="22">
        <v>7</v>
      </c>
      <c r="CM244" s="22">
        <v>4</v>
      </c>
      <c r="CN244" s="22">
        <v>1</v>
      </c>
      <c r="CS244" s="22" t="s">
        <v>2134</v>
      </c>
      <c r="CT244" s="22">
        <v>2</v>
      </c>
      <c r="CU244" s="22">
        <v>3</v>
      </c>
      <c r="CV244" s="22">
        <v>1</v>
      </c>
      <c r="CW244" s="22">
        <v>6</v>
      </c>
      <c r="CY244" s="22" t="s">
        <v>2134</v>
      </c>
      <c r="CZ244" s="22">
        <v>2</v>
      </c>
      <c r="DA244" s="22">
        <v>3</v>
      </c>
      <c r="DB244" s="22">
        <v>1</v>
      </c>
      <c r="DC244" s="22">
        <v>6</v>
      </c>
      <c r="DE244" s="22" t="s">
        <v>2134</v>
      </c>
      <c r="DF244" s="22">
        <v>2</v>
      </c>
      <c r="DG244" s="22">
        <v>3</v>
      </c>
      <c r="DH244" s="22">
        <v>1</v>
      </c>
      <c r="DI244" s="22">
        <v>6</v>
      </c>
      <c r="EM244" s="22" t="s">
        <v>2134</v>
      </c>
      <c r="EN244" s="22">
        <v>2</v>
      </c>
      <c r="EO244" s="22">
        <v>4</v>
      </c>
      <c r="EP244" s="22">
        <v>1</v>
      </c>
      <c r="EQ244" s="22">
        <v>5</v>
      </c>
      <c r="EX244" s="22">
        <v>9154933</v>
      </c>
      <c r="EY244" s="22">
        <v>2</v>
      </c>
      <c r="EZ244" s="22">
        <v>3</v>
      </c>
      <c r="FA244" s="22">
        <v>4</v>
      </c>
      <c r="FB244" s="22">
        <v>2</v>
      </c>
      <c r="FE244" s="22" t="s">
        <v>2134</v>
      </c>
      <c r="FF244" s="22">
        <v>2</v>
      </c>
      <c r="FG244" s="22">
        <v>3</v>
      </c>
      <c r="FH244" s="22">
        <v>4</v>
      </c>
      <c r="FI244" s="22">
        <v>2</v>
      </c>
      <c r="FK244" s="22" t="s">
        <v>2134</v>
      </c>
      <c r="FL244" s="22">
        <v>2</v>
      </c>
      <c r="FM244" s="22">
        <v>3</v>
      </c>
      <c r="FN244" s="22">
        <v>4</v>
      </c>
      <c r="FO244" s="22">
        <v>2</v>
      </c>
      <c r="GG244" s="22" t="s">
        <v>2134</v>
      </c>
      <c r="GH244" s="22">
        <v>3</v>
      </c>
      <c r="GI244" s="22">
        <v>1</v>
      </c>
      <c r="GJ244" s="22">
        <v>2</v>
      </c>
      <c r="GK244" s="22">
        <v>2</v>
      </c>
      <c r="GL244" s="22">
        <v>3</v>
      </c>
      <c r="GN244" s="22" t="s">
        <v>2134</v>
      </c>
      <c r="GO244" s="22">
        <v>3</v>
      </c>
      <c r="GP244" s="22">
        <v>1</v>
      </c>
      <c r="GQ244" s="22">
        <v>2</v>
      </c>
      <c r="GR244" s="22">
        <v>2</v>
      </c>
      <c r="GS244" s="22">
        <v>3</v>
      </c>
    </row>
    <row r="245" spans="19:201">
      <c r="S245" s="22" t="s">
        <v>2134</v>
      </c>
      <c r="T245" s="22">
        <v>1</v>
      </c>
      <c r="U245" s="22">
        <v>1</v>
      </c>
      <c r="V245" s="22">
        <v>9</v>
      </c>
      <c r="W245" s="22">
        <v>4</v>
      </c>
      <c r="X245" s="22">
        <v>4</v>
      </c>
      <c r="AJ245" s="22" t="s">
        <v>2134</v>
      </c>
      <c r="AK245" s="22">
        <v>2</v>
      </c>
      <c r="AL245" s="22">
        <v>3</v>
      </c>
      <c r="AM245" s="22">
        <v>4</v>
      </c>
      <c r="AN245" s="22">
        <v>2</v>
      </c>
      <c r="CF245" s="22" t="s">
        <v>2134</v>
      </c>
      <c r="CG245" s="22">
        <v>7</v>
      </c>
      <c r="CH245" s="22">
        <v>4</v>
      </c>
      <c r="CI245" s="22">
        <v>2</v>
      </c>
      <c r="CK245" s="22" t="s">
        <v>2134</v>
      </c>
      <c r="CL245" s="22">
        <v>7</v>
      </c>
      <c r="CM245" s="22">
        <v>4</v>
      </c>
      <c r="CN245" s="22">
        <v>2</v>
      </c>
      <c r="CS245" s="22" t="s">
        <v>2134</v>
      </c>
      <c r="CT245" s="22">
        <v>2</v>
      </c>
      <c r="CU245" s="22">
        <v>3</v>
      </c>
      <c r="CV245" s="22">
        <v>1</v>
      </c>
      <c r="CW245" s="22">
        <v>7</v>
      </c>
      <c r="CY245" s="22" t="s">
        <v>2134</v>
      </c>
      <c r="CZ245" s="22">
        <v>2</v>
      </c>
      <c r="DA245" s="22">
        <v>3</v>
      </c>
      <c r="DB245" s="22">
        <v>1</v>
      </c>
      <c r="DC245" s="22">
        <v>7</v>
      </c>
      <c r="DE245" s="22" t="s">
        <v>2134</v>
      </c>
      <c r="DF245" s="22">
        <v>2</v>
      </c>
      <c r="DG245" s="22">
        <v>3</v>
      </c>
      <c r="DH245" s="22">
        <v>1</v>
      </c>
      <c r="DI245" s="22">
        <v>7</v>
      </c>
      <c r="EM245" s="22" t="s">
        <v>2134</v>
      </c>
      <c r="EN245" s="22">
        <v>2</v>
      </c>
      <c r="EO245" s="22">
        <v>4</v>
      </c>
      <c r="EP245" s="22">
        <v>1</v>
      </c>
      <c r="EQ245" s="22">
        <v>6</v>
      </c>
      <c r="EX245" s="22">
        <v>9154933</v>
      </c>
      <c r="EY245" s="22">
        <v>2</v>
      </c>
      <c r="EZ245" s="22">
        <v>3</v>
      </c>
      <c r="FA245" s="22">
        <v>4</v>
      </c>
      <c r="FB245" s="22">
        <v>3</v>
      </c>
      <c r="FE245" s="22" t="s">
        <v>2134</v>
      </c>
      <c r="FF245" s="22">
        <v>2</v>
      </c>
      <c r="FG245" s="22">
        <v>3</v>
      </c>
      <c r="FH245" s="22">
        <v>4</v>
      </c>
      <c r="FI245" s="22">
        <v>3</v>
      </c>
      <c r="FK245" s="22" t="s">
        <v>2134</v>
      </c>
      <c r="FL245" s="22">
        <v>2</v>
      </c>
      <c r="FM245" s="22">
        <v>3</v>
      </c>
      <c r="FN245" s="22">
        <v>4</v>
      </c>
      <c r="FO245" s="22">
        <v>3</v>
      </c>
      <c r="GG245" s="22" t="s">
        <v>2134</v>
      </c>
      <c r="GH245" s="22">
        <v>3</v>
      </c>
      <c r="GI245" s="22">
        <v>1</v>
      </c>
      <c r="GJ245" s="22">
        <v>2</v>
      </c>
      <c r="GK245" s="22">
        <v>3</v>
      </c>
      <c r="GL245" s="22">
        <v>1</v>
      </c>
      <c r="GN245" s="22" t="s">
        <v>2134</v>
      </c>
      <c r="GO245" s="22">
        <v>3</v>
      </c>
      <c r="GP245" s="22">
        <v>1</v>
      </c>
      <c r="GQ245" s="22">
        <v>2</v>
      </c>
      <c r="GR245" s="22">
        <v>3</v>
      </c>
      <c r="GS245" s="22">
        <v>1</v>
      </c>
    </row>
    <row r="246" spans="19:201">
      <c r="S246" s="22" t="s">
        <v>2134</v>
      </c>
      <c r="T246" s="22">
        <v>1</v>
      </c>
      <c r="U246" s="22">
        <v>1</v>
      </c>
      <c r="V246" s="22">
        <v>9</v>
      </c>
      <c r="W246" s="22">
        <v>5</v>
      </c>
      <c r="X246" s="22">
        <v>1</v>
      </c>
      <c r="AJ246" s="22" t="s">
        <v>2134</v>
      </c>
      <c r="AK246" s="22">
        <v>2</v>
      </c>
      <c r="AL246" s="22">
        <v>3</v>
      </c>
      <c r="AM246" s="22">
        <v>4</v>
      </c>
      <c r="AN246" s="22">
        <v>3</v>
      </c>
      <c r="CF246" s="22" t="s">
        <v>2134</v>
      </c>
      <c r="CG246" s="22">
        <v>7</v>
      </c>
      <c r="CH246" s="22">
        <v>4</v>
      </c>
      <c r="CI246" s="22">
        <v>3</v>
      </c>
      <c r="CK246" s="22" t="s">
        <v>2134</v>
      </c>
      <c r="CL246" s="22">
        <v>7</v>
      </c>
      <c r="CM246" s="22">
        <v>4</v>
      </c>
      <c r="CN246" s="22">
        <v>3</v>
      </c>
      <c r="CS246" s="22" t="s">
        <v>2134</v>
      </c>
      <c r="CT246" s="22">
        <v>2</v>
      </c>
      <c r="CU246" s="22">
        <v>3</v>
      </c>
      <c r="CV246" s="22">
        <v>1</v>
      </c>
      <c r="CW246" s="22">
        <v>8</v>
      </c>
      <c r="CY246" s="22" t="s">
        <v>2134</v>
      </c>
      <c r="CZ246" s="22">
        <v>2</v>
      </c>
      <c r="DA246" s="22">
        <v>3</v>
      </c>
      <c r="DB246" s="22">
        <v>1</v>
      </c>
      <c r="DC246" s="22">
        <v>8</v>
      </c>
      <c r="DE246" s="22" t="s">
        <v>2134</v>
      </c>
      <c r="DF246" s="22">
        <v>2</v>
      </c>
      <c r="DG246" s="22">
        <v>3</v>
      </c>
      <c r="DH246" s="22">
        <v>1</v>
      </c>
      <c r="DI246" s="22">
        <v>8</v>
      </c>
      <c r="EM246" s="22" t="s">
        <v>2134</v>
      </c>
      <c r="EN246" s="22">
        <v>2</v>
      </c>
      <c r="EO246" s="22">
        <v>4</v>
      </c>
      <c r="EP246" s="22">
        <v>1</v>
      </c>
      <c r="EQ246" s="22">
        <v>7</v>
      </c>
      <c r="EX246" s="22" t="s">
        <v>2134</v>
      </c>
      <c r="EY246" s="22">
        <v>2</v>
      </c>
      <c r="EZ246" s="22">
        <v>3</v>
      </c>
      <c r="FA246" s="22">
        <v>4</v>
      </c>
      <c r="FB246" s="22">
        <v>4</v>
      </c>
      <c r="FE246" s="22" t="s">
        <v>2134</v>
      </c>
      <c r="FF246" s="22">
        <v>2</v>
      </c>
      <c r="FG246" s="22">
        <v>3</v>
      </c>
      <c r="FH246" s="22">
        <v>4</v>
      </c>
      <c r="FI246" s="22">
        <v>4</v>
      </c>
      <c r="FK246" s="22" t="s">
        <v>2134</v>
      </c>
      <c r="FL246" s="22">
        <v>2</v>
      </c>
      <c r="FM246" s="22">
        <v>3</v>
      </c>
      <c r="FN246" s="22">
        <v>4</v>
      </c>
      <c r="FO246" s="22">
        <v>4</v>
      </c>
      <c r="GG246" s="22" t="s">
        <v>2134</v>
      </c>
      <c r="GH246" s="22">
        <v>3</v>
      </c>
      <c r="GI246" s="22">
        <v>1</v>
      </c>
      <c r="GJ246" s="22">
        <v>2</v>
      </c>
      <c r="GK246" s="22">
        <v>3</v>
      </c>
      <c r="GL246" s="22">
        <v>2</v>
      </c>
      <c r="GN246" s="22" t="s">
        <v>2134</v>
      </c>
      <c r="GO246" s="22">
        <v>3</v>
      </c>
      <c r="GP246" s="22">
        <v>1</v>
      </c>
      <c r="GQ246" s="22">
        <v>2</v>
      </c>
      <c r="GR246" s="22">
        <v>3</v>
      </c>
      <c r="GS246" s="22">
        <v>2</v>
      </c>
    </row>
    <row r="247" spans="19:201">
      <c r="S247" s="22" t="s">
        <v>2134</v>
      </c>
      <c r="T247" s="22">
        <v>1</v>
      </c>
      <c r="U247" s="22">
        <v>1</v>
      </c>
      <c r="V247" s="22">
        <v>9</v>
      </c>
      <c r="W247" s="22">
        <v>5</v>
      </c>
      <c r="X247" s="22">
        <v>2</v>
      </c>
      <c r="AJ247" s="22" t="s">
        <v>2134</v>
      </c>
      <c r="AK247" s="22">
        <v>2</v>
      </c>
      <c r="AL247" s="22">
        <v>3</v>
      </c>
      <c r="AM247" s="22">
        <v>4</v>
      </c>
      <c r="AN247" s="22">
        <v>4</v>
      </c>
      <c r="CF247" s="22" t="s">
        <v>2134</v>
      </c>
      <c r="CG247" s="22">
        <v>7</v>
      </c>
      <c r="CH247" s="22">
        <v>4</v>
      </c>
      <c r="CI247" s="22">
        <v>4</v>
      </c>
      <c r="CK247" s="22" t="s">
        <v>2134</v>
      </c>
      <c r="CL247" s="22">
        <v>7</v>
      </c>
      <c r="CM247" s="22">
        <v>4</v>
      </c>
      <c r="CN247" s="22">
        <v>4</v>
      </c>
      <c r="CS247" s="22" t="s">
        <v>2692</v>
      </c>
      <c r="CT247" s="22">
        <v>2</v>
      </c>
      <c r="CU247" s="22">
        <v>3</v>
      </c>
      <c r="CV247" s="22">
        <v>2</v>
      </c>
      <c r="CW247" s="22">
        <v>1</v>
      </c>
      <c r="CY247" s="22" t="s">
        <v>2134</v>
      </c>
      <c r="CZ247" s="22">
        <v>2</v>
      </c>
      <c r="DA247" s="22">
        <v>3</v>
      </c>
      <c r="DB247" s="22">
        <v>2</v>
      </c>
      <c r="DC247" s="22">
        <v>1</v>
      </c>
      <c r="DE247" s="22" t="s">
        <v>2134</v>
      </c>
      <c r="DF247" s="22">
        <v>2</v>
      </c>
      <c r="DG247" s="22">
        <v>3</v>
      </c>
      <c r="DH247" s="22">
        <v>2</v>
      </c>
      <c r="DI247" s="22">
        <v>1</v>
      </c>
      <c r="EM247" s="22" t="s">
        <v>2134</v>
      </c>
      <c r="EN247" s="22">
        <v>2</v>
      </c>
      <c r="EO247" s="22">
        <v>4</v>
      </c>
      <c r="EP247" s="22">
        <v>1</v>
      </c>
      <c r="EQ247" s="22">
        <v>8</v>
      </c>
      <c r="EX247" s="22" t="s">
        <v>2134</v>
      </c>
      <c r="EY247" s="22">
        <v>2</v>
      </c>
      <c r="EZ247" s="22">
        <v>3</v>
      </c>
      <c r="FA247" s="22">
        <v>5</v>
      </c>
      <c r="FB247" s="22">
        <v>1</v>
      </c>
      <c r="FE247" s="22" t="s">
        <v>2134</v>
      </c>
      <c r="FF247" s="22">
        <v>2</v>
      </c>
      <c r="FG247" s="22">
        <v>3</v>
      </c>
      <c r="FH247" s="22">
        <v>5</v>
      </c>
      <c r="FI247" s="22">
        <v>1</v>
      </c>
      <c r="FK247" s="22" t="s">
        <v>2134</v>
      </c>
      <c r="FL247" s="22">
        <v>2</v>
      </c>
      <c r="FM247" s="22">
        <v>3</v>
      </c>
      <c r="FN247" s="22">
        <v>5</v>
      </c>
      <c r="FO247" s="22">
        <v>1</v>
      </c>
      <c r="GG247" s="22" t="s">
        <v>2134</v>
      </c>
      <c r="GH247" s="22">
        <v>3</v>
      </c>
      <c r="GI247" s="22">
        <v>1</v>
      </c>
      <c r="GJ247" s="22">
        <v>2</v>
      </c>
      <c r="GK247" s="22">
        <v>3</v>
      </c>
      <c r="GL247" s="22">
        <v>3</v>
      </c>
      <c r="GN247" s="22" t="s">
        <v>2134</v>
      </c>
      <c r="GO247" s="22">
        <v>3</v>
      </c>
      <c r="GP247" s="22">
        <v>1</v>
      </c>
      <c r="GQ247" s="22">
        <v>2</v>
      </c>
      <c r="GR247" s="22">
        <v>3</v>
      </c>
      <c r="GS247" s="22">
        <v>3</v>
      </c>
    </row>
    <row r="248" spans="19:201">
      <c r="S248" s="22" t="s">
        <v>2134</v>
      </c>
      <c r="T248" s="22">
        <v>1</v>
      </c>
      <c r="U248" s="22">
        <v>1</v>
      </c>
      <c r="V248" s="22">
        <v>9</v>
      </c>
      <c r="W248" s="22">
        <v>5</v>
      </c>
      <c r="X248" s="22">
        <v>3</v>
      </c>
      <c r="AJ248" s="22" t="s">
        <v>2134</v>
      </c>
      <c r="AK248" s="22">
        <v>2</v>
      </c>
      <c r="AL248" s="22">
        <v>3</v>
      </c>
      <c r="AM248" s="22">
        <v>4</v>
      </c>
      <c r="AN248" s="22">
        <v>5</v>
      </c>
      <c r="CF248" s="22" t="s">
        <v>2810</v>
      </c>
      <c r="CG248" s="22">
        <v>7</v>
      </c>
      <c r="CH248" s="22">
        <v>4</v>
      </c>
      <c r="CI248" s="22">
        <v>5</v>
      </c>
      <c r="CK248" s="22" t="s">
        <v>2134</v>
      </c>
      <c r="CL248" s="22">
        <v>7</v>
      </c>
      <c r="CM248" s="22">
        <v>4</v>
      </c>
      <c r="CN248" s="22">
        <v>5</v>
      </c>
      <c r="CS248" s="22">
        <v>9105635</v>
      </c>
      <c r="CT248" s="22">
        <v>2</v>
      </c>
      <c r="CU248" s="22">
        <v>3</v>
      </c>
      <c r="CV248" s="22">
        <v>2</v>
      </c>
      <c r="CW248" s="22">
        <v>2</v>
      </c>
      <c r="CY248" s="22">
        <v>9105636</v>
      </c>
      <c r="CZ248" s="22">
        <v>2</v>
      </c>
      <c r="DA248" s="22">
        <v>3</v>
      </c>
      <c r="DB248" s="22">
        <v>2</v>
      </c>
      <c r="DC248" s="22">
        <v>2</v>
      </c>
      <c r="DE248" s="22" t="s">
        <v>2134</v>
      </c>
      <c r="DF248" s="22">
        <v>2</v>
      </c>
      <c r="DG248" s="22">
        <v>3</v>
      </c>
      <c r="DH248" s="22">
        <v>2</v>
      </c>
      <c r="DI248" s="22">
        <v>2</v>
      </c>
      <c r="EM248" s="22" t="s">
        <v>2134</v>
      </c>
      <c r="EN248" s="22">
        <v>2</v>
      </c>
      <c r="EO248" s="22">
        <v>4</v>
      </c>
      <c r="EP248" s="22">
        <v>1</v>
      </c>
      <c r="EQ248" s="22">
        <v>9</v>
      </c>
      <c r="EX248" s="22">
        <v>9154933</v>
      </c>
      <c r="EY248" s="22">
        <v>2</v>
      </c>
      <c r="EZ248" s="22">
        <v>3</v>
      </c>
      <c r="FA248" s="22">
        <v>5</v>
      </c>
      <c r="FB248" s="22">
        <v>2</v>
      </c>
      <c r="FE248" s="22" t="s">
        <v>2134</v>
      </c>
      <c r="FF248" s="22">
        <v>2</v>
      </c>
      <c r="FG248" s="22">
        <v>3</v>
      </c>
      <c r="FH248" s="22">
        <v>5</v>
      </c>
      <c r="FI248" s="22">
        <v>2</v>
      </c>
      <c r="FK248" s="22" t="s">
        <v>2134</v>
      </c>
      <c r="FL248" s="22">
        <v>2</v>
      </c>
      <c r="FM248" s="22">
        <v>3</v>
      </c>
      <c r="FN248" s="22">
        <v>5</v>
      </c>
      <c r="FO248" s="22">
        <v>2</v>
      </c>
      <c r="GG248" s="22" t="s">
        <v>2134</v>
      </c>
      <c r="GH248" s="22">
        <v>3</v>
      </c>
      <c r="GI248" s="22">
        <v>1</v>
      </c>
      <c r="GJ248" s="22">
        <v>3</v>
      </c>
      <c r="GK248" s="22">
        <v>1</v>
      </c>
      <c r="GL248" s="22">
        <v>1</v>
      </c>
      <c r="GN248" s="22" t="s">
        <v>2134</v>
      </c>
      <c r="GO248" s="22">
        <v>3</v>
      </c>
      <c r="GP248" s="22">
        <v>1</v>
      </c>
      <c r="GQ248" s="22">
        <v>3</v>
      </c>
      <c r="GR248" s="22">
        <v>1</v>
      </c>
      <c r="GS248" s="22">
        <v>1</v>
      </c>
    </row>
    <row r="249" spans="19:201">
      <c r="S249" s="22" t="s">
        <v>2134</v>
      </c>
      <c r="T249" s="22">
        <v>1</v>
      </c>
      <c r="U249" s="22">
        <v>1</v>
      </c>
      <c r="V249" s="22">
        <v>9</v>
      </c>
      <c r="W249" s="22">
        <v>5</v>
      </c>
      <c r="X249" s="22">
        <v>4</v>
      </c>
      <c r="AJ249" s="22" t="s">
        <v>2809</v>
      </c>
      <c r="AK249" s="22">
        <v>2</v>
      </c>
      <c r="AL249" s="22">
        <v>3</v>
      </c>
      <c r="AM249" s="22">
        <v>5</v>
      </c>
      <c r="AN249" s="22">
        <v>1</v>
      </c>
      <c r="CF249" s="22" t="s">
        <v>2134</v>
      </c>
      <c r="CG249" s="22">
        <v>7</v>
      </c>
      <c r="CH249" s="22">
        <v>5</v>
      </c>
      <c r="CI249" s="22">
        <v>1</v>
      </c>
      <c r="CK249" s="22" t="s">
        <v>2134</v>
      </c>
      <c r="CL249" s="22">
        <v>7</v>
      </c>
      <c r="CM249" s="22">
        <v>5</v>
      </c>
      <c r="CN249" s="22">
        <v>1</v>
      </c>
      <c r="CS249" s="22">
        <v>9105639</v>
      </c>
      <c r="CT249" s="22">
        <v>2</v>
      </c>
      <c r="CU249" s="22">
        <v>3</v>
      </c>
      <c r="CV249" s="22">
        <v>2</v>
      </c>
      <c r="CW249" s="22">
        <v>3</v>
      </c>
      <c r="CY249" s="22">
        <v>9105640</v>
      </c>
      <c r="CZ249" s="22">
        <v>2</v>
      </c>
      <c r="DA249" s="22">
        <v>3</v>
      </c>
      <c r="DB249" s="22">
        <v>2</v>
      </c>
      <c r="DC249" s="22">
        <v>3</v>
      </c>
      <c r="DE249" s="22" t="s">
        <v>2134</v>
      </c>
      <c r="DF249" s="22">
        <v>2</v>
      </c>
      <c r="DG249" s="22">
        <v>3</v>
      </c>
      <c r="DH249" s="22">
        <v>2</v>
      </c>
      <c r="DI249" s="22">
        <v>3</v>
      </c>
      <c r="EM249" s="22" t="s">
        <v>2134</v>
      </c>
      <c r="EN249" s="22">
        <v>2</v>
      </c>
      <c r="EO249" s="22">
        <v>4</v>
      </c>
      <c r="EP249" s="22">
        <v>2</v>
      </c>
      <c r="EQ249" s="22">
        <v>1</v>
      </c>
      <c r="EX249" s="22">
        <v>9154933</v>
      </c>
      <c r="EY249" s="22">
        <v>2</v>
      </c>
      <c r="EZ249" s="22">
        <v>3</v>
      </c>
      <c r="FA249" s="22">
        <v>5</v>
      </c>
      <c r="FB249" s="22">
        <v>3</v>
      </c>
      <c r="FE249" s="22" t="s">
        <v>2134</v>
      </c>
      <c r="FF249" s="22">
        <v>2</v>
      </c>
      <c r="FG249" s="22">
        <v>3</v>
      </c>
      <c r="FH249" s="22">
        <v>5</v>
      </c>
      <c r="FI249" s="22">
        <v>3</v>
      </c>
      <c r="FK249" s="22" t="s">
        <v>2134</v>
      </c>
      <c r="FL249" s="22">
        <v>2</v>
      </c>
      <c r="FM249" s="22">
        <v>3</v>
      </c>
      <c r="FN249" s="22">
        <v>5</v>
      </c>
      <c r="FO249" s="22">
        <v>3</v>
      </c>
      <c r="GG249" s="22" t="s">
        <v>2134</v>
      </c>
      <c r="GH249" s="22">
        <v>3</v>
      </c>
      <c r="GI249" s="22">
        <v>1</v>
      </c>
      <c r="GJ249" s="22">
        <v>3</v>
      </c>
      <c r="GK249" s="22">
        <v>1</v>
      </c>
      <c r="GL249" s="22">
        <v>2</v>
      </c>
      <c r="GN249" s="22" t="s">
        <v>2134</v>
      </c>
      <c r="GO249" s="22">
        <v>3</v>
      </c>
      <c r="GP249" s="22">
        <v>1</v>
      </c>
      <c r="GQ249" s="22">
        <v>3</v>
      </c>
      <c r="GR249" s="22">
        <v>1</v>
      </c>
      <c r="GS249" s="22">
        <v>2</v>
      </c>
    </row>
    <row r="250" spans="19:201">
      <c r="S250" s="22" t="s">
        <v>2134</v>
      </c>
      <c r="T250" s="22">
        <v>1</v>
      </c>
      <c r="U250" s="22">
        <v>1</v>
      </c>
      <c r="V250" s="22">
        <v>9</v>
      </c>
      <c r="W250" s="22">
        <v>6</v>
      </c>
      <c r="X250" s="22">
        <v>1</v>
      </c>
      <c r="AJ250" s="22" t="s">
        <v>2134</v>
      </c>
      <c r="AK250" s="22">
        <v>2</v>
      </c>
      <c r="AL250" s="22">
        <v>3</v>
      </c>
      <c r="AM250" s="22">
        <v>5</v>
      </c>
      <c r="AN250" s="22">
        <v>2</v>
      </c>
      <c r="CF250" s="22">
        <v>9046294</v>
      </c>
      <c r="CG250" s="22">
        <v>7</v>
      </c>
      <c r="CH250" s="22">
        <v>5</v>
      </c>
      <c r="CI250" s="22">
        <v>2</v>
      </c>
      <c r="CK250" s="22">
        <v>9046295</v>
      </c>
      <c r="CL250" s="22">
        <v>7</v>
      </c>
      <c r="CM250" s="22">
        <v>5</v>
      </c>
      <c r="CN250" s="22">
        <v>2</v>
      </c>
      <c r="CS250" s="22">
        <v>9105643</v>
      </c>
      <c r="CT250" s="22">
        <v>2</v>
      </c>
      <c r="CU250" s="22">
        <v>3</v>
      </c>
      <c r="CV250" s="22">
        <v>2</v>
      </c>
      <c r="CW250" s="22">
        <v>4</v>
      </c>
      <c r="CY250" s="22">
        <v>9105644</v>
      </c>
      <c r="CZ250" s="22">
        <v>2</v>
      </c>
      <c r="DA250" s="22">
        <v>3</v>
      </c>
      <c r="DB250" s="22">
        <v>2</v>
      </c>
      <c r="DC250" s="22">
        <v>4</v>
      </c>
      <c r="DE250" s="22" t="s">
        <v>2134</v>
      </c>
      <c r="DF250" s="22">
        <v>2</v>
      </c>
      <c r="DG250" s="22">
        <v>3</v>
      </c>
      <c r="DH250" s="22">
        <v>2</v>
      </c>
      <c r="DI250" s="22">
        <v>4</v>
      </c>
      <c r="EM250" s="22" t="s">
        <v>2134</v>
      </c>
      <c r="EN250" s="22">
        <v>2</v>
      </c>
      <c r="EO250" s="22">
        <v>4</v>
      </c>
      <c r="EP250" s="22">
        <v>2</v>
      </c>
      <c r="EQ250" s="22">
        <v>2</v>
      </c>
      <c r="EX250" s="22" t="s">
        <v>2134</v>
      </c>
      <c r="EY250" s="22">
        <v>2</v>
      </c>
      <c r="EZ250" s="22">
        <v>3</v>
      </c>
      <c r="FA250" s="22">
        <v>5</v>
      </c>
      <c r="FB250" s="22">
        <v>4</v>
      </c>
      <c r="FE250" s="22" t="s">
        <v>2134</v>
      </c>
      <c r="FF250" s="22">
        <v>2</v>
      </c>
      <c r="FG250" s="22">
        <v>3</v>
      </c>
      <c r="FH250" s="22">
        <v>5</v>
      </c>
      <c r="FI250" s="22">
        <v>4</v>
      </c>
      <c r="FK250" s="22" t="s">
        <v>2134</v>
      </c>
      <c r="FL250" s="22">
        <v>2</v>
      </c>
      <c r="FM250" s="22">
        <v>3</v>
      </c>
      <c r="FN250" s="22">
        <v>5</v>
      </c>
      <c r="FO250" s="22">
        <v>4</v>
      </c>
      <c r="GG250" s="22" t="s">
        <v>2134</v>
      </c>
      <c r="GH250" s="22">
        <v>3</v>
      </c>
      <c r="GI250" s="22">
        <v>1</v>
      </c>
      <c r="GJ250" s="22">
        <v>3</v>
      </c>
      <c r="GK250" s="22">
        <v>1</v>
      </c>
      <c r="GL250" s="22">
        <v>3</v>
      </c>
      <c r="GN250" s="22" t="s">
        <v>2134</v>
      </c>
      <c r="GO250" s="22">
        <v>3</v>
      </c>
      <c r="GP250" s="22">
        <v>1</v>
      </c>
      <c r="GQ250" s="22">
        <v>3</v>
      </c>
      <c r="GR250" s="22">
        <v>1</v>
      </c>
      <c r="GS250" s="22">
        <v>3</v>
      </c>
    </row>
    <row r="251" spans="19:201">
      <c r="S251" s="22" t="s">
        <v>2134</v>
      </c>
      <c r="T251" s="22">
        <v>1</v>
      </c>
      <c r="U251" s="22">
        <v>1</v>
      </c>
      <c r="V251" s="22">
        <v>9</v>
      </c>
      <c r="W251" s="22">
        <v>6</v>
      </c>
      <c r="X251" s="22">
        <v>2</v>
      </c>
      <c r="AJ251" s="22" t="s">
        <v>2134</v>
      </c>
      <c r="AK251" s="22">
        <v>2</v>
      </c>
      <c r="AL251" s="22">
        <v>3</v>
      </c>
      <c r="AM251" s="22">
        <v>5</v>
      </c>
      <c r="AN251" s="22">
        <v>3</v>
      </c>
      <c r="CF251" s="22">
        <v>9158956</v>
      </c>
      <c r="CG251" s="22">
        <v>7</v>
      </c>
      <c r="CH251" s="22">
        <v>5</v>
      </c>
      <c r="CI251" s="22">
        <v>3</v>
      </c>
      <c r="CK251" s="22">
        <v>9158957</v>
      </c>
      <c r="CL251" s="22">
        <v>7</v>
      </c>
      <c r="CM251" s="22">
        <v>5</v>
      </c>
      <c r="CN251" s="22">
        <v>3</v>
      </c>
      <c r="CS251" s="22">
        <v>9105647</v>
      </c>
      <c r="CT251" s="22">
        <v>2</v>
      </c>
      <c r="CU251" s="22">
        <v>3</v>
      </c>
      <c r="CV251" s="22">
        <v>2</v>
      </c>
      <c r="CW251" s="22">
        <v>5</v>
      </c>
      <c r="CY251" s="22">
        <v>9105648</v>
      </c>
      <c r="CZ251" s="22">
        <v>2</v>
      </c>
      <c r="DA251" s="22">
        <v>3</v>
      </c>
      <c r="DB251" s="22">
        <v>2</v>
      </c>
      <c r="DC251" s="22">
        <v>5</v>
      </c>
      <c r="DE251" s="22" t="s">
        <v>2134</v>
      </c>
      <c r="DF251" s="22">
        <v>2</v>
      </c>
      <c r="DG251" s="22">
        <v>3</v>
      </c>
      <c r="DH251" s="22">
        <v>2</v>
      </c>
      <c r="DI251" s="22">
        <v>5</v>
      </c>
      <c r="EM251" s="22" t="s">
        <v>2134</v>
      </c>
      <c r="EN251" s="22">
        <v>2</v>
      </c>
      <c r="EO251" s="22">
        <v>4</v>
      </c>
      <c r="EP251" s="22">
        <v>2</v>
      </c>
      <c r="EQ251" s="22">
        <v>3</v>
      </c>
      <c r="EX251" s="22" t="s">
        <v>2134</v>
      </c>
      <c r="EY251" s="22">
        <v>2</v>
      </c>
      <c r="EZ251" s="22">
        <v>3</v>
      </c>
      <c r="FA251" s="22">
        <v>6</v>
      </c>
      <c r="FB251" s="22">
        <v>1</v>
      </c>
      <c r="FE251" s="22" t="s">
        <v>2134</v>
      </c>
      <c r="FF251" s="22">
        <v>2</v>
      </c>
      <c r="FG251" s="22">
        <v>3</v>
      </c>
      <c r="FH251" s="22">
        <v>6</v>
      </c>
      <c r="FI251" s="22">
        <v>1</v>
      </c>
      <c r="FK251" s="22" t="s">
        <v>2134</v>
      </c>
      <c r="FL251" s="22">
        <v>2</v>
      </c>
      <c r="FM251" s="22">
        <v>3</v>
      </c>
      <c r="FN251" s="22">
        <v>6</v>
      </c>
      <c r="FO251" s="22">
        <v>1</v>
      </c>
      <c r="GG251" s="22" t="s">
        <v>2134</v>
      </c>
      <c r="GH251" s="22">
        <v>3</v>
      </c>
      <c r="GI251" s="22">
        <v>1</v>
      </c>
      <c r="GJ251" s="22">
        <v>3</v>
      </c>
      <c r="GK251" s="22">
        <v>2</v>
      </c>
      <c r="GL251" s="22">
        <v>1</v>
      </c>
      <c r="GN251" s="22" t="s">
        <v>2134</v>
      </c>
      <c r="GO251" s="22">
        <v>3</v>
      </c>
      <c r="GP251" s="22">
        <v>1</v>
      </c>
      <c r="GQ251" s="22">
        <v>3</v>
      </c>
      <c r="GR251" s="22">
        <v>2</v>
      </c>
      <c r="GS251" s="22">
        <v>1</v>
      </c>
    </row>
    <row r="252" spans="19:201">
      <c r="S252" s="22" t="s">
        <v>2134</v>
      </c>
      <c r="T252" s="22">
        <v>1</v>
      </c>
      <c r="U252" s="22">
        <v>1</v>
      </c>
      <c r="V252" s="22">
        <v>9</v>
      </c>
      <c r="W252" s="22">
        <v>6</v>
      </c>
      <c r="X252" s="22">
        <v>3</v>
      </c>
      <c r="AJ252" s="22" t="s">
        <v>2134</v>
      </c>
      <c r="AK252" s="22">
        <v>2</v>
      </c>
      <c r="AL252" s="22">
        <v>3</v>
      </c>
      <c r="AM252" s="22">
        <v>5</v>
      </c>
      <c r="AN252" s="22">
        <v>4</v>
      </c>
      <c r="CF252" s="22">
        <v>9116789</v>
      </c>
      <c r="CG252" s="22">
        <v>7</v>
      </c>
      <c r="CH252" s="22">
        <v>5</v>
      </c>
      <c r="CI252" s="22">
        <v>4</v>
      </c>
      <c r="CK252" s="22">
        <v>9116790</v>
      </c>
      <c r="CL252" s="22">
        <v>7</v>
      </c>
      <c r="CM252" s="22">
        <v>5</v>
      </c>
      <c r="CN252" s="22">
        <v>4</v>
      </c>
      <c r="CS252" s="22">
        <v>9105651</v>
      </c>
      <c r="CT252" s="22">
        <v>2</v>
      </c>
      <c r="CU252" s="22">
        <v>3</v>
      </c>
      <c r="CV252" s="22">
        <v>2</v>
      </c>
      <c r="CW252" s="22">
        <v>6</v>
      </c>
      <c r="CY252" s="22">
        <v>9105652</v>
      </c>
      <c r="CZ252" s="22">
        <v>2</v>
      </c>
      <c r="DA252" s="22">
        <v>3</v>
      </c>
      <c r="DB252" s="22">
        <v>2</v>
      </c>
      <c r="DC252" s="22">
        <v>6</v>
      </c>
      <c r="DE252" s="22" t="s">
        <v>2134</v>
      </c>
      <c r="DF252" s="22">
        <v>2</v>
      </c>
      <c r="DG252" s="22">
        <v>3</v>
      </c>
      <c r="DH252" s="22">
        <v>2</v>
      </c>
      <c r="DI252" s="22">
        <v>6</v>
      </c>
      <c r="EM252" s="22" t="s">
        <v>2134</v>
      </c>
      <c r="EN252" s="22">
        <v>2</v>
      </c>
      <c r="EO252" s="22">
        <v>4</v>
      </c>
      <c r="EP252" s="22">
        <v>2</v>
      </c>
      <c r="EQ252" s="22">
        <v>4</v>
      </c>
      <c r="EX252" s="22">
        <v>9154933</v>
      </c>
      <c r="EY252" s="22">
        <v>2</v>
      </c>
      <c r="EZ252" s="22">
        <v>3</v>
      </c>
      <c r="FA252" s="22">
        <v>6</v>
      </c>
      <c r="FB252" s="22">
        <v>2</v>
      </c>
      <c r="FE252" s="22" t="s">
        <v>2134</v>
      </c>
      <c r="FF252" s="22">
        <v>2</v>
      </c>
      <c r="FG252" s="22">
        <v>3</v>
      </c>
      <c r="FH252" s="22">
        <v>6</v>
      </c>
      <c r="FI252" s="22">
        <v>2</v>
      </c>
      <c r="FK252" s="22" t="s">
        <v>2134</v>
      </c>
      <c r="FL252" s="22">
        <v>2</v>
      </c>
      <c r="FM252" s="22">
        <v>3</v>
      </c>
      <c r="FN252" s="22">
        <v>6</v>
      </c>
      <c r="FO252" s="22">
        <v>2</v>
      </c>
      <c r="GG252" s="22" t="s">
        <v>2134</v>
      </c>
      <c r="GH252" s="22">
        <v>3</v>
      </c>
      <c r="GI252" s="22">
        <v>1</v>
      </c>
      <c r="GJ252" s="22">
        <v>3</v>
      </c>
      <c r="GK252" s="22">
        <v>2</v>
      </c>
      <c r="GL252" s="22">
        <v>2</v>
      </c>
      <c r="GN252" s="22" t="s">
        <v>2134</v>
      </c>
      <c r="GO252" s="22">
        <v>3</v>
      </c>
      <c r="GP252" s="22">
        <v>1</v>
      </c>
      <c r="GQ252" s="22">
        <v>3</v>
      </c>
      <c r="GR252" s="22">
        <v>2</v>
      </c>
      <c r="GS252" s="22">
        <v>2</v>
      </c>
    </row>
    <row r="253" spans="19:201">
      <c r="S253" s="22" t="s">
        <v>2134</v>
      </c>
      <c r="T253" s="22">
        <v>1</v>
      </c>
      <c r="U253" s="22">
        <v>1</v>
      </c>
      <c r="V253" s="22">
        <v>9</v>
      </c>
      <c r="W253" s="22">
        <v>6</v>
      </c>
      <c r="X253" s="22">
        <v>4</v>
      </c>
      <c r="AJ253" s="22" t="s">
        <v>2134</v>
      </c>
      <c r="AK253" s="22">
        <v>2</v>
      </c>
      <c r="AL253" s="22">
        <v>3</v>
      </c>
      <c r="AM253" s="22">
        <v>5</v>
      </c>
      <c r="AN253" s="22">
        <v>5</v>
      </c>
      <c r="CF253" s="22" t="s">
        <v>2810</v>
      </c>
      <c r="CG253" s="22">
        <v>7</v>
      </c>
      <c r="CH253" s="22">
        <v>5</v>
      </c>
      <c r="CI253" s="22">
        <v>5</v>
      </c>
      <c r="CK253" s="22" t="s">
        <v>2134</v>
      </c>
      <c r="CL253" s="22">
        <v>7</v>
      </c>
      <c r="CM253" s="22">
        <v>5</v>
      </c>
      <c r="CN253" s="22">
        <v>5</v>
      </c>
      <c r="CS253" s="22">
        <v>9105655</v>
      </c>
      <c r="CT253" s="22">
        <v>2</v>
      </c>
      <c r="CU253" s="22">
        <v>3</v>
      </c>
      <c r="CV253" s="22">
        <v>2</v>
      </c>
      <c r="CW253" s="22">
        <v>7</v>
      </c>
      <c r="CY253" s="22">
        <v>9105656</v>
      </c>
      <c r="CZ253" s="22">
        <v>2</v>
      </c>
      <c r="DA253" s="22">
        <v>3</v>
      </c>
      <c r="DB253" s="22">
        <v>2</v>
      </c>
      <c r="DC253" s="22">
        <v>7</v>
      </c>
      <c r="DE253" s="22" t="s">
        <v>2134</v>
      </c>
      <c r="DF253" s="22">
        <v>2</v>
      </c>
      <c r="DG253" s="22">
        <v>3</v>
      </c>
      <c r="DH253" s="22">
        <v>2</v>
      </c>
      <c r="DI253" s="22">
        <v>7</v>
      </c>
      <c r="EM253" s="22" t="s">
        <v>2134</v>
      </c>
      <c r="EN253" s="22">
        <v>2</v>
      </c>
      <c r="EO253" s="22">
        <v>4</v>
      </c>
      <c r="EP253" s="22">
        <v>2</v>
      </c>
      <c r="EQ253" s="22">
        <v>5</v>
      </c>
      <c r="EX253" s="22">
        <v>9154933</v>
      </c>
      <c r="EY253" s="22">
        <v>2</v>
      </c>
      <c r="EZ253" s="22">
        <v>3</v>
      </c>
      <c r="FA253" s="22">
        <v>6</v>
      </c>
      <c r="FB253" s="22">
        <v>3</v>
      </c>
      <c r="FE253" s="22" t="s">
        <v>2134</v>
      </c>
      <c r="FF253" s="22">
        <v>2</v>
      </c>
      <c r="FG253" s="22">
        <v>3</v>
      </c>
      <c r="FH253" s="22">
        <v>6</v>
      </c>
      <c r="FI253" s="22">
        <v>3</v>
      </c>
      <c r="FK253" s="22" t="s">
        <v>2134</v>
      </c>
      <c r="FL253" s="22">
        <v>2</v>
      </c>
      <c r="FM253" s="22">
        <v>3</v>
      </c>
      <c r="FN253" s="22">
        <v>6</v>
      </c>
      <c r="FO253" s="22">
        <v>3</v>
      </c>
      <c r="GG253" s="22" t="s">
        <v>2134</v>
      </c>
      <c r="GH253" s="22">
        <v>3</v>
      </c>
      <c r="GI253" s="22">
        <v>1</v>
      </c>
      <c r="GJ253" s="22">
        <v>3</v>
      </c>
      <c r="GK253" s="22">
        <v>2</v>
      </c>
      <c r="GL253" s="22">
        <v>3</v>
      </c>
      <c r="GN253" s="22" t="s">
        <v>2134</v>
      </c>
      <c r="GO253" s="22">
        <v>3</v>
      </c>
      <c r="GP253" s="22">
        <v>1</v>
      </c>
      <c r="GQ253" s="22">
        <v>3</v>
      </c>
      <c r="GR253" s="22">
        <v>2</v>
      </c>
      <c r="GS253" s="22">
        <v>3</v>
      </c>
    </row>
    <row r="254" spans="19:201">
      <c r="S254" s="22" t="s">
        <v>2134</v>
      </c>
      <c r="T254" s="22">
        <v>1</v>
      </c>
      <c r="U254" s="22">
        <v>1</v>
      </c>
      <c r="V254" s="22">
        <v>9</v>
      </c>
      <c r="W254" s="22">
        <v>7</v>
      </c>
      <c r="X254" s="22">
        <v>1</v>
      </c>
      <c r="AJ254" s="22" t="s">
        <v>2693</v>
      </c>
      <c r="AK254" s="22">
        <v>2</v>
      </c>
      <c r="AL254" s="22">
        <v>3</v>
      </c>
      <c r="AM254" s="22">
        <v>6</v>
      </c>
      <c r="AN254" s="22">
        <v>1</v>
      </c>
      <c r="CF254" s="22" t="s">
        <v>2134</v>
      </c>
      <c r="CG254" s="22">
        <v>7</v>
      </c>
      <c r="CH254" s="22">
        <v>6</v>
      </c>
      <c r="CI254" s="22">
        <v>1</v>
      </c>
      <c r="CK254" s="22" t="s">
        <v>2134</v>
      </c>
      <c r="CL254" s="22">
        <v>7</v>
      </c>
      <c r="CM254" s="22">
        <v>6</v>
      </c>
      <c r="CN254" s="22">
        <v>1</v>
      </c>
      <c r="CS254" s="22">
        <v>9105659</v>
      </c>
      <c r="CT254" s="22">
        <v>2</v>
      </c>
      <c r="CU254" s="22">
        <v>3</v>
      </c>
      <c r="CV254" s="22">
        <v>2</v>
      </c>
      <c r="CW254" s="22">
        <v>8</v>
      </c>
      <c r="CY254" s="22">
        <v>9105660</v>
      </c>
      <c r="CZ254" s="22">
        <v>2</v>
      </c>
      <c r="DA254" s="22">
        <v>3</v>
      </c>
      <c r="DB254" s="22">
        <v>2</v>
      </c>
      <c r="DC254" s="22">
        <v>8</v>
      </c>
      <c r="DE254" s="22" t="s">
        <v>2134</v>
      </c>
      <c r="DF254" s="22">
        <v>2</v>
      </c>
      <c r="DG254" s="22">
        <v>3</v>
      </c>
      <c r="DH254" s="22">
        <v>2</v>
      </c>
      <c r="DI254" s="22">
        <v>8</v>
      </c>
      <c r="EM254" s="22" t="s">
        <v>2134</v>
      </c>
      <c r="EN254" s="22">
        <v>2</v>
      </c>
      <c r="EO254" s="22">
        <v>4</v>
      </c>
      <c r="EP254" s="22">
        <v>2</v>
      </c>
      <c r="EQ254" s="22">
        <v>6</v>
      </c>
      <c r="EX254" s="22" t="s">
        <v>2134</v>
      </c>
      <c r="EY254" s="22">
        <v>2</v>
      </c>
      <c r="EZ254" s="22">
        <v>3</v>
      </c>
      <c r="FA254" s="22">
        <v>6</v>
      </c>
      <c r="FB254" s="22">
        <v>4</v>
      </c>
      <c r="FE254" s="22" t="s">
        <v>2134</v>
      </c>
      <c r="FF254" s="22">
        <v>2</v>
      </c>
      <c r="FG254" s="22">
        <v>3</v>
      </c>
      <c r="FH254" s="22">
        <v>6</v>
      </c>
      <c r="FI254" s="22">
        <v>4</v>
      </c>
      <c r="FK254" s="22" t="s">
        <v>2134</v>
      </c>
      <c r="FL254" s="22">
        <v>2</v>
      </c>
      <c r="FM254" s="22">
        <v>3</v>
      </c>
      <c r="FN254" s="22">
        <v>6</v>
      </c>
      <c r="FO254" s="22">
        <v>4</v>
      </c>
      <c r="GG254" s="22" t="s">
        <v>2134</v>
      </c>
      <c r="GH254" s="22">
        <v>3</v>
      </c>
      <c r="GI254" s="22">
        <v>1</v>
      </c>
      <c r="GJ254" s="22">
        <v>3</v>
      </c>
      <c r="GK254" s="22">
        <v>3</v>
      </c>
      <c r="GL254" s="22">
        <v>1</v>
      </c>
      <c r="GN254" s="22" t="s">
        <v>2134</v>
      </c>
      <c r="GO254" s="22">
        <v>3</v>
      </c>
      <c r="GP254" s="22">
        <v>1</v>
      </c>
      <c r="GQ254" s="22">
        <v>3</v>
      </c>
      <c r="GR254" s="22">
        <v>3</v>
      </c>
      <c r="GS254" s="22">
        <v>1</v>
      </c>
    </row>
    <row r="255" spans="19:201">
      <c r="S255" s="22" t="s">
        <v>2134</v>
      </c>
      <c r="T255" s="22">
        <v>1</v>
      </c>
      <c r="U255" s="22">
        <v>1</v>
      </c>
      <c r="V255" s="22">
        <v>9</v>
      </c>
      <c r="W255" s="22">
        <v>7</v>
      </c>
      <c r="X255" s="22">
        <v>2</v>
      </c>
      <c r="AJ255" s="22">
        <v>9245476</v>
      </c>
      <c r="AK255" s="22">
        <v>2</v>
      </c>
      <c r="AL255" s="22">
        <v>3</v>
      </c>
      <c r="AM255" s="22">
        <v>6</v>
      </c>
      <c r="AN255" s="22">
        <v>2</v>
      </c>
      <c r="CF255" s="22">
        <v>9046288</v>
      </c>
      <c r="CG255" s="22">
        <v>7</v>
      </c>
      <c r="CH255" s="22">
        <v>6</v>
      </c>
      <c r="CI255" s="22">
        <v>2</v>
      </c>
      <c r="CK255" s="22">
        <v>9046289</v>
      </c>
      <c r="CL255" s="22">
        <v>7</v>
      </c>
      <c r="CM255" s="22">
        <v>6</v>
      </c>
      <c r="CN255" s="22">
        <v>2</v>
      </c>
      <c r="CS255" s="22" t="s">
        <v>2692</v>
      </c>
      <c r="CT255" s="22">
        <v>2</v>
      </c>
      <c r="CU255" s="22">
        <v>3</v>
      </c>
      <c r="CV255" s="22">
        <v>3</v>
      </c>
      <c r="CW255" s="22">
        <v>1</v>
      </c>
      <c r="CY255" s="22" t="s">
        <v>2134</v>
      </c>
      <c r="CZ255" s="22">
        <v>2</v>
      </c>
      <c r="DA255" s="22">
        <v>3</v>
      </c>
      <c r="DB255" s="22">
        <v>3</v>
      </c>
      <c r="DC255" s="22">
        <v>1</v>
      </c>
      <c r="DE255" s="22" t="s">
        <v>2134</v>
      </c>
      <c r="DF255" s="22">
        <v>2</v>
      </c>
      <c r="DG255" s="22">
        <v>3</v>
      </c>
      <c r="DH255" s="22">
        <v>3</v>
      </c>
      <c r="DI255" s="22">
        <v>1</v>
      </c>
      <c r="EM255" s="22" t="s">
        <v>2134</v>
      </c>
      <c r="EN255" s="22">
        <v>2</v>
      </c>
      <c r="EO255" s="22">
        <v>4</v>
      </c>
      <c r="EP255" s="22">
        <v>2</v>
      </c>
      <c r="EQ255" s="22">
        <v>7</v>
      </c>
      <c r="EX255" s="22" t="s">
        <v>2134</v>
      </c>
      <c r="EY255" s="22">
        <v>2</v>
      </c>
      <c r="EZ255" s="22">
        <v>3</v>
      </c>
      <c r="FA255" s="22">
        <v>7</v>
      </c>
      <c r="FB255" s="22">
        <v>1</v>
      </c>
      <c r="FE255" s="22" t="s">
        <v>2134</v>
      </c>
      <c r="FF255" s="22">
        <v>2</v>
      </c>
      <c r="FG255" s="22">
        <v>3</v>
      </c>
      <c r="FH255" s="22">
        <v>7</v>
      </c>
      <c r="FI255" s="22">
        <v>1</v>
      </c>
      <c r="FK255" s="22" t="s">
        <v>2134</v>
      </c>
      <c r="FL255" s="22">
        <v>2</v>
      </c>
      <c r="FM255" s="22">
        <v>3</v>
      </c>
      <c r="FN255" s="22">
        <v>7</v>
      </c>
      <c r="FO255" s="22">
        <v>1</v>
      </c>
      <c r="GG255" s="22" t="s">
        <v>2134</v>
      </c>
      <c r="GH255" s="22">
        <v>3</v>
      </c>
      <c r="GI255" s="22">
        <v>1</v>
      </c>
      <c r="GJ255" s="22">
        <v>3</v>
      </c>
      <c r="GK255" s="22">
        <v>3</v>
      </c>
      <c r="GL255" s="22">
        <v>2</v>
      </c>
      <c r="GN255" s="22" t="s">
        <v>2134</v>
      </c>
      <c r="GO255" s="22">
        <v>3</v>
      </c>
      <c r="GP255" s="22">
        <v>1</v>
      </c>
      <c r="GQ255" s="22">
        <v>3</v>
      </c>
      <c r="GR255" s="22">
        <v>3</v>
      </c>
      <c r="GS255" s="22">
        <v>2</v>
      </c>
    </row>
    <row r="256" spans="19:201">
      <c r="S256" s="22" t="s">
        <v>2134</v>
      </c>
      <c r="T256" s="22">
        <v>1</v>
      </c>
      <c r="U256" s="22">
        <v>1</v>
      </c>
      <c r="V256" s="22">
        <v>9</v>
      </c>
      <c r="W256" s="22">
        <v>7</v>
      </c>
      <c r="X256" s="22">
        <v>3</v>
      </c>
      <c r="AJ256" s="22" t="s">
        <v>2810</v>
      </c>
      <c r="AK256" s="22">
        <v>2</v>
      </c>
      <c r="AL256" s="22">
        <v>3</v>
      </c>
      <c r="AM256" s="22">
        <v>6</v>
      </c>
      <c r="AN256" s="22">
        <v>3</v>
      </c>
      <c r="CF256" s="22">
        <v>9158958</v>
      </c>
      <c r="CG256" s="22">
        <v>7</v>
      </c>
      <c r="CH256" s="22">
        <v>6</v>
      </c>
      <c r="CI256" s="22">
        <v>3</v>
      </c>
      <c r="CK256" s="22">
        <v>9158959</v>
      </c>
      <c r="CL256" s="22">
        <v>7</v>
      </c>
      <c r="CM256" s="22">
        <v>6</v>
      </c>
      <c r="CN256" s="22">
        <v>3</v>
      </c>
      <c r="CS256" s="22">
        <v>9105661</v>
      </c>
      <c r="CT256" s="22">
        <v>2</v>
      </c>
      <c r="CU256" s="22">
        <v>3</v>
      </c>
      <c r="CV256" s="22">
        <v>3</v>
      </c>
      <c r="CW256" s="22">
        <v>2</v>
      </c>
      <c r="CY256" s="22">
        <v>9105662</v>
      </c>
      <c r="CZ256" s="22">
        <v>2</v>
      </c>
      <c r="DA256" s="22">
        <v>3</v>
      </c>
      <c r="DB256" s="22">
        <v>3</v>
      </c>
      <c r="DC256" s="22">
        <v>2</v>
      </c>
      <c r="DE256" s="22" t="s">
        <v>2134</v>
      </c>
      <c r="DF256" s="22">
        <v>2</v>
      </c>
      <c r="DG256" s="22">
        <v>3</v>
      </c>
      <c r="DH256" s="22">
        <v>3</v>
      </c>
      <c r="DI256" s="22">
        <v>2</v>
      </c>
      <c r="EM256" s="22" t="s">
        <v>2134</v>
      </c>
      <c r="EN256" s="22">
        <v>2</v>
      </c>
      <c r="EO256" s="22">
        <v>4</v>
      </c>
      <c r="EP256" s="22">
        <v>2</v>
      </c>
      <c r="EQ256" s="22">
        <v>8</v>
      </c>
      <c r="EX256" s="22">
        <v>9154933</v>
      </c>
      <c r="EY256" s="22">
        <v>2</v>
      </c>
      <c r="EZ256" s="22">
        <v>3</v>
      </c>
      <c r="FA256" s="22">
        <v>7</v>
      </c>
      <c r="FB256" s="22">
        <v>2</v>
      </c>
      <c r="FE256" s="22" t="s">
        <v>2134</v>
      </c>
      <c r="FF256" s="22">
        <v>2</v>
      </c>
      <c r="FG256" s="22">
        <v>3</v>
      </c>
      <c r="FH256" s="22">
        <v>7</v>
      </c>
      <c r="FI256" s="22">
        <v>2</v>
      </c>
      <c r="FK256" s="22" t="s">
        <v>2134</v>
      </c>
      <c r="FL256" s="22">
        <v>2</v>
      </c>
      <c r="FM256" s="22">
        <v>3</v>
      </c>
      <c r="FN256" s="22">
        <v>7</v>
      </c>
      <c r="FO256" s="22">
        <v>2</v>
      </c>
      <c r="GG256" s="22" t="s">
        <v>2134</v>
      </c>
      <c r="GH256" s="22">
        <v>3</v>
      </c>
      <c r="GI256" s="22">
        <v>1</v>
      </c>
      <c r="GJ256" s="22">
        <v>3</v>
      </c>
      <c r="GK256" s="22">
        <v>3</v>
      </c>
      <c r="GL256" s="22">
        <v>3</v>
      </c>
      <c r="GN256" s="22" t="s">
        <v>2134</v>
      </c>
      <c r="GO256" s="22">
        <v>3</v>
      </c>
      <c r="GP256" s="22">
        <v>1</v>
      </c>
      <c r="GQ256" s="22">
        <v>3</v>
      </c>
      <c r="GR256" s="22">
        <v>3</v>
      </c>
      <c r="GS256" s="22">
        <v>3</v>
      </c>
    </row>
    <row r="257" spans="18:201">
      <c r="R257" s="252"/>
      <c r="S257" s="22" t="s">
        <v>2134</v>
      </c>
      <c r="T257" s="22">
        <v>1</v>
      </c>
      <c r="U257" s="22">
        <v>1</v>
      </c>
      <c r="V257" s="22">
        <v>9</v>
      </c>
      <c r="W257" s="22">
        <v>7</v>
      </c>
      <c r="X257" s="22">
        <v>4</v>
      </c>
      <c r="AJ257" s="22" t="s">
        <v>2810</v>
      </c>
      <c r="AK257" s="22">
        <v>2</v>
      </c>
      <c r="AL257" s="22">
        <v>3</v>
      </c>
      <c r="AM257" s="22">
        <v>6</v>
      </c>
      <c r="AN257" s="22">
        <v>4</v>
      </c>
      <c r="CF257" s="22">
        <v>9115820</v>
      </c>
      <c r="CG257" s="22">
        <v>7</v>
      </c>
      <c r="CH257" s="22">
        <v>6</v>
      </c>
      <c r="CI257" s="22">
        <v>4</v>
      </c>
      <c r="CK257" s="22">
        <v>9115821</v>
      </c>
      <c r="CL257" s="22">
        <v>7</v>
      </c>
      <c r="CM257" s="22">
        <v>6</v>
      </c>
      <c r="CN257" s="22">
        <v>4</v>
      </c>
      <c r="CS257" s="22">
        <v>9105665</v>
      </c>
      <c r="CT257" s="22">
        <v>2</v>
      </c>
      <c r="CU257" s="22">
        <v>3</v>
      </c>
      <c r="CV257" s="22">
        <v>3</v>
      </c>
      <c r="CW257" s="22">
        <v>3</v>
      </c>
      <c r="CY257" s="22">
        <v>9105666</v>
      </c>
      <c r="CZ257" s="22">
        <v>2</v>
      </c>
      <c r="DA257" s="22">
        <v>3</v>
      </c>
      <c r="DB257" s="22">
        <v>3</v>
      </c>
      <c r="DC257" s="22">
        <v>3</v>
      </c>
      <c r="DE257" s="22" t="s">
        <v>2134</v>
      </c>
      <c r="DF257" s="22">
        <v>2</v>
      </c>
      <c r="DG257" s="22">
        <v>3</v>
      </c>
      <c r="DH257" s="22">
        <v>3</v>
      </c>
      <c r="DI257" s="22">
        <v>3</v>
      </c>
      <c r="EM257" s="22" t="s">
        <v>2134</v>
      </c>
      <c r="EN257" s="22">
        <v>2</v>
      </c>
      <c r="EO257" s="22">
        <v>4</v>
      </c>
      <c r="EP257" s="22">
        <v>2</v>
      </c>
      <c r="EQ257" s="22">
        <v>9</v>
      </c>
      <c r="EX257" s="22">
        <v>9154933</v>
      </c>
      <c r="EY257" s="22">
        <v>2</v>
      </c>
      <c r="EZ257" s="22">
        <v>3</v>
      </c>
      <c r="FA257" s="22">
        <v>7</v>
      </c>
      <c r="FB257" s="22">
        <v>3</v>
      </c>
      <c r="FE257" s="22" t="s">
        <v>2134</v>
      </c>
      <c r="FF257" s="22">
        <v>2</v>
      </c>
      <c r="FG257" s="22">
        <v>3</v>
      </c>
      <c r="FH257" s="22">
        <v>7</v>
      </c>
      <c r="FI257" s="22">
        <v>3</v>
      </c>
      <c r="FK257" s="22" t="s">
        <v>2134</v>
      </c>
      <c r="FL257" s="22">
        <v>2</v>
      </c>
      <c r="FM257" s="22">
        <v>3</v>
      </c>
      <c r="FN257" s="22">
        <v>7</v>
      </c>
      <c r="FO257" s="22">
        <v>3</v>
      </c>
      <c r="GG257" s="22" t="s">
        <v>2134</v>
      </c>
      <c r="GH257" s="22">
        <v>3</v>
      </c>
      <c r="GI257" s="22">
        <v>2</v>
      </c>
      <c r="GJ257" s="22">
        <v>1</v>
      </c>
      <c r="GK257" s="22">
        <v>1</v>
      </c>
      <c r="GL257" s="22">
        <v>1</v>
      </c>
      <c r="GN257" s="22" t="s">
        <v>2134</v>
      </c>
      <c r="GO257" s="22">
        <v>3</v>
      </c>
      <c r="GP257" s="22">
        <v>2</v>
      </c>
      <c r="GQ257" s="22">
        <v>1</v>
      </c>
      <c r="GR257" s="22">
        <v>1</v>
      </c>
      <c r="GS257" s="22">
        <v>1</v>
      </c>
    </row>
    <row r="258" spans="18:201">
      <c r="S258" s="22" t="s">
        <v>2134</v>
      </c>
      <c r="T258" s="22">
        <v>1</v>
      </c>
      <c r="U258" s="22">
        <v>2</v>
      </c>
      <c r="V258" s="22">
        <v>1</v>
      </c>
      <c r="W258" s="22">
        <v>1</v>
      </c>
      <c r="X258" s="22">
        <v>1</v>
      </c>
      <c r="AJ258" s="22" t="s">
        <v>2810</v>
      </c>
      <c r="AK258" s="22">
        <v>2</v>
      </c>
      <c r="AL258" s="22">
        <v>3</v>
      </c>
      <c r="AM258" s="22">
        <v>6</v>
      </c>
      <c r="AN258" s="22">
        <v>5</v>
      </c>
      <c r="CF258" s="22" t="s">
        <v>2810</v>
      </c>
      <c r="CG258" s="22">
        <v>7</v>
      </c>
      <c r="CH258" s="22">
        <v>6</v>
      </c>
      <c r="CI258" s="22">
        <v>5</v>
      </c>
      <c r="CK258" s="22" t="s">
        <v>2134</v>
      </c>
      <c r="CL258" s="22">
        <v>7</v>
      </c>
      <c r="CM258" s="22">
        <v>6</v>
      </c>
      <c r="CN258" s="22">
        <v>5</v>
      </c>
      <c r="CS258" s="22">
        <v>9105669</v>
      </c>
      <c r="CT258" s="22">
        <v>2</v>
      </c>
      <c r="CU258" s="22">
        <v>3</v>
      </c>
      <c r="CV258" s="22">
        <v>3</v>
      </c>
      <c r="CW258" s="22">
        <v>4</v>
      </c>
      <c r="CY258" s="22">
        <v>9105670</v>
      </c>
      <c r="CZ258" s="22">
        <v>2</v>
      </c>
      <c r="DA258" s="22">
        <v>3</v>
      </c>
      <c r="DB258" s="22">
        <v>3</v>
      </c>
      <c r="DC258" s="22">
        <v>4</v>
      </c>
      <c r="DE258" s="22" t="s">
        <v>2134</v>
      </c>
      <c r="DF258" s="22">
        <v>2</v>
      </c>
      <c r="DG258" s="22">
        <v>3</v>
      </c>
      <c r="DH258" s="22">
        <v>3</v>
      </c>
      <c r="DI258" s="22">
        <v>4</v>
      </c>
      <c r="EM258" s="22" t="s">
        <v>2134</v>
      </c>
      <c r="EN258" s="22">
        <v>2</v>
      </c>
      <c r="EO258" s="22">
        <v>4</v>
      </c>
      <c r="EP258" s="22">
        <v>3</v>
      </c>
      <c r="EQ258" s="22">
        <v>1</v>
      </c>
      <c r="EX258" s="22" t="s">
        <v>2134</v>
      </c>
      <c r="EY258" s="22">
        <v>2</v>
      </c>
      <c r="EZ258" s="22">
        <v>3</v>
      </c>
      <c r="FA258" s="22">
        <v>7</v>
      </c>
      <c r="FB258" s="22">
        <v>4</v>
      </c>
      <c r="FE258" s="22" t="s">
        <v>2134</v>
      </c>
      <c r="FF258" s="22">
        <v>2</v>
      </c>
      <c r="FG258" s="22">
        <v>3</v>
      </c>
      <c r="FH258" s="22">
        <v>7</v>
      </c>
      <c r="FI258" s="22">
        <v>4</v>
      </c>
      <c r="FK258" s="22" t="s">
        <v>2134</v>
      </c>
      <c r="FL258" s="22">
        <v>2</v>
      </c>
      <c r="FM258" s="22">
        <v>3</v>
      </c>
      <c r="FN258" s="22">
        <v>7</v>
      </c>
      <c r="FO258" s="22">
        <v>4</v>
      </c>
      <c r="GG258" s="22" t="s">
        <v>2134</v>
      </c>
      <c r="GH258" s="22">
        <v>3</v>
      </c>
      <c r="GI258" s="22">
        <v>2</v>
      </c>
      <c r="GJ258" s="22">
        <v>1</v>
      </c>
      <c r="GK258" s="22">
        <v>1</v>
      </c>
      <c r="GL258" s="22">
        <v>2</v>
      </c>
      <c r="GN258" s="22" t="s">
        <v>2134</v>
      </c>
      <c r="GO258" s="22">
        <v>3</v>
      </c>
      <c r="GP258" s="22">
        <v>2</v>
      </c>
      <c r="GQ258" s="22">
        <v>1</v>
      </c>
      <c r="GR258" s="22">
        <v>1</v>
      </c>
      <c r="GS258" s="22">
        <v>2</v>
      </c>
    </row>
    <row r="259" spans="18:201">
      <c r="S259" s="22" t="s">
        <v>2134</v>
      </c>
      <c r="T259" s="22">
        <v>1</v>
      </c>
      <c r="U259" s="22">
        <v>2</v>
      </c>
      <c r="V259" s="22">
        <v>1</v>
      </c>
      <c r="W259" s="22">
        <v>1</v>
      </c>
      <c r="X259" s="22">
        <v>2</v>
      </c>
      <c r="AJ259" s="22" t="s">
        <v>2809</v>
      </c>
      <c r="AK259" s="22">
        <v>2</v>
      </c>
      <c r="AL259" s="22">
        <v>3</v>
      </c>
      <c r="AM259" s="22">
        <v>7</v>
      </c>
      <c r="AN259" s="22">
        <v>1</v>
      </c>
      <c r="CF259" s="22" t="s">
        <v>2134</v>
      </c>
      <c r="CG259" s="22">
        <v>7</v>
      </c>
      <c r="CH259" s="22">
        <v>7</v>
      </c>
      <c r="CI259" s="22">
        <v>1</v>
      </c>
      <c r="CK259" s="22" t="s">
        <v>2134</v>
      </c>
      <c r="CL259" s="22">
        <v>7</v>
      </c>
      <c r="CM259" s="22">
        <v>7</v>
      </c>
      <c r="CN259" s="22">
        <v>1</v>
      </c>
      <c r="CS259" s="22">
        <v>9105673</v>
      </c>
      <c r="CT259" s="22">
        <v>2</v>
      </c>
      <c r="CU259" s="22">
        <v>3</v>
      </c>
      <c r="CV259" s="22">
        <v>3</v>
      </c>
      <c r="CW259" s="22">
        <v>5</v>
      </c>
      <c r="CY259" s="22">
        <v>9105674</v>
      </c>
      <c r="CZ259" s="22">
        <v>2</v>
      </c>
      <c r="DA259" s="22">
        <v>3</v>
      </c>
      <c r="DB259" s="22">
        <v>3</v>
      </c>
      <c r="DC259" s="22">
        <v>5</v>
      </c>
      <c r="DE259" s="22" t="s">
        <v>2134</v>
      </c>
      <c r="DF259" s="22">
        <v>2</v>
      </c>
      <c r="DG259" s="22">
        <v>3</v>
      </c>
      <c r="DH259" s="22">
        <v>3</v>
      </c>
      <c r="DI259" s="22">
        <v>5</v>
      </c>
      <c r="EM259" s="22">
        <v>9183533</v>
      </c>
      <c r="EN259" s="22">
        <v>2</v>
      </c>
      <c r="EO259" s="22">
        <v>4</v>
      </c>
      <c r="EP259" s="22">
        <v>3</v>
      </c>
      <c r="EQ259" s="22">
        <v>2</v>
      </c>
      <c r="EX259" s="22" t="s">
        <v>2134</v>
      </c>
      <c r="EY259" s="22">
        <v>2</v>
      </c>
      <c r="EZ259" s="22">
        <v>3</v>
      </c>
      <c r="FA259" s="22">
        <v>8</v>
      </c>
      <c r="FB259" s="22">
        <v>1</v>
      </c>
      <c r="FE259" s="22" t="s">
        <v>2134</v>
      </c>
      <c r="FF259" s="22">
        <v>2</v>
      </c>
      <c r="FG259" s="22">
        <v>3</v>
      </c>
      <c r="FH259" s="22">
        <v>8</v>
      </c>
      <c r="FI259" s="22">
        <v>1</v>
      </c>
      <c r="FK259" s="22" t="s">
        <v>2134</v>
      </c>
      <c r="FL259" s="22">
        <v>2</v>
      </c>
      <c r="FM259" s="22">
        <v>3</v>
      </c>
      <c r="FN259" s="22">
        <v>8</v>
      </c>
      <c r="FO259" s="22">
        <v>1</v>
      </c>
      <c r="GG259" s="22" t="s">
        <v>2134</v>
      </c>
      <c r="GH259" s="22">
        <v>3</v>
      </c>
      <c r="GI259" s="22">
        <v>2</v>
      </c>
      <c r="GJ259" s="22">
        <v>1</v>
      </c>
      <c r="GK259" s="22">
        <v>1</v>
      </c>
      <c r="GL259" s="22">
        <v>3</v>
      </c>
      <c r="GN259" s="22" t="s">
        <v>2134</v>
      </c>
      <c r="GO259" s="22">
        <v>3</v>
      </c>
      <c r="GP259" s="22">
        <v>2</v>
      </c>
      <c r="GQ259" s="22">
        <v>1</v>
      </c>
      <c r="GR259" s="22">
        <v>1</v>
      </c>
      <c r="GS259" s="22">
        <v>3</v>
      </c>
    </row>
    <row r="260" spans="18:201">
      <c r="S260" s="22" t="s">
        <v>2134</v>
      </c>
      <c r="T260" s="22">
        <v>1</v>
      </c>
      <c r="U260" s="22">
        <v>2</v>
      </c>
      <c r="V260" s="22">
        <v>1</v>
      </c>
      <c r="W260" s="22">
        <v>1</v>
      </c>
      <c r="X260" s="22">
        <v>3</v>
      </c>
      <c r="AJ260" s="22" t="s">
        <v>2134</v>
      </c>
      <c r="AK260" s="22">
        <v>2</v>
      </c>
      <c r="AL260" s="22">
        <v>3</v>
      </c>
      <c r="AM260" s="22">
        <v>7</v>
      </c>
      <c r="AN260" s="22">
        <v>2</v>
      </c>
      <c r="CF260" s="22">
        <v>9047171</v>
      </c>
      <c r="CG260" s="22">
        <v>7</v>
      </c>
      <c r="CH260" s="22">
        <v>7</v>
      </c>
      <c r="CI260" s="22">
        <v>2</v>
      </c>
      <c r="CK260" s="22">
        <v>9047172</v>
      </c>
      <c r="CL260" s="22">
        <v>7</v>
      </c>
      <c r="CM260" s="22">
        <v>7</v>
      </c>
      <c r="CN260" s="22">
        <v>2</v>
      </c>
      <c r="CS260" s="22">
        <v>9105677</v>
      </c>
      <c r="CT260" s="22">
        <v>2</v>
      </c>
      <c r="CU260" s="22">
        <v>3</v>
      </c>
      <c r="CV260" s="22">
        <v>3</v>
      </c>
      <c r="CW260" s="22">
        <v>6</v>
      </c>
      <c r="CY260" s="22">
        <v>9105678</v>
      </c>
      <c r="CZ260" s="22">
        <v>2</v>
      </c>
      <c r="DA260" s="22">
        <v>3</v>
      </c>
      <c r="DB260" s="22">
        <v>3</v>
      </c>
      <c r="DC260" s="22">
        <v>6</v>
      </c>
      <c r="DE260" s="22" t="s">
        <v>2134</v>
      </c>
      <c r="DF260" s="22">
        <v>2</v>
      </c>
      <c r="DG260" s="22">
        <v>3</v>
      </c>
      <c r="DH260" s="22">
        <v>3</v>
      </c>
      <c r="DI260" s="22">
        <v>6</v>
      </c>
      <c r="EM260" s="22">
        <v>9183533</v>
      </c>
      <c r="EN260" s="22">
        <v>2</v>
      </c>
      <c r="EO260" s="22">
        <v>4</v>
      </c>
      <c r="EP260" s="22">
        <v>3</v>
      </c>
      <c r="EQ260" s="22">
        <v>3</v>
      </c>
      <c r="EX260" s="22">
        <v>9154933</v>
      </c>
      <c r="EY260" s="22">
        <v>2</v>
      </c>
      <c r="EZ260" s="22">
        <v>3</v>
      </c>
      <c r="FA260" s="22">
        <v>8</v>
      </c>
      <c r="FB260" s="22">
        <v>2</v>
      </c>
      <c r="FE260" s="22" t="s">
        <v>2134</v>
      </c>
      <c r="FF260" s="22">
        <v>2</v>
      </c>
      <c r="FG260" s="22">
        <v>3</v>
      </c>
      <c r="FH260" s="22">
        <v>8</v>
      </c>
      <c r="FI260" s="22">
        <v>2</v>
      </c>
      <c r="FK260" s="22" t="s">
        <v>2134</v>
      </c>
      <c r="FL260" s="22">
        <v>2</v>
      </c>
      <c r="FM260" s="22">
        <v>3</v>
      </c>
      <c r="FN260" s="22">
        <v>8</v>
      </c>
      <c r="FO260" s="22">
        <v>2</v>
      </c>
      <c r="GG260" s="22" t="s">
        <v>2134</v>
      </c>
      <c r="GH260" s="22">
        <v>3</v>
      </c>
      <c r="GI260" s="22">
        <v>2</v>
      </c>
      <c r="GJ260" s="22">
        <v>1</v>
      </c>
      <c r="GK260" s="22">
        <v>2</v>
      </c>
      <c r="GL260" s="22">
        <v>1</v>
      </c>
      <c r="GN260" s="22" t="s">
        <v>2134</v>
      </c>
      <c r="GO260" s="22">
        <v>3</v>
      </c>
      <c r="GP260" s="22">
        <v>2</v>
      </c>
      <c r="GQ260" s="22">
        <v>1</v>
      </c>
      <c r="GR260" s="22">
        <v>2</v>
      </c>
      <c r="GS260" s="22">
        <v>1</v>
      </c>
    </row>
    <row r="261" spans="18:201">
      <c r="S261" s="22" t="s">
        <v>2134</v>
      </c>
      <c r="T261" s="22">
        <v>1</v>
      </c>
      <c r="U261" s="22">
        <v>2</v>
      </c>
      <c r="V261" s="22">
        <v>1</v>
      </c>
      <c r="W261" s="22">
        <v>1</v>
      </c>
      <c r="X261" s="22">
        <v>4</v>
      </c>
      <c r="AJ261" s="22" t="s">
        <v>2134</v>
      </c>
      <c r="AK261" s="22">
        <v>2</v>
      </c>
      <c r="AL261" s="22">
        <v>3</v>
      </c>
      <c r="AM261" s="22">
        <v>7</v>
      </c>
      <c r="AN261" s="22">
        <v>3</v>
      </c>
      <c r="CF261" s="22">
        <v>9158960</v>
      </c>
      <c r="CG261" s="22">
        <v>7</v>
      </c>
      <c r="CH261" s="22">
        <v>7</v>
      </c>
      <c r="CI261" s="22">
        <v>3</v>
      </c>
      <c r="CK261" s="22">
        <v>9158961</v>
      </c>
      <c r="CL261" s="22">
        <v>7</v>
      </c>
      <c r="CM261" s="22">
        <v>7</v>
      </c>
      <c r="CN261" s="22">
        <v>3</v>
      </c>
      <c r="CS261" s="22">
        <v>9105682</v>
      </c>
      <c r="CT261" s="22">
        <v>2</v>
      </c>
      <c r="CU261" s="22">
        <v>3</v>
      </c>
      <c r="CV261" s="22">
        <v>3</v>
      </c>
      <c r="CW261" s="22">
        <v>7</v>
      </c>
      <c r="CY261" s="22">
        <v>9105683</v>
      </c>
      <c r="CZ261" s="22">
        <v>2</v>
      </c>
      <c r="DA261" s="22">
        <v>3</v>
      </c>
      <c r="DB261" s="22">
        <v>3</v>
      </c>
      <c r="DC261" s="22">
        <v>7</v>
      </c>
      <c r="DE261" s="22" t="s">
        <v>2134</v>
      </c>
      <c r="DF261" s="22">
        <v>2</v>
      </c>
      <c r="DG261" s="22">
        <v>3</v>
      </c>
      <c r="DH261" s="22">
        <v>3</v>
      </c>
      <c r="DI261" s="22">
        <v>7</v>
      </c>
      <c r="EM261" s="22">
        <v>9183533</v>
      </c>
      <c r="EN261" s="22">
        <v>2</v>
      </c>
      <c r="EO261" s="22">
        <v>4</v>
      </c>
      <c r="EP261" s="22">
        <v>3</v>
      </c>
      <c r="EQ261" s="22">
        <v>4</v>
      </c>
      <c r="EX261" s="22">
        <v>9154933</v>
      </c>
      <c r="EY261" s="22">
        <v>2</v>
      </c>
      <c r="EZ261" s="22">
        <v>3</v>
      </c>
      <c r="FA261" s="22">
        <v>8</v>
      </c>
      <c r="FB261" s="22">
        <v>3</v>
      </c>
      <c r="FE261" s="22" t="s">
        <v>2134</v>
      </c>
      <c r="FF261" s="22">
        <v>2</v>
      </c>
      <c r="FG261" s="22">
        <v>3</v>
      </c>
      <c r="FH261" s="22">
        <v>8</v>
      </c>
      <c r="FI261" s="22">
        <v>3</v>
      </c>
      <c r="FK261" s="22" t="s">
        <v>2134</v>
      </c>
      <c r="FL261" s="22">
        <v>2</v>
      </c>
      <c r="FM261" s="22">
        <v>3</v>
      </c>
      <c r="FN261" s="22">
        <v>8</v>
      </c>
      <c r="FO261" s="22">
        <v>3</v>
      </c>
      <c r="GG261" s="22" t="s">
        <v>2134</v>
      </c>
      <c r="GH261" s="22">
        <v>3</v>
      </c>
      <c r="GI261" s="22">
        <v>2</v>
      </c>
      <c r="GJ261" s="22">
        <v>1</v>
      </c>
      <c r="GK261" s="22">
        <v>2</v>
      </c>
      <c r="GL261" s="22">
        <v>2</v>
      </c>
      <c r="GN261" s="22" t="s">
        <v>2134</v>
      </c>
      <c r="GO261" s="22">
        <v>3</v>
      </c>
      <c r="GP261" s="22">
        <v>2</v>
      </c>
      <c r="GQ261" s="22">
        <v>1</v>
      </c>
      <c r="GR261" s="22">
        <v>2</v>
      </c>
      <c r="GS261" s="22">
        <v>2</v>
      </c>
    </row>
    <row r="262" spans="18:201">
      <c r="S262" s="22" t="s">
        <v>2134</v>
      </c>
      <c r="T262" s="22">
        <v>1</v>
      </c>
      <c r="U262" s="22">
        <v>2</v>
      </c>
      <c r="V262" s="22">
        <v>1</v>
      </c>
      <c r="W262" s="22">
        <v>2</v>
      </c>
      <c r="X262" s="22">
        <v>1</v>
      </c>
      <c r="AJ262" s="22" t="s">
        <v>2134</v>
      </c>
      <c r="AK262" s="22">
        <v>2</v>
      </c>
      <c r="AL262" s="22">
        <v>3</v>
      </c>
      <c r="AM262" s="22">
        <v>7</v>
      </c>
      <c r="AN262" s="22">
        <v>4</v>
      </c>
      <c r="CF262" s="22">
        <v>9117871</v>
      </c>
      <c r="CG262" s="22">
        <v>7</v>
      </c>
      <c r="CH262" s="22">
        <v>7</v>
      </c>
      <c r="CI262" s="22">
        <v>4</v>
      </c>
      <c r="CK262" s="22">
        <v>9117872</v>
      </c>
      <c r="CL262" s="22">
        <v>7</v>
      </c>
      <c r="CM262" s="22">
        <v>7</v>
      </c>
      <c r="CN262" s="22">
        <v>4</v>
      </c>
      <c r="CS262" s="22">
        <v>9105686</v>
      </c>
      <c r="CT262" s="22">
        <v>2</v>
      </c>
      <c r="CU262" s="22">
        <v>3</v>
      </c>
      <c r="CV262" s="22">
        <v>3</v>
      </c>
      <c r="CW262" s="22">
        <v>8</v>
      </c>
      <c r="CY262" s="22">
        <v>9105687</v>
      </c>
      <c r="CZ262" s="22">
        <v>2</v>
      </c>
      <c r="DA262" s="22">
        <v>3</v>
      </c>
      <c r="DB262" s="22">
        <v>3</v>
      </c>
      <c r="DC262" s="22">
        <v>8</v>
      </c>
      <c r="DE262" s="22" t="s">
        <v>2134</v>
      </c>
      <c r="DF262" s="22">
        <v>2</v>
      </c>
      <c r="DG262" s="22">
        <v>3</v>
      </c>
      <c r="DH262" s="22">
        <v>3</v>
      </c>
      <c r="DI262" s="22">
        <v>8</v>
      </c>
      <c r="EM262" s="22">
        <v>9183533</v>
      </c>
      <c r="EN262" s="22">
        <v>2</v>
      </c>
      <c r="EO262" s="22">
        <v>4</v>
      </c>
      <c r="EP262" s="22">
        <v>3</v>
      </c>
      <c r="EQ262" s="22">
        <v>5</v>
      </c>
      <c r="EX262" s="22" t="s">
        <v>2134</v>
      </c>
      <c r="EY262" s="22">
        <v>2</v>
      </c>
      <c r="EZ262" s="22">
        <v>3</v>
      </c>
      <c r="FA262" s="22">
        <v>8</v>
      </c>
      <c r="FB262" s="22">
        <v>4</v>
      </c>
      <c r="FE262" s="22" t="s">
        <v>2134</v>
      </c>
      <c r="FF262" s="22">
        <v>2</v>
      </c>
      <c r="FG262" s="22">
        <v>3</v>
      </c>
      <c r="FH262" s="22">
        <v>8</v>
      </c>
      <c r="FI262" s="22">
        <v>4</v>
      </c>
      <c r="FK262" s="22" t="s">
        <v>2134</v>
      </c>
      <c r="FL262" s="22">
        <v>2</v>
      </c>
      <c r="FM262" s="22">
        <v>3</v>
      </c>
      <c r="FN262" s="22">
        <v>8</v>
      </c>
      <c r="FO262" s="22">
        <v>4</v>
      </c>
      <c r="GG262" s="22" t="s">
        <v>2134</v>
      </c>
      <c r="GH262" s="22">
        <v>3</v>
      </c>
      <c r="GI262" s="22">
        <v>2</v>
      </c>
      <c r="GJ262" s="22">
        <v>1</v>
      </c>
      <c r="GK262" s="22">
        <v>2</v>
      </c>
      <c r="GL262" s="22">
        <v>3</v>
      </c>
      <c r="GN262" s="22" t="s">
        <v>2134</v>
      </c>
      <c r="GO262" s="22">
        <v>3</v>
      </c>
      <c r="GP262" s="22">
        <v>2</v>
      </c>
      <c r="GQ262" s="22">
        <v>1</v>
      </c>
      <c r="GR262" s="22">
        <v>2</v>
      </c>
      <c r="GS262" s="22">
        <v>3</v>
      </c>
    </row>
    <row r="263" spans="18:201">
      <c r="S263" s="22" t="s">
        <v>2134</v>
      </c>
      <c r="T263" s="22">
        <v>1</v>
      </c>
      <c r="U263" s="22">
        <v>2</v>
      </c>
      <c r="V263" s="22">
        <v>1</v>
      </c>
      <c r="W263" s="22">
        <v>2</v>
      </c>
      <c r="X263" s="22">
        <v>2</v>
      </c>
      <c r="AJ263" s="22" t="s">
        <v>2134</v>
      </c>
      <c r="AK263" s="22">
        <v>2</v>
      </c>
      <c r="AL263" s="22">
        <v>3</v>
      </c>
      <c r="AM263" s="22">
        <v>7</v>
      </c>
      <c r="AN263" s="22">
        <v>5</v>
      </c>
      <c r="CF263" s="22" t="s">
        <v>2810</v>
      </c>
      <c r="CG263" s="22">
        <v>7</v>
      </c>
      <c r="CH263" s="22">
        <v>7</v>
      </c>
      <c r="CI263" s="22">
        <v>5</v>
      </c>
      <c r="CK263" s="22" t="s">
        <v>2134</v>
      </c>
      <c r="CL263" s="22">
        <v>7</v>
      </c>
      <c r="CM263" s="22">
        <v>7</v>
      </c>
      <c r="CN263" s="22">
        <v>5</v>
      </c>
      <c r="CS263" s="22" t="s">
        <v>2692</v>
      </c>
      <c r="CT263" s="22">
        <v>2</v>
      </c>
      <c r="CU263" s="22">
        <v>3</v>
      </c>
      <c r="CV263" s="22">
        <v>4</v>
      </c>
      <c r="CW263" s="22">
        <v>1</v>
      </c>
      <c r="CY263" s="22" t="s">
        <v>2134</v>
      </c>
      <c r="CZ263" s="22">
        <v>2</v>
      </c>
      <c r="DA263" s="22">
        <v>3</v>
      </c>
      <c r="DB263" s="22">
        <v>4</v>
      </c>
      <c r="DC263" s="22">
        <v>1</v>
      </c>
      <c r="DE263" s="22" t="s">
        <v>2134</v>
      </c>
      <c r="DF263" s="22">
        <v>2</v>
      </c>
      <c r="DG263" s="22">
        <v>3</v>
      </c>
      <c r="DH263" s="22">
        <v>4</v>
      </c>
      <c r="DI263" s="22">
        <v>1</v>
      </c>
      <c r="EM263" s="22">
        <v>9183533</v>
      </c>
      <c r="EN263" s="22">
        <v>2</v>
      </c>
      <c r="EO263" s="22">
        <v>4</v>
      </c>
      <c r="EP263" s="22">
        <v>3</v>
      </c>
      <c r="EQ263" s="22">
        <v>6</v>
      </c>
      <c r="EX263" s="22" t="s">
        <v>2134</v>
      </c>
      <c r="EY263" s="22">
        <v>2</v>
      </c>
      <c r="EZ263" s="22">
        <v>3</v>
      </c>
      <c r="FA263" s="22">
        <v>9</v>
      </c>
      <c r="FB263" s="22">
        <v>1</v>
      </c>
      <c r="FE263" s="22" t="s">
        <v>2134</v>
      </c>
      <c r="FF263" s="22">
        <v>2</v>
      </c>
      <c r="FG263" s="22">
        <v>3</v>
      </c>
      <c r="FH263" s="22">
        <v>9</v>
      </c>
      <c r="FI263" s="22">
        <v>1</v>
      </c>
      <c r="FK263" s="22" t="s">
        <v>2134</v>
      </c>
      <c r="FL263" s="22">
        <v>2</v>
      </c>
      <c r="FM263" s="22">
        <v>3</v>
      </c>
      <c r="FN263" s="22">
        <v>9</v>
      </c>
      <c r="FO263" s="22">
        <v>1</v>
      </c>
      <c r="GG263" s="22" t="s">
        <v>2134</v>
      </c>
      <c r="GH263" s="22">
        <v>3</v>
      </c>
      <c r="GI263" s="22">
        <v>2</v>
      </c>
      <c r="GJ263" s="22">
        <v>1</v>
      </c>
      <c r="GK263" s="22">
        <v>3</v>
      </c>
      <c r="GL263" s="22">
        <v>1</v>
      </c>
      <c r="GN263" s="22" t="s">
        <v>2134</v>
      </c>
      <c r="GO263" s="22">
        <v>3</v>
      </c>
      <c r="GP263" s="22">
        <v>2</v>
      </c>
      <c r="GQ263" s="22">
        <v>1</v>
      </c>
      <c r="GR263" s="22">
        <v>3</v>
      </c>
      <c r="GS263" s="22">
        <v>1</v>
      </c>
    </row>
    <row r="264" spans="18:201">
      <c r="S264" s="22" t="s">
        <v>2134</v>
      </c>
      <c r="T264" s="22">
        <v>1</v>
      </c>
      <c r="U264" s="22">
        <v>2</v>
      </c>
      <c r="V264" s="22">
        <v>1</v>
      </c>
      <c r="W264" s="22">
        <v>2</v>
      </c>
      <c r="X264" s="22">
        <v>3</v>
      </c>
      <c r="AJ264" s="22" t="s">
        <v>2692</v>
      </c>
      <c r="AK264" s="22">
        <v>2</v>
      </c>
      <c r="AL264" s="22">
        <v>4</v>
      </c>
      <c r="AM264" s="22">
        <v>1</v>
      </c>
      <c r="AN264" s="22">
        <v>1</v>
      </c>
      <c r="CS264" s="22">
        <v>9270469</v>
      </c>
      <c r="CT264" s="22">
        <v>2</v>
      </c>
      <c r="CU264" s="22">
        <v>3</v>
      </c>
      <c r="CV264" s="22">
        <v>4</v>
      </c>
      <c r="CW264" s="22">
        <v>2</v>
      </c>
      <c r="CY264" s="22">
        <v>9270470</v>
      </c>
      <c r="CZ264" s="22">
        <v>2</v>
      </c>
      <c r="DA264" s="22">
        <v>3</v>
      </c>
      <c r="DB264" s="22">
        <v>4</v>
      </c>
      <c r="DC264" s="22">
        <v>2</v>
      </c>
      <c r="DE264" s="22" t="s">
        <v>2134</v>
      </c>
      <c r="DF264" s="22">
        <v>2</v>
      </c>
      <c r="DG264" s="22">
        <v>3</v>
      </c>
      <c r="DH264" s="22">
        <v>4</v>
      </c>
      <c r="DI264" s="22">
        <v>2</v>
      </c>
      <c r="EM264" s="22">
        <v>9183533</v>
      </c>
      <c r="EN264" s="22">
        <v>2</v>
      </c>
      <c r="EO264" s="22">
        <v>4</v>
      </c>
      <c r="EP264" s="22">
        <v>3</v>
      </c>
      <c r="EQ264" s="22">
        <v>7</v>
      </c>
      <c r="EX264" s="22">
        <v>9154933</v>
      </c>
      <c r="EY264" s="22">
        <v>2</v>
      </c>
      <c r="EZ264" s="22">
        <v>3</v>
      </c>
      <c r="FA264" s="22">
        <v>9</v>
      </c>
      <c r="FB264" s="22">
        <v>2</v>
      </c>
      <c r="FE264" s="22" t="s">
        <v>2134</v>
      </c>
      <c r="FF264" s="22">
        <v>2</v>
      </c>
      <c r="FG264" s="22">
        <v>3</v>
      </c>
      <c r="FH264" s="22">
        <v>9</v>
      </c>
      <c r="FI264" s="22">
        <v>2</v>
      </c>
      <c r="FK264" s="22" t="s">
        <v>2134</v>
      </c>
      <c r="FL264" s="22">
        <v>2</v>
      </c>
      <c r="FM264" s="22">
        <v>3</v>
      </c>
      <c r="FN264" s="22">
        <v>9</v>
      </c>
      <c r="FO264" s="22">
        <v>2</v>
      </c>
      <c r="GG264" s="22" t="s">
        <v>2134</v>
      </c>
      <c r="GH264" s="22">
        <v>3</v>
      </c>
      <c r="GI264" s="22">
        <v>2</v>
      </c>
      <c r="GJ264" s="22">
        <v>1</v>
      </c>
      <c r="GK264" s="22">
        <v>3</v>
      </c>
      <c r="GL264" s="22">
        <v>2</v>
      </c>
      <c r="GN264" s="22" t="s">
        <v>2134</v>
      </c>
      <c r="GO264" s="22">
        <v>3</v>
      </c>
      <c r="GP264" s="22">
        <v>2</v>
      </c>
      <c r="GQ264" s="22">
        <v>1</v>
      </c>
      <c r="GR264" s="22">
        <v>3</v>
      </c>
      <c r="GS264" s="22">
        <v>2</v>
      </c>
    </row>
    <row r="265" spans="18:201">
      <c r="S265" s="22" t="s">
        <v>2134</v>
      </c>
      <c r="T265" s="22">
        <v>1</v>
      </c>
      <c r="U265" s="22">
        <v>2</v>
      </c>
      <c r="V265" s="22">
        <v>1</v>
      </c>
      <c r="W265" s="22">
        <v>2</v>
      </c>
      <c r="X265" s="22">
        <v>4</v>
      </c>
      <c r="AJ265" s="22" t="s">
        <v>2134</v>
      </c>
      <c r="AK265" s="22">
        <v>2</v>
      </c>
      <c r="AL265" s="22">
        <v>4</v>
      </c>
      <c r="AM265" s="22">
        <v>1</v>
      </c>
      <c r="AN265" s="22">
        <v>2</v>
      </c>
      <c r="CS265" s="22">
        <v>9270512</v>
      </c>
      <c r="CT265" s="22">
        <v>2</v>
      </c>
      <c r="CU265" s="22">
        <v>3</v>
      </c>
      <c r="CV265" s="22">
        <v>4</v>
      </c>
      <c r="CW265" s="22">
        <v>3</v>
      </c>
      <c r="CY265" s="22">
        <v>9270513</v>
      </c>
      <c r="CZ265" s="22">
        <v>2</v>
      </c>
      <c r="DA265" s="22">
        <v>3</v>
      </c>
      <c r="DB265" s="22">
        <v>4</v>
      </c>
      <c r="DC265" s="22">
        <v>3</v>
      </c>
      <c r="DE265" s="22" t="s">
        <v>2134</v>
      </c>
      <c r="DF265" s="22">
        <v>2</v>
      </c>
      <c r="DG265" s="22">
        <v>3</v>
      </c>
      <c r="DH265" s="22">
        <v>4</v>
      </c>
      <c r="DI265" s="22">
        <v>3</v>
      </c>
      <c r="EM265" s="22">
        <v>9183533</v>
      </c>
      <c r="EN265" s="22">
        <v>2</v>
      </c>
      <c r="EO265" s="22">
        <v>4</v>
      </c>
      <c r="EP265" s="22">
        <v>3</v>
      </c>
      <c r="EQ265" s="22">
        <v>8</v>
      </c>
      <c r="EX265" s="22">
        <v>9154933</v>
      </c>
      <c r="EY265" s="22">
        <v>2</v>
      </c>
      <c r="EZ265" s="22">
        <v>3</v>
      </c>
      <c r="FA265" s="22">
        <v>9</v>
      </c>
      <c r="FB265" s="22">
        <v>3</v>
      </c>
      <c r="FE265" s="22" t="s">
        <v>2134</v>
      </c>
      <c r="FF265" s="22">
        <v>2</v>
      </c>
      <c r="FG265" s="22">
        <v>3</v>
      </c>
      <c r="FH265" s="22">
        <v>9</v>
      </c>
      <c r="FI265" s="22">
        <v>3</v>
      </c>
      <c r="FK265" s="22" t="s">
        <v>2134</v>
      </c>
      <c r="FL265" s="22">
        <v>2</v>
      </c>
      <c r="FM265" s="22">
        <v>3</v>
      </c>
      <c r="FN265" s="22">
        <v>9</v>
      </c>
      <c r="FO265" s="22">
        <v>3</v>
      </c>
      <c r="GG265" s="22" t="s">
        <v>2134</v>
      </c>
      <c r="GH265" s="22">
        <v>3</v>
      </c>
      <c r="GI265" s="22">
        <v>2</v>
      </c>
      <c r="GJ265" s="22">
        <v>1</v>
      </c>
      <c r="GK265" s="22">
        <v>3</v>
      </c>
      <c r="GL265" s="22">
        <v>3</v>
      </c>
      <c r="GN265" s="22" t="s">
        <v>2134</v>
      </c>
      <c r="GO265" s="22">
        <v>3</v>
      </c>
      <c r="GP265" s="22">
        <v>2</v>
      </c>
      <c r="GQ265" s="22">
        <v>1</v>
      </c>
      <c r="GR265" s="22">
        <v>3</v>
      </c>
      <c r="GS265" s="22">
        <v>3</v>
      </c>
    </row>
    <row r="266" spans="18:201">
      <c r="S266" s="22" t="s">
        <v>2134</v>
      </c>
      <c r="T266" s="22">
        <v>1</v>
      </c>
      <c r="U266" s="22">
        <v>2</v>
      </c>
      <c r="V266" s="22">
        <v>1</v>
      </c>
      <c r="W266" s="22">
        <v>3</v>
      </c>
      <c r="X266" s="22">
        <v>1</v>
      </c>
      <c r="AJ266" s="22" t="s">
        <v>2134</v>
      </c>
      <c r="AK266" s="22">
        <v>2</v>
      </c>
      <c r="AL266" s="22">
        <v>4</v>
      </c>
      <c r="AM266" s="22">
        <v>1</v>
      </c>
      <c r="AN266" s="22">
        <v>3</v>
      </c>
      <c r="CS266" s="22">
        <v>9264122</v>
      </c>
      <c r="CT266" s="22">
        <v>2</v>
      </c>
      <c r="CU266" s="22">
        <v>3</v>
      </c>
      <c r="CV266" s="22">
        <v>4</v>
      </c>
      <c r="CW266" s="22">
        <v>4</v>
      </c>
      <c r="CY266" s="22">
        <v>9264123</v>
      </c>
      <c r="CZ266" s="22">
        <v>2</v>
      </c>
      <c r="DA266" s="22">
        <v>3</v>
      </c>
      <c r="DB266" s="22">
        <v>4</v>
      </c>
      <c r="DC266" s="22">
        <v>4</v>
      </c>
      <c r="DE266" s="22" t="s">
        <v>2134</v>
      </c>
      <c r="DF266" s="22">
        <v>2</v>
      </c>
      <c r="DG266" s="22">
        <v>3</v>
      </c>
      <c r="DH266" s="22">
        <v>4</v>
      </c>
      <c r="DI266" s="22">
        <v>4</v>
      </c>
      <c r="EM266" s="22">
        <v>9183533</v>
      </c>
      <c r="EN266" s="22">
        <v>2</v>
      </c>
      <c r="EO266" s="22">
        <v>4</v>
      </c>
      <c r="EP266" s="22">
        <v>3</v>
      </c>
      <c r="EQ266" s="22">
        <v>9</v>
      </c>
      <c r="EX266" s="22" t="s">
        <v>2134</v>
      </c>
      <c r="EY266" s="22">
        <v>2</v>
      </c>
      <c r="EZ266" s="22">
        <v>3</v>
      </c>
      <c r="FA266" s="22">
        <v>9</v>
      </c>
      <c r="FB266" s="22">
        <v>4</v>
      </c>
      <c r="FE266" s="22" t="s">
        <v>2134</v>
      </c>
      <c r="FF266" s="22">
        <v>2</v>
      </c>
      <c r="FG266" s="22">
        <v>3</v>
      </c>
      <c r="FH266" s="22">
        <v>9</v>
      </c>
      <c r="FI266" s="22">
        <v>4</v>
      </c>
      <c r="FK266" s="22" t="s">
        <v>2134</v>
      </c>
      <c r="FL266" s="22">
        <v>2</v>
      </c>
      <c r="FM266" s="22">
        <v>3</v>
      </c>
      <c r="FN266" s="22">
        <v>9</v>
      </c>
      <c r="FO266" s="22">
        <v>4</v>
      </c>
      <c r="GG266" s="22" t="s">
        <v>2134</v>
      </c>
      <c r="GH266" s="22">
        <v>3</v>
      </c>
      <c r="GI266" s="22">
        <v>2</v>
      </c>
      <c r="GJ266" s="22">
        <v>2</v>
      </c>
      <c r="GK266" s="22">
        <v>1</v>
      </c>
      <c r="GL266" s="22">
        <v>1</v>
      </c>
      <c r="GN266" s="22" t="s">
        <v>2134</v>
      </c>
      <c r="GO266" s="22">
        <v>3</v>
      </c>
      <c r="GP266" s="22">
        <v>2</v>
      </c>
      <c r="GQ266" s="22">
        <v>2</v>
      </c>
      <c r="GR266" s="22">
        <v>1</v>
      </c>
      <c r="GS266" s="22">
        <v>1</v>
      </c>
    </row>
    <row r="267" spans="18:201">
      <c r="S267" s="22" t="s">
        <v>2134</v>
      </c>
      <c r="T267" s="22">
        <v>1</v>
      </c>
      <c r="U267" s="22">
        <v>2</v>
      </c>
      <c r="V267" s="22">
        <v>1</v>
      </c>
      <c r="W267" s="22">
        <v>3</v>
      </c>
      <c r="X267" s="22">
        <v>2</v>
      </c>
      <c r="AJ267" s="22" t="s">
        <v>2134</v>
      </c>
      <c r="AK267" s="22">
        <v>2</v>
      </c>
      <c r="AL267" s="22">
        <v>4</v>
      </c>
      <c r="AM267" s="22">
        <v>1</v>
      </c>
      <c r="AN267" s="22">
        <v>4</v>
      </c>
      <c r="CS267" s="22">
        <v>9270520</v>
      </c>
      <c r="CT267" s="22">
        <v>2</v>
      </c>
      <c r="CU267" s="22">
        <v>3</v>
      </c>
      <c r="CV267" s="22">
        <v>4</v>
      </c>
      <c r="CW267" s="22">
        <v>5</v>
      </c>
      <c r="CY267" s="22">
        <v>9270531</v>
      </c>
      <c r="CZ267" s="22">
        <v>2</v>
      </c>
      <c r="DA267" s="22">
        <v>3</v>
      </c>
      <c r="DB267" s="22">
        <v>4</v>
      </c>
      <c r="DC267" s="22">
        <v>5</v>
      </c>
      <c r="DE267" s="22" t="s">
        <v>2134</v>
      </c>
      <c r="DF267" s="22">
        <v>2</v>
      </c>
      <c r="DG267" s="22">
        <v>3</v>
      </c>
      <c r="DH267" s="22">
        <v>4</v>
      </c>
      <c r="DI267" s="22">
        <v>5</v>
      </c>
      <c r="EM267" s="22" t="s">
        <v>2134</v>
      </c>
      <c r="EN267" s="22">
        <v>3</v>
      </c>
      <c r="EO267" s="22">
        <v>1</v>
      </c>
      <c r="EP267" s="22">
        <v>1</v>
      </c>
      <c r="EQ267" s="22">
        <v>1</v>
      </c>
      <c r="EX267" s="22" t="s">
        <v>2134</v>
      </c>
      <c r="EY267" s="22">
        <v>3</v>
      </c>
      <c r="EZ267" s="22">
        <v>1</v>
      </c>
      <c r="FA267" s="22">
        <v>1</v>
      </c>
      <c r="FB267" s="22">
        <v>1</v>
      </c>
      <c r="FE267" s="22" t="s">
        <v>2134</v>
      </c>
      <c r="FF267" s="22">
        <v>3</v>
      </c>
      <c r="FG267" s="22">
        <v>1</v>
      </c>
      <c r="FH267" s="22">
        <v>1</v>
      </c>
      <c r="FI267" s="22">
        <v>1</v>
      </c>
      <c r="FK267" s="22" t="s">
        <v>2134</v>
      </c>
      <c r="FL267" s="22">
        <v>3</v>
      </c>
      <c r="FM267" s="22">
        <v>1</v>
      </c>
      <c r="FN267" s="22">
        <v>1</v>
      </c>
      <c r="FO267" s="22">
        <v>1</v>
      </c>
      <c r="GG267" s="22" t="s">
        <v>2134</v>
      </c>
      <c r="GH267" s="22">
        <v>3</v>
      </c>
      <c r="GI267" s="22">
        <v>2</v>
      </c>
      <c r="GJ267" s="22">
        <v>2</v>
      </c>
      <c r="GK267" s="22">
        <v>1</v>
      </c>
      <c r="GL267" s="22">
        <v>2</v>
      </c>
      <c r="GN267" s="22" t="s">
        <v>2134</v>
      </c>
      <c r="GO267" s="22">
        <v>3</v>
      </c>
      <c r="GP267" s="22">
        <v>2</v>
      </c>
      <c r="GQ267" s="22">
        <v>2</v>
      </c>
      <c r="GR267" s="22">
        <v>1</v>
      </c>
      <c r="GS267" s="22">
        <v>2</v>
      </c>
    </row>
    <row r="268" spans="18:201">
      <c r="S268" s="22" t="s">
        <v>2134</v>
      </c>
      <c r="T268" s="22">
        <v>1</v>
      </c>
      <c r="U268" s="22">
        <v>2</v>
      </c>
      <c r="V268" s="22">
        <v>1</v>
      </c>
      <c r="W268" s="22">
        <v>3</v>
      </c>
      <c r="X268" s="22">
        <v>3</v>
      </c>
      <c r="AJ268" s="22" t="s">
        <v>2134</v>
      </c>
      <c r="AK268" s="22">
        <v>2</v>
      </c>
      <c r="AL268" s="22">
        <v>4</v>
      </c>
      <c r="AM268" s="22">
        <v>1</v>
      </c>
      <c r="AN268" s="22">
        <v>5</v>
      </c>
      <c r="CS268" s="22">
        <v>9270532</v>
      </c>
      <c r="CT268" s="22">
        <v>2</v>
      </c>
      <c r="CU268" s="22">
        <v>3</v>
      </c>
      <c r="CV268" s="22">
        <v>4</v>
      </c>
      <c r="CW268" s="22">
        <v>6</v>
      </c>
      <c r="CY268" s="22">
        <v>9270533</v>
      </c>
      <c r="CZ268" s="22">
        <v>2</v>
      </c>
      <c r="DA268" s="22">
        <v>3</v>
      </c>
      <c r="DB268" s="22">
        <v>4</v>
      </c>
      <c r="DC268" s="22">
        <v>6</v>
      </c>
      <c r="DE268" s="22" t="s">
        <v>2134</v>
      </c>
      <c r="DF268" s="22">
        <v>2</v>
      </c>
      <c r="DG268" s="22">
        <v>3</v>
      </c>
      <c r="DH268" s="22">
        <v>4</v>
      </c>
      <c r="DI268" s="22">
        <v>6</v>
      </c>
      <c r="EM268" s="22" t="s">
        <v>2134</v>
      </c>
      <c r="EN268" s="22">
        <v>3</v>
      </c>
      <c r="EO268" s="22">
        <v>1</v>
      </c>
      <c r="EP268" s="22">
        <v>1</v>
      </c>
      <c r="EQ268" s="22">
        <v>2</v>
      </c>
      <c r="EX268" s="22" t="s">
        <v>2134</v>
      </c>
      <c r="EY268" s="22">
        <v>3</v>
      </c>
      <c r="EZ268" s="22">
        <v>1</v>
      </c>
      <c r="FA268" s="22">
        <v>1</v>
      </c>
      <c r="FB268" s="22">
        <v>2</v>
      </c>
      <c r="FE268" s="22" t="s">
        <v>2134</v>
      </c>
      <c r="FF268" s="22">
        <v>3</v>
      </c>
      <c r="FG268" s="22">
        <v>1</v>
      </c>
      <c r="FH268" s="22">
        <v>1</v>
      </c>
      <c r="FI268" s="22">
        <v>2</v>
      </c>
      <c r="FK268" s="22" t="s">
        <v>2134</v>
      </c>
      <c r="FL268" s="22">
        <v>3</v>
      </c>
      <c r="FM268" s="22">
        <v>1</v>
      </c>
      <c r="FN268" s="22">
        <v>1</v>
      </c>
      <c r="FO268" s="22">
        <v>2</v>
      </c>
      <c r="GG268" s="22" t="s">
        <v>2134</v>
      </c>
      <c r="GH268" s="22">
        <v>3</v>
      </c>
      <c r="GI268" s="22">
        <v>2</v>
      </c>
      <c r="GJ268" s="22">
        <v>2</v>
      </c>
      <c r="GK268" s="22">
        <v>1</v>
      </c>
      <c r="GL268" s="22">
        <v>3</v>
      </c>
      <c r="GN268" s="22" t="s">
        <v>2134</v>
      </c>
      <c r="GO268" s="22">
        <v>3</v>
      </c>
      <c r="GP268" s="22">
        <v>2</v>
      </c>
      <c r="GQ268" s="22">
        <v>2</v>
      </c>
      <c r="GR268" s="22">
        <v>1</v>
      </c>
      <c r="GS268" s="22">
        <v>3</v>
      </c>
    </row>
    <row r="269" spans="18:201">
      <c r="S269" s="22" t="s">
        <v>2134</v>
      </c>
      <c r="T269" s="22">
        <v>1</v>
      </c>
      <c r="U269" s="22">
        <v>2</v>
      </c>
      <c r="V269" s="22">
        <v>1</v>
      </c>
      <c r="W269" s="22">
        <v>3</v>
      </c>
      <c r="X269" s="22">
        <v>4</v>
      </c>
      <c r="AJ269" s="22" t="s">
        <v>2809</v>
      </c>
      <c r="AK269" s="22">
        <v>2</v>
      </c>
      <c r="AL269" s="22">
        <v>4</v>
      </c>
      <c r="AM269" s="22">
        <v>2</v>
      </c>
      <c r="AN269" s="22">
        <v>1</v>
      </c>
      <c r="CS269" s="22">
        <v>9270534</v>
      </c>
      <c r="CT269" s="22">
        <v>2</v>
      </c>
      <c r="CU269" s="22">
        <v>3</v>
      </c>
      <c r="CV269" s="22">
        <v>4</v>
      </c>
      <c r="CW269" s="22">
        <v>7</v>
      </c>
      <c r="CY269" s="22">
        <v>9270535</v>
      </c>
      <c r="CZ269" s="22">
        <v>2</v>
      </c>
      <c r="DA269" s="22">
        <v>3</v>
      </c>
      <c r="DB269" s="22">
        <v>4</v>
      </c>
      <c r="DC269" s="22">
        <v>7</v>
      </c>
      <c r="DE269" s="22" t="s">
        <v>2134</v>
      </c>
      <c r="DF269" s="22">
        <v>2</v>
      </c>
      <c r="DG269" s="22">
        <v>3</v>
      </c>
      <c r="DH269" s="22">
        <v>4</v>
      </c>
      <c r="DI269" s="22">
        <v>7</v>
      </c>
      <c r="EM269" s="22" t="s">
        <v>2134</v>
      </c>
      <c r="EN269" s="22">
        <v>3</v>
      </c>
      <c r="EO269" s="22">
        <v>1</v>
      </c>
      <c r="EP269" s="22">
        <v>1</v>
      </c>
      <c r="EQ269" s="22">
        <v>3</v>
      </c>
      <c r="EX269" s="22" t="s">
        <v>2134</v>
      </c>
      <c r="EY269" s="22">
        <v>3</v>
      </c>
      <c r="EZ269" s="22">
        <v>1</v>
      </c>
      <c r="FA269" s="22">
        <v>1</v>
      </c>
      <c r="FB269" s="22">
        <v>3</v>
      </c>
      <c r="FE269" s="22" t="s">
        <v>2134</v>
      </c>
      <c r="FF269" s="22">
        <v>3</v>
      </c>
      <c r="FG269" s="22">
        <v>1</v>
      </c>
      <c r="FH269" s="22">
        <v>1</v>
      </c>
      <c r="FI269" s="22">
        <v>3</v>
      </c>
      <c r="FK269" s="22" t="s">
        <v>2134</v>
      </c>
      <c r="FL269" s="22">
        <v>3</v>
      </c>
      <c r="FM269" s="22">
        <v>1</v>
      </c>
      <c r="FN269" s="22">
        <v>1</v>
      </c>
      <c r="FO269" s="22">
        <v>3</v>
      </c>
      <c r="GG269" s="22" t="s">
        <v>2134</v>
      </c>
      <c r="GH269" s="22">
        <v>3</v>
      </c>
      <c r="GI269" s="22">
        <v>2</v>
      </c>
      <c r="GJ269" s="22">
        <v>2</v>
      </c>
      <c r="GK269" s="22">
        <v>2</v>
      </c>
      <c r="GL269" s="22">
        <v>1</v>
      </c>
      <c r="GN269" s="22" t="s">
        <v>2134</v>
      </c>
      <c r="GO269" s="22">
        <v>3</v>
      </c>
      <c r="GP269" s="22">
        <v>2</v>
      </c>
      <c r="GQ269" s="22">
        <v>2</v>
      </c>
      <c r="GR269" s="22">
        <v>2</v>
      </c>
      <c r="GS269" s="22">
        <v>1</v>
      </c>
    </row>
    <row r="270" spans="18:201">
      <c r="S270" s="22" t="s">
        <v>2134</v>
      </c>
      <c r="T270" s="22">
        <v>1</v>
      </c>
      <c r="U270" s="22">
        <v>2</v>
      </c>
      <c r="V270" s="22">
        <v>1</v>
      </c>
      <c r="W270" s="22">
        <v>4</v>
      </c>
      <c r="X270" s="22">
        <v>1</v>
      </c>
      <c r="AJ270" s="22" t="s">
        <v>2134</v>
      </c>
      <c r="AK270" s="22">
        <v>2</v>
      </c>
      <c r="AL270" s="22">
        <v>4</v>
      </c>
      <c r="AM270" s="22">
        <v>2</v>
      </c>
      <c r="AN270" s="22">
        <v>2</v>
      </c>
      <c r="CS270" s="22">
        <v>9270537</v>
      </c>
      <c r="CT270" s="22">
        <v>2</v>
      </c>
      <c r="CU270" s="22">
        <v>3</v>
      </c>
      <c r="CV270" s="22">
        <v>4</v>
      </c>
      <c r="CW270" s="22">
        <v>8</v>
      </c>
      <c r="CY270" s="22">
        <v>9270538</v>
      </c>
      <c r="CZ270" s="22">
        <v>2</v>
      </c>
      <c r="DA270" s="22">
        <v>3</v>
      </c>
      <c r="DB270" s="22">
        <v>4</v>
      </c>
      <c r="DC270" s="22">
        <v>8</v>
      </c>
      <c r="DE270" s="22" t="s">
        <v>2134</v>
      </c>
      <c r="DF270" s="22">
        <v>2</v>
      </c>
      <c r="DG270" s="22">
        <v>3</v>
      </c>
      <c r="DH270" s="22">
        <v>4</v>
      </c>
      <c r="DI270" s="22">
        <v>8</v>
      </c>
      <c r="EM270" s="22" t="s">
        <v>2134</v>
      </c>
      <c r="EN270" s="22">
        <v>3</v>
      </c>
      <c r="EO270" s="22">
        <v>1</v>
      </c>
      <c r="EP270" s="22">
        <v>1</v>
      </c>
      <c r="EQ270" s="22">
        <v>4</v>
      </c>
      <c r="EX270" s="22" t="s">
        <v>2134</v>
      </c>
      <c r="EY270" s="22">
        <v>3</v>
      </c>
      <c r="EZ270" s="22">
        <v>1</v>
      </c>
      <c r="FA270" s="22">
        <v>1</v>
      </c>
      <c r="FB270" s="22">
        <v>4</v>
      </c>
      <c r="FE270" s="22" t="s">
        <v>2134</v>
      </c>
      <c r="FF270" s="22">
        <v>3</v>
      </c>
      <c r="FG270" s="22">
        <v>1</v>
      </c>
      <c r="FH270" s="22">
        <v>1</v>
      </c>
      <c r="FI270" s="22">
        <v>4</v>
      </c>
      <c r="FK270" s="22" t="s">
        <v>2134</v>
      </c>
      <c r="FL270" s="22">
        <v>3</v>
      </c>
      <c r="FM270" s="22">
        <v>1</v>
      </c>
      <c r="FN270" s="22">
        <v>1</v>
      </c>
      <c r="FO270" s="22">
        <v>4</v>
      </c>
      <c r="GG270" s="22">
        <v>9237905</v>
      </c>
      <c r="GH270" s="22">
        <v>3</v>
      </c>
      <c r="GI270" s="22">
        <v>2</v>
      </c>
      <c r="GJ270" s="22">
        <v>2</v>
      </c>
      <c r="GK270" s="22">
        <v>2</v>
      </c>
      <c r="GL270" s="22">
        <v>2</v>
      </c>
      <c r="GN270" s="22" t="s">
        <v>2134</v>
      </c>
      <c r="GO270" s="22">
        <v>3</v>
      </c>
      <c r="GP270" s="22">
        <v>2</v>
      </c>
      <c r="GQ270" s="22">
        <v>2</v>
      </c>
      <c r="GR270" s="22">
        <v>2</v>
      </c>
      <c r="GS270" s="22">
        <v>2</v>
      </c>
    </row>
    <row r="271" spans="18:201">
      <c r="S271" s="22" t="s">
        <v>2134</v>
      </c>
      <c r="T271" s="22">
        <v>1</v>
      </c>
      <c r="U271" s="22">
        <v>2</v>
      </c>
      <c r="V271" s="22">
        <v>1</v>
      </c>
      <c r="W271" s="22">
        <v>4</v>
      </c>
      <c r="X271" s="22">
        <v>2</v>
      </c>
      <c r="AJ271" s="22" t="s">
        <v>2134</v>
      </c>
      <c r="AK271" s="22">
        <v>2</v>
      </c>
      <c r="AL271" s="22">
        <v>4</v>
      </c>
      <c r="AM271" s="22">
        <v>2</v>
      </c>
      <c r="AN271" s="22">
        <v>3</v>
      </c>
      <c r="CS271" s="22" t="s">
        <v>2692</v>
      </c>
      <c r="CT271" s="22">
        <v>2</v>
      </c>
      <c r="CU271" s="22">
        <v>3</v>
      </c>
      <c r="CV271" s="22">
        <v>5</v>
      </c>
      <c r="CW271" s="22">
        <v>1</v>
      </c>
      <c r="CY271" s="22" t="s">
        <v>2134</v>
      </c>
      <c r="CZ271" s="22">
        <v>2</v>
      </c>
      <c r="DA271" s="22">
        <v>3</v>
      </c>
      <c r="DB271" s="22">
        <v>5</v>
      </c>
      <c r="DC271" s="22">
        <v>1</v>
      </c>
      <c r="DE271" s="22" t="s">
        <v>2134</v>
      </c>
      <c r="DF271" s="22">
        <v>2</v>
      </c>
      <c r="DG271" s="22">
        <v>3</v>
      </c>
      <c r="DH271" s="22">
        <v>5</v>
      </c>
      <c r="DI271" s="22">
        <v>1</v>
      </c>
      <c r="EM271" s="22" t="s">
        <v>2134</v>
      </c>
      <c r="EN271" s="22">
        <v>3</v>
      </c>
      <c r="EO271" s="22">
        <v>1</v>
      </c>
      <c r="EP271" s="22">
        <v>1</v>
      </c>
      <c r="EQ271" s="22">
        <v>5</v>
      </c>
      <c r="EX271" s="22" t="s">
        <v>2134</v>
      </c>
      <c r="EY271" s="22">
        <v>3</v>
      </c>
      <c r="EZ271" s="22">
        <v>1</v>
      </c>
      <c r="FA271" s="22">
        <v>2</v>
      </c>
      <c r="FB271" s="22">
        <v>1</v>
      </c>
      <c r="FE271" s="22" t="s">
        <v>2134</v>
      </c>
      <c r="FF271" s="22">
        <v>3</v>
      </c>
      <c r="FG271" s="22">
        <v>1</v>
      </c>
      <c r="FH271" s="22">
        <v>2</v>
      </c>
      <c r="FI271" s="22">
        <v>1</v>
      </c>
      <c r="FK271" s="22" t="s">
        <v>2134</v>
      </c>
      <c r="FL271" s="22">
        <v>3</v>
      </c>
      <c r="FM271" s="22">
        <v>1</v>
      </c>
      <c r="FN271" s="22">
        <v>2</v>
      </c>
      <c r="FO271" s="22">
        <v>1</v>
      </c>
      <c r="GG271" s="22">
        <v>9237901</v>
      </c>
      <c r="GH271" s="22">
        <v>3</v>
      </c>
      <c r="GI271" s="22">
        <v>2</v>
      </c>
      <c r="GJ271" s="22">
        <v>2</v>
      </c>
      <c r="GK271" s="22">
        <v>2</v>
      </c>
      <c r="GL271" s="22">
        <v>3</v>
      </c>
      <c r="GN271" s="22" t="s">
        <v>2134</v>
      </c>
      <c r="GO271" s="22">
        <v>3</v>
      </c>
      <c r="GP271" s="22">
        <v>2</v>
      </c>
      <c r="GQ271" s="22">
        <v>2</v>
      </c>
      <c r="GR271" s="22">
        <v>2</v>
      </c>
      <c r="GS271" s="22">
        <v>3</v>
      </c>
    </row>
    <row r="272" spans="18:201">
      <c r="S272" s="22" t="s">
        <v>2134</v>
      </c>
      <c r="T272" s="22">
        <v>1</v>
      </c>
      <c r="U272" s="22">
        <v>2</v>
      </c>
      <c r="V272" s="22">
        <v>1</v>
      </c>
      <c r="W272" s="22">
        <v>4</v>
      </c>
      <c r="X272" s="22">
        <v>3</v>
      </c>
      <c r="AJ272" s="22" t="s">
        <v>2134</v>
      </c>
      <c r="AK272" s="22">
        <v>2</v>
      </c>
      <c r="AL272" s="22">
        <v>4</v>
      </c>
      <c r="AM272" s="22">
        <v>2</v>
      </c>
      <c r="AN272" s="22">
        <v>4</v>
      </c>
      <c r="CS272" s="22" t="s">
        <v>2134</v>
      </c>
      <c r="CT272" s="22">
        <v>2</v>
      </c>
      <c r="CU272" s="22">
        <v>3</v>
      </c>
      <c r="CV272" s="22">
        <v>5</v>
      </c>
      <c r="CW272" s="22">
        <v>2</v>
      </c>
      <c r="CY272" s="22" t="s">
        <v>2134</v>
      </c>
      <c r="CZ272" s="22">
        <v>2</v>
      </c>
      <c r="DA272" s="22">
        <v>3</v>
      </c>
      <c r="DB272" s="22">
        <v>5</v>
      </c>
      <c r="DC272" s="22">
        <v>2</v>
      </c>
      <c r="DE272" s="22" t="s">
        <v>2134</v>
      </c>
      <c r="DF272" s="22">
        <v>2</v>
      </c>
      <c r="DG272" s="22">
        <v>3</v>
      </c>
      <c r="DH272" s="22">
        <v>5</v>
      </c>
      <c r="DI272" s="22">
        <v>2</v>
      </c>
      <c r="EM272" s="22" t="s">
        <v>2134</v>
      </c>
      <c r="EN272" s="22">
        <v>3</v>
      </c>
      <c r="EO272" s="22">
        <v>1</v>
      </c>
      <c r="EP272" s="22">
        <v>1</v>
      </c>
      <c r="EQ272" s="22">
        <v>6</v>
      </c>
      <c r="EX272" s="22" t="s">
        <v>2134</v>
      </c>
      <c r="EY272" s="22">
        <v>3</v>
      </c>
      <c r="EZ272" s="22">
        <v>1</v>
      </c>
      <c r="FA272" s="22">
        <v>2</v>
      </c>
      <c r="FB272" s="22">
        <v>2</v>
      </c>
      <c r="FE272" s="22" t="s">
        <v>2134</v>
      </c>
      <c r="FF272" s="22">
        <v>3</v>
      </c>
      <c r="FG272" s="22">
        <v>1</v>
      </c>
      <c r="FH272" s="22">
        <v>2</v>
      </c>
      <c r="FI272" s="22">
        <v>2</v>
      </c>
      <c r="FK272" s="22" t="s">
        <v>2134</v>
      </c>
      <c r="FL272" s="22">
        <v>3</v>
      </c>
      <c r="FM272" s="22">
        <v>1</v>
      </c>
      <c r="FN272" s="22">
        <v>2</v>
      </c>
      <c r="FO272" s="22">
        <v>2</v>
      </c>
      <c r="GG272" s="22" t="s">
        <v>2134</v>
      </c>
      <c r="GH272" s="22">
        <v>3</v>
      </c>
      <c r="GI272" s="22">
        <v>2</v>
      </c>
      <c r="GJ272" s="22">
        <v>2</v>
      </c>
      <c r="GK272" s="22">
        <v>3</v>
      </c>
      <c r="GL272" s="22">
        <v>1</v>
      </c>
      <c r="GN272" s="22" t="s">
        <v>2134</v>
      </c>
      <c r="GO272" s="22">
        <v>3</v>
      </c>
      <c r="GP272" s="22">
        <v>2</v>
      </c>
      <c r="GQ272" s="22">
        <v>2</v>
      </c>
      <c r="GR272" s="22">
        <v>3</v>
      </c>
      <c r="GS272" s="22">
        <v>1</v>
      </c>
    </row>
    <row r="273" spans="19:201">
      <c r="S273" s="22" t="s">
        <v>2134</v>
      </c>
      <c r="T273" s="22">
        <v>1</v>
      </c>
      <c r="U273" s="22">
        <v>2</v>
      </c>
      <c r="V273" s="22">
        <v>1</v>
      </c>
      <c r="W273" s="22">
        <v>4</v>
      </c>
      <c r="X273" s="22">
        <v>4</v>
      </c>
      <c r="AJ273" s="22" t="s">
        <v>2134</v>
      </c>
      <c r="AK273" s="22">
        <v>2</v>
      </c>
      <c r="AL273" s="22">
        <v>4</v>
      </c>
      <c r="AM273" s="22">
        <v>2</v>
      </c>
      <c r="AN273" s="22">
        <v>5</v>
      </c>
      <c r="CS273" s="22" t="s">
        <v>2134</v>
      </c>
      <c r="CT273" s="22">
        <v>2</v>
      </c>
      <c r="CU273" s="22">
        <v>3</v>
      </c>
      <c r="CV273" s="22">
        <v>5</v>
      </c>
      <c r="CW273" s="22">
        <v>3</v>
      </c>
      <c r="CY273" s="22" t="s">
        <v>2134</v>
      </c>
      <c r="CZ273" s="22">
        <v>2</v>
      </c>
      <c r="DA273" s="22">
        <v>3</v>
      </c>
      <c r="DB273" s="22">
        <v>5</v>
      </c>
      <c r="DC273" s="22">
        <v>3</v>
      </c>
      <c r="DE273" s="22" t="s">
        <v>2134</v>
      </c>
      <c r="DF273" s="22">
        <v>2</v>
      </c>
      <c r="DG273" s="22">
        <v>3</v>
      </c>
      <c r="DH273" s="22">
        <v>5</v>
      </c>
      <c r="DI273" s="22">
        <v>3</v>
      </c>
      <c r="EM273" s="22" t="s">
        <v>2134</v>
      </c>
      <c r="EN273" s="22">
        <v>3</v>
      </c>
      <c r="EO273" s="22">
        <v>1</v>
      </c>
      <c r="EP273" s="22">
        <v>1</v>
      </c>
      <c r="EQ273" s="22">
        <v>7</v>
      </c>
      <c r="EX273" s="22" t="s">
        <v>2134</v>
      </c>
      <c r="EY273" s="22">
        <v>3</v>
      </c>
      <c r="EZ273" s="22">
        <v>1</v>
      </c>
      <c r="FA273" s="22">
        <v>2</v>
      </c>
      <c r="FB273" s="22">
        <v>3</v>
      </c>
      <c r="FE273" s="22" t="s">
        <v>2134</v>
      </c>
      <c r="FF273" s="22">
        <v>3</v>
      </c>
      <c r="FG273" s="22">
        <v>1</v>
      </c>
      <c r="FH273" s="22">
        <v>2</v>
      </c>
      <c r="FI273" s="22">
        <v>3</v>
      </c>
      <c r="FK273" s="22" t="s">
        <v>2134</v>
      </c>
      <c r="FL273" s="22">
        <v>3</v>
      </c>
      <c r="FM273" s="22">
        <v>1</v>
      </c>
      <c r="FN273" s="22">
        <v>2</v>
      </c>
      <c r="FO273" s="22">
        <v>3</v>
      </c>
      <c r="GG273" s="22">
        <v>9237880</v>
      </c>
      <c r="GH273" s="22">
        <v>3</v>
      </c>
      <c r="GI273" s="22">
        <v>2</v>
      </c>
      <c r="GJ273" s="22">
        <v>2</v>
      </c>
      <c r="GK273" s="22">
        <v>3</v>
      </c>
      <c r="GL273" s="22">
        <v>2</v>
      </c>
      <c r="GN273" s="22" t="s">
        <v>2134</v>
      </c>
      <c r="GO273" s="22">
        <v>3</v>
      </c>
      <c r="GP273" s="22">
        <v>2</v>
      </c>
      <c r="GQ273" s="22">
        <v>2</v>
      </c>
      <c r="GR273" s="22">
        <v>3</v>
      </c>
      <c r="GS273" s="22">
        <v>2</v>
      </c>
    </row>
    <row r="274" spans="19:201">
      <c r="S274" s="22" t="s">
        <v>2134</v>
      </c>
      <c r="T274" s="22">
        <v>1</v>
      </c>
      <c r="U274" s="22">
        <v>2</v>
      </c>
      <c r="V274" s="22">
        <v>1</v>
      </c>
      <c r="W274" s="22">
        <v>5</v>
      </c>
      <c r="X274" s="22">
        <v>1</v>
      </c>
      <c r="AJ274" s="22" t="s">
        <v>2809</v>
      </c>
      <c r="AK274" s="22">
        <v>2</v>
      </c>
      <c r="AL274" s="22">
        <v>4</v>
      </c>
      <c r="AM274" s="22">
        <v>3</v>
      </c>
      <c r="AN274" s="22">
        <v>1</v>
      </c>
      <c r="CS274" s="22" t="s">
        <v>2134</v>
      </c>
      <c r="CT274" s="22">
        <v>2</v>
      </c>
      <c r="CU274" s="22">
        <v>3</v>
      </c>
      <c r="CV274" s="22">
        <v>5</v>
      </c>
      <c r="CW274" s="22">
        <v>4</v>
      </c>
      <c r="CY274" s="22" t="s">
        <v>2134</v>
      </c>
      <c r="CZ274" s="22">
        <v>2</v>
      </c>
      <c r="DA274" s="22">
        <v>3</v>
      </c>
      <c r="DB274" s="22">
        <v>5</v>
      </c>
      <c r="DC274" s="22">
        <v>4</v>
      </c>
      <c r="DE274" s="22" t="s">
        <v>2134</v>
      </c>
      <c r="DF274" s="22">
        <v>2</v>
      </c>
      <c r="DG274" s="22">
        <v>3</v>
      </c>
      <c r="DH274" s="22">
        <v>5</v>
      </c>
      <c r="DI274" s="22">
        <v>4</v>
      </c>
      <c r="EM274" s="22" t="s">
        <v>2134</v>
      </c>
      <c r="EN274" s="22">
        <v>3</v>
      </c>
      <c r="EO274" s="22">
        <v>1</v>
      </c>
      <c r="EP274" s="22">
        <v>1</v>
      </c>
      <c r="EQ274" s="22">
        <v>8</v>
      </c>
      <c r="EX274" s="22" t="s">
        <v>2134</v>
      </c>
      <c r="EY274" s="22">
        <v>3</v>
      </c>
      <c r="EZ274" s="22">
        <v>1</v>
      </c>
      <c r="FA274" s="22">
        <v>2</v>
      </c>
      <c r="FB274" s="22">
        <v>4</v>
      </c>
      <c r="FE274" s="22" t="s">
        <v>2134</v>
      </c>
      <c r="FF274" s="22">
        <v>3</v>
      </c>
      <c r="FG274" s="22">
        <v>1</v>
      </c>
      <c r="FH274" s="22">
        <v>2</v>
      </c>
      <c r="FI274" s="22">
        <v>4</v>
      </c>
      <c r="FK274" s="22" t="s">
        <v>2134</v>
      </c>
      <c r="FL274" s="22">
        <v>3</v>
      </c>
      <c r="FM274" s="22">
        <v>1</v>
      </c>
      <c r="FN274" s="22">
        <v>2</v>
      </c>
      <c r="FO274" s="22">
        <v>4</v>
      </c>
      <c r="GG274" s="22">
        <v>9237880</v>
      </c>
      <c r="GH274" s="22">
        <v>3</v>
      </c>
      <c r="GI274" s="22">
        <v>2</v>
      </c>
      <c r="GJ274" s="22">
        <v>2</v>
      </c>
      <c r="GK274" s="22">
        <v>3</v>
      </c>
      <c r="GL274" s="22">
        <v>3</v>
      </c>
      <c r="GN274" s="22" t="s">
        <v>2134</v>
      </c>
      <c r="GO274" s="22">
        <v>3</v>
      </c>
      <c r="GP274" s="22">
        <v>2</v>
      </c>
      <c r="GQ274" s="22">
        <v>2</v>
      </c>
      <c r="GR274" s="22">
        <v>3</v>
      </c>
      <c r="GS274" s="22">
        <v>3</v>
      </c>
    </row>
    <row r="275" spans="19:201">
      <c r="S275" s="22" t="s">
        <v>2134</v>
      </c>
      <c r="T275" s="22">
        <v>1</v>
      </c>
      <c r="U275" s="22">
        <v>2</v>
      </c>
      <c r="V275" s="22">
        <v>1</v>
      </c>
      <c r="W275" s="22">
        <v>5</v>
      </c>
      <c r="X275" s="22">
        <v>2</v>
      </c>
      <c r="AJ275" s="22" t="s">
        <v>2134</v>
      </c>
      <c r="AK275" s="22">
        <v>2</v>
      </c>
      <c r="AL275" s="22">
        <v>4</v>
      </c>
      <c r="AM275" s="22">
        <v>3</v>
      </c>
      <c r="AN275" s="22">
        <v>2</v>
      </c>
      <c r="CS275" s="22" t="s">
        <v>2134</v>
      </c>
      <c r="CT275" s="22">
        <v>2</v>
      </c>
      <c r="CU275" s="22">
        <v>3</v>
      </c>
      <c r="CV275" s="22">
        <v>5</v>
      </c>
      <c r="CW275" s="22">
        <v>5</v>
      </c>
      <c r="CY275" s="22" t="s">
        <v>2134</v>
      </c>
      <c r="CZ275" s="22">
        <v>2</v>
      </c>
      <c r="DA275" s="22">
        <v>3</v>
      </c>
      <c r="DB275" s="22">
        <v>5</v>
      </c>
      <c r="DC275" s="22">
        <v>5</v>
      </c>
      <c r="DE275" s="22" t="s">
        <v>2134</v>
      </c>
      <c r="DF275" s="22">
        <v>2</v>
      </c>
      <c r="DG275" s="22">
        <v>3</v>
      </c>
      <c r="DH275" s="22">
        <v>5</v>
      </c>
      <c r="DI275" s="22">
        <v>5</v>
      </c>
      <c r="EM275" s="22" t="s">
        <v>2134</v>
      </c>
      <c r="EN275" s="22">
        <v>3</v>
      </c>
      <c r="EO275" s="22">
        <v>1</v>
      </c>
      <c r="EP275" s="22">
        <v>1</v>
      </c>
      <c r="EQ275" s="22">
        <v>9</v>
      </c>
      <c r="EX275" s="22" t="s">
        <v>2134</v>
      </c>
      <c r="EY275" s="22">
        <v>3</v>
      </c>
      <c r="EZ275" s="22">
        <v>1</v>
      </c>
      <c r="FA275" s="22">
        <v>3</v>
      </c>
      <c r="FB275" s="22">
        <v>1</v>
      </c>
      <c r="FE275" s="22" t="s">
        <v>2134</v>
      </c>
      <c r="FF275" s="22">
        <v>3</v>
      </c>
      <c r="FG275" s="22">
        <v>1</v>
      </c>
      <c r="FH275" s="22">
        <v>3</v>
      </c>
      <c r="FI275" s="22">
        <v>1</v>
      </c>
      <c r="FK275" s="22" t="s">
        <v>2134</v>
      </c>
      <c r="FL275" s="22">
        <v>3</v>
      </c>
      <c r="FM275" s="22">
        <v>1</v>
      </c>
      <c r="FN275" s="22">
        <v>3</v>
      </c>
      <c r="FO275" s="22">
        <v>1</v>
      </c>
      <c r="GG275" s="22" t="s">
        <v>2134</v>
      </c>
      <c r="GH275" s="22">
        <v>3</v>
      </c>
      <c r="GI275" s="22">
        <v>2</v>
      </c>
      <c r="GJ275" s="22">
        <v>3</v>
      </c>
      <c r="GK275" s="22">
        <v>1</v>
      </c>
      <c r="GL275" s="22">
        <v>1</v>
      </c>
      <c r="GN275" s="22" t="s">
        <v>2134</v>
      </c>
      <c r="GO275" s="22">
        <v>3</v>
      </c>
      <c r="GP275" s="22">
        <v>2</v>
      </c>
      <c r="GQ275" s="22">
        <v>3</v>
      </c>
      <c r="GR275" s="22">
        <v>1</v>
      </c>
      <c r="GS275" s="22">
        <v>1</v>
      </c>
    </row>
    <row r="276" spans="19:201">
      <c r="S276" s="22" t="s">
        <v>2134</v>
      </c>
      <c r="T276" s="22">
        <v>1</v>
      </c>
      <c r="U276" s="22">
        <v>2</v>
      </c>
      <c r="V276" s="22">
        <v>1</v>
      </c>
      <c r="W276" s="22">
        <v>5</v>
      </c>
      <c r="X276" s="22">
        <v>3</v>
      </c>
      <c r="AJ276" s="22" t="s">
        <v>2134</v>
      </c>
      <c r="AK276" s="22">
        <v>2</v>
      </c>
      <c r="AL276" s="22">
        <v>4</v>
      </c>
      <c r="AM276" s="22">
        <v>3</v>
      </c>
      <c r="AN276" s="22">
        <v>3</v>
      </c>
      <c r="CS276" s="22" t="s">
        <v>2134</v>
      </c>
      <c r="CT276" s="22">
        <v>2</v>
      </c>
      <c r="CU276" s="22">
        <v>3</v>
      </c>
      <c r="CV276" s="22">
        <v>5</v>
      </c>
      <c r="CW276" s="22">
        <v>6</v>
      </c>
      <c r="CY276" s="22" t="s">
        <v>2134</v>
      </c>
      <c r="CZ276" s="22">
        <v>2</v>
      </c>
      <c r="DA276" s="22">
        <v>3</v>
      </c>
      <c r="DB276" s="22">
        <v>5</v>
      </c>
      <c r="DC276" s="22">
        <v>6</v>
      </c>
      <c r="DE276" s="22" t="s">
        <v>2134</v>
      </c>
      <c r="DF276" s="22">
        <v>2</v>
      </c>
      <c r="DG276" s="22">
        <v>3</v>
      </c>
      <c r="DH276" s="22">
        <v>5</v>
      </c>
      <c r="DI276" s="22">
        <v>6</v>
      </c>
      <c r="EM276" s="22" t="s">
        <v>2134</v>
      </c>
      <c r="EN276" s="22">
        <v>3</v>
      </c>
      <c r="EO276" s="22">
        <v>1</v>
      </c>
      <c r="EP276" s="22">
        <v>2</v>
      </c>
      <c r="EQ276" s="22">
        <v>1</v>
      </c>
      <c r="EX276" s="22" t="s">
        <v>2134</v>
      </c>
      <c r="EY276" s="22">
        <v>3</v>
      </c>
      <c r="EZ276" s="22">
        <v>1</v>
      </c>
      <c r="FA276" s="22">
        <v>3</v>
      </c>
      <c r="FB276" s="22">
        <v>2</v>
      </c>
      <c r="FE276" s="22" t="s">
        <v>2134</v>
      </c>
      <c r="FF276" s="22">
        <v>3</v>
      </c>
      <c r="FG276" s="22">
        <v>1</v>
      </c>
      <c r="FH276" s="22">
        <v>3</v>
      </c>
      <c r="FI276" s="22">
        <v>2</v>
      </c>
      <c r="FK276" s="22" t="s">
        <v>2134</v>
      </c>
      <c r="FL276" s="22">
        <v>3</v>
      </c>
      <c r="FM276" s="22">
        <v>1</v>
      </c>
      <c r="FN276" s="22">
        <v>3</v>
      </c>
      <c r="FO276" s="22">
        <v>2</v>
      </c>
      <c r="GG276" s="22" t="s">
        <v>2134</v>
      </c>
      <c r="GH276" s="22">
        <v>3</v>
      </c>
      <c r="GI276" s="22">
        <v>2</v>
      </c>
      <c r="GJ276" s="22">
        <v>3</v>
      </c>
      <c r="GK276" s="22">
        <v>1</v>
      </c>
      <c r="GL276" s="22">
        <v>2</v>
      </c>
      <c r="GN276" s="22" t="s">
        <v>2134</v>
      </c>
      <c r="GO276" s="22">
        <v>3</v>
      </c>
      <c r="GP276" s="22">
        <v>2</v>
      </c>
      <c r="GQ276" s="22">
        <v>3</v>
      </c>
      <c r="GR276" s="22">
        <v>1</v>
      </c>
      <c r="GS276" s="22">
        <v>2</v>
      </c>
    </row>
    <row r="277" spans="19:201">
      <c r="S277" s="22" t="s">
        <v>2134</v>
      </c>
      <c r="T277" s="22">
        <v>1</v>
      </c>
      <c r="U277" s="22">
        <v>2</v>
      </c>
      <c r="V277" s="22">
        <v>1</v>
      </c>
      <c r="W277" s="22">
        <v>5</v>
      </c>
      <c r="X277" s="22">
        <v>4</v>
      </c>
      <c r="AJ277" s="22" t="s">
        <v>2134</v>
      </c>
      <c r="AK277" s="22">
        <v>2</v>
      </c>
      <c r="AL277" s="22">
        <v>4</v>
      </c>
      <c r="AM277" s="22">
        <v>3</v>
      </c>
      <c r="AN277" s="22">
        <v>4</v>
      </c>
      <c r="CS277" s="22" t="s">
        <v>2134</v>
      </c>
      <c r="CT277" s="22">
        <v>2</v>
      </c>
      <c r="CU277" s="22">
        <v>3</v>
      </c>
      <c r="CV277" s="22">
        <v>5</v>
      </c>
      <c r="CW277" s="22">
        <v>7</v>
      </c>
      <c r="CY277" s="22" t="s">
        <v>2134</v>
      </c>
      <c r="CZ277" s="22">
        <v>2</v>
      </c>
      <c r="DA277" s="22">
        <v>3</v>
      </c>
      <c r="DB277" s="22">
        <v>5</v>
      </c>
      <c r="DC277" s="22">
        <v>7</v>
      </c>
      <c r="DE277" s="22" t="s">
        <v>2134</v>
      </c>
      <c r="DF277" s="22">
        <v>2</v>
      </c>
      <c r="DG277" s="22">
        <v>3</v>
      </c>
      <c r="DH277" s="22">
        <v>5</v>
      </c>
      <c r="DI277" s="22">
        <v>7</v>
      </c>
      <c r="EM277" s="22" t="s">
        <v>2134</v>
      </c>
      <c r="EN277" s="22">
        <v>3</v>
      </c>
      <c r="EO277" s="22">
        <v>1</v>
      </c>
      <c r="EP277" s="22">
        <v>2</v>
      </c>
      <c r="EQ277" s="22">
        <v>2</v>
      </c>
      <c r="EX277" s="22" t="s">
        <v>2134</v>
      </c>
      <c r="EY277" s="22">
        <v>3</v>
      </c>
      <c r="EZ277" s="22">
        <v>1</v>
      </c>
      <c r="FA277" s="22">
        <v>3</v>
      </c>
      <c r="FB277" s="22">
        <v>3</v>
      </c>
      <c r="FE277" s="22" t="s">
        <v>2134</v>
      </c>
      <c r="FF277" s="22">
        <v>3</v>
      </c>
      <c r="FG277" s="22">
        <v>1</v>
      </c>
      <c r="FH277" s="22">
        <v>3</v>
      </c>
      <c r="FI277" s="22">
        <v>3</v>
      </c>
      <c r="FK277" s="22" t="s">
        <v>2134</v>
      </c>
      <c r="FL277" s="22">
        <v>3</v>
      </c>
      <c r="FM277" s="22">
        <v>1</v>
      </c>
      <c r="FN277" s="22">
        <v>3</v>
      </c>
      <c r="FO277" s="22">
        <v>3</v>
      </c>
      <c r="GG277" s="22" t="s">
        <v>2134</v>
      </c>
      <c r="GH277" s="22">
        <v>3</v>
      </c>
      <c r="GI277" s="22">
        <v>2</v>
      </c>
      <c r="GJ277" s="22">
        <v>3</v>
      </c>
      <c r="GK277" s="22">
        <v>1</v>
      </c>
      <c r="GL277" s="22">
        <v>3</v>
      </c>
      <c r="GN277" s="22" t="s">
        <v>2134</v>
      </c>
      <c r="GO277" s="22">
        <v>3</v>
      </c>
      <c r="GP277" s="22">
        <v>2</v>
      </c>
      <c r="GQ277" s="22">
        <v>3</v>
      </c>
      <c r="GR277" s="22">
        <v>1</v>
      </c>
      <c r="GS277" s="22">
        <v>3</v>
      </c>
    </row>
    <row r="278" spans="19:201">
      <c r="S278" s="22" t="s">
        <v>2134</v>
      </c>
      <c r="T278" s="22">
        <v>1</v>
      </c>
      <c r="U278" s="22">
        <v>2</v>
      </c>
      <c r="V278" s="22">
        <v>1</v>
      </c>
      <c r="W278" s="22">
        <v>6</v>
      </c>
      <c r="X278" s="22">
        <v>1</v>
      </c>
      <c r="AJ278" s="22" t="s">
        <v>2134</v>
      </c>
      <c r="AK278" s="22">
        <v>2</v>
      </c>
      <c r="AL278" s="22">
        <v>4</v>
      </c>
      <c r="AM278" s="22">
        <v>3</v>
      </c>
      <c r="AN278" s="22">
        <v>5</v>
      </c>
      <c r="CS278" s="22" t="s">
        <v>2134</v>
      </c>
      <c r="CT278" s="22">
        <v>2</v>
      </c>
      <c r="CU278" s="22">
        <v>3</v>
      </c>
      <c r="CV278" s="22">
        <v>5</v>
      </c>
      <c r="CW278" s="22">
        <v>8</v>
      </c>
      <c r="CY278" s="22" t="s">
        <v>2134</v>
      </c>
      <c r="CZ278" s="22">
        <v>2</v>
      </c>
      <c r="DA278" s="22">
        <v>3</v>
      </c>
      <c r="DB278" s="22">
        <v>5</v>
      </c>
      <c r="DC278" s="22">
        <v>8</v>
      </c>
      <c r="DE278" s="22" t="s">
        <v>2134</v>
      </c>
      <c r="DF278" s="22">
        <v>2</v>
      </c>
      <c r="DG278" s="22">
        <v>3</v>
      </c>
      <c r="DH278" s="22">
        <v>5</v>
      </c>
      <c r="DI278" s="22">
        <v>8</v>
      </c>
      <c r="EM278" s="22" t="s">
        <v>2134</v>
      </c>
      <c r="EN278" s="22">
        <v>3</v>
      </c>
      <c r="EO278" s="22">
        <v>1</v>
      </c>
      <c r="EP278" s="22">
        <v>2</v>
      </c>
      <c r="EQ278" s="22">
        <v>3</v>
      </c>
      <c r="EX278" s="22" t="s">
        <v>2134</v>
      </c>
      <c r="EY278" s="22">
        <v>3</v>
      </c>
      <c r="EZ278" s="22">
        <v>1</v>
      </c>
      <c r="FA278" s="22">
        <v>3</v>
      </c>
      <c r="FB278" s="22">
        <v>4</v>
      </c>
      <c r="FE278" s="22" t="s">
        <v>2134</v>
      </c>
      <c r="FF278" s="22">
        <v>3</v>
      </c>
      <c r="FG278" s="22">
        <v>1</v>
      </c>
      <c r="FH278" s="22">
        <v>3</v>
      </c>
      <c r="FI278" s="22">
        <v>4</v>
      </c>
      <c r="FK278" s="22" t="s">
        <v>2134</v>
      </c>
      <c r="FL278" s="22">
        <v>3</v>
      </c>
      <c r="FM278" s="22">
        <v>1</v>
      </c>
      <c r="FN278" s="22">
        <v>3</v>
      </c>
      <c r="FO278" s="22">
        <v>4</v>
      </c>
      <c r="GG278" s="22" t="s">
        <v>2134</v>
      </c>
      <c r="GH278" s="22">
        <v>3</v>
      </c>
      <c r="GI278" s="22">
        <v>2</v>
      </c>
      <c r="GJ278" s="22">
        <v>3</v>
      </c>
      <c r="GK278" s="22">
        <v>2</v>
      </c>
      <c r="GL278" s="22">
        <v>1</v>
      </c>
      <c r="GN278" s="22" t="s">
        <v>2134</v>
      </c>
      <c r="GO278" s="22">
        <v>3</v>
      </c>
      <c r="GP278" s="22">
        <v>2</v>
      </c>
      <c r="GQ278" s="22">
        <v>3</v>
      </c>
      <c r="GR278" s="22">
        <v>2</v>
      </c>
      <c r="GS278" s="22">
        <v>1</v>
      </c>
    </row>
    <row r="279" spans="19:201">
      <c r="S279" s="22" t="s">
        <v>2134</v>
      </c>
      <c r="T279" s="22">
        <v>1</v>
      </c>
      <c r="U279" s="22">
        <v>2</v>
      </c>
      <c r="V279" s="22">
        <v>1</v>
      </c>
      <c r="W279" s="22">
        <v>6</v>
      </c>
      <c r="X279" s="22">
        <v>2</v>
      </c>
      <c r="AJ279" s="22" t="s">
        <v>2809</v>
      </c>
      <c r="AK279" s="22">
        <v>2</v>
      </c>
      <c r="AL279" s="22">
        <v>4</v>
      </c>
      <c r="AM279" s="22">
        <v>4</v>
      </c>
      <c r="AN279" s="22">
        <v>1</v>
      </c>
      <c r="CS279" s="22" t="s">
        <v>2720</v>
      </c>
      <c r="CT279" s="22">
        <v>3</v>
      </c>
      <c r="CU279" s="22">
        <v>1</v>
      </c>
      <c r="CV279" s="22">
        <v>1</v>
      </c>
      <c r="CW279" s="22">
        <v>1</v>
      </c>
      <c r="CY279" s="22" t="s">
        <v>2134</v>
      </c>
      <c r="CZ279" s="22">
        <v>3</v>
      </c>
      <c r="DA279" s="22">
        <v>1</v>
      </c>
      <c r="DB279" s="22">
        <v>1</v>
      </c>
      <c r="DC279" s="22">
        <v>1</v>
      </c>
      <c r="DE279" s="22" t="s">
        <v>2134</v>
      </c>
      <c r="DF279" s="22">
        <v>3</v>
      </c>
      <c r="DG279" s="22">
        <v>1</v>
      </c>
      <c r="DH279" s="22">
        <v>1</v>
      </c>
      <c r="DI279" s="22">
        <v>1</v>
      </c>
      <c r="EM279" s="22" t="s">
        <v>2134</v>
      </c>
      <c r="EN279" s="22">
        <v>3</v>
      </c>
      <c r="EO279" s="22">
        <v>1</v>
      </c>
      <c r="EP279" s="22">
        <v>2</v>
      </c>
      <c r="EQ279" s="22">
        <v>4</v>
      </c>
      <c r="EX279" s="22" t="s">
        <v>2134</v>
      </c>
      <c r="EY279" s="22">
        <v>3</v>
      </c>
      <c r="EZ279" s="22">
        <v>1</v>
      </c>
      <c r="FA279" s="22">
        <v>4</v>
      </c>
      <c r="FB279" s="22">
        <v>1</v>
      </c>
      <c r="FE279" s="22" t="s">
        <v>2134</v>
      </c>
      <c r="FF279" s="22">
        <v>3</v>
      </c>
      <c r="FG279" s="22">
        <v>1</v>
      </c>
      <c r="FH279" s="22">
        <v>4</v>
      </c>
      <c r="FI279" s="22">
        <v>1</v>
      </c>
      <c r="FK279" s="22" t="s">
        <v>2134</v>
      </c>
      <c r="FL279" s="22">
        <v>3</v>
      </c>
      <c r="FM279" s="22">
        <v>1</v>
      </c>
      <c r="FN279" s="22">
        <v>4</v>
      </c>
      <c r="FO279" s="22">
        <v>1</v>
      </c>
      <c r="GG279" s="22">
        <v>9237904</v>
      </c>
      <c r="GH279" s="22">
        <v>3</v>
      </c>
      <c r="GI279" s="22">
        <v>2</v>
      </c>
      <c r="GJ279" s="22">
        <v>3</v>
      </c>
      <c r="GK279" s="22">
        <v>2</v>
      </c>
      <c r="GL279" s="22">
        <v>2</v>
      </c>
      <c r="GN279" s="22" t="s">
        <v>2134</v>
      </c>
      <c r="GO279" s="22">
        <v>3</v>
      </c>
      <c r="GP279" s="22">
        <v>2</v>
      </c>
      <c r="GQ279" s="22">
        <v>3</v>
      </c>
      <c r="GR279" s="22">
        <v>2</v>
      </c>
      <c r="GS279" s="22">
        <v>2</v>
      </c>
    </row>
    <row r="280" spans="19:201">
      <c r="S280" s="22" t="s">
        <v>2134</v>
      </c>
      <c r="T280" s="22">
        <v>1</v>
      </c>
      <c r="U280" s="22">
        <v>2</v>
      </c>
      <c r="V280" s="22">
        <v>1</v>
      </c>
      <c r="W280" s="22">
        <v>6</v>
      </c>
      <c r="X280" s="22">
        <v>3</v>
      </c>
      <c r="AJ280" s="22" t="s">
        <v>2134</v>
      </c>
      <c r="AK280" s="22">
        <v>2</v>
      </c>
      <c r="AL280" s="22">
        <v>4</v>
      </c>
      <c r="AM280" s="22">
        <v>4</v>
      </c>
      <c r="AN280" s="22">
        <v>2</v>
      </c>
      <c r="CS280" s="22" t="s">
        <v>2134</v>
      </c>
      <c r="CT280" s="22">
        <v>3</v>
      </c>
      <c r="CU280" s="22">
        <v>1</v>
      </c>
      <c r="CV280" s="22">
        <v>1</v>
      </c>
      <c r="CW280" s="22">
        <v>2</v>
      </c>
      <c r="CY280" s="22" t="s">
        <v>2134</v>
      </c>
      <c r="CZ280" s="22">
        <v>3</v>
      </c>
      <c r="DA280" s="22">
        <v>1</v>
      </c>
      <c r="DB280" s="22">
        <v>1</v>
      </c>
      <c r="DC280" s="22">
        <v>2</v>
      </c>
      <c r="DE280" s="22" t="s">
        <v>2134</v>
      </c>
      <c r="DF280" s="22">
        <v>3</v>
      </c>
      <c r="DG280" s="22">
        <v>1</v>
      </c>
      <c r="DH280" s="22">
        <v>1</v>
      </c>
      <c r="DI280" s="22">
        <v>2</v>
      </c>
      <c r="EM280" s="22" t="s">
        <v>2134</v>
      </c>
      <c r="EN280" s="22">
        <v>3</v>
      </c>
      <c r="EO280" s="22">
        <v>1</v>
      </c>
      <c r="EP280" s="22">
        <v>2</v>
      </c>
      <c r="EQ280" s="22">
        <v>5</v>
      </c>
      <c r="EX280" s="22" t="s">
        <v>2134</v>
      </c>
      <c r="EY280" s="22">
        <v>3</v>
      </c>
      <c r="EZ280" s="22">
        <v>1</v>
      </c>
      <c r="FA280" s="22">
        <v>4</v>
      </c>
      <c r="FB280" s="22">
        <v>2</v>
      </c>
      <c r="FE280" s="22" t="s">
        <v>2134</v>
      </c>
      <c r="FF280" s="22">
        <v>3</v>
      </c>
      <c r="FG280" s="22">
        <v>1</v>
      </c>
      <c r="FH280" s="22">
        <v>4</v>
      </c>
      <c r="FI280" s="22">
        <v>2</v>
      </c>
      <c r="FK280" s="22" t="s">
        <v>2134</v>
      </c>
      <c r="FL280" s="22">
        <v>3</v>
      </c>
      <c r="FM280" s="22">
        <v>1</v>
      </c>
      <c r="FN280" s="22">
        <v>4</v>
      </c>
      <c r="FO280" s="22">
        <v>2</v>
      </c>
      <c r="GG280" s="22">
        <v>9237900</v>
      </c>
      <c r="GH280" s="22">
        <v>3</v>
      </c>
      <c r="GI280" s="22">
        <v>2</v>
      </c>
      <c r="GJ280" s="22">
        <v>3</v>
      </c>
      <c r="GK280" s="22">
        <v>2</v>
      </c>
      <c r="GL280" s="22">
        <v>3</v>
      </c>
      <c r="GN280" s="22" t="s">
        <v>2134</v>
      </c>
      <c r="GO280" s="22">
        <v>3</v>
      </c>
      <c r="GP280" s="22">
        <v>2</v>
      </c>
      <c r="GQ280" s="22">
        <v>3</v>
      </c>
      <c r="GR280" s="22">
        <v>2</v>
      </c>
      <c r="GS280" s="22">
        <v>3</v>
      </c>
    </row>
    <row r="281" spans="19:201" ht="15" customHeight="1">
      <c r="S281" s="22" t="s">
        <v>2134</v>
      </c>
      <c r="T281" s="22">
        <v>1</v>
      </c>
      <c r="U281" s="22">
        <v>2</v>
      </c>
      <c r="V281" s="22">
        <v>1</v>
      </c>
      <c r="W281" s="22">
        <v>6</v>
      </c>
      <c r="X281" s="22">
        <v>4</v>
      </c>
      <c r="AJ281" s="22" t="s">
        <v>2134</v>
      </c>
      <c r="AK281" s="22">
        <v>2</v>
      </c>
      <c r="AL281" s="22">
        <v>4</v>
      </c>
      <c r="AM281" s="22">
        <v>4</v>
      </c>
      <c r="AN281" s="22">
        <v>3</v>
      </c>
      <c r="CS281" s="22" t="s">
        <v>2134</v>
      </c>
      <c r="CT281" s="22">
        <v>3</v>
      </c>
      <c r="CU281" s="22">
        <v>1</v>
      </c>
      <c r="CV281" s="22">
        <v>1</v>
      </c>
      <c r="CW281" s="22">
        <v>3</v>
      </c>
      <c r="CY281" s="22" t="s">
        <v>2134</v>
      </c>
      <c r="CZ281" s="22">
        <v>3</v>
      </c>
      <c r="DA281" s="22">
        <v>1</v>
      </c>
      <c r="DB281" s="22">
        <v>1</v>
      </c>
      <c r="DC281" s="22">
        <v>3</v>
      </c>
      <c r="DE281" s="22" t="s">
        <v>2134</v>
      </c>
      <c r="DF281" s="22">
        <v>3</v>
      </c>
      <c r="DG281" s="22">
        <v>1</v>
      </c>
      <c r="DH281" s="22">
        <v>1</v>
      </c>
      <c r="DI281" s="22">
        <v>3</v>
      </c>
      <c r="EM281" s="22" t="s">
        <v>2134</v>
      </c>
      <c r="EN281" s="22">
        <v>3</v>
      </c>
      <c r="EO281" s="22">
        <v>1</v>
      </c>
      <c r="EP281" s="22">
        <v>2</v>
      </c>
      <c r="EQ281" s="22">
        <v>6</v>
      </c>
      <c r="EX281" s="22" t="s">
        <v>2134</v>
      </c>
      <c r="EY281" s="22">
        <v>3</v>
      </c>
      <c r="EZ281" s="22">
        <v>1</v>
      </c>
      <c r="FA281" s="22">
        <v>4</v>
      </c>
      <c r="FB281" s="22">
        <v>3</v>
      </c>
      <c r="FE281" s="22" t="s">
        <v>2134</v>
      </c>
      <c r="FF281" s="22">
        <v>3</v>
      </c>
      <c r="FG281" s="22">
        <v>1</v>
      </c>
      <c r="FH281" s="22">
        <v>4</v>
      </c>
      <c r="FI281" s="22">
        <v>3</v>
      </c>
      <c r="FK281" s="22" t="s">
        <v>2134</v>
      </c>
      <c r="FL281" s="22">
        <v>3</v>
      </c>
      <c r="FM281" s="22">
        <v>1</v>
      </c>
      <c r="FN281" s="22">
        <v>4</v>
      </c>
      <c r="FO281" s="22">
        <v>3</v>
      </c>
      <c r="GG281" s="22"/>
      <c r="GH281" s="22">
        <v>3</v>
      </c>
      <c r="GI281" s="22">
        <v>2</v>
      </c>
      <c r="GJ281" s="22">
        <v>3</v>
      </c>
      <c r="GK281" s="22">
        <v>3</v>
      </c>
      <c r="GL281" s="22">
        <v>1</v>
      </c>
      <c r="GN281" s="22" t="s">
        <v>2134</v>
      </c>
      <c r="GO281" s="22">
        <v>3</v>
      </c>
      <c r="GP281" s="22">
        <v>2</v>
      </c>
      <c r="GQ281" s="22">
        <v>3</v>
      </c>
      <c r="GR281" s="22">
        <v>3</v>
      </c>
      <c r="GS281" s="22">
        <v>1</v>
      </c>
    </row>
    <row r="282" spans="19:201">
      <c r="S282" s="22" t="s">
        <v>2134</v>
      </c>
      <c r="T282" s="22">
        <v>1</v>
      </c>
      <c r="U282" s="22">
        <v>2</v>
      </c>
      <c r="V282" s="22">
        <v>1</v>
      </c>
      <c r="W282" s="22">
        <v>7</v>
      </c>
      <c r="X282" s="22">
        <v>1</v>
      </c>
      <c r="AJ282" s="22" t="s">
        <v>2134</v>
      </c>
      <c r="AK282" s="22">
        <v>2</v>
      </c>
      <c r="AL282" s="22">
        <v>4</v>
      </c>
      <c r="AM282" s="22">
        <v>4</v>
      </c>
      <c r="AN282" s="22">
        <v>4</v>
      </c>
      <c r="CS282" s="22" t="s">
        <v>2134</v>
      </c>
      <c r="CT282" s="22">
        <v>3</v>
      </c>
      <c r="CU282" s="22">
        <v>1</v>
      </c>
      <c r="CV282" s="22">
        <v>1</v>
      </c>
      <c r="CW282" s="22">
        <v>4</v>
      </c>
      <c r="CY282" s="22" t="s">
        <v>2134</v>
      </c>
      <c r="CZ282" s="22">
        <v>3</v>
      </c>
      <c r="DA282" s="22">
        <v>1</v>
      </c>
      <c r="DB282" s="22">
        <v>1</v>
      </c>
      <c r="DC282" s="22">
        <v>4</v>
      </c>
      <c r="DE282" s="22" t="s">
        <v>2134</v>
      </c>
      <c r="DF282" s="22">
        <v>3</v>
      </c>
      <c r="DG282" s="22">
        <v>1</v>
      </c>
      <c r="DH282" s="22">
        <v>1</v>
      </c>
      <c r="DI282" s="22">
        <v>4</v>
      </c>
      <c r="EM282" s="22" t="s">
        <v>2134</v>
      </c>
      <c r="EN282" s="22">
        <v>3</v>
      </c>
      <c r="EO282" s="22">
        <v>1</v>
      </c>
      <c r="EP282" s="22">
        <v>2</v>
      </c>
      <c r="EQ282" s="22">
        <v>7</v>
      </c>
      <c r="EX282" s="22" t="s">
        <v>2134</v>
      </c>
      <c r="EY282" s="22">
        <v>3</v>
      </c>
      <c r="EZ282" s="22">
        <v>1</v>
      </c>
      <c r="FA282" s="22">
        <v>4</v>
      </c>
      <c r="FB282" s="22">
        <v>4</v>
      </c>
      <c r="FE282" s="22" t="s">
        <v>2134</v>
      </c>
      <c r="FF282" s="22">
        <v>3</v>
      </c>
      <c r="FG282" s="22">
        <v>1</v>
      </c>
      <c r="FH282" s="22">
        <v>4</v>
      </c>
      <c r="FI282" s="22">
        <v>4</v>
      </c>
      <c r="FK282" s="22" t="s">
        <v>2134</v>
      </c>
      <c r="FL282" s="22">
        <v>3</v>
      </c>
      <c r="FM282" s="22">
        <v>1</v>
      </c>
      <c r="FN282" s="22">
        <v>4</v>
      </c>
      <c r="FO282" s="22">
        <v>4</v>
      </c>
      <c r="GG282" s="22">
        <v>9237881</v>
      </c>
      <c r="GH282" s="22">
        <v>3</v>
      </c>
      <c r="GI282" s="22">
        <v>2</v>
      </c>
      <c r="GJ282" s="22">
        <v>3</v>
      </c>
      <c r="GK282" s="22">
        <v>3</v>
      </c>
      <c r="GL282" s="22">
        <v>2</v>
      </c>
      <c r="GN282" s="22" t="s">
        <v>2134</v>
      </c>
      <c r="GO282" s="22">
        <v>3</v>
      </c>
      <c r="GP282" s="22">
        <v>2</v>
      </c>
      <c r="GQ282" s="22">
        <v>3</v>
      </c>
      <c r="GR282" s="22">
        <v>3</v>
      </c>
      <c r="GS282" s="22">
        <v>2</v>
      </c>
    </row>
    <row r="283" spans="19:201">
      <c r="S283" s="22" t="s">
        <v>2134</v>
      </c>
      <c r="T283" s="22">
        <v>1</v>
      </c>
      <c r="U283" s="22">
        <v>2</v>
      </c>
      <c r="V283" s="22">
        <v>1</v>
      </c>
      <c r="W283" s="22">
        <v>7</v>
      </c>
      <c r="X283" s="22">
        <v>2</v>
      </c>
      <c r="AJ283" s="22" t="s">
        <v>2134</v>
      </c>
      <c r="AK283" s="22">
        <v>2</v>
      </c>
      <c r="AL283" s="22">
        <v>4</v>
      </c>
      <c r="AM283" s="22">
        <v>4</v>
      </c>
      <c r="AN283" s="22">
        <v>5</v>
      </c>
      <c r="CS283" s="22" t="s">
        <v>2134</v>
      </c>
      <c r="CT283" s="22">
        <v>3</v>
      </c>
      <c r="CU283" s="22">
        <v>1</v>
      </c>
      <c r="CV283" s="22">
        <v>1</v>
      </c>
      <c r="CW283" s="22">
        <v>5</v>
      </c>
      <c r="CY283" s="22" t="s">
        <v>2134</v>
      </c>
      <c r="CZ283" s="22">
        <v>3</v>
      </c>
      <c r="DA283" s="22">
        <v>1</v>
      </c>
      <c r="DB283" s="22">
        <v>1</v>
      </c>
      <c r="DC283" s="22">
        <v>5</v>
      </c>
      <c r="DE283" s="22" t="s">
        <v>2134</v>
      </c>
      <c r="DF283" s="22">
        <v>3</v>
      </c>
      <c r="DG283" s="22">
        <v>1</v>
      </c>
      <c r="DH283" s="22">
        <v>1</v>
      </c>
      <c r="DI283" s="22">
        <v>5</v>
      </c>
      <c r="EM283" s="22" t="s">
        <v>2134</v>
      </c>
      <c r="EN283" s="22">
        <v>3</v>
      </c>
      <c r="EO283" s="22">
        <v>1</v>
      </c>
      <c r="EP283" s="22">
        <v>2</v>
      </c>
      <c r="EQ283" s="22">
        <v>8</v>
      </c>
      <c r="EX283" s="22" t="s">
        <v>2134</v>
      </c>
      <c r="EY283" s="22">
        <v>3</v>
      </c>
      <c r="EZ283" s="22">
        <v>1</v>
      </c>
      <c r="FA283" s="22">
        <v>5</v>
      </c>
      <c r="FB283" s="22">
        <v>1</v>
      </c>
      <c r="FE283" s="22" t="s">
        <v>2134</v>
      </c>
      <c r="FF283" s="22">
        <v>3</v>
      </c>
      <c r="FG283" s="22">
        <v>1</v>
      </c>
      <c r="FH283" s="22">
        <v>5</v>
      </c>
      <c r="FI283" s="22">
        <v>1</v>
      </c>
      <c r="FK283" s="22" t="s">
        <v>2134</v>
      </c>
      <c r="FL283" s="22">
        <v>3</v>
      </c>
      <c r="FM283" s="22">
        <v>1</v>
      </c>
      <c r="FN283" s="22">
        <v>5</v>
      </c>
      <c r="FO283" s="22">
        <v>1</v>
      </c>
      <c r="GG283" s="22">
        <v>9237881</v>
      </c>
      <c r="GH283" s="22">
        <v>3</v>
      </c>
      <c r="GI283" s="22">
        <v>2</v>
      </c>
      <c r="GJ283" s="22">
        <v>3</v>
      </c>
      <c r="GK283" s="22">
        <v>3</v>
      </c>
      <c r="GL283" s="22">
        <v>3</v>
      </c>
      <c r="GN283" s="22" t="s">
        <v>2134</v>
      </c>
      <c r="GO283" s="22">
        <v>3</v>
      </c>
      <c r="GP283" s="22">
        <v>2</v>
      </c>
      <c r="GQ283" s="22">
        <v>3</v>
      </c>
      <c r="GR283" s="22">
        <v>3</v>
      </c>
      <c r="GS283" s="22">
        <v>3</v>
      </c>
    </row>
    <row r="284" spans="19:201">
      <c r="S284" s="22" t="s">
        <v>2134</v>
      </c>
      <c r="T284" s="22">
        <v>1</v>
      </c>
      <c r="U284" s="22">
        <v>2</v>
      </c>
      <c r="V284" s="22">
        <v>1</v>
      </c>
      <c r="W284" s="22">
        <v>7</v>
      </c>
      <c r="X284" s="22">
        <v>3</v>
      </c>
      <c r="AJ284" s="22" t="s">
        <v>2809</v>
      </c>
      <c r="AK284" s="22">
        <v>2</v>
      </c>
      <c r="AL284" s="22">
        <v>4</v>
      </c>
      <c r="AM284" s="22">
        <v>5</v>
      </c>
      <c r="AN284" s="22">
        <v>1</v>
      </c>
      <c r="CS284" s="22" t="s">
        <v>2134</v>
      </c>
      <c r="CT284" s="22">
        <v>3</v>
      </c>
      <c r="CU284" s="22">
        <v>1</v>
      </c>
      <c r="CV284" s="22">
        <v>1</v>
      </c>
      <c r="CW284" s="22">
        <v>6</v>
      </c>
      <c r="CY284" s="22" t="s">
        <v>2134</v>
      </c>
      <c r="CZ284" s="22">
        <v>3</v>
      </c>
      <c r="DA284" s="22">
        <v>1</v>
      </c>
      <c r="DB284" s="22">
        <v>1</v>
      </c>
      <c r="DC284" s="22">
        <v>6</v>
      </c>
      <c r="DE284" s="22" t="s">
        <v>2134</v>
      </c>
      <c r="DF284" s="22">
        <v>3</v>
      </c>
      <c r="DG284" s="22">
        <v>1</v>
      </c>
      <c r="DH284" s="22">
        <v>1</v>
      </c>
      <c r="DI284" s="22">
        <v>6</v>
      </c>
      <c r="EM284" s="22" t="s">
        <v>2134</v>
      </c>
      <c r="EN284" s="22">
        <v>3</v>
      </c>
      <c r="EO284" s="22">
        <v>1</v>
      </c>
      <c r="EP284" s="22">
        <v>2</v>
      </c>
      <c r="EQ284" s="22">
        <v>9</v>
      </c>
      <c r="EX284" s="22" t="s">
        <v>2134</v>
      </c>
      <c r="EY284" s="22">
        <v>3</v>
      </c>
      <c r="EZ284" s="22">
        <v>1</v>
      </c>
      <c r="FA284" s="22">
        <v>5</v>
      </c>
      <c r="FB284" s="22">
        <v>2</v>
      </c>
      <c r="FE284" s="22" t="s">
        <v>2134</v>
      </c>
      <c r="FF284" s="22">
        <v>3</v>
      </c>
      <c r="FG284" s="22">
        <v>1</v>
      </c>
      <c r="FH284" s="22">
        <v>5</v>
      </c>
      <c r="FI284" s="22">
        <v>2</v>
      </c>
      <c r="FK284" s="22" t="s">
        <v>2134</v>
      </c>
      <c r="FL284" s="22">
        <v>3</v>
      </c>
      <c r="FM284" s="22">
        <v>1</v>
      </c>
      <c r="FN284" s="22">
        <v>5</v>
      </c>
      <c r="FO284" s="22">
        <v>2</v>
      </c>
      <c r="GG284" s="22" t="s">
        <v>2134</v>
      </c>
      <c r="GH284" s="22">
        <v>3</v>
      </c>
      <c r="GI284" s="22">
        <v>3</v>
      </c>
      <c r="GJ284" s="22">
        <v>1</v>
      </c>
      <c r="GK284" s="22">
        <v>1</v>
      </c>
      <c r="GL284" s="22">
        <v>1</v>
      </c>
      <c r="GN284" s="22" t="s">
        <v>2134</v>
      </c>
      <c r="GO284" s="22">
        <v>3</v>
      </c>
      <c r="GP284" s="22">
        <v>3</v>
      </c>
      <c r="GQ284" s="22">
        <v>1</v>
      </c>
      <c r="GR284" s="22">
        <v>1</v>
      </c>
      <c r="GS284" s="22">
        <v>1</v>
      </c>
    </row>
    <row r="285" spans="19:201">
      <c r="S285" s="22" t="s">
        <v>2134</v>
      </c>
      <c r="T285" s="22">
        <v>1</v>
      </c>
      <c r="U285" s="22">
        <v>2</v>
      </c>
      <c r="V285" s="22">
        <v>1</v>
      </c>
      <c r="W285" s="22">
        <v>7</v>
      </c>
      <c r="X285" s="22">
        <v>4</v>
      </c>
      <c r="AJ285" s="22" t="s">
        <v>2134</v>
      </c>
      <c r="AK285" s="22">
        <v>2</v>
      </c>
      <c r="AL285" s="22">
        <v>4</v>
      </c>
      <c r="AM285" s="22">
        <v>5</v>
      </c>
      <c r="AN285" s="22">
        <v>2</v>
      </c>
      <c r="CS285" s="22" t="s">
        <v>2134</v>
      </c>
      <c r="CT285" s="22">
        <v>3</v>
      </c>
      <c r="CU285" s="22">
        <v>1</v>
      </c>
      <c r="CV285" s="22">
        <v>1</v>
      </c>
      <c r="CW285" s="22">
        <v>7</v>
      </c>
      <c r="CY285" s="22" t="s">
        <v>2134</v>
      </c>
      <c r="CZ285" s="22">
        <v>3</v>
      </c>
      <c r="DA285" s="22">
        <v>1</v>
      </c>
      <c r="DB285" s="22">
        <v>1</v>
      </c>
      <c r="DC285" s="22">
        <v>7</v>
      </c>
      <c r="DE285" s="22" t="s">
        <v>2134</v>
      </c>
      <c r="DF285" s="22">
        <v>3</v>
      </c>
      <c r="DG285" s="22">
        <v>1</v>
      </c>
      <c r="DH285" s="22">
        <v>1</v>
      </c>
      <c r="DI285" s="22">
        <v>7</v>
      </c>
      <c r="EM285" s="22" t="s">
        <v>2134</v>
      </c>
      <c r="EN285" s="22">
        <v>3</v>
      </c>
      <c r="EO285" s="22">
        <v>1</v>
      </c>
      <c r="EP285" s="22">
        <v>3</v>
      </c>
      <c r="EQ285" s="22">
        <v>1</v>
      </c>
      <c r="EX285" s="22" t="s">
        <v>2134</v>
      </c>
      <c r="EY285" s="22">
        <v>3</v>
      </c>
      <c r="EZ285" s="22">
        <v>1</v>
      </c>
      <c r="FA285" s="22">
        <v>5</v>
      </c>
      <c r="FB285" s="22">
        <v>3</v>
      </c>
      <c r="FE285" s="22" t="s">
        <v>2134</v>
      </c>
      <c r="FF285" s="22">
        <v>3</v>
      </c>
      <c r="FG285" s="22">
        <v>1</v>
      </c>
      <c r="FH285" s="22">
        <v>5</v>
      </c>
      <c r="FI285" s="22">
        <v>3</v>
      </c>
      <c r="FK285" s="22" t="s">
        <v>2134</v>
      </c>
      <c r="FL285" s="22">
        <v>3</v>
      </c>
      <c r="FM285" s="22">
        <v>1</v>
      </c>
      <c r="FN285" s="22">
        <v>5</v>
      </c>
      <c r="FO285" s="22">
        <v>3</v>
      </c>
      <c r="GG285" s="22" t="s">
        <v>2134</v>
      </c>
      <c r="GH285" s="22">
        <v>3</v>
      </c>
      <c r="GI285" s="22">
        <v>3</v>
      </c>
      <c r="GJ285" s="22">
        <v>1</v>
      </c>
      <c r="GK285" s="22">
        <v>1</v>
      </c>
      <c r="GL285" s="22">
        <v>2</v>
      </c>
      <c r="GN285" s="22" t="s">
        <v>2134</v>
      </c>
      <c r="GO285" s="22">
        <v>3</v>
      </c>
      <c r="GP285" s="22">
        <v>3</v>
      </c>
      <c r="GQ285" s="22">
        <v>1</v>
      </c>
      <c r="GR285" s="22">
        <v>1</v>
      </c>
      <c r="GS285" s="22">
        <v>2</v>
      </c>
    </row>
    <row r="286" spans="19:201">
      <c r="S286" s="22" t="s">
        <v>2134</v>
      </c>
      <c r="T286" s="22">
        <v>1</v>
      </c>
      <c r="U286" s="22">
        <v>2</v>
      </c>
      <c r="V286" s="22">
        <v>2</v>
      </c>
      <c r="W286" s="22">
        <v>1</v>
      </c>
      <c r="X286" s="22">
        <v>1</v>
      </c>
      <c r="AJ286" s="22" t="s">
        <v>2134</v>
      </c>
      <c r="AK286" s="22">
        <v>2</v>
      </c>
      <c r="AL286" s="22">
        <v>4</v>
      </c>
      <c r="AM286" s="22">
        <v>5</v>
      </c>
      <c r="AN286" s="22">
        <v>3</v>
      </c>
      <c r="CS286" s="22" t="s">
        <v>2134</v>
      </c>
      <c r="CT286" s="22">
        <v>3</v>
      </c>
      <c r="CU286" s="22">
        <v>1</v>
      </c>
      <c r="CV286" s="22">
        <v>1</v>
      </c>
      <c r="CW286" s="22">
        <v>8</v>
      </c>
      <c r="CY286" s="22" t="s">
        <v>2134</v>
      </c>
      <c r="CZ286" s="22">
        <v>3</v>
      </c>
      <c r="DA286" s="22">
        <v>1</v>
      </c>
      <c r="DB286" s="22">
        <v>1</v>
      </c>
      <c r="DC286" s="22">
        <v>8</v>
      </c>
      <c r="DE286" s="22" t="s">
        <v>2134</v>
      </c>
      <c r="DF286" s="22">
        <v>3</v>
      </c>
      <c r="DG286" s="22">
        <v>1</v>
      </c>
      <c r="DH286" s="22">
        <v>1</v>
      </c>
      <c r="DI286" s="22">
        <v>8</v>
      </c>
      <c r="EM286" s="22" t="s">
        <v>2134</v>
      </c>
      <c r="EN286" s="22">
        <v>3</v>
      </c>
      <c r="EO286" s="22">
        <v>1</v>
      </c>
      <c r="EP286" s="22">
        <v>3</v>
      </c>
      <c r="EQ286" s="22">
        <v>2</v>
      </c>
      <c r="EX286" s="22" t="s">
        <v>2134</v>
      </c>
      <c r="EY286" s="22">
        <v>3</v>
      </c>
      <c r="EZ286" s="22">
        <v>1</v>
      </c>
      <c r="FA286" s="22">
        <v>5</v>
      </c>
      <c r="FB286" s="22">
        <v>4</v>
      </c>
      <c r="FE286" s="22" t="s">
        <v>2134</v>
      </c>
      <c r="FF286" s="22">
        <v>3</v>
      </c>
      <c r="FG286" s="22">
        <v>1</v>
      </c>
      <c r="FH286" s="22">
        <v>5</v>
      </c>
      <c r="FI286" s="22">
        <v>4</v>
      </c>
      <c r="FK286" s="22" t="s">
        <v>2134</v>
      </c>
      <c r="FL286" s="22">
        <v>3</v>
      </c>
      <c r="FM286" s="22">
        <v>1</v>
      </c>
      <c r="FN286" s="22">
        <v>5</v>
      </c>
      <c r="FO286" s="22">
        <v>4</v>
      </c>
      <c r="GG286" s="22" t="s">
        <v>2134</v>
      </c>
      <c r="GH286" s="22">
        <v>3</v>
      </c>
      <c r="GI286" s="22">
        <v>3</v>
      </c>
      <c r="GJ286" s="22">
        <v>1</v>
      </c>
      <c r="GK286" s="22">
        <v>1</v>
      </c>
      <c r="GL286" s="22">
        <v>3</v>
      </c>
      <c r="GN286" s="22" t="s">
        <v>2134</v>
      </c>
      <c r="GO286" s="22">
        <v>3</v>
      </c>
      <c r="GP286" s="22">
        <v>3</v>
      </c>
      <c r="GQ286" s="22">
        <v>1</v>
      </c>
      <c r="GR286" s="22">
        <v>1</v>
      </c>
      <c r="GS286" s="22">
        <v>3</v>
      </c>
    </row>
    <row r="287" spans="19:201">
      <c r="S287" s="22" t="s">
        <v>2134</v>
      </c>
      <c r="T287" s="22">
        <v>1</v>
      </c>
      <c r="U287" s="22">
        <v>2</v>
      </c>
      <c r="V287" s="22">
        <v>2</v>
      </c>
      <c r="W287" s="22">
        <v>1</v>
      </c>
      <c r="X287" s="22">
        <v>2</v>
      </c>
      <c r="AJ287" s="22" t="s">
        <v>2134</v>
      </c>
      <c r="AK287" s="22">
        <v>2</v>
      </c>
      <c r="AL287" s="22">
        <v>4</v>
      </c>
      <c r="AM287" s="22">
        <v>5</v>
      </c>
      <c r="AN287" s="22">
        <v>4</v>
      </c>
      <c r="CS287" s="22" t="s">
        <v>2134</v>
      </c>
      <c r="CT287" s="22">
        <v>3</v>
      </c>
      <c r="CU287" s="22">
        <v>1</v>
      </c>
      <c r="CV287" s="22">
        <v>2</v>
      </c>
      <c r="CW287" s="22">
        <v>1</v>
      </c>
      <c r="CY287" s="22" t="s">
        <v>2134</v>
      </c>
      <c r="CZ287" s="22">
        <v>3</v>
      </c>
      <c r="DA287" s="22">
        <v>1</v>
      </c>
      <c r="DB287" s="22">
        <v>2</v>
      </c>
      <c r="DC287" s="22">
        <v>1</v>
      </c>
      <c r="DE287" s="22" t="s">
        <v>2134</v>
      </c>
      <c r="DF287" s="22">
        <v>3</v>
      </c>
      <c r="DG287" s="22">
        <v>1</v>
      </c>
      <c r="DH287" s="22">
        <v>2</v>
      </c>
      <c r="DI287" s="22">
        <v>1</v>
      </c>
      <c r="EM287" s="22" t="s">
        <v>2134</v>
      </c>
      <c r="EN287" s="22">
        <v>3</v>
      </c>
      <c r="EO287" s="22">
        <v>1</v>
      </c>
      <c r="EP287" s="22">
        <v>3</v>
      </c>
      <c r="EQ287" s="22">
        <v>3</v>
      </c>
      <c r="EX287" s="22" t="s">
        <v>2134</v>
      </c>
      <c r="EY287" s="22">
        <v>3</v>
      </c>
      <c r="EZ287" s="22">
        <v>1</v>
      </c>
      <c r="FA287" s="22">
        <v>6</v>
      </c>
      <c r="FB287" s="22">
        <v>1</v>
      </c>
      <c r="FE287" s="22" t="s">
        <v>2134</v>
      </c>
      <c r="FF287" s="22">
        <v>3</v>
      </c>
      <c r="FG287" s="22">
        <v>1</v>
      </c>
      <c r="FH287" s="22">
        <v>6</v>
      </c>
      <c r="FI287" s="22">
        <v>1</v>
      </c>
      <c r="FK287" s="22" t="s">
        <v>2134</v>
      </c>
      <c r="FL287" s="22">
        <v>3</v>
      </c>
      <c r="FM287" s="22">
        <v>1</v>
      </c>
      <c r="FN287" s="22">
        <v>6</v>
      </c>
      <c r="FO287" s="22">
        <v>1</v>
      </c>
      <c r="GG287" s="22" t="s">
        <v>2134</v>
      </c>
      <c r="GH287" s="22">
        <v>3</v>
      </c>
      <c r="GI287" s="22">
        <v>3</v>
      </c>
      <c r="GJ287" s="22">
        <v>1</v>
      </c>
      <c r="GK287" s="22">
        <v>2</v>
      </c>
      <c r="GL287" s="22">
        <v>1</v>
      </c>
      <c r="GN287" s="22" t="s">
        <v>2134</v>
      </c>
      <c r="GO287" s="22">
        <v>3</v>
      </c>
      <c r="GP287" s="22">
        <v>3</v>
      </c>
      <c r="GQ287" s="22">
        <v>1</v>
      </c>
      <c r="GR287" s="22">
        <v>2</v>
      </c>
      <c r="GS287" s="22">
        <v>1</v>
      </c>
    </row>
    <row r="288" spans="19:201">
      <c r="S288" s="22" t="s">
        <v>2134</v>
      </c>
      <c r="T288" s="22">
        <v>1</v>
      </c>
      <c r="U288" s="22">
        <v>2</v>
      </c>
      <c r="V288" s="22">
        <v>2</v>
      </c>
      <c r="W288" s="22">
        <v>1</v>
      </c>
      <c r="X288" s="22">
        <v>3</v>
      </c>
      <c r="AJ288" s="22" t="s">
        <v>2134</v>
      </c>
      <c r="AK288" s="22">
        <v>2</v>
      </c>
      <c r="AL288" s="22">
        <v>4</v>
      </c>
      <c r="AM288" s="22">
        <v>5</v>
      </c>
      <c r="AN288" s="22">
        <v>5</v>
      </c>
      <c r="CS288" s="22" t="s">
        <v>2134</v>
      </c>
      <c r="CT288" s="22">
        <v>3</v>
      </c>
      <c r="CU288" s="22">
        <v>1</v>
      </c>
      <c r="CV288" s="22">
        <v>2</v>
      </c>
      <c r="CW288" s="22">
        <v>2</v>
      </c>
      <c r="CY288" s="22" t="s">
        <v>2134</v>
      </c>
      <c r="CZ288" s="22">
        <v>3</v>
      </c>
      <c r="DA288" s="22">
        <v>1</v>
      </c>
      <c r="DB288" s="22">
        <v>2</v>
      </c>
      <c r="DC288" s="22">
        <v>2</v>
      </c>
      <c r="DE288" s="22" t="s">
        <v>2134</v>
      </c>
      <c r="DF288" s="22">
        <v>3</v>
      </c>
      <c r="DG288" s="22">
        <v>1</v>
      </c>
      <c r="DH288" s="22">
        <v>2</v>
      </c>
      <c r="DI288" s="22">
        <v>2</v>
      </c>
      <c r="EM288" s="22" t="s">
        <v>2134</v>
      </c>
      <c r="EN288" s="22">
        <v>3</v>
      </c>
      <c r="EO288" s="22">
        <v>1</v>
      </c>
      <c r="EP288" s="22">
        <v>3</v>
      </c>
      <c r="EQ288" s="22">
        <v>4</v>
      </c>
      <c r="EX288" s="22" t="s">
        <v>2134</v>
      </c>
      <c r="EY288" s="22">
        <v>3</v>
      </c>
      <c r="EZ288" s="22">
        <v>1</v>
      </c>
      <c r="FA288" s="22">
        <v>6</v>
      </c>
      <c r="FB288" s="22">
        <v>2</v>
      </c>
      <c r="FE288" s="22" t="s">
        <v>2134</v>
      </c>
      <c r="FF288" s="22">
        <v>3</v>
      </c>
      <c r="FG288" s="22">
        <v>1</v>
      </c>
      <c r="FH288" s="22">
        <v>6</v>
      </c>
      <c r="FI288" s="22">
        <v>2</v>
      </c>
      <c r="FK288" s="22" t="s">
        <v>2134</v>
      </c>
      <c r="FL288" s="22">
        <v>3</v>
      </c>
      <c r="FM288" s="22">
        <v>1</v>
      </c>
      <c r="FN288" s="22">
        <v>6</v>
      </c>
      <c r="FO288" s="22">
        <v>2</v>
      </c>
      <c r="GG288" s="22">
        <v>9237905</v>
      </c>
      <c r="GH288" s="22">
        <v>3</v>
      </c>
      <c r="GI288" s="22">
        <v>3</v>
      </c>
      <c r="GJ288" s="22">
        <v>1</v>
      </c>
      <c r="GK288" s="22">
        <v>2</v>
      </c>
      <c r="GL288" s="22">
        <v>2</v>
      </c>
      <c r="GN288" s="22">
        <v>9237904</v>
      </c>
      <c r="GO288" s="22">
        <v>3</v>
      </c>
      <c r="GP288" s="22">
        <v>3</v>
      </c>
      <c r="GQ288" s="22">
        <v>1</v>
      </c>
      <c r="GR288" s="22">
        <v>2</v>
      </c>
      <c r="GS288" s="22">
        <v>2</v>
      </c>
    </row>
    <row r="289" spans="19:201">
      <c r="S289" s="22" t="s">
        <v>2134</v>
      </c>
      <c r="T289" s="22">
        <v>1</v>
      </c>
      <c r="U289" s="22">
        <v>2</v>
      </c>
      <c r="V289" s="22">
        <v>2</v>
      </c>
      <c r="W289" s="22">
        <v>1</v>
      </c>
      <c r="X289" s="22">
        <v>4</v>
      </c>
      <c r="AJ289" s="22" t="s">
        <v>2693</v>
      </c>
      <c r="AK289" s="22">
        <v>2</v>
      </c>
      <c r="AL289" s="22">
        <v>4</v>
      </c>
      <c r="AM289" s="22">
        <v>6</v>
      </c>
      <c r="AN289" s="22">
        <v>1</v>
      </c>
      <c r="CS289" s="22" t="s">
        <v>2134</v>
      </c>
      <c r="CT289" s="22">
        <v>3</v>
      </c>
      <c r="CU289" s="22">
        <v>1</v>
      </c>
      <c r="CV289" s="22">
        <v>2</v>
      </c>
      <c r="CW289" s="22">
        <v>3</v>
      </c>
      <c r="CY289" s="22" t="s">
        <v>2134</v>
      </c>
      <c r="CZ289" s="22">
        <v>3</v>
      </c>
      <c r="DA289" s="22">
        <v>1</v>
      </c>
      <c r="DB289" s="22">
        <v>2</v>
      </c>
      <c r="DC289" s="22">
        <v>3</v>
      </c>
      <c r="DE289" s="22" t="s">
        <v>2134</v>
      </c>
      <c r="DF289" s="22">
        <v>3</v>
      </c>
      <c r="DG289" s="22">
        <v>1</v>
      </c>
      <c r="DH289" s="22">
        <v>2</v>
      </c>
      <c r="DI289" s="22">
        <v>3</v>
      </c>
      <c r="EM289" s="22" t="s">
        <v>2134</v>
      </c>
      <c r="EN289" s="22">
        <v>3</v>
      </c>
      <c r="EO289" s="22">
        <v>1</v>
      </c>
      <c r="EP289" s="22">
        <v>3</v>
      </c>
      <c r="EQ289" s="22">
        <v>5</v>
      </c>
      <c r="EX289" s="22" t="s">
        <v>2134</v>
      </c>
      <c r="EY289" s="22">
        <v>3</v>
      </c>
      <c r="EZ289" s="22">
        <v>1</v>
      </c>
      <c r="FA289" s="22">
        <v>6</v>
      </c>
      <c r="FB289" s="22">
        <v>3</v>
      </c>
      <c r="FE289" s="22" t="s">
        <v>2134</v>
      </c>
      <c r="FF289" s="22">
        <v>3</v>
      </c>
      <c r="FG289" s="22">
        <v>1</v>
      </c>
      <c r="FH289" s="22">
        <v>6</v>
      </c>
      <c r="FI289" s="22">
        <v>3</v>
      </c>
      <c r="FK289" s="22" t="s">
        <v>2134</v>
      </c>
      <c r="FL289" s="22">
        <v>3</v>
      </c>
      <c r="FM289" s="22">
        <v>1</v>
      </c>
      <c r="FN289" s="22">
        <v>6</v>
      </c>
      <c r="FO289" s="22">
        <v>3</v>
      </c>
      <c r="GG289" s="22">
        <v>9237901</v>
      </c>
      <c r="GH289" s="22">
        <v>3</v>
      </c>
      <c r="GI289" s="22">
        <v>3</v>
      </c>
      <c r="GJ289" s="22">
        <v>1</v>
      </c>
      <c r="GK289" s="22">
        <v>2</v>
      </c>
      <c r="GL289" s="22">
        <v>3</v>
      </c>
      <c r="GN289" s="22">
        <v>9237900</v>
      </c>
      <c r="GO289" s="22">
        <v>3</v>
      </c>
      <c r="GP289" s="22">
        <v>3</v>
      </c>
      <c r="GQ289" s="22">
        <v>1</v>
      </c>
      <c r="GR289" s="22">
        <v>2</v>
      </c>
      <c r="GS289" s="22">
        <v>3</v>
      </c>
    </row>
    <row r="290" spans="19:201">
      <c r="S290" s="22" t="s">
        <v>2134</v>
      </c>
      <c r="T290" s="22">
        <v>1</v>
      </c>
      <c r="U290" s="22">
        <v>2</v>
      </c>
      <c r="V290" s="22">
        <v>2</v>
      </c>
      <c r="W290" s="22">
        <v>2</v>
      </c>
      <c r="X290" s="22">
        <v>1</v>
      </c>
      <c r="AJ290" s="22">
        <v>9245477</v>
      </c>
      <c r="AK290" s="22">
        <v>2</v>
      </c>
      <c r="AL290" s="22">
        <v>4</v>
      </c>
      <c r="AM290" s="22">
        <v>6</v>
      </c>
      <c r="AN290" s="22">
        <v>2</v>
      </c>
      <c r="CS290" s="22" t="s">
        <v>2134</v>
      </c>
      <c r="CT290" s="22">
        <v>3</v>
      </c>
      <c r="CU290" s="22">
        <v>1</v>
      </c>
      <c r="CV290" s="22">
        <v>2</v>
      </c>
      <c r="CW290" s="22">
        <v>4</v>
      </c>
      <c r="CY290" s="22" t="s">
        <v>2134</v>
      </c>
      <c r="CZ290" s="22">
        <v>3</v>
      </c>
      <c r="DA290" s="22">
        <v>1</v>
      </c>
      <c r="DB290" s="22">
        <v>2</v>
      </c>
      <c r="DC290" s="22">
        <v>4</v>
      </c>
      <c r="DE290" s="22" t="s">
        <v>2134</v>
      </c>
      <c r="DF290" s="22">
        <v>3</v>
      </c>
      <c r="DG290" s="22">
        <v>1</v>
      </c>
      <c r="DH290" s="22">
        <v>2</v>
      </c>
      <c r="DI290" s="22">
        <v>4</v>
      </c>
      <c r="EM290" s="22" t="s">
        <v>2134</v>
      </c>
      <c r="EN290" s="22">
        <v>3</v>
      </c>
      <c r="EO290" s="22">
        <v>1</v>
      </c>
      <c r="EP290" s="22">
        <v>3</v>
      </c>
      <c r="EQ290" s="22">
        <v>6</v>
      </c>
      <c r="EX290" s="22" t="s">
        <v>2134</v>
      </c>
      <c r="EY290" s="22">
        <v>3</v>
      </c>
      <c r="EZ290" s="22">
        <v>1</v>
      </c>
      <c r="FA290" s="22">
        <v>6</v>
      </c>
      <c r="FB290" s="22">
        <v>4</v>
      </c>
      <c r="FE290" s="22" t="s">
        <v>2134</v>
      </c>
      <c r="FF290" s="22">
        <v>3</v>
      </c>
      <c r="FG290" s="22">
        <v>1</v>
      </c>
      <c r="FH290" s="22">
        <v>6</v>
      </c>
      <c r="FI290" s="22">
        <v>4</v>
      </c>
      <c r="FK290" s="22" t="s">
        <v>2134</v>
      </c>
      <c r="FL290" s="22">
        <v>3</v>
      </c>
      <c r="FM290" s="22">
        <v>1</v>
      </c>
      <c r="FN290" s="22">
        <v>6</v>
      </c>
      <c r="FO290" s="22">
        <v>4</v>
      </c>
      <c r="GG290" s="22" t="s">
        <v>2134</v>
      </c>
      <c r="GH290" s="22">
        <v>3</v>
      </c>
      <c r="GI290" s="22">
        <v>3</v>
      </c>
      <c r="GJ290" s="22">
        <v>1</v>
      </c>
      <c r="GK290" s="22">
        <v>3</v>
      </c>
      <c r="GL290" s="22">
        <v>1</v>
      </c>
      <c r="GN290" s="22" t="s">
        <v>2134</v>
      </c>
      <c r="GO290" s="22">
        <v>3</v>
      </c>
      <c r="GP290" s="22">
        <v>3</v>
      </c>
      <c r="GQ290" s="22">
        <v>1</v>
      </c>
      <c r="GR290" s="22">
        <v>3</v>
      </c>
      <c r="GS290" s="22">
        <v>1</v>
      </c>
    </row>
    <row r="291" spans="19:201" ht="15" customHeight="1">
      <c r="S291" s="22" t="s">
        <v>2134</v>
      </c>
      <c r="T291" s="22">
        <v>1</v>
      </c>
      <c r="U291" s="22">
        <v>2</v>
      </c>
      <c r="V291" s="22">
        <v>2</v>
      </c>
      <c r="W291" s="22">
        <v>2</v>
      </c>
      <c r="X291" s="22">
        <v>2</v>
      </c>
      <c r="AJ291" s="22" t="s">
        <v>2810</v>
      </c>
      <c r="AK291" s="22">
        <v>2</v>
      </c>
      <c r="AL291" s="22">
        <v>4</v>
      </c>
      <c r="AM291" s="22">
        <v>6</v>
      </c>
      <c r="AN291" s="22">
        <v>3</v>
      </c>
      <c r="CS291" s="22" t="s">
        <v>2134</v>
      </c>
      <c r="CT291" s="22">
        <v>3</v>
      </c>
      <c r="CU291" s="22">
        <v>1</v>
      </c>
      <c r="CV291" s="22">
        <v>2</v>
      </c>
      <c r="CW291" s="22">
        <v>5</v>
      </c>
      <c r="CY291" s="22" t="s">
        <v>2134</v>
      </c>
      <c r="CZ291" s="22">
        <v>3</v>
      </c>
      <c r="DA291" s="22">
        <v>1</v>
      </c>
      <c r="DB291" s="22">
        <v>2</v>
      </c>
      <c r="DC291" s="22">
        <v>5</v>
      </c>
      <c r="DE291" s="22" t="s">
        <v>2134</v>
      </c>
      <c r="DF291" s="22">
        <v>3</v>
      </c>
      <c r="DG291" s="22">
        <v>1</v>
      </c>
      <c r="DH291" s="22">
        <v>2</v>
      </c>
      <c r="DI291" s="22">
        <v>5</v>
      </c>
      <c r="EM291" s="22" t="s">
        <v>2134</v>
      </c>
      <c r="EN291" s="22">
        <v>3</v>
      </c>
      <c r="EO291" s="22">
        <v>1</v>
      </c>
      <c r="EP291" s="22">
        <v>3</v>
      </c>
      <c r="EQ291" s="22">
        <v>7</v>
      </c>
      <c r="EX291" s="22" t="s">
        <v>2134</v>
      </c>
      <c r="EY291" s="22">
        <v>3</v>
      </c>
      <c r="EZ291" s="22">
        <v>1</v>
      </c>
      <c r="FA291" s="22">
        <v>7</v>
      </c>
      <c r="FB291" s="22">
        <v>1</v>
      </c>
      <c r="FE291" s="22" t="s">
        <v>2134</v>
      </c>
      <c r="FF291" s="22">
        <v>3</v>
      </c>
      <c r="FG291" s="22">
        <v>1</v>
      </c>
      <c r="FH291" s="22">
        <v>7</v>
      </c>
      <c r="FI291" s="22">
        <v>1</v>
      </c>
      <c r="FK291" s="22" t="s">
        <v>2134</v>
      </c>
      <c r="FL291" s="22">
        <v>3</v>
      </c>
      <c r="FM291" s="22">
        <v>1</v>
      </c>
      <c r="FN291" s="22">
        <v>7</v>
      </c>
      <c r="FO291" s="22">
        <v>1</v>
      </c>
      <c r="GG291" s="22">
        <v>9237880</v>
      </c>
      <c r="GH291" s="22">
        <v>3</v>
      </c>
      <c r="GI291" s="22">
        <v>3</v>
      </c>
      <c r="GJ291" s="22">
        <v>1</v>
      </c>
      <c r="GK291" s="22">
        <v>3</v>
      </c>
      <c r="GL291" s="22">
        <v>2</v>
      </c>
      <c r="GN291" s="22">
        <v>9237881</v>
      </c>
      <c r="GO291" s="22">
        <v>3</v>
      </c>
      <c r="GP291" s="22">
        <v>3</v>
      </c>
      <c r="GQ291" s="22">
        <v>1</v>
      </c>
      <c r="GR291" s="22">
        <v>3</v>
      </c>
      <c r="GS291" s="22">
        <v>2</v>
      </c>
    </row>
    <row r="292" spans="19:201">
      <c r="S292" s="22" t="s">
        <v>2134</v>
      </c>
      <c r="T292" s="22">
        <v>1</v>
      </c>
      <c r="U292" s="22">
        <v>2</v>
      </c>
      <c r="V292" s="22">
        <v>2</v>
      </c>
      <c r="W292" s="22">
        <v>2</v>
      </c>
      <c r="X292" s="22">
        <v>3</v>
      </c>
      <c r="AJ292" s="22" t="s">
        <v>2810</v>
      </c>
      <c r="AK292" s="22">
        <v>2</v>
      </c>
      <c r="AL292" s="22">
        <v>4</v>
      </c>
      <c r="AM292" s="22">
        <v>6</v>
      </c>
      <c r="AN292" s="22">
        <v>4</v>
      </c>
      <c r="CS292" s="22" t="s">
        <v>2134</v>
      </c>
      <c r="CT292" s="22">
        <v>3</v>
      </c>
      <c r="CU292" s="22">
        <v>1</v>
      </c>
      <c r="CV292" s="22">
        <v>2</v>
      </c>
      <c r="CW292" s="22">
        <v>6</v>
      </c>
      <c r="CY292" s="22" t="s">
        <v>2134</v>
      </c>
      <c r="CZ292" s="22">
        <v>3</v>
      </c>
      <c r="DA292" s="22">
        <v>1</v>
      </c>
      <c r="DB292" s="22">
        <v>2</v>
      </c>
      <c r="DC292" s="22">
        <v>6</v>
      </c>
      <c r="DE292" s="22" t="s">
        <v>2134</v>
      </c>
      <c r="DF292" s="22">
        <v>3</v>
      </c>
      <c r="DG292" s="22">
        <v>1</v>
      </c>
      <c r="DH292" s="22">
        <v>2</v>
      </c>
      <c r="DI292" s="22">
        <v>6</v>
      </c>
      <c r="EM292" s="22" t="s">
        <v>2134</v>
      </c>
      <c r="EN292" s="22">
        <v>3</v>
      </c>
      <c r="EO292" s="22">
        <v>1</v>
      </c>
      <c r="EP292" s="22">
        <v>3</v>
      </c>
      <c r="EQ292" s="22">
        <v>8</v>
      </c>
      <c r="EX292" s="22" t="s">
        <v>2134</v>
      </c>
      <c r="EY292" s="22">
        <v>3</v>
      </c>
      <c r="EZ292" s="22">
        <v>1</v>
      </c>
      <c r="FA292" s="22">
        <v>7</v>
      </c>
      <c r="FB292" s="22">
        <v>2</v>
      </c>
      <c r="FE292" s="22" t="s">
        <v>2134</v>
      </c>
      <c r="FF292" s="22">
        <v>3</v>
      </c>
      <c r="FG292" s="22">
        <v>1</v>
      </c>
      <c r="FH292" s="22">
        <v>7</v>
      </c>
      <c r="FI292" s="22">
        <v>2</v>
      </c>
      <c r="FK292" s="22" t="s">
        <v>2134</v>
      </c>
      <c r="FL292" s="22">
        <v>3</v>
      </c>
      <c r="FM292" s="22">
        <v>1</v>
      </c>
      <c r="FN292" s="22">
        <v>7</v>
      </c>
      <c r="FO292" s="22">
        <v>2</v>
      </c>
      <c r="GG292" s="22">
        <v>9237880</v>
      </c>
      <c r="GH292" s="22">
        <v>3</v>
      </c>
      <c r="GI292" s="22">
        <v>3</v>
      </c>
      <c r="GJ292" s="22">
        <v>1</v>
      </c>
      <c r="GK292" s="22">
        <v>3</v>
      </c>
      <c r="GL292" s="22">
        <v>3</v>
      </c>
      <c r="GN292" s="22">
        <v>9237881</v>
      </c>
      <c r="GO292" s="22">
        <v>3</v>
      </c>
      <c r="GP292" s="22">
        <v>3</v>
      </c>
      <c r="GQ292" s="22">
        <v>1</v>
      </c>
      <c r="GR292" s="22">
        <v>3</v>
      </c>
      <c r="GS292" s="22">
        <v>3</v>
      </c>
    </row>
    <row r="293" spans="19:201" ht="15" customHeight="1">
      <c r="S293" s="22" t="s">
        <v>2134</v>
      </c>
      <c r="T293" s="22">
        <v>1</v>
      </c>
      <c r="U293" s="22">
        <v>2</v>
      </c>
      <c r="V293" s="22">
        <v>2</v>
      </c>
      <c r="W293" s="22">
        <v>2</v>
      </c>
      <c r="X293" s="22">
        <v>4</v>
      </c>
      <c r="AJ293" s="22" t="s">
        <v>2810</v>
      </c>
      <c r="AK293" s="22">
        <v>2</v>
      </c>
      <c r="AL293" s="22">
        <v>4</v>
      </c>
      <c r="AM293" s="22">
        <v>6</v>
      </c>
      <c r="AN293" s="22">
        <v>5</v>
      </c>
      <c r="CS293" s="22" t="s">
        <v>2134</v>
      </c>
      <c r="CT293" s="22">
        <v>3</v>
      </c>
      <c r="CU293" s="22">
        <v>1</v>
      </c>
      <c r="CV293" s="22">
        <v>2</v>
      </c>
      <c r="CW293" s="22">
        <v>7</v>
      </c>
      <c r="CY293" s="22" t="s">
        <v>2134</v>
      </c>
      <c r="CZ293" s="22">
        <v>3</v>
      </c>
      <c r="DA293" s="22">
        <v>1</v>
      </c>
      <c r="DB293" s="22">
        <v>2</v>
      </c>
      <c r="DC293" s="22">
        <v>7</v>
      </c>
      <c r="DE293" s="22" t="s">
        <v>2134</v>
      </c>
      <c r="DF293" s="22">
        <v>3</v>
      </c>
      <c r="DG293" s="22">
        <v>1</v>
      </c>
      <c r="DH293" s="22">
        <v>2</v>
      </c>
      <c r="DI293" s="22">
        <v>7</v>
      </c>
      <c r="EM293" s="22" t="s">
        <v>2134</v>
      </c>
      <c r="EN293" s="22">
        <v>3</v>
      </c>
      <c r="EO293" s="22">
        <v>1</v>
      </c>
      <c r="EP293" s="22">
        <v>3</v>
      </c>
      <c r="EQ293" s="22">
        <v>9</v>
      </c>
      <c r="EX293" s="22" t="s">
        <v>2134</v>
      </c>
      <c r="EY293" s="22">
        <v>3</v>
      </c>
      <c r="EZ293" s="22">
        <v>1</v>
      </c>
      <c r="FA293" s="22">
        <v>7</v>
      </c>
      <c r="FB293" s="22">
        <v>3</v>
      </c>
      <c r="FE293" s="22" t="s">
        <v>2134</v>
      </c>
      <c r="FF293" s="22">
        <v>3</v>
      </c>
      <c r="FG293" s="22">
        <v>1</v>
      </c>
      <c r="FH293" s="22">
        <v>7</v>
      </c>
      <c r="FI293" s="22">
        <v>3</v>
      </c>
      <c r="FK293" s="22" t="s">
        <v>2134</v>
      </c>
      <c r="FL293" s="22">
        <v>3</v>
      </c>
      <c r="FM293" s="22">
        <v>1</v>
      </c>
      <c r="FN293" s="22">
        <v>7</v>
      </c>
      <c r="FO293" s="22">
        <v>3</v>
      </c>
      <c r="GG293" s="22" t="s">
        <v>2134</v>
      </c>
      <c r="GH293" s="22">
        <v>3</v>
      </c>
      <c r="GI293" s="22">
        <v>3</v>
      </c>
      <c r="GJ293" s="22">
        <v>2</v>
      </c>
      <c r="GK293" s="22">
        <v>1</v>
      </c>
      <c r="GL293" s="22">
        <v>1</v>
      </c>
      <c r="GN293" s="22" t="s">
        <v>2134</v>
      </c>
      <c r="GO293" s="22">
        <v>3</v>
      </c>
      <c r="GP293" s="22">
        <v>3</v>
      </c>
      <c r="GQ293" s="22">
        <v>2</v>
      </c>
      <c r="GR293" s="22">
        <v>1</v>
      </c>
      <c r="GS293" s="22">
        <v>1</v>
      </c>
    </row>
    <row r="294" spans="19:201" ht="15" customHeight="1">
      <c r="S294" s="22" t="s">
        <v>2134</v>
      </c>
      <c r="T294" s="22">
        <v>1</v>
      </c>
      <c r="U294" s="22">
        <v>2</v>
      </c>
      <c r="V294" s="22">
        <v>2</v>
      </c>
      <c r="W294" s="22">
        <v>3</v>
      </c>
      <c r="X294" s="22">
        <v>1</v>
      </c>
      <c r="AJ294" s="22" t="s">
        <v>2809</v>
      </c>
      <c r="AK294" s="22">
        <v>2</v>
      </c>
      <c r="AL294" s="22">
        <v>4</v>
      </c>
      <c r="AM294" s="22">
        <v>7</v>
      </c>
      <c r="AN294" s="22">
        <v>1</v>
      </c>
      <c r="CS294" s="22" t="s">
        <v>2134</v>
      </c>
      <c r="CT294" s="22">
        <v>3</v>
      </c>
      <c r="CU294" s="22">
        <v>1</v>
      </c>
      <c r="CV294" s="22">
        <v>2</v>
      </c>
      <c r="CW294" s="22">
        <v>8</v>
      </c>
      <c r="CY294" s="22" t="s">
        <v>2134</v>
      </c>
      <c r="CZ294" s="22">
        <v>3</v>
      </c>
      <c r="DA294" s="22">
        <v>1</v>
      </c>
      <c r="DB294" s="22">
        <v>2</v>
      </c>
      <c r="DC294" s="22">
        <v>8</v>
      </c>
      <c r="DE294" s="22" t="s">
        <v>2134</v>
      </c>
      <c r="DF294" s="22">
        <v>3</v>
      </c>
      <c r="DG294" s="22">
        <v>1</v>
      </c>
      <c r="DH294" s="22">
        <v>2</v>
      </c>
      <c r="DI294" s="22">
        <v>8</v>
      </c>
      <c r="EM294" s="22" t="s">
        <v>2134</v>
      </c>
      <c r="EN294" s="22">
        <v>3</v>
      </c>
      <c r="EO294" s="22">
        <v>2</v>
      </c>
      <c r="EP294" s="22">
        <v>1</v>
      </c>
      <c r="EQ294" s="22">
        <v>1</v>
      </c>
      <c r="EX294" s="22" t="s">
        <v>2134</v>
      </c>
      <c r="EY294" s="22">
        <v>3</v>
      </c>
      <c r="EZ294" s="22">
        <v>1</v>
      </c>
      <c r="FA294" s="22">
        <v>7</v>
      </c>
      <c r="FB294" s="22">
        <v>4</v>
      </c>
      <c r="FE294" s="22" t="s">
        <v>2134</v>
      </c>
      <c r="FF294" s="22">
        <v>3</v>
      </c>
      <c r="FG294" s="22">
        <v>1</v>
      </c>
      <c r="FH294" s="22">
        <v>7</v>
      </c>
      <c r="FI294" s="22">
        <v>4</v>
      </c>
      <c r="FK294" s="22" t="s">
        <v>2134</v>
      </c>
      <c r="FL294" s="22">
        <v>3</v>
      </c>
      <c r="FM294" s="22">
        <v>1</v>
      </c>
      <c r="FN294" s="22">
        <v>7</v>
      </c>
      <c r="FO294" s="22">
        <v>4</v>
      </c>
      <c r="GG294" s="22" t="s">
        <v>2134</v>
      </c>
      <c r="GH294" s="22">
        <v>3</v>
      </c>
      <c r="GI294" s="22">
        <v>3</v>
      </c>
      <c r="GJ294" s="22">
        <v>2</v>
      </c>
      <c r="GK294" s="22">
        <v>1</v>
      </c>
      <c r="GL294" s="22">
        <v>2</v>
      </c>
      <c r="GN294" s="22" t="s">
        <v>2134</v>
      </c>
      <c r="GO294" s="22">
        <v>3</v>
      </c>
      <c r="GP294" s="22">
        <v>3</v>
      </c>
      <c r="GQ294" s="22">
        <v>2</v>
      </c>
      <c r="GR294" s="22">
        <v>1</v>
      </c>
      <c r="GS294" s="22">
        <v>2</v>
      </c>
    </row>
    <row r="295" spans="19:201">
      <c r="S295" s="22" t="s">
        <v>2134</v>
      </c>
      <c r="T295" s="22">
        <v>1</v>
      </c>
      <c r="U295" s="22">
        <v>2</v>
      </c>
      <c r="V295" s="22">
        <v>2</v>
      </c>
      <c r="W295" s="22">
        <v>3</v>
      </c>
      <c r="X295" s="22">
        <v>2</v>
      </c>
      <c r="AJ295" s="22" t="s">
        <v>2134</v>
      </c>
      <c r="AK295" s="22">
        <v>2</v>
      </c>
      <c r="AL295" s="22">
        <v>4</v>
      </c>
      <c r="AM295" s="22">
        <v>7</v>
      </c>
      <c r="AN295" s="22">
        <v>2</v>
      </c>
      <c r="CS295" s="22" t="s">
        <v>2134</v>
      </c>
      <c r="CT295" s="22">
        <v>3</v>
      </c>
      <c r="CU295" s="22">
        <v>1</v>
      </c>
      <c r="CV295" s="22">
        <v>3</v>
      </c>
      <c r="CW295" s="22">
        <v>1</v>
      </c>
      <c r="CY295" s="22" t="s">
        <v>2134</v>
      </c>
      <c r="CZ295" s="22">
        <v>3</v>
      </c>
      <c r="DA295" s="22">
        <v>1</v>
      </c>
      <c r="DB295" s="22">
        <v>3</v>
      </c>
      <c r="DC295" s="22">
        <v>1</v>
      </c>
      <c r="DE295" s="22" t="s">
        <v>2134</v>
      </c>
      <c r="DF295" s="22">
        <v>3</v>
      </c>
      <c r="DG295" s="22">
        <v>1</v>
      </c>
      <c r="DH295" s="22">
        <v>3</v>
      </c>
      <c r="DI295" s="22">
        <v>1</v>
      </c>
      <c r="EM295" s="22" t="s">
        <v>2134</v>
      </c>
      <c r="EN295" s="22">
        <v>3</v>
      </c>
      <c r="EO295" s="22">
        <v>2</v>
      </c>
      <c r="EP295" s="22">
        <v>1</v>
      </c>
      <c r="EQ295" s="22">
        <v>2</v>
      </c>
      <c r="EX295" s="22" t="s">
        <v>2134</v>
      </c>
      <c r="EY295" s="22">
        <v>3</v>
      </c>
      <c r="EZ295" s="22">
        <v>1</v>
      </c>
      <c r="FA295" s="22">
        <v>8</v>
      </c>
      <c r="FB295" s="22">
        <v>1</v>
      </c>
      <c r="FE295" s="22" t="s">
        <v>2134</v>
      </c>
      <c r="FF295" s="22">
        <v>3</v>
      </c>
      <c r="FG295" s="22">
        <v>1</v>
      </c>
      <c r="FH295" s="22">
        <v>8</v>
      </c>
      <c r="FI295" s="22">
        <v>1</v>
      </c>
      <c r="FK295" s="22" t="s">
        <v>2134</v>
      </c>
      <c r="FL295" s="22">
        <v>3</v>
      </c>
      <c r="FM295" s="22">
        <v>1</v>
      </c>
      <c r="FN295" s="22">
        <v>8</v>
      </c>
      <c r="FO295" s="22">
        <v>1</v>
      </c>
      <c r="GG295" s="22" t="s">
        <v>2134</v>
      </c>
      <c r="GH295" s="22">
        <v>3</v>
      </c>
      <c r="GI295" s="22">
        <v>3</v>
      </c>
      <c r="GJ295" s="22">
        <v>2</v>
      </c>
      <c r="GK295" s="22">
        <v>1</v>
      </c>
      <c r="GL295" s="22">
        <v>3</v>
      </c>
      <c r="GN295" s="22" t="s">
        <v>2134</v>
      </c>
      <c r="GO295" s="22">
        <v>3</v>
      </c>
      <c r="GP295" s="22">
        <v>3</v>
      </c>
      <c r="GQ295" s="22">
        <v>2</v>
      </c>
      <c r="GR295" s="22">
        <v>1</v>
      </c>
      <c r="GS295" s="22">
        <v>3</v>
      </c>
    </row>
    <row r="296" spans="19:201">
      <c r="S296" s="22" t="s">
        <v>2134</v>
      </c>
      <c r="T296" s="22">
        <v>1</v>
      </c>
      <c r="U296" s="22">
        <v>2</v>
      </c>
      <c r="V296" s="22">
        <v>2</v>
      </c>
      <c r="W296" s="22">
        <v>3</v>
      </c>
      <c r="X296" s="22">
        <v>3</v>
      </c>
      <c r="AJ296" s="22" t="s">
        <v>2134</v>
      </c>
      <c r="AK296" s="22">
        <v>2</v>
      </c>
      <c r="AL296" s="22">
        <v>4</v>
      </c>
      <c r="AM296" s="22">
        <v>7</v>
      </c>
      <c r="AN296" s="22">
        <v>3</v>
      </c>
      <c r="CS296" s="22" t="s">
        <v>2134</v>
      </c>
      <c r="CT296" s="22">
        <v>3</v>
      </c>
      <c r="CU296" s="22">
        <v>1</v>
      </c>
      <c r="CV296" s="22">
        <v>3</v>
      </c>
      <c r="CW296" s="22">
        <v>2</v>
      </c>
      <c r="CY296" s="22" t="s">
        <v>2134</v>
      </c>
      <c r="CZ296" s="22">
        <v>3</v>
      </c>
      <c r="DA296" s="22">
        <v>1</v>
      </c>
      <c r="DB296" s="22">
        <v>3</v>
      </c>
      <c r="DC296" s="22">
        <v>2</v>
      </c>
      <c r="DE296" s="22" t="s">
        <v>2134</v>
      </c>
      <c r="DF296" s="22">
        <v>3</v>
      </c>
      <c r="DG296" s="22">
        <v>1</v>
      </c>
      <c r="DH296" s="22">
        <v>3</v>
      </c>
      <c r="DI296" s="22">
        <v>2</v>
      </c>
      <c r="EM296" s="22" t="s">
        <v>2134</v>
      </c>
      <c r="EN296" s="22">
        <v>3</v>
      </c>
      <c r="EO296" s="22">
        <v>2</v>
      </c>
      <c r="EP296" s="22">
        <v>1</v>
      </c>
      <c r="EQ296" s="22">
        <v>3</v>
      </c>
      <c r="EX296" s="22" t="s">
        <v>2134</v>
      </c>
      <c r="EY296" s="22">
        <v>3</v>
      </c>
      <c r="EZ296" s="22">
        <v>1</v>
      </c>
      <c r="FA296" s="22">
        <v>8</v>
      </c>
      <c r="FB296" s="22">
        <v>2</v>
      </c>
      <c r="FE296" s="22" t="s">
        <v>2134</v>
      </c>
      <c r="FF296" s="22">
        <v>3</v>
      </c>
      <c r="FG296" s="22">
        <v>1</v>
      </c>
      <c r="FH296" s="22">
        <v>8</v>
      </c>
      <c r="FI296" s="22">
        <v>2</v>
      </c>
      <c r="FK296" s="22" t="s">
        <v>2134</v>
      </c>
      <c r="FL296" s="22">
        <v>3</v>
      </c>
      <c r="FM296" s="22">
        <v>1</v>
      </c>
      <c r="FN296" s="22">
        <v>8</v>
      </c>
      <c r="FO296" s="22">
        <v>2</v>
      </c>
      <c r="GG296" s="22" t="s">
        <v>2134</v>
      </c>
      <c r="GH296" s="22">
        <v>3</v>
      </c>
      <c r="GI296" s="22">
        <v>3</v>
      </c>
      <c r="GJ296" s="22">
        <v>2</v>
      </c>
      <c r="GK296" s="22">
        <v>2</v>
      </c>
      <c r="GL296" s="22">
        <v>1</v>
      </c>
      <c r="GN296" s="22" t="s">
        <v>2134</v>
      </c>
      <c r="GO296" s="22">
        <v>3</v>
      </c>
      <c r="GP296" s="22">
        <v>3</v>
      </c>
      <c r="GQ296" s="22">
        <v>2</v>
      </c>
      <c r="GR296" s="22">
        <v>2</v>
      </c>
      <c r="GS296" s="22">
        <v>1</v>
      </c>
    </row>
    <row r="297" spans="19:201">
      <c r="S297" s="22" t="s">
        <v>2134</v>
      </c>
      <c r="T297" s="22">
        <v>1</v>
      </c>
      <c r="U297" s="22">
        <v>2</v>
      </c>
      <c r="V297" s="22">
        <v>2</v>
      </c>
      <c r="W297" s="22">
        <v>3</v>
      </c>
      <c r="X297" s="22">
        <v>4</v>
      </c>
      <c r="AJ297" s="22" t="s">
        <v>2134</v>
      </c>
      <c r="AK297" s="22">
        <v>2</v>
      </c>
      <c r="AL297" s="22">
        <v>4</v>
      </c>
      <c r="AM297" s="22">
        <v>7</v>
      </c>
      <c r="AN297" s="22">
        <v>4</v>
      </c>
      <c r="CS297" s="22" t="s">
        <v>2134</v>
      </c>
      <c r="CT297" s="22">
        <v>3</v>
      </c>
      <c r="CU297" s="22">
        <v>1</v>
      </c>
      <c r="CV297" s="22">
        <v>3</v>
      </c>
      <c r="CW297" s="22">
        <v>3</v>
      </c>
      <c r="CY297" s="22" t="s">
        <v>2134</v>
      </c>
      <c r="CZ297" s="22">
        <v>3</v>
      </c>
      <c r="DA297" s="22">
        <v>1</v>
      </c>
      <c r="DB297" s="22">
        <v>3</v>
      </c>
      <c r="DC297" s="22">
        <v>3</v>
      </c>
      <c r="DE297" s="22" t="s">
        <v>2134</v>
      </c>
      <c r="DF297" s="22">
        <v>3</v>
      </c>
      <c r="DG297" s="22">
        <v>1</v>
      </c>
      <c r="DH297" s="22">
        <v>3</v>
      </c>
      <c r="DI297" s="22">
        <v>3</v>
      </c>
      <c r="EM297" s="22" t="s">
        <v>2134</v>
      </c>
      <c r="EN297" s="22">
        <v>3</v>
      </c>
      <c r="EO297" s="22">
        <v>2</v>
      </c>
      <c r="EP297" s="22">
        <v>1</v>
      </c>
      <c r="EQ297" s="22">
        <v>4</v>
      </c>
      <c r="EX297" s="22" t="s">
        <v>2134</v>
      </c>
      <c r="EY297" s="22">
        <v>3</v>
      </c>
      <c r="EZ297" s="22">
        <v>1</v>
      </c>
      <c r="FA297" s="22">
        <v>8</v>
      </c>
      <c r="FB297" s="22">
        <v>3</v>
      </c>
      <c r="FE297" s="22" t="s">
        <v>2134</v>
      </c>
      <c r="FF297" s="22">
        <v>3</v>
      </c>
      <c r="FG297" s="22">
        <v>1</v>
      </c>
      <c r="FH297" s="22">
        <v>8</v>
      </c>
      <c r="FI297" s="22">
        <v>3</v>
      </c>
      <c r="FK297" s="22" t="s">
        <v>2134</v>
      </c>
      <c r="FL297" s="22">
        <v>3</v>
      </c>
      <c r="FM297" s="22">
        <v>1</v>
      </c>
      <c r="FN297" s="22">
        <v>8</v>
      </c>
      <c r="FO297" s="22">
        <v>3</v>
      </c>
      <c r="GG297" s="22">
        <v>9237905</v>
      </c>
      <c r="GH297" s="22">
        <v>3</v>
      </c>
      <c r="GI297" s="22">
        <v>3</v>
      </c>
      <c r="GJ297" s="22">
        <v>2</v>
      </c>
      <c r="GK297" s="22">
        <v>2</v>
      </c>
      <c r="GL297" s="22">
        <v>2</v>
      </c>
      <c r="GN297" s="22" t="s">
        <v>2134</v>
      </c>
      <c r="GO297" s="22">
        <v>3</v>
      </c>
      <c r="GP297" s="22">
        <v>3</v>
      </c>
      <c r="GQ297" s="22">
        <v>2</v>
      </c>
      <c r="GR297" s="22">
        <v>2</v>
      </c>
      <c r="GS297" s="22">
        <v>2</v>
      </c>
    </row>
    <row r="298" spans="19:201">
      <c r="S298" s="22" t="s">
        <v>2134</v>
      </c>
      <c r="T298" s="22">
        <v>1</v>
      </c>
      <c r="U298" s="22">
        <v>2</v>
      </c>
      <c r="V298" s="22">
        <v>2</v>
      </c>
      <c r="W298" s="22">
        <v>4</v>
      </c>
      <c r="X298" s="22">
        <v>1</v>
      </c>
      <c r="AI298" s="253"/>
      <c r="AJ298" s="22" t="s">
        <v>2134</v>
      </c>
      <c r="AK298" s="22">
        <v>2</v>
      </c>
      <c r="AL298" s="22">
        <v>4</v>
      </c>
      <c r="AM298" s="22">
        <v>7</v>
      </c>
      <c r="AN298" s="22">
        <v>5</v>
      </c>
      <c r="CS298" s="22" t="s">
        <v>2134</v>
      </c>
      <c r="CT298" s="22">
        <v>3</v>
      </c>
      <c r="CU298" s="22">
        <v>1</v>
      </c>
      <c r="CV298" s="22">
        <v>3</v>
      </c>
      <c r="CW298" s="22">
        <v>4</v>
      </c>
      <c r="CY298" s="22" t="s">
        <v>2134</v>
      </c>
      <c r="CZ298" s="22">
        <v>3</v>
      </c>
      <c r="DA298" s="22">
        <v>1</v>
      </c>
      <c r="DB298" s="22">
        <v>3</v>
      </c>
      <c r="DC298" s="22">
        <v>4</v>
      </c>
      <c r="DE298" s="22" t="s">
        <v>2134</v>
      </c>
      <c r="DF298" s="22">
        <v>3</v>
      </c>
      <c r="DG298" s="22">
        <v>1</v>
      </c>
      <c r="DH298" s="22">
        <v>3</v>
      </c>
      <c r="DI298" s="22">
        <v>4</v>
      </c>
      <c r="EM298" s="22" t="s">
        <v>2134</v>
      </c>
      <c r="EN298" s="22">
        <v>3</v>
      </c>
      <c r="EO298" s="22">
        <v>2</v>
      </c>
      <c r="EP298" s="22">
        <v>1</v>
      </c>
      <c r="EQ298" s="22">
        <v>5</v>
      </c>
      <c r="EX298" s="22" t="s">
        <v>2134</v>
      </c>
      <c r="EY298" s="22">
        <v>3</v>
      </c>
      <c r="EZ298" s="22">
        <v>1</v>
      </c>
      <c r="FA298" s="22">
        <v>8</v>
      </c>
      <c r="FB298" s="22">
        <v>4</v>
      </c>
      <c r="FE298" s="22" t="s">
        <v>2134</v>
      </c>
      <c r="FF298" s="22">
        <v>3</v>
      </c>
      <c r="FG298" s="22">
        <v>1</v>
      </c>
      <c r="FH298" s="22">
        <v>8</v>
      </c>
      <c r="FI298" s="22">
        <v>4</v>
      </c>
      <c r="FK298" s="22" t="s">
        <v>2134</v>
      </c>
      <c r="FL298" s="22">
        <v>3</v>
      </c>
      <c r="FM298" s="22">
        <v>1</v>
      </c>
      <c r="FN298" s="22">
        <v>8</v>
      </c>
      <c r="FO298" s="22">
        <v>4</v>
      </c>
      <c r="GG298" s="22">
        <v>9237901</v>
      </c>
      <c r="GH298" s="22">
        <v>3</v>
      </c>
      <c r="GI298" s="22">
        <v>3</v>
      </c>
      <c r="GJ298" s="22">
        <v>2</v>
      </c>
      <c r="GK298" s="22">
        <v>2</v>
      </c>
      <c r="GL298" s="22">
        <v>3</v>
      </c>
      <c r="GN298" s="22" t="s">
        <v>2134</v>
      </c>
      <c r="GO298" s="22">
        <v>3</v>
      </c>
      <c r="GP298" s="22">
        <v>3</v>
      </c>
      <c r="GQ298" s="22">
        <v>2</v>
      </c>
      <c r="GR298" s="22">
        <v>2</v>
      </c>
      <c r="GS298" s="22">
        <v>3</v>
      </c>
    </row>
    <row r="299" spans="19:201">
      <c r="S299" s="22" t="s">
        <v>2134</v>
      </c>
      <c r="T299" s="22">
        <v>1</v>
      </c>
      <c r="U299" s="22">
        <v>2</v>
      </c>
      <c r="V299" s="22">
        <v>2</v>
      </c>
      <c r="W299" s="22">
        <v>4</v>
      </c>
      <c r="X299" s="22">
        <v>2</v>
      </c>
      <c r="AJ299" s="22" t="s">
        <v>2691</v>
      </c>
      <c r="AK299" s="22">
        <v>3</v>
      </c>
      <c r="AL299" s="22">
        <v>1</v>
      </c>
      <c r="AM299" s="22">
        <v>1</v>
      </c>
      <c r="AN299" s="22">
        <v>1</v>
      </c>
      <c r="CS299" s="22" t="s">
        <v>2134</v>
      </c>
      <c r="CT299" s="22">
        <v>3</v>
      </c>
      <c r="CU299" s="22">
        <v>1</v>
      </c>
      <c r="CV299" s="22">
        <v>3</v>
      </c>
      <c r="CW299" s="22">
        <v>5</v>
      </c>
      <c r="CY299" s="22" t="s">
        <v>2134</v>
      </c>
      <c r="CZ299" s="22">
        <v>3</v>
      </c>
      <c r="DA299" s="22">
        <v>1</v>
      </c>
      <c r="DB299" s="22">
        <v>3</v>
      </c>
      <c r="DC299" s="22">
        <v>5</v>
      </c>
      <c r="DE299" s="22" t="s">
        <v>2134</v>
      </c>
      <c r="DF299" s="22">
        <v>3</v>
      </c>
      <c r="DG299" s="22">
        <v>1</v>
      </c>
      <c r="DH299" s="22">
        <v>3</v>
      </c>
      <c r="DI299" s="22">
        <v>5</v>
      </c>
      <c r="EM299" s="22" t="s">
        <v>2134</v>
      </c>
      <c r="EN299" s="22">
        <v>3</v>
      </c>
      <c r="EO299" s="22">
        <v>2</v>
      </c>
      <c r="EP299" s="22">
        <v>1</v>
      </c>
      <c r="EQ299" s="22">
        <v>6</v>
      </c>
      <c r="EX299" s="22" t="s">
        <v>2134</v>
      </c>
      <c r="EY299" s="22">
        <v>3</v>
      </c>
      <c r="EZ299" s="22">
        <v>1</v>
      </c>
      <c r="FA299" s="22">
        <v>9</v>
      </c>
      <c r="FB299" s="22">
        <v>1</v>
      </c>
      <c r="FE299" s="22" t="s">
        <v>2134</v>
      </c>
      <c r="FF299" s="22">
        <v>3</v>
      </c>
      <c r="FG299" s="22">
        <v>1</v>
      </c>
      <c r="FH299" s="22">
        <v>9</v>
      </c>
      <c r="FI299" s="22">
        <v>1</v>
      </c>
      <c r="FK299" s="22" t="s">
        <v>2134</v>
      </c>
      <c r="FL299" s="22">
        <v>3</v>
      </c>
      <c r="FM299" s="22">
        <v>1</v>
      </c>
      <c r="FN299" s="22">
        <v>9</v>
      </c>
      <c r="FO299" s="22">
        <v>1</v>
      </c>
      <c r="GG299" s="22" t="s">
        <v>2134</v>
      </c>
      <c r="GH299" s="22">
        <v>3</v>
      </c>
      <c r="GI299" s="22">
        <v>3</v>
      </c>
      <c r="GJ299" s="22">
        <v>2</v>
      </c>
      <c r="GK299" s="22">
        <v>3</v>
      </c>
      <c r="GL299" s="22">
        <v>1</v>
      </c>
      <c r="GN299" s="22" t="s">
        <v>2134</v>
      </c>
      <c r="GO299" s="22">
        <v>3</v>
      </c>
      <c r="GP299" s="22">
        <v>3</v>
      </c>
      <c r="GQ299" s="22">
        <v>2</v>
      </c>
      <c r="GR299" s="22">
        <v>3</v>
      </c>
      <c r="GS299" s="22">
        <v>1</v>
      </c>
    </row>
    <row r="300" spans="19:201">
      <c r="S300" s="22" t="s">
        <v>2134</v>
      </c>
      <c r="T300" s="22">
        <v>1</v>
      </c>
      <c r="U300" s="22">
        <v>2</v>
      </c>
      <c r="V300" s="22">
        <v>2</v>
      </c>
      <c r="W300" s="22">
        <v>4</v>
      </c>
      <c r="X300" s="22">
        <v>3</v>
      </c>
      <c r="AJ300" s="22" t="s">
        <v>2134</v>
      </c>
      <c r="AK300" s="22">
        <v>3</v>
      </c>
      <c r="AL300" s="22">
        <v>1</v>
      </c>
      <c r="AM300" s="22">
        <v>1</v>
      </c>
      <c r="AN300" s="22">
        <v>2</v>
      </c>
      <c r="CS300" s="22" t="s">
        <v>2134</v>
      </c>
      <c r="CT300" s="22">
        <v>3</v>
      </c>
      <c r="CU300" s="22">
        <v>1</v>
      </c>
      <c r="CV300" s="22">
        <v>3</v>
      </c>
      <c r="CW300" s="22">
        <v>6</v>
      </c>
      <c r="CY300" s="22" t="s">
        <v>2134</v>
      </c>
      <c r="CZ300" s="22">
        <v>3</v>
      </c>
      <c r="DA300" s="22">
        <v>1</v>
      </c>
      <c r="DB300" s="22">
        <v>3</v>
      </c>
      <c r="DC300" s="22">
        <v>6</v>
      </c>
      <c r="DE300" s="22" t="s">
        <v>2134</v>
      </c>
      <c r="DF300" s="22">
        <v>3</v>
      </c>
      <c r="DG300" s="22">
        <v>1</v>
      </c>
      <c r="DH300" s="22">
        <v>3</v>
      </c>
      <c r="DI300" s="22">
        <v>6</v>
      </c>
      <c r="EM300" s="22" t="s">
        <v>2134</v>
      </c>
      <c r="EN300" s="22">
        <v>3</v>
      </c>
      <c r="EO300" s="22">
        <v>2</v>
      </c>
      <c r="EP300" s="22">
        <v>1</v>
      </c>
      <c r="EQ300" s="22">
        <v>7</v>
      </c>
      <c r="EX300" s="22" t="s">
        <v>2134</v>
      </c>
      <c r="EY300" s="22">
        <v>3</v>
      </c>
      <c r="EZ300" s="22">
        <v>1</v>
      </c>
      <c r="FA300" s="22">
        <v>9</v>
      </c>
      <c r="FB300" s="22">
        <v>2</v>
      </c>
      <c r="FE300" s="22" t="s">
        <v>2134</v>
      </c>
      <c r="FF300" s="22">
        <v>3</v>
      </c>
      <c r="FG300" s="22">
        <v>1</v>
      </c>
      <c r="FH300" s="22">
        <v>9</v>
      </c>
      <c r="FI300" s="22">
        <v>2</v>
      </c>
      <c r="FK300" s="22" t="s">
        <v>2134</v>
      </c>
      <c r="FL300" s="22">
        <v>3</v>
      </c>
      <c r="FM300" s="22">
        <v>1</v>
      </c>
      <c r="FN300" s="22">
        <v>9</v>
      </c>
      <c r="FO300" s="22">
        <v>2</v>
      </c>
      <c r="GG300" s="22">
        <v>9237880</v>
      </c>
      <c r="GH300" s="22">
        <v>3</v>
      </c>
      <c r="GI300" s="22">
        <v>3</v>
      </c>
      <c r="GJ300" s="22">
        <v>2</v>
      </c>
      <c r="GK300" s="22">
        <v>3</v>
      </c>
      <c r="GL300" s="22">
        <v>2</v>
      </c>
      <c r="GN300" s="22" t="s">
        <v>2134</v>
      </c>
      <c r="GO300" s="22">
        <v>3</v>
      </c>
      <c r="GP300" s="22">
        <v>3</v>
      </c>
      <c r="GQ300" s="22">
        <v>2</v>
      </c>
      <c r="GR300" s="22">
        <v>3</v>
      </c>
      <c r="GS300" s="22">
        <v>2</v>
      </c>
    </row>
    <row r="301" spans="19:201">
      <c r="S301" s="22" t="s">
        <v>2134</v>
      </c>
      <c r="T301" s="22">
        <v>1</v>
      </c>
      <c r="U301" s="22">
        <v>2</v>
      </c>
      <c r="V301" s="22">
        <v>2</v>
      </c>
      <c r="W301" s="22">
        <v>4</v>
      </c>
      <c r="X301" s="22">
        <v>4</v>
      </c>
      <c r="AJ301" s="22" t="s">
        <v>2134</v>
      </c>
      <c r="AK301" s="22">
        <v>3</v>
      </c>
      <c r="AL301" s="22">
        <v>1</v>
      </c>
      <c r="AM301" s="22">
        <v>1</v>
      </c>
      <c r="AN301" s="22">
        <v>3</v>
      </c>
      <c r="CS301" s="22" t="s">
        <v>2134</v>
      </c>
      <c r="CT301" s="22">
        <v>3</v>
      </c>
      <c r="CU301" s="22">
        <v>1</v>
      </c>
      <c r="CV301" s="22">
        <v>3</v>
      </c>
      <c r="CW301" s="22">
        <v>7</v>
      </c>
      <c r="CY301" s="22" t="s">
        <v>2134</v>
      </c>
      <c r="CZ301" s="22">
        <v>3</v>
      </c>
      <c r="DA301" s="22">
        <v>1</v>
      </c>
      <c r="DB301" s="22">
        <v>3</v>
      </c>
      <c r="DC301" s="22">
        <v>7</v>
      </c>
      <c r="DE301" s="22" t="s">
        <v>2134</v>
      </c>
      <c r="DF301" s="22">
        <v>3</v>
      </c>
      <c r="DG301" s="22">
        <v>1</v>
      </c>
      <c r="DH301" s="22">
        <v>3</v>
      </c>
      <c r="DI301" s="22">
        <v>7</v>
      </c>
      <c r="EM301" s="22" t="s">
        <v>2134</v>
      </c>
      <c r="EN301" s="22">
        <v>3</v>
      </c>
      <c r="EO301" s="22">
        <v>2</v>
      </c>
      <c r="EP301" s="22">
        <v>1</v>
      </c>
      <c r="EQ301" s="22">
        <v>8</v>
      </c>
      <c r="EX301" s="22" t="s">
        <v>2134</v>
      </c>
      <c r="EY301" s="22">
        <v>3</v>
      </c>
      <c r="EZ301" s="22">
        <v>1</v>
      </c>
      <c r="FA301" s="22">
        <v>9</v>
      </c>
      <c r="FB301" s="22">
        <v>3</v>
      </c>
      <c r="FE301" s="22" t="s">
        <v>2134</v>
      </c>
      <c r="FF301" s="22">
        <v>3</v>
      </c>
      <c r="FG301" s="22">
        <v>1</v>
      </c>
      <c r="FH301" s="22">
        <v>9</v>
      </c>
      <c r="FI301" s="22">
        <v>3</v>
      </c>
      <c r="FK301" s="22" t="s">
        <v>2134</v>
      </c>
      <c r="FL301" s="22">
        <v>3</v>
      </c>
      <c r="FM301" s="22">
        <v>1</v>
      </c>
      <c r="FN301" s="22">
        <v>9</v>
      </c>
      <c r="FO301" s="22">
        <v>3</v>
      </c>
      <c r="GG301" s="22">
        <v>9237880</v>
      </c>
      <c r="GH301" s="22">
        <v>3</v>
      </c>
      <c r="GI301" s="22">
        <v>3</v>
      </c>
      <c r="GJ301" s="22">
        <v>2</v>
      </c>
      <c r="GK301" s="22">
        <v>3</v>
      </c>
      <c r="GL301" s="22">
        <v>3</v>
      </c>
      <c r="GN301" s="22" t="s">
        <v>2134</v>
      </c>
      <c r="GO301" s="22">
        <v>3</v>
      </c>
      <c r="GP301" s="22">
        <v>3</v>
      </c>
      <c r="GQ301" s="22">
        <v>2</v>
      </c>
      <c r="GR301" s="22">
        <v>3</v>
      </c>
      <c r="GS301" s="22">
        <v>3</v>
      </c>
    </row>
    <row r="302" spans="19:201">
      <c r="S302" s="22" t="s">
        <v>2134</v>
      </c>
      <c r="T302" s="22">
        <v>1</v>
      </c>
      <c r="U302" s="22">
        <v>2</v>
      </c>
      <c r="V302" s="22">
        <v>2</v>
      </c>
      <c r="W302" s="22">
        <v>5</v>
      </c>
      <c r="X302" s="22">
        <v>1</v>
      </c>
      <c r="AJ302" s="22" t="s">
        <v>2134</v>
      </c>
      <c r="AK302" s="22">
        <v>3</v>
      </c>
      <c r="AL302" s="22">
        <v>1</v>
      </c>
      <c r="AM302" s="22">
        <v>1</v>
      </c>
      <c r="AN302" s="22">
        <v>4</v>
      </c>
      <c r="CS302" s="22" t="s">
        <v>2134</v>
      </c>
      <c r="CT302" s="22">
        <v>3</v>
      </c>
      <c r="CU302" s="22">
        <v>1</v>
      </c>
      <c r="CV302" s="22">
        <v>3</v>
      </c>
      <c r="CW302" s="22">
        <v>8</v>
      </c>
      <c r="CY302" s="22" t="s">
        <v>2134</v>
      </c>
      <c r="CZ302" s="22">
        <v>3</v>
      </c>
      <c r="DA302" s="22">
        <v>1</v>
      </c>
      <c r="DB302" s="22">
        <v>3</v>
      </c>
      <c r="DC302" s="22">
        <v>8</v>
      </c>
      <c r="DE302" s="22" t="s">
        <v>2134</v>
      </c>
      <c r="DF302" s="22">
        <v>3</v>
      </c>
      <c r="DG302" s="22">
        <v>1</v>
      </c>
      <c r="DH302" s="22">
        <v>3</v>
      </c>
      <c r="DI302" s="22">
        <v>8</v>
      </c>
      <c r="EM302" s="22" t="s">
        <v>2134</v>
      </c>
      <c r="EN302" s="22">
        <v>3</v>
      </c>
      <c r="EO302" s="22">
        <v>2</v>
      </c>
      <c r="EP302" s="22">
        <v>1</v>
      </c>
      <c r="EQ302" s="22">
        <v>9</v>
      </c>
      <c r="EX302" s="22" t="s">
        <v>2134</v>
      </c>
      <c r="EY302" s="22">
        <v>3</v>
      </c>
      <c r="EZ302" s="22">
        <v>1</v>
      </c>
      <c r="FA302" s="22">
        <v>9</v>
      </c>
      <c r="FB302" s="22">
        <v>4</v>
      </c>
      <c r="FE302" s="22" t="s">
        <v>2134</v>
      </c>
      <c r="FF302" s="22">
        <v>3</v>
      </c>
      <c r="FG302" s="22">
        <v>1</v>
      </c>
      <c r="FH302" s="22">
        <v>9</v>
      </c>
      <c r="FI302" s="22">
        <v>4</v>
      </c>
      <c r="FK302" s="22" t="s">
        <v>2134</v>
      </c>
      <c r="FL302" s="22">
        <v>3</v>
      </c>
      <c r="FM302" s="22">
        <v>1</v>
      </c>
      <c r="FN302" s="22">
        <v>9</v>
      </c>
      <c r="FO302" s="22">
        <v>4</v>
      </c>
      <c r="GG302" s="22" t="s">
        <v>2134</v>
      </c>
      <c r="GH302" s="22">
        <v>3</v>
      </c>
      <c r="GI302" s="22">
        <v>3</v>
      </c>
      <c r="GJ302" s="22">
        <v>3</v>
      </c>
      <c r="GK302" s="22">
        <v>1</v>
      </c>
      <c r="GL302" s="22">
        <v>1</v>
      </c>
      <c r="GN302" s="22" t="s">
        <v>2134</v>
      </c>
      <c r="GO302" s="22">
        <v>3</v>
      </c>
      <c r="GP302" s="22">
        <v>3</v>
      </c>
      <c r="GQ302" s="22">
        <v>3</v>
      </c>
      <c r="GR302" s="22">
        <v>1</v>
      </c>
      <c r="GS302" s="22">
        <v>1</v>
      </c>
    </row>
    <row r="303" spans="19:201">
      <c r="S303" s="22" t="s">
        <v>2134</v>
      </c>
      <c r="T303" s="22">
        <v>1</v>
      </c>
      <c r="U303" s="22">
        <v>2</v>
      </c>
      <c r="V303" s="22">
        <v>2</v>
      </c>
      <c r="W303" s="22">
        <v>5</v>
      </c>
      <c r="X303" s="22">
        <v>2</v>
      </c>
      <c r="AJ303" s="22" t="s">
        <v>2134</v>
      </c>
      <c r="AK303" s="22">
        <v>3</v>
      </c>
      <c r="AL303" s="22">
        <v>1</v>
      </c>
      <c r="AM303" s="22">
        <v>1</v>
      </c>
      <c r="AN303" s="22">
        <v>5</v>
      </c>
      <c r="CS303" s="22" t="s">
        <v>2134</v>
      </c>
      <c r="CT303" s="22">
        <v>3</v>
      </c>
      <c r="CU303" s="22">
        <v>1</v>
      </c>
      <c r="CV303" s="22">
        <v>4</v>
      </c>
      <c r="CW303" s="22">
        <v>1</v>
      </c>
      <c r="CY303" s="22" t="s">
        <v>2134</v>
      </c>
      <c r="CZ303" s="22">
        <v>3</v>
      </c>
      <c r="DA303" s="22">
        <v>1</v>
      </c>
      <c r="DB303" s="22">
        <v>4</v>
      </c>
      <c r="DC303" s="22">
        <v>1</v>
      </c>
      <c r="DE303" s="22" t="s">
        <v>2134</v>
      </c>
      <c r="DF303" s="22">
        <v>3</v>
      </c>
      <c r="DG303" s="22">
        <v>1</v>
      </c>
      <c r="DH303" s="22">
        <v>4</v>
      </c>
      <c r="DI303" s="22">
        <v>1</v>
      </c>
      <c r="EM303" s="22" t="s">
        <v>2134</v>
      </c>
      <c r="EN303" s="22">
        <v>3</v>
      </c>
      <c r="EO303" s="22">
        <v>2</v>
      </c>
      <c r="EP303" s="22">
        <v>2</v>
      </c>
      <c r="EQ303" s="22">
        <v>1</v>
      </c>
      <c r="EX303" s="22" t="s">
        <v>2134</v>
      </c>
      <c r="EY303" s="22">
        <v>3</v>
      </c>
      <c r="EZ303" s="22">
        <v>2</v>
      </c>
      <c r="FA303" s="22">
        <v>1</v>
      </c>
      <c r="FB303" s="22">
        <v>1</v>
      </c>
      <c r="FE303" s="22" t="s">
        <v>2134</v>
      </c>
      <c r="FF303" s="22">
        <v>3</v>
      </c>
      <c r="FG303" s="22">
        <v>2</v>
      </c>
      <c r="FH303" s="22">
        <v>1</v>
      </c>
      <c r="FI303" s="22">
        <v>1</v>
      </c>
      <c r="FK303" s="22" t="s">
        <v>2134</v>
      </c>
      <c r="FL303" s="22">
        <v>3</v>
      </c>
      <c r="FM303" s="22">
        <v>2</v>
      </c>
      <c r="FN303" s="22">
        <v>1</v>
      </c>
      <c r="FO303" s="22">
        <v>1</v>
      </c>
      <c r="GG303" s="22" t="s">
        <v>2134</v>
      </c>
      <c r="GH303" s="22">
        <v>3</v>
      </c>
      <c r="GI303" s="22">
        <v>3</v>
      </c>
      <c r="GJ303" s="22">
        <v>3</v>
      </c>
      <c r="GK303" s="22">
        <v>1</v>
      </c>
      <c r="GL303" s="22">
        <v>2</v>
      </c>
      <c r="GN303" s="22" t="s">
        <v>2134</v>
      </c>
      <c r="GO303" s="22">
        <v>3</v>
      </c>
      <c r="GP303" s="22">
        <v>3</v>
      </c>
      <c r="GQ303" s="22">
        <v>3</v>
      </c>
      <c r="GR303" s="22">
        <v>1</v>
      </c>
      <c r="GS303" s="22">
        <v>2</v>
      </c>
    </row>
    <row r="304" spans="19:201">
      <c r="S304" s="22" t="s">
        <v>2134</v>
      </c>
      <c r="T304" s="22">
        <v>1</v>
      </c>
      <c r="U304" s="22">
        <v>2</v>
      </c>
      <c r="V304" s="22">
        <v>2</v>
      </c>
      <c r="W304" s="22">
        <v>5</v>
      </c>
      <c r="X304" s="22">
        <v>3</v>
      </c>
      <c r="AJ304" s="22" t="s">
        <v>2134</v>
      </c>
      <c r="AK304" s="22">
        <v>3</v>
      </c>
      <c r="AL304" s="22">
        <v>1</v>
      </c>
      <c r="AM304" s="22">
        <v>2</v>
      </c>
      <c r="AN304" s="22">
        <v>1</v>
      </c>
      <c r="CS304" s="22" t="s">
        <v>2134</v>
      </c>
      <c r="CT304" s="22">
        <v>3</v>
      </c>
      <c r="CU304" s="22">
        <v>1</v>
      </c>
      <c r="CV304" s="22">
        <v>4</v>
      </c>
      <c r="CW304" s="22">
        <v>2</v>
      </c>
      <c r="CY304" s="22" t="s">
        <v>2134</v>
      </c>
      <c r="CZ304" s="22">
        <v>3</v>
      </c>
      <c r="DA304" s="22">
        <v>1</v>
      </c>
      <c r="DB304" s="22">
        <v>4</v>
      </c>
      <c r="DC304" s="22">
        <v>2</v>
      </c>
      <c r="DE304" s="22" t="s">
        <v>2134</v>
      </c>
      <c r="DF304" s="22">
        <v>3</v>
      </c>
      <c r="DG304" s="22">
        <v>1</v>
      </c>
      <c r="DH304" s="22">
        <v>4</v>
      </c>
      <c r="DI304" s="22">
        <v>2</v>
      </c>
      <c r="EM304" s="22" t="s">
        <v>2134</v>
      </c>
      <c r="EN304" s="22">
        <v>3</v>
      </c>
      <c r="EO304" s="22">
        <v>2</v>
      </c>
      <c r="EP304" s="22">
        <v>2</v>
      </c>
      <c r="EQ304" s="22">
        <v>2</v>
      </c>
      <c r="EX304" s="22" t="s">
        <v>2134</v>
      </c>
      <c r="EY304" s="22">
        <v>3</v>
      </c>
      <c r="EZ304" s="22">
        <v>2</v>
      </c>
      <c r="FA304" s="22">
        <v>1</v>
      </c>
      <c r="FB304" s="22">
        <v>2</v>
      </c>
      <c r="FE304" s="22" t="s">
        <v>2134</v>
      </c>
      <c r="FF304" s="22">
        <v>3</v>
      </c>
      <c r="FG304" s="22">
        <v>2</v>
      </c>
      <c r="FH304" s="22">
        <v>1</v>
      </c>
      <c r="FI304" s="22">
        <v>2</v>
      </c>
      <c r="FK304" s="22" t="s">
        <v>2134</v>
      </c>
      <c r="FL304" s="22">
        <v>3</v>
      </c>
      <c r="FM304" s="22">
        <v>2</v>
      </c>
      <c r="FN304" s="22">
        <v>1</v>
      </c>
      <c r="FO304" s="22">
        <v>2</v>
      </c>
      <c r="GG304" s="22" t="s">
        <v>2134</v>
      </c>
      <c r="GH304" s="22">
        <v>3</v>
      </c>
      <c r="GI304" s="22">
        <v>3</v>
      </c>
      <c r="GJ304" s="22">
        <v>3</v>
      </c>
      <c r="GK304" s="22">
        <v>1</v>
      </c>
      <c r="GL304" s="22">
        <v>3</v>
      </c>
      <c r="GN304" s="22" t="s">
        <v>2134</v>
      </c>
      <c r="GO304" s="22">
        <v>3</v>
      </c>
      <c r="GP304" s="22">
        <v>3</v>
      </c>
      <c r="GQ304" s="22">
        <v>3</v>
      </c>
      <c r="GR304" s="22">
        <v>1</v>
      </c>
      <c r="GS304" s="22">
        <v>3</v>
      </c>
    </row>
    <row r="305" spans="19:201">
      <c r="S305" s="22" t="s">
        <v>2134</v>
      </c>
      <c r="T305" s="22">
        <v>1</v>
      </c>
      <c r="U305" s="22">
        <v>2</v>
      </c>
      <c r="V305" s="22">
        <v>2</v>
      </c>
      <c r="W305" s="22">
        <v>5</v>
      </c>
      <c r="X305" s="22">
        <v>4</v>
      </c>
      <c r="AJ305" s="22" t="s">
        <v>2134</v>
      </c>
      <c r="AK305" s="22">
        <v>3</v>
      </c>
      <c r="AL305" s="22">
        <v>1</v>
      </c>
      <c r="AM305" s="22">
        <v>2</v>
      </c>
      <c r="AN305" s="22">
        <v>2</v>
      </c>
      <c r="CS305" s="22" t="s">
        <v>2134</v>
      </c>
      <c r="CT305" s="22">
        <v>3</v>
      </c>
      <c r="CU305" s="22">
        <v>1</v>
      </c>
      <c r="CV305" s="22">
        <v>4</v>
      </c>
      <c r="CW305" s="22">
        <v>3</v>
      </c>
      <c r="CY305" s="22" t="s">
        <v>2134</v>
      </c>
      <c r="CZ305" s="22">
        <v>3</v>
      </c>
      <c r="DA305" s="22">
        <v>1</v>
      </c>
      <c r="DB305" s="22">
        <v>4</v>
      </c>
      <c r="DC305" s="22">
        <v>3</v>
      </c>
      <c r="DE305" s="22" t="s">
        <v>2134</v>
      </c>
      <c r="DF305" s="22">
        <v>3</v>
      </c>
      <c r="DG305" s="22">
        <v>1</v>
      </c>
      <c r="DH305" s="22">
        <v>4</v>
      </c>
      <c r="DI305" s="22">
        <v>3</v>
      </c>
      <c r="EM305" s="22" t="s">
        <v>2134</v>
      </c>
      <c r="EN305" s="22">
        <v>3</v>
      </c>
      <c r="EO305" s="22">
        <v>2</v>
      </c>
      <c r="EP305" s="22">
        <v>2</v>
      </c>
      <c r="EQ305" s="22">
        <v>3</v>
      </c>
      <c r="EX305" s="22" t="s">
        <v>2134</v>
      </c>
      <c r="EY305" s="22">
        <v>3</v>
      </c>
      <c r="EZ305" s="22">
        <v>2</v>
      </c>
      <c r="FA305" s="22">
        <v>1</v>
      </c>
      <c r="FB305" s="22">
        <v>3</v>
      </c>
      <c r="FE305" s="22" t="s">
        <v>2134</v>
      </c>
      <c r="FF305" s="22">
        <v>3</v>
      </c>
      <c r="FG305" s="22">
        <v>2</v>
      </c>
      <c r="FH305" s="22">
        <v>1</v>
      </c>
      <c r="FI305" s="22">
        <v>3</v>
      </c>
      <c r="FK305" s="22" t="s">
        <v>2134</v>
      </c>
      <c r="FL305" s="22">
        <v>3</v>
      </c>
      <c r="FM305" s="22">
        <v>2</v>
      </c>
      <c r="FN305" s="22">
        <v>1</v>
      </c>
      <c r="FO305" s="22">
        <v>3</v>
      </c>
      <c r="GG305" s="22" t="s">
        <v>2134</v>
      </c>
      <c r="GH305" s="22">
        <v>3</v>
      </c>
      <c r="GI305" s="22">
        <v>3</v>
      </c>
      <c r="GJ305" s="22">
        <v>3</v>
      </c>
      <c r="GK305" s="22">
        <v>2</v>
      </c>
      <c r="GL305" s="22">
        <v>1</v>
      </c>
      <c r="GN305" s="22" t="s">
        <v>2134</v>
      </c>
      <c r="GO305" s="22">
        <v>3</v>
      </c>
      <c r="GP305" s="22">
        <v>3</v>
      </c>
      <c r="GQ305" s="22">
        <v>3</v>
      </c>
      <c r="GR305" s="22">
        <v>2</v>
      </c>
      <c r="GS305" s="22">
        <v>1</v>
      </c>
    </row>
    <row r="306" spans="19:201">
      <c r="S306" s="22" t="s">
        <v>2134</v>
      </c>
      <c r="T306" s="22">
        <v>1</v>
      </c>
      <c r="U306" s="22">
        <v>2</v>
      </c>
      <c r="V306" s="22">
        <v>2</v>
      </c>
      <c r="W306" s="22">
        <v>6</v>
      </c>
      <c r="X306" s="22">
        <v>1</v>
      </c>
      <c r="AJ306" s="22" t="s">
        <v>2134</v>
      </c>
      <c r="AK306" s="22">
        <v>3</v>
      </c>
      <c r="AL306" s="22">
        <v>1</v>
      </c>
      <c r="AM306" s="22">
        <v>2</v>
      </c>
      <c r="AN306" s="22">
        <v>3</v>
      </c>
      <c r="CS306" s="22" t="s">
        <v>2134</v>
      </c>
      <c r="CT306" s="22">
        <v>3</v>
      </c>
      <c r="CU306" s="22">
        <v>1</v>
      </c>
      <c r="CV306" s="22">
        <v>4</v>
      </c>
      <c r="CW306" s="22">
        <v>4</v>
      </c>
      <c r="CY306" s="22" t="s">
        <v>2134</v>
      </c>
      <c r="CZ306" s="22">
        <v>3</v>
      </c>
      <c r="DA306" s="22">
        <v>1</v>
      </c>
      <c r="DB306" s="22">
        <v>4</v>
      </c>
      <c r="DC306" s="22">
        <v>4</v>
      </c>
      <c r="DE306" s="22" t="s">
        <v>2134</v>
      </c>
      <c r="DF306" s="22">
        <v>3</v>
      </c>
      <c r="DG306" s="22">
        <v>1</v>
      </c>
      <c r="DH306" s="22">
        <v>4</v>
      </c>
      <c r="DI306" s="22">
        <v>4</v>
      </c>
      <c r="EM306" s="22" t="s">
        <v>2134</v>
      </c>
      <c r="EN306" s="22">
        <v>3</v>
      </c>
      <c r="EO306" s="22">
        <v>2</v>
      </c>
      <c r="EP306" s="22">
        <v>2</v>
      </c>
      <c r="EQ306" s="22">
        <v>4</v>
      </c>
      <c r="EX306" s="22" t="s">
        <v>2134</v>
      </c>
      <c r="EY306" s="22">
        <v>3</v>
      </c>
      <c r="EZ306" s="22">
        <v>2</v>
      </c>
      <c r="FA306" s="22">
        <v>1</v>
      </c>
      <c r="FB306" s="22">
        <v>4</v>
      </c>
      <c r="FE306" s="22" t="s">
        <v>2134</v>
      </c>
      <c r="FF306" s="22">
        <v>3</v>
      </c>
      <c r="FG306" s="22">
        <v>2</v>
      </c>
      <c r="FH306" s="22">
        <v>1</v>
      </c>
      <c r="FI306" s="22">
        <v>4</v>
      </c>
      <c r="FK306" s="22" t="s">
        <v>2134</v>
      </c>
      <c r="FL306" s="22">
        <v>3</v>
      </c>
      <c r="FM306" s="22">
        <v>2</v>
      </c>
      <c r="FN306" s="22">
        <v>1</v>
      </c>
      <c r="FO306" s="22">
        <v>4</v>
      </c>
      <c r="GG306" s="22">
        <v>9237904</v>
      </c>
      <c r="GH306" s="22">
        <v>3</v>
      </c>
      <c r="GI306" s="22">
        <v>3</v>
      </c>
      <c r="GJ306" s="22">
        <v>3</v>
      </c>
      <c r="GK306" s="22">
        <v>2</v>
      </c>
      <c r="GL306" s="22">
        <v>2</v>
      </c>
      <c r="GN306" s="22" t="s">
        <v>2134</v>
      </c>
      <c r="GO306" s="22">
        <v>3</v>
      </c>
      <c r="GP306" s="22">
        <v>3</v>
      </c>
      <c r="GQ306" s="22">
        <v>3</v>
      </c>
      <c r="GR306" s="22">
        <v>2</v>
      </c>
      <c r="GS306" s="22">
        <v>2</v>
      </c>
    </row>
    <row r="307" spans="19:201">
      <c r="S307" s="22" t="s">
        <v>2134</v>
      </c>
      <c r="T307" s="22">
        <v>1</v>
      </c>
      <c r="U307" s="22">
        <v>2</v>
      </c>
      <c r="V307" s="22">
        <v>2</v>
      </c>
      <c r="W307" s="22">
        <v>6</v>
      </c>
      <c r="X307" s="22">
        <v>2</v>
      </c>
      <c r="AJ307" s="22" t="s">
        <v>2134</v>
      </c>
      <c r="AK307" s="22">
        <v>3</v>
      </c>
      <c r="AL307" s="22">
        <v>1</v>
      </c>
      <c r="AM307" s="22">
        <v>2</v>
      </c>
      <c r="AN307" s="22">
        <v>4</v>
      </c>
      <c r="CS307" s="22" t="s">
        <v>2134</v>
      </c>
      <c r="CT307" s="22">
        <v>3</v>
      </c>
      <c r="CU307" s="22">
        <v>1</v>
      </c>
      <c r="CV307" s="22">
        <v>4</v>
      </c>
      <c r="CW307" s="22">
        <v>5</v>
      </c>
      <c r="CY307" s="22" t="s">
        <v>2134</v>
      </c>
      <c r="CZ307" s="22">
        <v>3</v>
      </c>
      <c r="DA307" s="22">
        <v>1</v>
      </c>
      <c r="DB307" s="22">
        <v>4</v>
      </c>
      <c r="DC307" s="22">
        <v>5</v>
      </c>
      <c r="DE307" s="22" t="s">
        <v>2134</v>
      </c>
      <c r="DF307" s="22">
        <v>3</v>
      </c>
      <c r="DG307" s="22">
        <v>1</v>
      </c>
      <c r="DH307" s="22">
        <v>4</v>
      </c>
      <c r="DI307" s="22">
        <v>5</v>
      </c>
      <c r="EM307" s="22" t="s">
        <v>2134</v>
      </c>
      <c r="EN307" s="22">
        <v>3</v>
      </c>
      <c r="EO307" s="22">
        <v>2</v>
      </c>
      <c r="EP307" s="22">
        <v>2</v>
      </c>
      <c r="EQ307" s="22">
        <v>5</v>
      </c>
      <c r="EX307" s="22" t="s">
        <v>2134</v>
      </c>
      <c r="EY307" s="22">
        <v>3</v>
      </c>
      <c r="EZ307" s="22">
        <v>2</v>
      </c>
      <c r="FA307" s="22">
        <v>2</v>
      </c>
      <c r="FB307" s="22">
        <v>1</v>
      </c>
      <c r="FE307" s="22" t="s">
        <v>2134</v>
      </c>
      <c r="FF307" s="22">
        <v>3</v>
      </c>
      <c r="FG307" s="22">
        <v>2</v>
      </c>
      <c r="FH307" s="22">
        <v>2</v>
      </c>
      <c r="FI307" s="22">
        <v>1</v>
      </c>
      <c r="FK307" s="22" t="s">
        <v>2134</v>
      </c>
      <c r="FL307" s="22">
        <v>3</v>
      </c>
      <c r="FM307" s="22">
        <v>2</v>
      </c>
      <c r="FN307" s="22">
        <v>2</v>
      </c>
      <c r="FO307" s="22">
        <v>1</v>
      </c>
      <c r="GG307" s="22">
        <v>9237900</v>
      </c>
      <c r="GH307" s="22">
        <v>3</v>
      </c>
      <c r="GI307" s="22">
        <v>3</v>
      </c>
      <c r="GJ307" s="22">
        <v>3</v>
      </c>
      <c r="GK307" s="22">
        <v>2</v>
      </c>
      <c r="GL307" s="22">
        <v>3</v>
      </c>
      <c r="GN307" s="22" t="s">
        <v>2134</v>
      </c>
      <c r="GO307" s="22">
        <v>3</v>
      </c>
      <c r="GP307" s="22">
        <v>3</v>
      </c>
      <c r="GQ307" s="22">
        <v>3</v>
      </c>
      <c r="GR307" s="22">
        <v>2</v>
      </c>
      <c r="GS307" s="22">
        <v>3</v>
      </c>
    </row>
    <row r="308" spans="19:201">
      <c r="S308" s="22" t="s">
        <v>2134</v>
      </c>
      <c r="T308" s="22">
        <v>1</v>
      </c>
      <c r="U308" s="22">
        <v>2</v>
      </c>
      <c r="V308" s="22">
        <v>2</v>
      </c>
      <c r="W308" s="22">
        <v>6</v>
      </c>
      <c r="X308" s="22">
        <v>3</v>
      </c>
      <c r="AJ308" s="22" t="s">
        <v>2134</v>
      </c>
      <c r="AK308" s="22">
        <v>3</v>
      </c>
      <c r="AL308" s="22">
        <v>1</v>
      </c>
      <c r="AM308" s="22">
        <v>2</v>
      </c>
      <c r="AN308" s="22">
        <v>5</v>
      </c>
      <c r="CS308" s="22" t="s">
        <v>2134</v>
      </c>
      <c r="CT308" s="22">
        <v>3</v>
      </c>
      <c r="CU308" s="22">
        <v>1</v>
      </c>
      <c r="CV308" s="22">
        <v>4</v>
      </c>
      <c r="CW308" s="22">
        <v>6</v>
      </c>
      <c r="CY308" s="22" t="s">
        <v>2134</v>
      </c>
      <c r="CZ308" s="22">
        <v>3</v>
      </c>
      <c r="DA308" s="22">
        <v>1</v>
      </c>
      <c r="DB308" s="22">
        <v>4</v>
      </c>
      <c r="DC308" s="22">
        <v>6</v>
      </c>
      <c r="DE308" s="22" t="s">
        <v>2134</v>
      </c>
      <c r="DF308" s="22">
        <v>3</v>
      </c>
      <c r="DG308" s="22">
        <v>1</v>
      </c>
      <c r="DH308" s="22">
        <v>4</v>
      </c>
      <c r="DI308" s="22">
        <v>6</v>
      </c>
      <c r="EM308" s="22" t="s">
        <v>2134</v>
      </c>
      <c r="EN308" s="22">
        <v>3</v>
      </c>
      <c r="EO308" s="22">
        <v>2</v>
      </c>
      <c r="EP308" s="22">
        <v>2</v>
      </c>
      <c r="EQ308" s="22">
        <v>6</v>
      </c>
      <c r="EX308" s="22">
        <v>9169651</v>
      </c>
      <c r="EY308" s="22">
        <v>3</v>
      </c>
      <c r="EZ308" s="22">
        <v>2</v>
      </c>
      <c r="FA308" s="22">
        <v>2</v>
      </c>
      <c r="FB308" s="22">
        <v>2</v>
      </c>
      <c r="FE308" s="22" t="s">
        <v>2134</v>
      </c>
      <c r="FF308" s="22">
        <v>3</v>
      </c>
      <c r="FG308" s="22">
        <v>2</v>
      </c>
      <c r="FH308" s="22">
        <v>2</v>
      </c>
      <c r="FI308" s="22">
        <v>2</v>
      </c>
      <c r="FK308" s="22" t="s">
        <v>2134</v>
      </c>
      <c r="FL308" s="22">
        <v>3</v>
      </c>
      <c r="FM308" s="22">
        <v>2</v>
      </c>
      <c r="FN308" s="22">
        <v>2</v>
      </c>
      <c r="FO308" s="22">
        <v>2</v>
      </c>
      <c r="GG308" s="22" t="s">
        <v>2134</v>
      </c>
      <c r="GH308" s="22">
        <v>3</v>
      </c>
      <c r="GI308" s="22">
        <v>3</v>
      </c>
      <c r="GJ308" s="22">
        <v>3</v>
      </c>
      <c r="GK308" s="22">
        <v>3</v>
      </c>
      <c r="GL308" s="22">
        <v>1</v>
      </c>
      <c r="GN308" s="22" t="s">
        <v>2134</v>
      </c>
      <c r="GO308" s="22">
        <v>3</v>
      </c>
      <c r="GP308" s="22">
        <v>3</v>
      </c>
      <c r="GQ308" s="22">
        <v>3</v>
      </c>
      <c r="GR308" s="22">
        <v>3</v>
      </c>
      <c r="GS308" s="22">
        <v>1</v>
      </c>
    </row>
    <row r="309" spans="19:201">
      <c r="S309" s="22" t="s">
        <v>2134</v>
      </c>
      <c r="T309" s="22">
        <v>1</v>
      </c>
      <c r="U309" s="22">
        <v>2</v>
      </c>
      <c r="V309" s="22">
        <v>2</v>
      </c>
      <c r="W309" s="22">
        <v>6</v>
      </c>
      <c r="X309" s="22">
        <v>4</v>
      </c>
      <c r="AJ309" s="22" t="s">
        <v>2134</v>
      </c>
      <c r="AK309" s="22">
        <v>3</v>
      </c>
      <c r="AL309" s="22">
        <v>1</v>
      </c>
      <c r="AM309" s="22">
        <v>3</v>
      </c>
      <c r="AN309" s="22">
        <v>1</v>
      </c>
      <c r="CS309" s="22" t="s">
        <v>2134</v>
      </c>
      <c r="CT309" s="22">
        <v>3</v>
      </c>
      <c r="CU309" s="22">
        <v>1</v>
      </c>
      <c r="CV309" s="22">
        <v>4</v>
      </c>
      <c r="CW309" s="22">
        <v>7</v>
      </c>
      <c r="CY309" s="22" t="s">
        <v>2134</v>
      </c>
      <c r="CZ309" s="22">
        <v>3</v>
      </c>
      <c r="DA309" s="22">
        <v>1</v>
      </c>
      <c r="DB309" s="22">
        <v>4</v>
      </c>
      <c r="DC309" s="22">
        <v>7</v>
      </c>
      <c r="DE309" s="22" t="s">
        <v>2134</v>
      </c>
      <c r="DF309" s="22">
        <v>3</v>
      </c>
      <c r="DG309" s="22">
        <v>1</v>
      </c>
      <c r="DH309" s="22">
        <v>4</v>
      </c>
      <c r="DI309" s="22">
        <v>7</v>
      </c>
      <c r="EM309" s="22" t="s">
        <v>2134</v>
      </c>
      <c r="EN309" s="22">
        <v>3</v>
      </c>
      <c r="EO309" s="22">
        <v>2</v>
      </c>
      <c r="EP309" s="22">
        <v>2</v>
      </c>
      <c r="EQ309" s="22">
        <v>7</v>
      </c>
      <c r="EX309" s="22">
        <v>9169651</v>
      </c>
      <c r="EY309" s="22">
        <v>3</v>
      </c>
      <c r="EZ309" s="22">
        <v>2</v>
      </c>
      <c r="FA309" s="22">
        <v>2</v>
      </c>
      <c r="FB309" s="22">
        <v>3</v>
      </c>
      <c r="FE309" s="22" t="s">
        <v>2134</v>
      </c>
      <c r="FF309" s="22">
        <v>3</v>
      </c>
      <c r="FG309" s="22">
        <v>2</v>
      </c>
      <c r="FH309" s="22">
        <v>2</v>
      </c>
      <c r="FI309" s="22">
        <v>3</v>
      </c>
      <c r="FK309" s="22">
        <v>9169637</v>
      </c>
      <c r="FL309" s="22">
        <v>3</v>
      </c>
      <c r="FM309" s="22">
        <v>2</v>
      </c>
      <c r="FN309" s="22">
        <v>2</v>
      </c>
      <c r="FO309" s="22">
        <v>3</v>
      </c>
      <c r="GG309" s="22">
        <v>9237881</v>
      </c>
      <c r="GH309" s="22">
        <v>3</v>
      </c>
      <c r="GI309" s="22">
        <v>3</v>
      </c>
      <c r="GJ309" s="22">
        <v>3</v>
      </c>
      <c r="GK309" s="22">
        <v>3</v>
      </c>
      <c r="GL309" s="22">
        <v>2</v>
      </c>
      <c r="GN309" s="22" t="s">
        <v>2134</v>
      </c>
      <c r="GO309" s="22">
        <v>3</v>
      </c>
      <c r="GP309" s="22">
        <v>3</v>
      </c>
      <c r="GQ309" s="22">
        <v>3</v>
      </c>
      <c r="GR309" s="22">
        <v>3</v>
      </c>
      <c r="GS309" s="22">
        <v>2</v>
      </c>
    </row>
    <row r="310" spans="19:201">
      <c r="S310" s="22" t="s">
        <v>2134</v>
      </c>
      <c r="T310" s="22">
        <v>1</v>
      </c>
      <c r="U310" s="22">
        <v>2</v>
      </c>
      <c r="V310" s="22">
        <v>2</v>
      </c>
      <c r="W310" s="22">
        <v>7</v>
      </c>
      <c r="X310" s="22">
        <v>1</v>
      </c>
      <c r="AJ310" s="22" t="s">
        <v>2134</v>
      </c>
      <c r="AK310" s="22">
        <v>3</v>
      </c>
      <c r="AL310" s="22">
        <v>1</v>
      </c>
      <c r="AM310" s="22">
        <v>3</v>
      </c>
      <c r="AN310" s="22">
        <v>2</v>
      </c>
      <c r="CS310" s="22" t="s">
        <v>2134</v>
      </c>
      <c r="CT310" s="22">
        <v>3</v>
      </c>
      <c r="CU310" s="22">
        <v>1</v>
      </c>
      <c r="CV310" s="22">
        <v>4</v>
      </c>
      <c r="CW310" s="22">
        <v>8</v>
      </c>
      <c r="CY310" s="22" t="s">
        <v>2134</v>
      </c>
      <c r="CZ310" s="22">
        <v>3</v>
      </c>
      <c r="DA310" s="22">
        <v>1</v>
      </c>
      <c r="DB310" s="22">
        <v>4</v>
      </c>
      <c r="DC310" s="22">
        <v>8</v>
      </c>
      <c r="DE310" s="22" t="s">
        <v>2134</v>
      </c>
      <c r="DF310" s="22">
        <v>3</v>
      </c>
      <c r="DG310" s="22">
        <v>1</v>
      </c>
      <c r="DH310" s="22">
        <v>4</v>
      </c>
      <c r="DI310" s="22">
        <v>8</v>
      </c>
      <c r="EM310" s="22" t="s">
        <v>2134</v>
      </c>
      <c r="EN310" s="22">
        <v>3</v>
      </c>
      <c r="EO310" s="22">
        <v>2</v>
      </c>
      <c r="EP310" s="22">
        <v>2</v>
      </c>
      <c r="EQ310" s="22">
        <v>8</v>
      </c>
      <c r="EX310" s="22" t="s">
        <v>2134</v>
      </c>
      <c r="EY310" s="22">
        <v>3</v>
      </c>
      <c r="EZ310" s="22">
        <v>2</v>
      </c>
      <c r="FA310" s="22">
        <v>2</v>
      </c>
      <c r="FB310" s="22">
        <v>4</v>
      </c>
      <c r="FE310" s="22" t="s">
        <v>2134</v>
      </c>
      <c r="FF310" s="22">
        <v>3</v>
      </c>
      <c r="FG310" s="22">
        <v>2</v>
      </c>
      <c r="FH310" s="22">
        <v>2</v>
      </c>
      <c r="FI310" s="22">
        <v>4</v>
      </c>
      <c r="FK310" s="22" t="s">
        <v>2134</v>
      </c>
      <c r="FL310" s="22">
        <v>3</v>
      </c>
      <c r="FM310" s="22">
        <v>2</v>
      </c>
      <c r="FN310" s="22">
        <v>2</v>
      </c>
      <c r="FO310" s="22">
        <v>4</v>
      </c>
      <c r="GG310" s="22">
        <v>9237881</v>
      </c>
      <c r="GH310" s="22">
        <v>3</v>
      </c>
      <c r="GI310" s="22">
        <v>3</v>
      </c>
      <c r="GJ310" s="22">
        <v>3</v>
      </c>
      <c r="GK310" s="22">
        <v>3</v>
      </c>
      <c r="GL310" s="22">
        <v>3</v>
      </c>
      <c r="GN310" s="22" t="s">
        <v>2134</v>
      </c>
      <c r="GO310" s="22">
        <v>3</v>
      </c>
      <c r="GP310" s="22">
        <v>3</v>
      </c>
      <c r="GQ310" s="22">
        <v>3</v>
      </c>
      <c r="GR310" s="22">
        <v>3</v>
      </c>
      <c r="GS310" s="22">
        <v>3</v>
      </c>
    </row>
    <row r="311" spans="19:201">
      <c r="S311" s="22" t="s">
        <v>2134</v>
      </c>
      <c r="T311" s="22">
        <v>1</v>
      </c>
      <c r="U311" s="22">
        <v>2</v>
      </c>
      <c r="V311" s="22">
        <v>2</v>
      </c>
      <c r="W311" s="22">
        <v>7</v>
      </c>
      <c r="X311" s="22">
        <v>2</v>
      </c>
      <c r="AJ311" s="22" t="s">
        <v>2134</v>
      </c>
      <c r="AK311" s="22">
        <v>3</v>
      </c>
      <c r="AL311" s="22">
        <v>1</v>
      </c>
      <c r="AM311" s="22">
        <v>3</v>
      </c>
      <c r="AN311" s="22">
        <v>3</v>
      </c>
      <c r="CS311" s="22" t="s">
        <v>2134</v>
      </c>
      <c r="CT311" s="22">
        <v>3</v>
      </c>
      <c r="CU311" s="22">
        <v>1</v>
      </c>
      <c r="CV311" s="22">
        <v>5</v>
      </c>
      <c r="CW311" s="22">
        <v>1</v>
      </c>
      <c r="CY311" s="22" t="s">
        <v>2134</v>
      </c>
      <c r="CZ311" s="22">
        <v>3</v>
      </c>
      <c r="DA311" s="22">
        <v>1</v>
      </c>
      <c r="DB311" s="22">
        <v>5</v>
      </c>
      <c r="DC311" s="22">
        <v>1</v>
      </c>
      <c r="DE311" s="22" t="s">
        <v>2134</v>
      </c>
      <c r="DF311" s="22">
        <v>3</v>
      </c>
      <c r="DG311" s="22">
        <v>1</v>
      </c>
      <c r="DH311" s="22">
        <v>5</v>
      </c>
      <c r="DI311" s="22">
        <v>1</v>
      </c>
      <c r="EM311" s="22" t="s">
        <v>2134</v>
      </c>
      <c r="EN311" s="22">
        <v>3</v>
      </c>
      <c r="EO311" s="22">
        <v>2</v>
      </c>
      <c r="EP311" s="22">
        <v>2</v>
      </c>
      <c r="EQ311" s="22">
        <v>9</v>
      </c>
      <c r="EX311" s="22" t="s">
        <v>2134</v>
      </c>
      <c r="EY311" s="22">
        <v>3</v>
      </c>
      <c r="EZ311" s="22">
        <v>2</v>
      </c>
      <c r="FA311" s="22">
        <v>3</v>
      </c>
      <c r="FB311" s="22">
        <v>1</v>
      </c>
      <c r="FE311" s="22" t="s">
        <v>2134</v>
      </c>
      <c r="FF311" s="22">
        <v>3</v>
      </c>
      <c r="FG311" s="22">
        <v>2</v>
      </c>
      <c r="FH311" s="22">
        <v>3</v>
      </c>
      <c r="FI311" s="22">
        <v>1</v>
      </c>
      <c r="FK311" s="22" t="s">
        <v>2134</v>
      </c>
      <c r="FL311" s="22">
        <v>3</v>
      </c>
      <c r="FM311" s="22">
        <v>2</v>
      </c>
      <c r="FN311" s="22">
        <v>3</v>
      </c>
      <c r="FO311" s="22">
        <v>1</v>
      </c>
      <c r="GG311" s="22" t="s">
        <v>2134</v>
      </c>
      <c r="GH311" s="22">
        <v>4</v>
      </c>
      <c r="GI311" s="22">
        <v>1</v>
      </c>
      <c r="GJ311" s="22">
        <v>1</v>
      </c>
      <c r="GK311" s="22">
        <v>1</v>
      </c>
      <c r="GL311" s="22">
        <v>1</v>
      </c>
      <c r="GN311" s="22" t="s">
        <v>2134</v>
      </c>
      <c r="GO311" s="22">
        <v>4</v>
      </c>
      <c r="GP311" s="22">
        <v>1</v>
      </c>
      <c r="GQ311" s="22">
        <v>1</v>
      </c>
      <c r="GR311" s="22">
        <v>1</v>
      </c>
      <c r="GS311" s="22">
        <v>1</v>
      </c>
    </row>
    <row r="312" spans="19:201">
      <c r="S312" s="22" t="s">
        <v>2134</v>
      </c>
      <c r="T312" s="22">
        <v>1</v>
      </c>
      <c r="U312" s="22">
        <v>2</v>
      </c>
      <c r="V312" s="22">
        <v>2</v>
      </c>
      <c r="W312" s="22">
        <v>7</v>
      </c>
      <c r="X312" s="22">
        <v>3</v>
      </c>
      <c r="AJ312" s="22" t="s">
        <v>2134</v>
      </c>
      <c r="AK312" s="22">
        <v>3</v>
      </c>
      <c r="AL312" s="22">
        <v>1</v>
      </c>
      <c r="AM312" s="22">
        <v>3</v>
      </c>
      <c r="AN312" s="22">
        <v>4</v>
      </c>
      <c r="CS312" s="22" t="s">
        <v>2134</v>
      </c>
      <c r="CT312" s="22">
        <v>3</v>
      </c>
      <c r="CU312" s="22">
        <v>1</v>
      </c>
      <c r="CV312" s="22">
        <v>5</v>
      </c>
      <c r="CW312" s="22">
        <v>2</v>
      </c>
      <c r="CY312" s="22" t="s">
        <v>2134</v>
      </c>
      <c r="CZ312" s="22">
        <v>3</v>
      </c>
      <c r="DA312" s="22">
        <v>1</v>
      </c>
      <c r="DB312" s="22">
        <v>5</v>
      </c>
      <c r="DC312" s="22">
        <v>2</v>
      </c>
      <c r="DE312" s="22" t="s">
        <v>2134</v>
      </c>
      <c r="DF312" s="22">
        <v>3</v>
      </c>
      <c r="DG312" s="22">
        <v>1</v>
      </c>
      <c r="DH312" s="22">
        <v>5</v>
      </c>
      <c r="DI312" s="22">
        <v>2</v>
      </c>
      <c r="EM312" s="22" t="s">
        <v>2134</v>
      </c>
      <c r="EN312" s="22">
        <v>3</v>
      </c>
      <c r="EO312" s="22">
        <v>2</v>
      </c>
      <c r="EP312" s="22">
        <v>3</v>
      </c>
      <c r="EQ312" s="22">
        <v>1</v>
      </c>
      <c r="EX312" s="22">
        <v>9169651</v>
      </c>
      <c r="EY312" s="22">
        <v>3</v>
      </c>
      <c r="EZ312" s="22">
        <v>2</v>
      </c>
      <c r="FA312" s="22">
        <v>3</v>
      </c>
      <c r="FB312" s="22">
        <v>2</v>
      </c>
      <c r="FE312" s="22" t="s">
        <v>2134</v>
      </c>
      <c r="FF312" s="22">
        <v>3</v>
      </c>
      <c r="FG312" s="22">
        <v>2</v>
      </c>
      <c r="FH312" s="22">
        <v>3</v>
      </c>
      <c r="FI312" s="22">
        <v>2</v>
      </c>
      <c r="FK312" s="22" t="s">
        <v>2134</v>
      </c>
      <c r="FL312" s="22">
        <v>3</v>
      </c>
      <c r="FM312" s="22">
        <v>2</v>
      </c>
      <c r="FN312" s="22">
        <v>3</v>
      </c>
      <c r="FO312" s="22">
        <v>2</v>
      </c>
      <c r="GG312" s="22" t="s">
        <v>2134</v>
      </c>
      <c r="GH312" s="22">
        <v>4</v>
      </c>
      <c r="GI312" s="22">
        <v>1</v>
      </c>
      <c r="GJ312" s="22">
        <v>1</v>
      </c>
      <c r="GK312" s="22">
        <v>1</v>
      </c>
      <c r="GL312" s="22">
        <v>2</v>
      </c>
      <c r="GN312" s="22" t="s">
        <v>2134</v>
      </c>
      <c r="GO312" s="22">
        <v>4</v>
      </c>
      <c r="GP312" s="22">
        <v>1</v>
      </c>
      <c r="GQ312" s="22">
        <v>1</v>
      </c>
      <c r="GR312" s="22">
        <v>1</v>
      </c>
      <c r="GS312" s="22">
        <v>2</v>
      </c>
    </row>
    <row r="313" spans="19:201">
      <c r="S313" s="22" t="s">
        <v>2134</v>
      </c>
      <c r="T313" s="22">
        <v>1</v>
      </c>
      <c r="U313" s="22">
        <v>2</v>
      </c>
      <c r="V313" s="22">
        <v>2</v>
      </c>
      <c r="W313" s="22">
        <v>7</v>
      </c>
      <c r="X313" s="22">
        <v>4</v>
      </c>
      <c r="AJ313" s="22" t="s">
        <v>2134</v>
      </c>
      <c r="AK313" s="22">
        <v>3</v>
      </c>
      <c r="AL313" s="22">
        <v>1</v>
      </c>
      <c r="AM313" s="22">
        <v>3</v>
      </c>
      <c r="AN313" s="22">
        <v>5</v>
      </c>
      <c r="CS313" s="22" t="s">
        <v>2134</v>
      </c>
      <c r="CT313" s="22">
        <v>3</v>
      </c>
      <c r="CU313" s="22">
        <v>1</v>
      </c>
      <c r="CV313" s="22">
        <v>5</v>
      </c>
      <c r="CW313" s="22">
        <v>3</v>
      </c>
      <c r="CY313" s="22" t="s">
        <v>2134</v>
      </c>
      <c r="CZ313" s="22">
        <v>3</v>
      </c>
      <c r="DA313" s="22">
        <v>1</v>
      </c>
      <c r="DB313" s="22">
        <v>5</v>
      </c>
      <c r="DC313" s="22">
        <v>3</v>
      </c>
      <c r="DE313" s="22" t="s">
        <v>2134</v>
      </c>
      <c r="DF313" s="22">
        <v>3</v>
      </c>
      <c r="DG313" s="22">
        <v>1</v>
      </c>
      <c r="DH313" s="22">
        <v>5</v>
      </c>
      <c r="DI313" s="22">
        <v>3</v>
      </c>
      <c r="EM313" s="22" t="s">
        <v>2134</v>
      </c>
      <c r="EN313" s="22">
        <v>3</v>
      </c>
      <c r="EO313" s="22">
        <v>2</v>
      </c>
      <c r="EP313" s="22">
        <v>3</v>
      </c>
      <c r="EQ313" s="22">
        <v>2</v>
      </c>
      <c r="EX313" s="22">
        <v>9169651</v>
      </c>
      <c r="EY313" s="22">
        <v>3</v>
      </c>
      <c r="EZ313" s="22">
        <v>2</v>
      </c>
      <c r="FA313" s="22">
        <v>3</v>
      </c>
      <c r="FB313" s="22">
        <v>3</v>
      </c>
      <c r="FE313" s="22" t="s">
        <v>2134</v>
      </c>
      <c r="FF313" s="22">
        <v>3</v>
      </c>
      <c r="FG313" s="22">
        <v>2</v>
      </c>
      <c r="FH313" s="22">
        <v>3</v>
      </c>
      <c r="FI313" s="22">
        <v>3</v>
      </c>
      <c r="FK313" s="22">
        <v>9169637</v>
      </c>
      <c r="FL313" s="22">
        <v>3</v>
      </c>
      <c r="FM313" s="22">
        <v>2</v>
      </c>
      <c r="FN313" s="22">
        <v>3</v>
      </c>
      <c r="FO313" s="22">
        <v>3</v>
      </c>
      <c r="GG313" s="22" t="s">
        <v>2134</v>
      </c>
      <c r="GH313" s="22">
        <v>4</v>
      </c>
      <c r="GI313" s="22">
        <v>1</v>
      </c>
      <c r="GJ313" s="22">
        <v>1</v>
      </c>
      <c r="GK313" s="22">
        <v>1</v>
      </c>
      <c r="GL313" s="22">
        <v>3</v>
      </c>
      <c r="GN313" s="22" t="s">
        <v>2134</v>
      </c>
      <c r="GO313" s="22">
        <v>4</v>
      </c>
      <c r="GP313" s="22">
        <v>1</v>
      </c>
      <c r="GQ313" s="22">
        <v>1</v>
      </c>
      <c r="GR313" s="22">
        <v>1</v>
      </c>
      <c r="GS313" s="22">
        <v>3</v>
      </c>
    </row>
    <row r="314" spans="19:201">
      <c r="S314" s="22" t="s">
        <v>2134</v>
      </c>
      <c r="T314" s="22">
        <v>1</v>
      </c>
      <c r="U314" s="22">
        <v>2</v>
      </c>
      <c r="V314" s="22">
        <v>3</v>
      </c>
      <c r="W314" s="22">
        <v>1</v>
      </c>
      <c r="X314" s="22">
        <v>1</v>
      </c>
      <c r="AJ314" s="22" t="s">
        <v>2134</v>
      </c>
      <c r="AK314" s="22">
        <v>3</v>
      </c>
      <c r="AL314" s="22">
        <v>1</v>
      </c>
      <c r="AM314" s="22">
        <v>4</v>
      </c>
      <c r="AN314" s="22">
        <v>1</v>
      </c>
      <c r="CS314" s="22" t="s">
        <v>2134</v>
      </c>
      <c r="CT314" s="22">
        <v>3</v>
      </c>
      <c r="CU314" s="22">
        <v>1</v>
      </c>
      <c r="CV314" s="22">
        <v>5</v>
      </c>
      <c r="CW314" s="22">
        <v>4</v>
      </c>
      <c r="CY314" s="22" t="s">
        <v>2134</v>
      </c>
      <c r="CZ314" s="22">
        <v>3</v>
      </c>
      <c r="DA314" s="22">
        <v>1</v>
      </c>
      <c r="DB314" s="22">
        <v>5</v>
      </c>
      <c r="DC314" s="22">
        <v>4</v>
      </c>
      <c r="DE314" s="22" t="s">
        <v>2134</v>
      </c>
      <c r="DF314" s="22">
        <v>3</v>
      </c>
      <c r="DG314" s="22">
        <v>1</v>
      </c>
      <c r="DH314" s="22">
        <v>5</v>
      </c>
      <c r="DI314" s="22">
        <v>4</v>
      </c>
      <c r="EM314" s="22" t="s">
        <v>2134</v>
      </c>
      <c r="EN314" s="22">
        <v>3</v>
      </c>
      <c r="EO314" s="22">
        <v>2</v>
      </c>
      <c r="EP314" s="22">
        <v>3</v>
      </c>
      <c r="EQ314" s="22">
        <v>3</v>
      </c>
      <c r="EX314" s="22" t="s">
        <v>2134</v>
      </c>
      <c r="EY314" s="22">
        <v>3</v>
      </c>
      <c r="EZ314" s="22">
        <v>2</v>
      </c>
      <c r="FA314" s="22">
        <v>3</v>
      </c>
      <c r="FB314" s="22">
        <v>4</v>
      </c>
      <c r="FE314" s="22" t="s">
        <v>2134</v>
      </c>
      <c r="FF314" s="22">
        <v>3</v>
      </c>
      <c r="FG314" s="22">
        <v>2</v>
      </c>
      <c r="FH314" s="22">
        <v>3</v>
      </c>
      <c r="FI314" s="22">
        <v>4</v>
      </c>
      <c r="FK314" s="22" t="s">
        <v>2134</v>
      </c>
      <c r="FL314" s="22">
        <v>3</v>
      </c>
      <c r="FM314" s="22">
        <v>2</v>
      </c>
      <c r="FN314" s="22">
        <v>3</v>
      </c>
      <c r="FO314" s="22">
        <v>4</v>
      </c>
      <c r="GG314" s="22" t="s">
        <v>2134</v>
      </c>
      <c r="GH314" s="22">
        <v>4</v>
      </c>
      <c r="GI314" s="22">
        <v>1</v>
      </c>
      <c r="GJ314" s="22">
        <v>1</v>
      </c>
      <c r="GK314" s="22">
        <v>2</v>
      </c>
      <c r="GL314" s="22">
        <v>1</v>
      </c>
      <c r="GN314" s="22" t="s">
        <v>2134</v>
      </c>
      <c r="GO314" s="22">
        <v>4</v>
      </c>
      <c r="GP314" s="22">
        <v>1</v>
      </c>
      <c r="GQ314" s="22">
        <v>1</v>
      </c>
      <c r="GR314" s="22">
        <v>2</v>
      </c>
      <c r="GS314" s="22">
        <v>1</v>
      </c>
    </row>
    <row r="315" spans="19:201">
      <c r="S315" s="22" t="s">
        <v>2134</v>
      </c>
      <c r="T315" s="22">
        <v>1</v>
      </c>
      <c r="U315" s="22">
        <v>2</v>
      </c>
      <c r="V315" s="22">
        <v>3</v>
      </c>
      <c r="W315" s="22">
        <v>1</v>
      </c>
      <c r="X315" s="22">
        <v>2</v>
      </c>
      <c r="AJ315" s="22" t="s">
        <v>2134</v>
      </c>
      <c r="AK315" s="22">
        <v>3</v>
      </c>
      <c r="AL315" s="22">
        <v>1</v>
      </c>
      <c r="AM315" s="22">
        <v>4</v>
      </c>
      <c r="AN315" s="22">
        <v>2</v>
      </c>
      <c r="CS315" s="22" t="s">
        <v>2134</v>
      </c>
      <c r="CT315" s="22">
        <v>3</v>
      </c>
      <c r="CU315" s="22">
        <v>1</v>
      </c>
      <c r="CV315" s="22">
        <v>5</v>
      </c>
      <c r="CW315" s="22">
        <v>5</v>
      </c>
      <c r="CY315" s="22" t="s">
        <v>2134</v>
      </c>
      <c r="CZ315" s="22">
        <v>3</v>
      </c>
      <c r="DA315" s="22">
        <v>1</v>
      </c>
      <c r="DB315" s="22">
        <v>5</v>
      </c>
      <c r="DC315" s="22">
        <v>5</v>
      </c>
      <c r="DE315" s="22" t="s">
        <v>2134</v>
      </c>
      <c r="DF315" s="22">
        <v>3</v>
      </c>
      <c r="DG315" s="22">
        <v>1</v>
      </c>
      <c r="DH315" s="22">
        <v>5</v>
      </c>
      <c r="DI315" s="22">
        <v>5</v>
      </c>
      <c r="EM315" s="22" t="s">
        <v>2134</v>
      </c>
      <c r="EN315" s="22">
        <v>3</v>
      </c>
      <c r="EO315" s="22">
        <v>2</v>
      </c>
      <c r="EP315" s="22">
        <v>3</v>
      </c>
      <c r="EQ315" s="22">
        <v>4</v>
      </c>
      <c r="EX315" s="22" t="s">
        <v>2134</v>
      </c>
      <c r="EY315" s="22">
        <v>3</v>
      </c>
      <c r="EZ315" s="22">
        <v>2</v>
      </c>
      <c r="FA315" s="22">
        <v>4</v>
      </c>
      <c r="FB315" s="22">
        <v>1</v>
      </c>
      <c r="FE315" s="22" t="s">
        <v>2134</v>
      </c>
      <c r="FF315" s="22">
        <v>3</v>
      </c>
      <c r="FG315" s="22">
        <v>2</v>
      </c>
      <c r="FH315" s="22">
        <v>4</v>
      </c>
      <c r="FI315" s="22">
        <v>1</v>
      </c>
      <c r="FK315" s="22" t="s">
        <v>2134</v>
      </c>
      <c r="FL315" s="22">
        <v>3</v>
      </c>
      <c r="FM315" s="22">
        <v>2</v>
      </c>
      <c r="FN315" s="22">
        <v>4</v>
      </c>
      <c r="FO315" s="22">
        <v>1</v>
      </c>
      <c r="GG315" s="22" t="s">
        <v>2134</v>
      </c>
      <c r="GH315" s="22">
        <v>4</v>
      </c>
      <c r="GI315" s="22">
        <v>1</v>
      </c>
      <c r="GJ315" s="22">
        <v>1</v>
      </c>
      <c r="GK315" s="22">
        <v>2</v>
      </c>
      <c r="GL315" s="22">
        <v>2</v>
      </c>
      <c r="GN315" s="22" t="s">
        <v>2134</v>
      </c>
      <c r="GO315" s="22">
        <v>4</v>
      </c>
      <c r="GP315" s="22">
        <v>1</v>
      </c>
      <c r="GQ315" s="22">
        <v>1</v>
      </c>
      <c r="GR315" s="22">
        <v>2</v>
      </c>
      <c r="GS315" s="22">
        <v>2</v>
      </c>
    </row>
    <row r="316" spans="19:201">
      <c r="S316" s="22" t="s">
        <v>2134</v>
      </c>
      <c r="T316" s="22">
        <v>1</v>
      </c>
      <c r="U316" s="22">
        <v>2</v>
      </c>
      <c r="V316" s="22">
        <v>3</v>
      </c>
      <c r="W316" s="22">
        <v>1</v>
      </c>
      <c r="X316" s="22">
        <v>3</v>
      </c>
      <c r="AJ316" s="22" t="s">
        <v>2134</v>
      </c>
      <c r="AK316" s="22">
        <v>3</v>
      </c>
      <c r="AL316" s="22">
        <v>1</v>
      </c>
      <c r="AM316" s="22">
        <v>4</v>
      </c>
      <c r="AN316" s="22">
        <v>3</v>
      </c>
      <c r="CS316" s="22" t="s">
        <v>2134</v>
      </c>
      <c r="CT316" s="22">
        <v>3</v>
      </c>
      <c r="CU316" s="22">
        <v>1</v>
      </c>
      <c r="CV316" s="22">
        <v>5</v>
      </c>
      <c r="CW316" s="22">
        <v>6</v>
      </c>
      <c r="CY316" s="22" t="s">
        <v>2134</v>
      </c>
      <c r="CZ316" s="22">
        <v>3</v>
      </c>
      <c r="DA316" s="22">
        <v>1</v>
      </c>
      <c r="DB316" s="22">
        <v>5</v>
      </c>
      <c r="DC316" s="22">
        <v>6</v>
      </c>
      <c r="DE316" s="22" t="s">
        <v>2134</v>
      </c>
      <c r="DF316" s="22">
        <v>3</v>
      </c>
      <c r="DG316" s="22">
        <v>1</v>
      </c>
      <c r="DH316" s="22">
        <v>5</v>
      </c>
      <c r="DI316" s="22">
        <v>6</v>
      </c>
      <c r="EM316" s="22" t="s">
        <v>2134</v>
      </c>
      <c r="EN316" s="22">
        <v>3</v>
      </c>
      <c r="EO316" s="22">
        <v>2</v>
      </c>
      <c r="EP316" s="22">
        <v>3</v>
      </c>
      <c r="EQ316" s="22">
        <v>5</v>
      </c>
      <c r="EX316" s="22">
        <v>9169651</v>
      </c>
      <c r="EY316" s="22">
        <v>3</v>
      </c>
      <c r="EZ316" s="22">
        <v>2</v>
      </c>
      <c r="FA316" s="22">
        <v>4</v>
      </c>
      <c r="FB316" s="22">
        <v>2</v>
      </c>
      <c r="FE316" s="22" t="s">
        <v>2134</v>
      </c>
      <c r="FF316" s="22">
        <v>3</v>
      </c>
      <c r="FG316" s="22">
        <v>2</v>
      </c>
      <c r="FH316" s="22">
        <v>4</v>
      </c>
      <c r="FI316" s="22">
        <v>2</v>
      </c>
      <c r="FK316" s="22" t="s">
        <v>2134</v>
      </c>
      <c r="FL316" s="22">
        <v>3</v>
      </c>
      <c r="FM316" s="22">
        <v>2</v>
      </c>
      <c r="FN316" s="22">
        <v>4</v>
      </c>
      <c r="FO316" s="22">
        <v>2</v>
      </c>
      <c r="GG316" s="22" t="s">
        <v>2134</v>
      </c>
      <c r="GH316" s="22">
        <v>4</v>
      </c>
      <c r="GI316" s="22">
        <v>1</v>
      </c>
      <c r="GJ316" s="22">
        <v>1</v>
      </c>
      <c r="GK316" s="22">
        <v>2</v>
      </c>
      <c r="GL316" s="22">
        <v>3</v>
      </c>
      <c r="GN316" s="22" t="s">
        <v>2134</v>
      </c>
      <c r="GO316" s="22">
        <v>4</v>
      </c>
      <c r="GP316" s="22">
        <v>1</v>
      </c>
      <c r="GQ316" s="22">
        <v>1</v>
      </c>
      <c r="GR316" s="22">
        <v>2</v>
      </c>
      <c r="GS316" s="22">
        <v>3</v>
      </c>
    </row>
    <row r="317" spans="19:201">
      <c r="S317" s="22" t="s">
        <v>2134</v>
      </c>
      <c r="T317" s="22">
        <v>1</v>
      </c>
      <c r="U317" s="22">
        <v>2</v>
      </c>
      <c r="V317" s="22">
        <v>3</v>
      </c>
      <c r="W317" s="22">
        <v>1</v>
      </c>
      <c r="X317" s="22">
        <v>4</v>
      </c>
      <c r="AJ317" s="22" t="s">
        <v>2134</v>
      </c>
      <c r="AK317" s="22">
        <v>3</v>
      </c>
      <c r="AL317" s="22">
        <v>1</v>
      </c>
      <c r="AM317" s="22">
        <v>4</v>
      </c>
      <c r="AN317" s="22">
        <v>4</v>
      </c>
      <c r="CS317" s="22" t="s">
        <v>2134</v>
      </c>
      <c r="CT317" s="22">
        <v>3</v>
      </c>
      <c r="CU317" s="22">
        <v>1</v>
      </c>
      <c r="CV317" s="22">
        <v>5</v>
      </c>
      <c r="CW317" s="22">
        <v>7</v>
      </c>
      <c r="CY317" s="22" t="s">
        <v>2134</v>
      </c>
      <c r="CZ317" s="22">
        <v>3</v>
      </c>
      <c r="DA317" s="22">
        <v>1</v>
      </c>
      <c r="DB317" s="22">
        <v>5</v>
      </c>
      <c r="DC317" s="22">
        <v>7</v>
      </c>
      <c r="DE317" s="22" t="s">
        <v>2134</v>
      </c>
      <c r="DF317" s="22">
        <v>3</v>
      </c>
      <c r="DG317" s="22">
        <v>1</v>
      </c>
      <c r="DH317" s="22">
        <v>5</v>
      </c>
      <c r="DI317" s="22">
        <v>7</v>
      </c>
      <c r="EM317" s="22" t="s">
        <v>2134</v>
      </c>
      <c r="EN317" s="22">
        <v>3</v>
      </c>
      <c r="EO317" s="22">
        <v>2</v>
      </c>
      <c r="EP317" s="22">
        <v>3</v>
      </c>
      <c r="EQ317" s="22">
        <v>6</v>
      </c>
      <c r="EX317" s="22">
        <v>9169651</v>
      </c>
      <c r="EY317" s="22">
        <v>3</v>
      </c>
      <c r="EZ317" s="22">
        <v>2</v>
      </c>
      <c r="FA317" s="22">
        <v>4</v>
      </c>
      <c r="FB317" s="22">
        <v>3</v>
      </c>
      <c r="FE317" s="22" t="s">
        <v>2134</v>
      </c>
      <c r="FF317" s="22">
        <v>3</v>
      </c>
      <c r="FG317" s="22">
        <v>2</v>
      </c>
      <c r="FH317" s="22">
        <v>4</v>
      </c>
      <c r="FI317" s="22">
        <v>3</v>
      </c>
      <c r="FK317" s="22">
        <v>9169637</v>
      </c>
      <c r="FL317" s="22">
        <v>3</v>
      </c>
      <c r="FM317" s="22">
        <v>2</v>
      </c>
      <c r="FN317" s="22">
        <v>4</v>
      </c>
      <c r="FO317" s="22">
        <v>3</v>
      </c>
      <c r="GG317" s="22" t="s">
        <v>2134</v>
      </c>
      <c r="GH317" s="22">
        <v>4</v>
      </c>
      <c r="GI317" s="22">
        <v>1</v>
      </c>
      <c r="GJ317" s="22">
        <v>1</v>
      </c>
      <c r="GK317" s="22">
        <v>3</v>
      </c>
      <c r="GL317" s="22">
        <v>1</v>
      </c>
      <c r="GN317" s="22" t="s">
        <v>2134</v>
      </c>
      <c r="GO317" s="22">
        <v>4</v>
      </c>
      <c r="GP317" s="22">
        <v>1</v>
      </c>
      <c r="GQ317" s="22">
        <v>1</v>
      </c>
      <c r="GR317" s="22">
        <v>3</v>
      </c>
      <c r="GS317" s="22">
        <v>1</v>
      </c>
    </row>
    <row r="318" spans="19:201">
      <c r="S318" s="22" t="s">
        <v>2134</v>
      </c>
      <c r="T318" s="22">
        <v>1</v>
      </c>
      <c r="U318" s="22">
        <v>2</v>
      </c>
      <c r="V318" s="22">
        <v>3</v>
      </c>
      <c r="W318" s="22">
        <v>2</v>
      </c>
      <c r="X318" s="22">
        <v>1</v>
      </c>
      <c r="AJ318" s="22" t="s">
        <v>2134</v>
      </c>
      <c r="AK318" s="22">
        <v>3</v>
      </c>
      <c r="AL318" s="22">
        <v>1</v>
      </c>
      <c r="AM318" s="22">
        <v>4</v>
      </c>
      <c r="AN318" s="22">
        <v>5</v>
      </c>
      <c r="CS318" s="22" t="s">
        <v>2134</v>
      </c>
      <c r="CT318" s="22">
        <v>3</v>
      </c>
      <c r="CU318" s="22">
        <v>1</v>
      </c>
      <c r="CV318" s="22">
        <v>5</v>
      </c>
      <c r="CW318" s="22">
        <v>8</v>
      </c>
      <c r="CY318" s="22" t="s">
        <v>2134</v>
      </c>
      <c r="CZ318" s="22">
        <v>3</v>
      </c>
      <c r="DA318" s="22">
        <v>1</v>
      </c>
      <c r="DB318" s="22">
        <v>5</v>
      </c>
      <c r="DC318" s="22">
        <v>8</v>
      </c>
      <c r="DE318" s="22" t="s">
        <v>2134</v>
      </c>
      <c r="DF318" s="22">
        <v>3</v>
      </c>
      <c r="DG318" s="22">
        <v>1</v>
      </c>
      <c r="DH318" s="22">
        <v>5</v>
      </c>
      <c r="DI318" s="22">
        <v>8</v>
      </c>
      <c r="EM318" s="22" t="s">
        <v>2134</v>
      </c>
      <c r="EN318" s="22">
        <v>3</v>
      </c>
      <c r="EO318" s="22">
        <v>2</v>
      </c>
      <c r="EP318" s="22">
        <v>3</v>
      </c>
      <c r="EQ318" s="22">
        <v>7</v>
      </c>
      <c r="EX318" s="22" t="s">
        <v>2134</v>
      </c>
      <c r="EY318" s="22">
        <v>3</v>
      </c>
      <c r="EZ318" s="22">
        <v>2</v>
      </c>
      <c r="FA318" s="22">
        <v>4</v>
      </c>
      <c r="FB318" s="22">
        <v>4</v>
      </c>
      <c r="FE318" s="22" t="s">
        <v>2134</v>
      </c>
      <c r="FF318" s="22">
        <v>3</v>
      </c>
      <c r="FG318" s="22">
        <v>2</v>
      </c>
      <c r="FH318" s="22">
        <v>4</v>
      </c>
      <c r="FI318" s="22">
        <v>4</v>
      </c>
      <c r="FK318" s="22" t="s">
        <v>2134</v>
      </c>
      <c r="FL318" s="22">
        <v>3</v>
      </c>
      <c r="FM318" s="22">
        <v>2</v>
      </c>
      <c r="FN318" s="22">
        <v>4</v>
      </c>
      <c r="FO318" s="22">
        <v>4</v>
      </c>
      <c r="GG318" s="22" t="s">
        <v>2134</v>
      </c>
      <c r="GH318" s="22">
        <v>4</v>
      </c>
      <c r="GI318" s="22">
        <v>1</v>
      </c>
      <c r="GJ318" s="22">
        <v>1</v>
      </c>
      <c r="GK318" s="22">
        <v>3</v>
      </c>
      <c r="GL318" s="22">
        <v>2</v>
      </c>
      <c r="GN318" s="22" t="s">
        <v>2134</v>
      </c>
      <c r="GO318" s="22">
        <v>4</v>
      </c>
      <c r="GP318" s="22">
        <v>1</v>
      </c>
      <c r="GQ318" s="22">
        <v>1</v>
      </c>
      <c r="GR318" s="22">
        <v>3</v>
      </c>
      <c r="GS318" s="22">
        <v>2</v>
      </c>
    </row>
    <row r="319" spans="19:201">
      <c r="S319" s="22" t="s">
        <v>2134</v>
      </c>
      <c r="T319" s="22">
        <v>1</v>
      </c>
      <c r="U319" s="22">
        <v>2</v>
      </c>
      <c r="V319" s="22">
        <v>3</v>
      </c>
      <c r="W319" s="22">
        <v>2</v>
      </c>
      <c r="X319" s="22">
        <v>2</v>
      </c>
      <c r="AJ319" s="22" t="s">
        <v>2134</v>
      </c>
      <c r="AK319" s="22">
        <v>3</v>
      </c>
      <c r="AL319" s="22">
        <v>1</v>
      </c>
      <c r="AM319" s="22">
        <v>5</v>
      </c>
      <c r="AN319" s="22">
        <v>1</v>
      </c>
      <c r="CS319" s="22" t="s">
        <v>2693</v>
      </c>
      <c r="CT319" s="22">
        <v>3</v>
      </c>
      <c r="CU319" s="22">
        <v>2</v>
      </c>
      <c r="CV319" s="22">
        <v>1</v>
      </c>
      <c r="CW319" s="22">
        <v>1</v>
      </c>
      <c r="CY319" s="22" t="s">
        <v>2134</v>
      </c>
      <c r="CZ319" s="22">
        <v>3</v>
      </c>
      <c r="DA319" s="22">
        <v>2</v>
      </c>
      <c r="DB319" s="22">
        <v>1</v>
      </c>
      <c r="DC319" s="22">
        <v>1</v>
      </c>
      <c r="DE319" s="22" t="s">
        <v>2134</v>
      </c>
      <c r="DF319" s="22">
        <v>3</v>
      </c>
      <c r="DG319" s="22">
        <v>2</v>
      </c>
      <c r="DH319" s="22">
        <v>1</v>
      </c>
      <c r="DI319" s="22">
        <v>1</v>
      </c>
      <c r="EM319" s="22" t="s">
        <v>2134</v>
      </c>
      <c r="EN319" s="22">
        <v>3</v>
      </c>
      <c r="EO319" s="22">
        <v>2</v>
      </c>
      <c r="EP319" s="22">
        <v>3</v>
      </c>
      <c r="EQ319" s="22">
        <v>8</v>
      </c>
      <c r="EX319" s="22" t="s">
        <v>2134</v>
      </c>
      <c r="EY319" s="22">
        <v>3</v>
      </c>
      <c r="EZ319" s="22">
        <v>2</v>
      </c>
      <c r="FA319" s="22">
        <v>5</v>
      </c>
      <c r="FB319" s="22">
        <v>1</v>
      </c>
      <c r="FE319" s="22" t="s">
        <v>2134</v>
      </c>
      <c r="FF319" s="22">
        <v>3</v>
      </c>
      <c r="FG319" s="22">
        <v>2</v>
      </c>
      <c r="FH319" s="22">
        <v>5</v>
      </c>
      <c r="FI319" s="22">
        <v>1</v>
      </c>
      <c r="FK319" s="22" t="s">
        <v>2134</v>
      </c>
      <c r="FL319" s="22">
        <v>3</v>
      </c>
      <c r="FM319" s="22">
        <v>2</v>
      </c>
      <c r="FN319" s="22">
        <v>5</v>
      </c>
      <c r="FO319" s="22">
        <v>1</v>
      </c>
      <c r="GG319" s="22" t="s">
        <v>2134</v>
      </c>
      <c r="GH319" s="22">
        <v>4</v>
      </c>
      <c r="GI319" s="22">
        <v>1</v>
      </c>
      <c r="GJ319" s="22">
        <v>1</v>
      </c>
      <c r="GK319" s="22">
        <v>3</v>
      </c>
      <c r="GL319" s="22">
        <v>3</v>
      </c>
      <c r="GN319" s="22" t="s">
        <v>2134</v>
      </c>
      <c r="GO319" s="22">
        <v>4</v>
      </c>
      <c r="GP319" s="22">
        <v>1</v>
      </c>
      <c r="GQ319" s="22">
        <v>1</v>
      </c>
      <c r="GR319" s="22">
        <v>3</v>
      </c>
      <c r="GS319" s="22">
        <v>3</v>
      </c>
    </row>
    <row r="320" spans="19:201">
      <c r="S320" s="22" t="s">
        <v>2134</v>
      </c>
      <c r="T320" s="22">
        <v>1</v>
      </c>
      <c r="U320" s="22">
        <v>2</v>
      </c>
      <c r="V320" s="22">
        <v>3</v>
      </c>
      <c r="W320" s="22">
        <v>2</v>
      </c>
      <c r="X320" s="22">
        <v>3</v>
      </c>
      <c r="AJ320" s="22" t="s">
        <v>2134</v>
      </c>
      <c r="AK320" s="22">
        <v>3</v>
      </c>
      <c r="AL320" s="22">
        <v>1</v>
      </c>
      <c r="AM320" s="22">
        <v>5</v>
      </c>
      <c r="AN320" s="22">
        <v>2</v>
      </c>
      <c r="CS320" s="22" t="s">
        <v>2134</v>
      </c>
      <c r="CT320" s="22">
        <v>3</v>
      </c>
      <c r="CU320" s="22">
        <v>2</v>
      </c>
      <c r="CV320" s="22">
        <v>1</v>
      </c>
      <c r="CW320" s="22">
        <v>2</v>
      </c>
      <c r="CY320" s="22" t="s">
        <v>2134</v>
      </c>
      <c r="CZ320" s="22">
        <v>3</v>
      </c>
      <c r="DA320" s="22">
        <v>2</v>
      </c>
      <c r="DB320" s="22">
        <v>1</v>
      </c>
      <c r="DC320" s="22">
        <v>2</v>
      </c>
      <c r="DE320" s="22" t="s">
        <v>2134</v>
      </c>
      <c r="DF320" s="22">
        <v>3</v>
      </c>
      <c r="DG320" s="22">
        <v>2</v>
      </c>
      <c r="DH320" s="22">
        <v>1</v>
      </c>
      <c r="DI320" s="22">
        <v>2</v>
      </c>
      <c r="EM320" s="22" t="s">
        <v>2134</v>
      </c>
      <c r="EN320" s="22">
        <v>3</v>
      </c>
      <c r="EO320" s="22">
        <v>2</v>
      </c>
      <c r="EP320" s="22">
        <v>3</v>
      </c>
      <c r="EQ320" s="22">
        <v>9</v>
      </c>
      <c r="EX320" s="22">
        <v>9169651</v>
      </c>
      <c r="EY320" s="22">
        <v>3</v>
      </c>
      <c r="EZ320" s="22">
        <v>2</v>
      </c>
      <c r="FA320" s="22">
        <v>5</v>
      </c>
      <c r="FB320" s="22">
        <v>2</v>
      </c>
      <c r="FE320" s="22" t="s">
        <v>2134</v>
      </c>
      <c r="FF320" s="22">
        <v>3</v>
      </c>
      <c r="FG320" s="22">
        <v>2</v>
      </c>
      <c r="FH320" s="22">
        <v>5</v>
      </c>
      <c r="FI320" s="22">
        <v>2</v>
      </c>
      <c r="FK320" s="22" t="s">
        <v>2134</v>
      </c>
      <c r="FL320" s="22">
        <v>3</v>
      </c>
      <c r="FM320" s="22">
        <v>2</v>
      </c>
      <c r="FN320" s="22">
        <v>5</v>
      </c>
      <c r="FO320" s="22">
        <v>2</v>
      </c>
      <c r="GG320" s="22" t="s">
        <v>2134</v>
      </c>
      <c r="GH320" s="22">
        <v>4</v>
      </c>
      <c r="GI320" s="22">
        <v>1</v>
      </c>
      <c r="GJ320" s="22">
        <v>2</v>
      </c>
      <c r="GK320" s="22">
        <v>1</v>
      </c>
      <c r="GL320" s="22">
        <v>1</v>
      </c>
      <c r="GN320" s="22" t="s">
        <v>2134</v>
      </c>
      <c r="GO320" s="22">
        <v>4</v>
      </c>
      <c r="GP320" s="22">
        <v>1</v>
      </c>
      <c r="GQ320" s="22">
        <v>2</v>
      </c>
      <c r="GR320" s="22">
        <v>1</v>
      </c>
      <c r="GS320" s="22">
        <v>1</v>
      </c>
    </row>
    <row r="321" spans="19:201">
      <c r="S321" s="22" t="s">
        <v>2134</v>
      </c>
      <c r="T321" s="22">
        <v>1</v>
      </c>
      <c r="U321" s="22">
        <v>2</v>
      </c>
      <c r="V321" s="22">
        <v>3</v>
      </c>
      <c r="W321" s="22">
        <v>2</v>
      </c>
      <c r="X321" s="22">
        <v>4</v>
      </c>
      <c r="AJ321" s="22" t="s">
        <v>2134</v>
      </c>
      <c r="AK321" s="22">
        <v>3</v>
      </c>
      <c r="AL321" s="22">
        <v>1</v>
      </c>
      <c r="AM321" s="22">
        <v>5</v>
      </c>
      <c r="AN321" s="22">
        <v>3</v>
      </c>
      <c r="CS321" s="22" t="s">
        <v>2134</v>
      </c>
      <c r="CT321" s="22">
        <v>3</v>
      </c>
      <c r="CU321" s="22">
        <v>2</v>
      </c>
      <c r="CV321" s="22">
        <v>1</v>
      </c>
      <c r="CW321" s="22">
        <v>3</v>
      </c>
      <c r="CY321" s="22" t="s">
        <v>2134</v>
      </c>
      <c r="CZ321" s="22">
        <v>3</v>
      </c>
      <c r="DA321" s="22">
        <v>2</v>
      </c>
      <c r="DB321" s="22">
        <v>1</v>
      </c>
      <c r="DC321" s="22">
        <v>3</v>
      </c>
      <c r="DE321" s="22" t="s">
        <v>2134</v>
      </c>
      <c r="DF321" s="22">
        <v>3</v>
      </c>
      <c r="DG321" s="22">
        <v>2</v>
      </c>
      <c r="DH321" s="22">
        <v>1</v>
      </c>
      <c r="DI321" s="22">
        <v>3</v>
      </c>
      <c r="EM321" s="22" t="s">
        <v>2134</v>
      </c>
      <c r="EN321" s="22">
        <v>3</v>
      </c>
      <c r="EO321" s="22">
        <v>3</v>
      </c>
      <c r="EP321" s="22">
        <v>1</v>
      </c>
      <c r="EQ321" s="22">
        <v>1</v>
      </c>
      <c r="EX321" s="22">
        <v>9169651</v>
      </c>
      <c r="EY321" s="22">
        <v>3</v>
      </c>
      <c r="EZ321" s="22">
        <v>2</v>
      </c>
      <c r="FA321" s="22">
        <v>5</v>
      </c>
      <c r="FB321" s="22">
        <v>3</v>
      </c>
      <c r="FE321" s="22" t="s">
        <v>2134</v>
      </c>
      <c r="FF321" s="22">
        <v>3</v>
      </c>
      <c r="FG321" s="22">
        <v>2</v>
      </c>
      <c r="FH321" s="22">
        <v>5</v>
      </c>
      <c r="FI321" s="22">
        <v>3</v>
      </c>
      <c r="FK321" s="22">
        <v>9169637</v>
      </c>
      <c r="FL321" s="22">
        <v>3</v>
      </c>
      <c r="FM321" s="22">
        <v>2</v>
      </c>
      <c r="FN321" s="22">
        <v>5</v>
      </c>
      <c r="FO321" s="22">
        <v>3</v>
      </c>
      <c r="GG321" s="22" t="s">
        <v>2134</v>
      </c>
      <c r="GH321" s="22">
        <v>4</v>
      </c>
      <c r="GI321" s="22">
        <v>1</v>
      </c>
      <c r="GJ321" s="22">
        <v>2</v>
      </c>
      <c r="GK321" s="22">
        <v>1</v>
      </c>
      <c r="GL321" s="22">
        <v>2</v>
      </c>
      <c r="GN321" s="22" t="s">
        <v>2134</v>
      </c>
      <c r="GO321" s="22">
        <v>4</v>
      </c>
      <c r="GP321" s="22">
        <v>1</v>
      </c>
      <c r="GQ321" s="22">
        <v>2</v>
      </c>
      <c r="GR321" s="22">
        <v>1</v>
      </c>
      <c r="GS321" s="22">
        <v>2</v>
      </c>
    </row>
    <row r="322" spans="19:201">
      <c r="S322" s="22" t="s">
        <v>2134</v>
      </c>
      <c r="T322" s="22">
        <v>1</v>
      </c>
      <c r="U322" s="22">
        <v>2</v>
      </c>
      <c r="V322" s="22">
        <v>3</v>
      </c>
      <c r="W322" s="22">
        <v>3</v>
      </c>
      <c r="X322" s="22">
        <v>1</v>
      </c>
      <c r="AJ322" s="22" t="s">
        <v>2134</v>
      </c>
      <c r="AK322" s="22">
        <v>3</v>
      </c>
      <c r="AL322" s="22">
        <v>1</v>
      </c>
      <c r="AM322" s="22">
        <v>5</v>
      </c>
      <c r="AN322" s="22">
        <v>4</v>
      </c>
      <c r="CS322" s="22" t="s">
        <v>2134</v>
      </c>
      <c r="CT322" s="22">
        <v>3</v>
      </c>
      <c r="CU322" s="22">
        <v>2</v>
      </c>
      <c r="CV322" s="22">
        <v>1</v>
      </c>
      <c r="CW322" s="22">
        <v>4</v>
      </c>
      <c r="CY322" s="22" t="s">
        <v>2134</v>
      </c>
      <c r="CZ322" s="22">
        <v>3</v>
      </c>
      <c r="DA322" s="22">
        <v>2</v>
      </c>
      <c r="DB322" s="22">
        <v>1</v>
      </c>
      <c r="DC322" s="22">
        <v>4</v>
      </c>
      <c r="DE322" s="22" t="s">
        <v>2134</v>
      </c>
      <c r="DF322" s="22">
        <v>3</v>
      </c>
      <c r="DG322" s="22">
        <v>2</v>
      </c>
      <c r="DH322" s="22">
        <v>1</v>
      </c>
      <c r="DI322" s="22">
        <v>4</v>
      </c>
      <c r="EM322" s="22" t="s">
        <v>2134</v>
      </c>
      <c r="EN322" s="22">
        <v>3</v>
      </c>
      <c r="EO322" s="22">
        <v>3</v>
      </c>
      <c r="EP322" s="22">
        <v>1</v>
      </c>
      <c r="EQ322" s="22">
        <v>2</v>
      </c>
      <c r="EX322" s="22" t="s">
        <v>2134</v>
      </c>
      <c r="EY322" s="22">
        <v>3</v>
      </c>
      <c r="EZ322" s="22">
        <v>2</v>
      </c>
      <c r="FA322" s="22">
        <v>5</v>
      </c>
      <c r="FB322" s="22">
        <v>4</v>
      </c>
      <c r="FE322" s="22" t="s">
        <v>2134</v>
      </c>
      <c r="FF322" s="22">
        <v>3</v>
      </c>
      <c r="FG322" s="22">
        <v>2</v>
      </c>
      <c r="FH322" s="22">
        <v>5</v>
      </c>
      <c r="FI322" s="22">
        <v>4</v>
      </c>
      <c r="FK322" s="22" t="s">
        <v>2134</v>
      </c>
      <c r="FL322" s="22">
        <v>3</v>
      </c>
      <c r="FM322" s="22">
        <v>2</v>
      </c>
      <c r="FN322" s="22">
        <v>5</v>
      </c>
      <c r="FO322" s="22">
        <v>4</v>
      </c>
      <c r="GG322" s="22" t="s">
        <v>2134</v>
      </c>
      <c r="GH322" s="22">
        <v>4</v>
      </c>
      <c r="GI322" s="22">
        <v>1</v>
      </c>
      <c r="GJ322" s="22">
        <v>2</v>
      </c>
      <c r="GK322" s="22">
        <v>1</v>
      </c>
      <c r="GL322" s="22">
        <v>3</v>
      </c>
      <c r="GN322" s="22" t="s">
        <v>2134</v>
      </c>
      <c r="GO322" s="22">
        <v>4</v>
      </c>
      <c r="GP322" s="22">
        <v>1</v>
      </c>
      <c r="GQ322" s="22">
        <v>2</v>
      </c>
      <c r="GR322" s="22">
        <v>1</v>
      </c>
      <c r="GS322" s="22">
        <v>3</v>
      </c>
    </row>
    <row r="323" spans="19:201">
      <c r="S323" s="22" t="s">
        <v>2134</v>
      </c>
      <c r="T323" s="22">
        <v>1</v>
      </c>
      <c r="U323" s="22">
        <v>2</v>
      </c>
      <c r="V323" s="22">
        <v>3</v>
      </c>
      <c r="W323" s="22">
        <v>3</v>
      </c>
      <c r="X323" s="22">
        <v>2</v>
      </c>
      <c r="AJ323" s="22" t="s">
        <v>2134</v>
      </c>
      <c r="AK323" s="22">
        <v>3</v>
      </c>
      <c r="AL323" s="22">
        <v>1</v>
      </c>
      <c r="AM323" s="22">
        <v>5</v>
      </c>
      <c r="AN323" s="22">
        <v>5</v>
      </c>
      <c r="CS323" s="22" t="s">
        <v>2134</v>
      </c>
      <c r="CT323" s="22">
        <v>3</v>
      </c>
      <c r="CU323" s="22">
        <v>2</v>
      </c>
      <c r="CV323" s="22">
        <v>1</v>
      </c>
      <c r="CW323" s="22">
        <v>5</v>
      </c>
      <c r="CY323" s="22" t="s">
        <v>2134</v>
      </c>
      <c r="CZ323" s="22">
        <v>3</v>
      </c>
      <c r="DA323" s="22">
        <v>2</v>
      </c>
      <c r="DB323" s="22">
        <v>1</v>
      </c>
      <c r="DC323" s="22">
        <v>5</v>
      </c>
      <c r="DE323" s="22" t="s">
        <v>2134</v>
      </c>
      <c r="DF323" s="22">
        <v>3</v>
      </c>
      <c r="DG323" s="22">
        <v>2</v>
      </c>
      <c r="DH323" s="22">
        <v>1</v>
      </c>
      <c r="DI323" s="22">
        <v>5</v>
      </c>
      <c r="EM323" s="22" t="s">
        <v>2134</v>
      </c>
      <c r="EN323" s="22">
        <v>3</v>
      </c>
      <c r="EO323" s="22">
        <v>3</v>
      </c>
      <c r="EP323" s="22">
        <v>1</v>
      </c>
      <c r="EQ323" s="22">
        <v>3</v>
      </c>
      <c r="EX323" s="22" t="s">
        <v>2134</v>
      </c>
      <c r="EY323" s="22">
        <v>3</v>
      </c>
      <c r="EZ323" s="22">
        <v>2</v>
      </c>
      <c r="FA323" s="22">
        <v>6</v>
      </c>
      <c r="FB323" s="22">
        <v>1</v>
      </c>
      <c r="FE323" s="22" t="s">
        <v>2134</v>
      </c>
      <c r="FF323" s="22">
        <v>3</v>
      </c>
      <c r="FG323" s="22">
        <v>2</v>
      </c>
      <c r="FH323" s="22">
        <v>6</v>
      </c>
      <c r="FI323" s="22">
        <v>1</v>
      </c>
      <c r="FK323" s="22" t="s">
        <v>2134</v>
      </c>
      <c r="FL323" s="22">
        <v>3</v>
      </c>
      <c r="FM323" s="22">
        <v>2</v>
      </c>
      <c r="FN323" s="22">
        <v>6</v>
      </c>
      <c r="FO323" s="22">
        <v>1</v>
      </c>
      <c r="GG323" s="22" t="s">
        <v>2134</v>
      </c>
      <c r="GH323" s="22">
        <v>4</v>
      </c>
      <c r="GI323" s="22">
        <v>1</v>
      </c>
      <c r="GJ323" s="22">
        <v>2</v>
      </c>
      <c r="GK323" s="22">
        <v>2</v>
      </c>
      <c r="GL323" s="22">
        <v>1</v>
      </c>
      <c r="GN323" s="22" t="s">
        <v>2134</v>
      </c>
      <c r="GO323" s="22">
        <v>4</v>
      </c>
      <c r="GP323" s="22">
        <v>1</v>
      </c>
      <c r="GQ323" s="22">
        <v>2</v>
      </c>
      <c r="GR323" s="22">
        <v>2</v>
      </c>
      <c r="GS323" s="22">
        <v>1</v>
      </c>
    </row>
    <row r="324" spans="19:201">
      <c r="S324" s="22" t="s">
        <v>2134</v>
      </c>
      <c r="T324" s="22">
        <v>1</v>
      </c>
      <c r="U324" s="22">
        <v>2</v>
      </c>
      <c r="V324" s="22">
        <v>3</v>
      </c>
      <c r="W324" s="22">
        <v>3</v>
      </c>
      <c r="X324" s="22">
        <v>3</v>
      </c>
      <c r="AJ324" s="22" t="s">
        <v>2134</v>
      </c>
      <c r="AK324" s="22">
        <v>3</v>
      </c>
      <c r="AL324" s="22">
        <v>1</v>
      </c>
      <c r="AM324" s="22">
        <v>6</v>
      </c>
      <c r="AN324" s="22">
        <v>1</v>
      </c>
      <c r="CS324" s="22" t="s">
        <v>2134</v>
      </c>
      <c r="CT324" s="22">
        <v>3</v>
      </c>
      <c r="CU324" s="22">
        <v>2</v>
      </c>
      <c r="CV324" s="22">
        <v>1</v>
      </c>
      <c r="CW324" s="22">
        <v>6</v>
      </c>
      <c r="CY324" s="22" t="s">
        <v>2134</v>
      </c>
      <c r="CZ324" s="22">
        <v>3</v>
      </c>
      <c r="DA324" s="22">
        <v>2</v>
      </c>
      <c r="DB324" s="22">
        <v>1</v>
      </c>
      <c r="DC324" s="22">
        <v>6</v>
      </c>
      <c r="DE324" s="22" t="s">
        <v>2134</v>
      </c>
      <c r="DF324" s="22">
        <v>3</v>
      </c>
      <c r="DG324" s="22">
        <v>2</v>
      </c>
      <c r="DH324" s="22">
        <v>1</v>
      </c>
      <c r="DI324" s="22">
        <v>6</v>
      </c>
      <c r="EM324" s="22" t="s">
        <v>2134</v>
      </c>
      <c r="EN324" s="22">
        <v>3</v>
      </c>
      <c r="EO324" s="22">
        <v>3</v>
      </c>
      <c r="EP324" s="22">
        <v>1</v>
      </c>
      <c r="EQ324" s="22">
        <v>4</v>
      </c>
      <c r="EX324" s="22">
        <v>9169651</v>
      </c>
      <c r="EY324" s="22">
        <v>3</v>
      </c>
      <c r="EZ324" s="22">
        <v>2</v>
      </c>
      <c r="FA324" s="22">
        <v>6</v>
      </c>
      <c r="FB324" s="22">
        <v>2</v>
      </c>
      <c r="FE324" s="22" t="s">
        <v>2134</v>
      </c>
      <c r="FF324" s="22">
        <v>3</v>
      </c>
      <c r="FG324" s="22">
        <v>2</v>
      </c>
      <c r="FH324" s="22">
        <v>6</v>
      </c>
      <c r="FI324" s="22">
        <v>2</v>
      </c>
      <c r="FK324" s="22" t="s">
        <v>2134</v>
      </c>
      <c r="FL324" s="22">
        <v>3</v>
      </c>
      <c r="FM324" s="22">
        <v>2</v>
      </c>
      <c r="FN324" s="22">
        <v>6</v>
      </c>
      <c r="FO324" s="22">
        <v>2</v>
      </c>
      <c r="GG324" s="22" t="s">
        <v>2134</v>
      </c>
      <c r="GH324" s="22">
        <v>4</v>
      </c>
      <c r="GI324" s="22">
        <v>1</v>
      </c>
      <c r="GJ324" s="22">
        <v>2</v>
      </c>
      <c r="GK324" s="22">
        <v>2</v>
      </c>
      <c r="GL324" s="22">
        <v>2</v>
      </c>
      <c r="GN324" s="22" t="s">
        <v>2134</v>
      </c>
      <c r="GO324" s="22">
        <v>4</v>
      </c>
      <c r="GP324" s="22">
        <v>1</v>
      </c>
      <c r="GQ324" s="22">
        <v>2</v>
      </c>
      <c r="GR324" s="22">
        <v>2</v>
      </c>
      <c r="GS324" s="22">
        <v>2</v>
      </c>
    </row>
    <row r="325" spans="19:201">
      <c r="S325" s="22" t="s">
        <v>2134</v>
      </c>
      <c r="T325" s="22">
        <v>1</v>
      </c>
      <c r="U325" s="22">
        <v>2</v>
      </c>
      <c r="V325" s="22">
        <v>3</v>
      </c>
      <c r="W325" s="22">
        <v>3</v>
      </c>
      <c r="X325" s="22">
        <v>4</v>
      </c>
      <c r="AJ325" s="22" t="s">
        <v>2134</v>
      </c>
      <c r="AK325" s="22">
        <v>3</v>
      </c>
      <c r="AL325" s="22">
        <v>1</v>
      </c>
      <c r="AM325" s="22">
        <v>6</v>
      </c>
      <c r="AN325" s="22">
        <v>2</v>
      </c>
      <c r="CS325" s="22" t="s">
        <v>2134</v>
      </c>
      <c r="CT325" s="22">
        <v>3</v>
      </c>
      <c r="CU325" s="22">
        <v>2</v>
      </c>
      <c r="CV325" s="22">
        <v>1</v>
      </c>
      <c r="CW325" s="22">
        <v>7</v>
      </c>
      <c r="CY325" s="22" t="s">
        <v>2134</v>
      </c>
      <c r="CZ325" s="22">
        <v>3</v>
      </c>
      <c r="DA325" s="22">
        <v>2</v>
      </c>
      <c r="DB325" s="22">
        <v>1</v>
      </c>
      <c r="DC325" s="22">
        <v>7</v>
      </c>
      <c r="DE325" s="22" t="s">
        <v>2134</v>
      </c>
      <c r="DF325" s="22">
        <v>3</v>
      </c>
      <c r="DG325" s="22">
        <v>2</v>
      </c>
      <c r="DH325" s="22">
        <v>1</v>
      </c>
      <c r="DI325" s="22">
        <v>7</v>
      </c>
      <c r="EM325" s="22" t="s">
        <v>2134</v>
      </c>
      <c r="EN325" s="22">
        <v>3</v>
      </c>
      <c r="EO325" s="22">
        <v>3</v>
      </c>
      <c r="EP325" s="22">
        <v>1</v>
      </c>
      <c r="EQ325" s="22">
        <v>5</v>
      </c>
      <c r="EX325" s="22">
        <v>9169651</v>
      </c>
      <c r="EY325" s="22">
        <v>3</v>
      </c>
      <c r="EZ325" s="22">
        <v>2</v>
      </c>
      <c r="FA325" s="22">
        <v>6</v>
      </c>
      <c r="FB325" s="22">
        <v>3</v>
      </c>
      <c r="FE325" s="22" t="s">
        <v>2134</v>
      </c>
      <c r="FF325" s="22">
        <v>3</v>
      </c>
      <c r="FG325" s="22">
        <v>2</v>
      </c>
      <c r="FH325" s="22">
        <v>6</v>
      </c>
      <c r="FI325" s="22">
        <v>3</v>
      </c>
      <c r="FK325" s="22">
        <v>9169637</v>
      </c>
      <c r="FL325" s="22">
        <v>3</v>
      </c>
      <c r="FM325" s="22">
        <v>2</v>
      </c>
      <c r="FN325" s="22">
        <v>6</v>
      </c>
      <c r="FO325" s="22">
        <v>3</v>
      </c>
      <c r="GG325" s="22" t="s">
        <v>2134</v>
      </c>
      <c r="GH325" s="22">
        <v>4</v>
      </c>
      <c r="GI325" s="22">
        <v>1</v>
      </c>
      <c r="GJ325" s="22">
        <v>2</v>
      </c>
      <c r="GK325" s="22">
        <v>2</v>
      </c>
      <c r="GL325" s="22">
        <v>3</v>
      </c>
      <c r="GN325" s="22" t="s">
        <v>2134</v>
      </c>
      <c r="GO325" s="22">
        <v>4</v>
      </c>
      <c r="GP325" s="22">
        <v>1</v>
      </c>
      <c r="GQ325" s="22">
        <v>2</v>
      </c>
      <c r="GR325" s="22">
        <v>2</v>
      </c>
      <c r="GS325" s="22">
        <v>3</v>
      </c>
    </row>
    <row r="326" spans="19:201">
      <c r="S326" s="22" t="s">
        <v>2134</v>
      </c>
      <c r="T326" s="22">
        <v>1</v>
      </c>
      <c r="U326" s="22">
        <v>2</v>
      </c>
      <c r="V326" s="22">
        <v>3</v>
      </c>
      <c r="W326" s="22">
        <v>4</v>
      </c>
      <c r="X326" s="22">
        <v>1</v>
      </c>
      <c r="AJ326" s="22" t="s">
        <v>2134</v>
      </c>
      <c r="AK326" s="22">
        <v>3</v>
      </c>
      <c r="AL326" s="22">
        <v>1</v>
      </c>
      <c r="AM326" s="22">
        <v>6</v>
      </c>
      <c r="AN326" s="22">
        <v>3</v>
      </c>
      <c r="CS326" s="22" t="s">
        <v>2134</v>
      </c>
      <c r="CT326" s="22">
        <v>3</v>
      </c>
      <c r="CU326" s="22">
        <v>2</v>
      </c>
      <c r="CV326" s="22">
        <v>1</v>
      </c>
      <c r="CW326" s="22">
        <v>8</v>
      </c>
      <c r="CY326" s="22" t="s">
        <v>2134</v>
      </c>
      <c r="CZ326" s="22">
        <v>3</v>
      </c>
      <c r="DA326" s="22">
        <v>2</v>
      </c>
      <c r="DB326" s="22">
        <v>1</v>
      </c>
      <c r="DC326" s="22">
        <v>8</v>
      </c>
      <c r="DE326" s="22" t="s">
        <v>2134</v>
      </c>
      <c r="DF326" s="22">
        <v>3</v>
      </c>
      <c r="DG326" s="22">
        <v>2</v>
      </c>
      <c r="DH326" s="22">
        <v>1</v>
      </c>
      <c r="DI326" s="22">
        <v>8</v>
      </c>
      <c r="EM326" s="22" t="s">
        <v>2134</v>
      </c>
      <c r="EN326" s="22">
        <v>3</v>
      </c>
      <c r="EO326" s="22">
        <v>3</v>
      </c>
      <c r="EP326" s="22">
        <v>1</v>
      </c>
      <c r="EQ326" s="22">
        <v>6</v>
      </c>
      <c r="EX326" s="22" t="s">
        <v>2134</v>
      </c>
      <c r="EY326" s="22">
        <v>3</v>
      </c>
      <c r="EZ326" s="22">
        <v>2</v>
      </c>
      <c r="FA326" s="22">
        <v>6</v>
      </c>
      <c r="FB326" s="22">
        <v>4</v>
      </c>
      <c r="FE326" s="22" t="s">
        <v>2134</v>
      </c>
      <c r="FF326" s="22">
        <v>3</v>
      </c>
      <c r="FG326" s="22">
        <v>2</v>
      </c>
      <c r="FH326" s="22">
        <v>6</v>
      </c>
      <c r="FI326" s="22">
        <v>4</v>
      </c>
      <c r="FK326" s="22" t="s">
        <v>2134</v>
      </c>
      <c r="FL326" s="22">
        <v>3</v>
      </c>
      <c r="FM326" s="22">
        <v>2</v>
      </c>
      <c r="FN326" s="22">
        <v>6</v>
      </c>
      <c r="FO326" s="22">
        <v>4</v>
      </c>
      <c r="GG326" s="22" t="s">
        <v>2134</v>
      </c>
      <c r="GH326" s="22">
        <v>4</v>
      </c>
      <c r="GI326" s="22">
        <v>1</v>
      </c>
      <c r="GJ326" s="22">
        <v>2</v>
      </c>
      <c r="GK326" s="22">
        <v>3</v>
      </c>
      <c r="GL326" s="22">
        <v>1</v>
      </c>
      <c r="GN326" s="22" t="s">
        <v>2134</v>
      </c>
      <c r="GO326" s="22">
        <v>4</v>
      </c>
      <c r="GP326" s="22">
        <v>1</v>
      </c>
      <c r="GQ326" s="22">
        <v>2</v>
      </c>
      <c r="GR326" s="22">
        <v>3</v>
      </c>
      <c r="GS326" s="22">
        <v>1</v>
      </c>
    </row>
    <row r="327" spans="19:201">
      <c r="S327" s="22" t="s">
        <v>2134</v>
      </c>
      <c r="T327" s="22">
        <v>1</v>
      </c>
      <c r="U327" s="22">
        <v>2</v>
      </c>
      <c r="V327" s="22">
        <v>3</v>
      </c>
      <c r="W327" s="22">
        <v>4</v>
      </c>
      <c r="X327" s="22">
        <v>2</v>
      </c>
      <c r="AJ327" s="22" t="s">
        <v>2134</v>
      </c>
      <c r="AK327" s="22">
        <v>3</v>
      </c>
      <c r="AL327" s="22">
        <v>1</v>
      </c>
      <c r="AM327" s="22">
        <v>6</v>
      </c>
      <c r="AN327" s="22">
        <v>4</v>
      </c>
      <c r="CS327" s="22" t="s">
        <v>2692</v>
      </c>
      <c r="CT327" s="22">
        <v>3</v>
      </c>
      <c r="CU327" s="22">
        <v>2</v>
      </c>
      <c r="CV327" s="22">
        <v>2</v>
      </c>
      <c r="CW327" s="22">
        <v>1</v>
      </c>
      <c r="CY327" s="22" t="s">
        <v>2134</v>
      </c>
      <c r="CZ327" s="22">
        <v>3</v>
      </c>
      <c r="DA327" s="22">
        <v>2</v>
      </c>
      <c r="DB327" s="22">
        <v>2</v>
      </c>
      <c r="DC327" s="22">
        <v>1</v>
      </c>
      <c r="DE327" s="22" t="s">
        <v>2134</v>
      </c>
      <c r="DF327" s="22">
        <v>3</v>
      </c>
      <c r="DG327" s="22">
        <v>2</v>
      </c>
      <c r="DH327" s="22">
        <v>2</v>
      </c>
      <c r="DI327" s="22">
        <v>1</v>
      </c>
      <c r="EM327" s="22" t="s">
        <v>2134</v>
      </c>
      <c r="EN327" s="22">
        <v>3</v>
      </c>
      <c r="EO327" s="22">
        <v>3</v>
      </c>
      <c r="EP327" s="22">
        <v>1</v>
      </c>
      <c r="EQ327" s="22">
        <v>7</v>
      </c>
      <c r="EX327" s="22" t="s">
        <v>2134</v>
      </c>
      <c r="EY327" s="22">
        <v>3</v>
      </c>
      <c r="EZ327" s="22">
        <v>2</v>
      </c>
      <c r="FA327" s="22">
        <v>7</v>
      </c>
      <c r="FB327" s="22">
        <v>1</v>
      </c>
      <c r="FE327" s="22" t="s">
        <v>2134</v>
      </c>
      <c r="FF327" s="22">
        <v>3</v>
      </c>
      <c r="FG327" s="22">
        <v>2</v>
      </c>
      <c r="FH327" s="22">
        <v>7</v>
      </c>
      <c r="FI327" s="22">
        <v>1</v>
      </c>
      <c r="FK327" s="22" t="s">
        <v>2134</v>
      </c>
      <c r="FL327" s="22">
        <v>3</v>
      </c>
      <c r="FM327" s="22">
        <v>2</v>
      </c>
      <c r="FN327" s="22">
        <v>7</v>
      </c>
      <c r="FO327" s="22">
        <v>1</v>
      </c>
      <c r="GG327" s="22" t="s">
        <v>2134</v>
      </c>
      <c r="GH327" s="22">
        <v>4</v>
      </c>
      <c r="GI327" s="22">
        <v>1</v>
      </c>
      <c r="GJ327" s="22">
        <v>2</v>
      </c>
      <c r="GK327" s="22">
        <v>3</v>
      </c>
      <c r="GL327" s="22">
        <v>2</v>
      </c>
      <c r="GN327" s="22" t="s">
        <v>2134</v>
      </c>
      <c r="GO327" s="22">
        <v>4</v>
      </c>
      <c r="GP327" s="22">
        <v>1</v>
      </c>
      <c r="GQ327" s="22">
        <v>2</v>
      </c>
      <c r="GR327" s="22">
        <v>3</v>
      </c>
      <c r="GS327" s="22">
        <v>2</v>
      </c>
    </row>
    <row r="328" spans="19:201">
      <c r="S328" s="22" t="s">
        <v>2134</v>
      </c>
      <c r="T328" s="22">
        <v>1</v>
      </c>
      <c r="U328" s="22">
        <v>2</v>
      </c>
      <c r="V328" s="22">
        <v>3</v>
      </c>
      <c r="W328" s="22">
        <v>4</v>
      </c>
      <c r="X328" s="22">
        <v>3</v>
      </c>
      <c r="AJ328" s="22" t="s">
        <v>2134</v>
      </c>
      <c r="AK328" s="22">
        <v>3</v>
      </c>
      <c r="AL328" s="22">
        <v>1</v>
      </c>
      <c r="AM328" s="22">
        <v>6</v>
      </c>
      <c r="AN328" s="22">
        <v>5</v>
      </c>
      <c r="CS328" s="22" t="s">
        <v>2134</v>
      </c>
      <c r="CT328" s="22">
        <v>3</v>
      </c>
      <c r="CU328" s="22">
        <v>2</v>
      </c>
      <c r="CV328" s="22">
        <v>2</v>
      </c>
      <c r="CW328" s="22">
        <v>2</v>
      </c>
      <c r="CY328" s="22" t="s">
        <v>2134</v>
      </c>
      <c r="CZ328" s="22">
        <v>3</v>
      </c>
      <c r="DA328" s="22">
        <v>2</v>
      </c>
      <c r="DB328" s="22">
        <v>2</v>
      </c>
      <c r="DC328" s="22">
        <v>2</v>
      </c>
      <c r="DE328" s="22" t="s">
        <v>2134</v>
      </c>
      <c r="DF328" s="22">
        <v>3</v>
      </c>
      <c r="DG328" s="22">
        <v>2</v>
      </c>
      <c r="DH328" s="22">
        <v>2</v>
      </c>
      <c r="DI328" s="22">
        <v>2</v>
      </c>
      <c r="EM328" s="22" t="s">
        <v>2134</v>
      </c>
      <c r="EN328" s="22">
        <v>3</v>
      </c>
      <c r="EO328" s="22">
        <v>3</v>
      </c>
      <c r="EP328" s="22">
        <v>1</v>
      </c>
      <c r="EQ328" s="22">
        <v>8</v>
      </c>
      <c r="EX328" s="22">
        <v>9169651</v>
      </c>
      <c r="EY328" s="22">
        <v>3</v>
      </c>
      <c r="EZ328" s="22">
        <v>2</v>
      </c>
      <c r="FA328" s="22">
        <v>7</v>
      </c>
      <c r="FB328" s="22">
        <v>2</v>
      </c>
      <c r="FE328" s="22" t="s">
        <v>2134</v>
      </c>
      <c r="FF328" s="22">
        <v>3</v>
      </c>
      <c r="FG328" s="22">
        <v>2</v>
      </c>
      <c r="FH328" s="22">
        <v>7</v>
      </c>
      <c r="FI328" s="22">
        <v>2</v>
      </c>
      <c r="FK328" s="22" t="s">
        <v>2134</v>
      </c>
      <c r="FL328" s="22">
        <v>3</v>
      </c>
      <c r="FM328" s="22">
        <v>2</v>
      </c>
      <c r="FN328" s="22">
        <v>7</v>
      </c>
      <c r="FO328" s="22">
        <v>2</v>
      </c>
      <c r="GG328" s="22" t="s">
        <v>2134</v>
      </c>
      <c r="GH328" s="22">
        <v>4</v>
      </c>
      <c r="GI328" s="22">
        <v>1</v>
      </c>
      <c r="GJ328" s="22">
        <v>2</v>
      </c>
      <c r="GK328" s="22">
        <v>3</v>
      </c>
      <c r="GL328" s="22">
        <v>3</v>
      </c>
      <c r="GN328" s="22" t="s">
        <v>2134</v>
      </c>
      <c r="GO328" s="22">
        <v>4</v>
      </c>
      <c r="GP328" s="22">
        <v>1</v>
      </c>
      <c r="GQ328" s="22">
        <v>2</v>
      </c>
      <c r="GR328" s="22">
        <v>3</v>
      </c>
      <c r="GS328" s="22">
        <v>3</v>
      </c>
    </row>
    <row r="329" spans="19:201">
      <c r="S329" s="22" t="s">
        <v>2134</v>
      </c>
      <c r="T329" s="22">
        <v>1</v>
      </c>
      <c r="U329" s="22">
        <v>2</v>
      </c>
      <c r="V329" s="22">
        <v>3</v>
      </c>
      <c r="W329" s="22">
        <v>4</v>
      </c>
      <c r="X329" s="22">
        <v>4</v>
      </c>
      <c r="AJ329" s="22" t="s">
        <v>2134</v>
      </c>
      <c r="AK329" s="22">
        <v>3</v>
      </c>
      <c r="AL329" s="22">
        <v>1</v>
      </c>
      <c r="AM329" s="22">
        <v>7</v>
      </c>
      <c r="AN329" s="22">
        <v>1</v>
      </c>
      <c r="CS329" s="22" t="s">
        <v>2134</v>
      </c>
      <c r="CT329" s="22">
        <v>3</v>
      </c>
      <c r="CU329" s="22">
        <v>2</v>
      </c>
      <c r="CV329" s="22">
        <v>2</v>
      </c>
      <c r="CW329" s="22">
        <v>3</v>
      </c>
      <c r="CY329" s="22" t="s">
        <v>2134</v>
      </c>
      <c r="CZ329" s="22">
        <v>3</v>
      </c>
      <c r="DA329" s="22">
        <v>2</v>
      </c>
      <c r="DB329" s="22">
        <v>2</v>
      </c>
      <c r="DC329" s="22">
        <v>3</v>
      </c>
      <c r="DE329" s="22" t="s">
        <v>2134</v>
      </c>
      <c r="DF329" s="22">
        <v>3</v>
      </c>
      <c r="DG329" s="22">
        <v>2</v>
      </c>
      <c r="DH329" s="22">
        <v>2</v>
      </c>
      <c r="DI329" s="22">
        <v>3</v>
      </c>
      <c r="EM329" s="22" t="s">
        <v>2134</v>
      </c>
      <c r="EN329" s="22">
        <v>3</v>
      </c>
      <c r="EO329" s="22">
        <v>3</v>
      </c>
      <c r="EP329" s="22">
        <v>1</v>
      </c>
      <c r="EQ329" s="22">
        <v>9</v>
      </c>
      <c r="EX329" s="22">
        <v>9169651</v>
      </c>
      <c r="EY329" s="22">
        <v>3</v>
      </c>
      <c r="EZ329" s="22">
        <v>2</v>
      </c>
      <c r="FA329" s="22">
        <v>7</v>
      </c>
      <c r="FB329" s="22">
        <v>3</v>
      </c>
      <c r="FE329" s="22" t="s">
        <v>2134</v>
      </c>
      <c r="FF329" s="22">
        <v>3</v>
      </c>
      <c r="FG329" s="22">
        <v>2</v>
      </c>
      <c r="FH329" s="22">
        <v>7</v>
      </c>
      <c r="FI329" s="22">
        <v>3</v>
      </c>
      <c r="FK329" s="22">
        <v>9169637</v>
      </c>
      <c r="FL329" s="22">
        <v>3</v>
      </c>
      <c r="FM329" s="22">
        <v>2</v>
      </c>
      <c r="FN329" s="22">
        <v>7</v>
      </c>
      <c r="FO329" s="22">
        <v>3</v>
      </c>
      <c r="GG329" s="22" t="s">
        <v>2134</v>
      </c>
      <c r="GH329" s="22">
        <v>4</v>
      </c>
      <c r="GI329" s="22">
        <v>1</v>
      </c>
      <c r="GJ329" s="22">
        <v>3</v>
      </c>
      <c r="GK329" s="22">
        <v>1</v>
      </c>
      <c r="GL329" s="22">
        <v>1</v>
      </c>
      <c r="GN329" s="22" t="s">
        <v>2134</v>
      </c>
      <c r="GO329" s="22">
        <v>4</v>
      </c>
      <c r="GP329" s="22">
        <v>1</v>
      </c>
      <c r="GQ329" s="22">
        <v>3</v>
      </c>
      <c r="GR329" s="22">
        <v>1</v>
      </c>
      <c r="GS329" s="22">
        <v>1</v>
      </c>
    </row>
    <row r="330" spans="19:201">
      <c r="S330" s="22" t="s">
        <v>2134</v>
      </c>
      <c r="T330" s="22">
        <v>1</v>
      </c>
      <c r="U330" s="22">
        <v>2</v>
      </c>
      <c r="V330" s="22">
        <v>3</v>
      </c>
      <c r="W330" s="22">
        <v>5</v>
      </c>
      <c r="X330" s="22">
        <v>1</v>
      </c>
      <c r="AJ330" s="22" t="s">
        <v>2134</v>
      </c>
      <c r="AK330" s="22">
        <v>3</v>
      </c>
      <c r="AL330" s="22">
        <v>1</v>
      </c>
      <c r="AM330" s="22">
        <v>7</v>
      </c>
      <c r="AN330" s="22">
        <v>2</v>
      </c>
      <c r="CS330" s="22" t="s">
        <v>2134</v>
      </c>
      <c r="CT330" s="22">
        <v>3</v>
      </c>
      <c r="CU330" s="22">
        <v>2</v>
      </c>
      <c r="CV330" s="22">
        <v>2</v>
      </c>
      <c r="CW330" s="22">
        <v>4</v>
      </c>
      <c r="CY330" s="22" t="s">
        <v>2134</v>
      </c>
      <c r="CZ330" s="22">
        <v>3</v>
      </c>
      <c r="DA330" s="22">
        <v>2</v>
      </c>
      <c r="DB330" s="22">
        <v>2</v>
      </c>
      <c r="DC330" s="22">
        <v>4</v>
      </c>
      <c r="DE330" s="22" t="s">
        <v>2134</v>
      </c>
      <c r="DF330" s="22">
        <v>3</v>
      </c>
      <c r="DG330" s="22">
        <v>2</v>
      </c>
      <c r="DH330" s="22">
        <v>2</v>
      </c>
      <c r="DI330" s="22">
        <v>4</v>
      </c>
      <c r="EM330" s="22" t="s">
        <v>2134</v>
      </c>
      <c r="EN330" s="22">
        <v>3</v>
      </c>
      <c r="EO330" s="22">
        <v>3</v>
      </c>
      <c r="EP330" s="22">
        <v>2</v>
      </c>
      <c r="EQ330" s="22">
        <v>1</v>
      </c>
      <c r="EX330" s="22" t="s">
        <v>2134</v>
      </c>
      <c r="EY330" s="22">
        <v>3</v>
      </c>
      <c r="EZ330" s="22">
        <v>2</v>
      </c>
      <c r="FA330" s="22">
        <v>7</v>
      </c>
      <c r="FB330" s="22">
        <v>4</v>
      </c>
      <c r="FE330" s="22" t="s">
        <v>2134</v>
      </c>
      <c r="FF330" s="22">
        <v>3</v>
      </c>
      <c r="FG330" s="22">
        <v>2</v>
      </c>
      <c r="FH330" s="22">
        <v>7</v>
      </c>
      <c r="FI330" s="22">
        <v>4</v>
      </c>
      <c r="FK330" s="22" t="s">
        <v>2134</v>
      </c>
      <c r="FL330" s="22">
        <v>3</v>
      </c>
      <c r="FM330" s="22">
        <v>2</v>
      </c>
      <c r="FN330" s="22">
        <v>7</v>
      </c>
      <c r="FO330" s="22">
        <v>4</v>
      </c>
      <c r="GG330" s="22" t="s">
        <v>2134</v>
      </c>
      <c r="GH330" s="22">
        <v>4</v>
      </c>
      <c r="GI330" s="22">
        <v>1</v>
      </c>
      <c r="GJ330" s="22">
        <v>3</v>
      </c>
      <c r="GK330" s="22">
        <v>1</v>
      </c>
      <c r="GL330" s="22">
        <v>2</v>
      </c>
      <c r="GN330" s="22" t="s">
        <v>2134</v>
      </c>
      <c r="GO330" s="22">
        <v>4</v>
      </c>
      <c r="GP330" s="22">
        <v>1</v>
      </c>
      <c r="GQ330" s="22">
        <v>3</v>
      </c>
      <c r="GR330" s="22">
        <v>1</v>
      </c>
      <c r="GS330" s="22">
        <v>2</v>
      </c>
    </row>
    <row r="331" spans="19:201">
      <c r="S331" s="22" t="s">
        <v>2134</v>
      </c>
      <c r="T331" s="22">
        <v>1</v>
      </c>
      <c r="U331" s="22">
        <v>2</v>
      </c>
      <c r="V331" s="22">
        <v>3</v>
      </c>
      <c r="W331" s="22">
        <v>5</v>
      </c>
      <c r="X331" s="22">
        <v>2</v>
      </c>
      <c r="AJ331" s="22" t="s">
        <v>2134</v>
      </c>
      <c r="AK331" s="22">
        <v>3</v>
      </c>
      <c r="AL331" s="22">
        <v>1</v>
      </c>
      <c r="AM331" s="22">
        <v>7</v>
      </c>
      <c r="AN331" s="22">
        <v>3</v>
      </c>
      <c r="CS331" s="22" t="s">
        <v>2134</v>
      </c>
      <c r="CT331" s="22">
        <v>3</v>
      </c>
      <c r="CU331" s="22">
        <v>2</v>
      </c>
      <c r="CV331" s="22">
        <v>2</v>
      </c>
      <c r="CW331" s="22">
        <v>5</v>
      </c>
      <c r="CY331" s="22" t="s">
        <v>2134</v>
      </c>
      <c r="CZ331" s="22">
        <v>3</v>
      </c>
      <c r="DA331" s="22">
        <v>2</v>
      </c>
      <c r="DB331" s="22">
        <v>2</v>
      </c>
      <c r="DC331" s="22">
        <v>5</v>
      </c>
      <c r="DE331" s="22" t="s">
        <v>2134</v>
      </c>
      <c r="DF331" s="22">
        <v>3</v>
      </c>
      <c r="DG331" s="22">
        <v>2</v>
      </c>
      <c r="DH331" s="22">
        <v>2</v>
      </c>
      <c r="DI331" s="22">
        <v>5</v>
      </c>
      <c r="EM331" s="22" t="s">
        <v>2134</v>
      </c>
      <c r="EN331" s="22">
        <v>3</v>
      </c>
      <c r="EO331" s="22">
        <v>3</v>
      </c>
      <c r="EP331" s="22">
        <v>2</v>
      </c>
      <c r="EQ331" s="22">
        <v>2</v>
      </c>
      <c r="EX331" s="22" t="s">
        <v>2134</v>
      </c>
      <c r="EY331" s="22">
        <v>3</v>
      </c>
      <c r="EZ331" s="22">
        <v>2</v>
      </c>
      <c r="FA331" s="22">
        <v>8</v>
      </c>
      <c r="FB331" s="22">
        <v>1</v>
      </c>
      <c r="FE331" s="22" t="s">
        <v>2134</v>
      </c>
      <c r="FF331" s="22">
        <v>3</v>
      </c>
      <c r="FG331" s="22">
        <v>2</v>
      </c>
      <c r="FH331" s="22">
        <v>8</v>
      </c>
      <c r="FI331" s="22">
        <v>1</v>
      </c>
      <c r="FK331" s="22" t="s">
        <v>2134</v>
      </c>
      <c r="FL331" s="22">
        <v>3</v>
      </c>
      <c r="FM331" s="22">
        <v>2</v>
      </c>
      <c r="FN331" s="22">
        <v>8</v>
      </c>
      <c r="FO331" s="22">
        <v>1</v>
      </c>
      <c r="GG331" s="22" t="s">
        <v>2134</v>
      </c>
      <c r="GH331" s="22">
        <v>4</v>
      </c>
      <c r="GI331" s="22">
        <v>1</v>
      </c>
      <c r="GJ331" s="22">
        <v>3</v>
      </c>
      <c r="GK331" s="22">
        <v>1</v>
      </c>
      <c r="GL331" s="22">
        <v>3</v>
      </c>
      <c r="GN331" s="22" t="s">
        <v>2134</v>
      </c>
      <c r="GO331" s="22">
        <v>4</v>
      </c>
      <c r="GP331" s="22">
        <v>1</v>
      </c>
      <c r="GQ331" s="22">
        <v>3</v>
      </c>
      <c r="GR331" s="22">
        <v>1</v>
      </c>
      <c r="GS331" s="22">
        <v>3</v>
      </c>
    </row>
    <row r="332" spans="19:201">
      <c r="S332" s="22" t="s">
        <v>2134</v>
      </c>
      <c r="T332" s="22">
        <v>1</v>
      </c>
      <c r="U332" s="22">
        <v>2</v>
      </c>
      <c r="V332" s="22">
        <v>3</v>
      </c>
      <c r="W332" s="22">
        <v>5</v>
      </c>
      <c r="X332" s="22">
        <v>3</v>
      </c>
      <c r="AJ332" s="22" t="s">
        <v>2134</v>
      </c>
      <c r="AK332" s="22">
        <v>3</v>
      </c>
      <c r="AL332" s="22">
        <v>1</v>
      </c>
      <c r="AM332" s="22">
        <v>7</v>
      </c>
      <c r="AN332" s="22">
        <v>4</v>
      </c>
      <c r="CS332" s="22" t="s">
        <v>2134</v>
      </c>
      <c r="CT332" s="22">
        <v>3</v>
      </c>
      <c r="CU332" s="22">
        <v>2</v>
      </c>
      <c r="CV332" s="22">
        <v>2</v>
      </c>
      <c r="CW332" s="22">
        <v>6</v>
      </c>
      <c r="CY332" s="22" t="s">
        <v>2134</v>
      </c>
      <c r="CZ332" s="22">
        <v>3</v>
      </c>
      <c r="DA332" s="22">
        <v>2</v>
      </c>
      <c r="DB332" s="22">
        <v>2</v>
      </c>
      <c r="DC332" s="22">
        <v>6</v>
      </c>
      <c r="DE332" s="22" t="s">
        <v>2134</v>
      </c>
      <c r="DF332" s="22">
        <v>3</v>
      </c>
      <c r="DG332" s="22">
        <v>2</v>
      </c>
      <c r="DH332" s="22">
        <v>2</v>
      </c>
      <c r="DI332" s="22">
        <v>6</v>
      </c>
      <c r="EM332" s="22" t="s">
        <v>2134</v>
      </c>
      <c r="EN332" s="22">
        <v>3</v>
      </c>
      <c r="EO332" s="22">
        <v>3</v>
      </c>
      <c r="EP332" s="22">
        <v>2</v>
      </c>
      <c r="EQ332" s="22">
        <v>3</v>
      </c>
      <c r="EX332" s="22">
        <v>9169652</v>
      </c>
      <c r="EY332" s="22">
        <v>3</v>
      </c>
      <c r="EZ332" s="22">
        <v>2</v>
      </c>
      <c r="FA332" s="22">
        <v>8</v>
      </c>
      <c r="FB332" s="22">
        <v>2</v>
      </c>
      <c r="FE332" s="22" t="s">
        <v>2134</v>
      </c>
      <c r="FF332" s="22">
        <v>3</v>
      </c>
      <c r="FG332" s="22">
        <v>2</v>
      </c>
      <c r="FH332" s="22">
        <v>8</v>
      </c>
      <c r="FI332" s="22">
        <v>2</v>
      </c>
      <c r="FK332" s="22" t="s">
        <v>2134</v>
      </c>
      <c r="FL332" s="22">
        <v>3</v>
      </c>
      <c r="FM332" s="22">
        <v>2</v>
      </c>
      <c r="FN332" s="22">
        <v>8</v>
      </c>
      <c r="FO332" s="22">
        <v>2</v>
      </c>
      <c r="GG332" s="22" t="s">
        <v>2134</v>
      </c>
      <c r="GH332" s="22">
        <v>4</v>
      </c>
      <c r="GI332" s="22">
        <v>1</v>
      </c>
      <c r="GJ332" s="22">
        <v>3</v>
      </c>
      <c r="GK332" s="22">
        <v>2</v>
      </c>
      <c r="GL332" s="22">
        <v>1</v>
      </c>
      <c r="GN332" s="22" t="s">
        <v>2134</v>
      </c>
      <c r="GO332" s="22">
        <v>4</v>
      </c>
      <c r="GP332" s="22">
        <v>1</v>
      </c>
      <c r="GQ332" s="22">
        <v>3</v>
      </c>
      <c r="GR332" s="22">
        <v>2</v>
      </c>
      <c r="GS332" s="22">
        <v>1</v>
      </c>
    </row>
    <row r="333" spans="19:201">
      <c r="S333" s="22" t="s">
        <v>2134</v>
      </c>
      <c r="T333" s="22">
        <v>1</v>
      </c>
      <c r="U333" s="22">
        <v>2</v>
      </c>
      <c r="V333" s="22">
        <v>3</v>
      </c>
      <c r="W333" s="22">
        <v>5</v>
      </c>
      <c r="X333" s="22">
        <v>4</v>
      </c>
      <c r="AJ333" s="22" t="s">
        <v>2134</v>
      </c>
      <c r="AK333" s="22">
        <v>3</v>
      </c>
      <c r="AL333" s="22">
        <v>1</v>
      </c>
      <c r="AM333" s="22">
        <v>7</v>
      </c>
      <c r="AN333" s="22">
        <v>5</v>
      </c>
      <c r="CS333" s="22" t="s">
        <v>2134</v>
      </c>
      <c r="CT333" s="22">
        <v>3</v>
      </c>
      <c r="CU333" s="22">
        <v>2</v>
      </c>
      <c r="CV333" s="22">
        <v>2</v>
      </c>
      <c r="CW333" s="22">
        <v>7</v>
      </c>
      <c r="CY333" s="22" t="s">
        <v>2134</v>
      </c>
      <c r="CZ333" s="22">
        <v>3</v>
      </c>
      <c r="DA333" s="22">
        <v>2</v>
      </c>
      <c r="DB333" s="22">
        <v>2</v>
      </c>
      <c r="DC333" s="22">
        <v>7</v>
      </c>
      <c r="DE333" s="22" t="s">
        <v>2134</v>
      </c>
      <c r="DF333" s="22">
        <v>3</v>
      </c>
      <c r="DG333" s="22">
        <v>2</v>
      </c>
      <c r="DH333" s="22">
        <v>2</v>
      </c>
      <c r="DI333" s="22">
        <v>7</v>
      </c>
      <c r="EM333" s="22" t="s">
        <v>2134</v>
      </c>
      <c r="EN333" s="22">
        <v>3</v>
      </c>
      <c r="EO333" s="22">
        <v>3</v>
      </c>
      <c r="EP333" s="22">
        <v>2</v>
      </c>
      <c r="EQ333" s="22">
        <v>4</v>
      </c>
      <c r="EX333" s="22">
        <v>9169652</v>
      </c>
      <c r="EY333" s="22">
        <v>3</v>
      </c>
      <c r="EZ333" s="22">
        <v>2</v>
      </c>
      <c r="FA333" s="22">
        <v>8</v>
      </c>
      <c r="FB333" s="22">
        <v>3</v>
      </c>
      <c r="FE333" s="22" t="s">
        <v>2134</v>
      </c>
      <c r="FF333" s="22">
        <v>3</v>
      </c>
      <c r="FG333" s="22">
        <v>2</v>
      </c>
      <c r="FH333" s="22">
        <v>8</v>
      </c>
      <c r="FI333" s="22">
        <v>3</v>
      </c>
      <c r="FK333" s="22">
        <v>9169637</v>
      </c>
      <c r="FL333" s="22">
        <v>3</v>
      </c>
      <c r="FM333" s="22">
        <v>2</v>
      </c>
      <c r="FN333" s="22">
        <v>8</v>
      </c>
      <c r="FO333" s="22">
        <v>3</v>
      </c>
      <c r="GG333" s="22" t="s">
        <v>2134</v>
      </c>
      <c r="GH333" s="22">
        <v>4</v>
      </c>
      <c r="GI333" s="22">
        <v>1</v>
      </c>
      <c r="GJ333" s="22">
        <v>3</v>
      </c>
      <c r="GK333" s="22">
        <v>2</v>
      </c>
      <c r="GL333" s="22">
        <v>2</v>
      </c>
      <c r="GN333" s="22" t="s">
        <v>2134</v>
      </c>
      <c r="GO333" s="22">
        <v>4</v>
      </c>
      <c r="GP333" s="22">
        <v>1</v>
      </c>
      <c r="GQ333" s="22">
        <v>3</v>
      </c>
      <c r="GR333" s="22">
        <v>2</v>
      </c>
      <c r="GS333" s="22">
        <v>2</v>
      </c>
    </row>
    <row r="334" spans="19:201">
      <c r="S334" s="22" t="s">
        <v>2134</v>
      </c>
      <c r="T334" s="22">
        <v>1</v>
      </c>
      <c r="U334" s="22">
        <v>2</v>
      </c>
      <c r="V334" s="22">
        <v>3</v>
      </c>
      <c r="W334" s="22">
        <v>6</v>
      </c>
      <c r="X334" s="22">
        <v>1</v>
      </c>
      <c r="AJ334" s="22" t="s">
        <v>2692</v>
      </c>
      <c r="AK334" s="22">
        <v>3</v>
      </c>
      <c r="AL334" s="22">
        <v>2</v>
      </c>
      <c r="AM334" s="22">
        <v>1</v>
      </c>
      <c r="AN334" s="22">
        <v>1</v>
      </c>
      <c r="CS334" s="22" t="s">
        <v>2134</v>
      </c>
      <c r="CT334" s="22">
        <v>3</v>
      </c>
      <c r="CU334" s="22">
        <v>2</v>
      </c>
      <c r="CV334" s="22">
        <v>2</v>
      </c>
      <c r="CW334" s="22">
        <v>8</v>
      </c>
      <c r="CY334" s="22" t="s">
        <v>2134</v>
      </c>
      <c r="CZ334" s="22">
        <v>3</v>
      </c>
      <c r="DA334" s="22">
        <v>2</v>
      </c>
      <c r="DB334" s="22">
        <v>2</v>
      </c>
      <c r="DC334" s="22">
        <v>8</v>
      </c>
      <c r="DE334" s="22" t="s">
        <v>2134</v>
      </c>
      <c r="DF334" s="22">
        <v>3</v>
      </c>
      <c r="DG334" s="22">
        <v>2</v>
      </c>
      <c r="DH334" s="22">
        <v>2</v>
      </c>
      <c r="DI334" s="22">
        <v>8</v>
      </c>
      <c r="EM334" s="22" t="s">
        <v>2134</v>
      </c>
      <c r="EN334" s="22">
        <v>3</v>
      </c>
      <c r="EO334" s="22">
        <v>3</v>
      </c>
      <c r="EP334" s="22">
        <v>2</v>
      </c>
      <c r="EQ334" s="22">
        <v>5</v>
      </c>
      <c r="EX334" s="22" t="s">
        <v>2134</v>
      </c>
      <c r="EY334" s="22">
        <v>3</v>
      </c>
      <c r="EZ334" s="22">
        <v>2</v>
      </c>
      <c r="FA334" s="22">
        <v>8</v>
      </c>
      <c r="FB334" s="22">
        <v>4</v>
      </c>
      <c r="FE334" s="22" t="s">
        <v>2134</v>
      </c>
      <c r="FF334" s="22">
        <v>3</v>
      </c>
      <c r="FG334" s="22">
        <v>2</v>
      </c>
      <c r="FH334" s="22">
        <v>8</v>
      </c>
      <c r="FI334" s="22">
        <v>4</v>
      </c>
      <c r="FK334" s="22" t="s">
        <v>2134</v>
      </c>
      <c r="FL334" s="22">
        <v>3</v>
      </c>
      <c r="FM334" s="22">
        <v>2</v>
      </c>
      <c r="FN334" s="22">
        <v>8</v>
      </c>
      <c r="FO334" s="22">
        <v>4</v>
      </c>
      <c r="GG334" s="22" t="s">
        <v>2134</v>
      </c>
      <c r="GH334" s="22">
        <v>4</v>
      </c>
      <c r="GI334" s="22">
        <v>1</v>
      </c>
      <c r="GJ334" s="22">
        <v>3</v>
      </c>
      <c r="GK334" s="22">
        <v>2</v>
      </c>
      <c r="GL334" s="22">
        <v>3</v>
      </c>
      <c r="GN334" s="22" t="s">
        <v>2134</v>
      </c>
      <c r="GO334" s="22">
        <v>4</v>
      </c>
      <c r="GP334" s="22">
        <v>1</v>
      </c>
      <c r="GQ334" s="22">
        <v>3</v>
      </c>
      <c r="GR334" s="22">
        <v>2</v>
      </c>
      <c r="GS334" s="22">
        <v>3</v>
      </c>
    </row>
    <row r="335" spans="19:201">
      <c r="S335" s="22" t="s">
        <v>2134</v>
      </c>
      <c r="T335" s="22">
        <v>1</v>
      </c>
      <c r="U335" s="22">
        <v>2</v>
      </c>
      <c r="V335" s="22">
        <v>3</v>
      </c>
      <c r="W335" s="22">
        <v>6</v>
      </c>
      <c r="X335" s="22">
        <v>2</v>
      </c>
      <c r="AJ335" s="22" t="s">
        <v>2134</v>
      </c>
      <c r="AK335" s="22">
        <v>3</v>
      </c>
      <c r="AL335" s="22">
        <v>2</v>
      </c>
      <c r="AM335" s="22">
        <v>1</v>
      </c>
      <c r="AN335" s="22">
        <v>2</v>
      </c>
      <c r="CS335" s="22" t="s">
        <v>2692</v>
      </c>
      <c r="CT335" s="22">
        <v>3</v>
      </c>
      <c r="CU335" s="22">
        <v>2</v>
      </c>
      <c r="CV335" s="22">
        <v>3</v>
      </c>
      <c r="CW335" s="22">
        <v>1</v>
      </c>
      <c r="CY335" s="22" t="s">
        <v>2134</v>
      </c>
      <c r="CZ335" s="22">
        <v>3</v>
      </c>
      <c r="DA335" s="22">
        <v>2</v>
      </c>
      <c r="DB335" s="22">
        <v>3</v>
      </c>
      <c r="DC335" s="22">
        <v>1</v>
      </c>
      <c r="DE335" s="22" t="s">
        <v>2134</v>
      </c>
      <c r="DF335" s="22">
        <v>3</v>
      </c>
      <c r="DG335" s="22">
        <v>2</v>
      </c>
      <c r="DH335" s="22">
        <v>3</v>
      </c>
      <c r="DI335" s="22">
        <v>1</v>
      </c>
      <c r="EM335" s="22" t="s">
        <v>2134</v>
      </c>
      <c r="EN335" s="22">
        <v>3</v>
      </c>
      <c r="EO335" s="22">
        <v>3</v>
      </c>
      <c r="EP335" s="22">
        <v>2</v>
      </c>
      <c r="EQ335" s="22">
        <v>6</v>
      </c>
      <c r="EX335" s="22" t="s">
        <v>2134</v>
      </c>
      <c r="EY335" s="22">
        <v>3</v>
      </c>
      <c r="EZ335" s="22">
        <v>2</v>
      </c>
      <c r="FA335" s="22">
        <v>9</v>
      </c>
      <c r="FB335" s="22">
        <v>1</v>
      </c>
      <c r="FE335" s="22" t="s">
        <v>2134</v>
      </c>
      <c r="FF335" s="22">
        <v>3</v>
      </c>
      <c r="FG335" s="22">
        <v>2</v>
      </c>
      <c r="FH335" s="22">
        <v>9</v>
      </c>
      <c r="FI335" s="22">
        <v>1</v>
      </c>
      <c r="FK335" s="22" t="s">
        <v>2134</v>
      </c>
      <c r="FL335" s="22">
        <v>3</v>
      </c>
      <c r="FM335" s="22">
        <v>2</v>
      </c>
      <c r="FN335" s="22">
        <v>9</v>
      </c>
      <c r="FO335" s="22">
        <v>1</v>
      </c>
      <c r="GG335" s="22" t="s">
        <v>2134</v>
      </c>
      <c r="GH335" s="22">
        <v>4</v>
      </c>
      <c r="GI335" s="22">
        <v>1</v>
      </c>
      <c r="GJ335" s="22">
        <v>3</v>
      </c>
      <c r="GK335" s="22">
        <v>3</v>
      </c>
      <c r="GL335" s="22">
        <v>1</v>
      </c>
      <c r="GN335" s="22" t="s">
        <v>2134</v>
      </c>
      <c r="GO335" s="22">
        <v>4</v>
      </c>
      <c r="GP335" s="22">
        <v>1</v>
      </c>
      <c r="GQ335" s="22">
        <v>3</v>
      </c>
      <c r="GR335" s="22">
        <v>3</v>
      </c>
      <c r="GS335" s="22">
        <v>1</v>
      </c>
    </row>
    <row r="336" spans="19:201">
      <c r="S336" s="22" t="s">
        <v>2134</v>
      </c>
      <c r="T336" s="22">
        <v>1</v>
      </c>
      <c r="U336" s="22">
        <v>2</v>
      </c>
      <c r="V336" s="22">
        <v>3</v>
      </c>
      <c r="W336" s="22">
        <v>6</v>
      </c>
      <c r="X336" s="22">
        <v>3</v>
      </c>
      <c r="AJ336" s="22" t="s">
        <v>2134</v>
      </c>
      <c r="AK336" s="22">
        <v>3</v>
      </c>
      <c r="AL336" s="22">
        <v>2</v>
      </c>
      <c r="AM336" s="22">
        <v>1</v>
      </c>
      <c r="AN336" s="22">
        <v>3</v>
      </c>
      <c r="CS336" s="22" t="s">
        <v>2134</v>
      </c>
      <c r="CT336" s="22">
        <v>3</v>
      </c>
      <c r="CU336" s="22">
        <v>2</v>
      </c>
      <c r="CV336" s="22">
        <v>3</v>
      </c>
      <c r="CW336" s="22">
        <v>2</v>
      </c>
      <c r="CY336" s="22" t="s">
        <v>2134</v>
      </c>
      <c r="CZ336" s="22">
        <v>3</v>
      </c>
      <c r="DA336" s="22">
        <v>2</v>
      </c>
      <c r="DB336" s="22">
        <v>3</v>
      </c>
      <c r="DC336" s="22">
        <v>2</v>
      </c>
      <c r="DE336" s="22" t="s">
        <v>2134</v>
      </c>
      <c r="DF336" s="22">
        <v>3</v>
      </c>
      <c r="DG336" s="22">
        <v>2</v>
      </c>
      <c r="DH336" s="22">
        <v>3</v>
      </c>
      <c r="DI336" s="22">
        <v>2</v>
      </c>
      <c r="EM336" s="22" t="s">
        <v>2134</v>
      </c>
      <c r="EN336" s="22">
        <v>3</v>
      </c>
      <c r="EO336" s="22">
        <v>3</v>
      </c>
      <c r="EP336" s="22">
        <v>2</v>
      </c>
      <c r="EQ336" s="22">
        <v>7</v>
      </c>
      <c r="EX336" s="22" t="s">
        <v>2134</v>
      </c>
      <c r="EY336" s="22">
        <v>3</v>
      </c>
      <c r="EZ336" s="22">
        <v>2</v>
      </c>
      <c r="FA336" s="22">
        <v>9</v>
      </c>
      <c r="FB336" s="22">
        <v>2</v>
      </c>
      <c r="FE336" s="22" t="s">
        <v>2134</v>
      </c>
      <c r="FF336" s="22">
        <v>3</v>
      </c>
      <c r="FG336" s="22">
        <v>2</v>
      </c>
      <c r="FH336" s="22">
        <v>9</v>
      </c>
      <c r="FI336" s="22">
        <v>2</v>
      </c>
      <c r="FK336" s="22" t="s">
        <v>2134</v>
      </c>
      <c r="FL336" s="22">
        <v>3</v>
      </c>
      <c r="FM336" s="22">
        <v>2</v>
      </c>
      <c r="FN336" s="22">
        <v>9</v>
      </c>
      <c r="FO336" s="22">
        <v>2</v>
      </c>
      <c r="GG336" s="22" t="s">
        <v>2134</v>
      </c>
      <c r="GH336" s="22">
        <v>4</v>
      </c>
      <c r="GI336" s="22">
        <v>1</v>
      </c>
      <c r="GJ336" s="22">
        <v>3</v>
      </c>
      <c r="GK336" s="22">
        <v>3</v>
      </c>
      <c r="GL336" s="22">
        <v>2</v>
      </c>
      <c r="GN336" s="22" t="s">
        <v>2134</v>
      </c>
      <c r="GO336" s="22">
        <v>4</v>
      </c>
      <c r="GP336" s="22">
        <v>1</v>
      </c>
      <c r="GQ336" s="22">
        <v>3</v>
      </c>
      <c r="GR336" s="22">
        <v>3</v>
      </c>
      <c r="GS336" s="22">
        <v>2</v>
      </c>
    </row>
    <row r="337" spans="19:201">
      <c r="S337" s="22" t="s">
        <v>2134</v>
      </c>
      <c r="T337" s="22">
        <v>1</v>
      </c>
      <c r="U337" s="22">
        <v>2</v>
      </c>
      <c r="V337" s="22">
        <v>3</v>
      </c>
      <c r="W337" s="22">
        <v>6</v>
      </c>
      <c r="X337" s="22">
        <v>4</v>
      </c>
      <c r="AJ337" s="22" t="s">
        <v>2134</v>
      </c>
      <c r="AK337" s="22">
        <v>3</v>
      </c>
      <c r="AL337" s="22">
        <v>2</v>
      </c>
      <c r="AM337" s="22">
        <v>1</v>
      </c>
      <c r="AN337" s="22">
        <v>4</v>
      </c>
      <c r="CS337" s="22" t="s">
        <v>2134</v>
      </c>
      <c r="CT337" s="22">
        <v>3</v>
      </c>
      <c r="CU337" s="22">
        <v>2</v>
      </c>
      <c r="CV337" s="22">
        <v>3</v>
      </c>
      <c r="CW337" s="22">
        <v>3</v>
      </c>
      <c r="CY337" s="22" t="s">
        <v>2134</v>
      </c>
      <c r="CZ337" s="22">
        <v>3</v>
      </c>
      <c r="DA337" s="22">
        <v>2</v>
      </c>
      <c r="DB337" s="22">
        <v>3</v>
      </c>
      <c r="DC337" s="22">
        <v>3</v>
      </c>
      <c r="DE337" s="22" t="s">
        <v>2134</v>
      </c>
      <c r="DF337" s="22">
        <v>3</v>
      </c>
      <c r="DG337" s="22">
        <v>2</v>
      </c>
      <c r="DH337" s="22">
        <v>3</v>
      </c>
      <c r="DI337" s="22">
        <v>3</v>
      </c>
      <c r="EM337" s="22" t="s">
        <v>2134</v>
      </c>
      <c r="EN337" s="22">
        <v>3</v>
      </c>
      <c r="EO337" s="22">
        <v>3</v>
      </c>
      <c r="EP337" s="22">
        <v>2</v>
      </c>
      <c r="EQ337" s="22">
        <v>8</v>
      </c>
      <c r="EX337" s="22" t="s">
        <v>2134</v>
      </c>
      <c r="EY337" s="22">
        <v>3</v>
      </c>
      <c r="EZ337" s="22">
        <v>2</v>
      </c>
      <c r="FA337" s="22">
        <v>9</v>
      </c>
      <c r="FB337" s="22">
        <v>3</v>
      </c>
      <c r="FE337" s="22" t="s">
        <v>2134</v>
      </c>
      <c r="FF337" s="22">
        <v>3</v>
      </c>
      <c r="FG337" s="22">
        <v>2</v>
      </c>
      <c r="FH337" s="22">
        <v>9</v>
      </c>
      <c r="FI337" s="22">
        <v>3</v>
      </c>
      <c r="FK337" s="22" t="s">
        <v>2134</v>
      </c>
      <c r="FL337" s="22">
        <v>3</v>
      </c>
      <c r="FM337" s="22">
        <v>2</v>
      </c>
      <c r="FN337" s="22">
        <v>9</v>
      </c>
      <c r="FO337" s="22">
        <v>3</v>
      </c>
      <c r="GG337" s="22" t="s">
        <v>2134</v>
      </c>
      <c r="GH337" s="22">
        <v>4</v>
      </c>
      <c r="GI337" s="22">
        <v>1</v>
      </c>
      <c r="GJ337" s="22">
        <v>3</v>
      </c>
      <c r="GK337" s="22">
        <v>3</v>
      </c>
      <c r="GL337" s="22">
        <v>3</v>
      </c>
      <c r="GN337" s="22" t="s">
        <v>2134</v>
      </c>
      <c r="GO337" s="22">
        <v>4</v>
      </c>
      <c r="GP337" s="22">
        <v>1</v>
      </c>
      <c r="GQ337" s="22">
        <v>3</v>
      </c>
      <c r="GR337" s="22">
        <v>3</v>
      </c>
      <c r="GS337" s="22">
        <v>3</v>
      </c>
    </row>
    <row r="338" spans="19:201">
      <c r="S338" s="22" t="s">
        <v>2134</v>
      </c>
      <c r="T338" s="22">
        <v>1</v>
      </c>
      <c r="U338" s="22">
        <v>2</v>
      </c>
      <c r="V338" s="22">
        <v>3</v>
      </c>
      <c r="W338" s="22">
        <v>7</v>
      </c>
      <c r="X338" s="22">
        <v>1</v>
      </c>
      <c r="AJ338" s="22" t="s">
        <v>2134</v>
      </c>
      <c r="AK338" s="22">
        <v>3</v>
      </c>
      <c r="AL338" s="22">
        <v>2</v>
      </c>
      <c r="AM338" s="22">
        <v>1</v>
      </c>
      <c r="AN338" s="22">
        <v>5</v>
      </c>
      <c r="CS338" s="22" t="s">
        <v>2134</v>
      </c>
      <c r="CT338" s="22">
        <v>3</v>
      </c>
      <c r="CU338" s="22">
        <v>2</v>
      </c>
      <c r="CV338" s="22">
        <v>3</v>
      </c>
      <c r="CW338" s="22">
        <v>4</v>
      </c>
      <c r="CY338" s="22" t="s">
        <v>2134</v>
      </c>
      <c r="CZ338" s="22">
        <v>3</v>
      </c>
      <c r="DA338" s="22">
        <v>2</v>
      </c>
      <c r="DB338" s="22">
        <v>3</v>
      </c>
      <c r="DC338" s="22">
        <v>4</v>
      </c>
      <c r="DE338" s="22" t="s">
        <v>2134</v>
      </c>
      <c r="DF338" s="22">
        <v>3</v>
      </c>
      <c r="DG338" s="22">
        <v>2</v>
      </c>
      <c r="DH338" s="22">
        <v>3</v>
      </c>
      <c r="DI338" s="22">
        <v>4</v>
      </c>
      <c r="EM338" s="22" t="s">
        <v>2134</v>
      </c>
      <c r="EN338" s="22">
        <v>3</v>
      </c>
      <c r="EO338" s="22">
        <v>3</v>
      </c>
      <c r="EP338" s="22">
        <v>2</v>
      </c>
      <c r="EQ338" s="22">
        <v>9</v>
      </c>
      <c r="EX338" s="22" t="s">
        <v>2134</v>
      </c>
      <c r="EY338" s="22">
        <v>3</v>
      </c>
      <c r="EZ338" s="22">
        <v>2</v>
      </c>
      <c r="FA338" s="22">
        <v>9</v>
      </c>
      <c r="FB338" s="22">
        <v>4</v>
      </c>
      <c r="FE338" s="22" t="s">
        <v>2134</v>
      </c>
      <c r="FF338" s="22">
        <v>3</v>
      </c>
      <c r="FG338" s="22">
        <v>2</v>
      </c>
      <c r="FH338" s="22">
        <v>9</v>
      </c>
      <c r="FI338" s="22">
        <v>4</v>
      </c>
      <c r="FK338" s="22" t="s">
        <v>2134</v>
      </c>
      <c r="FL338" s="22">
        <v>3</v>
      </c>
      <c r="FM338" s="22">
        <v>2</v>
      </c>
      <c r="FN338" s="22">
        <v>9</v>
      </c>
      <c r="FO338" s="22">
        <v>4</v>
      </c>
      <c r="GG338" s="22" t="s">
        <v>2134</v>
      </c>
      <c r="GH338" s="22">
        <v>4</v>
      </c>
      <c r="GI338" s="22">
        <v>2</v>
      </c>
      <c r="GJ338" s="22">
        <v>1</v>
      </c>
      <c r="GK338" s="22">
        <v>1</v>
      </c>
      <c r="GL338" s="22">
        <v>1</v>
      </c>
      <c r="GN338" s="22" t="s">
        <v>2134</v>
      </c>
      <c r="GO338" s="22">
        <v>4</v>
      </c>
      <c r="GP338" s="22">
        <v>2</v>
      </c>
      <c r="GQ338" s="22">
        <v>1</v>
      </c>
      <c r="GR338" s="22">
        <v>1</v>
      </c>
      <c r="GS338" s="22">
        <v>1</v>
      </c>
    </row>
    <row r="339" spans="19:201">
      <c r="S339" s="22" t="s">
        <v>2134</v>
      </c>
      <c r="T339" s="22">
        <v>1</v>
      </c>
      <c r="U339" s="22">
        <v>2</v>
      </c>
      <c r="V339" s="22">
        <v>3</v>
      </c>
      <c r="W339" s="22">
        <v>7</v>
      </c>
      <c r="X339" s="22">
        <v>2</v>
      </c>
      <c r="AJ339" s="22" t="s">
        <v>2693</v>
      </c>
      <c r="AK339" s="22">
        <v>3</v>
      </c>
      <c r="AL339" s="22">
        <v>2</v>
      </c>
      <c r="AM339" s="22">
        <v>2</v>
      </c>
      <c r="AN339" s="22">
        <v>1</v>
      </c>
      <c r="CS339" s="22" t="s">
        <v>2134</v>
      </c>
      <c r="CT339" s="22">
        <v>3</v>
      </c>
      <c r="CU339" s="22">
        <v>2</v>
      </c>
      <c r="CV339" s="22">
        <v>3</v>
      </c>
      <c r="CW339" s="22">
        <v>5</v>
      </c>
      <c r="CY339" s="22" t="s">
        <v>2134</v>
      </c>
      <c r="CZ339" s="22">
        <v>3</v>
      </c>
      <c r="DA339" s="22">
        <v>2</v>
      </c>
      <c r="DB339" s="22">
        <v>3</v>
      </c>
      <c r="DC339" s="22">
        <v>5</v>
      </c>
      <c r="DE339" s="22" t="s">
        <v>2134</v>
      </c>
      <c r="DF339" s="22">
        <v>3</v>
      </c>
      <c r="DG339" s="22">
        <v>2</v>
      </c>
      <c r="DH339" s="22">
        <v>3</v>
      </c>
      <c r="DI339" s="22">
        <v>5</v>
      </c>
      <c r="EM339" s="22" t="s">
        <v>2134</v>
      </c>
      <c r="EN339" s="22">
        <v>3</v>
      </c>
      <c r="EO339" s="22">
        <v>3</v>
      </c>
      <c r="EP339" s="22">
        <v>3</v>
      </c>
      <c r="EQ339" s="22">
        <v>1</v>
      </c>
      <c r="EX339" s="22" t="s">
        <v>2134</v>
      </c>
      <c r="EY339" s="22">
        <v>3</v>
      </c>
      <c r="EZ339" s="22">
        <v>3</v>
      </c>
      <c r="FA339" s="22">
        <v>1</v>
      </c>
      <c r="FB339" s="22">
        <v>1</v>
      </c>
      <c r="FE339" s="22" t="s">
        <v>2134</v>
      </c>
      <c r="FF339" s="22">
        <v>3</v>
      </c>
      <c r="FG339" s="22">
        <v>3</v>
      </c>
      <c r="FH339" s="22">
        <v>1</v>
      </c>
      <c r="FI339" s="22">
        <v>1</v>
      </c>
      <c r="FK339" s="22" t="s">
        <v>2134</v>
      </c>
      <c r="FL339" s="22">
        <v>3</v>
      </c>
      <c r="FM339" s="22">
        <v>3</v>
      </c>
      <c r="FN339" s="22">
        <v>1</v>
      </c>
      <c r="FO339" s="22">
        <v>1</v>
      </c>
      <c r="GG339" s="22" t="s">
        <v>2134</v>
      </c>
      <c r="GH339" s="22">
        <v>4</v>
      </c>
      <c r="GI339" s="22">
        <v>2</v>
      </c>
      <c r="GJ339" s="22">
        <v>1</v>
      </c>
      <c r="GK339" s="22">
        <v>1</v>
      </c>
      <c r="GL339" s="22">
        <v>2</v>
      </c>
      <c r="GN339" s="22" t="s">
        <v>2134</v>
      </c>
      <c r="GO339" s="22">
        <v>4</v>
      </c>
      <c r="GP339" s="22">
        <v>2</v>
      </c>
      <c r="GQ339" s="22">
        <v>1</v>
      </c>
      <c r="GR339" s="22">
        <v>1</v>
      </c>
      <c r="GS339" s="22">
        <v>2</v>
      </c>
    </row>
    <row r="340" spans="19:201">
      <c r="S340" s="22" t="s">
        <v>2134</v>
      </c>
      <c r="T340" s="22">
        <v>1</v>
      </c>
      <c r="U340" s="22">
        <v>2</v>
      </c>
      <c r="V340" s="22">
        <v>3</v>
      </c>
      <c r="W340" s="22">
        <v>7</v>
      </c>
      <c r="X340" s="22">
        <v>3</v>
      </c>
      <c r="AJ340" s="22">
        <v>9228876</v>
      </c>
      <c r="AK340" s="22">
        <v>3</v>
      </c>
      <c r="AL340" s="22">
        <v>2</v>
      </c>
      <c r="AM340" s="22">
        <v>2</v>
      </c>
      <c r="AN340" s="22">
        <v>2</v>
      </c>
      <c r="CS340" s="22" t="s">
        <v>2134</v>
      </c>
      <c r="CT340" s="22">
        <v>3</v>
      </c>
      <c r="CU340" s="22">
        <v>2</v>
      </c>
      <c r="CV340" s="22">
        <v>3</v>
      </c>
      <c r="CW340" s="22">
        <v>6</v>
      </c>
      <c r="CY340" s="22" t="s">
        <v>2134</v>
      </c>
      <c r="CZ340" s="22">
        <v>3</v>
      </c>
      <c r="DA340" s="22">
        <v>2</v>
      </c>
      <c r="DB340" s="22">
        <v>3</v>
      </c>
      <c r="DC340" s="22">
        <v>6</v>
      </c>
      <c r="DE340" s="22" t="s">
        <v>2134</v>
      </c>
      <c r="DF340" s="22">
        <v>3</v>
      </c>
      <c r="DG340" s="22">
        <v>2</v>
      </c>
      <c r="DH340" s="22">
        <v>3</v>
      </c>
      <c r="DI340" s="22">
        <v>6</v>
      </c>
      <c r="EM340" s="22" t="s">
        <v>2134</v>
      </c>
      <c r="EN340" s="22">
        <v>3</v>
      </c>
      <c r="EO340" s="22">
        <v>3</v>
      </c>
      <c r="EP340" s="22">
        <v>3</v>
      </c>
      <c r="EQ340" s="22">
        <v>2</v>
      </c>
      <c r="EX340" s="22" t="s">
        <v>2134</v>
      </c>
      <c r="EY340" s="22">
        <v>3</v>
      </c>
      <c r="EZ340" s="22">
        <v>3</v>
      </c>
      <c r="FA340" s="22">
        <v>1</v>
      </c>
      <c r="FB340" s="22">
        <v>2</v>
      </c>
      <c r="FE340" s="22" t="s">
        <v>2134</v>
      </c>
      <c r="FF340" s="22">
        <v>3</v>
      </c>
      <c r="FG340" s="22">
        <v>3</v>
      </c>
      <c r="FH340" s="22">
        <v>1</v>
      </c>
      <c r="FI340" s="22">
        <v>2</v>
      </c>
      <c r="FK340" s="22" t="s">
        <v>2134</v>
      </c>
      <c r="FL340" s="22">
        <v>3</v>
      </c>
      <c r="FM340" s="22">
        <v>3</v>
      </c>
      <c r="FN340" s="22">
        <v>1</v>
      </c>
      <c r="FO340" s="22">
        <v>2</v>
      </c>
      <c r="GG340" s="22" t="s">
        <v>2134</v>
      </c>
      <c r="GH340" s="22">
        <v>4</v>
      </c>
      <c r="GI340" s="22">
        <v>2</v>
      </c>
      <c r="GJ340" s="22">
        <v>1</v>
      </c>
      <c r="GK340" s="22">
        <v>1</v>
      </c>
      <c r="GL340" s="22">
        <v>3</v>
      </c>
      <c r="GN340" s="22" t="s">
        <v>2134</v>
      </c>
      <c r="GO340" s="22">
        <v>4</v>
      </c>
      <c r="GP340" s="22">
        <v>2</v>
      </c>
      <c r="GQ340" s="22">
        <v>1</v>
      </c>
      <c r="GR340" s="22">
        <v>1</v>
      </c>
      <c r="GS340" s="22">
        <v>3</v>
      </c>
    </row>
    <row r="341" spans="19:201">
      <c r="S341" s="22" t="s">
        <v>2134</v>
      </c>
      <c r="T341" s="22">
        <v>1</v>
      </c>
      <c r="U341" s="22">
        <v>2</v>
      </c>
      <c r="V341" s="22">
        <v>3</v>
      </c>
      <c r="W341" s="22">
        <v>7</v>
      </c>
      <c r="X341" s="22">
        <v>4</v>
      </c>
      <c r="AJ341" s="22">
        <v>9248729</v>
      </c>
      <c r="AK341" s="22">
        <v>3</v>
      </c>
      <c r="AL341" s="22">
        <v>2</v>
      </c>
      <c r="AM341" s="22">
        <v>2</v>
      </c>
      <c r="AN341" s="22">
        <v>3</v>
      </c>
      <c r="CS341" s="22" t="s">
        <v>2134</v>
      </c>
      <c r="CT341" s="22">
        <v>3</v>
      </c>
      <c r="CU341" s="22">
        <v>2</v>
      </c>
      <c r="CV341" s="22">
        <v>3</v>
      </c>
      <c r="CW341" s="22">
        <v>7</v>
      </c>
      <c r="CY341" s="22" t="s">
        <v>2134</v>
      </c>
      <c r="CZ341" s="22">
        <v>3</v>
      </c>
      <c r="DA341" s="22">
        <v>2</v>
      </c>
      <c r="DB341" s="22">
        <v>3</v>
      </c>
      <c r="DC341" s="22">
        <v>7</v>
      </c>
      <c r="DE341" s="22" t="s">
        <v>2134</v>
      </c>
      <c r="DF341" s="22">
        <v>3</v>
      </c>
      <c r="DG341" s="22">
        <v>2</v>
      </c>
      <c r="DH341" s="22">
        <v>3</v>
      </c>
      <c r="DI341" s="22">
        <v>7</v>
      </c>
      <c r="EM341" s="22" t="s">
        <v>2134</v>
      </c>
      <c r="EN341" s="22">
        <v>3</v>
      </c>
      <c r="EO341" s="22">
        <v>3</v>
      </c>
      <c r="EP341" s="22">
        <v>3</v>
      </c>
      <c r="EQ341" s="22">
        <v>3</v>
      </c>
      <c r="EX341" s="22" t="s">
        <v>2134</v>
      </c>
      <c r="EY341" s="22">
        <v>3</v>
      </c>
      <c r="EZ341" s="22">
        <v>3</v>
      </c>
      <c r="FA341" s="22">
        <v>1</v>
      </c>
      <c r="FB341" s="22">
        <v>3</v>
      </c>
      <c r="FE341" s="22" t="s">
        <v>2134</v>
      </c>
      <c r="FF341" s="22">
        <v>3</v>
      </c>
      <c r="FG341" s="22">
        <v>3</v>
      </c>
      <c r="FH341" s="22">
        <v>1</v>
      </c>
      <c r="FI341" s="22">
        <v>3</v>
      </c>
      <c r="FK341" s="22" t="s">
        <v>2134</v>
      </c>
      <c r="FL341" s="22">
        <v>3</v>
      </c>
      <c r="FM341" s="22">
        <v>3</v>
      </c>
      <c r="FN341" s="22">
        <v>1</v>
      </c>
      <c r="FO341" s="22">
        <v>3</v>
      </c>
      <c r="GG341" s="22" t="s">
        <v>2134</v>
      </c>
      <c r="GH341" s="22">
        <v>4</v>
      </c>
      <c r="GI341" s="22">
        <v>2</v>
      </c>
      <c r="GJ341" s="22">
        <v>1</v>
      </c>
      <c r="GK341" s="22">
        <v>2</v>
      </c>
      <c r="GL341" s="22">
        <v>1</v>
      </c>
      <c r="GN341" s="22" t="s">
        <v>2134</v>
      </c>
      <c r="GO341" s="22">
        <v>4</v>
      </c>
      <c r="GP341" s="22">
        <v>2</v>
      </c>
      <c r="GQ341" s="22">
        <v>1</v>
      </c>
      <c r="GR341" s="22">
        <v>2</v>
      </c>
      <c r="GS341" s="22">
        <v>1</v>
      </c>
    </row>
    <row r="342" spans="19:201">
      <c r="S342" s="22" t="s">
        <v>2134</v>
      </c>
      <c r="T342" s="22">
        <v>1</v>
      </c>
      <c r="U342" s="22">
        <v>2</v>
      </c>
      <c r="V342" s="22">
        <v>4</v>
      </c>
      <c r="W342" s="22">
        <v>1</v>
      </c>
      <c r="X342" s="22">
        <v>1</v>
      </c>
      <c r="AJ342" s="22">
        <v>9242926</v>
      </c>
      <c r="AK342" s="22">
        <v>3</v>
      </c>
      <c r="AL342" s="22">
        <v>2</v>
      </c>
      <c r="AM342" s="22">
        <v>2</v>
      </c>
      <c r="AN342" s="22">
        <v>4</v>
      </c>
      <c r="CS342" s="22" t="s">
        <v>2134</v>
      </c>
      <c r="CT342" s="22">
        <v>3</v>
      </c>
      <c r="CU342" s="22">
        <v>2</v>
      </c>
      <c r="CV342" s="22">
        <v>3</v>
      </c>
      <c r="CW342" s="22">
        <v>8</v>
      </c>
      <c r="CY342" s="22" t="s">
        <v>2134</v>
      </c>
      <c r="CZ342" s="22">
        <v>3</v>
      </c>
      <c r="DA342" s="22">
        <v>2</v>
      </c>
      <c r="DB342" s="22">
        <v>3</v>
      </c>
      <c r="DC342" s="22">
        <v>8</v>
      </c>
      <c r="DE342" s="22" t="s">
        <v>2134</v>
      </c>
      <c r="DF342" s="22">
        <v>3</v>
      </c>
      <c r="DG342" s="22">
        <v>2</v>
      </c>
      <c r="DH342" s="22">
        <v>3</v>
      </c>
      <c r="DI342" s="22">
        <v>8</v>
      </c>
      <c r="EM342" s="22" t="s">
        <v>2134</v>
      </c>
      <c r="EN342" s="22">
        <v>3</v>
      </c>
      <c r="EO342" s="22">
        <v>3</v>
      </c>
      <c r="EP342" s="22">
        <v>3</v>
      </c>
      <c r="EQ342" s="22">
        <v>4</v>
      </c>
      <c r="EX342" s="22" t="s">
        <v>2134</v>
      </c>
      <c r="EY342" s="22">
        <v>3</v>
      </c>
      <c r="EZ342" s="22">
        <v>3</v>
      </c>
      <c r="FA342" s="22">
        <v>1</v>
      </c>
      <c r="FB342" s="22">
        <v>4</v>
      </c>
      <c r="FE342" s="22" t="s">
        <v>2134</v>
      </c>
      <c r="FF342" s="22">
        <v>3</v>
      </c>
      <c r="FG342" s="22">
        <v>3</v>
      </c>
      <c r="FH342" s="22">
        <v>1</v>
      </c>
      <c r="FI342" s="22">
        <v>4</v>
      </c>
      <c r="FK342" s="22" t="s">
        <v>2134</v>
      </c>
      <c r="FL342" s="22">
        <v>3</v>
      </c>
      <c r="FM342" s="22">
        <v>3</v>
      </c>
      <c r="FN342" s="22">
        <v>1</v>
      </c>
      <c r="FO342" s="22">
        <v>4</v>
      </c>
      <c r="GG342" s="22" t="s">
        <v>2134</v>
      </c>
      <c r="GH342" s="22">
        <v>4</v>
      </c>
      <c r="GI342" s="22">
        <v>2</v>
      </c>
      <c r="GJ342" s="22">
        <v>1</v>
      </c>
      <c r="GK342" s="22">
        <v>2</v>
      </c>
      <c r="GL342" s="22">
        <v>2</v>
      </c>
      <c r="GN342" s="22" t="s">
        <v>2134</v>
      </c>
      <c r="GO342" s="22">
        <v>4</v>
      </c>
      <c r="GP342" s="22">
        <v>2</v>
      </c>
      <c r="GQ342" s="22">
        <v>1</v>
      </c>
      <c r="GR342" s="22">
        <v>2</v>
      </c>
      <c r="GS342" s="22">
        <v>2</v>
      </c>
    </row>
    <row r="343" spans="19:201">
      <c r="S343" s="22" t="s">
        <v>2134</v>
      </c>
      <c r="T343" s="22">
        <v>1</v>
      </c>
      <c r="U343" s="22">
        <v>2</v>
      </c>
      <c r="V343" s="22">
        <v>4</v>
      </c>
      <c r="W343" s="22">
        <v>1</v>
      </c>
      <c r="X343" s="22">
        <v>2</v>
      </c>
      <c r="AJ343" s="22">
        <v>9259359</v>
      </c>
      <c r="AK343" s="22">
        <v>3</v>
      </c>
      <c r="AL343" s="22">
        <v>2</v>
      </c>
      <c r="AM343" s="22">
        <v>2</v>
      </c>
      <c r="AN343" s="22">
        <v>5</v>
      </c>
      <c r="CS343" s="22" t="s">
        <v>2692</v>
      </c>
      <c r="CT343" s="22">
        <v>3</v>
      </c>
      <c r="CU343" s="22">
        <v>2</v>
      </c>
      <c r="CV343" s="22">
        <v>4</v>
      </c>
      <c r="CW343" s="22">
        <v>1</v>
      </c>
      <c r="CY343" s="22" t="s">
        <v>2134</v>
      </c>
      <c r="CZ343" s="22">
        <v>3</v>
      </c>
      <c r="DA343" s="22">
        <v>2</v>
      </c>
      <c r="DB343" s="22">
        <v>4</v>
      </c>
      <c r="DC343" s="22">
        <v>1</v>
      </c>
      <c r="DE343" s="22" t="s">
        <v>2134</v>
      </c>
      <c r="DF343" s="22">
        <v>3</v>
      </c>
      <c r="DG343" s="22">
        <v>2</v>
      </c>
      <c r="DH343" s="22">
        <v>4</v>
      </c>
      <c r="DI343" s="22">
        <v>1</v>
      </c>
      <c r="EM343" s="22" t="s">
        <v>2134</v>
      </c>
      <c r="EN343" s="22">
        <v>3</v>
      </c>
      <c r="EO343" s="22">
        <v>3</v>
      </c>
      <c r="EP343" s="22">
        <v>3</v>
      </c>
      <c r="EQ343" s="22">
        <v>5</v>
      </c>
      <c r="EX343" s="22" t="s">
        <v>2134</v>
      </c>
      <c r="EY343" s="22">
        <v>3</v>
      </c>
      <c r="EZ343" s="22">
        <v>3</v>
      </c>
      <c r="FA343" s="22">
        <v>2</v>
      </c>
      <c r="FB343" s="22">
        <v>1</v>
      </c>
      <c r="FE343" s="22" t="s">
        <v>2134</v>
      </c>
      <c r="FF343" s="22">
        <v>3</v>
      </c>
      <c r="FG343" s="22">
        <v>3</v>
      </c>
      <c r="FH343" s="22">
        <v>2</v>
      </c>
      <c r="FI343" s="22">
        <v>1</v>
      </c>
      <c r="FK343" s="22" t="s">
        <v>2134</v>
      </c>
      <c r="FL343" s="22">
        <v>3</v>
      </c>
      <c r="FM343" s="22">
        <v>3</v>
      </c>
      <c r="FN343" s="22">
        <v>2</v>
      </c>
      <c r="FO343" s="22">
        <v>1</v>
      </c>
      <c r="GG343" s="22" t="s">
        <v>2134</v>
      </c>
      <c r="GH343" s="22">
        <v>4</v>
      </c>
      <c r="GI343" s="22">
        <v>2</v>
      </c>
      <c r="GJ343" s="22">
        <v>1</v>
      </c>
      <c r="GK343" s="22">
        <v>2</v>
      </c>
      <c r="GL343" s="22">
        <v>3</v>
      </c>
      <c r="GN343" s="22" t="s">
        <v>2134</v>
      </c>
      <c r="GO343" s="22">
        <v>4</v>
      </c>
      <c r="GP343" s="22">
        <v>2</v>
      </c>
      <c r="GQ343" s="22">
        <v>1</v>
      </c>
      <c r="GR343" s="22">
        <v>2</v>
      </c>
      <c r="GS343" s="22">
        <v>3</v>
      </c>
    </row>
    <row r="344" spans="19:201">
      <c r="S344" s="22" t="s">
        <v>2134</v>
      </c>
      <c r="T344" s="22">
        <v>1</v>
      </c>
      <c r="U344" s="22">
        <v>2</v>
      </c>
      <c r="V344" s="22">
        <v>4</v>
      </c>
      <c r="W344" s="22">
        <v>1</v>
      </c>
      <c r="X344" s="22">
        <v>3</v>
      </c>
      <c r="AJ344" s="22" t="s">
        <v>2693</v>
      </c>
      <c r="AK344" s="22">
        <v>3</v>
      </c>
      <c r="AL344" s="22">
        <v>2</v>
      </c>
      <c r="AM344" s="22">
        <v>3</v>
      </c>
      <c r="AN344" s="22">
        <v>1</v>
      </c>
      <c r="CS344" s="22" t="s">
        <v>2134</v>
      </c>
      <c r="CT344" s="22">
        <v>3</v>
      </c>
      <c r="CU344" s="22">
        <v>2</v>
      </c>
      <c r="CV344" s="22">
        <v>4</v>
      </c>
      <c r="CW344" s="22">
        <v>2</v>
      </c>
      <c r="CY344" s="22" t="s">
        <v>2134</v>
      </c>
      <c r="CZ344" s="22">
        <v>3</v>
      </c>
      <c r="DA344" s="22">
        <v>2</v>
      </c>
      <c r="DB344" s="22">
        <v>4</v>
      </c>
      <c r="DC344" s="22">
        <v>2</v>
      </c>
      <c r="DE344" s="22" t="s">
        <v>2134</v>
      </c>
      <c r="DF344" s="22">
        <v>3</v>
      </c>
      <c r="DG344" s="22">
        <v>2</v>
      </c>
      <c r="DH344" s="22">
        <v>4</v>
      </c>
      <c r="DI344" s="22">
        <v>2</v>
      </c>
      <c r="EM344" s="22" t="s">
        <v>2134</v>
      </c>
      <c r="EN344" s="22">
        <v>3</v>
      </c>
      <c r="EO344" s="22">
        <v>3</v>
      </c>
      <c r="EP344" s="22">
        <v>3</v>
      </c>
      <c r="EQ344" s="22">
        <v>6</v>
      </c>
      <c r="EX344" s="22">
        <v>9169653</v>
      </c>
      <c r="EY344" s="22">
        <v>3</v>
      </c>
      <c r="EZ344" s="22">
        <v>3</v>
      </c>
      <c r="FA344" s="22">
        <v>2</v>
      </c>
      <c r="FB344" s="22">
        <v>2</v>
      </c>
      <c r="FE344" s="22">
        <v>9140438</v>
      </c>
      <c r="FF344" s="22">
        <v>3</v>
      </c>
      <c r="FG344" s="22">
        <v>3</v>
      </c>
      <c r="FH344" s="22">
        <v>2</v>
      </c>
      <c r="FI344" s="22">
        <v>2</v>
      </c>
      <c r="FK344" s="22" t="s">
        <v>2134</v>
      </c>
      <c r="FL344" s="22">
        <v>3</v>
      </c>
      <c r="FM344" s="22">
        <v>3</v>
      </c>
      <c r="FN344" s="22">
        <v>2</v>
      </c>
      <c r="FO344" s="22">
        <v>2</v>
      </c>
      <c r="GG344" s="22" t="s">
        <v>2134</v>
      </c>
      <c r="GH344" s="22">
        <v>4</v>
      </c>
      <c r="GI344" s="22">
        <v>2</v>
      </c>
      <c r="GJ344" s="22">
        <v>1</v>
      </c>
      <c r="GK344" s="22">
        <v>3</v>
      </c>
      <c r="GL344" s="22">
        <v>1</v>
      </c>
      <c r="GN344" s="22" t="s">
        <v>2134</v>
      </c>
      <c r="GO344" s="22">
        <v>4</v>
      </c>
      <c r="GP344" s="22">
        <v>2</v>
      </c>
      <c r="GQ344" s="22">
        <v>1</v>
      </c>
      <c r="GR344" s="22">
        <v>3</v>
      </c>
      <c r="GS344" s="22">
        <v>1</v>
      </c>
    </row>
    <row r="345" spans="19:201">
      <c r="S345" s="22" t="s">
        <v>2134</v>
      </c>
      <c r="T345" s="22">
        <v>1</v>
      </c>
      <c r="U345" s="22">
        <v>2</v>
      </c>
      <c r="V345" s="22">
        <v>4</v>
      </c>
      <c r="W345" s="22">
        <v>1</v>
      </c>
      <c r="X345" s="22">
        <v>4</v>
      </c>
      <c r="AJ345" s="22">
        <v>9228877</v>
      </c>
      <c r="AK345" s="22">
        <v>3</v>
      </c>
      <c r="AL345" s="22">
        <v>2</v>
      </c>
      <c r="AM345" s="22">
        <v>3</v>
      </c>
      <c r="AN345" s="22">
        <v>2</v>
      </c>
      <c r="CS345" s="22" t="s">
        <v>2134</v>
      </c>
      <c r="CT345" s="22">
        <v>3</v>
      </c>
      <c r="CU345" s="22">
        <v>2</v>
      </c>
      <c r="CV345" s="22">
        <v>4</v>
      </c>
      <c r="CW345" s="22">
        <v>3</v>
      </c>
      <c r="CY345" s="22" t="s">
        <v>2134</v>
      </c>
      <c r="CZ345" s="22">
        <v>3</v>
      </c>
      <c r="DA345" s="22">
        <v>2</v>
      </c>
      <c r="DB345" s="22">
        <v>4</v>
      </c>
      <c r="DC345" s="22">
        <v>3</v>
      </c>
      <c r="DE345" s="22" t="s">
        <v>2134</v>
      </c>
      <c r="DF345" s="22">
        <v>3</v>
      </c>
      <c r="DG345" s="22">
        <v>2</v>
      </c>
      <c r="DH345" s="22">
        <v>4</v>
      </c>
      <c r="DI345" s="22">
        <v>3</v>
      </c>
      <c r="EM345" s="22" t="s">
        <v>2134</v>
      </c>
      <c r="EN345" s="22">
        <v>3</v>
      </c>
      <c r="EO345" s="22">
        <v>3</v>
      </c>
      <c r="EP345" s="22">
        <v>3</v>
      </c>
      <c r="EQ345" s="22">
        <v>7</v>
      </c>
      <c r="EX345" s="22">
        <v>9169653</v>
      </c>
      <c r="EY345" s="22">
        <v>3</v>
      </c>
      <c r="EZ345" s="22">
        <v>3</v>
      </c>
      <c r="FA345" s="22">
        <v>2</v>
      </c>
      <c r="FB345" s="22">
        <v>3</v>
      </c>
      <c r="FE345" s="22">
        <v>9140438</v>
      </c>
      <c r="FF345" s="22">
        <v>3</v>
      </c>
      <c r="FG345" s="22">
        <v>3</v>
      </c>
      <c r="FH345" s="22">
        <v>2</v>
      </c>
      <c r="FI345" s="22">
        <v>3</v>
      </c>
      <c r="FK345" s="22">
        <v>9169656</v>
      </c>
      <c r="FL345" s="22">
        <v>3</v>
      </c>
      <c r="FM345" s="22">
        <v>3</v>
      </c>
      <c r="FN345" s="22">
        <v>2</v>
      </c>
      <c r="FO345" s="22">
        <v>3</v>
      </c>
      <c r="GG345" s="22" t="s">
        <v>2134</v>
      </c>
      <c r="GH345" s="22">
        <v>4</v>
      </c>
      <c r="GI345" s="22">
        <v>2</v>
      </c>
      <c r="GJ345" s="22">
        <v>1</v>
      </c>
      <c r="GK345" s="22">
        <v>3</v>
      </c>
      <c r="GL345" s="22">
        <v>2</v>
      </c>
      <c r="GN345" s="22" t="s">
        <v>2134</v>
      </c>
      <c r="GO345" s="22">
        <v>4</v>
      </c>
      <c r="GP345" s="22">
        <v>2</v>
      </c>
      <c r="GQ345" s="22">
        <v>1</v>
      </c>
      <c r="GR345" s="22">
        <v>3</v>
      </c>
      <c r="GS345" s="22">
        <v>2</v>
      </c>
    </row>
    <row r="346" spans="19:201">
      <c r="S346" s="22" t="s">
        <v>2134</v>
      </c>
      <c r="T346" s="22">
        <v>1</v>
      </c>
      <c r="U346" s="22">
        <v>2</v>
      </c>
      <c r="V346" s="22">
        <v>4</v>
      </c>
      <c r="W346" s="22">
        <v>2</v>
      </c>
      <c r="X346" s="22">
        <v>1</v>
      </c>
      <c r="AJ346" s="22" t="s">
        <v>2243</v>
      </c>
      <c r="AK346" s="22">
        <v>3</v>
      </c>
      <c r="AL346" s="22">
        <v>2</v>
      </c>
      <c r="AM346" s="22">
        <v>3</v>
      </c>
      <c r="AN346" s="22">
        <v>3</v>
      </c>
      <c r="CS346" s="22" t="s">
        <v>2134</v>
      </c>
      <c r="CT346" s="22">
        <v>3</v>
      </c>
      <c r="CU346" s="22">
        <v>2</v>
      </c>
      <c r="CV346" s="22">
        <v>4</v>
      </c>
      <c r="CW346" s="22">
        <v>4</v>
      </c>
      <c r="CY346" s="22" t="s">
        <v>2134</v>
      </c>
      <c r="CZ346" s="22">
        <v>3</v>
      </c>
      <c r="DA346" s="22">
        <v>2</v>
      </c>
      <c r="DB346" s="22">
        <v>4</v>
      </c>
      <c r="DC346" s="22">
        <v>4</v>
      </c>
      <c r="DE346" s="22" t="s">
        <v>2134</v>
      </c>
      <c r="DF346" s="22">
        <v>3</v>
      </c>
      <c r="DG346" s="22">
        <v>2</v>
      </c>
      <c r="DH346" s="22">
        <v>4</v>
      </c>
      <c r="DI346" s="22">
        <v>4</v>
      </c>
      <c r="EM346" s="22" t="s">
        <v>2134</v>
      </c>
      <c r="EN346" s="22">
        <v>3</v>
      </c>
      <c r="EO346" s="22">
        <v>3</v>
      </c>
      <c r="EP346" s="22">
        <v>3</v>
      </c>
      <c r="EQ346" s="22">
        <v>8</v>
      </c>
      <c r="EX346" s="22" t="s">
        <v>2134</v>
      </c>
      <c r="EY346" s="22">
        <v>3</v>
      </c>
      <c r="EZ346" s="22">
        <v>3</v>
      </c>
      <c r="FA346" s="22">
        <v>2</v>
      </c>
      <c r="FB346" s="22">
        <v>4</v>
      </c>
      <c r="FE346" s="22" t="s">
        <v>2134</v>
      </c>
      <c r="FF346" s="22">
        <v>3</v>
      </c>
      <c r="FG346" s="22">
        <v>3</v>
      </c>
      <c r="FH346" s="22">
        <v>2</v>
      </c>
      <c r="FI346" s="22">
        <v>4</v>
      </c>
      <c r="FK346" s="22" t="s">
        <v>2134</v>
      </c>
      <c r="FL346" s="22">
        <v>3</v>
      </c>
      <c r="FM346" s="22">
        <v>3</v>
      </c>
      <c r="FN346" s="22">
        <v>2</v>
      </c>
      <c r="FO346" s="22">
        <v>4</v>
      </c>
      <c r="GG346" s="22" t="s">
        <v>2134</v>
      </c>
      <c r="GH346" s="22">
        <v>4</v>
      </c>
      <c r="GI346" s="22">
        <v>2</v>
      </c>
      <c r="GJ346" s="22">
        <v>1</v>
      </c>
      <c r="GK346" s="22">
        <v>3</v>
      </c>
      <c r="GL346" s="22">
        <v>3</v>
      </c>
      <c r="GN346" s="22" t="s">
        <v>2134</v>
      </c>
      <c r="GO346" s="22">
        <v>4</v>
      </c>
      <c r="GP346" s="22">
        <v>2</v>
      </c>
      <c r="GQ346" s="22">
        <v>1</v>
      </c>
      <c r="GR346" s="22">
        <v>3</v>
      </c>
      <c r="GS346" s="22">
        <v>3</v>
      </c>
    </row>
    <row r="347" spans="19:201">
      <c r="S347" s="22" t="s">
        <v>2134</v>
      </c>
      <c r="T347" s="22">
        <v>1</v>
      </c>
      <c r="U347" s="22">
        <v>2</v>
      </c>
      <c r="V347" s="22">
        <v>4</v>
      </c>
      <c r="W347" s="22">
        <v>2</v>
      </c>
      <c r="X347" s="22">
        <v>2</v>
      </c>
      <c r="AJ347" s="22">
        <v>9242927</v>
      </c>
      <c r="AK347" s="22">
        <v>3</v>
      </c>
      <c r="AL347" s="22">
        <v>2</v>
      </c>
      <c r="AM347" s="22">
        <v>3</v>
      </c>
      <c r="AN347" s="22">
        <v>4</v>
      </c>
      <c r="CS347" s="22" t="s">
        <v>2134</v>
      </c>
      <c r="CT347" s="22">
        <v>3</v>
      </c>
      <c r="CU347" s="22">
        <v>2</v>
      </c>
      <c r="CV347" s="22">
        <v>4</v>
      </c>
      <c r="CW347" s="22">
        <v>5</v>
      </c>
      <c r="CY347" s="22" t="s">
        <v>2134</v>
      </c>
      <c r="CZ347" s="22">
        <v>3</v>
      </c>
      <c r="DA347" s="22">
        <v>2</v>
      </c>
      <c r="DB347" s="22">
        <v>4</v>
      </c>
      <c r="DC347" s="22">
        <v>5</v>
      </c>
      <c r="DE347" s="22" t="s">
        <v>2134</v>
      </c>
      <c r="DF347" s="22">
        <v>3</v>
      </c>
      <c r="DG347" s="22">
        <v>2</v>
      </c>
      <c r="DH347" s="22">
        <v>4</v>
      </c>
      <c r="DI347" s="22">
        <v>5</v>
      </c>
      <c r="EM347" s="22" t="s">
        <v>2134</v>
      </c>
      <c r="EN347" s="22">
        <v>3</v>
      </c>
      <c r="EO347" s="22">
        <v>3</v>
      </c>
      <c r="EP347" s="22">
        <v>3</v>
      </c>
      <c r="EQ347" s="22">
        <v>9</v>
      </c>
      <c r="EX347" s="22" t="s">
        <v>2134</v>
      </c>
      <c r="EY347" s="22">
        <v>3</v>
      </c>
      <c r="EZ347" s="22">
        <v>3</v>
      </c>
      <c r="FA347" s="22">
        <v>3</v>
      </c>
      <c r="FB347" s="22">
        <v>1</v>
      </c>
      <c r="FE347" s="22" t="s">
        <v>2134</v>
      </c>
      <c r="FF347" s="22">
        <v>3</v>
      </c>
      <c r="FG347" s="22">
        <v>3</v>
      </c>
      <c r="FH347" s="22">
        <v>3</v>
      </c>
      <c r="FI347" s="22">
        <v>1</v>
      </c>
      <c r="FK347" s="22" t="s">
        <v>2134</v>
      </c>
      <c r="FL347" s="22">
        <v>3</v>
      </c>
      <c r="FM347" s="22">
        <v>3</v>
      </c>
      <c r="FN347" s="22">
        <v>3</v>
      </c>
      <c r="FO347" s="22">
        <v>1</v>
      </c>
      <c r="GG347" s="22" t="s">
        <v>2134</v>
      </c>
      <c r="GH347" s="22">
        <v>4</v>
      </c>
      <c r="GI347" s="22">
        <v>2</v>
      </c>
      <c r="GJ347" s="22">
        <v>2</v>
      </c>
      <c r="GK347" s="22">
        <v>1</v>
      </c>
      <c r="GL347" s="22">
        <v>1</v>
      </c>
      <c r="GN347" s="22" t="s">
        <v>2134</v>
      </c>
      <c r="GO347" s="22">
        <v>4</v>
      </c>
      <c r="GP347" s="22">
        <v>2</v>
      </c>
      <c r="GQ347" s="22">
        <v>2</v>
      </c>
      <c r="GR347" s="22">
        <v>1</v>
      </c>
      <c r="GS347" s="22">
        <v>1</v>
      </c>
    </row>
    <row r="348" spans="19:201">
      <c r="S348" s="22" t="s">
        <v>2134</v>
      </c>
      <c r="T348" s="22">
        <v>1</v>
      </c>
      <c r="U348" s="22">
        <v>2</v>
      </c>
      <c r="V348" s="22">
        <v>4</v>
      </c>
      <c r="W348" s="22">
        <v>2</v>
      </c>
      <c r="X348" s="22">
        <v>3</v>
      </c>
      <c r="AJ348" s="22">
        <v>9259360</v>
      </c>
      <c r="AK348" s="22">
        <v>3</v>
      </c>
      <c r="AL348" s="22">
        <v>2</v>
      </c>
      <c r="AM348" s="22">
        <v>3</v>
      </c>
      <c r="AN348" s="22">
        <v>5</v>
      </c>
      <c r="CS348" s="22" t="s">
        <v>2134</v>
      </c>
      <c r="CT348" s="22">
        <v>3</v>
      </c>
      <c r="CU348" s="22">
        <v>2</v>
      </c>
      <c r="CV348" s="22">
        <v>4</v>
      </c>
      <c r="CW348" s="22">
        <v>6</v>
      </c>
      <c r="CY348" s="22" t="s">
        <v>2134</v>
      </c>
      <c r="CZ348" s="22">
        <v>3</v>
      </c>
      <c r="DA348" s="22">
        <v>2</v>
      </c>
      <c r="DB348" s="22">
        <v>4</v>
      </c>
      <c r="DC348" s="22">
        <v>6</v>
      </c>
      <c r="DE348" s="22" t="s">
        <v>2134</v>
      </c>
      <c r="DF348" s="22">
        <v>3</v>
      </c>
      <c r="DG348" s="22">
        <v>2</v>
      </c>
      <c r="DH348" s="22">
        <v>4</v>
      </c>
      <c r="DI348" s="22">
        <v>6</v>
      </c>
      <c r="EM348" s="22" t="s">
        <v>2134</v>
      </c>
      <c r="EN348" s="22">
        <v>3</v>
      </c>
      <c r="EO348" s="22">
        <v>4</v>
      </c>
      <c r="EP348" s="22">
        <v>1</v>
      </c>
      <c r="EQ348" s="22">
        <v>1</v>
      </c>
      <c r="EX348" s="22">
        <v>9169653</v>
      </c>
      <c r="EY348" s="22">
        <v>3</v>
      </c>
      <c r="EZ348" s="22">
        <v>3</v>
      </c>
      <c r="FA348" s="22">
        <v>3</v>
      </c>
      <c r="FB348" s="22">
        <v>2</v>
      </c>
      <c r="FE348" s="22">
        <v>9140438</v>
      </c>
      <c r="FF348" s="22">
        <v>3</v>
      </c>
      <c r="FG348" s="22">
        <v>3</v>
      </c>
      <c r="FH348" s="22">
        <v>3</v>
      </c>
      <c r="FI348" s="22">
        <v>2</v>
      </c>
      <c r="FK348" s="22" t="s">
        <v>2134</v>
      </c>
      <c r="FL348" s="22">
        <v>3</v>
      </c>
      <c r="FM348" s="22">
        <v>3</v>
      </c>
      <c r="FN348" s="22">
        <v>3</v>
      </c>
      <c r="FO348" s="22">
        <v>2</v>
      </c>
      <c r="GG348" s="22" t="s">
        <v>2134</v>
      </c>
      <c r="GH348" s="22">
        <v>4</v>
      </c>
      <c r="GI348" s="22">
        <v>2</v>
      </c>
      <c r="GJ348" s="22">
        <v>2</v>
      </c>
      <c r="GK348" s="22">
        <v>1</v>
      </c>
      <c r="GL348" s="22">
        <v>2</v>
      </c>
      <c r="GN348" s="22" t="s">
        <v>2134</v>
      </c>
      <c r="GO348" s="22">
        <v>4</v>
      </c>
      <c r="GP348" s="22">
        <v>2</v>
      </c>
      <c r="GQ348" s="22">
        <v>2</v>
      </c>
      <c r="GR348" s="22">
        <v>1</v>
      </c>
      <c r="GS348" s="22">
        <v>2</v>
      </c>
    </row>
    <row r="349" spans="19:201">
      <c r="S349" s="22" t="s">
        <v>2134</v>
      </c>
      <c r="T349" s="22">
        <v>1</v>
      </c>
      <c r="U349" s="22">
        <v>2</v>
      </c>
      <c r="V349" s="22">
        <v>4</v>
      </c>
      <c r="W349" s="22">
        <v>2</v>
      </c>
      <c r="X349" s="22">
        <v>4</v>
      </c>
      <c r="AJ349" s="22" t="s">
        <v>2693</v>
      </c>
      <c r="AK349" s="22">
        <v>3</v>
      </c>
      <c r="AL349" s="22">
        <v>2</v>
      </c>
      <c r="AM349" s="22">
        <v>4</v>
      </c>
      <c r="AN349" s="22">
        <v>1</v>
      </c>
      <c r="CS349" s="22" t="s">
        <v>2134</v>
      </c>
      <c r="CT349" s="22">
        <v>3</v>
      </c>
      <c r="CU349" s="22">
        <v>2</v>
      </c>
      <c r="CV349" s="22">
        <v>4</v>
      </c>
      <c r="CW349" s="22">
        <v>7</v>
      </c>
      <c r="CY349" s="22" t="s">
        <v>2134</v>
      </c>
      <c r="CZ349" s="22">
        <v>3</v>
      </c>
      <c r="DA349" s="22">
        <v>2</v>
      </c>
      <c r="DB349" s="22">
        <v>4</v>
      </c>
      <c r="DC349" s="22">
        <v>7</v>
      </c>
      <c r="DE349" s="22" t="s">
        <v>2134</v>
      </c>
      <c r="DF349" s="22">
        <v>3</v>
      </c>
      <c r="DG349" s="22">
        <v>2</v>
      </c>
      <c r="DH349" s="22">
        <v>4</v>
      </c>
      <c r="DI349" s="22">
        <v>7</v>
      </c>
      <c r="EM349" s="22" t="s">
        <v>2134</v>
      </c>
      <c r="EN349" s="22">
        <v>3</v>
      </c>
      <c r="EO349" s="22">
        <v>4</v>
      </c>
      <c r="EP349" s="22">
        <v>1</v>
      </c>
      <c r="EQ349" s="22">
        <v>2</v>
      </c>
      <c r="EX349" s="22">
        <v>9169653</v>
      </c>
      <c r="EY349" s="22">
        <v>3</v>
      </c>
      <c r="EZ349" s="22">
        <v>3</v>
      </c>
      <c r="FA349" s="22">
        <v>3</v>
      </c>
      <c r="FB349" s="22">
        <v>3</v>
      </c>
      <c r="FE349" s="22">
        <v>9140438</v>
      </c>
      <c r="FF349" s="22">
        <v>3</v>
      </c>
      <c r="FG349" s="22">
        <v>3</v>
      </c>
      <c r="FH349" s="22">
        <v>3</v>
      </c>
      <c r="FI349" s="22">
        <v>3</v>
      </c>
      <c r="FK349" s="22">
        <v>9169656</v>
      </c>
      <c r="FL349" s="22">
        <v>3</v>
      </c>
      <c r="FM349" s="22">
        <v>3</v>
      </c>
      <c r="FN349" s="22">
        <v>3</v>
      </c>
      <c r="FO349" s="22">
        <v>3</v>
      </c>
      <c r="GG349" s="22" t="s">
        <v>2134</v>
      </c>
      <c r="GH349" s="22">
        <v>4</v>
      </c>
      <c r="GI349" s="22">
        <v>2</v>
      </c>
      <c r="GJ349" s="22">
        <v>2</v>
      </c>
      <c r="GK349" s="22">
        <v>1</v>
      </c>
      <c r="GL349" s="22">
        <v>3</v>
      </c>
      <c r="GN349" s="22" t="s">
        <v>2134</v>
      </c>
      <c r="GO349" s="22">
        <v>4</v>
      </c>
      <c r="GP349" s="22">
        <v>2</v>
      </c>
      <c r="GQ349" s="22">
        <v>2</v>
      </c>
      <c r="GR349" s="22">
        <v>1</v>
      </c>
      <c r="GS349" s="22">
        <v>3</v>
      </c>
    </row>
    <row r="350" spans="19:201">
      <c r="S350" s="22" t="s">
        <v>2134</v>
      </c>
      <c r="T350" s="22">
        <v>1</v>
      </c>
      <c r="U350" s="22">
        <v>2</v>
      </c>
      <c r="V350" s="22">
        <v>4</v>
      </c>
      <c r="W350" s="22">
        <v>3</v>
      </c>
      <c r="X350" s="22">
        <v>1</v>
      </c>
      <c r="AJ350" s="22">
        <v>9228878</v>
      </c>
      <c r="AK350" s="22">
        <v>3</v>
      </c>
      <c r="AL350" s="22">
        <v>2</v>
      </c>
      <c r="AM350" s="22">
        <v>4</v>
      </c>
      <c r="AN350" s="22">
        <v>2</v>
      </c>
      <c r="CS350" s="22" t="s">
        <v>2134</v>
      </c>
      <c r="CT350" s="22">
        <v>3</v>
      </c>
      <c r="CU350" s="22">
        <v>2</v>
      </c>
      <c r="CV350" s="22">
        <v>4</v>
      </c>
      <c r="CW350" s="22">
        <v>8</v>
      </c>
      <c r="CY350" s="22" t="s">
        <v>2134</v>
      </c>
      <c r="CZ350" s="22">
        <v>3</v>
      </c>
      <c r="DA350" s="22">
        <v>2</v>
      </c>
      <c r="DB350" s="22">
        <v>4</v>
      </c>
      <c r="DC350" s="22">
        <v>8</v>
      </c>
      <c r="DE350" s="22" t="s">
        <v>2134</v>
      </c>
      <c r="DF350" s="22">
        <v>3</v>
      </c>
      <c r="DG350" s="22">
        <v>2</v>
      </c>
      <c r="DH350" s="22">
        <v>4</v>
      </c>
      <c r="DI350" s="22">
        <v>8</v>
      </c>
      <c r="EM350" s="22" t="s">
        <v>2134</v>
      </c>
      <c r="EN350" s="22">
        <v>3</v>
      </c>
      <c r="EO350" s="22">
        <v>4</v>
      </c>
      <c r="EP350" s="22">
        <v>1</v>
      </c>
      <c r="EQ350" s="22">
        <v>3</v>
      </c>
      <c r="EX350" s="22" t="s">
        <v>2134</v>
      </c>
      <c r="EY350" s="22">
        <v>3</v>
      </c>
      <c r="EZ350" s="22">
        <v>3</v>
      </c>
      <c r="FA350" s="22">
        <v>3</v>
      </c>
      <c r="FB350" s="22">
        <v>4</v>
      </c>
      <c r="FE350" s="22" t="s">
        <v>2134</v>
      </c>
      <c r="FF350" s="22">
        <v>3</v>
      </c>
      <c r="FG350" s="22">
        <v>3</v>
      </c>
      <c r="FH350" s="22">
        <v>3</v>
      </c>
      <c r="FI350" s="22">
        <v>4</v>
      </c>
      <c r="FK350" s="22" t="s">
        <v>2134</v>
      </c>
      <c r="FL350" s="22">
        <v>3</v>
      </c>
      <c r="FM350" s="22">
        <v>3</v>
      </c>
      <c r="FN350" s="22">
        <v>3</v>
      </c>
      <c r="FO350" s="22">
        <v>4</v>
      </c>
      <c r="GG350" s="22" t="s">
        <v>2134</v>
      </c>
      <c r="GH350" s="22">
        <v>4</v>
      </c>
      <c r="GI350" s="22">
        <v>2</v>
      </c>
      <c r="GJ350" s="22">
        <v>2</v>
      </c>
      <c r="GK350" s="22">
        <v>2</v>
      </c>
      <c r="GL350" s="22">
        <v>1</v>
      </c>
      <c r="GN350" s="22" t="s">
        <v>2134</v>
      </c>
      <c r="GO350" s="22">
        <v>4</v>
      </c>
      <c r="GP350" s="22">
        <v>2</v>
      </c>
      <c r="GQ350" s="22">
        <v>2</v>
      </c>
      <c r="GR350" s="22">
        <v>2</v>
      </c>
      <c r="GS350" s="22">
        <v>1</v>
      </c>
    </row>
    <row r="351" spans="19:201">
      <c r="S351" s="22" t="s">
        <v>2134</v>
      </c>
      <c r="T351" s="22">
        <v>1</v>
      </c>
      <c r="U351" s="22">
        <v>2</v>
      </c>
      <c r="V351" s="22">
        <v>4</v>
      </c>
      <c r="W351" s="22">
        <v>3</v>
      </c>
      <c r="X351" s="22">
        <v>2</v>
      </c>
      <c r="AJ351" s="22">
        <v>9248730</v>
      </c>
      <c r="AK351" s="22">
        <v>3</v>
      </c>
      <c r="AL351" s="22">
        <v>2</v>
      </c>
      <c r="AM351" s="22">
        <v>4</v>
      </c>
      <c r="AN351" s="22">
        <v>3</v>
      </c>
      <c r="CS351" s="22" t="s">
        <v>2692</v>
      </c>
      <c r="CT351" s="22">
        <v>3</v>
      </c>
      <c r="CU351" s="22">
        <v>2</v>
      </c>
      <c r="CV351" s="22">
        <v>5</v>
      </c>
      <c r="CW351" s="22">
        <v>1</v>
      </c>
      <c r="CY351" s="22" t="s">
        <v>2134</v>
      </c>
      <c r="CZ351" s="22">
        <v>3</v>
      </c>
      <c r="DA351" s="22">
        <v>2</v>
      </c>
      <c r="DB351" s="22">
        <v>5</v>
      </c>
      <c r="DC351" s="22">
        <v>1</v>
      </c>
      <c r="DE351" s="22" t="s">
        <v>2134</v>
      </c>
      <c r="DF351" s="22">
        <v>3</v>
      </c>
      <c r="DG351" s="22">
        <v>2</v>
      </c>
      <c r="DH351" s="22">
        <v>5</v>
      </c>
      <c r="DI351" s="22">
        <v>1</v>
      </c>
      <c r="EM351" s="22" t="s">
        <v>2134</v>
      </c>
      <c r="EN351" s="22">
        <v>3</v>
      </c>
      <c r="EO351" s="22">
        <v>4</v>
      </c>
      <c r="EP351" s="22">
        <v>1</v>
      </c>
      <c r="EQ351" s="22">
        <v>4</v>
      </c>
      <c r="EX351" s="22" t="s">
        <v>2134</v>
      </c>
      <c r="EY351" s="22">
        <v>3</v>
      </c>
      <c r="EZ351" s="22">
        <v>3</v>
      </c>
      <c r="FA351" s="22">
        <v>4</v>
      </c>
      <c r="FB351" s="22">
        <v>1</v>
      </c>
      <c r="FE351" s="22" t="s">
        <v>2134</v>
      </c>
      <c r="FF351" s="22">
        <v>3</v>
      </c>
      <c r="FG351" s="22">
        <v>3</v>
      </c>
      <c r="FH351" s="22">
        <v>4</v>
      </c>
      <c r="FI351" s="22">
        <v>1</v>
      </c>
      <c r="FK351" s="22" t="s">
        <v>2134</v>
      </c>
      <c r="FL351" s="22">
        <v>3</v>
      </c>
      <c r="FM351" s="22">
        <v>3</v>
      </c>
      <c r="FN351" s="22">
        <v>4</v>
      </c>
      <c r="FO351" s="22">
        <v>1</v>
      </c>
      <c r="GG351" s="22">
        <v>9237882</v>
      </c>
      <c r="GH351" s="22">
        <v>4</v>
      </c>
      <c r="GI351" s="22">
        <v>2</v>
      </c>
      <c r="GJ351" s="22">
        <v>2</v>
      </c>
      <c r="GK351" s="22">
        <v>2</v>
      </c>
      <c r="GL351" s="22">
        <v>2</v>
      </c>
      <c r="GN351" s="22" t="s">
        <v>2134</v>
      </c>
      <c r="GO351" s="22">
        <v>4</v>
      </c>
      <c r="GP351" s="22">
        <v>2</v>
      </c>
      <c r="GQ351" s="22">
        <v>2</v>
      </c>
      <c r="GR351" s="22">
        <v>2</v>
      </c>
      <c r="GS351" s="22">
        <v>2</v>
      </c>
    </row>
    <row r="352" spans="19:201">
      <c r="S352" s="22" t="s">
        <v>2134</v>
      </c>
      <c r="T352" s="22">
        <v>1</v>
      </c>
      <c r="U352" s="22">
        <v>2</v>
      </c>
      <c r="V352" s="22">
        <v>4</v>
      </c>
      <c r="W352" s="22">
        <v>3</v>
      </c>
      <c r="X352" s="22">
        <v>3</v>
      </c>
      <c r="AJ352" s="22">
        <v>9242928</v>
      </c>
      <c r="AK352" s="22">
        <v>3</v>
      </c>
      <c r="AL352" s="22">
        <v>2</v>
      </c>
      <c r="AM352" s="22">
        <v>4</v>
      </c>
      <c r="AN352" s="22">
        <v>4</v>
      </c>
      <c r="CS352" s="22" t="s">
        <v>2134</v>
      </c>
      <c r="CT352" s="22">
        <v>3</v>
      </c>
      <c r="CU352" s="22">
        <v>2</v>
      </c>
      <c r="CV352" s="22">
        <v>5</v>
      </c>
      <c r="CW352" s="22">
        <v>2</v>
      </c>
      <c r="CY352" s="22" t="s">
        <v>2134</v>
      </c>
      <c r="CZ352" s="22">
        <v>3</v>
      </c>
      <c r="DA352" s="22">
        <v>2</v>
      </c>
      <c r="DB352" s="22">
        <v>5</v>
      </c>
      <c r="DC352" s="22">
        <v>2</v>
      </c>
      <c r="DE352" s="22" t="s">
        <v>2134</v>
      </c>
      <c r="DF352" s="22">
        <v>3</v>
      </c>
      <c r="DG352" s="22">
        <v>2</v>
      </c>
      <c r="DH352" s="22">
        <v>5</v>
      </c>
      <c r="DI352" s="22">
        <v>2</v>
      </c>
      <c r="EM352" s="22" t="s">
        <v>2134</v>
      </c>
      <c r="EN352" s="22">
        <v>3</v>
      </c>
      <c r="EO352" s="22">
        <v>4</v>
      </c>
      <c r="EP352" s="22">
        <v>1</v>
      </c>
      <c r="EQ352" s="22">
        <v>5</v>
      </c>
      <c r="EX352" s="22">
        <v>9169653</v>
      </c>
      <c r="EY352" s="22">
        <v>3</v>
      </c>
      <c r="EZ352" s="22">
        <v>3</v>
      </c>
      <c r="FA352" s="22">
        <v>4</v>
      </c>
      <c r="FB352" s="22">
        <v>2</v>
      </c>
      <c r="FE352" s="22">
        <v>9140438</v>
      </c>
      <c r="FF352" s="22">
        <v>3</v>
      </c>
      <c r="FG352" s="22">
        <v>3</v>
      </c>
      <c r="FH352" s="22">
        <v>4</v>
      </c>
      <c r="FI352" s="22">
        <v>2</v>
      </c>
      <c r="FK352" s="22" t="s">
        <v>2134</v>
      </c>
      <c r="FL352" s="22">
        <v>3</v>
      </c>
      <c r="FM352" s="22">
        <v>3</v>
      </c>
      <c r="FN352" s="22">
        <v>4</v>
      </c>
      <c r="FO352" s="22">
        <v>2</v>
      </c>
      <c r="GG352" s="22">
        <v>9237903</v>
      </c>
      <c r="GH352" s="22">
        <v>4</v>
      </c>
      <c r="GI352" s="22">
        <v>2</v>
      </c>
      <c r="GJ352" s="22">
        <v>2</v>
      </c>
      <c r="GK352" s="22">
        <v>2</v>
      </c>
      <c r="GL352" s="22">
        <v>3</v>
      </c>
      <c r="GN352" s="22" t="s">
        <v>2134</v>
      </c>
      <c r="GO352" s="22">
        <v>4</v>
      </c>
      <c r="GP352" s="22">
        <v>2</v>
      </c>
      <c r="GQ352" s="22">
        <v>2</v>
      </c>
      <c r="GR352" s="22">
        <v>2</v>
      </c>
      <c r="GS352" s="22">
        <v>3</v>
      </c>
    </row>
    <row r="353" spans="19:201">
      <c r="S353" s="22" t="s">
        <v>2134</v>
      </c>
      <c r="T353" s="22">
        <v>1</v>
      </c>
      <c r="U353" s="22">
        <v>2</v>
      </c>
      <c r="V353" s="22">
        <v>4</v>
      </c>
      <c r="W353" s="22">
        <v>3</v>
      </c>
      <c r="X353" s="22">
        <v>4</v>
      </c>
      <c r="AJ353" s="22">
        <v>9254862</v>
      </c>
      <c r="AK353" s="22">
        <v>3</v>
      </c>
      <c r="AL353" s="22">
        <v>2</v>
      </c>
      <c r="AM353" s="22">
        <v>4</v>
      </c>
      <c r="AN353" s="22">
        <v>5</v>
      </c>
      <c r="CS353" s="22" t="s">
        <v>2134</v>
      </c>
      <c r="CT353" s="22">
        <v>3</v>
      </c>
      <c r="CU353" s="22">
        <v>2</v>
      </c>
      <c r="CV353" s="22">
        <v>5</v>
      </c>
      <c r="CW353" s="22">
        <v>3</v>
      </c>
      <c r="CY353" s="22" t="s">
        <v>2134</v>
      </c>
      <c r="CZ353" s="22">
        <v>3</v>
      </c>
      <c r="DA353" s="22">
        <v>2</v>
      </c>
      <c r="DB353" s="22">
        <v>5</v>
      </c>
      <c r="DC353" s="22">
        <v>3</v>
      </c>
      <c r="DE353" s="22" t="s">
        <v>2134</v>
      </c>
      <c r="DF353" s="22">
        <v>3</v>
      </c>
      <c r="DG353" s="22">
        <v>2</v>
      </c>
      <c r="DH353" s="22">
        <v>5</v>
      </c>
      <c r="DI353" s="22">
        <v>3</v>
      </c>
      <c r="EM353" s="22" t="s">
        <v>2134</v>
      </c>
      <c r="EN353" s="22">
        <v>3</v>
      </c>
      <c r="EO353" s="22">
        <v>4</v>
      </c>
      <c r="EP353" s="22">
        <v>1</v>
      </c>
      <c r="EQ353" s="22">
        <v>6</v>
      </c>
      <c r="EX353" s="22">
        <v>9169653</v>
      </c>
      <c r="EY353" s="22">
        <v>3</v>
      </c>
      <c r="EZ353" s="22">
        <v>3</v>
      </c>
      <c r="FA353" s="22">
        <v>4</v>
      </c>
      <c r="FB353" s="22">
        <v>3</v>
      </c>
      <c r="FE353" s="22">
        <v>9140438</v>
      </c>
      <c r="FF353" s="22">
        <v>3</v>
      </c>
      <c r="FG353" s="22">
        <v>3</v>
      </c>
      <c r="FH353" s="22">
        <v>4</v>
      </c>
      <c r="FI353" s="22">
        <v>3</v>
      </c>
      <c r="FK353" s="22">
        <v>9169656</v>
      </c>
      <c r="FL353" s="22">
        <v>3</v>
      </c>
      <c r="FM353" s="22">
        <v>3</v>
      </c>
      <c r="FN353" s="22">
        <v>4</v>
      </c>
      <c r="FO353" s="22">
        <v>3</v>
      </c>
      <c r="GG353" s="22" t="s">
        <v>2134</v>
      </c>
      <c r="GH353" s="22">
        <v>4</v>
      </c>
      <c r="GI353" s="22">
        <v>2</v>
      </c>
      <c r="GJ353" s="22">
        <v>2</v>
      </c>
      <c r="GK353" s="22">
        <v>3</v>
      </c>
      <c r="GL353" s="22">
        <v>1</v>
      </c>
      <c r="GN353" s="22" t="s">
        <v>2134</v>
      </c>
      <c r="GO353" s="22">
        <v>4</v>
      </c>
      <c r="GP353" s="22">
        <v>2</v>
      </c>
      <c r="GQ353" s="22">
        <v>2</v>
      </c>
      <c r="GR353" s="22">
        <v>3</v>
      </c>
      <c r="GS353" s="22">
        <v>1</v>
      </c>
    </row>
    <row r="354" spans="19:201">
      <c r="S354" s="22" t="s">
        <v>2134</v>
      </c>
      <c r="T354" s="22">
        <v>1</v>
      </c>
      <c r="U354" s="22">
        <v>2</v>
      </c>
      <c r="V354" s="22">
        <v>4</v>
      </c>
      <c r="W354" s="22">
        <v>4</v>
      </c>
      <c r="X354" s="22">
        <v>1</v>
      </c>
      <c r="AJ354" s="22" t="s">
        <v>2693</v>
      </c>
      <c r="AK354" s="22">
        <v>3</v>
      </c>
      <c r="AL354" s="22">
        <v>2</v>
      </c>
      <c r="AM354" s="22">
        <v>5</v>
      </c>
      <c r="AN354" s="22">
        <v>1</v>
      </c>
      <c r="CS354" s="22" t="s">
        <v>2134</v>
      </c>
      <c r="CT354" s="22">
        <v>3</v>
      </c>
      <c r="CU354" s="22">
        <v>2</v>
      </c>
      <c r="CV354" s="22">
        <v>5</v>
      </c>
      <c r="CW354" s="22">
        <v>4</v>
      </c>
      <c r="CY354" s="22" t="s">
        <v>2134</v>
      </c>
      <c r="CZ354" s="22">
        <v>3</v>
      </c>
      <c r="DA354" s="22">
        <v>2</v>
      </c>
      <c r="DB354" s="22">
        <v>5</v>
      </c>
      <c r="DC354" s="22">
        <v>4</v>
      </c>
      <c r="DE354" s="22" t="s">
        <v>2134</v>
      </c>
      <c r="DF354" s="22">
        <v>3</v>
      </c>
      <c r="DG354" s="22">
        <v>2</v>
      </c>
      <c r="DH354" s="22">
        <v>5</v>
      </c>
      <c r="DI354" s="22">
        <v>4</v>
      </c>
      <c r="EM354" s="22" t="s">
        <v>2134</v>
      </c>
      <c r="EN354" s="22">
        <v>3</v>
      </c>
      <c r="EO354" s="22">
        <v>4</v>
      </c>
      <c r="EP354" s="22">
        <v>1</v>
      </c>
      <c r="EQ354" s="22">
        <v>7</v>
      </c>
      <c r="EX354" s="22" t="s">
        <v>2134</v>
      </c>
      <c r="EY354" s="22">
        <v>3</v>
      </c>
      <c r="EZ354" s="22">
        <v>3</v>
      </c>
      <c r="FA354" s="22">
        <v>4</v>
      </c>
      <c r="FB354" s="22">
        <v>4</v>
      </c>
      <c r="FE354" s="22" t="s">
        <v>2134</v>
      </c>
      <c r="FF354" s="22">
        <v>3</v>
      </c>
      <c r="FG354" s="22">
        <v>3</v>
      </c>
      <c r="FH354" s="22">
        <v>4</v>
      </c>
      <c r="FI354" s="22">
        <v>4</v>
      </c>
      <c r="FK354" s="22" t="s">
        <v>2134</v>
      </c>
      <c r="FL354" s="22">
        <v>3</v>
      </c>
      <c r="FM354" s="22">
        <v>3</v>
      </c>
      <c r="FN354" s="22">
        <v>4</v>
      </c>
      <c r="FO354" s="22">
        <v>4</v>
      </c>
      <c r="GG354" s="22">
        <v>9237852</v>
      </c>
      <c r="GH354" s="22">
        <v>4</v>
      </c>
      <c r="GI354" s="22">
        <v>2</v>
      </c>
      <c r="GJ354" s="22">
        <v>2</v>
      </c>
      <c r="GK354" s="22">
        <v>3</v>
      </c>
      <c r="GL354" s="22">
        <v>2</v>
      </c>
      <c r="GN354" s="22" t="s">
        <v>2134</v>
      </c>
      <c r="GO354" s="22">
        <v>4</v>
      </c>
      <c r="GP354" s="22">
        <v>2</v>
      </c>
      <c r="GQ354" s="22">
        <v>2</v>
      </c>
      <c r="GR354" s="22">
        <v>3</v>
      </c>
      <c r="GS354" s="22">
        <v>2</v>
      </c>
    </row>
    <row r="355" spans="19:201">
      <c r="S355" s="22" t="s">
        <v>2134</v>
      </c>
      <c r="T355" s="22">
        <v>1</v>
      </c>
      <c r="U355" s="22">
        <v>2</v>
      </c>
      <c r="V355" s="22">
        <v>4</v>
      </c>
      <c r="W355" s="22">
        <v>4</v>
      </c>
      <c r="X355" s="22">
        <v>2</v>
      </c>
      <c r="AJ355" s="22">
        <v>9228889</v>
      </c>
      <c r="AK355" s="22">
        <v>3</v>
      </c>
      <c r="AL355" s="22">
        <v>2</v>
      </c>
      <c r="AM355" s="22">
        <v>5</v>
      </c>
      <c r="AN355" s="22">
        <v>2</v>
      </c>
      <c r="CS355" s="22" t="s">
        <v>2134</v>
      </c>
      <c r="CT355" s="22">
        <v>3</v>
      </c>
      <c r="CU355" s="22">
        <v>2</v>
      </c>
      <c r="CV355" s="22">
        <v>5</v>
      </c>
      <c r="CW355" s="22">
        <v>5</v>
      </c>
      <c r="CY355" s="22" t="s">
        <v>2134</v>
      </c>
      <c r="CZ355" s="22">
        <v>3</v>
      </c>
      <c r="DA355" s="22">
        <v>2</v>
      </c>
      <c r="DB355" s="22">
        <v>5</v>
      </c>
      <c r="DC355" s="22">
        <v>5</v>
      </c>
      <c r="DE355" s="22" t="s">
        <v>2134</v>
      </c>
      <c r="DF355" s="22">
        <v>3</v>
      </c>
      <c r="DG355" s="22">
        <v>2</v>
      </c>
      <c r="DH355" s="22">
        <v>5</v>
      </c>
      <c r="DI355" s="22">
        <v>5</v>
      </c>
      <c r="EM355" s="22" t="s">
        <v>2134</v>
      </c>
      <c r="EN355" s="22">
        <v>3</v>
      </c>
      <c r="EO355" s="22">
        <v>4</v>
      </c>
      <c r="EP355" s="22">
        <v>1</v>
      </c>
      <c r="EQ355" s="22">
        <v>8</v>
      </c>
      <c r="EX355" s="22" t="s">
        <v>2134</v>
      </c>
      <c r="EY355" s="22">
        <v>3</v>
      </c>
      <c r="EZ355" s="22">
        <v>3</v>
      </c>
      <c r="FA355" s="22">
        <v>5</v>
      </c>
      <c r="FB355" s="22">
        <v>1</v>
      </c>
      <c r="FE355" s="22" t="s">
        <v>2134</v>
      </c>
      <c r="FF355" s="22">
        <v>3</v>
      </c>
      <c r="FG355" s="22">
        <v>3</v>
      </c>
      <c r="FH355" s="22">
        <v>5</v>
      </c>
      <c r="FI355" s="22">
        <v>1</v>
      </c>
      <c r="FK355" s="22" t="s">
        <v>2134</v>
      </c>
      <c r="FL355" s="22">
        <v>3</v>
      </c>
      <c r="FM355" s="22">
        <v>3</v>
      </c>
      <c r="FN355" s="22">
        <v>5</v>
      </c>
      <c r="FO355" s="22">
        <v>1</v>
      </c>
      <c r="GG355" s="22">
        <v>9237852</v>
      </c>
      <c r="GH355" s="22">
        <v>4</v>
      </c>
      <c r="GI355" s="22">
        <v>2</v>
      </c>
      <c r="GJ355" s="22">
        <v>2</v>
      </c>
      <c r="GK355" s="22">
        <v>3</v>
      </c>
      <c r="GL355" s="22">
        <v>3</v>
      </c>
      <c r="GN355" s="22" t="s">
        <v>2134</v>
      </c>
      <c r="GO355" s="22">
        <v>4</v>
      </c>
      <c r="GP355" s="22">
        <v>2</v>
      </c>
      <c r="GQ355" s="22">
        <v>2</v>
      </c>
      <c r="GR355" s="22">
        <v>3</v>
      </c>
      <c r="GS355" s="22">
        <v>3</v>
      </c>
    </row>
    <row r="356" spans="19:201">
      <c r="S356" s="22" t="s">
        <v>2134</v>
      </c>
      <c r="T356" s="22">
        <v>1</v>
      </c>
      <c r="U356" s="22">
        <v>2</v>
      </c>
      <c r="V356" s="22">
        <v>4</v>
      </c>
      <c r="W356" s="22">
        <v>4</v>
      </c>
      <c r="X356" s="22">
        <v>3</v>
      </c>
      <c r="AJ356" s="22">
        <v>9228915</v>
      </c>
      <c r="AK356" s="22">
        <v>3</v>
      </c>
      <c r="AL356" s="22">
        <v>2</v>
      </c>
      <c r="AM356" s="22">
        <v>5</v>
      </c>
      <c r="AN356" s="22">
        <v>3</v>
      </c>
      <c r="CS356" s="22" t="s">
        <v>2134</v>
      </c>
      <c r="CT356" s="22">
        <v>3</v>
      </c>
      <c r="CU356" s="22">
        <v>2</v>
      </c>
      <c r="CV356" s="22">
        <v>5</v>
      </c>
      <c r="CW356" s="22">
        <v>6</v>
      </c>
      <c r="CY356" s="22" t="s">
        <v>2134</v>
      </c>
      <c r="CZ356" s="22">
        <v>3</v>
      </c>
      <c r="DA356" s="22">
        <v>2</v>
      </c>
      <c r="DB356" s="22">
        <v>5</v>
      </c>
      <c r="DC356" s="22">
        <v>6</v>
      </c>
      <c r="DE356" s="22" t="s">
        <v>2134</v>
      </c>
      <c r="DF356" s="22">
        <v>3</v>
      </c>
      <c r="DG356" s="22">
        <v>2</v>
      </c>
      <c r="DH356" s="22">
        <v>5</v>
      </c>
      <c r="DI356" s="22">
        <v>6</v>
      </c>
      <c r="EM356" s="22" t="s">
        <v>2134</v>
      </c>
      <c r="EN356" s="22">
        <v>3</v>
      </c>
      <c r="EO356" s="22">
        <v>4</v>
      </c>
      <c r="EP356" s="22">
        <v>1</v>
      </c>
      <c r="EQ356" s="22">
        <v>9</v>
      </c>
      <c r="EX356" s="22">
        <v>9169653</v>
      </c>
      <c r="EY356" s="22">
        <v>3</v>
      </c>
      <c r="EZ356" s="22">
        <v>3</v>
      </c>
      <c r="FA356" s="22">
        <v>5</v>
      </c>
      <c r="FB356" s="22">
        <v>2</v>
      </c>
      <c r="FE356" s="22">
        <v>9140438</v>
      </c>
      <c r="FF356" s="22">
        <v>3</v>
      </c>
      <c r="FG356" s="22">
        <v>3</v>
      </c>
      <c r="FH356" s="22">
        <v>5</v>
      </c>
      <c r="FI356" s="22">
        <v>2</v>
      </c>
      <c r="FK356" s="22" t="s">
        <v>2134</v>
      </c>
      <c r="FL356" s="22">
        <v>3</v>
      </c>
      <c r="FM356" s="22">
        <v>3</v>
      </c>
      <c r="FN356" s="22">
        <v>5</v>
      </c>
      <c r="FO356" s="22">
        <v>2</v>
      </c>
      <c r="GG356" s="22" t="s">
        <v>2134</v>
      </c>
      <c r="GH356" s="22">
        <v>4</v>
      </c>
      <c r="GI356" s="22">
        <v>2</v>
      </c>
      <c r="GJ356" s="22">
        <v>3</v>
      </c>
      <c r="GK356" s="22">
        <v>1</v>
      </c>
      <c r="GL356" s="22">
        <v>1</v>
      </c>
      <c r="GN356" s="22" t="s">
        <v>2134</v>
      </c>
      <c r="GO356" s="22">
        <v>4</v>
      </c>
      <c r="GP356" s="22">
        <v>2</v>
      </c>
      <c r="GQ356" s="22">
        <v>3</v>
      </c>
      <c r="GR356" s="22">
        <v>1</v>
      </c>
      <c r="GS356" s="22">
        <v>1</v>
      </c>
    </row>
    <row r="357" spans="19:201">
      <c r="S357" s="22" t="s">
        <v>2134</v>
      </c>
      <c r="T357" s="22">
        <v>1</v>
      </c>
      <c r="U357" s="22">
        <v>2</v>
      </c>
      <c r="V357" s="22">
        <v>4</v>
      </c>
      <c r="W357" s="22">
        <v>4</v>
      </c>
      <c r="X357" s="22">
        <v>4</v>
      </c>
      <c r="AJ357" s="22">
        <v>9242929</v>
      </c>
      <c r="AK357" s="22">
        <v>3</v>
      </c>
      <c r="AL357" s="22">
        <v>2</v>
      </c>
      <c r="AM357" s="22">
        <v>5</v>
      </c>
      <c r="AN357" s="22">
        <v>4</v>
      </c>
      <c r="CS357" s="22" t="s">
        <v>2134</v>
      </c>
      <c r="CT357" s="22">
        <v>3</v>
      </c>
      <c r="CU357" s="22">
        <v>2</v>
      </c>
      <c r="CV357" s="22">
        <v>5</v>
      </c>
      <c r="CW357" s="22">
        <v>7</v>
      </c>
      <c r="CY357" s="22" t="s">
        <v>2134</v>
      </c>
      <c r="CZ357" s="22">
        <v>3</v>
      </c>
      <c r="DA357" s="22">
        <v>2</v>
      </c>
      <c r="DB357" s="22">
        <v>5</v>
      </c>
      <c r="DC357" s="22">
        <v>7</v>
      </c>
      <c r="DE357" s="22" t="s">
        <v>2134</v>
      </c>
      <c r="DF357" s="22">
        <v>3</v>
      </c>
      <c r="DG357" s="22">
        <v>2</v>
      </c>
      <c r="DH357" s="22">
        <v>5</v>
      </c>
      <c r="DI357" s="22">
        <v>7</v>
      </c>
      <c r="EM357" s="22" t="s">
        <v>2134</v>
      </c>
      <c r="EN357" s="22">
        <v>3</v>
      </c>
      <c r="EO357" s="22">
        <v>4</v>
      </c>
      <c r="EP357" s="22">
        <v>2</v>
      </c>
      <c r="EQ357" s="22">
        <v>1</v>
      </c>
      <c r="EX357" s="22">
        <v>9169653</v>
      </c>
      <c r="EY357" s="22">
        <v>3</v>
      </c>
      <c r="EZ357" s="22">
        <v>3</v>
      </c>
      <c r="FA357" s="22">
        <v>5</v>
      </c>
      <c r="FB357" s="22">
        <v>3</v>
      </c>
      <c r="FE357" s="22">
        <v>9140438</v>
      </c>
      <c r="FF357" s="22">
        <v>3</v>
      </c>
      <c r="FG357" s="22">
        <v>3</v>
      </c>
      <c r="FH357" s="22">
        <v>5</v>
      </c>
      <c r="FI357" s="22">
        <v>3</v>
      </c>
      <c r="FK357" s="22">
        <v>9169656</v>
      </c>
      <c r="FL357" s="22">
        <v>3</v>
      </c>
      <c r="FM357" s="22">
        <v>3</v>
      </c>
      <c r="FN357" s="22">
        <v>5</v>
      </c>
      <c r="FO357" s="22">
        <v>3</v>
      </c>
      <c r="GG357" s="22" t="s">
        <v>2134</v>
      </c>
      <c r="GH357" s="22">
        <v>4</v>
      </c>
      <c r="GI357" s="22">
        <v>2</v>
      </c>
      <c r="GJ357" s="22">
        <v>3</v>
      </c>
      <c r="GK357" s="22">
        <v>1</v>
      </c>
      <c r="GL357" s="22">
        <v>2</v>
      </c>
      <c r="GN357" s="22" t="s">
        <v>2134</v>
      </c>
      <c r="GO357" s="22">
        <v>4</v>
      </c>
      <c r="GP357" s="22">
        <v>2</v>
      </c>
      <c r="GQ357" s="22">
        <v>3</v>
      </c>
      <c r="GR357" s="22">
        <v>1</v>
      </c>
      <c r="GS357" s="22">
        <v>2</v>
      </c>
    </row>
    <row r="358" spans="19:201">
      <c r="S358" s="22" t="s">
        <v>2134</v>
      </c>
      <c r="T358" s="22">
        <v>1</v>
      </c>
      <c r="U358" s="22">
        <v>2</v>
      </c>
      <c r="V358" s="22">
        <v>4</v>
      </c>
      <c r="W358" s="22">
        <v>5</v>
      </c>
      <c r="X358" s="22">
        <v>1</v>
      </c>
      <c r="AJ358" s="22">
        <v>9254863</v>
      </c>
      <c r="AK358" s="22">
        <v>3</v>
      </c>
      <c r="AL358" s="22">
        <v>2</v>
      </c>
      <c r="AM358" s="22">
        <v>5</v>
      </c>
      <c r="AN358" s="22">
        <v>5</v>
      </c>
      <c r="CS358" s="22" t="s">
        <v>2134</v>
      </c>
      <c r="CT358" s="22">
        <v>3</v>
      </c>
      <c r="CU358" s="22">
        <v>2</v>
      </c>
      <c r="CV358" s="22">
        <v>5</v>
      </c>
      <c r="CW358" s="22">
        <v>8</v>
      </c>
      <c r="CY358" s="22" t="s">
        <v>2134</v>
      </c>
      <c r="CZ358" s="22">
        <v>3</v>
      </c>
      <c r="DA358" s="22">
        <v>2</v>
      </c>
      <c r="DB358" s="22">
        <v>5</v>
      </c>
      <c r="DC358" s="22">
        <v>8</v>
      </c>
      <c r="DE358" s="22" t="s">
        <v>2134</v>
      </c>
      <c r="DF358" s="22">
        <v>3</v>
      </c>
      <c r="DG358" s="22">
        <v>2</v>
      </c>
      <c r="DH358" s="22">
        <v>5</v>
      </c>
      <c r="DI358" s="22">
        <v>8</v>
      </c>
      <c r="EM358" s="22" t="s">
        <v>2134</v>
      </c>
      <c r="EN358" s="22">
        <v>3</v>
      </c>
      <c r="EO358" s="22">
        <v>4</v>
      </c>
      <c r="EP358" s="22">
        <v>2</v>
      </c>
      <c r="EQ358" s="22">
        <v>2</v>
      </c>
      <c r="EX358" s="22" t="s">
        <v>2134</v>
      </c>
      <c r="EY358" s="22">
        <v>3</v>
      </c>
      <c r="EZ358" s="22">
        <v>3</v>
      </c>
      <c r="FA358" s="22">
        <v>5</v>
      </c>
      <c r="FB358" s="22">
        <v>4</v>
      </c>
      <c r="FE358" s="22" t="s">
        <v>2134</v>
      </c>
      <c r="FF358" s="22">
        <v>3</v>
      </c>
      <c r="FG358" s="22">
        <v>3</v>
      </c>
      <c r="FH358" s="22">
        <v>5</v>
      </c>
      <c r="FI358" s="22">
        <v>4</v>
      </c>
      <c r="FK358" s="22" t="s">
        <v>2134</v>
      </c>
      <c r="FL358" s="22">
        <v>3</v>
      </c>
      <c r="FM358" s="22">
        <v>3</v>
      </c>
      <c r="FN358" s="22">
        <v>5</v>
      </c>
      <c r="FO358" s="22">
        <v>4</v>
      </c>
      <c r="GG358" s="22" t="s">
        <v>2134</v>
      </c>
      <c r="GH358" s="22">
        <v>4</v>
      </c>
      <c r="GI358" s="22">
        <v>2</v>
      </c>
      <c r="GJ358" s="22">
        <v>3</v>
      </c>
      <c r="GK358" s="22">
        <v>1</v>
      </c>
      <c r="GL358" s="22">
        <v>3</v>
      </c>
      <c r="GN358" s="22" t="s">
        <v>2134</v>
      </c>
      <c r="GO358" s="22">
        <v>4</v>
      </c>
      <c r="GP358" s="22">
        <v>2</v>
      </c>
      <c r="GQ358" s="22">
        <v>3</v>
      </c>
      <c r="GR358" s="22">
        <v>1</v>
      </c>
      <c r="GS358" s="22">
        <v>3</v>
      </c>
    </row>
    <row r="359" spans="19:201">
      <c r="S359" s="22" t="s">
        <v>2134</v>
      </c>
      <c r="T359" s="22">
        <v>1</v>
      </c>
      <c r="U359" s="22">
        <v>2</v>
      </c>
      <c r="V359" s="22">
        <v>4</v>
      </c>
      <c r="W359" s="22">
        <v>5</v>
      </c>
      <c r="X359" s="22">
        <v>2</v>
      </c>
      <c r="AJ359" s="22" t="s">
        <v>2693</v>
      </c>
      <c r="AK359" s="22">
        <v>3</v>
      </c>
      <c r="AL359" s="22">
        <v>2</v>
      </c>
      <c r="AM359" s="22">
        <v>6</v>
      </c>
      <c r="AN359" s="22">
        <v>1</v>
      </c>
      <c r="CS359" s="22" t="s">
        <v>2693</v>
      </c>
      <c r="CT359" s="22">
        <v>3</v>
      </c>
      <c r="CU359" s="22">
        <v>3</v>
      </c>
      <c r="CV359" s="22">
        <v>1</v>
      </c>
      <c r="CW359" s="22">
        <v>1</v>
      </c>
      <c r="CY359" s="22" t="s">
        <v>2134</v>
      </c>
      <c r="CZ359" s="22">
        <v>3</v>
      </c>
      <c r="DA359" s="22">
        <v>3</v>
      </c>
      <c r="DB359" s="22">
        <v>1</v>
      </c>
      <c r="DC359" s="22">
        <v>1</v>
      </c>
      <c r="DE359" s="22" t="s">
        <v>2134</v>
      </c>
      <c r="DF359" s="22">
        <v>3</v>
      </c>
      <c r="DG359" s="22">
        <v>3</v>
      </c>
      <c r="DH359" s="22">
        <v>1</v>
      </c>
      <c r="DI359" s="22">
        <v>1</v>
      </c>
      <c r="EM359" s="22" t="s">
        <v>2134</v>
      </c>
      <c r="EN359" s="22">
        <v>3</v>
      </c>
      <c r="EO359" s="22">
        <v>4</v>
      </c>
      <c r="EP359" s="22">
        <v>2</v>
      </c>
      <c r="EQ359" s="22">
        <v>3</v>
      </c>
      <c r="EX359" s="22" t="s">
        <v>2134</v>
      </c>
      <c r="EY359" s="22">
        <v>3</v>
      </c>
      <c r="EZ359" s="22">
        <v>3</v>
      </c>
      <c r="FA359" s="22">
        <v>6</v>
      </c>
      <c r="FB359" s="22">
        <v>1</v>
      </c>
      <c r="FE359" s="22" t="s">
        <v>2134</v>
      </c>
      <c r="FF359" s="22">
        <v>3</v>
      </c>
      <c r="FG359" s="22">
        <v>3</v>
      </c>
      <c r="FH359" s="22">
        <v>6</v>
      </c>
      <c r="FI359" s="22">
        <v>1</v>
      </c>
      <c r="FK359" s="22" t="s">
        <v>2134</v>
      </c>
      <c r="FL359" s="22">
        <v>3</v>
      </c>
      <c r="FM359" s="22">
        <v>3</v>
      </c>
      <c r="FN359" s="22">
        <v>6</v>
      </c>
      <c r="FO359" s="22">
        <v>1</v>
      </c>
      <c r="GG359" s="22" t="s">
        <v>2134</v>
      </c>
      <c r="GH359" s="22">
        <v>4</v>
      </c>
      <c r="GI359" s="22">
        <v>2</v>
      </c>
      <c r="GJ359" s="22">
        <v>3</v>
      </c>
      <c r="GK359" s="22">
        <v>2</v>
      </c>
      <c r="GL359" s="22">
        <v>1</v>
      </c>
      <c r="GN359" s="22" t="s">
        <v>2134</v>
      </c>
      <c r="GO359" s="22">
        <v>4</v>
      </c>
      <c r="GP359" s="22">
        <v>2</v>
      </c>
      <c r="GQ359" s="22">
        <v>3</v>
      </c>
      <c r="GR359" s="22">
        <v>2</v>
      </c>
      <c r="GS359" s="22">
        <v>1</v>
      </c>
    </row>
    <row r="360" spans="19:201">
      <c r="S360" s="22" t="s">
        <v>2134</v>
      </c>
      <c r="T360" s="22">
        <v>1</v>
      </c>
      <c r="U360" s="22">
        <v>2</v>
      </c>
      <c r="V360" s="22">
        <v>4</v>
      </c>
      <c r="W360" s="22">
        <v>5</v>
      </c>
      <c r="X360" s="22">
        <v>3</v>
      </c>
      <c r="AJ360" s="22">
        <v>9228890</v>
      </c>
      <c r="AK360" s="22">
        <v>3</v>
      </c>
      <c r="AL360" s="22">
        <v>2</v>
      </c>
      <c r="AM360" s="22">
        <v>6</v>
      </c>
      <c r="AN360" s="22">
        <v>2</v>
      </c>
      <c r="CS360" s="22" t="s">
        <v>2134</v>
      </c>
      <c r="CT360" s="22">
        <v>3</v>
      </c>
      <c r="CU360" s="22">
        <v>3</v>
      </c>
      <c r="CV360" s="22">
        <v>1</v>
      </c>
      <c r="CW360" s="22">
        <v>2</v>
      </c>
      <c r="CY360" s="22" t="s">
        <v>2134</v>
      </c>
      <c r="CZ360" s="22">
        <v>3</v>
      </c>
      <c r="DA360" s="22">
        <v>3</v>
      </c>
      <c r="DB360" s="22">
        <v>1</v>
      </c>
      <c r="DC360" s="22">
        <v>2</v>
      </c>
      <c r="DE360" s="22" t="s">
        <v>2134</v>
      </c>
      <c r="DF360" s="22">
        <v>3</v>
      </c>
      <c r="DG360" s="22">
        <v>3</v>
      </c>
      <c r="DH360" s="22">
        <v>1</v>
      </c>
      <c r="DI360" s="22">
        <v>2</v>
      </c>
      <c r="EM360" s="22" t="s">
        <v>2134</v>
      </c>
      <c r="EN360" s="22">
        <v>3</v>
      </c>
      <c r="EO360" s="22">
        <v>4</v>
      </c>
      <c r="EP360" s="22">
        <v>2</v>
      </c>
      <c r="EQ360" s="22">
        <v>4</v>
      </c>
      <c r="EX360" s="22">
        <v>9169653</v>
      </c>
      <c r="EY360" s="22">
        <v>3</v>
      </c>
      <c r="EZ360" s="22">
        <v>3</v>
      </c>
      <c r="FA360" s="22">
        <v>6</v>
      </c>
      <c r="FB360" s="22">
        <v>2</v>
      </c>
      <c r="FE360" s="22">
        <v>9140438</v>
      </c>
      <c r="FF360" s="22">
        <v>3</v>
      </c>
      <c r="FG360" s="22">
        <v>3</v>
      </c>
      <c r="FH360" s="22">
        <v>6</v>
      </c>
      <c r="FI360" s="22">
        <v>2</v>
      </c>
      <c r="FK360" s="22" t="s">
        <v>2134</v>
      </c>
      <c r="FL360" s="22">
        <v>3</v>
      </c>
      <c r="FM360" s="22">
        <v>3</v>
      </c>
      <c r="FN360" s="22">
        <v>6</v>
      </c>
      <c r="FO360" s="22">
        <v>2</v>
      </c>
      <c r="GG360" s="22" t="s">
        <v>2134</v>
      </c>
      <c r="GH360" s="22">
        <v>4</v>
      </c>
      <c r="GI360" s="22">
        <v>2</v>
      </c>
      <c r="GJ360" s="22">
        <v>3</v>
      </c>
      <c r="GK360" s="22">
        <v>2</v>
      </c>
      <c r="GL360" s="22">
        <v>2</v>
      </c>
      <c r="GN360" s="22" t="s">
        <v>2134</v>
      </c>
      <c r="GO360" s="22">
        <v>4</v>
      </c>
      <c r="GP360" s="22">
        <v>2</v>
      </c>
      <c r="GQ360" s="22">
        <v>3</v>
      </c>
      <c r="GR360" s="22">
        <v>2</v>
      </c>
      <c r="GS360" s="22">
        <v>2</v>
      </c>
    </row>
    <row r="361" spans="19:201">
      <c r="S361" s="22" t="s">
        <v>2134</v>
      </c>
      <c r="T361" s="22">
        <v>1</v>
      </c>
      <c r="U361" s="22">
        <v>2</v>
      </c>
      <c r="V361" s="22">
        <v>4</v>
      </c>
      <c r="W361" s="22">
        <v>5</v>
      </c>
      <c r="X361" s="22">
        <v>4</v>
      </c>
      <c r="AJ361" s="22">
        <v>9228916</v>
      </c>
      <c r="AK361" s="22">
        <v>3</v>
      </c>
      <c r="AL361" s="22">
        <v>2</v>
      </c>
      <c r="AM361" s="22">
        <v>6</v>
      </c>
      <c r="AN361" s="22">
        <v>3</v>
      </c>
      <c r="CS361" s="22" t="s">
        <v>2134</v>
      </c>
      <c r="CT361" s="22">
        <v>3</v>
      </c>
      <c r="CU361" s="22">
        <v>3</v>
      </c>
      <c r="CV361" s="22">
        <v>1</v>
      </c>
      <c r="CW361" s="22">
        <v>3</v>
      </c>
      <c r="CY361" s="22" t="s">
        <v>2134</v>
      </c>
      <c r="CZ361" s="22">
        <v>3</v>
      </c>
      <c r="DA361" s="22">
        <v>3</v>
      </c>
      <c r="DB361" s="22">
        <v>1</v>
      </c>
      <c r="DC361" s="22">
        <v>3</v>
      </c>
      <c r="DE361" s="22" t="s">
        <v>2134</v>
      </c>
      <c r="DF361" s="22">
        <v>3</v>
      </c>
      <c r="DG361" s="22">
        <v>3</v>
      </c>
      <c r="DH361" s="22">
        <v>1</v>
      </c>
      <c r="DI361" s="22">
        <v>3</v>
      </c>
      <c r="EM361" s="22" t="s">
        <v>2134</v>
      </c>
      <c r="EN361" s="22">
        <v>3</v>
      </c>
      <c r="EO361" s="22">
        <v>4</v>
      </c>
      <c r="EP361" s="22">
        <v>2</v>
      </c>
      <c r="EQ361" s="22">
        <v>5</v>
      </c>
      <c r="EX361" s="22">
        <v>9169653</v>
      </c>
      <c r="EY361" s="22">
        <v>3</v>
      </c>
      <c r="EZ361" s="22">
        <v>3</v>
      </c>
      <c r="FA361" s="22">
        <v>6</v>
      </c>
      <c r="FB361" s="22">
        <v>3</v>
      </c>
      <c r="FE361" s="22">
        <v>9140438</v>
      </c>
      <c r="FF361" s="22">
        <v>3</v>
      </c>
      <c r="FG361" s="22">
        <v>3</v>
      </c>
      <c r="FH361" s="22">
        <v>6</v>
      </c>
      <c r="FI361" s="22">
        <v>3</v>
      </c>
      <c r="FK361" s="22">
        <v>9169656</v>
      </c>
      <c r="FL361" s="22">
        <v>3</v>
      </c>
      <c r="FM361" s="22">
        <v>3</v>
      </c>
      <c r="FN361" s="22">
        <v>6</v>
      </c>
      <c r="FO361" s="22">
        <v>3</v>
      </c>
      <c r="GG361" s="22" t="s">
        <v>2134</v>
      </c>
      <c r="GH361" s="22">
        <v>4</v>
      </c>
      <c r="GI361" s="22">
        <v>2</v>
      </c>
      <c r="GJ361" s="22">
        <v>3</v>
      </c>
      <c r="GK361" s="22">
        <v>2</v>
      </c>
      <c r="GL361" s="22">
        <v>3</v>
      </c>
      <c r="GN361" s="22" t="s">
        <v>2134</v>
      </c>
      <c r="GO361" s="22">
        <v>4</v>
      </c>
      <c r="GP361" s="22">
        <v>2</v>
      </c>
      <c r="GQ361" s="22">
        <v>3</v>
      </c>
      <c r="GR361" s="22">
        <v>2</v>
      </c>
      <c r="GS361" s="22">
        <v>3</v>
      </c>
    </row>
    <row r="362" spans="19:201">
      <c r="S362" s="22" t="s">
        <v>2134</v>
      </c>
      <c r="T362" s="22">
        <v>1</v>
      </c>
      <c r="U362" s="22">
        <v>2</v>
      </c>
      <c r="V362" s="22">
        <v>4</v>
      </c>
      <c r="W362" s="22">
        <v>6</v>
      </c>
      <c r="X362" s="22">
        <v>1</v>
      </c>
      <c r="AJ362" s="22">
        <v>9239731</v>
      </c>
      <c r="AK362" s="22">
        <v>3</v>
      </c>
      <c r="AL362" s="22">
        <v>2</v>
      </c>
      <c r="AM362" s="22">
        <v>6</v>
      </c>
      <c r="AN362" s="22">
        <v>4</v>
      </c>
      <c r="CS362" s="22" t="s">
        <v>2134</v>
      </c>
      <c r="CT362" s="22">
        <v>3</v>
      </c>
      <c r="CU362" s="22">
        <v>3</v>
      </c>
      <c r="CV362" s="22">
        <v>1</v>
      </c>
      <c r="CW362" s="22">
        <v>4</v>
      </c>
      <c r="CY362" s="22" t="s">
        <v>2134</v>
      </c>
      <c r="CZ362" s="22">
        <v>3</v>
      </c>
      <c r="DA362" s="22">
        <v>3</v>
      </c>
      <c r="DB362" s="22">
        <v>1</v>
      </c>
      <c r="DC362" s="22">
        <v>4</v>
      </c>
      <c r="DE362" s="22" t="s">
        <v>2134</v>
      </c>
      <c r="DF362" s="22">
        <v>3</v>
      </c>
      <c r="DG362" s="22">
        <v>3</v>
      </c>
      <c r="DH362" s="22">
        <v>1</v>
      </c>
      <c r="DI362" s="22">
        <v>4</v>
      </c>
      <c r="EM362" s="22" t="s">
        <v>2134</v>
      </c>
      <c r="EN362" s="22">
        <v>3</v>
      </c>
      <c r="EO362" s="22">
        <v>4</v>
      </c>
      <c r="EP362" s="22">
        <v>2</v>
      </c>
      <c r="EQ362" s="22">
        <v>6</v>
      </c>
      <c r="EX362" s="22" t="s">
        <v>2134</v>
      </c>
      <c r="EY362" s="22">
        <v>3</v>
      </c>
      <c r="EZ362" s="22">
        <v>3</v>
      </c>
      <c r="FA362" s="22">
        <v>6</v>
      </c>
      <c r="FB362" s="22">
        <v>4</v>
      </c>
      <c r="FE362" s="22" t="s">
        <v>2134</v>
      </c>
      <c r="FF362" s="22">
        <v>3</v>
      </c>
      <c r="FG362" s="22">
        <v>3</v>
      </c>
      <c r="FH362" s="22">
        <v>6</v>
      </c>
      <c r="FI362" s="22">
        <v>4</v>
      </c>
      <c r="FK362" s="22" t="s">
        <v>2134</v>
      </c>
      <c r="FL362" s="22">
        <v>3</v>
      </c>
      <c r="FM362" s="22">
        <v>3</v>
      </c>
      <c r="FN362" s="22">
        <v>6</v>
      </c>
      <c r="FO362" s="22">
        <v>4</v>
      </c>
      <c r="GG362" s="22" t="s">
        <v>2134</v>
      </c>
      <c r="GH362" s="22">
        <v>4</v>
      </c>
      <c r="GI362" s="22">
        <v>2</v>
      </c>
      <c r="GJ362" s="22">
        <v>3</v>
      </c>
      <c r="GK362" s="22">
        <v>3</v>
      </c>
      <c r="GL362" s="22">
        <v>1</v>
      </c>
      <c r="GN362" s="22" t="s">
        <v>2134</v>
      </c>
      <c r="GO362" s="22">
        <v>4</v>
      </c>
      <c r="GP362" s="22">
        <v>2</v>
      </c>
      <c r="GQ362" s="22">
        <v>3</v>
      </c>
      <c r="GR362" s="22">
        <v>3</v>
      </c>
      <c r="GS362" s="22">
        <v>1</v>
      </c>
    </row>
    <row r="363" spans="19:201">
      <c r="S363" s="22" t="s">
        <v>2134</v>
      </c>
      <c r="T363" s="22">
        <v>1</v>
      </c>
      <c r="U363" s="22">
        <v>2</v>
      </c>
      <c r="V363" s="22">
        <v>4</v>
      </c>
      <c r="W363" s="22">
        <v>6</v>
      </c>
      <c r="X363" s="22">
        <v>2</v>
      </c>
      <c r="AJ363" s="22">
        <v>9254864</v>
      </c>
      <c r="AK363" s="22">
        <v>3</v>
      </c>
      <c r="AL363" s="22">
        <v>2</v>
      </c>
      <c r="AM363" s="22">
        <v>6</v>
      </c>
      <c r="AN363" s="22">
        <v>5</v>
      </c>
      <c r="CS363" s="22" t="s">
        <v>2134</v>
      </c>
      <c r="CT363" s="22">
        <v>3</v>
      </c>
      <c r="CU363" s="22">
        <v>3</v>
      </c>
      <c r="CV363" s="22">
        <v>1</v>
      </c>
      <c r="CW363" s="22">
        <v>5</v>
      </c>
      <c r="CY363" s="22" t="s">
        <v>2134</v>
      </c>
      <c r="CZ363" s="22">
        <v>3</v>
      </c>
      <c r="DA363" s="22">
        <v>3</v>
      </c>
      <c r="DB363" s="22">
        <v>1</v>
      </c>
      <c r="DC363" s="22">
        <v>5</v>
      </c>
      <c r="DE363" s="22" t="s">
        <v>2134</v>
      </c>
      <c r="DF363" s="22">
        <v>3</v>
      </c>
      <c r="DG363" s="22">
        <v>3</v>
      </c>
      <c r="DH363" s="22">
        <v>1</v>
      </c>
      <c r="DI363" s="22">
        <v>5</v>
      </c>
      <c r="EM363" s="22" t="s">
        <v>2134</v>
      </c>
      <c r="EN363" s="22">
        <v>3</v>
      </c>
      <c r="EO363" s="22">
        <v>4</v>
      </c>
      <c r="EP363" s="22">
        <v>2</v>
      </c>
      <c r="EQ363" s="22">
        <v>7</v>
      </c>
      <c r="EX363" s="22" t="s">
        <v>2134</v>
      </c>
      <c r="EY363" s="22">
        <v>3</v>
      </c>
      <c r="EZ363" s="22">
        <v>3</v>
      </c>
      <c r="FA363" s="22">
        <v>7</v>
      </c>
      <c r="FB363" s="22">
        <v>1</v>
      </c>
      <c r="FE363" s="22" t="s">
        <v>2134</v>
      </c>
      <c r="FF363" s="22">
        <v>3</v>
      </c>
      <c r="FG363" s="22">
        <v>3</v>
      </c>
      <c r="FH363" s="22">
        <v>7</v>
      </c>
      <c r="FI363" s="22">
        <v>1</v>
      </c>
      <c r="FK363" s="22" t="s">
        <v>2134</v>
      </c>
      <c r="FL363" s="22">
        <v>3</v>
      </c>
      <c r="FM363" s="22">
        <v>3</v>
      </c>
      <c r="FN363" s="22">
        <v>7</v>
      </c>
      <c r="FO363" s="22">
        <v>1</v>
      </c>
      <c r="GG363" s="22" t="s">
        <v>2134</v>
      </c>
      <c r="GH363" s="22">
        <v>4</v>
      </c>
      <c r="GI363" s="22">
        <v>2</v>
      </c>
      <c r="GJ363" s="22">
        <v>3</v>
      </c>
      <c r="GK363" s="22">
        <v>3</v>
      </c>
      <c r="GL363" s="22">
        <v>2</v>
      </c>
      <c r="GN363" s="22" t="s">
        <v>2134</v>
      </c>
      <c r="GO363" s="22">
        <v>4</v>
      </c>
      <c r="GP363" s="22">
        <v>2</v>
      </c>
      <c r="GQ363" s="22">
        <v>3</v>
      </c>
      <c r="GR363" s="22">
        <v>3</v>
      </c>
      <c r="GS363" s="22">
        <v>2</v>
      </c>
    </row>
    <row r="364" spans="19:201">
      <c r="S364" s="22" t="s">
        <v>2134</v>
      </c>
      <c r="T364" s="22">
        <v>1</v>
      </c>
      <c r="U364" s="22">
        <v>2</v>
      </c>
      <c r="V364" s="22">
        <v>4</v>
      </c>
      <c r="W364" s="22">
        <v>6</v>
      </c>
      <c r="X364" s="22">
        <v>3</v>
      </c>
      <c r="AJ364" s="22" t="s">
        <v>2693</v>
      </c>
      <c r="AK364" s="22">
        <v>3</v>
      </c>
      <c r="AL364" s="22">
        <v>2</v>
      </c>
      <c r="AM364" s="22">
        <v>7</v>
      </c>
      <c r="AN364" s="22">
        <v>1</v>
      </c>
      <c r="CS364" s="22" t="s">
        <v>2134</v>
      </c>
      <c r="CT364" s="22">
        <v>3</v>
      </c>
      <c r="CU364" s="22">
        <v>3</v>
      </c>
      <c r="CV364" s="22">
        <v>1</v>
      </c>
      <c r="CW364" s="22">
        <v>6</v>
      </c>
      <c r="CY364" s="22" t="s">
        <v>2134</v>
      </c>
      <c r="CZ364" s="22">
        <v>3</v>
      </c>
      <c r="DA364" s="22">
        <v>3</v>
      </c>
      <c r="DB364" s="22">
        <v>1</v>
      </c>
      <c r="DC364" s="22">
        <v>6</v>
      </c>
      <c r="DE364" s="22" t="s">
        <v>2134</v>
      </c>
      <c r="DF364" s="22">
        <v>3</v>
      </c>
      <c r="DG364" s="22">
        <v>3</v>
      </c>
      <c r="DH364" s="22">
        <v>1</v>
      </c>
      <c r="DI364" s="22">
        <v>6</v>
      </c>
      <c r="EM364" s="22" t="s">
        <v>2134</v>
      </c>
      <c r="EN364" s="22">
        <v>3</v>
      </c>
      <c r="EO364" s="22">
        <v>4</v>
      </c>
      <c r="EP364" s="22">
        <v>2</v>
      </c>
      <c r="EQ364" s="22">
        <v>8</v>
      </c>
      <c r="EX364" s="22">
        <v>9169653</v>
      </c>
      <c r="EY364" s="22">
        <v>3</v>
      </c>
      <c r="EZ364" s="22">
        <v>3</v>
      </c>
      <c r="FA364" s="22">
        <v>7</v>
      </c>
      <c r="FB364" s="22">
        <v>2</v>
      </c>
      <c r="FE364" s="22">
        <v>9140438</v>
      </c>
      <c r="FF364" s="22">
        <v>3</v>
      </c>
      <c r="FG364" s="22">
        <v>3</v>
      </c>
      <c r="FH364" s="22">
        <v>7</v>
      </c>
      <c r="FI364" s="22">
        <v>2</v>
      </c>
      <c r="FK364" s="22" t="s">
        <v>2134</v>
      </c>
      <c r="FL364" s="22">
        <v>3</v>
      </c>
      <c r="FM364" s="22">
        <v>3</v>
      </c>
      <c r="FN364" s="22">
        <v>7</v>
      </c>
      <c r="FO364" s="22">
        <v>2</v>
      </c>
      <c r="GG364" s="22" t="s">
        <v>2134</v>
      </c>
      <c r="GH364" s="22">
        <v>4</v>
      </c>
      <c r="GI364" s="22">
        <v>2</v>
      </c>
      <c r="GJ364" s="22">
        <v>3</v>
      </c>
      <c r="GK364" s="22">
        <v>3</v>
      </c>
      <c r="GL364" s="22">
        <v>3</v>
      </c>
      <c r="GN364" s="22" t="s">
        <v>2134</v>
      </c>
      <c r="GO364" s="22">
        <v>4</v>
      </c>
      <c r="GP364" s="22">
        <v>2</v>
      </c>
      <c r="GQ364" s="22">
        <v>3</v>
      </c>
      <c r="GR364" s="22">
        <v>3</v>
      </c>
      <c r="GS364" s="22">
        <v>3</v>
      </c>
    </row>
    <row r="365" spans="19:201">
      <c r="S365" s="22" t="s">
        <v>2134</v>
      </c>
      <c r="T365" s="22">
        <v>1</v>
      </c>
      <c r="U365" s="22">
        <v>2</v>
      </c>
      <c r="V365" s="22">
        <v>4</v>
      </c>
      <c r="W365" s="22">
        <v>6</v>
      </c>
      <c r="X365" s="22">
        <v>4</v>
      </c>
      <c r="AJ365" s="22">
        <v>9228891</v>
      </c>
      <c r="AK365" s="22">
        <v>3</v>
      </c>
      <c r="AL365" s="22">
        <v>2</v>
      </c>
      <c r="AM365" s="22">
        <v>7</v>
      </c>
      <c r="AN365" s="22">
        <v>2</v>
      </c>
      <c r="CS365" s="22" t="s">
        <v>2134</v>
      </c>
      <c r="CT365" s="22">
        <v>3</v>
      </c>
      <c r="CU365" s="22">
        <v>3</v>
      </c>
      <c r="CV365" s="22">
        <v>1</v>
      </c>
      <c r="CW365" s="22">
        <v>7</v>
      </c>
      <c r="CY365" s="22" t="s">
        <v>2134</v>
      </c>
      <c r="CZ365" s="22">
        <v>3</v>
      </c>
      <c r="DA365" s="22">
        <v>3</v>
      </c>
      <c r="DB365" s="22">
        <v>1</v>
      </c>
      <c r="DC365" s="22">
        <v>7</v>
      </c>
      <c r="DE365" s="22" t="s">
        <v>2134</v>
      </c>
      <c r="DF365" s="22">
        <v>3</v>
      </c>
      <c r="DG365" s="22">
        <v>3</v>
      </c>
      <c r="DH365" s="22">
        <v>1</v>
      </c>
      <c r="DI365" s="22">
        <v>7</v>
      </c>
      <c r="EM365" s="22" t="s">
        <v>2134</v>
      </c>
      <c r="EN365" s="22">
        <v>3</v>
      </c>
      <c r="EO365" s="22">
        <v>4</v>
      </c>
      <c r="EP365" s="22">
        <v>2</v>
      </c>
      <c r="EQ365" s="22">
        <v>9</v>
      </c>
      <c r="EX365" s="22">
        <v>9169653</v>
      </c>
      <c r="EY365" s="22">
        <v>3</v>
      </c>
      <c r="EZ365" s="22">
        <v>3</v>
      </c>
      <c r="FA365" s="22">
        <v>7</v>
      </c>
      <c r="FB365" s="22">
        <v>3</v>
      </c>
      <c r="FE365" s="22">
        <v>9140438</v>
      </c>
      <c r="FF365" s="22">
        <v>3</v>
      </c>
      <c r="FG365" s="22">
        <v>3</v>
      </c>
      <c r="FH365" s="22">
        <v>7</v>
      </c>
      <c r="FI365" s="22">
        <v>3</v>
      </c>
      <c r="FK365" s="22">
        <v>9169656</v>
      </c>
      <c r="FL365" s="22">
        <v>3</v>
      </c>
      <c r="FM365" s="22">
        <v>3</v>
      </c>
      <c r="FN365" s="22">
        <v>7</v>
      </c>
      <c r="FO365" s="22">
        <v>3</v>
      </c>
      <c r="GG365" s="22" t="s">
        <v>2134</v>
      </c>
      <c r="GH365" s="22">
        <v>4</v>
      </c>
      <c r="GI365" s="22">
        <v>3</v>
      </c>
      <c r="GJ365" s="22">
        <v>1</v>
      </c>
      <c r="GK365" s="22">
        <v>1</v>
      </c>
      <c r="GL365" s="22">
        <v>1</v>
      </c>
      <c r="GN365" s="22" t="s">
        <v>2134</v>
      </c>
      <c r="GO365" s="22">
        <v>4</v>
      </c>
      <c r="GP365" s="22">
        <v>3</v>
      </c>
      <c r="GQ365" s="22">
        <v>1</v>
      </c>
      <c r="GR365" s="22">
        <v>1</v>
      </c>
      <c r="GS365" s="22">
        <v>1</v>
      </c>
    </row>
    <row r="366" spans="19:201">
      <c r="S366" s="22" t="s">
        <v>2134</v>
      </c>
      <c r="T366" s="22">
        <v>1</v>
      </c>
      <c r="U366" s="22">
        <v>2</v>
      </c>
      <c r="V366" s="22">
        <v>4</v>
      </c>
      <c r="W366" s="22">
        <v>7</v>
      </c>
      <c r="X366" s="22">
        <v>1</v>
      </c>
      <c r="AJ366" s="22">
        <v>9248731</v>
      </c>
      <c r="AK366" s="22">
        <v>3</v>
      </c>
      <c r="AL366" s="22">
        <v>2</v>
      </c>
      <c r="AM366" s="22">
        <v>7</v>
      </c>
      <c r="AN366" s="22">
        <v>3</v>
      </c>
      <c r="CS366" s="22" t="s">
        <v>2134</v>
      </c>
      <c r="CT366" s="22">
        <v>3</v>
      </c>
      <c r="CU366" s="22">
        <v>3</v>
      </c>
      <c r="CV366" s="22">
        <v>1</v>
      </c>
      <c r="CW366" s="22">
        <v>8</v>
      </c>
      <c r="CY366" s="22" t="s">
        <v>2134</v>
      </c>
      <c r="CZ366" s="22">
        <v>3</v>
      </c>
      <c r="DA366" s="22">
        <v>3</v>
      </c>
      <c r="DB366" s="22">
        <v>1</v>
      </c>
      <c r="DC366" s="22">
        <v>8</v>
      </c>
      <c r="DE366" s="22" t="s">
        <v>2134</v>
      </c>
      <c r="DF366" s="22">
        <v>3</v>
      </c>
      <c r="DG366" s="22">
        <v>3</v>
      </c>
      <c r="DH366" s="22">
        <v>1</v>
      </c>
      <c r="DI366" s="22">
        <v>8</v>
      </c>
      <c r="EM366" s="22" t="s">
        <v>2134</v>
      </c>
      <c r="EN366" s="22">
        <v>3</v>
      </c>
      <c r="EO366" s="22">
        <v>4</v>
      </c>
      <c r="EP366" s="22">
        <v>3</v>
      </c>
      <c r="EQ366" s="22">
        <v>1</v>
      </c>
      <c r="EX366" s="22" t="s">
        <v>2134</v>
      </c>
      <c r="EY366" s="22">
        <v>3</v>
      </c>
      <c r="EZ366" s="22">
        <v>3</v>
      </c>
      <c r="FA366" s="22">
        <v>7</v>
      </c>
      <c r="FB366" s="22">
        <v>4</v>
      </c>
      <c r="FE366" s="22" t="s">
        <v>2134</v>
      </c>
      <c r="FF366" s="22">
        <v>3</v>
      </c>
      <c r="FG366" s="22">
        <v>3</v>
      </c>
      <c r="FH366" s="22">
        <v>7</v>
      </c>
      <c r="FI366" s="22">
        <v>4</v>
      </c>
      <c r="FK366" s="22" t="s">
        <v>2134</v>
      </c>
      <c r="FL366" s="22">
        <v>3</v>
      </c>
      <c r="FM366" s="22">
        <v>3</v>
      </c>
      <c r="FN366" s="22">
        <v>7</v>
      </c>
      <c r="FO366" s="22">
        <v>4</v>
      </c>
      <c r="GG366" s="22" t="s">
        <v>2134</v>
      </c>
      <c r="GH366" s="22">
        <v>4</v>
      </c>
      <c r="GI366" s="22">
        <v>3</v>
      </c>
      <c r="GJ366" s="22">
        <v>1</v>
      </c>
      <c r="GK366" s="22">
        <v>1</v>
      </c>
      <c r="GL366" s="22">
        <v>2</v>
      </c>
      <c r="GN366" s="22" t="s">
        <v>2134</v>
      </c>
      <c r="GO366" s="22">
        <v>4</v>
      </c>
      <c r="GP366" s="22">
        <v>3</v>
      </c>
      <c r="GQ366" s="22">
        <v>1</v>
      </c>
      <c r="GR366" s="22">
        <v>1</v>
      </c>
      <c r="GS366" s="22">
        <v>2</v>
      </c>
    </row>
    <row r="367" spans="19:201">
      <c r="S367" s="22" t="s">
        <v>2134</v>
      </c>
      <c r="T367" s="22">
        <v>1</v>
      </c>
      <c r="U367" s="22">
        <v>2</v>
      </c>
      <c r="V367" s="22">
        <v>4</v>
      </c>
      <c r="W367" s="22">
        <v>7</v>
      </c>
      <c r="X367" s="22">
        <v>2</v>
      </c>
      <c r="AJ367" s="22">
        <v>9242930</v>
      </c>
      <c r="AK367" s="22">
        <v>3</v>
      </c>
      <c r="AL367" s="22">
        <v>2</v>
      </c>
      <c r="AM367" s="22">
        <v>7</v>
      </c>
      <c r="AN367" s="22">
        <v>4</v>
      </c>
      <c r="CS367" s="22" t="s">
        <v>2692</v>
      </c>
      <c r="CT367" s="22">
        <v>3</v>
      </c>
      <c r="CU367" s="22">
        <v>3</v>
      </c>
      <c r="CV367" s="22">
        <v>2</v>
      </c>
      <c r="CW367" s="22">
        <v>1</v>
      </c>
      <c r="CY367" s="22" t="s">
        <v>2134</v>
      </c>
      <c r="CZ367" s="22">
        <v>3</v>
      </c>
      <c r="DA367" s="22">
        <v>3</v>
      </c>
      <c r="DB367" s="22">
        <v>2</v>
      </c>
      <c r="DC367" s="22">
        <v>1</v>
      </c>
      <c r="DE367" s="22" t="s">
        <v>2134</v>
      </c>
      <c r="DF367" s="22">
        <v>3</v>
      </c>
      <c r="DG367" s="22">
        <v>3</v>
      </c>
      <c r="DH367" s="22">
        <v>2</v>
      </c>
      <c r="DI367" s="22">
        <v>1</v>
      </c>
      <c r="EM367" s="22">
        <v>9206506</v>
      </c>
      <c r="EN367" s="22">
        <v>3</v>
      </c>
      <c r="EO367" s="22">
        <v>4</v>
      </c>
      <c r="EP367" s="22">
        <v>3</v>
      </c>
      <c r="EQ367" s="22">
        <v>2</v>
      </c>
      <c r="EX367" s="22" t="s">
        <v>2134</v>
      </c>
      <c r="EY367" s="22">
        <v>3</v>
      </c>
      <c r="EZ367" s="22">
        <v>3</v>
      </c>
      <c r="FA367" s="22">
        <v>8</v>
      </c>
      <c r="FB367" s="22">
        <v>1</v>
      </c>
      <c r="FE367" s="22" t="s">
        <v>2134</v>
      </c>
      <c r="FF367" s="22">
        <v>3</v>
      </c>
      <c r="FG367" s="22">
        <v>3</v>
      </c>
      <c r="FH367" s="22">
        <v>8</v>
      </c>
      <c r="FI367" s="22">
        <v>1</v>
      </c>
      <c r="FK367" s="22" t="s">
        <v>2134</v>
      </c>
      <c r="FL367" s="22">
        <v>3</v>
      </c>
      <c r="FM367" s="22">
        <v>3</v>
      </c>
      <c r="FN367" s="22">
        <v>8</v>
      </c>
      <c r="FO367" s="22">
        <v>1</v>
      </c>
      <c r="GG367" s="22" t="s">
        <v>2134</v>
      </c>
      <c r="GH367" s="22">
        <v>4</v>
      </c>
      <c r="GI367" s="22">
        <v>3</v>
      </c>
      <c r="GJ367" s="22">
        <v>1</v>
      </c>
      <c r="GK367" s="22">
        <v>1</v>
      </c>
      <c r="GL367" s="22">
        <v>3</v>
      </c>
      <c r="GN367" s="22" t="s">
        <v>2134</v>
      </c>
      <c r="GO367" s="22">
        <v>4</v>
      </c>
      <c r="GP367" s="22">
        <v>3</v>
      </c>
      <c r="GQ367" s="22">
        <v>1</v>
      </c>
      <c r="GR367" s="22">
        <v>1</v>
      </c>
      <c r="GS367" s="22">
        <v>3</v>
      </c>
    </row>
    <row r="368" spans="19:201">
      <c r="S368" s="22" t="s">
        <v>2134</v>
      </c>
      <c r="T368" s="22">
        <v>1</v>
      </c>
      <c r="U368" s="22">
        <v>2</v>
      </c>
      <c r="V368" s="22">
        <v>4</v>
      </c>
      <c r="W368" s="22">
        <v>7</v>
      </c>
      <c r="X368" s="22">
        <v>3</v>
      </c>
      <c r="AJ368" s="22">
        <v>9254865</v>
      </c>
      <c r="AK368" s="22">
        <v>3</v>
      </c>
      <c r="AL368" s="22">
        <v>2</v>
      </c>
      <c r="AM368" s="22">
        <v>7</v>
      </c>
      <c r="AN368" s="22">
        <v>5</v>
      </c>
      <c r="CS368" s="22">
        <v>9105599</v>
      </c>
      <c r="CT368" s="22">
        <v>3</v>
      </c>
      <c r="CU368" s="22">
        <v>3</v>
      </c>
      <c r="CV368" s="22">
        <v>2</v>
      </c>
      <c r="CW368" s="22">
        <v>2</v>
      </c>
      <c r="CY368" s="22">
        <v>9105600</v>
      </c>
      <c r="CZ368" s="22">
        <v>3</v>
      </c>
      <c r="DA368" s="22">
        <v>3</v>
      </c>
      <c r="DB368" s="22">
        <v>2</v>
      </c>
      <c r="DC368" s="22">
        <v>2</v>
      </c>
      <c r="DE368" s="22" t="s">
        <v>2134</v>
      </c>
      <c r="DF368" s="22">
        <v>3</v>
      </c>
      <c r="DG368" s="22">
        <v>3</v>
      </c>
      <c r="DH368" s="22">
        <v>2</v>
      </c>
      <c r="DI368" s="22">
        <v>2</v>
      </c>
      <c r="EM368" s="22">
        <v>9206506</v>
      </c>
      <c r="EN368" s="22">
        <v>3</v>
      </c>
      <c r="EO368" s="22">
        <v>4</v>
      </c>
      <c r="EP368" s="22">
        <v>3</v>
      </c>
      <c r="EQ368" s="22">
        <v>3</v>
      </c>
      <c r="EX368" s="22">
        <v>9169653</v>
      </c>
      <c r="EY368" s="22">
        <v>3</v>
      </c>
      <c r="EZ368" s="22">
        <v>3</v>
      </c>
      <c r="FA368" s="22">
        <v>8</v>
      </c>
      <c r="FB368" s="22">
        <v>2</v>
      </c>
      <c r="FE368" s="22">
        <v>9140438</v>
      </c>
      <c r="FF368" s="22">
        <v>3</v>
      </c>
      <c r="FG368" s="22">
        <v>3</v>
      </c>
      <c r="FH368" s="22">
        <v>8</v>
      </c>
      <c r="FI368" s="22">
        <v>2</v>
      </c>
      <c r="FK368" s="22" t="s">
        <v>2134</v>
      </c>
      <c r="FL368" s="22">
        <v>3</v>
      </c>
      <c r="FM368" s="22">
        <v>3</v>
      </c>
      <c r="FN368" s="22">
        <v>8</v>
      </c>
      <c r="FO368" s="22">
        <v>2</v>
      </c>
      <c r="GG368" s="22" t="s">
        <v>2134</v>
      </c>
      <c r="GH368" s="22">
        <v>4</v>
      </c>
      <c r="GI368" s="22">
        <v>3</v>
      </c>
      <c r="GJ368" s="22">
        <v>1</v>
      </c>
      <c r="GK368" s="22">
        <v>2</v>
      </c>
      <c r="GL368" s="22">
        <v>1</v>
      </c>
      <c r="GN368" s="22" t="s">
        <v>2134</v>
      </c>
      <c r="GO368" s="22">
        <v>4</v>
      </c>
      <c r="GP368" s="22">
        <v>3</v>
      </c>
      <c r="GQ368" s="22">
        <v>1</v>
      </c>
      <c r="GR368" s="22">
        <v>2</v>
      </c>
      <c r="GS368" s="22">
        <v>1</v>
      </c>
    </row>
    <row r="369" spans="19:201">
      <c r="S369" s="22" t="s">
        <v>2134</v>
      </c>
      <c r="T369" s="22">
        <v>1</v>
      </c>
      <c r="U369" s="22">
        <v>2</v>
      </c>
      <c r="V369" s="22">
        <v>4</v>
      </c>
      <c r="W369" s="22">
        <v>7</v>
      </c>
      <c r="X369" s="22">
        <v>4</v>
      </c>
      <c r="AJ369" s="22" t="s">
        <v>2692</v>
      </c>
      <c r="AK369" s="22">
        <v>3</v>
      </c>
      <c r="AL369" s="22">
        <v>3</v>
      </c>
      <c r="AM369" s="22">
        <v>1</v>
      </c>
      <c r="AN369" s="22">
        <v>1</v>
      </c>
      <c r="CS369" s="22">
        <v>9105601</v>
      </c>
      <c r="CT369" s="22">
        <v>3</v>
      </c>
      <c r="CU369" s="22">
        <v>3</v>
      </c>
      <c r="CV369" s="22">
        <v>2</v>
      </c>
      <c r="CW369" s="22">
        <v>3</v>
      </c>
      <c r="CY369" s="22">
        <v>9105602</v>
      </c>
      <c r="CZ369" s="22">
        <v>3</v>
      </c>
      <c r="DA369" s="22">
        <v>3</v>
      </c>
      <c r="DB369" s="22">
        <v>2</v>
      </c>
      <c r="DC369" s="22">
        <v>3</v>
      </c>
      <c r="DE369" s="22" t="s">
        <v>2134</v>
      </c>
      <c r="DF369" s="22">
        <v>3</v>
      </c>
      <c r="DG369" s="22">
        <v>3</v>
      </c>
      <c r="DH369" s="22">
        <v>2</v>
      </c>
      <c r="DI369" s="22">
        <v>3</v>
      </c>
      <c r="EM369" s="22">
        <v>9206506</v>
      </c>
      <c r="EN369" s="22">
        <v>3</v>
      </c>
      <c r="EO369" s="22">
        <v>4</v>
      </c>
      <c r="EP369" s="22">
        <v>3</v>
      </c>
      <c r="EQ369" s="22">
        <v>4</v>
      </c>
      <c r="EX369" s="22">
        <v>9169653</v>
      </c>
      <c r="EY369" s="22">
        <v>3</v>
      </c>
      <c r="EZ369" s="22">
        <v>3</v>
      </c>
      <c r="FA369" s="22">
        <v>8</v>
      </c>
      <c r="FB369" s="22">
        <v>3</v>
      </c>
      <c r="FE369" s="22">
        <v>9140438</v>
      </c>
      <c r="FF369" s="22">
        <v>3</v>
      </c>
      <c r="FG369" s="22">
        <v>3</v>
      </c>
      <c r="FH369" s="22">
        <v>8</v>
      </c>
      <c r="FI369" s="22">
        <v>3</v>
      </c>
      <c r="FK369" s="22">
        <v>9169656</v>
      </c>
      <c r="FL369" s="22">
        <v>3</v>
      </c>
      <c r="FM369" s="22">
        <v>3</v>
      </c>
      <c r="FN369" s="22">
        <v>8</v>
      </c>
      <c r="FO369" s="22">
        <v>3</v>
      </c>
      <c r="GG369" s="22">
        <v>9237882</v>
      </c>
      <c r="GH369" s="22">
        <v>4</v>
      </c>
      <c r="GI369" s="22">
        <v>3</v>
      </c>
      <c r="GJ369" s="22">
        <v>1</v>
      </c>
      <c r="GK369" s="22">
        <v>2</v>
      </c>
      <c r="GL369" s="22">
        <v>2</v>
      </c>
      <c r="GN369" s="22">
        <v>9237906</v>
      </c>
      <c r="GO369" s="22">
        <v>4</v>
      </c>
      <c r="GP369" s="22">
        <v>3</v>
      </c>
      <c r="GQ369" s="22">
        <v>1</v>
      </c>
      <c r="GR369" s="22">
        <v>2</v>
      </c>
      <c r="GS369" s="22">
        <v>2</v>
      </c>
    </row>
    <row r="370" spans="19:201">
      <c r="S370" s="22" t="s">
        <v>2134</v>
      </c>
      <c r="T370" s="22">
        <v>1</v>
      </c>
      <c r="U370" s="22">
        <v>2</v>
      </c>
      <c r="V370" s="22">
        <v>5</v>
      </c>
      <c r="W370" s="22">
        <v>1</v>
      </c>
      <c r="X370" s="22">
        <v>1</v>
      </c>
      <c r="AJ370" s="22" t="s">
        <v>2134</v>
      </c>
      <c r="AK370" s="22">
        <v>3</v>
      </c>
      <c r="AL370" s="22">
        <v>3</v>
      </c>
      <c r="AM370" s="22">
        <v>1</v>
      </c>
      <c r="AN370" s="22">
        <v>2</v>
      </c>
      <c r="CS370" s="22">
        <v>9105605</v>
      </c>
      <c r="CT370" s="22">
        <v>3</v>
      </c>
      <c r="CU370" s="22">
        <v>3</v>
      </c>
      <c r="CV370" s="22">
        <v>2</v>
      </c>
      <c r="CW370" s="22">
        <v>4</v>
      </c>
      <c r="CY370" s="22">
        <v>9105606</v>
      </c>
      <c r="CZ370" s="22">
        <v>3</v>
      </c>
      <c r="DA370" s="22">
        <v>3</v>
      </c>
      <c r="DB370" s="22">
        <v>2</v>
      </c>
      <c r="DC370" s="22">
        <v>4</v>
      </c>
      <c r="DE370" s="22" t="s">
        <v>2134</v>
      </c>
      <c r="DF370" s="22">
        <v>3</v>
      </c>
      <c r="DG370" s="22">
        <v>3</v>
      </c>
      <c r="DH370" s="22">
        <v>2</v>
      </c>
      <c r="DI370" s="22">
        <v>4</v>
      </c>
      <c r="EM370" s="22">
        <v>9206506</v>
      </c>
      <c r="EN370" s="22">
        <v>3</v>
      </c>
      <c r="EO370" s="22">
        <v>4</v>
      </c>
      <c r="EP370" s="22">
        <v>3</v>
      </c>
      <c r="EQ370" s="22">
        <v>5</v>
      </c>
      <c r="EX370" s="22" t="s">
        <v>2134</v>
      </c>
      <c r="EY370" s="22">
        <v>3</v>
      </c>
      <c r="EZ370" s="22">
        <v>3</v>
      </c>
      <c r="FA370" s="22">
        <v>8</v>
      </c>
      <c r="FB370" s="22">
        <v>4</v>
      </c>
      <c r="FE370" s="22" t="s">
        <v>2134</v>
      </c>
      <c r="FF370" s="22">
        <v>3</v>
      </c>
      <c r="FG370" s="22">
        <v>3</v>
      </c>
      <c r="FH370" s="22">
        <v>8</v>
      </c>
      <c r="FI370" s="22">
        <v>4</v>
      </c>
      <c r="FK370" s="22" t="s">
        <v>2134</v>
      </c>
      <c r="FL370" s="22">
        <v>3</v>
      </c>
      <c r="FM370" s="22">
        <v>3</v>
      </c>
      <c r="FN370" s="22">
        <v>8</v>
      </c>
      <c r="FO370" s="22">
        <v>4</v>
      </c>
      <c r="GG370" s="22">
        <v>9237903</v>
      </c>
      <c r="GH370" s="22">
        <v>4</v>
      </c>
      <c r="GI370" s="22">
        <v>3</v>
      </c>
      <c r="GJ370" s="22">
        <v>1</v>
      </c>
      <c r="GK370" s="22">
        <v>2</v>
      </c>
      <c r="GL370" s="22">
        <v>3</v>
      </c>
      <c r="GN370" s="22">
        <v>9237902</v>
      </c>
      <c r="GO370" s="22">
        <v>4</v>
      </c>
      <c r="GP370" s="22">
        <v>3</v>
      </c>
      <c r="GQ370" s="22">
        <v>1</v>
      </c>
      <c r="GR370" s="22">
        <v>2</v>
      </c>
      <c r="GS370" s="22">
        <v>3</v>
      </c>
    </row>
    <row r="371" spans="19:201">
      <c r="S371" s="22" t="s">
        <v>2134</v>
      </c>
      <c r="T371" s="22">
        <v>1</v>
      </c>
      <c r="U371" s="22">
        <v>2</v>
      </c>
      <c r="V371" s="22">
        <v>5</v>
      </c>
      <c r="W371" s="22">
        <v>1</v>
      </c>
      <c r="X371" s="22">
        <v>2</v>
      </c>
      <c r="AJ371" s="22" t="s">
        <v>2134</v>
      </c>
      <c r="AK371" s="22">
        <v>3</v>
      </c>
      <c r="AL371" s="22">
        <v>3</v>
      </c>
      <c r="AM371" s="22">
        <v>1</v>
      </c>
      <c r="AN371" s="22">
        <v>3</v>
      </c>
      <c r="CS371" s="22">
        <v>9105609</v>
      </c>
      <c r="CT371" s="22">
        <v>3</v>
      </c>
      <c r="CU371" s="22">
        <v>3</v>
      </c>
      <c r="CV371" s="22">
        <v>2</v>
      </c>
      <c r="CW371" s="22">
        <v>5</v>
      </c>
      <c r="CY371" s="22">
        <v>9105610</v>
      </c>
      <c r="CZ371" s="22">
        <v>3</v>
      </c>
      <c r="DA371" s="22">
        <v>3</v>
      </c>
      <c r="DB371" s="22">
        <v>2</v>
      </c>
      <c r="DC371" s="22">
        <v>5</v>
      </c>
      <c r="DE371" s="22" t="s">
        <v>2134</v>
      </c>
      <c r="DF371" s="22">
        <v>3</v>
      </c>
      <c r="DG371" s="22">
        <v>3</v>
      </c>
      <c r="DH371" s="22">
        <v>2</v>
      </c>
      <c r="DI371" s="22">
        <v>5</v>
      </c>
      <c r="EM371" s="22">
        <v>9206506</v>
      </c>
      <c r="EN371" s="22">
        <v>3</v>
      </c>
      <c r="EO371" s="22">
        <v>4</v>
      </c>
      <c r="EP371" s="22">
        <v>3</v>
      </c>
      <c r="EQ371" s="22">
        <v>6</v>
      </c>
      <c r="EX371" s="22" t="s">
        <v>2134</v>
      </c>
      <c r="EY371" s="22">
        <v>3</v>
      </c>
      <c r="EZ371" s="22">
        <v>3</v>
      </c>
      <c r="FA371" s="22">
        <v>9</v>
      </c>
      <c r="FB371" s="22">
        <v>1</v>
      </c>
      <c r="FE371" s="22" t="s">
        <v>2134</v>
      </c>
      <c r="FF371" s="22">
        <v>3</v>
      </c>
      <c r="FG371" s="22">
        <v>3</v>
      </c>
      <c r="FH371" s="22">
        <v>9</v>
      </c>
      <c r="FI371" s="22">
        <v>1</v>
      </c>
      <c r="FK371" s="22" t="s">
        <v>2134</v>
      </c>
      <c r="FL371" s="22">
        <v>3</v>
      </c>
      <c r="FM371" s="22">
        <v>3</v>
      </c>
      <c r="FN371" s="22">
        <v>9</v>
      </c>
      <c r="FO371" s="22">
        <v>1</v>
      </c>
      <c r="GG371" s="22" t="s">
        <v>2134</v>
      </c>
      <c r="GH371" s="22">
        <v>4</v>
      </c>
      <c r="GI371" s="22">
        <v>3</v>
      </c>
      <c r="GJ371" s="22">
        <v>1</v>
      </c>
      <c r="GK371" s="22">
        <v>3</v>
      </c>
      <c r="GL371" s="22">
        <v>1</v>
      </c>
      <c r="GN371" s="22" t="s">
        <v>2134</v>
      </c>
      <c r="GO371" s="22">
        <v>4</v>
      </c>
      <c r="GP371" s="22">
        <v>3</v>
      </c>
      <c r="GQ371" s="22">
        <v>1</v>
      </c>
      <c r="GR371" s="22">
        <v>3</v>
      </c>
      <c r="GS371" s="22">
        <v>1</v>
      </c>
    </row>
    <row r="372" spans="19:201">
      <c r="S372" s="22" t="s">
        <v>2134</v>
      </c>
      <c r="T372" s="22">
        <v>1</v>
      </c>
      <c r="U372" s="22">
        <v>2</v>
      </c>
      <c r="V372" s="22">
        <v>5</v>
      </c>
      <c r="W372" s="22">
        <v>1</v>
      </c>
      <c r="X372" s="22">
        <v>3</v>
      </c>
      <c r="AJ372" s="22" t="s">
        <v>2134</v>
      </c>
      <c r="AK372" s="22">
        <v>3</v>
      </c>
      <c r="AL372" s="22">
        <v>3</v>
      </c>
      <c r="AM372" s="22">
        <v>1</v>
      </c>
      <c r="AN372" s="22">
        <v>4</v>
      </c>
      <c r="CS372" s="22">
        <v>9105611</v>
      </c>
      <c r="CT372" s="22">
        <v>3</v>
      </c>
      <c r="CU372" s="22">
        <v>3</v>
      </c>
      <c r="CV372" s="22">
        <v>2</v>
      </c>
      <c r="CW372" s="22">
        <v>6</v>
      </c>
      <c r="CY372" s="22">
        <v>9105612</v>
      </c>
      <c r="CZ372" s="22">
        <v>3</v>
      </c>
      <c r="DA372" s="22">
        <v>3</v>
      </c>
      <c r="DB372" s="22">
        <v>2</v>
      </c>
      <c r="DC372" s="22">
        <v>6</v>
      </c>
      <c r="DE372" s="22" t="s">
        <v>2134</v>
      </c>
      <c r="DF372" s="22">
        <v>3</v>
      </c>
      <c r="DG372" s="22">
        <v>3</v>
      </c>
      <c r="DH372" s="22">
        <v>2</v>
      </c>
      <c r="DI372" s="22">
        <v>6</v>
      </c>
      <c r="EM372" s="22">
        <v>9206506</v>
      </c>
      <c r="EN372" s="22">
        <v>3</v>
      </c>
      <c r="EO372" s="22">
        <v>4</v>
      </c>
      <c r="EP372" s="22">
        <v>3</v>
      </c>
      <c r="EQ372" s="22">
        <v>7</v>
      </c>
      <c r="EX372" s="22" t="s">
        <v>2134</v>
      </c>
      <c r="EY372" s="22">
        <v>3</v>
      </c>
      <c r="EZ372" s="22">
        <v>3</v>
      </c>
      <c r="FA372" s="22">
        <v>9</v>
      </c>
      <c r="FB372" s="22">
        <v>2</v>
      </c>
      <c r="FE372" s="22" t="s">
        <v>2134</v>
      </c>
      <c r="FF372" s="22">
        <v>3</v>
      </c>
      <c r="FG372" s="22">
        <v>3</v>
      </c>
      <c r="FH372" s="22">
        <v>9</v>
      </c>
      <c r="FI372" s="22">
        <v>2</v>
      </c>
      <c r="FK372" s="22" t="s">
        <v>2134</v>
      </c>
      <c r="FL372" s="22">
        <v>3</v>
      </c>
      <c r="FM372" s="22">
        <v>3</v>
      </c>
      <c r="FN372" s="22">
        <v>9</v>
      </c>
      <c r="FO372" s="22">
        <v>2</v>
      </c>
      <c r="GG372" s="22">
        <v>9237852</v>
      </c>
      <c r="GH372" s="22">
        <v>4</v>
      </c>
      <c r="GI372" s="22">
        <v>3</v>
      </c>
      <c r="GJ372" s="22">
        <v>1</v>
      </c>
      <c r="GK372" s="22">
        <v>3</v>
      </c>
      <c r="GL372" s="22">
        <v>2</v>
      </c>
      <c r="GN372" s="22">
        <v>9237890</v>
      </c>
      <c r="GO372" s="22">
        <v>4</v>
      </c>
      <c r="GP372" s="22">
        <v>3</v>
      </c>
      <c r="GQ372" s="22">
        <v>1</v>
      </c>
      <c r="GR372" s="22">
        <v>3</v>
      </c>
      <c r="GS372" s="22">
        <v>2</v>
      </c>
    </row>
    <row r="373" spans="19:201">
      <c r="S373" s="22" t="s">
        <v>2134</v>
      </c>
      <c r="T373" s="22">
        <v>1</v>
      </c>
      <c r="U373" s="22">
        <v>2</v>
      </c>
      <c r="V373" s="22">
        <v>5</v>
      </c>
      <c r="W373" s="22">
        <v>1</v>
      </c>
      <c r="X373" s="22">
        <v>4</v>
      </c>
      <c r="AJ373" s="22" t="s">
        <v>2134</v>
      </c>
      <c r="AK373" s="22">
        <v>3</v>
      </c>
      <c r="AL373" s="22">
        <v>3</v>
      </c>
      <c r="AM373" s="22">
        <v>1</v>
      </c>
      <c r="AN373" s="22">
        <v>5</v>
      </c>
      <c r="CS373" s="22">
        <v>9105613</v>
      </c>
      <c r="CT373" s="22">
        <v>3</v>
      </c>
      <c r="CU373" s="22">
        <v>3</v>
      </c>
      <c r="CV373" s="22">
        <v>2</v>
      </c>
      <c r="CW373" s="22">
        <v>7</v>
      </c>
      <c r="CY373" s="22">
        <v>9105614</v>
      </c>
      <c r="CZ373" s="22">
        <v>3</v>
      </c>
      <c r="DA373" s="22">
        <v>3</v>
      </c>
      <c r="DB373" s="22">
        <v>2</v>
      </c>
      <c r="DC373" s="22">
        <v>7</v>
      </c>
      <c r="DE373" s="22" t="s">
        <v>2134</v>
      </c>
      <c r="DF373" s="22">
        <v>3</v>
      </c>
      <c r="DG373" s="22">
        <v>3</v>
      </c>
      <c r="DH373" s="22">
        <v>2</v>
      </c>
      <c r="DI373" s="22">
        <v>7</v>
      </c>
      <c r="EM373" s="22">
        <v>9206506</v>
      </c>
      <c r="EN373" s="22">
        <v>3</v>
      </c>
      <c r="EO373" s="22">
        <v>4</v>
      </c>
      <c r="EP373" s="22">
        <v>3</v>
      </c>
      <c r="EQ373" s="22">
        <v>8</v>
      </c>
      <c r="EX373" s="22" t="s">
        <v>2134</v>
      </c>
      <c r="EY373" s="22">
        <v>3</v>
      </c>
      <c r="EZ373" s="22">
        <v>3</v>
      </c>
      <c r="FA373" s="22">
        <v>9</v>
      </c>
      <c r="FB373" s="22">
        <v>3</v>
      </c>
      <c r="FE373" s="22" t="s">
        <v>2134</v>
      </c>
      <c r="FF373" s="22">
        <v>3</v>
      </c>
      <c r="FG373" s="22">
        <v>3</v>
      </c>
      <c r="FH373" s="22">
        <v>9</v>
      </c>
      <c r="FI373" s="22">
        <v>3</v>
      </c>
      <c r="FK373" s="22" t="s">
        <v>2134</v>
      </c>
      <c r="FL373" s="22">
        <v>3</v>
      </c>
      <c r="FM373" s="22">
        <v>3</v>
      </c>
      <c r="FN373" s="22">
        <v>9</v>
      </c>
      <c r="FO373" s="22">
        <v>3</v>
      </c>
      <c r="GG373" s="22">
        <v>9237852</v>
      </c>
      <c r="GH373" s="22">
        <v>4</v>
      </c>
      <c r="GI373" s="22">
        <v>3</v>
      </c>
      <c r="GJ373" s="22">
        <v>1</v>
      </c>
      <c r="GK373" s="22">
        <v>3</v>
      </c>
      <c r="GL373" s="22">
        <v>3</v>
      </c>
      <c r="GN373" s="22">
        <v>9237890</v>
      </c>
      <c r="GO373" s="22">
        <v>4</v>
      </c>
      <c r="GP373" s="22">
        <v>3</v>
      </c>
      <c r="GQ373" s="22">
        <v>1</v>
      </c>
      <c r="GR373" s="22">
        <v>3</v>
      </c>
      <c r="GS373" s="22">
        <v>3</v>
      </c>
    </row>
    <row r="374" spans="19:201">
      <c r="S374" s="22" t="s">
        <v>2134</v>
      </c>
      <c r="T374" s="22">
        <v>1</v>
      </c>
      <c r="U374" s="22">
        <v>2</v>
      </c>
      <c r="V374" s="22">
        <v>5</v>
      </c>
      <c r="W374" s="22">
        <v>2</v>
      </c>
      <c r="X374" s="22">
        <v>1</v>
      </c>
      <c r="AJ374" s="22" t="s">
        <v>2693</v>
      </c>
      <c r="AK374" s="22">
        <v>3</v>
      </c>
      <c r="AL374" s="22">
        <v>3</v>
      </c>
      <c r="AM374" s="22">
        <v>2</v>
      </c>
      <c r="AN374" s="22">
        <v>1</v>
      </c>
      <c r="CS374" s="22">
        <v>9105615</v>
      </c>
      <c r="CT374" s="22">
        <v>3</v>
      </c>
      <c r="CU374" s="22">
        <v>3</v>
      </c>
      <c r="CV374" s="22">
        <v>2</v>
      </c>
      <c r="CW374" s="22">
        <v>8</v>
      </c>
      <c r="CY374" s="22">
        <v>9105616</v>
      </c>
      <c r="CZ374" s="22">
        <v>3</v>
      </c>
      <c r="DA374" s="22">
        <v>3</v>
      </c>
      <c r="DB374" s="22">
        <v>2</v>
      </c>
      <c r="DC374" s="22">
        <v>8</v>
      </c>
      <c r="DE374" s="22" t="s">
        <v>2134</v>
      </c>
      <c r="DF374" s="22">
        <v>3</v>
      </c>
      <c r="DG374" s="22">
        <v>3</v>
      </c>
      <c r="DH374" s="22">
        <v>2</v>
      </c>
      <c r="DI374" s="22">
        <v>8</v>
      </c>
      <c r="EM374" s="22" t="s">
        <v>2134</v>
      </c>
      <c r="EN374" s="22">
        <v>3</v>
      </c>
      <c r="EO374" s="22">
        <v>4</v>
      </c>
      <c r="EP374" s="22">
        <v>3</v>
      </c>
      <c r="EQ374" s="22">
        <v>9</v>
      </c>
      <c r="EX374" s="22" t="s">
        <v>2134</v>
      </c>
      <c r="EY374" s="22">
        <v>3</v>
      </c>
      <c r="EZ374" s="22">
        <v>3</v>
      </c>
      <c r="FA374" s="22">
        <v>9</v>
      </c>
      <c r="FB374" s="22">
        <v>4</v>
      </c>
      <c r="FE374" s="22" t="s">
        <v>2134</v>
      </c>
      <c r="FF374" s="22">
        <v>3</v>
      </c>
      <c r="FG374" s="22">
        <v>3</v>
      </c>
      <c r="FH374" s="22">
        <v>9</v>
      </c>
      <c r="FI374" s="22">
        <v>4</v>
      </c>
      <c r="FK374" s="22" t="s">
        <v>2134</v>
      </c>
      <c r="FL374" s="22">
        <v>3</v>
      </c>
      <c r="FM374" s="22">
        <v>3</v>
      </c>
      <c r="FN374" s="22">
        <v>9</v>
      </c>
      <c r="FO374" s="22">
        <v>4</v>
      </c>
      <c r="GG374" s="22" t="s">
        <v>2134</v>
      </c>
      <c r="GH374" s="22">
        <v>4</v>
      </c>
      <c r="GI374" s="22">
        <v>3</v>
      </c>
      <c r="GJ374" s="22">
        <v>2</v>
      </c>
      <c r="GK374" s="22">
        <v>1</v>
      </c>
      <c r="GL374" s="22">
        <v>1</v>
      </c>
      <c r="GN374" s="22" t="s">
        <v>2134</v>
      </c>
      <c r="GO374" s="22">
        <v>4</v>
      </c>
      <c r="GP374" s="22">
        <v>3</v>
      </c>
      <c r="GQ374" s="22">
        <v>2</v>
      </c>
      <c r="GR374" s="22">
        <v>1</v>
      </c>
      <c r="GS374" s="22">
        <v>1</v>
      </c>
    </row>
    <row r="375" spans="19:201">
      <c r="S375" s="22" t="s">
        <v>2134</v>
      </c>
      <c r="T375" s="22">
        <v>1</v>
      </c>
      <c r="U375" s="22">
        <v>2</v>
      </c>
      <c r="V375" s="22">
        <v>5</v>
      </c>
      <c r="W375" s="22">
        <v>2</v>
      </c>
      <c r="X375" s="22">
        <v>2</v>
      </c>
      <c r="AJ375" s="22">
        <v>9230044</v>
      </c>
      <c r="AK375" s="22">
        <v>3</v>
      </c>
      <c r="AL375" s="22">
        <v>3</v>
      </c>
      <c r="AM375" s="22">
        <v>2</v>
      </c>
      <c r="AN375" s="22">
        <v>2</v>
      </c>
      <c r="CS375" s="22" t="s">
        <v>2692</v>
      </c>
      <c r="CT375" s="22">
        <v>3</v>
      </c>
      <c r="CU375" s="22">
        <v>3</v>
      </c>
      <c r="CV375" s="22">
        <v>3</v>
      </c>
      <c r="CW375" s="22">
        <v>1</v>
      </c>
      <c r="CY375" s="22" t="s">
        <v>2134</v>
      </c>
      <c r="CZ375" s="22">
        <v>3</v>
      </c>
      <c r="DA375" s="22">
        <v>3</v>
      </c>
      <c r="DB375" s="22">
        <v>3</v>
      </c>
      <c r="DC375" s="22">
        <v>1</v>
      </c>
      <c r="DE375" s="22" t="s">
        <v>2134</v>
      </c>
      <c r="DF375" s="22">
        <v>3</v>
      </c>
      <c r="DG375" s="22">
        <v>3</v>
      </c>
      <c r="DH375" s="22">
        <v>3</v>
      </c>
      <c r="DI375" s="22">
        <v>1</v>
      </c>
      <c r="EM375" s="22" t="s">
        <v>2134</v>
      </c>
      <c r="EN375" s="22">
        <v>4</v>
      </c>
      <c r="EO375" s="22">
        <v>1</v>
      </c>
      <c r="EP375" s="22">
        <v>1</v>
      </c>
      <c r="EQ375" s="22">
        <v>1</v>
      </c>
      <c r="EX375" s="22" t="s">
        <v>2134</v>
      </c>
      <c r="EY375" s="22">
        <v>4</v>
      </c>
      <c r="EZ375" s="22">
        <v>1</v>
      </c>
      <c r="FA375" s="22">
        <v>1</v>
      </c>
      <c r="FB375" s="22">
        <v>1</v>
      </c>
      <c r="FE375" s="22" t="s">
        <v>2134</v>
      </c>
      <c r="FF375" s="22">
        <v>4</v>
      </c>
      <c r="FG375" s="22">
        <v>1</v>
      </c>
      <c r="FH375" s="22">
        <v>1</v>
      </c>
      <c r="FI375" s="22">
        <v>1</v>
      </c>
      <c r="FK375" s="22" t="s">
        <v>2134</v>
      </c>
      <c r="FL375" s="22">
        <v>4</v>
      </c>
      <c r="FM375" s="22">
        <v>1</v>
      </c>
      <c r="FN375" s="22">
        <v>1</v>
      </c>
      <c r="FO375" s="22">
        <v>1</v>
      </c>
      <c r="GG375" s="22" t="s">
        <v>2134</v>
      </c>
      <c r="GH375" s="22">
        <v>4</v>
      </c>
      <c r="GI375" s="22">
        <v>3</v>
      </c>
      <c r="GJ375" s="22">
        <v>2</v>
      </c>
      <c r="GK375" s="22">
        <v>1</v>
      </c>
      <c r="GL375" s="22">
        <v>2</v>
      </c>
      <c r="GN375" s="22" t="s">
        <v>2134</v>
      </c>
      <c r="GO375" s="22">
        <v>4</v>
      </c>
      <c r="GP375" s="22">
        <v>3</v>
      </c>
      <c r="GQ375" s="22">
        <v>2</v>
      </c>
      <c r="GR375" s="22">
        <v>1</v>
      </c>
      <c r="GS375" s="22">
        <v>2</v>
      </c>
    </row>
    <row r="376" spans="19:201">
      <c r="S376" s="22" t="s">
        <v>2134</v>
      </c>
      <c r="T376" s="22">
        <v>1</v>
      </c>
      <c r="U376" s="22">
        <v>2</v>
      </c>
      <c r="V376" s="22">
        <v>5</v>
      </c>
      <c r="W376" s="22">
        <v>2</v>
      </c>
      <c r="X376" s="22">
        <v>3</v>
      </c>
      <c r="AJ376" s="22">
        <v>9248740</v>
      </c>
      <c r="AK376" s="22">
        <v>3</v>
      </c>
      <c r="AL376" s="22">
        <v>3</v>
      </c>
      <c r="AM376" s="22">
        <v>2</v>
      </c>
      <c r="AN376" s="22">
        <v>3</v>
      </c>
      <c r="CS376" s="22">
        <v>9105617</v>
      </c>
      <c r="CT376" s="22">
        <v>3</v>
      </c>
      <c r="CU376" s="22">
        <v>3</v>
      </c>
      <c r="CV376" s="22">
        <v>3</v>
      </c>
      <c r="CW376" s="22">
        <v>2</v>
      </c>
      <c r="CY376" s="22">
        <v>9105618</v>
      </c>
      <c r="CZ376" s="22">
        <v>3</v>
      </c>
      <c r="DA376" s="22">
        <v>3</v>
      </c>
      <c r="DB376" s="22">
        <v>3</v>
      </c>
      <c r="DC376" s="22">
        <v>2</v>
      </c>
      <c r="DE376" s="22" t="s">
        <v>2134</v>
      </c>
      <c r="DF376" s="22">
        <v>3</v>
      </c>
      <c r="DG376" s="22">
        <v>3</v>
      </c>
      <c r="DH376" s="22">
        <v>3</v>
      </c>
      <c r="DI376" s="22">
        <v>2</v>
      </c>
      <c r="EM376" s="22" t="s">
        <v>2134</v>
      </c>
      <c r="EN376" s="22">
        <v>4</v>
      </c>
      <c r="EO376" s="22">
        <v>1</v>
      </c>
      <c r="EP376" s="22">
        <v>1</v>
      </c>
      <c r="EQ376" s="22">
        <v>2</v>
      </c>
      <c r="EX376" s="22" t="s">
        <v>2134</v>
      </c>
      <c r="EY376" s="22">
        <v>4</v>
      </c>
      <c r="EZ376" s="22">
        <v>1</v>
      </c>
      <c r="FA376" s="22">
        <v>1</v>
      </c>
      <c r="FB376" s="22">
        <v>2</v>
      </c>
      <c r="FE376" s="22" t="s">
        <v>2134</v>
      </c>
      <c r="FF376" s="22">
        <v>4</v>
      </c>
      <c r="FG376" s="22">
        <v>1</v>
      </c>
      <c r="FH376" s="22">
        <v>1</v>
      </c>
      <c r="FI376" s="22">
        <v>2</v>
      </c>
      <c r="FK376" s="22" t="s">
        <v>2134</v>
      </c>
      <c r="FL376" s="22">
        <v>4</v>
      </c>
      <c r="FM376" s="22">
        <v>1</v>
      </c>
      <c r="FN376" s="22">
        <v>1</v>
      </c>
      <c r="FO376" s="22">
        <v>2</v>
      </c>
      <c r="GG376" s="22" t="s">
        <v>2134</v>
      </c>
      <c r="GH376" s="22">
        <v>4</v>
      </c>
      <c r="GI376" s="22">
        <v>3</v>
      </c>
      <c r="GJ376" s="22">
        <v>2</v>
      </c>
      <c r="GK376" s="22">
        <v>1</v>
      </c>
      <c r="GL376" s="22">
        <v>3</v>
      </c>
      <c r="GN376" s="22" t="s">
        <v>2134</v>
      </c>
      <c r="GO376" s="22">
        <v>4</v>
      </c>
      <c r="GP376" s="22">
        <v>3</v>
      </c>
      <c r="GQ376" s="22">
        <v>2</v>
      </c>
      <c r="GR376" s="22">
        <v>1</v>
      </c>
      <c r="GS376" s="22">
        <v>3</v>
      </c>
    </row>
    <row r="377" spans="19:201">
      <c r="S377" s="22" t="s">
        <v>2134</v>
      </c>
      <c r="T377" s="22">
        <v>1</v>
      </c>
      <c r="U377" s="22">
        <v>2</v>
      </c>
      <c r="V377" s="22">
        <v>5</v>
      </c>
      <c r="W377" s="22">
        <v>2</v>
      </c>
      <c r="X377" s="22">
        <v>4</v>
      </c>
      <c r="AJ377" s="22" t="s">
        <v>2243</v>
      </c>
      <c r="AK377" s="22">
        <v>3</v>
      </c>
      <c r="AL377" s="22">
        <v>3</v>
      </c>
      <c r="AM377" s="22">
        <v>2</v>
      </c>
      <c r="AN377" s="22">
        <v>4</v>
      </c>
      <c r="CS377" s="22">
        <v>9105619</v>
      </c>
      <c r="CT377" s="22">
        <v>3</v>
      </c>
      <c r="CU377" s="22">
        <v>3</v>
      </c>
      <c r="CV377" s="22">
        <v>3</v>
      </c>
      <c r="CW377" s="22">
        <v>3</v>
      </c>
      <c r="CY377" s="22">
        <v>9105620</v>
      </c>
      <c r="CZ377" s="22">
        <v>3</v>
      </c>
      <c r="DA377" s="22">
        <v>3</v>
      </c>
      <c r="DB377" s="22">
        <v>3</v>
      </c>
      <c r="DC377" s="22">
        <v>3</v>
      </c>
      <c r="DE377" s="22" t="s">
        <v>2134</v>
      </c>
      <c r="DF377" s="22">
        <v>3</v>
      </c>
      <c r="DG377" s="22">
        <v>3</v>
      </c>
      <c r="DH377" s="22">
        <v>3</v>
      </c>
      <c r="DI377" s="22">
        <v>3</v>
      </c>
      <c r="EM377" s="22" t="s">
        <v>2134</v>
      </c>
      <c r="EN377" s="22">
        <v>4</v>
      </c>
      <c r="EO377" s="22">
        <v>1</v>
      </c>
      <c r="EP377" s="22">
        <v>1</v>
      </c>
      <c r="EQ377" s="22">
        <v>3</v>
      </c>
      <c r="EX377" s="22" t="s">
        <v>2134</v>
      </c>
      <c r="EY377" s="22">
        <v>4</v>
      </c>
      <c r="EZ377" s="22">
        <v>1</v>
      </c>
      <c r="FA377" s="22">
        <v>1</v>
      </c>
      <c r="FB377" s="22">
        <v>3</v>
      </c>
      <c r="FE377" s="22" t="s">
        <v>2134</v>
      </c>
      <c r="FF377" s="22">
        <v>4</v>
      </c>
      <c r="FG377" s="22">
        <v>1</v>
      </c>
      <c r="FH377" s="22">
        <v>1</v>
      </c>
      <c r="FI377" s="22">
        <v>3</v>
      </c>
      <c r="FK377" s="22" t="s">
        <v>2134</v>
      </c>
      <c r="FL377" s="22">
        <v>4</v>
      </c>
      <c r="FM377" s="22">
        <v>1</v>
      </c>
      <c r="FN377" s="22">
        <v>1</v>
      </c>
      <c r="FO377" s="22">
        <v>3</v>
      </c>
      <c r="GG377" s="22" t="s">
        <v>2134</v>
      </c>
      <c r="GH377" s="22">
        <v>4</v>
      </c>
      <c r="GI377" s="22">
        <v>3</v>
      </c>
      <c r="GJ377" s="22">
        <v>2</v>
      </c>
      <c r="GK377" s="22">
        <v>2</v>
      </c>
      <c r="GL377" s="22">
        <v>1</v>
      </c>
      <c r="GN377" s="22" t="s">
        <v>2134</v>
      </c>
      <c r="GO377" s="22">
        <v>4</v>
      </c>
      <c r="GP377" s="22">
        <v>3</v>
      </c>
      <c r="GQ377" s="22">
        <v>2</v>
      </c>
      <c r="GR377" s="22">
        <v>2</v>
      </c>
      <c r="GS377" s="22">
        <v>1</v>
      </c>
    </row>
    <row r="378" spans="19:201">
      <c r="S378" s="22" t="s">
        <v>2134</v>
      </c>
      <c r="T378" s="22">
        <v>1</v>
      </c>
      <c r="U378" s="22">
        <v>2</v>
      </c>
      <c r="V378" s="22">
        <v>5</v>
      </c>
      <c r="W378" s="22">
        <v>3</v>
      </c>
      <c r="X378" s="22">
        <v>1</v>
      </c>
      <c r="AJ378" s="22">
        <v>9254878</v>
      </c>
      <c r="AK378" s="22">
        <v>3</v>
      </c>
      <c r="AL378" s="22">
        <v>3</v>
      </c>
      <c r="AM378" s="22">
        <v>2</v>
      </c>
      <c r="AN378" s="22">
        <v>5</v>
      </c>
      <c r="CS378" s="22">
        <v>9105623</v>
      </c>
      <c r="CT378" s="22">
        <v>3</v>
      </c>
      <c r="CU378" s="22">
        <v>3</v>
      </c>
      <c r="CV378" s="22">
        <v>3</v>
      </c>
      <c r="CW378" s="22">
        <v>4</v>
      </c>
      <c r="CY378" s="22">
        <v>9105624</v>
      </c>
      <c r="CZ378" s="22">
        <v>3</v>
      </c>
      <c r="DA378" s="22">
        <v>3</v>
      </c>
      <c r="DB378" s="22">
        <v>3</v>
      </c>
      <c r="DC378" s="22">
        <v>4</v>
      </c>
      <c r="DE378" s="22" t="s">
        <v>2134</v>
      </c>
      <c r="DF378" s="22">
        <v>3</v>
      </c>
      <c r="DG378" s="22">
        <v>3</v>
      </c>
      <c r="DH378" s="22">
        <v>3</v>
      </c>
      <c r="DI378" s="22">
        <v>4</v>
      </c>
      <c r="EM378" s="22" t="s">
        <v>2134</v>
      </c>
      <c r="EN378" s="22">
        <v>4</v>
      </c>
      <c r="EO378" s="22">
        <v>1</v>
      </c>
      <c r="EP378" s="22">
        <v>1</v>
      </c>
      <c r="EQ378" s="22">
        <v>4</v>
      </c>
      <c r="EX378" s="22" t="s">
        <v>2134</v>
      </c>
      <c r="EY378" s="22">
        <v>4</v>
      </c>
      <c r="EZ378" s="22">
        <v>1</v>
      </c>
      <c r="FA378" s="22">
        <v>1</v>
      </c>
      <c r="FB378" s="22">
        <v>4</v>
      </c>
      <c r="FE378" s="22" t="s">
        <v>2134</v>
      </c>
      <c r="FF378" s="22">
        <v>4</v>
      </c>
      <c r="FG378" s="22">
        <v>1</v>
      </c>
      <c r="FH378" s="22">
        <v>1</v>
      </c>
      <c r="FI378" s="22">
        <v>4</v>
      </c>
      <c r="FK378" s="22" t="s">
        <v>2134</v>
      </c>
      <c r="FL378" s="22">
        <v>4</v>
      </c>
      <c r="FM378" s="22">
        <v>1</v>
      </c>
      <c r="FN378" s="22">
        <v>1</v>
      </c>
      <c r="FO378" s="22">
        <v>4</v>
      </c>
      <c r="GG378" s="22">
        <v>9237882</v>
      </c>
      <c r="GH378" s="22">
        <v>4</v>
      </c>
      <c r="GI378" s="22">
        <v>3</v>
      </c>
      <c r="GJ378" s="22">
        <v>2</v>
      </c>
      <c r="GK378" s="22">
        <v>2</v>
      </c>
      <c r="GL378" s="22">
        <v>2</v>
      </c>
      <c r="GN378" s="22" t="s">
        <v>2134</v>
      </c>
      <c r="GO378" s="22">
        <v>4</v>
      </c>
      <c r="GP378" s="22">
        <v>3</v>
      </c>
      <c r="GQ378" s="22">
        <v>2</v>
      </c>
      <c r="GR378" s="22">
        <v>2</v>
      </c>
      <c r="GS378" s="22">
        <v>2</v>
      </c>
    </row>
    <row r="379" spans="19:201">
      <c r="S379" s="22" t="s">
        <v>2134</v>
      </c>
      <c r="T379" s="22">
        <v>1</v>
      </c>
      <c r="U379" s="22">
        <v>2</v>
      </c>
      <c r="V379" s="22">
        <v>5</v>
      </c>
      <c r="W379" s="22">
        <v>3</v>
      </c>
      <c r="X379" s="22">
        <v>2</v>
      </c>
      <c r="AJ379" s="22" t="s">
        <v>2693</v>
      </c>
      <c r="AK379" s="22">
        <v>3</v>
      </c>
      <c r="AL379" s="22">
        <v>3</v>
      </c>
      <c r="AM379" s="22">
        <v>3</v>
      </c>
      <c r="AN379" s="22">
        <v>1</v>
      </c>
      <c r="CS379" s="22">
        <v>9105627</v>
      </c>
      <c r="CT379" s="22">
        <v>3</v>
      </c>
      <c r="CU379" s="22">
        <v>3</v>
      </c>
      <c r="CV379" s="22">
        <v>3</v>
      </c>
      <c r="CW379" s="22">
        <v>5</v>
      </c>
      <c r="CY379" s="22">
        <v>9105628</v>
      </c>
      <c r="CZ379" s="22">
        <v>3</v>
      </c>
      <c r="DA379" s="22">
        <v>3</v>
      </c>
      <c r="DB379" s="22">
        <v>3</v>
      </c>
      <c r="DC379" s="22">
        <v>5</v>
      </c>
      <c r="DE379" s="22" t="s">
        <v>2134</v>
      </c>
      <c r="DF379" s="22">
        <v>3</v>
      </c>
      <c r="DG379" s="22">
        <v>3</v>
      </c>
      <c r="DH379" s="22">
        <v>3</v>
      </c>
      <c r="DI379" s="22">
        <v>5</v>
      </c>
      <c r="EM379" s="22" t="s">
        <v>2134</v>
      </c>
      <c r="EN379" s="22">
        <v>4</v>
      </c>
      <c r="EO379" s="22">
        <v>1</v>
      </c>
      <c r="EP379" s="22">
        <v>1</v>
      </c>
      <c r="EQ379" s="22">
        <v>5</v>
      </c>
      <c r="EX379" s="22" t="s">
        <v>2134</v>
      </c>
      <c r="EY379" s="22">
        <v>4</v>
      </c>
      <c r="EZ379" s="22">
        <v>1</v>
      </c>
      <c r="FA379" s="22">
        <v>2</v>
      </c>
      <c r="FB379" s="22">
        <v>1</v>
      </c>
      <c r="FE379" s="22" t="s">
        <v>2134</v>
      </c>
      <c r="FF379" s="22">
        <v>4</v>
      </c>
      <c r="FG379" s="22">
        <v>1</v>
      </c>
      <c r="FH379" s="22">
        <v>2</v>
      </c>
      <c r="FI379" s="22">
        <v>1</v>
      </c>
      <c r="FK379" s="22" t="s">
        <v>2134</v>
      </c>
      <c r="FL379" s="22">
        <v>4</v>
      </c>
      <c r="FM379" s="22">
        <v>1</v>
      </c>
      <c r="FN379" s="22">
        <v>2</v>
      </c>
      <c r="FO379" s="22">
        <v>1</v>
      </c>
      <c r="GG379" s="22">
        <v>9237903</v>
      </c>
      <c r="GH379" s="22">
        <v>4</v>
      </c>
      <c r="GI379" s="22">
        <v>3</v>
      </c>
      <c r="GJ379" s="22">
        <v>2</v>
      </c>
      <c r="GK379" s="22">
        <v>2</v>
      </c>
      <c r="GL379" s="22">
        <v>3</v>
      </c>
      <c r="GN379" s="22" t="s">
        <v>2134</v>
      </c>
      <c r="GO379" s="22">
        <v>4</v>
      </c>
      <c r="GP379" s="22">
        <v>3</v>
      </c>
      <c r="GQ379" s="22">
        <v>2</v>
      </c>
      <c r="GR379" s="22">
        <v>2</v>
      </c>
      <c r="GS379" s="22">
        <v>3</v>
      </c>
    </row>
    <row r="380" spans="19:201">
      <c r="S380" s="22" t="s">
        <v>2134</v>
      </c>
      <c r="T380" s="22">
        <v>1</v>
      </c>
      <c r="U380" s="22">
        <v>2</v>
      </c>
      <c r="V380" s="22">
        <v>5</v>
      </c>
      <c r="W380" s="22">
        <v>3</v>
      </c>
      <c r="X380" s="22">
        <v>3</v>
      </c>
      <c r="AJ380" s="22">
        <v>9230045</v>
      </c>
      <c r="AK380" s="22">
        <v>3</v>
      </c>
      <c r="AL380" s="22">
        <v>3</v>
      </c>
      <c r="AM380" s="22">
        <v>3</v>
      </c>
      <c r="AN380" s="22">
        <v>2</v>
      </c>
      <c r="CS380" s="22">
        <v>9105629</v>
      </c>
      <c r="CT380" s="22">
        <v>3</v>
      </c>
      <c r="CU380" s="22">
        <v>3</v>
      </c>
      <c r="CV380" s="22">
        <v>3</v>
      </c>
      <c r="CW380" s="22">
        <v>6</v>
      </c>
      <c r="CY380" s="22">
        <v>9105630</v>
      </c>
      <c r="CZ380" s="22">
        <v>3</v>
      </c>
      <c r="DA380" s="22">
        <v>3</v>
      </c>
      <c r="DB380" s="22">
        <v>3</v>
      </c>
      <c r="DC380" s="22">
        <v>6</v>
      </c>
      <c r="DE380" s="22" t="s">
        <v>2134</v>
      </c>
      <c r="DF380" s="22">
        <v>3</v>
      </c>
      <c r="DG380" s="22">
        <v>3</v>
      </c>
      <c r="DH380" s="22">
        <v>3</v>
      </c>
      <c r="DI380" s="22">
        <v>6</v>
      </c>
      <c r="EM380" s="22" t="s">
        <v>2134</v>
      </c>
      <c r="EN380" s="22">
        <v>4</v>
      </c>
      <c r="EO380" s="22">
        <v>1</v>
      </c>
      <c r="EP380" s="22">
        <v>1</v>
      </c>
      <c r="EQ380" s="22">
        <v>6</v>
      </c>
      <c r="EX380" s="22" t="s">
        <v>2134</v>
      </c>
      <c r="EY380" s="22">
        <v>4</v>
      </c>
      <c r="EZ380" s="22">
        <v>1</v>
      </c>
      <c r="FA380" s="22">
        <v>2</v>
      </c>
      <c r="FB380" s="22">
        <v>2</v>
      </c>
      <c r="FE380" s="22" t="s">
        <v>2134</v>
      </c>
      <c r="FF380" s="22">
        <v>4</v>
      </c>
      <c r="FG380" s="22">
        <v>1</v>
      </c>
      <c r="FH380" s="22">
        <v>2</v>
      </c>
      <c r="FI380" s="22">
        <v>2</v>
      </c>
      <c r="FK380" s="22" t="s">
        <v>2134</v>
      </c>
      <c r="FL380" s="22">
        <v>4</v>
      </c>
      <c r="FM380" s="22">
        <v>1</v>
      </c>
      <c r="FN380" s="22">
        <v>2</v>
      </c>
      <c r="FO380" s="22">
        <v>2</v>
      </c>
      <c r="GG380" s="22" t="s">
        <v>2134</v>
      </c>
      <c r="GH380" s="22">
        <v>4</v>
      </c>
      <c r="GI380" s="22">
        <v>3</v>
      </c>
      <c r="GJ380" s="22">
        <v>2</v>
      </c>
      <c r="GK380" s="22">
        <v>3</v>
      </c>
      <c r="GL380" s="22">
        <v>1</v>
      </c>
      <c r="GN380" s="22" t="s">
        <v>2134</v>
      </c>
      <c r="GO380" s="22">
        <v>4</v>
      </c>
      <c r="GP380" s="22">
        <v>3</v>
      </c>
      <c r="GQ380" s="22">
        <v>2</v>
      </c>
      <c r="GR380" s="22">
        <v>3</v>
      </c>
      <c r="GS380" s="22">
        <v>1</v>
      </c>
    </row>
    <row r="381" spans="19:201">
      <c r="S381" s="22" t="s">
        <v>2134</v>
      </c>
      <c r="T381" s="22">
        <v>1</v>
      </c>
      <c r="U381" s="22">
        <v>2</v>
      </c>
      <c r="V381" s="22">
        <v>5</v>
      </c>
      <c r="W381" s="22">
        <v>3</v>
      </c>
      <c r="X381" s="22">
        <v>4</v>
      </c>
      <c r="AJ381" s="22" t="s">
        <v>2243</v>
      </c>
      <c r="AK381" s="22">
        <v>3</v>
      </c>
      <c r="AL381" s="22">
        <v>3</v>
      </c>
      <c r="AM381" s="22">
        <v>3</v>
      </c>
      <c r="AN381" s="22">
        <v>3</v>
      </c>
      <c r="CS381" s="22">
        <v>9105631</v>
      </c>
      <c r="CT381" s="22">
        <v>3</v>
      </c>
      <c r="CU381" s="22">
        <v>3</v>
      </c>
      <c r="CV381" s="22">
        <v>3</v>
      </c>
      <c r="CW381" s="22">
        <v>7</v>
      </c>
      <c r="CY381" s="22">
        <v>9105632</v>
      </c>
      <c r="CZ381" s="22">
        <v>3</v>
      </c>
      <c r="DA381" s="22">
        <v>3</v>
      </c>
      <c r="DB381" s="22">
        <v>3</v>
      </c>
      <c r="DC381" s="22">
        <v>7</v>
      </c>
      <c r="DE381" s="22" t="s">
        <v>2134</v>
      </c>
      <c r="DF381" s="22">
        <v>3</v>
      </c>
      <c r="DG381" s="22">
        <v>3</v>
      </c>
      <c r="DH381" s="22">
        <v>3</v>
      </c>
      <c r="DI381" s="22">
        <v>7</v>
      </c>
      <c r="EM381" s="22" t="s">
        <v>2134</v>
      </c>
      <c r="EN381" s="22">
        <v>4</v>
      </c>
      <c r="EO381" s="22">
        <v>1</v>
      </c>
      <c r="EP381" s="22">
        <v>1</v>
      </c>
      <c r="EQ381" s="22">
        <v>7</v>
      </c>
      <c r="EX381" s="22" t="s">
        <v>2134</v>
      </c>
      <c r="EY381" s="22">
        <v>4</v>
      </c>
      <c r="EZ381" s="22">
        <v>1</v>
      </c>
      <c r="FA381" s="22">
        <v>2</v>
      </c>
      <c r="FB381" s="22">
        <v>3</v>
      </c>
      <c r="FE381" s="22" t="s">
        <v>2134</v>
      </c>
      <c r="FF381" s="22">
        <v>4</v>
      </c>
      <c r="FG381" s="22">
        <v>1</v>
      </c>
      <c r="FH381" s="22">
        <v>2</v>
      </c>
      <c r="FI381" s="22">
        <v>3</v>
      </c>
      <c r="FK381" s="22" t="s">
        <v>2134</v>
      </c>
      <c r="FL381" s="22">
        <v>4</v>
      </c>
      <c r="FM381" s="22">
        <v>1</v>
      </c>
      <c r="FN381" s="22">
        <v>2</v>
      </c>
      <c r="FO381" s="22">
        <v>3</v>
      </c>
      <c r="GG381" s="22">
        <v>9237852</v>
      </c>
      <c r="GH381" s="22">
        <v>4</v>
      </c>
      <c r="GI381" s="22">
        <v>3</v>
      </c>
      <c r="GJ381" s="22">
        <v>2</v>
      </c>
      <c r="GK381" s="22">
        <v>3</v>
      </c>
      <c r="GL381" s="22">
        <v>2</v>
      </c>
      <c r="GN381" s="22" t="s">
        <v>2134</v>
      </c>
      <c r="GO381" s="22">
        <v>4</v>
      </c>
      <c r="GP381" s="22">
        <v>3</v>
      </c>
      <c r="GQ381" s="22">
        <v>2</v>
      </c>
      <c r="GR381" s="22">
        <v>3</v>
      </c>
      <c r="GS381" s="22">
        <v>2</v>
      </c>
    </row>
    <row r="382" spans="19:201">
      <c r="S382" s="22" t="s">
        <v>2134</v>
      </c>
      <c r="T382" s="22">
        <v>1</v>
      </c>
      <c r="U382" s="22">
        <v>2</v>
      </c>
      <c r="V382" s="22">
        <v>5</v>
      </c>
      <c r="W382" s="22">
        <v>4</v>
      </c>
      <c r="X382" s="22">
        <v>1</v>
      </c>
      <c r="AJ382" s="22" t="s">
        <v>2243</v>
      </c>
      <c r="AK382" s="22">
        <v>3</v>
      </c>
      <c r="AL382" s="22">
        <v>3</v>
      </c>
      <c r="AM382" s="22">
        <v>3</v>
      </c>
      <c r="AN382" s="22">
        <v>4</v>
      </c>
      <c r="CS382" s="22">
        <v>9105633</v>
      </c>
      <c r="CT382" s="22">
        <v>3</v>
      </c>
      <c r="CU382" s="22">
        <v>3</v>
      </c>
      <c r="CV382" s="22">
        <v>3</v>
      </c>
      <c r="CW382" s="22">
        <v>8</v>
      </c>
      <c r="CY382" s="22">
        <v>9105634</v>
      </c>
      <c r="CZ382" s="22">
        <v>3</v>
      </c>
      <c r="DA382" s="22">
        <v>3</v>
      </c>
      <c r="DB382" s="22">
        <v>3</v>
      </c>
      <c r="DC382" s="22">
        <v>8</v>
      </c>
      <c r="DE382" s="22" t="s">
        <v>2134</v>
      </c>
      <c r="DF382" s="22">
        <v>3</v>
      </c>
      <c r="DG382" s="22">
        <v>3</v>
      </c>
      <c r="DH382" s="22">
        <v>3</v>
      </c>
      <c r="DI382" s="22">
        <v>8</v>
      </c>
      <c r="EM382" s="22" t="s">
        <v>2134</v>
      </c>
      <c r="EN382" s="22">
        <v>4</v>
      </c>
      <c r="EO382" s="22">
        <v>1</v>
      </c>
      <c r="EP382" s="22">
        <v>1</v>
      </c>
      <c r="EQ382" s="22">
        <v>8</v>
      </c>
      <c r="EX382" s="22" t="s">
        <v>2134</v>
      </c>
      <c r="EY382" s="22">
        <v>4</v>
      </c>
      <c r="EZ382" s="22">
        <v>1</v>
      </c>
      <c r="FA382" s="22">
        <v>2</v>
      </c>
      <c r="FB382" s="22">
        <v>4</v>
      </c>
      <c r="FE382" s="22" t="s">
        <v>2134</v>
      </c>
      <c r="FF382" s="22">
        <v>4</v>
      </c>
      <c r="FG382" s="22">
        <v>1</v>
      </c>
      <c r="FH382" s="22">
        <v>2</v>
      </c>
      <c r="FI382" s="22">
        <v>4</v>
      </c>
      <c r="FK382" s="22" t="s">
        <v>2134</v>
      </c>
      <c r="FL382" s="22">
        <v>4</v>
      </c>
      <c r="FM382" s="22">
        <v>1</v>
      </c>
      <c r="FN382" s="22">
        <v>2</v>
      </c>
      <c r="FO382" s="22">
        <v>4</v>
      </c>
      <c r="GG382" s="22">
        <v>9237852</v>
      </c>
      <c r="GH382" s="22">
        <v>4</v>
      </c>
      <c r="GI382" s="22">
        <v>3</v>
      </c>
      <c r="GJ382" s="22">
        <v>2</v>
      </c>
      <c r="GK382" s="22">
        <v>3</v>
      </c>
      <c r="GL382" s="22">
        <v>3</v>
      </c>
      <c r="GN382" s="22" t="s">
        <v>2134</v>
      </c>
      <c r="GO382" s="22">
        <v>4</v>
      </c>
      <c r="GP382" s="22">
        <v>3</v>
      </c>
      <c r="GQ382" s="22">
        <v>2</v>
      </c>
      <c r="GR382" s="22">
        <v>3</v>
      </c>
      <c r="GS382" s="22">
        <v>3</v>
      </c>
    </row>
    <row r="383" spans="19:201">
      <c r="S383" s="22" t="s">
        <v>2134</v>
      </c>
      <c r="T383" s="22">
        <v>1</v>
      </c>
      <c r="U383" s="22">
        <v>2</v>
      </c>
      <c r="V383" s="22">
        <v>5</v>
      </c>
      <c r="W383" s="22">
        <v>4</v>
      </c>
      <c r="X383" s="22">
        <v>2</v>
      </c>
      <c r="AJ383" s="22">
        <v>9254879</v>
      </c>
      <c r="AK383" s="22">
        <v>3</v>
      </c>
      <c r="AL383" s="22">
        <v>3</v>
      </c>
      <c r="AM383" s="22">
        <v>3</v>
      </c>
      <c r="AN383" s="22">
        <v>5</v>
      </c>
      <c r="CS383" s="22" t="s">
        <v>2692</v>
      </c>
      <c r="CT383" s="22">
        <v>3</v>
      </c>
      <c r="CU383" s="22">
        <v>3</v>
      </c>
      <c r="CV383" s="22">
        <v>4</v>
      </c>
      <c r="CW383" s="22">
        <v>1</v>
      </c>
      <c r="CY383" s="22" t="s">
        <v>2134</v>
      </c>
      <c r="CZ383" s="22">
        <v>3</v>
      </c>
      <c r="DA383" s="22">
        <v>3</v>
      </c>
      <c r="DB383" s="22">
        <v>4</v>
      </c>
      <c r="DC383" s="22">
        <v>1</v>
      </c>
      <c r="DE383" s="22" t="s">
        <v>2134</v>
      </c>
      <c r="DF383" s="22">
        <v>3</v>
      </c>
      <c r="DG383" s="22">
        <v>3</v>
      </c>
      <c r="DH383" s="22">
        <v>4</v>
      </c>
      <c r="DI383" s="22">
        <v>1</v>
      </c>
      <c r="EM383" s="22" t="s">
        <v>2134</v>
      </c>
      <c r="EN383" s="22">
        <v>4</v>
      </c>
      <c r="EO383" s="22">
        <v>1</v>
      </c>
      <c r="EP383" s="22">
        <v>1</v>
      </c>
      <c r="EQ383" s="22">
        <v>9</v>
      </c>
      <c r="EX383" s="22" t="s">
        <v>2134</v>
      </c>
      <c r="EY383" s="22">
        <v>4</v>
      </c>
      <c r="EZ383" s="22">
        <v>1</v>
      </c>
      <c r="FA383" s="22">
        <v>3</v>
      </c>
      <c r="FB383" s="22">
        <v>1</v>
      </c>
      <c r="FE383" s="22" t="s">
        <v>2134</v>
      </c>
      <c r="FF383" s="22">
        <v>4</v>
      </c>
      <c r="FG383" s="22">
        <v>1</v>
      </c>
      <c r="FH383" s="22">
        <v>3</v>
      </c>
      <c r="FI383" s="22">
        <v>1</v>
      </c>
      <c r="FK383" s="22" t="s">
        <v>2134</v>
      </c>
      <c r="FL383" s="22">
        <v>4</v>
      </c>
      <c r="FM383" s="22">
        <v>1</v>
      </c>
      <c r="FN383" s="22">
        <v>3</v>
      </c>
      <c r="FO383" s="22">
        <v>1</v>
      </c>
      <c r="GG383" s="22" t="s">
        <v>2134</v>
      </c>
      <c r="GH383" s="22">
        <v>4</v>
      </c>
      <c r="GI383" s="22">
        <v>3</v>
      </c>
      <c r="GJ383" s="22">
        <v>3</v>
      </c>
      <c r="GK383" s="22">
        <v>1</v>
      </c>
      <c r="GL383" s="22">
        <v>1</v>
      </c>
      <c r="GN383" s="22" t="s">
        <v>2134</v>
      </c>
      <c r="GO383" s="22">
        <v>4</v>
      </c>
      <c r="GP383" s="22">
        <v>3</v>
      </c>
      <c r="GQ383" s="22">
        <v>3</v>
      </c>
      <c r="GR383" s="22">
        <v>1</v>
      </c>
      <c r="GS383" s="22">
        <v>1</v>
      </c>
    </row>
    <row r="384" spans="19:201">
      <c r="S384" s="22" t="s">
        <v>2134</v>
      </c>
      <c r="T384" s="22">
        <v>1</v>
      </c>
      <c r="U384" s="22">
        <v>2</v>
      </c>
      <c r="V384" s="22">
        <v>5</v>
      </c>
      <c r="W384" s="22">
        <v>4</v>
      </c>
      <c r="X384" s="22">
        <v>3</v>
      </c>
      <c r="AJ384" s="22" t="s">
        <v>2693</v>
      </c>
      <c r="AK384" s="22">
        <v>3</v>
      </c>
      <c r="AL384" s="22">
        <v>3</v>
      </c>
      <c r="AM384" s="22">
        <v>4</v>
      </c>
      <c r="AN384" s="22">
        <v>1</v>
      </c>
      <c r="CS384" s="22">
        <v>9273032</v>
      </c>
      <c r="CT384" s="22">
        <v>3</v>
      </c>
      <c r="CU384" s="22">
        <v>3</v>
      </c>
      <c r="CV384" s="22">
        <v>4</v>
      </c>
      <c r="CW384" s="22">
        <v>2</v>
      </c>
      <c r="CY384" s="22">
        <v>9273033</v>
      </c>
      <c r="CZ384" s="22">
        <v>3</v>
      </c>
      <c r="DA384" s="22">
        <v>3</v>
      </c>
      <c r="DB384" s="22">
        <v>4</v>
      </c>
      <c r="DC384" s="22">
        <v>2</v>
      </c>
      <c r="DE384" s="22" t="s">
        <v>2134</v>
      </c>
      <c r="DF384" s="22">
        <v>3</v>
      </c>
      <c r="DG384" s="22">
        <v>3</v>
      </c>
      <c r="DH384" s="22">
        <v>4</v>
      </c>
      <c r="DI384" s="22">
        <v>2</v>
      </c>
      <c r="EM384" s="22" t="s">
        <v>2134</v>
      </c>
      <c r="EN384" s="22">
        <v>4</v>
      </c>
      <c r="EO384" s="22">
        <v>1</v>
      </c>
      <c r="EP384" s="22">
        <v>2</v>
      </c>
      <c r="EQ384" s="22">
        <v>1</v>
      </c>
      <c r="EX384" s="22" t="s">
        <v>2134</v>
      </c>
      <c r="EY384" s="22">
        <v>4</v>
      </c>
      <c r="EZ384" s="22">
        <v>1</v>
      </c>
      <c r="FA384" s="22">
        <v>3</v>
      </c>
      <c r="FB384" s="22">
        <v>2</v>
      </c>
      <c r="FE384" s="22" t="s">
        <v>2134</v>
      </c>
      <c r="FF384" s="22">
        <v>4</v>
      </c>
      <c r="FG384" s="22">
        <v>1</v>
      </c>
      <c r="FH384" s="22">
        <v>3</v>
      </c>
      <c r="FI384" s="22">
        <v>2</v>
      </c>
      <c r="FK384" s="22" t="s">
        <v>2134</v>
      </c>
      <c r="FL384" s="22">
        <v>4</v>
      </c>
      <c r="FM384" s="22">
        <v>1</v>
      </c>
      <c r="FN384" s="22">
        <v>3</v>
      </c>
      <c r="FO384" s="22">
        <v>2</v>
      </c>
      <c r="GG384" s="22" t="s">
        <v>2134</v>
      </c>
      <c r="GH384" s="22">
        <v>4</v>
      </c>
      <c r="GI384" s="22">
        <v>3</v>
      </c>
      <c r="GJ384" s="22">
        <v>3</v>
      </c>
      <c r="GK384" s="22">
        <v>1</v>
      </c>
      <c r="GL384" s="22">
        <v>2</v>
      </c>
      <c r="GN384" s="22" t="s">
        <v>2134</v>
      </c>
      <c r="GO384" s="22">
        <v>4</v>
      </c>
      <c r="GP384" s="22">
        <v>3</v>
      </c>
      <c r="GQ384" s="22">
        <v>3</v>
      </c>
      <c r="GR384" s="22">
        <v>1</v>
      </c>
      <c r="GS384" s="22">
        <v>2</v>
      </c>
    </row>
    <row r="385" spans="19:201">
      <c r="S385" s="22" t="s">
        <v>2134</v>
      </c>
      <c r="T385" s="22">
        <v>1</v>
      </c>
      <c r="U385" s="22">
        <v>2</v>
      </c>
      <c r="V385" s="22">
        <v>5</v>
      </c>
      <c r="W385" s="22">
        <v>4</v>
      </c>
      <c r="X385" s="22">
        <v>4</v>
      </c>
      <c r="AJ385" s="22">
        <v>9230046</v>
      </c>
      <c r="AK385" s="22">
        <v>3</v>
      </c>
      <c r="AL385" s="22">
        <v>3</v>
      </c>
      <c r="AM385" s="22">
        <v>4</v>
      </c>
      <c r="AN385" s="22">
        <v>2</v>
      </c>
      <c r="CS385" s="22">
        <v>9273034</v>
      </c>
      <c r="CT385" s="22">
        <v>3</v>
      </c>
      <c r="CU385" s="22">
        <v>3</v>
      </c>
      <c r="CV385" s="22">
        <v>4</v>
      </c>
      <c r="CW385" s="22">
        <v>3</v>
      </c>
      <c r="CY385" s="22">
        <v>9273035</v>
      </c>
      <c r="CZ385" s="22">
        <v>3</v>
      </c>
      <c r="DA385" s="22">
        <v>3</v>
      </c>
      <c r="DB385" s="22">
        <v>4</v>
      </c>
      <c r="DC385" s="22">
        <v>3</v>
      </c>
      <c r="DE385" s="22" t="s">
        <v>2134</v>
      </c>
      <c r="DF385" s="22">
        <v>3</v>
      </c>
      <c r="DG385" s="22">
        <v>3</v>
      </c>
      <c r="DH385" s="22">
        <v>4</v>
      </c>
      <c r="DI385" s="22">
        <v>3</v>
      </c>
      <c r="EM385" s="22" t="s">
        <v>2134</v>
      </c>
      <c r="EN385" s="22">
        <v>4</v>
      </c>
      <c r="EO385" s="22">
        <v>1</v>
      </c>
      <c r="EP385" s="22">
        <v>2</v>
      </c>
      <c r="EQ385" s="22">
        <v>2</v>
      </c>
      <c r="EX385" s="22" t="s">
        <v>2134</v>
      </c>
      <c r="EY385" s="22">
        <v>4</v>
      </c>
      <c r="EZ385" s="22">
        <v>1</v>
      </c>
      <c r="FA385" s="22">
        <v>3</v>
      </c>
      <c r="FB385" s="22">
        <v>3</v>
      </c>
      <c r="FE385" s="22" t="s">
        <v>2134</v>
      </c>
      <c r="FF385" s="22">
        <v>4</v>
      </c>
      <c r="FG385" s="22">
        <v>1</v>
      </c>
      <c r="FH385" s="22">
        <v>3</v>
      </c>
      <c r="FI385" s="22">
        <v>3</v>
      </c>
      <c r="FK385" s="22" t="s">
        <v>2134</v>
      </c>
      <c r="FL385" s="22">
        <v>4</v>
      </c>
      <c r="FM385" s="22">
        <v>1</v>
      </c>
      <c r="FN385" s="22">
        <v>3</v>
      </c>
      <c r="FO385" s="22">
        <v>3</v>
      </c>
      <c r="GG385" s="22" t="s">
        <v>2134</v>
      </c>
      <c r="GH385" s="22">
        <v>4</v>
      </c>
      <c r="GI385" s="22">
        <v>3</v>
      </c>
      <c r="GJ385" s="22">
        <v>3</v>
      </c>
      <c r="GK385" s="22">
        <v>1</v>
      </c>
      <c r="GL385" s="22">
        <v>3</v>
      </c>
      <c r="GN385" s="22" t="s">
        <v>2134</v>
      </c>
      <c r="GO385" s="22">
        <v>4</v>
      </c>
      <c r="GP385" s="22">
        <v>3</v>
      </c>
      <c r="GQ385" s="22">
        <v>3</v>
      </c>
      <c r="GR385" s="22">
        <v>1</v>
      </c>
      <c r="GS385" s="22">
        <v>3</v>
      </c>
    </row>
    <row r="386" spans="19:201">
      <c r="S386" s="22" t="s">
        <v>2134</v>
      </c>
      <c r="T386" s="22">
        <v>1</v>
      </c>
      <c r="U386" s="22">
        <v>2</v>
      </c>
      <c r="V386" s="22">
        <v>5</v>
      </c>
      <c r="W386" s="22">
        <v>5</v>
      </c>
      <c r="X386" s="22">
        <v>1</v>
      </c>
      <c r="AJ386" s="22">
        <v>9248741</v>
      </c>
      <c r="AK386" s="22">
        <v>3</v>
      </c>
      <c r="AL386" s="22">
        <v>3</v>
      </c>
      <c r="AM386" s="22">
        <v>4</v>
      </c>
      <c r="AN386" s="22">
        <v>3</v>
      </c>
      <c r="CS386" s="22">
        <v>9273038</v>
      </c>
      <c r="CT386" s="22">
        <v>3</v>
      </c>
      <c r="CU386" s="22">
        <v>3</v>
      </c>
      <c r="CV386" s="22">
        <v>4</v>
      </c>
      <c r="CW386" s="22">
        <v>4</v>
      </c>
      <c r="CY386" s="22">
        <v>9273039</v>
      </c>
      <c r="CZ386" s="22">
        <v>3</v>
      </c>
      <c r="DA386" s="22">
        <v>3</v>
      </c>
      <c r="DB386" s="22">
        <v>4</v>
      </c>
      <c r="DC386" s="22">
        <v>4</v>
      </c>
      <c r="DE386" s="22" t="s">
        <v>2134</v>
      </c>
      <c r="DF386" s="22">
        <v>3</v>
      </c>
      <c r="DG386" s="22">
        <v>3</v>
      </c>
      <c r="DH386" s="22">
        <v>4</v>
      </c>
      <c r="DI386" s="22">
        <v>4</v>
      </c>
      <c r="EM386" s="22" t="s">
        <v>2134</v>
      </c>
      <c r="EN386" s="22">
        <v>4</v>
      </c>
      <c r="EO386" s="22">
        <v>1</v>
      </c>
      <c r="EP386" s="22">
        <v>2</v>
      </c>
      <c r="EQ386" s="22">
        <v>3</v>
      </c>
      <c r="EX386" s="22" t="s">
        <v>2134</v>
      </c>
      <c r="EY386" s="22">
        <v>4</v>
      </c>
      <c r="EZ386" s="22">
        <v>1</v>
      </c>
      <c r="FA386" s="22">
        <v>3</v>
      </c>
      <c r="FB386" s="22">
        <v>4</v>
      </c>
      <c r="FE386" s="22" t="s">
        <v>2134</v>
      </c>
      <c r="FF386" s="22">
        <v>4</v>
      </c>
      <c r="FG386" s="22">
        <v>1</v>
      </c>
      <c r="FH386" s="22">
        <v>3</v>
      </c>
      <c r="FI386" s="22">
        <v>4</v>
      </c>
      <c r="FK386" s="22" t="s">
        <v>2134</v>
      </c>
      <c r="FL386" s="22">
        <v>4</v>
      </c>
      <c r="FM386" s="22">
        <v>1</v>
      </c>
      <c r="FN386" s="22">
        <v>3</v>
      </c>
      <c r="FO386" s="22">
        <v>4</v>
      </c>
      <c r="GG386" s="22" t="s">
        <v>2134</v>
      </c>
      <c r="GH386" s="22">
        <v>4</v>
      </c>
      <c r="GI386" s="22">
        <v>3</v>
      </c>
      <c r="GJ386" s="22">
        <v>3</v>
      </c>
      <c r="GK386" s="22">
        <v>2</v>
      </c>
      <c r="GL386" s="22">
        <v>1</v>
      </c>
      <c r="GN386" s="22" t="s">
        <v>2134</v>
      </c>
      <c r="GO386" s="22">
        <v>4</v>
      </c>
      <c r="GP386" s="22">
        <v>3</v>
      </c>
      <c r="GQ386" s="22">
        <v>3</v>
      </c>
      <c r="GR386" s="22">
        <v>2</v>
      </c>
      <c r="GS386" s="22">
        <v>1</v>
      </c>
    </row>
    <row r="387" spans="19:201">
      <c r="S387" s="22" t="s">
        <v>2134</v>
      </c>
      <c r="T387" s="22">
        <v>1</v>
      </c>
      <c r="U387" s="22">
        <v>2</v>
      </c>
      <c r="V387" s="22">
        <v>5</v>
      </c>
      <c r="W387" s="22">
        <v>5</v>
      </c>
      <c r="X387" s="22">
        <v>2</v>
      </c>
      <c r="AJ387" s="22" t="s">
        <v>2243</v>
      </c>
      <c r="AK387" s="22">
        <v>3</v>
      </c>
      <c r="AL387" s="22">
        <v>3</v>
      </c>
      <c r="AM387" s="22">
        <v>4</v>
      </c>
      <c r="AN387" s="22">
        <v>4</v>
      </c>
      <c r="CS387" s="22">
        <v>9273040</v>
      </c>
      <c r="CT387" s="22">
        <v>3</v>
      </c>
      <c r="CU387" s="22">
        <v>3</v>
      </c>
      <c r="CV387" s="22">
        <v>4</v>
      </c>
      <c r="CW387" s="22">
        <v>5</v>
      </c>
      <c r="CY387" s="22">
        <v>9273041</v>
      </c>
      <c r="CZ387" s="22">
        <v>3</v>
      </c>
      <c r="DA387" s="22">
        <v>3</v>
      </c>
      <c r="DB387" s="22">
        <v>4</v>
      </c>
      <c r="DC387" s="22">
        <v>5</v>
      </c>
      <c r="DE387" s="22" t="s">
        <v>2134</v>
      </c>
      <c r="DF387" s="22">
        <v>3</v>
      </c>
      <c r="DG387" s="22">
        <v>3</v>
      </c>
      <c r="DH387" s="22">
        <v>4</v>
      </c>
      <c r="DI387" s="22">
        <v>5</v>
      </c>
      <c r="EM387" s="22" t="s">
        <v>2134</v>
      </c>
      <c r="EN387" s="22">
        <v>4</v>
      </c>
      <c r="EO387" s="22">
        <v>1</v>
      </c>
      <c r="EP387" s="22">
        <v>2</v>
      </c>
      <c r="EQ387" s="22">
        <v>4</v>
      </c>
      <c r="EX387" s="22" t="s">
        <v>2134</v>
      </c>
      <c r="EY387" s="22">
        <v>4</v>
      </c>
      <c r="EZ387" s="22">
        <v>1</v>
      </c>
      <c r="FA387" s="22">
        <v>4</v>
      </c>
      <c r="FB387" s="22">
        <v>1</v>
      </c>
      <c r="FE387" s="22" t="s">
        <v>2134</v>
      </c>
      <c r="FF387" s="22">
        <v>4</v>
      </c>
      <c r="FG387" s="22">
        <v>1</v>
      </c>
      <c r="FH387" s="22">
        <v>4</v>
      </c>
      <c r="FI387" s="22">
        <v>1</v>
      </c>
      <c r="FK387" s="22" t="s">
        <v>2134</v>
      </c>
      <c r="FL387" s="22">
        <v>4</v>
      </c>
      <c r="FM387" s="22">
        <v>1</v>
      </c>
      <c r="FN387" s="22">
        <v>4</v>
      </c>
      <c r="FO387" s="22">
        <v>1</v>
      </c>
      <c r="GG387" s="22" t="s">
        <v>2134</v>
      </c>
      <c r="GH387" s="22">
        <v>4</v>
      </c>
      <c r="GI387" s="22">
        <v>3</v>
      </c>
      <c r="GJ387" s="22">
        <v>3</v>
      </c>
      <c r="GK387" s="22">
        <v>2</v>
      </c>
      <c r="GL387" s="22">
        <v>2</v>
      </c>
      <c r="GN387" s="22" t="s">
        <v>2134</v>
      </c>
      <c r="GO387" s="22">
        <v>4</v>
      </c>
      <c r="GP387" s="22">
        <v>3</v>
      </c>
      <c r="GQ387" s="22">
        <v>3</v>
      </c>
      <c r="GR387" s="22">
        <v>2</v>
      </c>
      <c r="GS387" s="22">
        <v>2</v>
      </c>
    </row>
    <row r="388" spans="19:201">
      <c r="S388" s="22" t="s">
        <v>2134</v>
      </c>
      <c r="T388" s="22">
        <v>1</v>
      </c>
      <c r="U388" s="22">
        <v>2</v>
      </c>
      <c r="V388" s="22">
        <v>5</v>
      </c>
      <c r="W388" s="22">
        <v>5</v>
      </c>
      <c r="X388" s="22">
        <v>3</v>
      </c>
      <c r="AJ388" s="22">
        <v>9254883</v>
      </c>
      <c r="AK388" s="22">
        <v>3</v>
      </c>
      <c r="AL388" s="22">
        <v>3</v>
      </c>
      <c r="AM388" s="22">
        <v>4</v>
      </c>
      <c r="AN388" s="22">
        <v>5</v>
      </c>
      <c r="CS388" s="22">
        <v>9273042</v>
      </c>
      <c r="CT388" s="22">
        <v>3</v>
      </c>
      <c r="CU388" s="22">
        <v>3</v>
      </c>
      <c r="CV388" s="22">
        <v>4</v>
      </c>
      <c r="CW388" s="22">
        <v>6</v>
      </c>
      <c r="CY388" s="22">
        <v>9273043</v>
      </c>
      <c r="CZ388" s="22">
        <v>3</v>
      </c>
      <c r="DA388" s="22">
        <v>3</v>
      </c>
      <c r="DB388" s="22">
        <v>4</v>
      </c>
      <c r="DC388" s="22">
        <v>6</v>
      </c>
      <c r="DE388" s="22" t="s">
        <v>2134</v>
      </c>
      <c r="DF388" s="22">
        <v>3</v>
      </c>
      <c r="DG388" s="22">
        <v>3</v>
      </c>
      <c r="DH388" s="22">
        <v>4</v>
      </c>
      <c r="DI388" s="22">
        <v>6</v>
      </c>
      <c r="EM388" s="22" t="s">
        <v>2134</v>
      </c>
      <c r="EN388" s="22">
        <v>4</v>
      </c>
      <c r="EO388" s="22">
        <v>1</v>
      </c>
      <c r="EP388" s="22">
        <v>2</v>
      </c>
      <c r="EQ388" s="22">
        <v>5</v>
      </c>
      <c r="EX388" s="22" t="s">
        <v>2134</v>
      </c>
      <c r="EY388" s="22">
        <v>4</v>
      </c>
      <c r="EZ388" s="22">
        <v>1</v>
      </c>
      <c r="FA388" s="22">
        <v>4</v>
      </c>
      <c r="FB388" s="22">
        <v>2</v>
      </c>
      <c r="FE388" s="22" t="s">
        <v>2134</v>
      </c>
      <c r="FF388" s="22">
        <v>4</v>
      </c>
      <c r="FG388" s="22">
        <v>1</v>
      </c>
      <c r="FH388" s="22">
        <v>4</v>
      </c>
      <c r="FI388" s="22">
        <v>2</v>
      </c>
      <c r="FK388" s="22" t="s">
        <v>2134</v>
      </c>
      <c r="FL388" s="22">
        <v>4</v>
      </c>
      <c r="FM388" s="22">
        <v>1</v>
      </c>
      <c r="FN388" s="22">
        <v>4</v>
      </c>
      <c r="FO388" s="22">
        <v>2</v>
      </c>
      <c r="GG388" s="22" t="s">
        <v>2134</v>
      </c>
      <c r="GH388" s="22">
        <v>4</v>
      </c>
      <c r="GI388" s="22">
        <v>3</v>
      </c>
      <c r="GJ388" s="22">
        <v>3</v>
      </c>
      <c r="GK388" s="22">
        <v>2</v>
      </c>
      <c r="GL388" s="22">
        <v>3</v>
      </c>
      <c r="GN388" s="22" t="s">
        <v>2134</v>
      </c>
      <c r="GO388" s="22">
        <v>4</v>
      </c>
      <c r="GP388" s="22">
        <v>3</v>
      </c>
      <c r="GQ388" s="22">
        <v>3</v>
      </c>
      <c r="GR388" s="22">
        <v>2</v>
      </c>
      <c r="GS388" s="22">
        <v>3</v>
      </c>
    </row>
    <row r="389" spans="19:201">
      <c r="S389" s="22" t="s">
        <v>2134</v>
      </c>
      <c r="T389" s="22">
        <v>1</v>
      </c>
      <c r="U389" s="22">
        <v>2</v>
      </c>
      <c r="V389" s="22">
        <v>5</v>
      </c>
      <c r="W389" s="22">
        <v>5</v>
      </c>
      <c r="X389" s="22">
        <v>4</v>
      </c>
      <c r="AJ389" s="22" t="s">
        <v>2693</v>
      </c>
      <c r="AK389" s="22">
        <v>3</v>
      </c>
      <c r="AL389" s="22">
        <v>3</v>
      </c>
      <c r="AM389" s="22">
        <v>5</v>
      </c>
      <c r="AN389" s="22">
        <v>1</v>
      </c>
      <c r="CS389" s="22">
        <v>9273044</v>
      </c>
      <c r="CT389" s="22">
        <v>3</v>
      </c>
      <c r="CU389" s="22">
        <v>3</v>
      </c>
      <c r="CV389" s="22">
        <v>4</v>
      </c>
      <c r="CW389" s="22">
        <v>7</v>
      </c>
      <c r="CY389" s="22">
        <v>9273045</v>
      </c>
      <c r="CZ389" s="22">
        <v>3</v>
      </c>
      <c r="DA389" s="22">
        <v>3</v>
      </c>
      <c r="DB389" s="22">
        <v>4</v>
      </c>
      <c r="DC389" s="22">
        <v>7</v>
      </c>
      <c r="DE389" s="22" t="s">
        <v>2134</v>
      </c>
      <c r="DF389" s="22">
        <v>3</v>
      </c>
      <c r="DG389" s="22">
        <v>3</v>
      </c>
      <c r="DH389" s="22">
        <v>4</v>
      </c>
      <c r="DI389" s="22">
        <v>7</v>
      </c>
      <c r="EM389" s="22" t="s">
        <v>2134</v>
      </c>
      <c r="EN389" s="22">
        <v>4</v>
      </c>
      <c r="EO389" s="22">
        <v>1</v>
      </c>
      <c r="EP389" s="22">
        <v>2</v>
      </c>
      <c r="EQ389" s="22">
        <v>6</v>
      </c>
      <c r="EX389" s="22" t="s">
        <v>2134</v>
      </c>
      <c r="EY389" s="22">
        <v>4</v>
      </c>
      <c r="EZ389" s="22">
        <v>1</v>
      </c>
      <c r="FA389" s="22">
        <v>4</v>
      </c>
      <c r="FB389" s="22">
        <v>3</v>
      </c>
      <c r="FE389" s="22" t="s">
        <v>2134</v>
      </c>
      <c r="FF389" s="22">
        <v>4</v>
      </c>
      <c r="FG389" s="22">
        <v>1</v>
      </c>
      <c r="FH389" s="22">
        <v>4</v>
      </c>
      <c r="FI389" s="22">
        <v>3</v>
      </c>
      <c r="FK389" s="22" t="s">
        <v>2134</v>
      </c>
      <c r="FL389" s="22">
        <v>4</v>
      </c>
      <c r="FM389" s="22">
        <v>1</v>
      </c>
      <c r="FN389" s="22">
        <v>4</v>
      </c>
      <c r="FO389" s="22">
        <v>3</v>
      </c>
      <c r="GG389" s="22" t="s">
        <v>2134</v>
      </c>
      <c r="GH389" s="22">
        <v>4</v>
      </c>
      <c r="GI389" s="22">
        <v>3</v>
      </c>
      <c r="GJ389" s="22">
        <v>3</v>
      </c>
      <c r="GK389" s="22">
        <v>3</v>
      </c>
      <c r="GL389" s="22">
        <v>1</v>
      </c>
      <c r="GN389" s="22" t="s">
        <v>2134</v>
      </c>
      <c r="GO389" s="22">
        <v>4</v>
      </c>
      <c r="GP389" s="22">
        <v>3</v>
      </c>
      <c r="GQ389" s="22">
        <v>3</v>
      </c>
      <c r="GR389" s="22">
        <v>3</v>
      </c>
      <c r="GS389" s="22">
        <v>1</v>
      </c>
    </row>
    <row r="390" spans="19:201">
      <c r="S390" s="22" t="s">
        <v>2134</v>
      </c>
      <c r="T390" s="22">
        <v>1</v>
      </c>
      <c r="U390" s="22">
        <v>2</v>
      </c>
      <c r="V390" s="22">
        <v>5</v>
      </c>
      <c r="W390" s="22">
        <v>6</v>
      </c>
      <c r="X390" s="22">
        <v>1</v>
      </c>
      <c r="AJ390" s="22">
        <v>9230047</v>
      </c>
      <c r="AK390" s="22">
        <v>3</v>
      </c>
      <c r="AL390" s="22">
        <v>3</v>
      </c>
      <c r="AM390" s="22">
        <v>5</v>
      </c>
      <c r="AN390" s="22">
        <v>2</v>
      </c>
      <c r="CS390" s="22">
        <v>9273046</v>
      </c>
      <c r="CT390" s="22">
        <v>3</v>
      </c>
      <c r="CU390" s="22">
        <v>3</v>
      </c>
      <c r="CV390" s="22">
        <v>4</v>
      </c>
      <c r="CW390" s="22">
        <v>8</v>
      </c>
      <c r="CY390" s="22">
        <v>9273047</v>
      </c>
      <c r="CZ390" s="22">
        <v>3</v>
      </c>
      <c r="DA390" s="22">
        <v>3</v>
      </c>
      <c r="DB390" s="22">
        <v>4</v>
      </c>
      <c r="DC390" s="22">
        <v>8</v>
      </c>
      <c r="DE390" s="22" t="s">
        <v>2134</v>
      </c>
      <c r="DF390" s="22">
        <v>3</v>
      </c>
      <c r="DG390" s="22">
        <v>3</v>
      </c>
      <c r="DH390" s="22">
        <v>4</v>
      </c>
      <c r="DI390" s="22">
        <v>8</v>
      </c>
      <c r="EM390" s="22" t="s">
        <v>2134</v>
      </c>
      <c r="EN390" s="22">
        <v>4</v>
      </c>
      <c r="EO390" s="22">
        <v>1</v>
      </c>
      <c r="EP390" s="22">
        <v>2</v>
      </c>
      <c r="EQ390" s="22">
        <v>7</v>
      </c>
      <c r="EX390" s="22" t="s">
        <v>2134</v>
      </c>
      <c r="EY390" s="22">
        <v>4</v>
      </c>
      <c r="EZ390" s="22">
        <v>1</v>
      </c>
      <c r="FA390" s="22">
        <v>4</v>
      </c>
      <c r="FB390" s="22">
        <v>4</v>
      </c>
      <c r="FE390" s="22" t="s">
        <v>2134</v>
      </c>
      <c r="FF390" s="22">
        <v>4</v>
      </c>
      <c r="FG390" s="22">
        <v>1</v>
      </c>
      <c r="FH390" s="22">
        <v>4</v>
      </c>
      <c r="FI390" s="22">
        <v>4</v>
      </c>
      <c r="FK390" s="22" t="s">
        <v>2134</v>
      </c>
      <c r="FL390" s="22">
        <v>4</v>
      </c>
      <c r="FM390" s="22">
        <v>1</v>
      </c>
      <c r="FN390" s="22">
        <v>4</v>
      </c>
      <c r="FO390" s="22">
        <v>4</v>
      </c>
      <c r="GG390" s="22" t="s">
        <v>2134</v>
      </c>
      <c r="GH390" s="22">
        <v>4</v>
      </c>
      <c r="GI390" s="22">
        <v>3</v>
      </c>
      <c r="GJ390" s="22">
        <v>3</v>
      </c>
      <c r="GK390" s="22">
        <v>3</v>
      </c>
      <c r="GL390" s="22">
        <v>2</v>
      </c>
      <c r="GN390" s="22" t="s">
        <v>2134</v>
      </c>
      <c r="GO390" s="22">
        <v>4</v>
      </c>
      <c r="GP390" s="22">
        <v>3</v>
      </c>
      <c r="GQ390" s="22">
        <v>3</v>
      </c>
      <c r="GR390" s="22">
        <v>3</v>
      </c>
      <c r="GS390" s="22">
        <v>2</v>
      </c>
    </row>
    <row r="391" spans="19:201">
      <c r="S391" s="22" t="s">
        <v>2134</v>
      </c>
      <c r="T391" s="22">
        <v>1</v>
      </c>
      <c r="U391" s="22">
        <v>2</v>
      </c>
      <c r="V391" s="22">
        <v>5</v>
      </c>
      <c r="W391" s="22">
        <v>6</v>
      </c>
      <c r="X391" s="22">
        <v>2</v>
      </c>
      <c r="AJ391" s="22">
        <v>9230062</v>
      </c>
      <c r="AK391" s="22">
        <v>3</v>
      </c>
      <c r="AL391" s="22">
        <v>3</v>
      </c>
      <c r="AM391" s="22">
        <v>5</v>
      </c>
      <c r="AN391" s="22">
        <v>3</v>
      </c>
      <c r="CS391" s="22" t="s">
        <v>2692</v>
      </c>
      <c r="CT391" s="22">
        <v>3</v>
      </c>
      <c r="CU391" s="22">
        <v>3</v>
      </c>
      <c r="CV391" s="22">
        <v>5</v>
      </c>
      <c r="CW391" s="22">
        <v>1</v>
      </c>
      <c r="CY391" s="22" t="s">
        <v>2134</v>
      </c>
      <c r="CZ391" s="22">
        <v>3</v>
      </c>
      <c r="DA391" s="22">
        <v>3</v>
      </c>
      <c r="DB391" s="22">
        <v>5</v>
      </c>
      <c r="DC391" s="22">
        <v>1</v>
      </c>
      <c r="DE391" s="22" t="s">
        <v>2134</v>
      </c>
      <c r="DF391" s="22">
        <v>3</v>
      </c>
      <c r="DG391" s="22">
        <v>3</v>
      </c>
      <c r="DH391" s="22">
        <v>5</v>
      </c>
      <c r="DI391" s="22">
        <v>1</v>
      </c>
      <c r="EM391" s="22" t="s">
        <v>2134</v>
      </c>
      <c r="EN391" s="22">
        <v>4</v>
      </c>
      <c r="EO391" s="22">
        <v>1</v>
      </c>
      <c r="EP391" s="22">
        <v>2</v>
      </c>
      <c r="EQ391" s="22">
        <v>8</v>
      </c>
      <c r="EX391" s="22" t="s">
        <v>2134</v>
      </c>
      <c r="EY391" s="22">
        <v>4</v>
      </c>
      <c r="EZ391" s="22">
        <v>1</v>
      </c>
      <c r="FA391" s="22">
        <v>5</v>
      </c>
      <c r="FB391" s="22">
        <v>1</v>
      </c>
      <c r="FE391" s="22" t="s">
        <v>2134</v>
      </c>
      <c r="FF391" s="22">
        <v>4</v>
      </c>
      <c r="FG391" s="22">
        <v>1</v>
      </c>
      <c r="FH391" s="22">
        <v>5</v>
      </c>
      <c r="FI391" s="22">
        <v>1</v>
      </c>
      <c r="FK391" s="22" t="s">
        <v>2134</v>
      </c>
      <c r="FL391" s="22">
        <v>4</v>
      </c>
      <c r="FM391" s="22">
        <v>1</v>
      </c>
      <c r="FN391" s="22">
        <v>5</v>
      </c>
      <c r="FO391" s="22">
        <v>1</v>
      </c>
      <c r="GG391" s="22" t="s">
        <v>2134</v>
      </c>
      <c r="GH391" s="22">
        <v>4</v>
      </c>
      <c r="GI391" s="22">
        <v>3</v>
      </c>
      <c r="GJ391" s="22">
        <v>3</v>
      </c>
      <c r="GK391" s="22">
        <v>3</v>
      </c>
      <c r="GL391" s="22">
        <v>3</v>
      </c>
      <c r="GN391" s="22" t="s">
        <v>2134</v>
      </c>
      <c r="GO391" s="22">
        <v>4</v>
      </c>
      <c r="GP391" s="22">
        <v>3</v>
      </c>
      <c r="GQ391" s="22">
        <v>3</v>
      </c>
      <c r="GR391" s="22">
        <v>3</v>
      </c>
      <c r="GS391" s="22">
        <v>3</v>
      </c>
    </row>
    <row r="392" spans="19:201" ht="15" customHeight="1">
      <c r="S392" s="22" t="s">
        <v>2134</v>
      </c>
      <c r="T392" s="22">
        <v>1</v>
      </c>
      <c r="U392" s="22">
        <v>2</v>
      </c>
      <c r="V392" s="22">
        <v>5</v>
      </c>
      <c r="W392" s="22">
        <v>6</v>
      </c>
      <c r="X392" s="22">
        <v>3</v>
      </c>
      <c r="AJ392" s="22">
        <v>9245409</v>
      </c>
      <c r="AK392" s="22">
        <v>3</v>
      </c>
      <c r="AL392" s="22">
        <v>3</v>
      </c>
      <c r="AM392" s="22">
        <v>5</v>
      </c>
      <c r="AN392" s="22">
        <v>4</v>
      </c>
      <c r="CS392" s="22" t="s">
        <v>2134</v>
      </c>
      <c r="CT392" s="22">
        <v>3</v>
      </c>
      <c r="CU392" s="22">
        <v>3</v>
      </c>
      <c r="CV392" s="22">
        <v>5</v>
      </c>
      <c r="CW392" s="22">
        <v>2</v>
      </c>
      <c r="CY392" s="22" t="s">
        <v>2134</v>
      </c>
      <c r="CZ392" s="22">
        <v>3</v>
      </c>
      <c r="DA392" s="22">
        <v>3</v>
      </c>
      <c r="DB392" s="22">
        <v>5</v>
      </c>
      <c r="DC392" s="22">
        <v>2</v>
      </c>
      <c r="DE392" s="22" t="s">
        <v>2134</v>
      </c>
      <c r="DF392" s="22">
        <v>3</v>
      </c>
      <c r="DG392" s="22">
        <v>3</v>
      </c>
      <c r="DH392" s="22">
        <v>5</v>
      </c>
      <c r="DI392" s="22">
        <v>2</v>
      </c>
      <c r="EM392" s="22" t="s">
        <v>2134</v>
      </c>
      <c r="EN392" s="22">
        <v>4</v>
      </c>
      <c r="EO392" s="22">
        <v>1</v>
      </c>
      <c r="EP392" s="22">
        <v>2</v>
      </c>
      <c r="EQ392" s="22">
        <v>9</v>
      </c>
      <c r="EX392" s="22" t="s">
        <v>2134</v>
      </c>
      <c r="EY392" s="22">
        <v>4</v>
      </c>
      <c r="EZ392" s="22">
        <v>1</v>
      </c>
      <c r="FA392" s="22">
        <v>5</v>
      </c>
      <c r="FB392" s="22">
        <v>2</v>
      </c>
      <c r="FE392" s="22" t="s">
        <v>2134</v>
      </c>
      <c r="FF392" s="22">
        <v>4</v>
      </c>
      <c r="FG392" s="22">
        <v>1</v>
      </c>
      <c r="FH392" s="22">
        <v>5</v>
      </c>
      <c r="FI392" s="22">
        <v>2</v>
      </c>
      <c r="FK392" s="22" t="s">
        <v>2134</v>
      </c>
      <c r="FL392" s="22">
        <v>4</v>
      </c>
      <c r="FM392" s="22">
        <v>1</v>
      </c>
      <c r="FN392" s="22">
        <v>5</v>
      </c>
      <c r="FO392" s="22">
        <v>2</v>
      </c>
    </row>
    <row r="393" spans="19:201" ht="15" customHeight="1">
      <c r="S393" s="22" t="s">
        <v>2134</v>
      </c>
      <c r="T393" s="22">
        <v>1</v>
      </c>
      <c r="U393" s="22">
        <v>2</v>
      </c>
      <c r="V393" s="22">
        <v>5</v>
      </c>
      <c r="W393" s="22">
        <v>6</v>
      </c>
      <c r="X393" s="22">
        <v>4</v>
      </c>
      <c r="AJ393" s="22">
        <v>9254884</v>
      </c>
      <c r="AK393" s="22">
        <v>3</v>
      </c>
      <c r="AL393" s="22">
        <v>3</v>
      </c>
      <c r="AM393" s="22">
        <v>5</v>
      </c>
      <c r="AN393" s="22">
        <v>5</v>
      </c>
      <c r="CS393" s="22" t="s">
        <v>2134</v>
      </c>
      <c r="CT393" s="22">
        <v>3</v>
      </c>
      <c r="CU393" s="22">
        <v>3</v>
      </c>
      <c r="CV393" s="22">
        <v>5</v>
      </c>
      <c r="CW393" s="22">
        <v>3</v>
      </c>
      <c r="CY393" s="22" t="s">
        <v>2134</v>
      </c>
      <c r="CZ393" s="22">
        <v>3</v>
      </c>
      <c r="DA393" s="22">
        <v>3</v>
      </c>
      <c r="DB393" s="22">
        <v>5</v>
      </c>
      <c r="DC393" s="22">
        <v>3</v>
      </c>
      <c r="DE393" s="22" t="s">
        <v>2134</v>
      </c>
      <c r="DF393" s="22">
        <v>3</v>
      </c>
      <c r="DG393" s="22">
        <v>3</v>
      </c>
      <c r="DH393" s="22">
        <v>5</v>
      </c>
      <c r="DI393" s="22">
        <v>3</v>
      </c>
      <c r="EM393" s="22" t="s">
        <v>2134</v>
      </c>
      <c r="EN393" s="22">
        <v>4</v>
      </c>
      <c r="EO393" s="22">
        <v>1</v>
      </c>
      <c r="EP393" s="22">
        <v>3</v>
      </c>
      <c r="EQ393" s="22">
        <v>1</v>
      </c>
      <c r="EX393" s="22" t="s">
        <v>2134</v>
      </c>
      <c r="EY393" s="22">
        <v>4</v>
      </c>
      <c r="EZ393" s="22">
        <v>1</v>
      </c>
      <c r="FA393" s="22">
        <v>5</v>
      </c>
      <c r="FB393" s="22">
        <v>3</v>
      </c>
      <c r="FE393" s="22" t="s">
        <v>2134</v>
      </c>
      <c r="FF393" s="22">
        <v>4</v>
      </c>
      <c r="FG393" s="22">
        <v>1</v>
      </c>
      <c r="FH393" s="22">
        <v>5</v>
      </c>
      <c r="FI393" s="22">
        <v>3</v>
      </c>
      <c r="FK393" s="22" t="s">
        <v>2134</v>
      </c>
      <c r="FL393" s="22">
        <v>4</v>
      </c>
      <c r="FM393" s="22">
        <v>1</v>
      </c>
      <c r="FN393" s="22">
        <v>5</v>
      </c>
      <c r="FO393" s="22">
        <v>3</v>
      </c>
    </row>
    <row r="394" spans="19:201">
      <c r="S394" s="22" t="s">
        <v>2134</v>
      </c>
      <c r="T394" s="22">
        <v>1</v>
      </c>
      <c r="U394" s="22">
        <v>2</v>
      </c>
      <c r="V394" s="22">
        <v>5</v>
      </c>
      <c r="W394" s="22">
        <v>7</v>
      </c>
      <c r="X394" s="22">
        <v>1</v>
      </c>
      <c r="AJ394" s="22" t="s">
        <v>2693</v>
      </c>
      <c r="AK394" s="22">
        <v>3</v>
      </c>
      <c r="AL394" s="22">
        <v>3</v>
      </c>
      <c r="AM394" s="22">
        <v>6</v>
      </c>
      <c r="AN394" s="22">
        <v>1</v>
      </c>
      <c r="CS394" s="22" t="s">
        <v>2134</v>
      </c>
      <c r="CT394" s="22">
        <v>3</v>
      </c>
      <c r="CU394" s="22">
        <v>3</v>
      </c>
      <c r="CV394" s="22">
        <v>5</v>
      </c>
      <c r="CW394" s="22">
        <v>4</v>
      </c>
      <c r="CY394" s="22" t="s">
        <v>2134</v>
      </c>
      <c r="CZ394" s="22">
        <v>3</v>
      </c>
      <c r="DA394" s="22">
        <v>3</v>
      </c>
      <c r="DB394" s="22">
        <v>5</v>
      </c>
      <c r="DC394" s="22">
        <v>4</v>
      </c>
      <c r="DE394" s="22" t="s">
        <v>2134</v>
      </c>
      <c r="DF394" s="22">
        <v>3</v>
      </c>
      <c r="DG394" s="22">
        <v>3</v>
      </c>
      <c r="DH394" s="22">
        <v>5</v>
      </c>
      <c r="DI394" s="22">
        <v>4</v>
      </c>
      <c r="EM394" s="22" t="s">
        <v>2134</v>
      </c>
      <c r="EN394" s="22">
        <v>4</v>
      </c>
      <c r="EO394" s="22">
        <v>1</v>
      </c>
      <c r="EP394" s="22">
        <v>3</v>
      </c>
      <c r="EQ394" s="22">
        <v>2</v>
      </c>
      <c r="EX394" s="22" t="s">
        <v>2134</v>
      </c>
      <c r="EY394" s="22">
        <v>4</v>
      </c>
      <c r="EZ394" s="22">
        <v>1</v>
      </c>
      <c r="FA394" s="22">
        <v>5</v>
      </c>
      <c r="FB394" s="22">
        <v>4</v>
      </c>
      <c r="FE394" s="22" t="s">
        <v>2134</v>
      </c>
      <c r="FF394" s="22">
        <v>4</v>
      </c>
      <c r="FG394" s="22">
        <v>1</v>
      </c>
      <c r="FH394" s="22">
        <v>5</v>
      </c>
      <c r="FI394" s="22">
        <v>4</v>
      </c>
      <c r="FK394" s="22" t="s">
        <v>2134</v>
      </c>
      <c r="FL394" s="22">
        <v>4</v>
      </c>
      <c r="FM394" s="22">
        <v>1</v>
      </c>
      <c r="FN394" s="22">
        <v>5</v>
      </c>
      <c r="FO394" s="22">
        <v>4</v>
      </c>
    </row>
    <row r="395" spans="19:201">
      <c r="S395" s="22" t="s">
        <v>2134</v>
      </c>
      <c r="T395" s="22">
        <v>1</v>
      </c>
      <c r="U395" s="22">
        <v>2</v>
      </c>
      <c r="V395" s="22">
        <v>5</v>
      </c>
      <c r="W395" s="22">
        <v>7</v>
      </c>
      <c r="X395" s="22">
        <v>2</v>
      </c>
      <c r="AJ395" s="22">
        <v>9230048</v>
      </c>
      <c r="AK395" s="22">
        <v>3</v>
      </c>
      <c r="AL395" s="22">
        <v>3</v>
      </c>
      <c r="AM395" s="22">
        <v>6</v>
      </c>
      <c r="AN395" s="22">
        <v>2</v>
      </c>
      <c r="CS395" s="22" t="s">
        <v>2134</v>
      </c>
      <c r="CT395" s="22">
        <v>3</v>
      </c>
      <c r="CU395" s="22">
        <v>3</v>
      </c>
      <c r="CV395" s="22">
        <v>5</v>
      </c>
      <c r="CW395" s="22">
        <v>5</v>
      </c>
      <c r="CY395" s="22" t="s">
        <v>2134</v>
      </c>
      <c r="CZ395" s="22">
        <v>3</v>
      </c>
      <c r="DA395" s="22">
        <v>3</v>
      </c>
      <c r="DB395" s="22">
        <v>5</v>
      </c>
      <c r="DC395" s="22">
        <v>5</v>
      </c>
      <c r="DE395" s="22" t="s">
        <v>2134</v>
      </c>
      <c r="DF395" s="22">
        <v>3</v>
      </c>
      <c r="DG395" s="22">
        <v>3</v>
      </c>
      <c r="DH395" s="22">
        <v>5</v>
      </c>
      <c r="DI395" s="22">
        <v>5</v>
      </c>
      <c r="EM395" s="22" t="s">
        <v>2134</v>
      </c>
      <c r="EN395" s="22">
        <v>4</v>
      </c>
      <c r="EO395" s="22">
        <v>1</v>
      </c>
      <c r="EP395" s="22">
        <v>3</v>
      </c>
      <c r="EQ395" s="22">
        <v>3</v>
      </c>
      <c r="EX395" s="22" t="s">
        <v>2134</v>
      </c>
      <c r="EY395" s="22">
        <v>4</v>
      </c>
      <c r="EZ395" s="22">
        <v>1</v>
      </c>
      <c r="FA395" s="22">
        <v>6</v>
      </c>
      <c r="FB395" s="22">
        <v>1</v>
      </c>
      <c r="FE395" s="22" t="s">
        <v>2134</v>
      </c>
      <c r="FF395" s="22">
        <v>4</v>
      </c>
      <c r="FG395" s="22">
        <v>1</v>
      </c>
      <c r="FH395" s="22">
        <v>6</v>
      </c>
      <c r="FI395" s="22">
        <v>1</v>
      </c>
      <c r="FK395" s="22" t="s">
        <v>2134</v>
      </c>
      <c r="FL395" s="22">
        <v>4</v>
      </c>
      <c r="FM395" s="22">
        <v>1</v>
      </c>
      <c r="FN395" s="22">
        <v>6</v>
      </c>
      <c r="FO395" s="22">
        <v>1</v>
      </c>
    </row>
    <row r="396" spans="19:201">
      <c r="S396" s="22" t="s">
        <v>2134</v>
      </c>
      <c r="T396" s="22">
        <v>1</v>
      </c>
      <c r="U396" s="22">
        <v>2</v>
      </c>
      <c r="V396" s="22">
        <v>5</v>
      </c>
      <c r="W396" s="22">
        <v>7</v>
      </c>
      <c r="X396" s="22">
        <v>3</v>
      </c>
      <c r="AJ396" s="22">
        <v>9230064</v>
      </c>
      <c r="AK396" s="22">
        <v>3</v>
      </c>
      <c r="AL396" s="22">
        <v>3</v>
      </c>
      <c r="AM396" s="22">
        <v>6</v>
      </c>
      <c r="AN396" s="22">
        <v>3</v>
      </c>
      <c r="CS396" s="22" t="s">
        <v>2134</v>
      </c>
      <c r="CT396" s="22">
        <v>3</v>
      </c>
      <c r="CU396" s="22">
        <v>3</v>
      </c>
      <c r="CV396" s="22">
        <v>5</v>
      </c>
      <c r="CW396" s="22">
        <v>6</v>
      </c>
      <c r="CY396" s="22" t="s">
        <v>2134</v>
      </c>
      <c r="CZ396" s="22">
        <v>3</v>
      </c>
      <c r="DA396" s="22">
        <v>3</v>
      </c>
      <c r="DB396" s="22">
        <v>5</v>
      </c>
      <c r="DC396" s="22">
        <v>6</v>
      </c>
      <c r="DE396" s="22" t="s">
        <v>2134</v>
      </c>
      <c r="DF396" s="22">
        <v>3</v>
      </c>
      <c r="DG396" s="22">
        <v>3</v>
      </c>
      <c r="DH396" s="22">
        <v>5</v>
      </c>
      <c r="DI396" s="22">
        <v>6</v>
      </c>
      <c r="EM396" s="22" t="s">
        <v>2134</v>
      </c>
      <c r="EN396" s="22">
        <v>4</v>
      </c>
      <c r="EO396" s="22">
        <v>1</v>
      </c>
      <c r="EP396" s="22">
        <v>3</v>
      </c>
      <c r="EQ396" s="22">
        <v>4</v>
      </c>
      <c r="EX396" s="22" t="s">
        <v>2134</v>
      </c>
      <c r="EY396" s="22">
        <v>4</v>
      </c>
      <c r="EZ396" s="22">
        <v>1</v>
      </c>
      <c r="FA396" s="22">
        <v>6</v>
      </c>
      <c r="FB396" s="22">
        <v>2</v>
      </c>
      <c r="FE396" s="22" t="s">
        <v>2134</v>
      </c>
      <c r="FF396" s="22">
        <v>4</v>
      </c>
      <c r="FG396" s="22">
        <v>1</v>
      </c>
      <c r="FH396" s="22">
        <v>6</v>
      </c>
      <c r="FI396" s="22">
        <v>2</v>
      </c>
      <c r="FK396" s="22" t="s">
        <v>2134</v>
      </c>
      <c r="FL396" s="22">
        <v>4</v>
      </c>
      <c r="FM396" s="22">
        <v>1</v>
      </c>
      <c r="FN396" s="22">
        <v>6</v>
      </c>
      <c r="FO396" s="22">
        <v>2</v>
      </c>
    </row>
    <row r="397" spans="19:201">
      <c r="S397" s="22" t="s">
        <v>2134</v>
      </c>
      <c r="T397" s="22">
        <v>1</v>
      </c>
      <c r="U397" s="22">
        <v>2</v>
      </c>
      <c r="V397" s="22">
        <v>5</v>
      </c>
      <c r="W397" s="22">
        <v>7</v>
      </c>
      <c r="X397" s="22">
        <v>4</v>
      </c>
      <c r="AJ397" s="22">
        <v>9245431</v>
      </c>
      <c r="AK397" s="22">
        <v>3</v>
      </c>
      <c r="AL397" s="22">
        <v>3</v>
      </c>
      <c r="AM397" s="22">
        <v>6</v>
      </c>
      <c r="AN397" s="22">
        <v>4</v>
      </c>
      <c r="CS397" s="22" t="s">
        <v>2134</v>
      </c>
      <c r="CT397" s="22">
        <v>3</v>
      </c>
      <c r="CU397" s="22">
        <v>3</v>
      </c>
      <c r="CV397" s="22">
        <v>5</v>
      </c>
      <c r="CW397" s="22">
        <v>7</v>
      </c>
      <c r="CY397" s="22" t="s">
        <v>2134</v>
      </c>
      <c r="CZ397" s="22">
        <v>3</v>
      </c>
      <c r="DA397" s="22">
        <v>3</v>
      </c>
      <c r="DB397" s="22">
        <v>5</v>
      </c>
      <c r="DC397" s="22">
        <v>7</v>
      </c>
      <c r="DE397" s="22" t="s">
        <v>2134</v>
      </c>
      <c r="DF397" s="22">
        <v>3</v>
      </c>
      <c r="DG397" s="22">
        <v>3</v>
      </c>
      <c r="DH397" s="22">
        <v>5</v>
      </c>
      <c r="DI397" s="22">
        <v>7</v>
      </c>
      <c r="EM397" s="22" t="s">
        <v>2134</v>
      </c>
      <c r="EN397" s="22">
        <v>4</v>
      </c>
      <c r="EO397" s="22">
        <v>1</v>
      </c>
      <c r="EP397" s="22">
        <v>3</v>
      </c>
      <c r="EQ397" s="22">
        <v>5</v>
      </c>
      <c r="EX397" s="22" t="s">
        <v>2134</v>
      </c>
      <c r="EY397" s="22">
        <v>4</v>
      </c>
      <c r="EZ397" s="22">
        <v>1</v>
      </c>
      <c r="FA397" s="22">
        <v>6</v>
      </c>
      <c r="FB397" s="22">
        <v>3</v>
      </c>
      <c r="FE397" s="22" t="s">
        <v>2134</v>
      </c>
      <c r="FF397" s="22">
        <v>4</v>
      </c>
      <c r="FG397" s="22">
        <v>1</v>
      </c>
      <c r="FH397" s="22">
        <v>6</v>
      </c>
      <c r="FI397" s="22">
        <v>3</v>
      </c>
      <c r="FK397" s="22" t="s">
        <v>2134</v>
      </c>
      <c r="FL397" s="22">
        <v>4</v>
      </c>
      <c r="FM397" s="22">
        <v>1</v>
      </c>
      <c r="FN397" s="22">
        <v>6</v>
      </c>
      <c r="FO397" s="22">
        <v>3</v>
      </c>
    </row>
    <row r="398" spans="19:201">
      <c r="S398" s="22" t="s">
        <v>2134</v>
      </c>
      <c r="T398" s="22">
        <v>1</v>
      </c>
      <c r="U398" s="22">
        <v>2</v>
      </c>
      <c r="V398" s="22">
        <v>6</v>
      </c>
      <c r="W398" s="22">
        <v>1</v>
      </c>
      <c r="X398" s="22">
        <v>1</v>
      </c>
      <c r="AJ398" s="22">
        <v>9254885</v>
      </c>
      <c r="AK398" s="22">
        <v>3</v>
      </c>
      <c r="AL398" s="22">
        <v>3</v>
      </c>
      <c r="AM398" s="22">
        <v>6</v>
      </c>
      <c r="AN398" s="22">
        <v>5</v>
      </c>
      <c r="CS398" s="22" t="s">
        <v>2134</v>
      </c>
      <c r="CT398" s="22">
        <v>3</v>
      </c>
      <c r="CU398" s="22">
        <v>3</v>
      </c>
      <c r="CV398" s="22">
        <v>5</v>
      </c>
      <c r="CW398" s="22">
        <v>8</v>
      </c>
      <c r="CY398" s="22" t="s">
        <v>2134</v>
      </c>
      <c r="CZ398" s="22">
        <v>3</v>
      </c>
      <c r="DA398" s="22">
        <v>3</v>
      </c>
      <c r="DB398" s="22">
        <v>5</v>
      </c>
      <c r="DC398" s="22">
        <v>8</v>
      </c>
      <c r="DE398" s="22" t="s">
        <v>2134</v>
      </c>
      <c r="DF398" s="22">
        <v>3</v>
      </c>
      <c r="DG398" s="22">
        <v>3</v>
      </c>
      <c r="DH398" s="22">
        <v>5</v>
      </c>
      <c r="DI398" s="22">
        <v>8</v>
      </c>
      <c r="EM398" s="22" t="s">
        <v>2134</v>
      </c>
      <c r="EN398" s="22">
        <v>4</v>
      </c>
      <c r="EO398" s="22">
        <v>1</v>
      </c>
      <c r="EP398" s="22">
        <v>3</v>
      </c>
      <c r="EQ398" s="22">
        <v>6</v>
      </c>
      <c r="EX398" s="22" t="s">
        <v>2134</v>
      </c>
      <c r="EY398" s="22">
        <v>4</v>
      </c>
      <c r="EZ398" s="22">
        <v>1</v>
      </c>
      <c r="FA398" s="22">
        <v>6</v>
      </c>
      <c r="FB398" s="22">
        <v>4</v>
      </c>
      <c r="FE398" s="22" t="s">
        <v>2134</v>
      </c>
      <c r="FF398" s="22">
        <v>4</v>
      </c>
      <c r="FG398" s="22">
        <v>1</v>
      </c>
      <c r="FH398" s="22">
        <v>6</v>
      </c>
      <c r="FI398" s="22">
        <v>4</v>
      </c>
      <c r="FK398" s="22" t="s">
        <v>2134</v>
      </c>
      <c r="FL398" s="22">
        <v>4</v>
      </c>
      <c r="FM398" s="22">
        <v>1</v>
      </c>
      <c r="FN398" s="22">
        <v>6</v>
      </c>
      <c r="FO398" s="22">
        <v>4</v>
      </c>
    </row>
    <row r="399" spans="19:201">
      <c r="S399" s="22" t="s">
        <v>2134</v>
      </c>
      <c r="T399" s="22">
        <v>1</v>
      </c>
      <c r="U399" s="22">
        <v>2</v>
      </c>
      <c r="V399" s="22">
        <v>6</v>
      </c>
      <c r="W399" s="22">
        <v>1</v>
      </c>
      <c r="X399" s="22">
        <v>2</v>
      </c>
      <c r="AJ399" s="22" t="s">
        <v>2693</v>
      </c>
      <c r="AK399" s="22">
        <v>3</v>
      </c>
      <c r="AL399" s="22">
        <v>3</v>
      </c>
      <c r="AM399" s="22">
        <v>7</v>
      </c>
      <c r="AN399" s="22">
        <v>1</v>
      </c>
      <c r="CS399" s="22" t="s">
        <v>2720</v>
      </c>
      <c r="CT399" s="22">
        <v>4</v>
      </c>
      <c r="CU399" s="22">
        <v>1</v>
      </c>
      <c r="CV399" s="22">
        <v>1</v>
      </c>
      <c r="CW399" s="22">
        <v>1</v>
      </c>
      <c r="CY399" s="22" t="s">
        <v>2134</v>
      </c>
      <c r="CZ399" s="22">
        <v>4</v>
      </c>
      <c r="DA399" s="22">
        <v>1</v>
      </c>
      <c r="DB399" s="22">
        <v>1</v>
      </c>
      <c r="DC399" s="22">
        <v>1</v>
      </c>
      <c r="DE399" s="22" t="s">
        <v>2134</v>
      </c>
      <c r="DF399" s="22">
        <v>4</v>
      </c>
      <c r="DG399" s="22">
        <v>1</v>
      </c>
      <c r="DH399" s="22">
        <v>1</v>
      </c>
      <c r="DI399" s="22">
        <v>1</v>
      </c>
      <c r="EM399" s="22" t="s">
        <v>2134</v>
      </c>
      <c r="EN399" s="22">
        <v>4</v>
      </c>
      <c r="EO399" s="22">
        <v>1</v>
      </c>
      <c r="EP399" s="22">
        <v>3</v>
      </c>
      <c r="EQ399" s="22">
        <v>7</v>
      </c>
      <c r="EX399" s="22" t="s">
        <v>2134</v>
      </c>
      <c r="EY399" s="22">
        <v>4</v>
      </c>
      <c r="EZ399" s="22">
        <v>1</v>
      </c>
      <c r="FA399" s="22">
        <v>7</v>
      </c>
      <c r="FB399" s="22">
        <v>1</v>
      </c>
      <c r="FE399" s="22" t="s">
        <v>2134</v>
      </c>
      <c r="FF399" s="22">
        <v>4</v>
      </c>
      <c r="FG399" s="22">
        <v>1</v>
      </c>
      <c r="FH399" s="22">
        <v>7</v>
      </c>
      <c r="FI399" s="22">
        <v>1</v>
      </c>
      <c r="FK399" s="22" t="s">
        <v>2134</v>
      </c>
      <c r="FL399" s="22">
        <v>4</v>
      </c>
      <c r="FM399" s="22">
        <v>1</v>
      </c>
      <c r="FN399" s="22">
        <v>7</v>
      </c>
      <c r="FO399" s="22">
        <v>1</v>
      </c>
    </row>
    <row r="400" spans="19:201">
      <c r="S400" s="22" t="s">
        <v>2134</v>
      </c>
      <c r="T400" s="22">
        <v>1</v>
      </c>
      <c r="U400" s="22">
        <v>2</v>
      </c>
      <c r="V400" s="22">
        <v>6</v>
      </c>
      <c r="W400" s="22">
        <v>1</v>
      </c>
      <c r="X400" s="22">
        <v>3</v>
      </c>
      <c r="AJ400" s="22">
        <v>9230049</v>
      </c>
      <c r="AK400" s="22">
        <v>3</v>
      </c>
      <c r="AL400" s="22">
        <v>3</v>
      </c>
      <c r="AM400" s="22">
        <v>7</v>
      </c>
      <c r="AN400" s="22">
        <v>2</v>
      </c>
      <c r="CS400" s="22" t="s">
        <v>2134</v>
      </c>
      <c r="CT400" s="22">
        <v>4</v>
      </c>
      <c r="CU400" s="22">
        <v>1</v>
      </c>
      <c r="CV400" s="22">
        <v>1</v>
      </c>
      <c r="CW400" s="22">
        <v>2</v>
      </c>
      <c r="CY400" s="22" t="s">
        <v>2134</v>
      </c>
      <c r="CZ400" s="22">
        <v>4</v>
      </c>
      <c r="DA400" s="22">
        <v>1</v>
      </c>
      <c r="DB400" s="22">
        <v>1</v>
      </c>
      <c r="DC400" s="22">
        <v>2</v>
      </c>
      <c r="DE400" s="22" t="s">
        <v>2134</v>
      </c>
      <c r="DF400" s="22">
        <v>4</v>
      </c>
      <c r="DG400" s="22">
        <v>1</v>
      </c>
      <c r="DH400" s="22">
        <v>1</v>
      </c>
      <c r="DI400" s="22">
        <v>2</v>
      </c>
      <c r="EM400" s="22" t="s">
        <v>2134</v>
      </c>
      <c r="EN400" s="22">
        <v>4</v>
      </c>
      <c r="EO400" s="22">
        <v>1</v>
      </c>
      <c r="EP400" s="22">
        <v>3</v>
      </c>
      <c r="EQ400" s="22">
        <v>8</v>
      </c>
      <c r="EX400" s="22" t="s">
        <v>2134</v>
      </c>
      <c r="EY400" s="22">
        <v>4</v>
      </c>
      <c r="EZ400" s="22">
        <v>1</v>
      </c>
      <c r="FA400" s="22">
        <v>7</v>
      </c>
      <c r="FB400" s="22">
        <v>2</v>
      </c>
      <c r="FE400" s="22" t="s">
        <v>2134</v>
      </c>
      <c r="FF400" s="22">
        <v>4</v>
      </c>
      <c r="FG400" s="22">
        <v>1</v>
      </c>
      <c r="FH400" s="22">
        <v>7</v>
      </c>
      <c r="FI400" s="22">
        <v>2</v>
      </c>
      <c r="FK400" s="22" t="s">
        <v>2134</v>
      </c>
      <c r="FL400" s="22">
        <v>4</v>
      </c>
      <c r="FM400" s="22">
        <v>1</v>
      </c>
      <c r="FN400" s="22">
        <v>7</v>
      </c>
      <c r="FO400" s="22">
        <v>2</v>
      </c>
    </row>
    <row r="401" spans="19:171" ht="15" customHeight="1">
      <c r="S401" s="22" t="s">
        <v>2134</v>
      </c>
      <c r="T401" s="22">
        <v>1</v>
      </c>
      <c r="U401" s="22">
        <v>2</v>
      </c>
      <c r="V401" s="22">
        <v>6</v>
      </c>
      <c r="W401" s="22">
        <v>1</v>
      </c>
      <c r="X401" s="22">
        <v>4</v>
      </c>
      <c r="AJ401" s="22">
        <v>9248742</v>
      </c>
      <c r="AK401" s="22">
        <v>3</v>
      </c>
      <c r="AL401" s="22">
        <v>3</v>
      </c>
      <c r="AM401" s="22">
        <v>7</v>
      </c>
      <c r="AN401" s="22">
        <v>3</v>
      </c>
      <c r="CS401" s="22" t="s">
        <v>2134</v>
      </c>
      <c r="CT401" s="22">
        <v>4</v>
      </c>
      <c r="CU401" s="22">
        <v>1</v>
      </c>
      <c r="CV401" s="22">
        <v>1</v>
      </c>
      <c r="CW401" s="22">
        <v>3</v>
      </c>
      <c r="CY401" s="22" t="s">
        <v>2134</v>
      </c>
      <c r="CZ401" s="22">
        <v>4</v>
      </c>
      <c r="DA401" s="22">
        <v>1</v>
      </c>
      <c r="DB401" s="22">
        <v>1</v>
      </c>
      <c r="DC401" s="22">
        <v>3</v>
      </c>
      <c r="DE401" s="22" t="s">
        <v>2134</v>
      </c>
      <c r="DF401" s="22">
        <v>4</v>
      </c>
      <c r="DG401" s="22">
        <v>1</v>
      </c>
      <c r="DH401" s="22">
        <v>1</v>
      </c>
      <c r="DI401" s="22">
        <v>3</v>
      </c>
      <c r="EM401" s="22" t="s">
        <v>2134</v>
      </c>
      <c r="EN401" s="22">
        <v>4</v>
      </c>
      <c r="EO401" s="22">
        <v>1</v>
      </c>
      <c r="EP401" s="22">
        <v>3</v>
      </c>
      <c r="EQ401" s="22">
        <v>9</v>
      </c>
      <c r="EX401" s="22" t="s">
        <v>2134</v>
      </c>
      <c r="EY401" s="22">
        <v>4</v>
      </c>
      <c r="EZ401" s="22">
        <v>1</v>
      </c>
      <c r="FA401" s="22">
        <v>7</v>
      </c>
      <c r="FB401" s="22">
        <v>3</v>
      </c>
      <c r="FE401" s="22" t="s">
        <v>2134</v>
      </c>
      <c r="FF401" s="22">
        <v>4</v>
      </c>
      <c r="FG401" s="22">
        <v>1</v>
      </c>
      <c r="FH401" s="22">
        <v>7</v>
      </c>
      <c r="FI401" s="22">
        <v>3</v>
      </c>
      <c r="FK401" s="22" t="s">
        <v>2134</v>
      </c>
      <c r="FL401" s="22">
        <v>4</v>
      </c>
      <c r="FM401" s="22">
        <v>1</v>
      </c>
      <c r="FN401" s="22">
        <v>7</v>
      </c>
      <c r="FO401" s="22">
        <v>3</v>
      </c>
    </row>
    <row r="402" spans="19:171" ht="15" customHeight="1">
      <c r="S402" s="22" t="s">
        <v>2134</v>
      </c>
      <c r="T402" s="22">
        <v>1</v>
      </c>
      <c r="U402" s="22">
        <v>2</v>
      </c>
      <c r="V402" s="22">
        <v>6</v>
      </c>
      <c r="W402" s="22">
        <v>2</v>
      </c>
      <c r="X402" s="22">
        <v>1</v>
      </c>
      <c r="AJ402" s="22" t="s">
        <v>2243</v>
      </c>
      <c r="AK402" s="22">
        <v>3</v>
      </c>
      <c r="AL402" s="22">
        <v>3</v>
      </c>
      <c r="AM402" s="22">
        <v>7</v>
      </c>
      <c r="AN402" s="22">
        <v>4</v>
      </c>
      <c r="CS402" s="22" t="s">
        <v>2134</v>
      </c>
      <c r="CT402" s="22">
        <v>4</v>
      </c>
      <c r="CU402" s="22">
        <v>1</v>
      </c>
      <c r="CV402" s="22">
        <v>1</v>
      </c>
      <c r="CW402" s="22">
        <v>4</v>
      </c>
      <c r="CY402" s="22" t="s">
        <v>2134</v>
      </c>
      <c r="CZ402" s="22">
        <v>4</v>
      </c>
      <c r="DA402" s="22">
        <v>1</v>
      </c>
      <c r="DB402" s="22">
        <v>1</v>
      </c>
      <c r="DC402" s="22">
        <v>4</v>
      </c>
      <c r="DE402" s="22" t="s">
        <v>2134</v>
      </c>
      <c r="DF402" s="22">
        <v>4</v>
      </c>
      <c r="DG402" s="22">
        <v>1</v>
      </c>
      <c r="DH402" s="22">
        <v>1</v>
      </c>
      <c r="DI402" s="22">
        <v>4</v>
      </c>
      <c r="EM402" s="22" t="s">
        <v>2134</v>
      </c>
      <c r="EN402" s="22">
        <v>4</v>
      </c>
      <c r="EO402" s="22">
        <v>2</v>
      </c>
      <c r="EP402" s="22">
        <v>1</v>
      </c>
      <c r="EQ402" s="22">
        <v>1</v>
      </c>
      <c r="EX402" s="22" t="s">
        <v>2134</v>
      </c>
      <c r="EY402" s="22">
        <v>4</v>
      </c>
      <c r="EZ402" s="22">
        <v>1</v>
      </c>
      <c r="FA402" s="22">
        <v>7</v>
      </c>
      <c r="FB402" s="22">
        <v>4</v>
      </c>
      <c r="FE402" s="22" t="s">
        <v>2134</v>
      </c>
      <c r="FF402" s="22">
        <v>4</v>
      </c>
      <c r="FG402" s="22">
        <v>1</v>
      </c>
      <c r="FH402" s="22">
        <v>7</v>
      </c>
      <c r="FI402" s="22">
        <v>4</v>
      </c>
      <c r="FK402" s="22" t="s">
        <v>2134</v>
      </c>
      <c r="FL402" s="22">
        <v>4</v>
      </c>
      <c r="FM402" s="22">
        <v>1</v>
      </c>
      <c r="FN402" s="22">
        <v>7</v>
      </c>
      <c r="FO402" s="22">
        <v>4</v>
      </c>
    </row>
    <row r="403" spans="19:171" ht="15.75" thickBot="1">
      <c r="S403" s="22" t="s">
        <v>2134</v>
      </c>
      <c r="T403" s="22">
        <v>1</v>
      </c>
      <c r="U403" s="22">
        <v>2</v>
      </c>
      <c r="V403" s="22">
        <v>6</v>
      </c>
      <c r="W403" s="22">
        <v>2</v>
      </c>
      <c r="X403" s="22">
        <v>2</v>
      </c>
      <c r="AJ403" s="271">
        <v>9254886</v>
      </c>
      <c r="AK403" s="22">
        <v>3</v>
      </c>
      <c r="AL403" s="22">
        <v>3</v>
      </c>
      <c r="AM403" s="22">
        <v>7</v>
      </c>
      <c r="AN403" s="22">
        <v>5</v>
      </c>
      <c r="CS403" s="22" t="s">
        <v>2134</v>
      </c>
      <c r="CT403" s="22">
        <v>4</v>
      </c>
      <c r="CU403" s="22">
        <v>1</v>
      </c>
      <c r="CV403" s="22">
        <v>1</v>
      </c>
      <c r="CW403" s="22">
        <v>5</v>
      </c>
      <c r="CY403" s="22" t="s">
        <v>2134</v>
      </c>
      <c r="CZ403" s="22">
        <v>4</v>
      </c>
      <c r="DA403" s="22">
        <v>1</v>
      </c>
      <c r="DB403" s="22">
        <v>1</v>
      </c>
      <c r="DC403" s="22">
        <v>5</v>
      </c>
      <c r="DE403" s="22" t="s">
        <v>2134</v>
      </c>
      <c r="DF403" s="22">
        <v>4</v>
      </c>
      <c r="DG403" s="22">
        <v>1</v>
      </c>
      <c r="DH403" s="22">
        <v>1</v>
      </c>
      <c r="DI403" s="22">
        <v>5</v>
      </c>
      <c r="EM403" s="22" t="s">
        <v>2134</v>
      </c>
      <c r="EN403" s="22">
        <v>4</v>
      </c>
      <c r="EO403" s="22">
        <v>2</v>
      </c>
      <c r="EP403" s="22">
        <v>1</v>
      </c>
      <c r="EQ403" s="22">
        <v>2</v>
      </c>
      <c r="EX403" s="22" t="s">
        <v>2134</v>
      </c>
      <c r="EY403" s="22">
        <v>4</v>
      </c>
      <c r="EZ403" s="22">
        <v>1</v>
      </c>
      <c r="FA403" s="22">
        <v>8</v>
      </c>
      <c r="FB403" s="22">
        <v>1</v>
      </c>
      <c r="FE403" s="22" t="s">
        <v>2134</v>
      </c>
      <c r="FF403" s="22">
        <v>4</v>
      </c>
      <c r="FG403" s="22">
        <v>1</v>
      </c>
      <c r="FH403" s="22">
        <v>8</v>
      </c>
      <c r="FI403" s="22">
        <v>1</v>
      </c>
      <c r="FK403" s="22" t="s">
        <v>2134</v>
      </c>
      <c r="FL403" s="22">
        <v>4</v>
      </c>
      <c r="FM403" s="22">
        <v>1</v>
      </c>
      <c r="FN403" s="22">
        <v>8</v>
      </c>
      <c r="FO403" s="22">
        <v>1</v>
      </c>
    </row>
    <row r="404" spans="19:171">
      <c r="S404" s="22" t="s">
        <v>2134</v>
      </c>
      <c r="T404" s="22">
        <v>1</v>
      </c>
      <c r="U404" s="22">
        <v>2</v>
      </c>
      <c r="V404" s="22">
        <v>6</v>
      </c>
      <c r="W404" s="22">
        <v>2</v>
      </c>
      <c r="X404" s="22">
        <v>3</v>
      </c>
      <c r="AJ404" s="22" t="s">
        <v>2692</v>
      </c>
      <c r="AK404" s="22">
        <v>3</v>
      </c>
      <c r="AL404" s="22">
        <v>4</v>
      </c>
      <c r="AM404" s="22">
        <v>1</v>
      </c>
      <c r="AN404" s="22">
        <v>1</v>
      </c>
      <c r="CS404" s="22" t="s">
        <v>2134</v>
      </c>
      <c r="CT404" s="22">
        <v>4</v>
      </c>
      <c r="CU404" s="22">
        <v>1</v>
      </c>
      <c r="CV404" s="22">
        <v>1</v>
      </c>
      <c r="CW404" s="22">
        <v>6</v>
      </c>
      <c r="CY404" s="22" t="s">
        <v>2134</v>
      </c>
      <c r="CZ404" s="22">
        <v>4</v>
      </c>
      <c r="DA404" s="22">
        <v>1</v>
      </c>
      <c r="DB404" s="22">
        <v>1</v>
      </c>
      <c r="DC404" s="22">
        <v>6</v>
      </c>
      <c r="DE404" s="22" t="s">
        <v>2134</v>
      </c>
      <c r="DF404" s="22">
        <v>4</v>
      </c>
      <c r="DG404" s="22">
        <v>1</v>
      </c>
      <c r="DH404" s="22">
        <v>1</v>
      </c>
      <c r="DI404" s="22">
        <v>6</v>
      </c>
      <c r="EM404" s="22" t="s">
        <v>2134</v>
      </c>
      <c r="EN404" s="22">
        <v>4</v>
      </c>
      <c r="EO404" s="22">
        <v>2</v>
      </c>
      <c r="EP404" s="22">
        <v>1</v>
      </c>
      <c r="EQ404" s="22">
        <v>3</v>
      </c>
      <c r="EX404" s="22" t="s">
        <v>2134</v>
      </c>
      <c r="EY404" s="22">
        <v>4</v>
      </c>
      <c r="EZ404" s="22">
        <v>1</v>
      </c>
      <c r="FA404" s="22">
        <v>8</v>
      </c>
      <c r="FB404" s="22">
        <v>2</v>
      </c>
      <c r="FE404" s="22" t="s">
        <v>2134</v>
      </c>
      <c r="FF404" s="22">
        <v>4</v>
      </c>
      <c r="FG404" s="22">
        <v>1</v>
      </c>
      <c r="FH404" s="22">
        <v>8</v>
      </c>
      <c r="FI404" s="22">
        <v>2</v>
      </c>
      <c r="FK404" s="22" t="s">
        <v>2134</v>
      </c>
      <c r="FL404" s="22">
        <v>4</v>
      </c>
      <c r="FM404" s="22">
        <v>1</v>
      </c>
      <c r="FN404" s="22">
        <v>8</v>
      </c>
      <c r="FO404" s="22">
        <v>2</v>
      </c>
    </row>
    <row r="405" spans="19:171">
      <c r="S405" s="22" t="s">
        <v>2134</v>
      </c>
      <c r="T405" s="22">
        <v>1</v>
      </c>
      <c r="U405" s="22">
        <v>2</v>
      </c>
      <c r="V405" s="22">
        <v>6</v>
      </c>
      <c r="W405" s="22">
        <v>2</v>
      </c>
      <c r="X405" s="22">
        <v>4</v>
      </c>
      <c r="AJ405" s="22" t="s">
        <v>2134</v>
      </c>
      <c r="AK405" s="22">
        <v>3</v>
      </c>
      <c r="AL405" s="22">
        <v>4</v>
      </c>
      <c r="AM405" s="22">
        <v>1</v>
      </c>
      <c r="AN405" s="22">
        <v>2</v>
      </c>
      <c r="CS405" s="22" t="s">
        <v>2134</v>
      </c>
      <c r="CT405" s="22">
        <v>4</v>
      </c>
      <c r="CU405" s="22">
        <v>1</v>
      </c>
      <c r="CV405" s="22">
        <v>1</v>
      </c>
      <c r="CW405" s="22">
        <v>7</v>
      </c>
      <c r="CY405" s="22" t="s">
        <v>2134</v>
      </c>
      <c r="CZ405" s="22">
        <v>4</v>
      </c>
      <c r="DA405" s="22">
        <v>1</v>
      </c>
      <c r="DB405" s="22">
        <v>1</v>
      </c>
      <c r="DC405" s="22">
        <v>7</v>
      </c>
      <c r="DE405" s="22" t="s">
        <v>2134</v>
      </c>
      <c r="DF405" s="22">
        <v>4</v>
      </c>
      <c r="DG405" s="22">
        <v>1</v>
      </c>
      <c r="DH405" s="22">
        <v>1</v>
      </c>
      <c r="DI405" s="22">
        <v>7</v>
      </c>
      <c r="EM405" s="22" t="s">
        <v>2134</v>
      </c>
      <c r="EN405" s="22">
        <v>4</v>
      </c>
      <c r="EO405" s="22">
        <v>2</v>
      </c>
      <c r="EP405" s="22">
        <v>1</v>
      </c>
      <c r="EQ405" s="22">
        <v>4</v>
      </c>
      <c r="EX405" s="22" t="s">
        <v>2134</v>
      </c>
      <c r="EY405" s="22">
        <v>4</v>
      </c>
      <c r="EZ405" s="22">
        <v>1</v>
      </c>
      <c r="FA405" s="22">
        <v>8</v>
      </c>
      <c r="FB405" s="22">
        <v>3</v>
      </c>
      <c r="FE405" s="22" t="s">
        <v>2134</v>
      </c>
      <c r="FF405" s="22">
        <v>4</v>
      </c>
      <c r="FG405" s="22">
        <v>1</v>
      </c>
      <c r="FH405" s="22">
        <v>8</v>
      </c>
      <c r="FI405" s="22">
        <v>3</v>
      </c>
      <c r="FK405" s="22" t="s">
        <v>2134</v>
      </c>
      <c r="FL405" s="22">
        <v>4</v>
      </c>
      <c r="FM405" s="22">
        <v>1</v>
      </c>
      <c r="FN405" s="22">
        <v>8</v>
      </c>
      <c r="FO405" s="22">
        <v>3</v>
      </c>
    </row>
    <row r="406" spans="19:171">
      <c r="S406" s="22" t="s">
        <v>2134</v>
      </c>
      <c r="T406" s="22">
        <v>1</v>
      </c>
      <c r="U406" s="22">
        <v>2</v>
      </c>
      <c r="V406" s="22">
        <v>6</v>
      </c>
      <c r="W406" s="22">
        <v>3</v>
      </c>
      <c r="X406" s="22">
        <v>1</v>
      </c>
      <c r="AJ406" s="22" t="s">
        <v>2134</v>
      </c>
      <c r="AK406" s="22">
        <v>3</v>
      </c>
      <c r="AL406" s="22">
        <v>4</v>
      </c>
      <c r="AM406" s="22">
        <v>1</v>
      </c>
      <c r="AN406" s="22">
        <v>3</v>
      </c>
      <c r="CS406" s="22" t="s">
        <v>2134</v>
      </c>
      <c r="CT406" s="22">
        <v>4</v>
      </c>
      <c r="CU406" s="22">
        <v>1</v>
      </c>
      <c r="CV406" s="22">
        <v>1</v>
      </c>
      <c r="CW406" s="22">
        <v>8</v>
      </c>
      <c r="CY406" s="22" t="s">
        <v>2134</v>
      </c>
      <c r="CZ406" s="22">
        <v>4</v>
      </c>
      <c r="DA406" s="22">
        <v>1</v>
      </c>
      <c r="DB406" s="22">
        <v>1</v>
      </c>
      <c r="DC406" s="22">
        <v>8</v>
      </c>
      <c r="DE406" s="22" t="s">
        <v>2134</v>
      </c>
      <c r="DF406" s="22">
        <v>4</v>
      </c>
      <c r="DG406" s="22">
        <v>1</v>
      </c>
      <c r="DH406" s="22">
        <v>1</v>
      </c>
      <c r="DI406" s="22">
        <v>8</v>
      </c>
      <c r="EM406" s="22" t="s">
        <v>2134</v>
      </c>
      <c r="EN406" s="22">
        <v>4</v>
      </c>
      <c r="EO406" s="22">
        <v>2</v>
      </c>
      <c r="EP406" s="22">
        <v>1</v>
      </c>
      <c r="EQ406" s="22">
        <v>5</v>
      </c>
      <c r="EX406" s="22" t="s">
        <v>2134</v>
      </c>
      <c r="EY406" s="22">
        <v>4</v>
      </c>
      <c r="EZ406" s="22">
        <v>1</v>
      </c>
      <c r="FA406" s="22">
        <v>8</v>
      </c>
      <c r="FB406" s="22">
        <v>4</v>
      </c>
      <c r="FE406" s="22" t="s">
        <v>2134</v>
      </c>
      <c r="FF406" s="22">
        <v>4</v>
      </c>
      <c r="FG406" s="22">
        <v>1</v>
      </c>
      <c r="FH406" s="22">
        <v>8</v>
      </c>
      <c r="FI406" s="22">
        <v>4</v>
      </c>
      <c r="FK406" s="22" t="s">
        <v>2134</v>
      </c>
      <c r="FL406" s="22">
        <v>4</v>
      </c>
      <c r="FM406" s="22">
        <v>1</v>
      </c>
      <c r="FN406" s="22">
        <v>8</v>
      </c>
      <c r="FO406" s="22">
        <v>4</v>
      </c>
    </row>
    <row r="407" spans="19:171">
      <c r="S407" s="22" t="s">
        <v>2134</v>
      </c>
      <c r="T407" s="22">
        <v>1</v>
      </c>
      <c r="U407" s="22">
        <v>2</v>
      </c>
      <c r="V407" s="22">
        <v>6</v>
      </c>
      <c r="W407" s="22">
        <v>3</v>
      </c>
      <c r="X407" s="22">
        <v>2</v>
      </c>
      <c r="AJ407" s="22" t="s">
        <v>2134</v>
      </c>
      <c r="AK407" s="22">
        <v>3</v>
      </c>
      <c r="AL407" s="22">
        <v>4</v>
      </c>
      <c r="AM407" s="22">
        <v>1</v>
      </c>
      <c r="AN407" s="22">
        <v>4</v>
      </c>
      <c r="CS407" s="22" t="s">
        <v>2134</v>
      </c>
      <c r="CT407" s="22">
        <v>4</v>
      </c>
      <c r="CU407" s="22">
        <v>1</v>
      </c>
      <c r="CV407" s="22">
        <v>2</v>
      </c>
      <c r="CW407" s="22">
        <v>1</v>
      </c>
      <c r="CY407" s="22" t="s">
        <v>2134</v>
      </c>
      <c r="CZ407" s="22">
        <v>4</v>
      </c>
      <c r="DA407" s="22">
        <v>1</v>
      </c>
      <c r="DB407" s="22">
        <v>2</v>
      </c>
      <c r="DC407" s="22">
        <v>1</v>
      </c>
      <c r="DE407" s="22" t="s">
        <v>2134</v>
      </c>
      <c r="DF407" s="22">
        <v>4</v>
      </c>
      <c r="DG407" s="22">
        <v>1</v>
      </c>
      <c r="DH407" s="22">
        <v>2</v>
      </c>
      <c r="DI407" s="22">
        <v>1</v>
      </c>
      <c r="EM407" s="22" t="s">
        <v>2134</v>
      </c>
      <c r="EN407" s="22">
        <v>4</v>
      </c>
      <c r="EO407" s="22">
        <v>2</v>
      </c>
      <c r="EP407" s="22">
        <v>1</v>
      </c>
      <c r="EQ407" s="22">
        <v>6</v>
      </c>
      <c r="EX407" s="22" t="s">
        <v>2134</v>
      </c>
      <c r="EY407" s="22">
        <v>4</v>
      </c>
      <c r="EZ407" s="22">
        <v>1</v>
      </c>
      <c r="FA407" s="22">
        <v>9</v>
      </c>
      <c r="FB407" s="22">
        <v>1</v>
      </c>
      <c r="FE407" s="22" t="s">
        <v>2134</v>
      </c>
      <c r="FF407" s="22">
        <v>4</v>
      </c>
      <c r="FG407" s="22">
        <v>1</v>
      </c>
      <c r="FH407" s="22">
        <v>9</v>
      </c>
      <c r="FI407" s="22">
        <v>1</v>
      </c>
      <c r="FK407" s="22" t="s">
        <v>2134</v>
      </c>
      <c r="FL407" s="22">
        <v>4</v>
      </c>
      <c r="FM407" s="22">
        <v>1</v>
      </c>
      <c r="FN407" s="22">
        <v>9</v>
      </c>
      <c r="FO407" s="22">
        <v>1</v>
      </c>
    </row>
    <row r="408" spans="19:171">
      <c r="S408" s="22" t="s">
        <v>2134</v>
      </c>
      <c r="T408" s="22">
        <v>1</v>
      </c>
      <c r="U408" s="22">
        <v>2</v>
      </c>
      <c r="V408" s="22">
        <v>6</v>
      </c>
      <c r="W408" s="22">
        <v>3</v>
      </c>
      <c r="X408" s="22">
        <v>3</v>
      </c>
      <c r="AJ408" s="22" t="s">
        <v>2134</v>
      </c>
      <c r="AK408" s="22">
        <v>3</v>
      </c>
      <c r="AL408" s="22">
        <v>4</v>
      </c>
      <c r="AM408" s="22">
        <v>1</v>
      </c>
      <c r="AN408" s="22">
        <v>5</v>
      </c>
      <c r="CS408" s="22" t="s">
        <v>2134</v>
      </c>
      <c r="CT408" s="22">
        <v>4</v>
      </c>
      <c r="CU408" s="22">
        <v>1</v>
      </c>
      <c r="CV408" s="22">
        <v>2</v>
      </c>
      <c r="CW408" s="22">
        <v>2</v>
      </c>
      <c r="CY408" s="22" t="s">
        <v>2134</v>
      </c>
      <c r="CZ408" s="22">
        <v>4</v>
      </c>
      <c r="DA408" s="22">
        <v>1</v>
      </c>
      <c r="DB408" s="22">
        <v>2</v>
      </c>
      <c r="DC408" s="22">
        <v>2</v>
      </c>
      <c r="DE408" s="22" t="s">
        <v>2134</v>
      </c>
      <c r="DF408" s="22">
        <v>4</v>
      </c>
      <c r="DG408" s="22">
        <v>1</v>
      </c>
      <c r="DH408" s="22">
        <v>2</v>
      </c>
      <c r="DI408" s="22">
        <v>2</v>
      </c>
      <c r="EM408" s="22" t="s">
        <v>2134</v>
      </c>
      <c r="EN408" s="22">
        <v>4</v>
      </c>
      <c r="EO408" s="22">
        <v>2</v>
      </c>
      <c r="EP408" s="22">
        <v>1</v>
      </c>
      <c r="EQ408" s="22">
        <v>7</v>
      </c>
      <c r="EX408" s="22" t="s">
        <v>2134</v>
      </c>
      <c r="EY408" s="22">
        <v>4</v>
      </c>
      <c r="EZ408" s="22">
        <v>1</v>
      </c>
      <c r="FA408" s="22">
        <v>9</v>
      </c>
      <c r="FB408" s="22">
        <v>2</v>
      </c>
      <c r="FE408" s="22" t="s">
        <v>2134</v>
      </c>
      <c r="FF408" s="22">
        <v>4</v>
      </c>
      <c r="FG408" s="22">
        <v>1</v>
      </c>
      <c r="FH408" s="22">
        <v>9</v>
      </c>
      <c r="FI408" s="22">
        <v>2</v>
      </c>
      <c r="FK408" s="22" t="s">
        <v>2134</v>
      </c>
      <c r="FL408" s="22">
        <v>4</v>
      </c>
      <c r="FM408" s="22">
        <v>1</v>
      </c>
      <c r="FN408" s="22">
        <v>9</v>
      </c>
      <c r="FO408" s="22">
        <v>2</v>
      </c>
    </row>
    <row r="409" spans="19:171">
      <c r="S409" s="22" t="s">
        <v>2134</v>
      </c>
      <c r="T409" s="22">
        <v>1</v>
      </c>
      <c r="U409" s="22">
        <v>2</v>
      </c>
      <c r="V409" s="22">
        <v>6</v>
      </c>
      <c r="W409" s="22">
        <v>3</v>
      </c>
      <c r="X409" s="22">
        <v>4</v>
      </c>
      <c r="AJ409" s="22" t="s">
        <v>2693</v>
      </c>
      <c r="AK409" s="22">
        <v>3</v>
      </c>
      <c r="AL409" s="22">
        <v>4</v>
      </c>
      <c r="AM409" s="22">
        <v>2</v>
      </c>
      <c r="AN409" s="22">
        <v>1</v>
      </c>
      <c r="CS409" s="22" t="s">
        <v>2134</v>
      </c>
      <c r="CT409" s="22">
        <v>4</v>
      </c>
      <c r="CU409" s="22">
        <v>1</v>
      </c>
      <c r="CV409" s="22">
        <v>2</v>
      </c>
      <c r="CW409" s="22">
        <v>3</v>
      </c>
      <c r="CY409" s="22" t="s">
        <v>2134</v>
      </c>
      <c r="CZ409" s="22">
        <v>4</v>
      </c>
      <c r="DA409" s="22">
        <v>1</v>
      </c>
      <c r="DB409" s="22">
        <v>2</v>
      </c>
      <c r="DC409" s="22">
        <v>3</v>
      </c>
      <c r="DE409" s="22" t="s">
        <v>2134</v>
      </c>
      <c r="DF409" s="22">
        <v>4</v>
      </c>
      <c r="DG409" s="22">
        <v>1</v>
      </c>
      <c r="DH409" s="22">
        <v>2</v>
      </c>
      <c r="DI409" s="22">
        <v>3</v>
      </c>
      <c r="EM409" s="22" t="s">
        <v>2134</v>
      </c>
      <c r="EN409" s="22">
        <v>4</v>
      </c>
      <c r="EO409" s="22">
        <v>2</v>
      </c>
      <c r="EP409" s="22">
        <v>1</v>
      </c>
      <c r="EQ409" s="22">
        <v>8</v>
      </c>
      <c r="EX409" s="22" t="s">
        <v>2134</v>
      </c>
      <c r="EY409" s="22">
        <v>4</v>
      </c>
      <c r="EZ409" s="22">
        <v>1</v>
      </c>
      <c r="FA409" s="22">
        <v>9</v>
      </c>
      <c r="FB409" s="22">
        <v>3</v>
      </c>
      <c r="FE409" s="22" t="s">
        <v>2134</v>
      </c>
      <c r="FF409" s="22">
        <v>4</v>
      </c>
      <c r="FG409" s="22">
        <v>1</v>
      </c>
      <c r="FH409" s="22">
        <v>9</v>
      </c>
      <c r="FI409" s="22">
        <v>3</v>
      </c>
      <c r="FK409" s="22" t="s">
        <v>2134</v>
      </c>
      <c r="FL409" s="22">
        <v>4</v>
      </c>
      <c r="FM409" s="22">
        <v>1</v>
      </c>
      <c r="FN409" s="22">
        <v>9</v>
      </c>
      <c r="FO409" s="22">
        <v>3</v>
      </c>
    </row>
    <row r="410" spans="19:171">
      <c r="S410" s="22" t="s">
        <v>2134</v>
      </c>
      <c r="T410" s="22">
        <v>1</v>
      </c>
      <c r="U410" s="22">
        <v>2</v>
      </c>
      <c r="V410" s="22">
        <v>6</v>
      </c>
      <c r="W410" s="22">
        <v>4</v>
      </c>
      <c r="X410" s="22">
        <v>1</v>
      </c>
      <c r="AJ410" s="22">
        <v>9234541</v>
      </c>
      <c r="AK410" s="22">
        <v>3</v>
      </c>
      <c r="AL410" s="22">
        <v>4</v>
      </c>
      <c r="AM410" s="22">
        <v>2</v>
      </c>
      <c r="AN410" s="22">
        <v>2</v>
      </c>
      <c r="CS410" s="22" t="s">
        <v>2134</v>
      </c>
      <c r="CT410" s="22">
        <v>4</v>
      </c>
      <c r="CU410" s="22">
        <v>1</v>
      </c>
      <c r="CV410" s="22">
        <v>2</v>
      </c>
      <c r="CW410" s="22">
        <v>4</v>
      </c>
      <c r="CY410" s="22" t="s">
        <v>2134</v>
      </c>
      <c r="CZ410" s="22">
        <v>4</v>
      </c>
      <c r="DA410" s="22">
        <v>1</v>
      </c>
      <c r="DB410" s="22">
        <v>2</v>
      </c>
      <c r="DC410" s="22">
        <v>4</v>
      </c>
      <c r="DE410" s="22" t="s">
        <v>2134</v>
      </c>
      <c r="DF410" s="22">
        <v>4</v>
      </c>
      <c r="DG410" s="22">
        <v>1</v>
      </c>
      <c r="DH410" s="22">
        <v>2</v>
      </c>
      <c r="DI410" s="22">
        <v>4</v>
      </c>
      <c r="EM410" s="22" t="s">
        <v>2134</v>
      </c>
      <c r="EN410" s="22">
        <v>4</v>
      </c>
      <c r="EO410" s="22">
        <v>2</v>
      </c>
      <c r="EP410" s="22">
        <v>1</v>
      </c>
      <c r="EQ410" s="22">
        <v>9</v>
      </c>
      <c r="EX410" s="22" t="s">
        <v>2134</v>
      </c>
      <c r="EY410" s="22">
        <v>4</v>
      </c>
      <c r="EZ410" s="22">
        <v>1</v>
      </c>
      <c r="FA410" s="22">
        <v>9</v>
      </c>
      <c r="FB410" s="22">
        <v>4</v>
      </c>
      <c r="FE410" s="22" t="s">
        <v>2134</v>
      </c>
      <c r="FF410" s="22">
        <v>4</v>
      </c>
      <c r="FG410" s="22">
        <v>1</v>
      </c>
      <c r="FH410" s="22">
        <v>9</v>
      </c>
      <c r="FI410" s="22">
        <v>4</v>
      </c>
      <c r="FK410" s="22" t="s">
        <v>2134</v>
      </c>
      <c r="FL410" s="22">
        <v>4</v>
      </c>
      <c r="FM410" s="22">
        <v>1</v>
      </c>
      <c r="FN410" s="22">
        <v>9</v>
      </c>
      <c r="FO410" s="22">
        <v>4</v>
      </c>
    </row>
    <row r="411" spans="19:171">
      <c r="S411" s="22" t="s">
        <v>2134</v>
      </c>
      <c r="T411" s="22">
        <v>1</v>
      </c>
      <c r="U411" s="22">
        <v>2</v>
      </c>
      <c r="V411" s="22">
        <v>6</v>
      </c>
      <c r="W411" s="22">
        <v>4</v>
      </c>
      <c r="X411" s="22">
        <v>2</v>
      </c>
      <c r="AJ411" s="22">
        <v>9248751</v>
      </c>
      <c r="AK411" s="22">
        <v>3</v>
      </c>
      <c r="AL411" s="22">
        <v>4</v>
      </c>
      <c r="AM411" s="22">
        <v>2</v>
      </c>
      <c r="AN411" s="22">
        <v>3</v>
      </c>
      <c r="CS411" s="22" t="s">
        <v>2134</v>
      </c>
      <c r="CT411" s="22">
        <v>4</v>
      </c>
      <c r="CU411" s="22">
        <v>1</v>
      </c>
      <c r="CV411" s="22">
        <v>2</v>
      </c>
      <c r="CW411" s="22">
        <v>5</v>
      </c>
      <c r="CY411" s="22" t="s">
        <v>2134</v>
      </c>
      <c r="CZ411" s="22">
        <v>4</v>
      </c>
      <c r="DA411" s="22">
        <v>1</v>
      </c>
      <c r="DB411" s="22">
        <v>2</v>
      </c>
      <c r="DC411" s="22">
        <v>5</v>
      </c>
      <c r="DE411" s="22" t="s">
        <v>2134</v>
      </c>
      <c r="DF411" s="22">
        <v>4</v>
      </c>
      <c r="DG411" s="22">
        <v>1</v>
      </c>
      <c r="DH411" s="22">
        <v>2</v>
      </c>
      <c r="DI411" s="22">
        <v>5</v>
      </c>
      <c r="EM411" s="22" t="s">
        <v>2134</v>
      </c>
      <c r="EN411" s="22">
        <v>4</v>
      </c>
      <c r="EO411" s="22">
        <v>2</v>
      </c>
      <c r="EP411" s="22">
        <v>2</v>
      </c>
      <c r="EQ411" s="22">
        <v>1</v>
      </c>
      <c r="EX411" s="22" t="s">
        <v>2134</v>
      </c>
      <c r="EY411" s="22">
        <v>4</v>
      </c>
      <c r="EZ411" s="22">
        <v>2</v>
      </c>
      <c r="FA411" s="22">
        <v>1</v>
      </c>
      <c r="FB411" s="22">
        <v>1</v>
      </c>
      <c r="FE411" s="22" t="s">
        <v>2134</v>
      </c>
      <c r="FF411" s="22">
        <v>4</v>
      </c>
      <c r="FG411" s="22">
        <v>2</v>
      </c>
      <c r="FH411" s="22">
        <v>1</v>
      </c>
      <c r="FI411" s="22">
        <v>1</v>
      </c>
      <c r="FK411" s="22" t="s">
        <v>2134</v>
      </c>
      <c r="FL411" s="22">
        <v>4</v>
      </c>
      <c r="FM411" s="22">
        <v>2</v>
      </c>
      <c r="FN411" s="22">
        <v>1</v>
      </c>
      <c r="FO411" s="22">
        <v>1</v>
      </c>
    </row>
    <row r="412" spans="19:171">
      <c r="S412" s="22" t="s">
        <v>2134</v>
      </c>
      <c r="T412" s="22">
        <v>1</v>
      </c>
      <c r="U412" s="22">
        <v>2</v>
      </c>
      <c r="V412" s="22">
        <v>6</v>
      </c>
      <c r="W412" s="22">
        <v>4</v>
      </c>
      <c r="X412" s="22">
        <v>3</v>
      </c>
      <c r="AJ412" s="22" t="s">
        <v>2243</v>
      </c>
      <c r="AK412" s="22">
        <v>3</v>
      </c>
      <c r="AL412" s="22">
        <v>4</v>
      </c>
      <c r="AM412" s="22">
        <v>2</v>
      </c>
      <c r="AN412" s="22">
        <v>4</v>
      </c>
      <c r="CS412" s="22" t="s">
        <v>2134</v>
      </c>
      <c r="CT412" s="22">
        <v>4</v>
      </c>
      <c r="CU412" s="22">
        <v>1</v>
      </c>
      <c r="CV412" s="22">
        <v>2</v>
      </c>
      <c r="CW412" s="22">
        <v>6</v>
      </c>
      <c r="CY412" s="22" t="s">
        <v>2134</v>
      </c>
      <c r="CZ412" s="22">
        <v>4</v>
      </c>
      <c r="DA412" s="22">
        <v>1</v>
      </c>
      <c r="DB412" s="22">
        <v>2</v>
      </c>
      <c r="DC412" s="22">
        <v>6</v>
      </c>
      <c r="DE412" s="22" t="s">
        <v>2134</v>
      </c>
      <c r="DF412" s="22">
        <v>4</v>
      </c>
      <c r="DG412" s="22">
        <v>1</v>
      </c>
      <c r="DH412" s="22">
        <v>2</v>
      </c>
      <c r="DI412" s="22">
        <v>6</v>
      </c>
      <c r="EM412" s="22" t="s">
        <v>2134</v>
      </c>
      <c r="EN412" s="22">
        <v>4</v>
      </c>
      <c r="EO412" s="22">
        <v>2</v>
      </c>
      <c r="EP412" s="22">
        <v>2</v>
      </c>
      <c r="EQ412" s="22">
        <v>2</v>
      </c>
      <c r="EX412" s="22" t="s">
        <v>2134</v>
      </c>
      <c r="EY412" s="22">
        <v>4</v>
      </c>
      <c r="EZ412" s="22">
        <v>2</v>
      </c>
      <c r="FA412" s="22">
        <v>1</v>
      </c>
      <c r="FB412" s="22">
        <v>2</v>
      </c>
      <c r="FE412" s="22" t="s">
        <v>2134</v>
      </c>
      <c r="FF412" s="22">
        <v>4</v>
      </c>
      <c r="FG412" s="22">
        <v>2</v>
      </c>
      <c r="FH412" s="22">
        <v>1</v>
      </c>
      <c r="FI412" s="22">
        <v>2</v>
      </c>
      <c r="FK412" s="22" t="s">
        <v>2134</v>
      </c>
      <c r="FL412" s="22">
        <v>4</v>
      </c>
      <c r="FM412" s="22">
        <v>2</v>
      </c>
      <c r="FN412" s="22">
        <v>1</v>
      </c>
      <c r="FO412" s="22">
        <v>2</v>
      </c>
    </row>
    <row r="413" spans="19:171">
      <c r="S413" s="22" t="s">
        <v>2134</v>
      </c>
      <c r="T413" s="22">
        <v>1</v>
      </c>
      <c r="U413" s="22">
        <v>2</v>
      </c>
      <c r="V413" s="22">
        <v>6</v>
      </c>
      <c r="W413" s="22">
        <v>4</v>
      </c>
      <c r="X413" s="22">
        <v>4</v>
      </c>
      <c r="AJ413" s="22" t="s">
        <v>2243</v>
      </c>
      <c r="AK413" s="22">
        <v>3</v>
      </c>
      <c r="AL413" s="22">
        <v>4</v>
      </c>
      <c r="AM413" s="22">
        <v>2</v>
      </c>
      <c r="AN413" s="22">
        <v>5</v>
      </c>
      <c r="CS413" s="22" t="s">
        <v>2134</v>
      </c>
      <c r="CT413" s="22">
        <v>4</v>
      </c>
      <c r="CU413" s="22">
        <v>1</v>
      </c>
      <c r="CV413" s="22">
        <v>2</v>
      </c>
      <c r="CW413" s="22">
        <v>7</v>
      </c>
      <c r="CY413" s="22" t="s">
        <v>2134</v>
      </c>
      <c r="CZ413" s="22">
        <v>4</v>
      </c>
      <c r="DA413" s="22">
        <v>1</v>
      </c>
      <c r="DB413" s="22">
        <v>2</v>
      </c>
      <c r="DC413" s="22">
        <v>7</v>
      </c>
      <c r="DE413" s="22" t="s">
        <v>2134</v>
      </c>
      <c r="DF413" s="22">
        <v>4</v>
      </c>
      <c r="DG413" s="22">
        <v>1</v>
      </c>
      <c r="DH413" s="22">
        <v>2</v>
      </c>
      <c r="DI413" s="22">
        <v>7</v>
      </c>
      <c r="EM413" s="22" t="s">
        <v>2134</v>
      </c>
      <c r="EN413" s="22">
        <v>4</v>
      </c>
      <c r="EO413" s="22">
        <v>2</v>
      </c>
      <c r="EP413" s="22">
        <v>2</v>
      </c>
      <c r="EQ413" s="22">
        <v>3</v>
      </c>
      <c r="EX413" s="22" t="s">
        <v>2134</v>
      </c>
      <c r="EY413" s="22">
        <v>4</v>
      </c>
      <c r="EZ413" s="22">
        <v>2</v>
      </c>
      <c r="FA413" s="22">
        <v>1</v>
      </c>
      <c r="FB413" s="22">
        <v>3</v>
      </c>
      <c r="FE413" s="22" t="s">
        <v>2134</v>
      </c>
      <c r="FF413" s="22">
        <v>4</v>
      </c>
      <c r="FG413" s="22">
        <v>2</v>
      </c>
      <c r="FH413" s="22">
        <v>1</v>
      </c>
      <c r="FI413" s="22">
        <v>3</v>
      </c>
      <c r="FK413" s="22" t="s">
        <v>2134</v>
      </c>
      <c r="FL413" s="22">
        <v>4</v>
      </c>
      <c r="FM413" s="22">
        <v>2</v>
      </c>
      <c r="FN413" s="22">
        <v>1</v>
      </c>
      <c r="FO413" s="22">
        <v>3</v>
      </c>
    </row>
    <row r="414" spans="19:171">
      <c r="S414" s="22" t="s">
        <v>2134</v>
      </c>
      <c r="T414" s="22">
        <v>1</v>
      </c>
      <c r="U414" s="22">
        <v>2</v>
      </c>
      <c r="V414" s="22">
        <v>6</v>
      </c>
      <c r="W414" s="22">
        <v>5</v>
      </c>
      <c r="X414" s="22">
        <v>1</v>
      </c>
      <c r="AJ414" s="22" t="s">
        <v>2693</v>
      </c>
      <c r="AK414" s="22">
        <v>3</v>
      </c>
      <c r="AL414" s="22">
        <v>4</v>
      </c>
      <c r="AM414" s="22">
        <v>3</v>
      </c>
      <c r="AN414" s="22">
        <v>1</v>
      </c>
      <c r="CS414" s="22" t="s">
        <v>2134</v>
      </c>
      <c r="CT414" s="22">
        <v>4</v>
      </c>
      <c r="CU414" s="22">
        <v>1</v>
      </c>
      <c r="CV414" s="22">
        <v>2</v>
      </c>
      <c r="CW414" s="22">
        <v>8</v>
      </c>
      <c r="CY414" s="22" t="s">
        <v>2134</v>
      </c>
      <c r="CZ414" s="22">
        <v>4</v>
      </c>
      <c r="DA414" s="22">
        <v>1</v>
      </c>
      <c r="DB414" s="22">
        <v>2</v>
      </c>
      <c r="DC414" s="22">
        <v>8</v>
      </c>
      <c r="DE414" s="22" t="s">
        <v>2134</v>
      </c>
      <c r="DF414" s="22">
        <v>4</v>
      </c>
      <c r="DG414" s="22">
        <v>1</v>
      </c>
      <c r="DH414" s="22">
        <v>2</v>
      </c>
      <c r="DI414" s="22">
        <v>8</v>
      </c>
      <c r="EM414" s="22" t="s">
        <v>2134</v>
      </c>
      <c r="EN414" s="22">
        <v>4</v>
      </c>
      <c r="EO414" s="22">
        <v>2</v>
      </c>
      <c r="EP414" s="22">
        <v>2</v>
      </c>
      <c r="EQ414" s="22">
        <v>4</v>
      </c>
      <c r="EX414" s="22" t="s">
        <v>2134</v>
      </c>
      <c r="EY414" s="22">
        <v>4</v>
      </c>
      <c r="EZ414" s="22">
        <v>2</v>
      </c>
      <c r="FA414" s="22">
        <v>1</v>
      </c>
      <c r="FB414" s="22">
        <v>4</v>
      </c>
      <c r="FE414" s="22" t="s">
        <v>2134</v>
      </c>
      <c r="FF414" s="22">
        <v>4</v>
      </c>
      <c r="FG414" s="22">
        <v>2</v>
      </c>
      <c r="FH414" s="22">
        <v>1</v>
      </c>
      <c r="FI414" s="22">
        <v>4</v>
      </c>
      <c r="FK414" s="22" t="s">
        <v>2134</v>
      </c>
      <c r="FL414" s="22">
        <v>4</v>
      </c>
      <c r="FM414" s="22">
        <v>2</v>
      </c>
      <c r="FN414" s="22">
        <v>1</v>
      </c>
      <c r="FO414" s="22">
        <v>4</v>
      </c>
    </row>
    <row r="415" spans="19:171">
      <c r="S415" s="22" t="s">
        <v>2134</v>
      </c>
      <c r="T415" s="22">
        <v>1</v>
      </c>
      <c r="U415" s="22">
        <v>2</v>
      </c>
      <c r="V415" s="22">
        <v>6</v>
      </c>
      <c r="W415" s="22">
        <v>5</v>
      </c>
      <c r="X415" s="22">
        <v>2</v>
      </c>
      <c r="AJ415" s="22">
        <v>9234542</v>
      </c>
      <c r="AK415" s="22">
        <v>3</v>
      </c>
      <c r="AL415" s="22">
        <v>4</v>
      </c>
      <c r="AM415" s="22">
        <v>3</v>
      </c>
      <c r="AN415" s="22">
        <v>2</v>
      </c>
      <c r="CS415" s="22" t="s">
        <v>2134</v>
      </c>
      <c r="CT415" s="22">
        <v>4</v>
      </c>
      <c r="CU415" s="22">
        <v>1</v>
      </c>
      <c r="CV415" s="22">
        <v>3</v>
      </c>
      <c r="CW415" s="22">
        <v>1</v>
      </c>
      <c r="CY415" s="22" t="s">
        <v>2134</v>
      </c>
      <c r="CZ415" s="22">
        <v>4</v>
      </c>
      <c r="DA415" s="22">
        <v>1</v>
      </c>
      <c r="DB415" s="22">
        <v>3</v>
      </c>
      <c r="DC415" s="22">
        <v>1</v>
      </c>
      <c r="DE415" s="22" t="s">
        <v>2134</v>
      </c>
      <c r="DF415" s="22">
        <v>4</v>
      </c>
      <c r="DG415" s="22">
        <v>1</v>
      </c>
      <c r="DH415" s="22">
        <v>3</v>
      </c>
      <c r="DI415" s="22">
        <v>1</v>
      </c>
      <c r="EM415" s="22" t="s">
        <v>2134</v>
      </c>
      <c r="EN415" s="22">
        <v>4</v>
      </c>
      <c r="EO415" s="22">
        <v>2</v>
      </c>
      <c r="EP415" s="22">
        <v>2</v>
      </c>
      <c r="EQ415" s="22">
        <v>5</v>
      </c>
      <c r="EX415" s="22" t="s">
        <v>2134</v>
      </c>
      <c r="EY415" s="22">
        <v>4</v>
      </c>
      <c r="EZ415" s="22">
        <v>2</v>
      </c>
      <c r="FA415" s="22">
        <v>2</v>
      </c>
      <c r="FB415" s="22">
        <v>1</v>
      </c>
      <c r="FE415" s="22" t="s">
        <v>2134</v>
      </c>
      <c r="FF415" s="22">
        <v>4</v>
      </c>
      <c r="FG415" s="22">
        <v>2</v>
      </c>
      <c r="FH415" s="22">
        <v>2</v>
      </c>
      <c r="FI415" s="22">
        <v>1</v>
      </c>
      <c r="FK415" s="22" t="s">
        <v>2134</v>
      </c>
      <c r="FL415" s="22">
        <v>4</v>
      </c>
      <c r="FM415" s="22">
        <v>2</v>
      </c>
      <c r="FN415" s="22">
        <v>2</v>
      </c>
      <c r="FO415" s="22">
        <v>1</v>
      </c>
    </row>
    <row r="416" spans="19:171">
      <c r="S416" s="22" t="s">
        <v>2134</v>
      </c>
      <c r="T416" s="22">
        <v>1</v>
      </c>
      <c r="U416" s="22">
        <v>2</v>
      </c>
      <c r="V416" s="22">
        <v>6</v>
      </c>
      <c r="W416" s="22">
        <v>5</v>
      </c>
      <c r="X416" s="22">
        <v>3</v>
      </c>
      <c r="AJ416" s="22" t="s">
        <v>2243</v>
      </c>
      <c r="AK416" s="22">
        <v>3</v>
      </c>
      <c r="AL416" s="22">
        <v>4</v>
      </c>
      <c r="AM416" s="22">
        <v>3</v>
      </c>
      <c r="AN416" s="22">
        <v>3</v>
      </c>
      <c r="CS416" s="22" t="s">
        <v>2134</v>
      </c>
      <c r="CT416" s="22">
        <v>4</v>
      </c>
      <c r="CU416" s="22">
        <v>1</v>
      </c>
      <c r="CV416" s="22">
        <v>3</v>
      </c>
      <c r="CW416" s="22">
        <v>2</v>
      </c>
      <c r="CY416" s="22" t="s">
        <v>2134</v>
      </c>
      <c r="CZ416" s="22">
        <v>4</v>
      </c>
      <c r="DA416" s="22">
        <v>1</v>
      </c>
      <c r="DB416" s="22">
        <v>3</v>
      </c>
      <c r="DC416" s="22">
        <v>2</v>
      </c>
      <c r="DE416" s="22" t="s">
        <v>2134</v>
      </c>
      <c r="DF416" s="22">
        <v>4</v>
      </c>
      <c r="DG416" s="22">
        <v>1</v>
      </c>
      <c r="DH416" s="22">
        <v>3</v>
      </c>
      <c r="DI416" s="22">
        <v>2</v>
      </c>
      <c r="EM416" s="22" t="s">
        <v>2134</v>
      </c>
      <c r="EN416" s="22">
        <v>4</v>
      </c>
      <c r="EO416" s="22">
        <v>2</v>
      </c>
      <c r="EP416" s="22">
        <v>2</v>
      </c>
      <c r="EQ416" s="22">
        <v>6</v>
      </c>
      <c r="EX416" s="22">
        <v>9144901</v>
      </c>
      <c r="EY416" s="22">
        <v>4</v>
      </c>
      <c r="EZ416" s="22">
        <v>2</v>
      </c>
      <c r="FA416" s="22">
        <v>2</v>
      </c>
      <c r="FB416" s="22">
        <v>2</v>
      </c>
      <c r="FE416" s="22" t="s">
        <v>2134</v>
      </c>
      <c r="FF416" s="22">
        <v>4</v>
      </c>
      <c r="FG416" s="22">
        <v>2</v>
      </c>
      <c r="FH416" s="22">
        <v>2</v>
      </c>
      <c r="FI416" s="22">
        <v>2</v>
      </c>
      <c r="FK416" s="22" t="s">
        <v>2134</v>
      </c>
      <c r="FL416" s="22">
        <v>4</v>
      </c>
      <c r="FM416" s="22">
        <v>2</v>
      </c>
      <c r="FN416" s="22">
        <v>2</v>
      </c>
      <c r="FO416" s="22">
        <v>2</v>
      </c>
    </row>
    <row r="417" spans="19:171">
      <c r="S417" s="22" t="s">
        <v>2134</v>
      </c>
      <c r="T417" s="22">
        <v>1</v>
      </c>
      <c r="U417" s="22">
        <v>2</v>
      </c>
      <c r="V417" s="22">
        <v>6</v>
      </c>
      <c r="W417" s="22">
        <v>5</v>
      </c>
      <c r="X417" s="22">
        <v>4</v>
      </c>
      <c r="AJ417" s="22" t="s">
        <v>2243</v>
      </c>
      <c r="AK417" s="22">
        <v>3</v>
      </c>
      <c r="AL417" s="22">
        <v>4</v>
      </c>
      <c r="AM417" s="22">
        <v>3</v>
      </c>
      <c r="AN417" s="22">
        <v>4</v>
      </c>
      <c r="CS417" s="22" t="s">
        <v>2134</v>
      </c>
      <c r="CT417" s="22">
        <v>4</v>
      </c>
      <c r="CU417" s="22">
        <v>1</v>
      </c>
      <c r="CV417" s="22">
        <v>3</v>
      </c>
      <c r="CW417" s="22">
        <v>3</v>
      </c>
      <c r="CY417" s="22" t="s">
        <v>2134</v>
      </c>
      <c r="CZ417" s="22">
        <v>4</v>
      </c>
      <c r="DA417" s="22">
        <v>1</v>
      </c>
      <c r="DB417" s="22">
        <v>3</v>
      </c>
      <c r="DC417" s="22">
        <v>3</v>
      </c>
      <c r="DE417" s="22" t="s">
        <v>2134</v>
      </c>
      <c r="DF417" s="22">
        <v>4</v>
      </c>
      <c r="DG417" s="22">
        <v>1</v>
      </c>
      <c r="DH417" s="22">
        <v>3</v>
      </c>
      <c r="DI417" s="22">
        <v>3</v>
      </c>
      <c r="EM417" s="22" t="s">
        <v>2134</v>
      </c>
      <c r="EN417" s="22">
        <v>4</v>
      </c>
      <c r="EO417" s="22">
        <v>2</v>
      </c>
      <c r="EP417" s="22">
        <v>2</v>
      </c>
      <c r="EQ417" s="22">
        <v>7</v>
      </c>
      <c r="EX417" s="22">
        <v>9144901</v>
      </c>
      <c r="EY417" s="22">
        <v>4</v>
      </c>
      <c r="EZ417" s="22">
        <v>2</v>
      </c>
      <c r="FA417" s="22">
        <v>2</v>
      </c>
      <c r="FB417" s="22">
        <v>3</v>
      </c>
      <c r="FE417" s="22" t="s">
        <v>2134</v>
      </c>
      <c r="FF417" s="22">
        <v>4</v>
      </c>
      <c r="FG417" s="22">
        <v>2</v>
      </c>
      <c r="FH417" s="22">
        <v>2</v>
      </c>
      <c r="FI417" s="22">
        <v>3</v>
      </c>
      <c r="FK417" s="22" t="s">
        <v>2134</v>
      </c>
      <c r="FL417" s="22">
        <v>4</v>
      </c>
      <c r="FM417" s="22">
        <v>2</v>
      </c>
      <c r="FN417" s="22">
        <v>2</v>
      </c>
      <c r="FO417" s="22">
        <v>3</v>
      </c>
    </row>
    <row r="418" spans="19:171">
      <c r="S418" s="22" t="s">
        <v>2134</v>
      </c>
      <c r="T418" s="22">
        <v>1</v>
      </c>
      <c r="U418" s="22">
        <v>2</v>
      </c>
      <c r="V418" s="22">
        <v>6</v>
      </c>
      <c r="W418" s="22">
        <v>6</v>
      </c>
      <c r="X418" s="22">
        <v>1</v>
      </c>
      <c r="AJ418" s="22" t="s">
        <v>2243</v>
      </c>
      <c r="AK418" s="22">
        <v>3</v>
      </c>
      <c r="AL418" s="22">
        <v>4</v>
      </c>
      <c r="AM418" s="22">
        <v>3</v>
      </c>
      <c r="AN418" s="22">
        <v>5</v>
      </c>
      <c r="CS418" s="22" t="s">
        <v>2134</v>
      </c>
      <c r="CT418" s="22">
        <v>4</v>
      </c>
      <c r="CU418" s="22">
        <v>1</v>
      </c>
      <c r="CV418" s="22">
        <v>3</v>
      </c>
      <c r="CW418" s="22">
        <v>4</v>
      </c>
      <c r="CY418" s="22" t="s">
        <v>2134</v>
      </c>
      <c r="CZ418" s="22">
        <v>4</v>
      </c>
      <c r="DA418" s="22">
        <v>1</v>
      </c>
      <c r="DB418" s="22">
        <v>3</v>
      </c>
      <c r="DC418" s="22">
        <v>4</v>
      </c>
      <c r="DE418" s="22" t="s">
        <v>2134</v>
      </c>
      <c r="DF418" s="22">
        <v>4</v>
      </c>
      <c r="DG418" s="22">
        <v>1</v>
      </c>
      <c r="DH418" s="22">
        <v>3</v>
      </c>
      <c r="DI418" s="22">
        <v>4</v>
      </c>
      <c r="EM418" s="22" t="s">
        <v>2134</v>
      </c>
      <c r="EN418" s="22">
        <v>4</v>
      </c>
      <c r="EO418" s="22">
        <v>2</v>
      </c>
      <c r="EP418" s="22">
        <v>2</v>
      </c>
      <c r="EQ418" s="22">
        <v>8</v>
      </c>
      <c r="EX418" s="22" t="s">
        <v>2134</v>
      </c>
      <c r="EY418" s="22">
        <v>4</v>
      </c>
      <c r="EZ418" s="22">
        <v>2</v>
      </c>
      <c r="FA418" s="22">
        <v>2</v>
      </c>
      <c r="FB418" s="22">
        <v>4</v>
      </c>
      <c r="FE418" s="22" t="s">
        <v>2134</v>
      </c>
      <c r="FF418" s="22">
        <v>4</v>
      </c>
      <c r="FG418" s="22">
        <v>2</v>
      </c>
      <c r="FH418" s="22">
        <v>2</v>
      </c>
      <c r="FI418" s="22">
        <v>4</v>
      </c>
      <c r="FK418" s="22" t="s">
        <v>2134</v>
      </c>
      <c r="FL418" s="22">
        <v>4</v>
      </c>
      <c r="FM418" s="22">
        <v>2</v>
      </c>
      <c r="FN418" s="22">
        <v>2</v>
      </c>
      <c r="FO418" s="22">
        <v>4</v>
      </c>
    </row>
    <row r="419" spans="19:171">
      <c r="S419" s="22" t="s">
        <v>2134</v>
      </c>
      <c r="T419" s="22">
        <v>1</v>
      </c>
      <c r="U419" s="22">
        <v>2</v>
      </c>
      <c r="V419" s="22">
        <v>6</v>
      </c>
      <c r="W419" s="22">
        <v>6</v>
      </c>
      <c r="X419" s="22">
        <v>2</v>
      </c>
      <c r="AJ419" s="22" t="s">
        <v>2693</v>
      </c>
      <c r="AK419" s="22">
        <v>3</v>
      </c>
      <c r="AL419" s="22">
        <v>4</v>
      </c>
      <c r="AM419" s="22">
        <v>4</v>
      </c>
      <c r="AN419" s="22">
        <v>1</v>
      </c>
      <c r="CS419" s="22" t="s">
        <v>2134</v>
      </c>
      <c r="CT419" s="22">
        <v>4</v>
      </c>
      <c r="CU419" s="22">
        <v>1</v>
      </c>
      <c r="CV419" s="22">
        <v>3</v>
      </c>
      <c r="CW419" s="22">
        <v>5</v>
      </c>
      <c r="CY419" s="22" t="s">
        <v>2134</v>
      </c>
      <c r="CZ419" s="22">
        <v>4</v>
      </c>
      <c r="DA419" s="22">
        <v>1</v>
      </c>
      <c r="DB419" s="22">
        <v>3</v>
      </c>
      <c r="DC419" s="22">
        <v>5</v>
      </c>
      <c r="DE419" s="22" t="s">
        <v>2134</v>
      </c>
      <c r="DF419" s="22">
        <v>4</v>
      </c>
      <c r="DG419" s="22">
        <v>1</v>
      </c>
      <c r="DH419" s="22">
        <v>3</v>
      </c>
      <c r="DI419" s="22">
        <v>5</v>
      </c>
      <c r="EM419" s="22" t="s">
        <v>2134</v>
      </c>
      <c r="EN419" s="22">
        <v>4</v>
      </c>
      <c r="EO419" s="22">
        <v>2</v>
      </c>
      <c r="EP419" s="22">
        <v>2</v>
      </c>
      <c r="EQ419" s="22">
        <v>9</v>
      </c>
      <c r="EX419" s="22" t="s">
        <v>2134</v>
      </c>
      <c r="EY419" s="22">
        <v>4</v>
      </c>
      <c r="EZ419" s="22">
        <v>2</v>
      </c>
      <c r="FA419" s="22">
        <v>3</v>
      </c>
      <c r="FB419" s="22">
        <v>1</v>
      </c>
      <c r="FE419" s="22" t="s">
        <v>2134</v>
      </c>
      <c r="FF419" s="22">
        <v>4</v>
      </c>
      <c r="FG419" s="22">
        <v>2</v>
      </c>
      <c r="FH419" s="22">
        <v>3</v>
      </c>
      <c r="FI419" s="22">
        <v>1</v>
      </c>
      <c r="FK419" s="22" t="s">
        <v>2134</v>
      </c>
      <c r="FL419" s="22">
        <v>4</v>
      </c>
      <c r="FM419" s="22">
        <v>2</v>
      </c>
      <c r="FN419" s="22">
        <v>3</v>
      </c>
      <c r="FO419" s="22">
        <v>1</v>
      </c>
    </row>
    <row r="420" spans="19:171">
      <c r="S420" s="22" t="s">
        <v>2134</v>
      </c>
      <c r="T420" s="22">
        <v>1</v>
      </c>
      <c r="U420" s="22">
        <v>2</v>
      </c>
      <c r="V420" s="22">
        <v>6</v>
      </c>
      <c r="W420" s="22">
        <v>6</v>
      </c>
      <c r="X420" s="22">
        <v>3</v>
      </c>
      <c r="AJ420" s="22">
        <v>9234543</v>
      </c>
      <c r="AK420" s="22">
        <v>3</v>
      </c>
      <c r="AL420" s="22">
        <v>4</v>
      </c>
      <c r="AM420" s="22">
        <v>4</v>
      </c>
      <c r="AN420" s="22">
        <v>2</v>
      </c>
      <c r="CS420" s="22" t="s">
        <v>2134</v>
      </c>
      <c r="CT420" s="22">
        <v>4</v>
      </c>
      <c r="CU420" s="22">
        <v>1</v>
      </c>
      <c r="CV420" s="22">
        <v>3</v>
      </c>
      <c r="CW420" s="22">
        <v>6</v>
      </c>
      <c r="CY420" s="22" t="s">
        <v>2134</v>
      </c>
      <c r="CZ420" s="22">
        <v>4</v>
      </c>
      <c r="DA420" s="22">
        <v>1</v>
      </c>
      <c r="DB420" s="22">
        <v>3</v>
      </c>
      <c r="DC420" s="22">
        <v>6</v>
      </c>
      <c r="DE420" s="22" t="s">
        <v>2134</v>
      </c>
      <c r="DF420" s="22">
        <v>4</v>
      </c>
      <c r="DG420" s="22">
        <v>1</v>
      </c>
      <c r="DH420" s="22">
        <v>3</v>
      </c>
      <c r="DI420" s="22">
        <v>6</v>
      </c>
      <c r="EM420" s="22" t="s">
        <v>2134</v>
      </c>
      <c r="EN420" s="22">
        <v>4</v>
      </c>
      <c r="EO420" s="22">
        <v>2</v>
      </c>
      <c r="EP420" s="22">
        <v>3</v>
      </c>
      <c r="EQ420" s="22">
        <v>1</v>
      </c>
      <c r="EX420" s="22">
        <v>9144901</v>
      </c>
      <c r="EY420" s="22">
        <v>4</v>
      </c>
      <c r="EZ420" s="22">
        <v>2</v>
      </c>
      <c r="FA420" s="22">
        <v>3</v>
      </c>
      <c r="FB420" s="22">
        <v>2</v>
      </c>
      <c r="FE420" s="22" t="s">
        <v>2134</v>
      </c>
      <c r="FF420" s="22">
        <v>4</v>
      </c>
      <c r="FG420" s="22">
        <v>2</v>
      </c>
      <c r="FH420" s="22">
        <v>3</v>
      </c>
      <c r="FI420" s="22">
        <v>2</v>
      </c>
      <c r="FK420" s="22" t="s">
        <v>2134</v>
      </c>
      <c r="FL420" s="22">
        <v>4</v>
      </c>
      <c r="FM420" s="22">
        <v>2</v>
      </c>
      <c r="FN420" s="22">
        <v>3</v>
      </c>
      <c r="FO420" s="22">
        <v>2</v>
      </c>
    </row>
    <row r="421" spans="19:171">
      <c r="S421" s="22" t="s">
        <v>2134</v>
      </c>
      <c r="T421" s="22">
        <v>1</v>
      </c>
      <c r="U421" s="22">
        <v>2</v>
      </c>
      <c r="V421" s="22">
        <v>6</v>
      </c>
      <c r="W421" s="22">
        <v>6</v>
      </c>
      <c r="X421" s="22">
        <v>4</v>
      </c>
      <c r="AJ421" s="22">
        <v>9248752</v>
      </c>
      <c r="AK421" s="22">
        <v>3</v>
      </c>
      <c r="AL421" s="22">
        <v>4</v>
      </c>
      <c r="AM421" s="22">
        <v>4</v>
      </c>
      <c r="AN421" s="22">
        <v>3</v>
      </c>
      <c r="CS421" s="22" t="s">
        <v>2134</v>
      </c>
      <c r="CT421" s="22">
        <v>4</v>
      </c>
      <c r="CU421" s="22">
        <v>1</v>
      </c>
      <c r="CV421" s="22">
        <v>3</v>
      </c>
      <c r="CW421" s="22">
        <v>7</v>
      </c>
      <c r="CY421" s="22" t="s">
        <v>2134</v>
      </c>
      <c r="CZ421" s="22">
        <v>4</v>
      </c>
      <c r="DA421" s="22">
        <v>1</v>
      </c>
      <c r="DB421" s="22">
        <v>3</v>
      </c>
      <c r="DC421" s="22">
        <v>7</v>
      </c>
      <c r="DE421" s="22" t="s">
        <v>2134</v>
      </c>
      <c r="DF421" s="22">
        <v>4</v>
      </c>
      <c r="DG421" s="22">
        <v>1</v>
      </c>
      <c r="DH421" s="22">
        <v>3</v>
      </c>
      <c r="DI421" s="22">
        <v>7</v>
      </c>
      <c r="EM421" s="22" t="s">
        <v>2134</v>
      </c>
      <c r="EN421" s="22">
        <v>4</v>
      </c>
      <c r="EO421" s="22">
        <v>2</v>
      </c>
      <c r="EP421" s="22">
        <v>3</v>
      </c>
      <c r="EQ421" s="22">
        <v>2</v>
      </c>
      <c r="EX421" s="22">
        <v>9144901</v>
      </c>
      <c r="EY421" s="22">
        <v>4</v>
      </c>
      <c r="EZ421" s="22">
        <v>2</v>
      </c>
      <c r="FA421" s="22">
        <v>3</v>
      </c>
      <c r="FB421" s="22">
        <v>3</v>
      </c>
      <c r="FE421" s="22" t="s">
        <v>2134</v>
      </c>
      <c r="FF421" s="22">
        <v>4</v>
      </c>
      <c r="FG421" s="22">
        <v>2</v>
      </c>
      <c r="FH421" s="22">
        <v>3</v>
      </c>
      <c r="FI421" s="22">
        <v>3</v>
      </c>
      <c r="FK421" s="22" t="s">
        <v>2134</v>
      </c>
      <c r="FL421" s="22">
        <v>4</v>
      </c>
      <c r="FM421" s="22">
        <v>2</v>
      </c>
      <c r="FN421" s="22">
        <v>3</v>
      </c>
      <c r="FO421" s="22">
        <v>3</v>
      </c>
    </row>
    <row r="422" spans="19:171">
      <c r="S422" s="22" t="s">
        <v>2134</v>
      </c>
      <c r="T422" s="22">
        <v>1</v>
      </c>
      <c r="U422" s="22">
        <v>2</v>
      </c>
      <c r="V422" s="22">
        <v>6</v>
      </c>
      <c r="W422" s="22">
        <v>7</v>
      </c>
      <c r="X422" s="22">
        <v>1</v>
      </c>
      <c r="AJ422" s="22" t="s">
        <v>2243</v>
      </c>
      <c r="AK422" s="22">
        <v>3</v>
      </c>
      <c r="AL422" s="22">
        <v>4</v>
      </c>
      <c r="AM422" s="22">
        <v>4</v>
      </c>
      <c r="AN422" s="22">
        <v>4</v>
      </c>
      <c r="CS422" s="22" t="s">
        <v>2134</v>
      </c>
      <c r="CT422" s="22">
        <v>4</v>
      </c>
      <c r="CU422" s="22">
        <v>1</v>
      </c>
      <c r="CV422" s="22">
        <v>3</v>
      </c>
      <c r="CW422" s="22">
        <v>8</v>
      </c>
      <c r="CY422" s="22" t="s">
        <v>2134</v>
      </c>
      <c r="CZ422" s="22">
        <v>4</v>
      </c>
      <c r="DA422" s="22">
        <v>1</v>
      </c>
      <c r="DB422" s="22">
        <v>3</v>
      </c>
      <c r="DC422" s="22">
        <v>8</v>
      </c>
      <c r="DE422" s="22" t="s">
        <v>2134</v>
      </c>
      <c r="DF422" s="22">
        <v>4</v>
      </c>
      <c r="DG422" s="22">
        <v>1</v>
      </c>
      <c r="DH422" s="22">
        <v>3</v>
      </c>
      <c r="DI422" s="22">
        <v>8</v>
      </c>
      <c r="EM422" s="22" t="s">
        <v>2134</v>
      </c>
      <c r="EN422" s="22">
        <v>4</v>
      </c>
      <c r="EO422" s="22">
        <v>2</v>
      </c>
      <c r="EP422" s="22">
        <v>3</v>
      </c>
      <c r="EQ422" s="22">
        <v>3</v>
      </c>
      <c r="EX422" s="22" t="s">
        <v>2134</v>
      </c>
      <c r="EY422" s="22">
        <v>4</v>
      </c>
      <c r="EZ422" s="22">
        <v>2</v>
      </c>
      <c r="FA422" s="22">
        <v>3</v>
      </c>
      <c r="FB422" s="22">
        <v>4</v>
      </c>
      <c r="FE422" s="22" t="s">
        <v>2134</v>
      </c>
      <c r="FF422" s="22">
        <v>4</v>
      </c>
      <c r="FG422" s="22">
        <v>2</v>
      </c>
      <c r="FH422" s="22">
        <v>3</v>
      </c>
      <c r="FI422" s="22">
        <v>4</v>
      </c>
      <c r="FK422" s="22" t="s">
        <v>2134</v>
      </c>
      <c r="FL422" s="22">
        <v>4</v>
      </c>
      <c r="FM422" s="22">
        <v>2</v>
      </c>
      <c r="FN422" s="22">
        <v>3</v>
      </c>
      <c r="FO422" s="22">
        <v>4</v>
      </c>
    </row>
    <row r="423" spans="19:171">
      <c r="S423" s="22" t="s">
        <v>2134</v>
      </c>
      <c r="T423" s="22">
        <v>1</v>
      </c>
      <c r="U423" s="22">
        <v>2</v>
      </c>
      <c r="V423" s="22">
        <v>6</v>
      </c>
      <c r="W423" s="22">
        <v>7</v>
      </c>
      <c r="X423" s="22">
        <v>2</v>
      </c>
      <c r="AJ423" s="22" t="s">
        <v>2243</v>
      </c>
      <c r="AK423" s="22">
        <v>3</v>
      </c>
      <c r="AL423" s="22">
        <v>4</v>
      </c>
      <c r="AM423" s="22">
        <v>4</v>
      </c>
      <c r="AN423" s="22">
        <v>5</v>
      </c>
      <c r="CS423" s="22" t="s">
        <v>2134</v>
      </c>
      <c r="CT423" s="22">
        <v>4</v>
      </c>
      <c r="CU423" s="22">
        <v>1</v>
      </c>
      <c r="CV423" s="22">
        <v>4</v>
      </c>
      <c r="CW423" s="22">
        <v>1</v>
      </c>
      <c r="CY423" s="22" t="s">
        <v>2134</v>
      </c>
      <c r="CZ423" s="22">
        <v>4</v>
      </c>
      <c r="DA423" s="22">
        <v>1</v>
      </c>
      <c r="DB423" s="22">
        <v>4</v>
      </c>
      <c r="DC423" s="22">
        <v>1</v>
      </c>
      <c r="DE423" s="22" t="s">
        <v>2134</v>
      </c>
      <c r="DF423" s="22">
        <v>4</v>
      </c>
      <c r="DG423" s="22">
        <v>1</v>
      </c>
      <c r="DH423" s="22">
        <v>4</v>
      </c>
      <c r="DI423" s="22">
        <v>1</v>
      </c>
      <c r="EM423" s="22" t="s">
        <v>2134</v>
      </c>
      <c r="EN423" s="22">
        <v>4</v>
      </c>
      <c r="EO423" s="22">
        <v>2</v>
      </c>
      <c r="EP423" s="22">
        <v>3</v>
      </c>
      <c r="EQ423" s="22">
        <v>4</v>
      </c>
      <c r="EX423" s="22" t="s">
        <v>2134</v>
      </c>
      <c r="EY423" s="22">
        <v>4</v>
      </c>
      <c r="EZ423" s="22">
        <v>2</v>
      </c>
      <c r="FA423" s="22">
        <v>4</v>
      </c>
      <c r="FB423" s="22">
        <v>1</v>
      </c>
      <c r="FE423" s="22" t="s">
        <v>2134</v>
      </c>
      <c r="FF423" s="22">
        <v>4</v>
      </c>
      <c r="FG423" s="22">
        <v>2</v>
      </c>
      <c r="FH423" s="22">
        <v>4</v>
      </c>
      <c r="FI423" s="22">
        <v>1</v>
      </c>
      <c r="FK423" s="22" t="s">
        <v>2134</v>
      </c>
      <c r="FL423" s="22">
        <v>4</v>
      </c>
      <c r="FM423" s="22">
        <v>2</v>
      </c>
      <c r="FN423" s="22">
        <v>4</v>
      </c>
      <c r="FO423" s="22">
        <v>1</v>
      </c>
    </row>
    <row r="424" spans="19:171">
      <c r="S424" s="22" t="s">
        <v>2134</v>
      </c>
      <c r="T424" s="22">
        <v>1</v>
      </c>
      <c r="U424" s="22">
        <v>2</v>
      </c>
      <c r="V424" s="22">
        <v>6</v>
      </c>
      <c r="W424" s="22">
        <v>7</v>
      </c>
      <c r="X424" s="22">
        <v>3</v>
      </c>
      <c r="AJ424" s="22" t="s">
        <v>2693</v>
      </c>
      <c r="AK424" s="22">
        <v>3</v>
      </c>
      <c r="AL424" s="22">
        <v>4</v>
      </c>
      <c r="AM424" s="22">
        <v>5</v>
      </c>
      <c r="AN424" s="22">
        <v>1</v>
      </c>
      <c r="CS424" s="22" t="s">
        <v>2134</v>
      </c>
      <c r="CT424" s="22">
        <v>4</v>
      </c>
      <c r="CU424" s="22">
        <v>1</v>
      </c>
      <c r="CV424" s="22">
        <v>4</v>
      </c>
      <c r="CW424" s="22">
        <v>2</v>
      </c>
      <c r="CY424" s="22" t="s">
        <v>2134</v>
      </c>
      <c r="CZ424" s="22">
        <v>4</v>
      </c>
      <c r="DA424" s="22">
        <v>1</v>
      </c>
      <c r="DB424" s="22">
        <v>4</v>
      </c>
      <c r="DC424" s="22">
        <v>2</v>
      </c>
      <c r="DE424" s="22" t="s">
        <v>2134</v>
      </c>
      <c r="DF424" s="22">
        <v>4</v>
      </c>
      <c r="DG424" s="22">
        <v>1</v>
      </c>
      <c r="DH424" s="22">
        <v>4</v>
      </c>
      <c r="DI424" s="22">
        <v>2</v>
      </c>
      <c r="EM424" s="22" t="s">
        <v>2134</v>
      </c>
      <c r="EN424" s="22">
        <v>4</v>
      </c>
      <c r="EO424" s="22">
        <v>2</v>
      </c>
      <c r="EP424" s="22">
        <v>3</v>
      </c>
      <c r="EQ424" s="22">
        <v>5</v>
      </c>
      <c r="EX424" s="22" t="s">
        <v>2134</v>
      </c>
      <c r="EY424" s="22">
        <v>4</v>
      </c>
      <c r="EZ424" s="22">
        <v>2</v>
      </c>
      <c r="FA424" s="22">
        <v>4</v>
      </c>
      <c r="FB424" s="22">
        <v>2</v>
      </c>
      <c r="FE424" s="22" t="s">
        <v>2134</v>
      </c>
      <c r="FF424" s="22">
        <v>4</v>
      </c>
      <c r="FG424" s="22">
        <v>2</v>
      </c>
      <c r="FH424" s="22">
        <v>4</v>
      </c>
      <c r="FI424" s="22">
        <v>2</v>
      </c>
      <c r="FK424" s="22" t="s">
        <v>2134</v>
      </c>
      <c r="FL424" s="22">
        <v>4</v>
      </c>
      <c r="FM424" s="22">
        <v>2</v>
      </c>
      <c r="FN424" s="22">
        <v>4</v>
      </c>
      <c r="FO424" s="22">
        <v>2</v>
      </c>
    </row>
    <row r="425" spans="19:171">
      <c r="S425" s="22" t="s">
        <v>2134</v>
      </c>
      <c r="T425" s="22">
        <v>1</v>
      </c>
      <c r="U425" s="22">
        <v>2</v>
      </c>
      <c r="V425" s="22">
        <v>6</v>
      </c>
      <c r="W425" s="22">
        <v>7</v>
      </c>
      <c r="X425" s="22">
        <v>4</v>
      </c>
      <c r="AJ425" s="22">
        <v>9234544</v>
      </c>
      <c r="AK425" s="22">
        <v>3</v>
      </c>
      <c r="AL425" s="22">
        <v>4</v>
      </c>
      <c r="AM425" s="22">
        <v>5</v>
      </c>
      <c r="AN425" s="22">
        <v>2</v>
      </c>
      <c r="CS425" s="22" t="s">
        <v>2134</v>
      </c>
      <c r="CT425" s="22">
        <v>4</v>
      </c>
      <c r="CU425" s="22">
        <v>1</v>
      </c>
      <c r="CV425" s="22">
        <v>4</v>
      </c>
      <c r="CW425" s="22">
        <v>3</v>
      </c>
      <c r="CY425" s="22" t="s">
        <v>2134</v>
      </c>
      <c r="CZ425" s="22">
        <v>4</v>
      </c>
      <c r="DA425" s="22">
        <v>1</v>
      </c>
      <c r="DB425" s="22">
        <v>4</v>
      </c>
      <c r="DC425" s="22">
        <v>3</v>
      </c>
      <c r="DE425" s="22" t="s">
        <v>2134</v>
      </c>
      <c r="DF425" s="22">
        <v>4</v>
      </c>
      <c r="DG425" s="22">
        <v>1</v>
      </c>
      <c r="DH425" s="22">
        <v>4</v>
      </c>
      <c r="DI425" s="22">
        <v>3</v>
      </c>
      <c r="EM425" s="22" t="s">
        <v>2134</v>
      </c>
      <c r="EN425" s="22">
        <v>4</v>
      </c>
      <c r="EO425" s="22">
        <v>2</v>
      </c>
      <c r="EP425" s="22">
        <v>3</v>
      </c>
      <c r="EQ425" s="22">
        <v>6</v>
      </c>
      <c r="EX425" s="22" t="s">
        <v>2134</v>
      </c>
      <c r="EY425" s="22">
        <v>4</v>
      </c>
      <c r="EZ425" s="22">
        <v>2</v>
      </c>
      <c r="FA425" s="22">
        <v>4</v>
      </c>
      <c r="FB425" s="22">
        <v>3</v>
      </c>
      <c r="FE425" s="22" t="s">
        <v>2134</v>
      </c>
      <c r="FF425" s="22">
        <v>4</v>
      </c>
      <c r="FG425" s="22">
        <v>2</v>
      </c>
      <c r="FH425" s="22">
        <v>4</v>
      </c>
      <c r="FI425" s="22">
        <v>3</v>
      </c>
      <c r="FK425" s="22" t="s">
        <v>2134</v>
      </c>
      <c r="FL425" s="22">
        <v>4</v>
      </c>
      <c r="FM425" s="22">
        <v>2</v>
      </c>
      <c r="FN425" s="22">
        <v>4</v>
      </c>
      <c r="FO425" s="22">
        <v>3</v>
      </c>
    </row>
    <row r="426" spans="19:171">
      <c r="S426" s="22" t="s">
        <v>2134</v>
      </c>
      <c r="T426" s="22">
        <v>1</v>
      </c>
      <c r="U426" s="22">
        <v>2</v>
      </c>
      <c r="V426" s="22">
        <v>7</v>
      </c>
      <c r="W426" s="22">
        <v>1</v>
      </c>
      <c r="X426" s="22">
        <v>1</v>
      </c>
      <c r="AJ426" s="22">
        <v>9234569</v>
      </c>
      <c r="AK426" s="22">
        <v>3</v>
      </c>
      <c r="AL426" s="22">
        <v>4</v>
      </c>
      <c r="AM426" s="22">
        <v>5</v>
      </c>
      <c r="AN426" s="22">
        <v>3</v>
      </c>
      <c r="CS426" s="22" t="s">
        <v>2134</v>
      </c>
      <c r="CT426" s="22">
        <v>4</v>
      </c>
      <c r="CU426" s="22">
        <v>1</v>
      </c>
      <c r="CV426" s="22">
        <v>4</v>
      </c>
      <c r="CW426" s="22">
        <v>4</v>
      </c>
      <c r="CY426" s="22" t="s">
        <v>2134</v>
      </c>
      <c r="CZ426" s="22">
        <v>4</v>
      </c>
      <c r="DA426" s="22">
        <v>1</v>
      </c>
      <c r="DB426" s="22">
        <v>4</v>
      </c>
      <c r="DC426" s="22">
        <v>4</v>
      </c>
      <c r="DE426" s="22" t="s">
        <v>2134</v>
      </c>
      <c r="DF426" s="22">
        <v>4</v>
      </c>
      <c r="DG426" s="22">
        <v>1</v>
      </c>
      <c r="DH426" s="22">
        <v>4</v>
      </c>
      <c r="DI426" s="22">
        <v>4</v>
      </c>
      <c r="EM426" s="22" t="s">
        <v>2134</v>
      </c>
      <c r="EN426" s="22">
        <v>4</v>
      </c>
      <c r="EO426" s="22">
        <v>2</v>
      </c>
      <c r="EP426" s="22">
        <v>3</v>
      </c>
      <c r="EQ426" s="22">
        <v>7</v>
      </c>
      <c r="EX426" s="22" t="s">
        <v>2134</v>
      </c>
      <c r="EY426" s="22">
        <v>4</v>
      </c>
      <c r="EZ426" s="22">
        <v>2</v>
      </c>
      <c r="FA426" s="22">
        <v>4</v>
      </c>
      <c r="FB426" s="22">
        <v>4</v>
      </c>
      <c r="FE426" s="22" t="s">
        <v>2134</v>
      </c>
      <c r="FF426" s="22">
        <v>4</v>
      </c>
      <c r="FG426" s="22">
        <v>2</v>
      </c>
      <c r="FH426" s="22">
        <v>4</v>
      </c>
      <c r="FI426" s="22">
        <v>4</v>
      </c>
      <c r="FK426" s="22" t="s">
        <v>2134</v>
      </c>
      <c r="FL426" s="22">
        <v>4</v>
      </c>
      <c r="FM426" s="22">
        <v>2</v>
      </c>
      <c r="FN426" s="22">
        <v>4</v>
      </c>
      <c r="FO426" s="22">
        <v>4</v>
      </c>
    </row>
    <row r="427" spans="19:171">
      <c r="S427" s="22" t="s">
        <v>2134</v>
      </c>
      <c r="T427" s="22">
        <v>1</v>
      </c>
      <c r="U427" s="22">
        <v>2</v>
      </c>
      <c r="V427" s="22">
        <v>7</v>
      </c>
      <c r="W427" s="22">
        <v>1</v>
      </c>
      <c r="X427" s="22">
        <v>2</v>
      </c>
      <c r="AJ427" s="22">
        <v>9245440</v>
      </c>
      <c r="AK427" s="22">
        <v>3</v>
      </c>
      <c r="AL427" s="22">
        <v>4</v>
      </c>
      <c r="AM427" s="22">
        <v>5</v>
      </c>
      <c r="AN427" s="22">
        <v>4</v>
      </c>
      <c r="CS427" s="22" t="s">
        <v>2134</v>
      </c>
      <c r="CT427" s="22">
        <v>4</v>
      </c>
      <c r="CU427" s="22">
        <v>1</v>
      </c>
      <c r="CV427" s="22">
        <v>4</v>
      </c>
      <c r="CW427" s="22">
        <v>5</v>
      </c>
      <c r="CY427" s="22" t="s">
        <v>2134</v>
      </c>
      <c r="CZ427" s="22">
        <v>4</v>
      </c>
      <c r="DA427" s="22">
        <v>1</v>
      </c>
      <c r="DB427" s="22">
        <v>4</v>
      </c>
      <c r="DC427" s="22">
        <v>5</v>
      </c>
      <c r="DE427" s="22" t="s">
        <v>2134</v>
      </c>
      <c r="DF427" s="22">
        <v>4</v>
      </c>
      <c r="DG427" s="22">
        <v>1</v>
      </c>
      <c r="DH427" s="22">
        <v>4</v>
      </c>
      <c r="DI427" s="22">
        <v>5</v>
      </c>
      <c r="EM427" s="22" t="s">
        <v>2134</v>
      </c>
      <c r="EN427" s="22">
        <v>4</v>
      </c>
      <c r="EO427" s="22">
        <v>2</v>
      </c>
      <c r="EP427" s="22">
        <v>3</v>
      </c>
      <c r="EQ427" s="22">
        <v>8</v>
      </c>
      <c r="EX427" s="22" t="s">
        <v>2134</v>
      </c>
      <c r="EY427" s="22">
        <v>4</v>
      </c>
      <c r="EZ427" s="22">
        <v>2</v>
      </c>
      <c r="FA427" s="22">
        <v>5</v>
      </c>
      <c r="FB427" s="22">
        <v>1</v>
      </c>
      <c r="FE427" s="22" t="s">
        <v>2134</v>
      </c>
      <c r="FF427" s="22">
        <v>4</v>
      </c>
      <c r="FG427" s="22">
        <v>2</v>
      </c>
      <c r="FH427" s="22">
        <v>5</v>
      </c>
      <c r="FI427" s="22">
        <v>1</v>
      </c>
      <c r="FK427" s="22" t="s">
        <v>2134</v>
      </c>
      <c r="FL427" s="22">
        <v>4</v>
      </c>
      <c r="FM427" s="22">
        <v>2</v>
      </c>
      <c r="FN427" s="22">
        <v>5</v>
      </c>
      <c r="FO427" s="22">
        <v>1</v>
      </c>
    </row>
    <row r="428" spans="19:171">
      <c r="S428" s="22" t="s">
        <v>2134</v>
      </c>
      <c r="T428" s="22">
        <v>1</v>
      </c>
      <c r="U428" s="22">
        <v>2</v>
      </c>
      <c r="V428" s="22">
        <v>7</v>
      </c>
      <c r="W428" s="22">
        <v>1</v>
      </c>
      <c r="X428" s="22">
        <v>3</v>
      </c>
      <c r="AJ428" s="22" t="s">
        <v>2243</v>
      </c>
      <c r="AK428" s="22">
        <v>3</v>
      </c>
      <c r="AL428" s="22">
        <v>4</v>
      </c>
      <c r="AM428" s="22">
        <v>5</v>
      </c>
      <c r="AN428" s="22">
        <v>5</v>
      </c>
      <c r="CS428" s="22" t="s">
        <v>2134</v>
      </c>
      <c r="CT428" s="22">
        <v>4</v>
      </c>
      <c r="CU428" s="22">
        <v>1</v>
      </c>
      <c r="CV428" s="22">
        <v>4</v>
      </c>
      <c r="CW428" s="22">
        <v>6</v>
      </c>
      <c r="CY428" s="22" t="s">
        <v>2134</v>
      </c>
      <c r="CZ428" s="22">
        <v>4</v>
      </c>
      <c r="DA428" s="22">
        <v>1</v>
      </c>
      <c r="DB428" s="22">
        <v>4</v>
      </c>
      <c r="DC428" s="22">
        <v>6</v>
      </c>
      <c r="DE428" s="22" t="s">
        <v>2134</v>
      </c>
      <c r="DF428" s="22">
        <v>4</v>
      </c>
      <c r="DG428" s="22">
        <v>1</v>
      </c>
      <c r="DH428" s="22">
        <v>4</v>
      </c>
      <c r="DI428" s="22">
        <v>6</v>
      </c>
      <c r="EM428" s="22" t="s">
        <v>2134</v>
      </c>
      <c r="EN428" s="22">
        <v>4</v>
      </c>
      <c r="EO428" s="22">
        <v>2</v>
      </c>
      <c r="EP428" s="22">
        <v>3</v>
      </c>
      <c r="EQ428" s="22">
        <v>9</v>
      </c>
      <c r="EX428" s="22" t="s">
        <v>2134</v>
      </c>
      <c r="EY428" s="22">
        <v>4</v>
      </c>
      <c r="EZ428" s="22">
        <v>2</v>
      </c>
      <c r="FA428" s="22">
        <v>5</v>
      </c>
      <c r="FB428" s="22">
        <v>2</v>
      </c>
      <c r="FE428" s="22" t="s">
        <v>2134</v>
      </c>
      <c r="FF428" s="22">
        <v>4</v>
      </c>
      <c r="FG428" s="22">
        <v>2</v>
      </c>
      <c r="FH428" s="22">
        <v>5</v>
      </c>
      <c r="FI428" s="22">
        <v>2</v>
      </c>
      <c r="FK428" s="22" t="s">
        <v>2134</v>
      </c>
      <c r="FL428" s="22">
        <v>4</v>
      </c>
      <c r="FM428" s="22">
        <v>2</v>
      </c>
      <c r="FN428" s="22">
        <v>5</v>
      </c>
      <c r="FO428" s="22">
        <v>2</v>
      </c>
    </row>
    <row r="429" spans="19:171">
      <c r="S429" s="22" t="s">
        <v>2134</v>
      </c>
      <c r="T429" s="22">
        <v>1</v>
      </c>
      <c r="U429" s="22">
        <v>2</v>
      </c>
      <c r="V429" s="22">
        <v>7</v>
      </c>
      <c r="W429" s="22">
        <v>1</v>
      </c>
      <c r="X429" s="22">
        <v>4</v>
      </c>
      <c r="AJ429" s="22" t="s">
        <v>2693</v>
      </c>
      <c r="AK429" s="22">
        <v>3</v>
      </c>
      <c r="AL429" s="22">
        <v>4</v>
      </c>
      <c r="AM429" s="22">
        <v>6</v>
      </c>
      <c r="AN429" s="22">
        <v>1</v>
      </c>
      <c r="CS429" s="22" t="s">
        <v>2134</v>
      </c>
      <c r="CT429" s="22">
        <v>4</v>
      </c>
      <c r="CU429" s="22">
        <v>1</v>
      </c>
      <c r="CV429" s="22">
        <v>4</v>
      </c>
      <c r="CW429" s="22">
        <v>7</v>
      </c>
      <c r="CY429" s="22" t="s">
        <v>2134</v>
      </c>
      <c r="CZ429" s="22">
        <v>4</v>
      </c>
      <c r="DA429" s="22">
        <v>1</v>
      </c>
      <c r="DB429" s="22">
        <v>4</v>
      </c>
      <c r="DC429" s="22">
        <v>7</v>
      </c>
      <c r="DE429" s="22" t="s">
        <v>2134</v>
      </c>
      <c r="DF429" s="22">
        <v>4</v>
      </c>
      <c r="DG429" s="22">
        <v>1</v>
      </c>
      <c r="DH429" s="22">
        <v>4</v>
      </c>
      <c r="DI429" s="22">
        <v>7</v>
      </c>
      <c r="EM429" s="22" t="s">
        <v>2134</v>
      </c>
      <c r="EN429" s="22">
        <v>4</v>
      </c>
      <c r="EO429" s="22">
        <v>3</v>
      </c>
      <c r="EP429" s="22">
        <v>1</v>
      </c>
      <c r="EQ429" s="22">
        <v>1</v>
      </c>
      <c r="EX429" s="22" t="s">
        <v>2134</v>
      </c>
      <c r="EY429" s="22">
        <v>4</v>
      </c>
      <c r="EZ429" s="22">
        <v>2</v>
      </c>
      <c r="FA429" s="22">
        <v>5</v>
      </c>
      <c r="FB429" s="22">
        <v>3</v>
      </c>
      <c r="FE429" s="22" t="s">
        <v>2134</v>
      </c>
      <c r="FF429" s="22">
        <v>4</v>
      </c>
      <c r="FG429" s="22">
        <v>2</v>
      </c>
      <c r="FH429" s="22">
        <v>5</v>
      </c>
      <c r="FI429" s="22">
        <v>3</v>
      </c>
      <c r="FK429" s="22" t="s">
        <v>2134</v>
      </c>
      <c r="FL429" s="22">
        <v>4</v>
      </c>
      <c r="FM429" s="22">
        <v>2</v>
      </c>
      <c r="FN429" s="22">
        <v>5</v>
      </c>
      <c r="FO429" s="22">
        <v>3</v>
      </c>
    </row>
    <row r="430" spans="19:171">
      <c r="S430" s="22" t="s">
        <v>2134</v>
      </c>
      <c r="T430" s="22">
        <v>1</v>
      </c>
      <c r="U430" s="22">
        <v>2</v>
      </c>
      <c r="V430" s="22">
        <v>7</v>
      </c>
      <c r="W430" s="22">
        <v>2</v>
      </c>
      <c r="X430" s="22">
        <v>1</v>
      </c>
      <c r="AJ430" s="22">
        <v>9234545</v>
      </c>
      <c r="AK430" s="22">
        <v>3</v>
      </c>
      <c r="AL430" s="22">
        <v>4</v>
      </c>
      <c r="AM430" s="22">
        <v>6</v>
      </c>
      <c r="AN430" s="22">
        <v>2</v>
      </c>
      <c r="CS430" s="22" t="s">
        <v>2134</v>
      </c>
      <c r="CT430" s="22">
        <v>4</v>
      </c>
      <c r="CU430" s="22">
        <v>1</v>
      </c>
      <c r="CV430" s="22">
        <v>4</v>
      </c>
      <c r="CW430" s="22">
        <v>8</v>
      </c>
      <c r="CY430" s="22" t="s">
        <v>2134</v>
      </c>
      <c r="CZ430" s="22">
        <v>4</v>
      </c>
      <c r="DA430" s="22">
        <v>1</v>
      </c>
      <c r="DB430" s="22">
        <v>4</v>
      </c>
      <c r="DC430" s="22">
        <v>8</v>
      </c>
      <c r="DE430" s="22" t="s">
        <v>2134</v>
      </c>
      <c r="DF430" s="22">
        <v>4</v>
      </c>
      <c r="DG430" s="22">
        <v>1</v>
      </c>
      <c r="DH430" s="22">
        <v>4</v>
      </c>
      <c r="DI430" s="22">
        <v>8</v>
      </c>
      <c r="EM430" s="22" t="s">
        <v>2134</v>
      </c>
      <c r="EN430" s="22">
        <v>4</v>
      </c>
      <c r="EO430" s="22">
        <v>3</v>
      </c>
      <c r="EP430" s="22">
        <v>1</v>
      </c>
      <c r="EQ430" s="22">
        <v>2</v>
      </c>
      <c r="EX430" s="22" t="s">
        <v>2134</v>
      </c>
      <c r="EY430" s="22">
        <v>4</v>
      </c>
      <c r="EZ430" s="22">
        <v>2</v>
      </c>
      <c r="FA430" s="22">
        <v>5</v>
      </c>
      <c r="FB430" s="22">
        <v>4</v>
      </c>
      <c r="FE430" s="22" t="s">
        <v>2134</v>
      </c>
      <c r="FF430" s="22">
        <v>4</v>
      </c>
      <c r="FG430" s="22">
        <v>2</v>
      </c>
      <c r="FH430" s="22">
        <v>5</v>
      </c>
      <c r="FI430" s="22">
        <v>4</v>
      </c>
      <c r="FK430" s="22" t="s">
        <v>2134</v>
      </c>
      <c r="FL430" s="22">
        <v>4</v>
      </c>
      <c r="FM430" s="22">
        <v>2</v>
      </c>
      <c r="FN430" s="22">
        <v>5</v>
      </c>
      <c r="FO430" s="22">
        <v>4</v>
      </c>
    </row>
    <row r="431" spans="19:171">
      <c r="S431" s="22" t="s">
        <v>2134</v>
      </c>
      <c r="T431" s="22">
        <v>1</v>
      </c>
      <c r="U431" s="22">
        <v>2</v>
      </c>
      <c r="V431" s="22">
        <v>7</v>
      </c>
      <c r="W431" s="22">
        <v>2</v>
      </c>
      <c r="X431" s="22">
        <v>2</v>
      </c>
      <c r="AJ431" s="22">
        <v>9234570</v>
      </c>
      <c r="AK431" s="22">
        <v>3</v>
      </c>
      <c r="AL431" s="22">
        <v>4</v>
      </c>
      <c r="AM431" s="22">
        <v>6</v>
      </c>
      <c r="AN431" s="22">
        <v>3</v>
      </c>
      <c r="CS431" s="22" t="s">
        <v>2134</v>
      </c>
      <c r="CT431" s="22">
        <v>4</v>
      </c>
      <c r="CU431" s="22">
        <v>1</v>
      </c>
      <c r="CV431" s="22">
        <v>5</v>
      </c>
      <c r="CW431" s="22">
        <v>1</v>
      </c>
      <c r="CY431" s="22" t="s">
        <v>2134</v>
      </c>
      <c r="CZ431" s="22">
        <v>4</v>
      </c>
      <c r="DA431" s="22">
        <v>1</v>
      </c>
      <c r="DB431" s="22">
        <v>5</v>
      </c>
      <c r="DC431" s="22">
        <v>1</v>
      </c>
      <c r="DE431" s="22" t="s">
        <v>2134</v>
      </c>
      <c r="DF431" s="22">
        <v>4</v>
      </c>
      <c r="DG431" s="22">
        <v>1</v>
      </c>
      <c r="DH431" s="22">
        <v>5</v>
      </c>
      <c r="DI431" s="22">
        <v>1</v>
      </c>
      <c r="EM431" s="22" t="s">
        <v>2134</v>
      </c>
      <c r="EN431" s="22">
        <v>4</v>
      </c>
      <c r="EO431" s="22">
        <v>3</v>
      </c>
      <c r="EP431" s="22">
        <v>1</v>
      </c>
      <c r="EQ431" s="22">
        <v>3</v>
      </c>
      <c r="EX431" s="22" t="s">
        <v>2134</v>
      </c>
      <c r="EY431" s="22">
        <v>4</v>
      </c>
      <c r="EZ431" s="22">
        <v>2</v>
      </c>
      <c r="FA431" s="22">
        <v>6</v>
      </c>
      <c r="FB431" s="22">
        <v>1</v>
      </c>
      <c r="FE431" s="22" t="s">
        <v>2134</v>
      </c>
      <c r="FF431" s="22">
        <v>4</v>
      </c>
      <c r="FG431" s="22">
        <v>2</v>
      </c>
      <c r="FH431" s="22">
        <v>6</v>
      </c>
      <c r="FI431" s="22">
        <v>1</v>
      </c>
      <c r="FK431" s="22" t="s">
        <v>2134</v>
      </c>
      <c r="FL431" s="22">
        <v>4</v>
      </c>
      <c r="FM431" s="22">
        <v>2</v>
      </c>
      <c r="FN431" s="22">
        <v>6</v>
      </c>
      <c r="FO431" s="22">
        <v>1</v>
      </c>
    </row>
    <row r="432" spans="19:171">
      <c r="S432" s="22" t="s">
        <v>2134</v>
      </c>
      <c r="T432" s="22">
        <v>1</v>
      </c>
      <c r="U432" s="22">
        <v>2</v>
      </c>
      <c r="V432" s="22">
        <v>7</v>
      </c>
      <c r="W432" s="22">
        <v>2</v>
      </c>
      <c r="X432" s="22">
        <v>3</v>
      </c>
      <c r="AJ432" s="22">
        <v>9245438</v>
      </c>
      <c r="AK432" s="22">
        <v>3</v>
      </c>
      <c r="AL432" s="22">
        <v>4</v>
      </c>
      <c r="AM432" s="22">
        <v>6</v>
      </c>
      <c r="AN432" s="22">
        <v>4</v>
      </c>
      <c r="CS432" s="22" t="s">
        <v>2134</v>
      </c>
      <c r="CT432" s="22">
        <v>4</v>
      </c>
      <c r="CU432" s="22">
        <v>1</v>
      </c>
      <c r="CV432" s="22">
        <v>5</v>
      </c>
      <c r="CW432" s="22">
        <v>2</v>
      </c>
      <c r="CY432" s="22" t="s">
        <v>2134</v>
      </c>
      <c r="CZ432" s="22">
        <v>4</v>
      </c>
      <c r="DA432" s="22">
        <v>1</v>
      </c>
      <c r="DB432" s="22">
        <v>5</v>
      </c>
      <c r="DC432" s="22">
        <v>2</v>
      </c>
      <c r="DE432" s="22" t="s">
        <v>2134</v>
      </c>
      <c r="DF432" s="22">
        <v>4</v>
      </c>
      <c r="DG432" s="22">
        <v>1</v>
      </c>
      <c r="DH432" s="22">
        <v>5</v>
      </c>
      <c r="DI432" s="22">
        <v>2</v>
      </c>
      <c r="EM432" s="22" t="s">
        <v>2134</v>
      </c>
      <c r="EN432" s="22">
        <v>4</v>
      </c>
      <c r="EO432" s="22">
        <v>3</v>
      </c>
      <c r="EP432" s="22">
        <v>1</v>
      </c>
      <c r="EQ432" s="22">
        <v>4</v>
      </c>
      <c r="EX432" s="22" t="s">
        <v>2134</v>
      </c>
      <c r="EY432" s="22">
        <v>4</v>
      </c>
      <c r="EZ432" s="22">
        <v>2</v>
      </c>
      <c r="FA432" s="22">
        <v>6</v>
      </c>
      <c r="FB432" s="22">
        <v>2</v>
      </c>
      <c r="FE432" s="22" t="s">
        <v>2134</v>
      </c>
      <c r="FF432" s="22">
        <v>4</v>
      </c>
      <c r="FG432" s="22">
        <v>2</v>
      </c>
      <c r="FH432" s="22">
        <v>6</v>
      </c>
      <c r="FI432" s="22">
        <v>2</v>
      </c>
      <c r="FK432" s="22" t="s">
        <v>2134</v>
      </c>
      <c r="FL432" s="22">
        <v>4</v>
      </c>
      <c r="FM432" s="22">
        <v>2</v>
      </c>
      <c r="FN432" s="22">
        <v>6</v>
      </c>
      <c r="FO432" s="22">
        <v>2</v>
      </c>
    </row>
    <row r="433" spans="19:171">
      <c r="S433" s="22" t="s">
        <v>2134</v>
      </c>
      <c r="T433" s="22">
        <v>1</v>
      </c>
      <c r="U433" s="22">
        <v>2</v>
      </c>
      <c r="V433" s="22">
        <v>7</v>
      </c>
      <c r="W433" s="22">
        <v>2</v>
      </c>
      <c r="X433" s="22">
        <v>4</v>
      </c>
      <c r="AJ433" s="22" t="s">
        <v>2243</v>
      </c>
      <c r="AK433" s="22">
        <v>3</v>
      </c>
      <c r="AL433" s="22">
        <v>4</v>
      </c>
      <c r="AM433" s="22">
        <v>6</v>
      </c>
      <c r="AN433" s="22">
        <v>5</v>
      </c>
      <c r="CS433" s="22" t="s">
        <v>2134</v>
      </c>
      <c r="CT433" s="22">
        <v>4</v>
      </c>
      <c r="CU433" s="22">
        <v>1</v>
      </c>
      <c r="CV433" s="22">
        <v>5</v>
      </c>
      <c r="CW433" s="22">
        <v>3</v>
      </c>
      <c r="CY433" s="22" t="s">
        <v>2134</v>
      </c>
      <c r="CZ433" s="22">
        <v>4</v>
      </c>
      <c r="DA433" s="22">
        <v>1</v>
      </c>
      <c r="DB433" s="22">
        <v>5</v>
      </c>
      <c r="DC433" s="22">
        <v>3</v>
      </c>
      <c r="DE433" s="22" t="s">
        <v>2134</v>
      </c>
      <c r="DF433" s="22">
        <v>4</v>
      </c>
      <c r="DG433" s="22">
        <v>1</v>
      </c>
      <c r="DH433" s="22">
        <v>5</v>
      </c>
      <c r="DI433" s="22">
        <v>3</v>
      </c>
      <c r="EM433" s="22" t="s">
        <v>2134</v>
      </c>
      <c r="EN433" s="22">
        <v>4</v>
      </c>
      <c r="EO433" s="22">
        <v>3</v>
      </c>
      <c r="EP433" s="22">
        <v>1</v>
      </c>
      <c r="EQ433" s="22">
        <v>5</v>
      </c>
      <c r="EX433" s="22" t="s">
        <v>2134</v>
      </c>
      <c r="EY433" s="22">
        <v>4</v>
      </c>
      <c r="EZ433" s="22">
        <v>2</v>
      </c>
      <c r="FA433" s="22">
        <v>6</v>
      </c>
      <c r="FB433" s="22">
        <v>3</v>
      </c>
      <c r="FE433" s="22" t="s">
        <v>2134</v>
      </c>
      <c r="FF433" s="22">
        <v>4</v>
      </c>
      <c r="FG433" s="22">
        <v>2</v>
      </c>
      <c r="FH433" s="22">
        <v>6</v>
      </c>
      <c r="FI433" s="22">
        <v>3</v>
      </c>
      <c r="FK433" s="22" t="s">
        <v>2134</v>
      </c>
      <c r="FL433" s="22">
        <v>4</v>
      </c>
      <c r="FM433" s="22">
        <v>2</v>
      </c>
      <c r="FN433" s="22">
        <v>6</v>
      </c>
      <c r="FO433" s="22">
        <v>3</v>
      </c>
    </row>
    <row r="434" spans="19:171">
      <c r="S434" s="22" t="s">
        <v>2134</v>
      </c>
      <c r="T434" s="22">
        <v>1</v>
      </c>
      <c r="U434" s="22">
        <v>2</v>
      </c>
      <c r="V434" s="22">
        <v>7</v>
      </c>
      <c r="W434" s="22">
        <v>3</v>
      </c>
      <c r="X434" s="22">
        <v>1</v>
      </c>
      <c r="AJ434" s="22" t="s">
        <v>2693</v>
      </c>
      <c r="AK434" s="22">
        <v>3</v>
      </c>
      <c r="AL434" s="22">
        <v>4</v>
      </c>
      <c r="AM434" s="22">
        <v>7</v>
      </c>
      <c r="AN434" s="22">
        <v>1</v>
      </c>
      <c r="CS434" s="22" t="s">
        <v>2134</v>
      </c>
      <c r="CT434" s="22">
        <v>4</v>
      </c>
      <c r="CU434" s="22">
        <v>1</v>
      </c>
      <c r="CV434" s="22">
        <v>5</v>
      </c>
      <c r="CW434" s="22">
        <v>4</v>
      </c>
      <c r="CY434" s="22" t="s">
        <v>2134</v>
      </c>
      <c r="CZ434" s="22">
        <v>4</v>
      </c>
      <c r="DA434" s="22">
        <v>1</v>
      </c>
      <c r="DB434" s="22">
        <v>5</v>
      </c>
      <c r="DC434" s="22">
        <v>4</v>
      </c>
      <c r="DE434" s="22" t="s">
        <v>2134</v>
      </c>
      <c r="DF434" s="22">
        <v>4</v>
      </c>
      <c r="DG434" s="22">
        <v>1</v>
      </c>
      <c r="DH434" s="22">
        <v>5</v>
      </c>
      <c r="DI434" s="22">
        <v>4</v>
      </c>
      <c r="EM434" s="22" t="s">
        <v>2134</v>
      </c>
      <c r="EN434" s="22">
        <v>4</v>
      </c>
      <c r="EO434" s="22">
        <v>3</v>
      </c>
      <c r="EP434" s="22">
        <v>1</v>
      </c>
      <c r="EQ434" s="22">
        <v>6</v>
      </c>
      <c r="EX434" s="22" t="s">
        <v>2134</v>
      </c>
      <c r="EY434" s="22">
        <v>4</v>
      </c>
      <c r="EZ434" s="22">
        <v>2</v>
      </c>
      <c r="FA434" s="22">
        <v>6</v>
      </c>
      <c r="FB434" s="22">
        <v>4</v>
      </c>
      <c r="FE434" s="22" t="s">
        <v>2134</v>
      </c>
      <c r="FF434" s="22">
        <v>4</v>
      </c>
      <c r="FG434" s="22">
        <v>2</v>
      </c>
      <c r="FH434" s="22">
        <v>6</v>
      </c>
      <c r="FI434" s="22">
        <v>4</v>
      </c>
      <c r="FK434" s="22" t="s">
        <v>2134</v>
      </c>
      <c r="FL434" s="22">
        <v>4</v>
      </c>
      <c r="FM434" s="22">
        <v>2</v>
      </c>
      <c r="FN434" s="22">
        <v>6</v>
      </c>
      <c r="FO434" s="22">
        <v>4</v>
      </c>
    </row>
    <row r="435" spans="19:171">
      <c r="S435" s="22" t="s">
        <v>2134</v>
      </c>
      <c r="T435" s="22">
        <v>1</v>
      </c>
      <c r="U435" s="22">
        <v>2</v>
      </c>
      <c r="V435" s="22">
        <v>7</v>
      </c>
      <c r="W435" s="22">
        <v>3</v>
      </c>
      <c r="X435" s="22">
        <v>2</v>
      </c>
      <c r="AJ435" s="22">
        <v>9234546</v>
      </c>
      <c r="AK435" s="22">
        <v>3</v>
      </c>
      <c r="AL435" s="22">
        <v>4</v>
      </c>
      <c r="AM435" s="22">
        <v>7</v>
      </c>
      <c r="AN435" s="22">
        <v>2</v>
      </c>
      <c r="CS435" s="22" t="s">
        <v>2134</v>
      </c>
      <c r="CT435" s="22">
        <v>4</v>
      </c>
      <c r="CU435" s="22">
        <v>1</v>
      </c>
      <c r="CV435" s="22">
        <v>5</v>
      </c>
      <c r="CW435" s="22">
        <v>5</v>
      </c>
      <c r="CY435" s="22" t="s">
        <v>2134</v>
      </c>
      <c r="CZ435" s="22">
        <v>4</v>
      </c>
      <c r="DA435" s="22">
        <v>1</v>
      </c>
      <c r="DB435" s="22">
        <v>5</v>
      </c>
      <c r="DC435" s="22">
        <v>5</v>
      </c>
      <c r="DE435" s="22" t="s">
        <v>2134</v>
      </c>
      <c r="DF435" s="22">
        <v>4</v>
      </c>
      <c r="DG435" s="22">
        <v>1</v>
      </c>
      <c r="DH435" s="22">
        <v>5</v>
      </c>
      <c r="DI435" s="22">
        <v>5</v>
      </c>
      <c r="EM435" s="22" t="s">
        <v>2134</v>
      </c>
      <c r="EN435" s="22">
        <v>4</v>
      </c>
      <c r="EO435" s="22">
        <v>3</v>
      </c>
      <c r="EP435" s="22">
        <v>1</v>
      </c>
      <c r="EQ435" s="22">
        <v>7</v>
      </c>
      <c r="EX435" s="22" t="s">
        <v>2134</v>
      </c>
      <c r="EY435" s="22">
        <v>4</v>
      </c>
      <c r="EZ435" s="22">
        <v>2</v>
      </c>
      <c r="FA435" s="22">
        <v>7</v>
      </c>
      <c r="FB435" s="22">
        <v>1</v>
      </c>
      <c r="FE435" s="22" t="s">
        <v>2134</v>
      </c>
      <c r="FF435" s="22">
        <v>4</v>
      </c>
      <c r="FG435" s="22">
        <v>2</v>
      </c>
      <c r="FH435" s="22">
        <v>7</v>
      </c>
      <c r="FI435" s="22">
        <v>1</v>
      </c>
      <c r="FK435" s="22" t="s">
        <v>2134</v>
      </c>
      <c r="FL435" s="22">
        <v>4</v>
      </c>
      <c r="FM435" s="22">
        <v>2</v>
      </c>
      <c r="FN435" s="22">
        <v>7</v>
      </c>
      <c r="FO435" s="22">
        <v>1</v>
      </c>
    </row>
    <row r="436" spans="19:171">
      <c r="S436" s="22" t="s">
        <v>2134</v>
      </c>
      <c r="T436" s="22">
        <v>1</v>
      </c>
      <c r="U436" s="22">
        <v>2</v>
      </c>
      <c r="V436" s="22">
        <v>7</v>
      </c>
      <c r="W436" s="22">
        <v>3</v>
      </c>
      <c r="X436" s="22">
        <v>3</v>
      </c>
      <c r="AJ436" s="22">
        <v>9248753</v>
      </c>
      <c r="AK436" s="22">
        <v>3</v>
      </c>
      <c r="AL436" s="22">
        <v>4</v>
      </c>
      <c r="AM436" s="22">
        <v>7</v>
      </c>
      <c r="AN436" s="22">
        <v>3</v>
      </c>
      <c r="CS436" s="22" t="s">
        <v>2134</v>
      </c>
      <c r="CT436" s="22">
        <v>4</v>
      </c>
      <c r="CU436" s="22">
        <v>1</v>
      </c>
      <c r="CV436" s="22">
        <v>5</v>
      </c>
      <c r="CW436" s="22">
        <v>6</v>
      </c>
      <c r="CY436" s="22" t="s">
        <v>2134</v>
      </c>
      <c r="CZ436" s="22">
        <v>4</v>
      </c>
      <c r="DA436" s="22">
        <v>1</v>
      </c>
      <c r="DB436" s="22">
        <v>5</v>
      </c>
      <c r="DC436" s="22">
        <v>6</v>
      </c>
      <c r="DE436" s="22" t="s">
        <v>2134</v>
      </c>
      <c r="DF436" s="22">
        <v>4</v>
      </c>
      <c r="DG436" s="22">
        <v>1</v>
      </c>
      <c r="DH436" s="22">
        <v>5</v>
      </c>
      <c r="DI436" s="22">
        <v>6</v>
      </c>
      <c r="EM436" s="22" t="s">
        <v>2134</v>
      </c>
      <c r="EN436" s="22">
        <v>4</v>
      </c>
      <c r="EO436" s="22">
        <v>3</v>
      </c>
      <c r="EP436" s="22">
        <v>1</v>
      </c>
      <c r="EQ436" s="22">
        <v>8</v>
      </c>
      <c r="EX436" s="22" t="s">
        <v>2134</v>
      </c>
      <c r="EY436" s="22">
        <v>4</v>
      </c>
      <c r="EZ436" s="22">
        <v>2</v>
      </c>
      <c r="FA436" s="22">
        <v>7</v>
      </c>
      <c r="FB436" s="22">
        <v>2</v>
      </c>
      <c r="FE436" s="22" t="s">
        <v>2134</v>
      </c>
      <c r="FF436" s="22">
        <v>4</v>
      </c>
      <c r="FG436" s="22">
        <v>2</v>
      </c>
      <c r="FH436" s="22">
        <v>7</v>
      </c>
      <c r="FI436" s="22">
        <v>2</v>
      </c>
      <c r="FK436" s="22" t="s">
        <v>2134</v>
      </c>
      <c r="FL436" s="22">
        <v>4</v>
      </c>
      <c r="FM436" s="22">
        <v>2</v>
      </c>
      <c r="FN436" s="22">
        <v>7</v>
      </c>
      <c r="FO436" s="22">
        <v>2</v>
      </c>
    </row>
    <row r="437" spans="19:171">
      <c r="S437" s="22" t="s">
        <v>2134</v>
      </c>
      <c r="T437" s="22">
        <v>1</v>
      </c>
      <c r="U437" s="22">
        <v>2</v>
      </c>
      <c r="V437" s="22">
        <v>7</v>
      </c>
      <c r="W437" s="22">
        <v>3</v>
      </c>
      <c r="X437" s="22">
        <v>4</v>
      </c>
      <c r="AJ437" s="22" t="s">
        <v>2243</v>
      </c>
      <c r="AK437" s="22">
        <v>3</v>
      </c>
      <c r="AL437" s="22">
        <v>4</v>
      </c>
      <c r="AM437" s="22">
        <v>7</v>
      </c>
      <c r="AN437" s="22">
        <v>4</v>
      </c>
      <c r="CS437" s="22" t="s">
        <v>2134</v>
      </c>
      <c r="CT437" s="22">
        <v>4</v>
      </c>
      <c r="CU437" s="22">
        <v>1</v>
      </c>
      <c r="CV437" s="22">
        <v>5</v>
      </c>
      <c r="CW437" s="22">
        <v>7</v>
      </c>
      <c r="CY437" s="22" t="s">
        <v>2134</v>
      </c>
      <c r="CZ437" s="22">
        <v>4</v>
      </c>
      <c r="DA437" s="22">
        <v>1</v>
      </c>
      <c r="DB437" s="22">
        <v>5</v>
      </c>
      <c r="DC437" s="22">
        <v>7</v>
      </c>
      <c r="DE437" s="22" t="s">
        <v>2134</v>
      </c>
      <c r="DF437" s="22">
        <v>4</v>
      </c>
      <c r="DG437" s="22">
        <v>1</v>
      </c>
      <c r="DH437" s="22">
        <v>5</v>
      </c>
      <c r="DI437" s="22">
        <v>7</v>
      </c>
      <c r="EM437" s="22" t="s">
        <v>2134</v>
      </c>
      <c r="EN437" s="22">
        <v>4</v>
      </c>
      <c r="EO437" s="22">
        <v>3</v>
      </c>
      <c r="EP437" s="22">
        <v>1</v>
      </c>
      <c r="EQ437" s="22">
        <v>9</v>
      </c>
      <c r="EX437" s="22" t="s">
        <v>2134</v>
      </c>
      <c r="EY437" s="22">
        <v>4</v>
      </c>
      <c r="EZ437" s="22">
        <v>2</v>
      </c>
      <c r="FA437" s="22">
        <v>7</v>
      </c>
      <c r="FB437" s="22">
        <v>3</v>
      </c>
      <c r="FE437" s="22" t="s">
        <v>2134</v>
      </c>
      <c r="FF437" s="22">
        <v>4</v>
      </c>
      <c r="FG437" s="22">
        <v>2</v>
      </c>
      <c r="FH437" s="22">
        <v>7</v>
      </c>
      <c r="FI437" s="22">
        <v>3</v>
      </c>
      <c r="FK437" s="22" t="s">
        <v>2134</v>
      </c>
      <c r="FL437" s="22">
        <v>4</v>
      </c>
      <c r="FM437" s="22">
        <v>2</v>
      </c>
      <c r="FN437" s="22">
        <v>7</v>
      </c>
      <c r="FO437" s="22">
        <v>3</v>
      </c>
    </row>
    <row r="438" spans="19:171">
      <c r="S438" s="22" t="s">
        <v>2134</v>
      </c>
      <c r="T438" s="22">
        <v>1</v>
      </c>
      <c r="U438" s="22">
        <v>2</v>
      </c>
      <c r="V438" s="22">
        <v>7</v>
      </c>
      <c r="W438" s="22">
        <v>4</v>
      </c>
      <c r="X438" s="22">
        <v>1</v>
      </c>
      <c r="AI438" s="253"/>
      <c r="AJ438" s="22" t="s">
        <v>2243</v>
      </c>
      <c r="AK438" s="22">
        <v>3</v>
      </c>
      <c r="AL438" s="22">
        <v>4</v>
      </c>
      <c r="AM438" s="22">
        <v>7</v>
      </c>
      <c r="AN438" s="22">
        <v>5</v>
      </c>
      <c r="CS438" s="22" t="s">
        <v>2134</v>
      </c>
      <c r="CT438" s="22">
        <v>4</v>
      </c>
      <c r="CU438" s="22">
        <v>1</v>
      </c>
      <c r="CV438" s="22">
        <v>5</v>
      </c>
      <c r="CW438" s="22">
        <v>8</v>
      </c>
      <c r="CY438" s="22" t="s">
        <v>2134</v>
      </c>
      <c r="CZ438" s="22">
        <v>4</v>
      </c>
      <c r="DA438" s="22">
        <v>1</v>
      </c>
      <c r="DB438" s="22">
        <v>5</v>
      </c>
      <c r="DC438" s="22">
        <v>8</v>
      </c>
      <c r="DE438" s="22" t="s">
        <v>2134</v>
      </c>
      <c r="DF438" s="22">
        <v>4</v>
      </c>
      <c r="DG438" s="22">
        <v>1</v>
      </c>
      <c r="DH438" s="22">
        <v>5</v>
      </c>
      <c r="DI438" s="22">
        <v>8</v>
      </c>
      <c r="EM438" s="22" t="s">
        <v>2134</v>
      </c>
      <c r="EN438" s="22">
        <v>4</v>
      </c>
      <c r="EO438" s="22">
        <v>3</v>
      </c>
      <c r="EP438" s="22">
        <v>2</v>
      </c>
      <c r="EQ438" s="22">
        <v>1</v>
      </c>
      <c r="EX438" s="22" t="s">
        <v>2134</v>
      </c>
      <c r="EY438" s="22">
        <v>4</v>
      </c>
      <c r="EZ438" s="22">
        <v>2</v>
      </c>
      <c r="FA438" s="22">
        <v>7</v>
      </c>
      <c r="FB438" s="22">
        <v>4</v>
      </c>
      <c r="FE438" s="22" t="s">
        <v>2134</v>
      </c>
      <c r="FF438" s="22">
        <v>4</v>
      </c>
      <c r="FG438" s="22">
        <v>2</v>
      </c>
      <c r="FH438" s="22">
        <v>7</v>
      </c>
      <c r="FI438" s="22">
        <v>4</v>
      </c>
      <c r="FK438" s="22" t="s">
        <v>2134</v>
      </c>
      <c r="FL438" s="22">
        <v>4</v>
      </c>
      <c r="FM438" s="22">
        <v>2</v>
      </c>
      <c r="FN438" s="22">
        <v>7</v>
      </c>
      <c r="FO438" s="22">
        <v>4</v>
      </c>
    </row>
    <row r="439" spans="19:171">
      <c r="S439" s="22" t="s">
        <v>2134</v>
      </c>
      <c r="T439" s="22">
        <v>1</v>
      </c>
      <c r="U439" s="22">
        <v>2</v>
      </c>
      <c r="V439" s="22">
        <v>7</v>
      </c>
      <c r="W439" s="22">
        <v>4</v>
      </c>
      <c r="X439" s="22">
        <v>2</v>
      </c>
      <c r="AJ439" s="22" t="s">
        <v>2691</v>
      </c>
      <c r="AK439" s="22">
        <v>4</v>
      </c>
      <c r="AL439" s="22">
        <v>1</v>
      </c>
      <c r="AM439" s="22">
        <v>1</v>
      </c>
      <c r="AN439" s="22">
        <v>1</v>
      </c>
      <c r="CS439" s="22" t="s">
        <v>2693</v>
      </c>
      <c r="CT439" s="22">
        <v>4</v>
      </c>
      <c r="CU439" s="22">
        <v>2</v>
      </c>
      <c r="CV439" s="22">
        <v>1</v>
      </c>
      <c r="CW439" s="22">
        <v>1</v>
      </c>
      <c r="CY439" s="22" t="s">
        <v>2134</v>
      </c>
      <c r="CZ439" s="22">
        <v>4</v>
      </c>
      <c r="DA439" s="22">
        <v>2</v>
      </c>
      <c r="DB439" s="22">
        <v>1</v>
      </c>
      <c r="DC439" s="22">
        <v>1</v>
      </c>
      <c r="DE439" s="22" t="s">
        <v>2134</v>
      </c>
      <c r="DF439" s="22">
        <v>4</v>
      </c>
      <c r="DG439" s="22">
        <v>2</v>
      </c>
      <c r="DH439" s="22">
        <v>1</v>
      </c>
      <c r="DI439" s="22">
        <v>1</v>
      </c>
      <c r="EM439" s="22" t="s">
        <v>2134</v>
      </c>
      <c r="EN439" s="22">
        <v>4</v>
      </c>
      <c r="EO439" s="22">
        <v>3</v>
      </c>
      <c r="EP439" s="22">
        <v>2</v>
      </c>
      <c r="EQ439" s="22">
        <v>2</v>
      </c>
      <c r="EX439" s="22" t="s">
        <v>2134</v>
      </c>
      <c r="EY439" s="22">
        <v>4</v>
      </c>
      <c r="EZ439" s="22">
        <v>2</v>
      </c>
      <c r="FA439" s="22">
        <v>8</v>
      </c>
      <c r="FB439" s="22">
        <v>1</v>
      </c>
      <c r="FE439" s="22" t="s">
        <v>2134</v>
      </c>
      <c r="FF439" s="22">
        <v>4</v>
      </c>
      <c r="FG439" s="22">
        <v>2</v>
      </c>
      <c r="FH439" s="22">
        <v>8</v>
      </c>
      <c r="FI439" s="22">
        <v>1</v>
      </c>
      <c r="FK439" s="22" t="s">
        <v>2134</v>
      </c>
      <c r="FL439" s="22">
        <v>4</v>
      </c>
      <c r="FM439" s="22">
        <v>2</v>
      </c>
      <c r="FN439" s="22">
        <v>8</v>
      </c>
      <c r="FO439" s="22">
        <v>1</v>
      </c>
    </row>
    <row r="440" spans="19:171">
      <c r="S440" s="22" t="s">
        <v>2134</v>
      </c>
      <c r="T440" s="22">
        <v>1</v>
      </c>
      <c r="U440" s="22">
        <v>2</v>
      </c>
      <c r="V440" s="22">
        <v>7</v>
      </c>
      <c r="W440" s="22">
        <v>4</v>
      </c>
      <c r="X440" s="22">
        <v>3</v>
      </c>
      <c r="AJ440" s="22" t="s">
        <v>2134</v>
      </c>
      <c r="AK440" s="22">
        <v>4</v>
      </c>
      <c r="AL440" s="22">
        <v>1</v>
      </c>
      <c r="AM440" s="22">
        <v>1</v>
      </c>
      <c r="AN440" s="22">
        <v>2</v>
      </c>
      <c r="CS440" s="22" t="s">
        <v>2134</v>
      </c>
      <c r="CT440" s="22">
        <v>4</v>
      </c>
      <c r="CU440" s="22">
        <v>2</v>
      </c>
      <c r="CV440" s="22">
        <v>1</v>
      </c>
      <c r="CW440" s="22">
        <v>2</v>
      </c>
      <c r="CY440" s="22" t="s">
        <v>2134</v>
      </c>
      <c r="CZ440" s="22">
        <v>4</v>
      </c>
      <c r="DA440" s="22">
        <v>2</v>
      </c>
      <c r="DB440" s="22">
        <v>1</v>
      </c>
      <c r="DC440" s="22">
        <v>2</v>
      </c>
      <c r="DE440" s="22" t="s">
        <v>2134</v>
      </c>
      <c r="DF440" s="22">
        <v>4</v>
      </c>
      <c r="DG440" s="22">
        <v>2</v>
      </c>
      <c r="DH440" s="22">
        <v>1</v>
      </c>
      <c r="DI440" s="22">
        <v>2</v>
      </c>
      <c r="EM440" s="22" t="s">
        <v>2134</v>
      </c>
      <c r="EN440" s="22">
        <v>4</v>
      </c>
      <c r="EO440" s="22">
        <v>3</v>
      </c>
      <c r="EP440" s="22">
        <v>2</v>
      </c>
      <c r="EQ440" s="22">
        <v>3</v>
      </c>
      <c r="EX440" s="22" t="s">
        <v>2134</v>
      </c>
      <c r="EY440" s="22">
        <v>4</v>
      </c>
      <c r="EZ440" s="22">
        <v>2</v>
      </c>
      <c r="FA440" s="22">
        <v>8</v>
      </c>
      <c r="FB440" s="22">
        <v>2</v>
      </c>
      <c r="FE440" s="22" t="s">
        <v>2134</v>
      </c>
      <c r="FF440" s="22">
        <v>4</v>
      </c>
      <c r="FG440" s="22">
        <v>2</v>
      </c>
      <c r="FH440" s="22">
        <v>8</v>
      </c>
      <c r="FI440" s="22">
        <v>2</v>
      </c>
      <c r="FK440" s="22" t="s">
        <v>2134</v>
      </c>
      <c r="FL440" s="22">
        <v>4</v>
      </c>
      <c r="FM440" s="22">
        <v>2</v>
      </c>
      <c r="FN440" s="22">
        <v>8</v>
      </c>
      <c r="FO440" s="22">
        <v>2</v>
      </c>
    </row>
    <row r="441" spans="19:171">
      <c r="S441" s="22" t="s">
        <v>2134</v>
      </c>
      <c r="T441" s="22">
        <v>1</v>
      </c>
      <c r="U441" s="22">
        <v>2</v>
      </c>
      <c r="V441" s="22">
        <v>7</v>
      </c>
      <c r="W441" s="22">
        <v>4</v>
      </c>
      <c r="X441" s="22">
        <v>4</v>
      </c>
      <c r="AJ441" s="22" t="s">
        <v>2134</v>
      </c>
      <c r="AK441" s="22">
        <v>4</v>
      </c>
      <c r="AL441" s="22">
        <v>1</v>
      </c>
      <c r="AM441" s="22">
        <v>1</v>
      </c>
      <c r="AN441" s="22">
        <v>3</v>
      </c>
      <c r="CS441" s="22" t="s">
        <v>2134</v>
      </c>
      <c r="CT441" s="22">
        <v>4</v>
      </c>
      <c r="CU441" s="22">
        <v>2</v>
      </c>
      <c r="CV441" s="22">
        <v>1</v>
      </c>
      <c r="CW441" s="22">
        <v>3</v>
      </c>
      <c r="CY441" s="22" t="s">
        <v>2134</v>
      </c>
      <c r="CZ441" s="22">
        <v>4</v>
      </c>
      <c r="DA441" s="22">
        <v>2</v>
      </c>
      <c r="DB441" s="22">
        <v>1</v>
      </c>
      <c r="DC441" s="22">
        <v>3</v>
      </c>
      <c r="DE441" s="22" t="s">
        <v>2134</v>
      </c>
      <c r="DF441" s="22">
        <v>4</v>
      </c>
      <c r="DG441" s="22">
        <v>2</v>
      </c>
      <c r="DH441" s="22">
        <v>1</v>
      </c>
      <c r="DI441" s="22">
        <v>3</v>
      </c>
      <c r="EM441" s="22" t="s">
        <v>2134</v>
      </c>
      <c r="EN441" s="22">
        <v>4</v>
      </c>
      <c r="EO441" s="22">
        <v>3</v>
      </c>
      <c r="EP441" s="22">
        <v>2</v>
      </c>
      <c r="EQ441" s="22">
        <v>4</v>
      </c>
      <c r="EX441" s="22" t="s">
        <v>2134</v>
      </c>
      <c r="EY441" s="22">
        <v>4</v>
      </c>
      <c r="EZ441" s="22">
        <v>2</v>
      </c>
      <c r="FA441" s="22">
        <v>8</v>
      </c>
      <c r="FB441" s="22">
        <v>3</v>
      </c>
      <c r="FE441" s="22" t="s">
        <v>2134</v>
      </c>
      <c r="FF441" s="22">
        <v>4</v>
      </c>
      <c r="FG441" s="22">
        <v>2</v>
      </c>
      <c r="FH441" s="22">
        <v>8</v>
      </c>
      <c r="FI441" s="22">
        <v>3</v>
      </c>
      <c r="FK441" s="22" t="s">
        <v>2134</v>
      </c>
      <c r="FL441" s="22">
        <v>4</v>
      </c>
      <c r="FM441" s="22">
        <v>2</v>
      </c>
      <c r="FN441" s="22">
        <v>8</v>
      </c>
      <c r="FO441" s="22">
        <v>3</v>
      </c>
    </row>
    <row r="442" spans="19:171">
      <c r="S442" s="22" t="s">
        <v>2134</v>
      </c>
      <c r="T442" s="22">
        <v>1</v>
      </c>
      <c r="U442" s="22">
        <v>2</v>
      </c>
      <c r="V442" s="22">
        <v>7</v>
      </c>
      <c r="W442" s="22">
        <v>5</v>
      </c>
      <c r="X442" s="22">
        <v>1</v>
      </c>
      <c r="AJ442" s="22" t="s">
        <v>2134</v>
      </c>
      <c r="AK442" s="22">
        <v>4</v>
      </c>
      <c r="AL442" s="22">
        <v>1</v>
      </c>
      <c r="AM442" s="22">
        <v>1</v>
      </c>
      <c r="AN442" s="22">
        <v>4</v>
      </c>
      <c r="CS442" s="22" t="s">
        <v>2134</v>
      </c>
      <c r="CT442" s="22">
        <v>4</v>
      </c>
      <c r="CU442" s="22">
        <v>2</v>
      </c>
      <c r="CV442" s="22">
        <v>1</v>
      </c>
      <c r="CW442" s="22">
        <v>4</v>
      </c>
      <c r="CY442" s="22" t="s">
        <v>2134</v>
      </c>
      <c r="CZ442" s="22">
        <v>4</v>
      </c>
      <c r="DA442" s="22">
        <v>2</v>
      </c>
      <c r="DB442" s="22">
        <v>1</v>
      </c>
      <c r="DC442" s="22">
        <v>4</v>
      </c>
      <c r="DE442" s="22" t="s">
        <v>2134</v>
      </c>
      <c r="DF442" s="22">
        <v>4</v>
      </c>
      <c r="DG442" s="22">
        <v>2</v>
      </c>
      <c r="DH442" s="22">
        <v>1</v>
      </c>
      <c r="DI442" s="22">
        <v>4</v>
      </c>
      <c r="EM442" s="22" t="s">
        <v>2134</v>
      </c>
      <c r="EN442" s="22">
        <v>4</v>
      </c>
      <c r="EO442" s="22">
        <v>3</v>
      </c>
      <c r="EP442" s="22">
        <v>2</v>
      </c>
      <c r="EQ442" s="22">
        <v>5</v>
      </c>
      <c r="EX442" s="22" t="s">
        <v>2134</v>
      </c>
      <c r="EY442" s="22">
        <v>4</v>
      </c>
      <c r="EZ442" s="22">
        <v>2</v>
      </c>
      <c r="FA442" s="22">
        <v>8</v>
      </c>
      <c r="FB442" s="22">
        <v>4</v>
      </c>
      <c r="FE442" s="22" t="s">
        <v>2134</v>
      </c>
      <c r="FF442" s="22">
        <v>4</v>
      </c>
      <c r="FG442" s="22">
        <v>2</v>
      </c>
      <c r="FH442" s="22">
        <v>8</v>
      </c>
      <c r="FI442" s="22">
        <v>4</v>
      </c>
      <c r="FK442" s="22" t="s">
        <v>2134</v>
      </c>
      <c r="FL442" s="22">
        <v>4</v>
      </c>
      <c r="FM442" s="22">
        <v>2</v>
      </c>
      <c r="FN442" s="22">
        <v>8</v>
      </c>
      <c r="FO442" s="22">
        <v>4</v>
      </c>
    </row>
    <row r="443" spans="19:171">
      <c r="S443" s="22" t="s">
        <v>2134</v>
      </c>
      <c r="T443" s="22">
        <v>1</v>
      </c>
      <c r="U443" s="22">
        <v>2</v>
      </c>
      <c r="V443" s="22">
        <v>7</v>
      </c>
      <c r="W443" s="22">
        <v>5</v>
      </c>
      <c r="X443" s="22">
        <v>2</v>
      </c>
      <c r="AJ443" s="22" t="s">
        <v>2134</v>
      </c>
      <c r="AK443" s="22">
        <v>4</v>
      </c>
      <c r="AL443" s="22">
        <v>1</v>
      </c>
      <c r="AM443" s="22">
        <v>1</v>
      </c>
      <c r="AN443" s="22">
        <v>5</v>
      </c>
      <c r="CS443" s="22" t="s">
        <v>2134</v>
      </c>
      <c r="CT443" s="22">
        <v>4</v>
      </c>
      <c r="CU443" s="22">
        <v>2</v>
      </c>
      <c r="CV443" s="22">
        <v>1</v>
      </c>
      <c r="CW443" s="22">
        <v>5</v>
      </c>
      <c r="CY443" s="22" t="s">
        <v>2134</v>
      </c>
      <c r="CZ443" s="22">
        <v>4</v>
      </c>
      <c r="DA443" s="22">
        <v>2</v>
      </c>
      <c r="DB443" s="22">
        <v>1</v>
      </c>
      <c r="DC443" s="22">
        <v>5</v>
      </c>
      <c r="DE443" s="22" t="s">
        <v>2134</v>
      </c>
      <c r="DF443" s="22">
        <v>4</v>
      </c>
      <c r="DG443" s="22">
        <v>2</v>
      </c>
      <c r="DH443" s="22">
        <v>1</v>
      </c>
      <c r="DI443" s="22">
        <v>5</v>
      </c>
      <c r="EM443" s="22" t="s">
        <v>2134</v>
      </c>
      <c r="EN443" s="22">
        <v>4</v>
      </c>
      <c r="EO443" s="22">
        <v>3</v>
      </c>
      <c r="EP443" s="22">
        <v>2</v>
      </c>
      <c r="EQ443" s="22">
        <v>6</v>
      </c>
      <c r="EX443" s="22" t="s">
        <v>2134</v>
      </c>
      <c r="EY443" s="22">
        <v>4</v>
      </c>
      <c r="EZ443" s="22">
        <v>2</v>
      </c>
      <c r="FA443" s="22">
        <v>9</v>
      </c>
      <c r="FB443" s="22">
        <v>1</v>
      </c>
      <c r="FE443" s="22" t="s">
        <v>2134</v>
      </c>
      <c r="FF443" s="22">
        <v>4</v>
      </c>
      <c r="FG443" s="22">
        <v>2</v>
      </c>
      <c r="FH443" s="22">
        <v>9</v>
      </c>
      <c r="FI443" s="22">
        <v>1</v>
      </c>
      <c r="FK443" s="22" t="s">
        <v>2134</v>
      </c>
      <c r="FL443" s="22">
        <v>4</v>
      </c>
      <c r="FM443" s="22">
        <v>2</v>
      </c>
      <c r="FN443" s="22">
        <v>9</v>
      </c>
      <c r="FO443" s="22">
        <v>1</v>
      </c>
    </row>
    <row r="444" spans="19:171">
      <c r="S444" s="22" t="s">
        <v>2134</v>
      </c>
      <c r="T444" s="22">
        <v>1</v>
      </c>
      <c r="U444" s="22">
        <v>2</v>
      </c>
      <c r="V444" s="22">
        <v>7</v>
      </c>
      <c r="W444" s="22">
        <v>5</v>
      </c>
      <c r="X444" s="22">
        <v>3</v>
      </c>
      <c r="AJ444" s="22" t="s">
        <v>2134</v>
      </c>
      <c r="AK444" s="22">
        <v>4</v>
      </c>
      <c r="AL444" s="22">
        <v>1</v>
      </c>
      <c r="AM444" s="22">
        <v>2</v>
      </c>
      <c r="AN444" s="22">
        <v>1</v>
      </c>
      <c r="CS444" s="22" t="s">
        <v>2134</v>
      </c>
      <c r="CT444" s="22">
        <v>4</v>
      </c>
      <c r="CU444" s="22">
        <v>2</v>
      </c>
      <c r="CV444" s="22">
        <v>1</v>
      </c>
      <c r="CW444" s="22">
        <v>6</v>
      </c>
      <c r="CY444" s="22" t="s">
        <v>2134</v>
      </c>
      <c r="CZ444" s="22">
        <v>4</v>
      </c>
      <c r="DA444" s="22">
        <v>2</v>
      </c>
      <c r="DB444" s="22">
        <v>1</v>
      </c>
      <c r="DC444" s="22">
        <v>6</v>
      </c>
      <c r="DE444" s="22" t="s">
        <v>2134</v>
      </c>
      <c r="DF444" s="22">
        <v>4</v>
      </c>
      <c r="DG444" s="22">
        <v>2</v>
      </c>
      <c r="DH444" s="22">
        <v>1</v>
      </c>
      <c r="DI444" s="22">
        <v>6</v>
      </c>
      <c r="EM444" s="22" t="s">
        <v>2134</v>
      </c>
      <c r="EN444" s="22">
        <v>4</v>
      </c>
      <c r="EO444" s="22">
        <v>3</v>
      </c>
      <c r="EP444" s="22">
        <v>2</v>
      </c>
      <c r="EQ444" s="22">
        <v>7</v>
      </c>
      <c r="EX444" s="22" t="s">
        <v>2134</v>
      </c>
      <c r="EY444" s="22">
        <v>4</v>
      </c>
      <c r="EZ444" s="22">
        <v>2</v>
      </c>
      <c r="FA444" s="22">
        <v>9</v>
      </c>
      <c r="FB444" s="22">
        <v>2</v>
      </c>
      <c r="FE444" s="22" t="s">
        <v>2134</v>
      </c>
      <c r="FF444" s="22">
        <v>4</v>
      </c>
      <c r="FG444" s="22">
        <v>2</v>
      </c>
      <c r="FH444" s="22">
        <v>9</v>
      </c>
      <c r="FI444" s="22">
        <v>2</v>
      </c>
      <c r="FK444" s="22" t="s">
        <v>2134</v>
      </c>
      <c r="FL444" s="22">
        <v>4</v>
      </c>
      <c r="FM444" s="22">
        <v>2</v>
      </c>
      <c r="FN444" s="22">
        <v>9</v>
      </c>
      <c r="FO444" s="22">
        <v>2</v>
      </c>
    </row>
    <row r="445" spans="19:171">
      <c r="S445" s="22" t="s">
        <v>2134</v>
      </c>
      <c r="T445" s="22">
        <v>1</v>
      </c>
      <c r="U445" s="22">
        <v>2</v>
      </c>
      <c r="V445" s="22">
        <v>7</v>
      </c>
      <c r="W445" s="22">
        <v>5</v>
      </c>
      <c r="X445" s="22">
        <v>4</v>
      </c>
      <c r="AJ445" s="22" t="s">
        <v>2134</v>
      </c>
      <c r="AK445" s="22">
        <v>4</v>
      </c>
      <c r="AL445" s="22">
        <v>1</v>
      </c>
      <c r="AM445" s="22">
        <v>2</v>
      </c>
      <c r="AN445" s="22">
        <v>2</v>
      </c>
      <c r="CS445" s="22" t="s">
        <v>2134</v>
      </c>
      <c r="CT445" s="22">
        <v>4</v>
      </c>
      <c r="CU445" s="22">
        <v>2</v>
      </c>
      <c r="CV445" s="22">
        <v>1</v>
      </c>
      <c r="CW445" s="22">
        <v>7</v>
      </c>
      <c r="CY445" s="22" t="s">
        <v>2134</v>
      </c>
      <c r="CZ445" s="22">
        <v>4</v>
      </c>
      <c r="DA445" s="22">
        <v>2</v>
      </c>
      <c r="DB445" s="22">
        <v>1</v>
      </c>
      <c r="DC445" s="22">
        <v>7</v>
      </c>
      <c r="DE445" s="22" t="s">
        <v>2134</v>
      </c>
      <c r="DF445" s="22">
        <v>4</v>
      </c>
      <c r="DG445" s="22">
        <v>2</v>
      </c>
      <c r="DH445" s="22">
        <v>1</v>
      </c>
      <c r="DI445" s="22">
        <v>7</v>
      </c>
      <c r="EM445" s="22" t="s">
        <v>2134</v>
      </c>
      <c r="EN445" s="22">
        <v>4</v>
      </c>
      <c r="EO445" s="22">
        <v>3</v>
      </c>
      <c r="EP445" s="22">
        <v>2</v>
      </c>
      <c r="EQ445" s="22">
        <v>8</v>
      </c>
      <c r="EX445" s="22" t="s">
        <v>2134</v>
      </c>
      <c r="EY445" s="22">
        <v>4</v>
      </c>
      <c r="EZ445" s="22">
        <v>2</v>
      </c>
      <c r="FA445" s="22">
        <v>9</v>
      </c>
      <c r="FB445" s="22">
        <v>3</v>
      </c>
      <c r="FE445" s="22" t="s">
        <v>2134</v>
      </c>
      <c r="FF445" s="22">
        <v>4</v>
      </c>
      <c r="FG445" s="22">
        <v>2</v>
      </c>
      <c r="FH445" s="22">
        <v>9</v>
      </c>
      <c r="FI445" s="22">
        <v>3</v>
      </c>
      <c r="FK445" s="22" t="s">
        <v>2134</v>
      </c>
      <c r="FL445" s="22">
        <v>4</v>
      </c>
      <c r="FM445" s="22">
        <v>2</v>
      </c>
      <c r="FN445" s="22">
        <v>9</v>
      </c>
      <c r="FO445" s="22">
        <v>3</v>
      </c>
    </row>
    <row r="446" spans="19:171">
      <c r="S446" s="22" t="s">
        <v>2134</v>
      </c>
      <c r="T446" s="22">
        <v>1</v>
      </c>
      <c r="U446" s="22">
        <v>2</v>
      </c>
      <c r="V446" s="22">
        <v>7</v>
      </c>
      <c r="W446" s="22">
        <v>6</v>
      </c>
      <c r="X446" s="22">
        <v>1</v>
      </c>
      <c r="AJ446" s="22" t="s">
        <v>2134</v>
      </c>
      <c r="AK446" s="22">
        <v>4</v>
      </c>
      <c r="AL446" s="22">
        <v>1</v>
      </c>
      <c r="AM446" s="22">
        <v>2</v>
      </c>
      <c r="AN446" s="22">
        <v>3</v>
      </c>
      <c r="CS446" s="22" t="s">
        <v>2134</v>
      </c>
      <c r="CT446" s="22">
        <v>4</v>
      </c>
      <c r="CU446" s="22">
        <v>2</v>
      </c>
      <c r="CV446" s="22">
        <v>1</v>
      </c>
      <c r="CW446" s="22">
        <v>8</v>
      </c>
      <c r="CY446" s="22" t="s">
        <v>2134</v>
      </c>
      <c r="CZ446" s="22">
        <v>4</v>
      </c>
      <c r="DA446" s="22">
        <v>2</v>
      </c>
      <c r="DB446" s="22">
        <v>1</v>
      </c>
      <c r="DC446" s="22">
        <v>8</v>
      </c>
      <c r="DE446" s="22" t="s">
        <v>2134</v>
      </c>
      <c r="DF446" s="22">
        <v>4</v>
      </c>
      <c r="DG446" s="22">
        <v>2</v>
      </c>
      <c r="DH446" s="22">
        <v>1</v>
      </c>
      <c r="DI446" s="22">
        <v>8</v>
      </c>
      <c r="EM446" s="22" t="s">
        <v>2134</v>
      </c>
      <c r="EN446" s="22">
        <v>4</v>
      </c>
      <c r="EO446" s="22">
        <v>3</v>
      </c>
      <c r="EP446" s="22">
        <v>2</v>
      </c>
      <c r="EQ446" s="22">
        <v>9</v>
      </c>
      <c r="EX446" s="22" t="s">
        <v>2134</v>
      </c>
      <c r="EY446" s="22">
        <v>4</v>
      </c>
      <c r="EZ446" s="22">
        <v>2</v>
      </c>
      <c r="FA446" s="22">
        <v>9</v>
      </c>
      <c r="FB446" s="22">
        <v>4</v>
      </c>
      <c r="FE446" s="22" t="s">
        <v>2134</v>
      </c>
      <c r="FF446" s="22">
        <v>4</v>
      </c>
      <c r="FG446" s="22">
        <v>2</v>
      </c>
      <c r="FH446" s="22">
        <v>9</v>
      </c>
      <c r="FI446" s="22">
        <v>4</v>
      </c>
      <c r="FK446" s="22" t="s">
        <v>2134</v>
      </c>
      <c r="FL446" s="22">
        <v>4</v>
      </c>
      <c r="FM446" s="22">
        <v>2</v>
      </c>
      <c r="FN446" s="22">
        <v>9</v>
      </c>
      <c r="FO446" s="22">
        <v>4</v>
      </c>
    </row>
    <row r="447" spans="19:171">
      <c r="S447" s="22" t="s">
        <v>2134</v>
      </c>
      <c r="T447" s="22">
        <v>1</v>
      </c>
      <c r="U447" s="22">
        <v>2</v>
      </c>
      <c r="V447" s="22">
        <v>7</v>
      </c>
      <c r="W447" s="22">
        <v>6</v>
      </c>
      <c r="X447" s="22">
        <v>2</v>
      </c>
      <c r="AJ447" s="22" t="s">
        <v>2134</v>
      </c>
      <c r="AK447" s="22">
        <v>4</v>
      </c>
      <c r="AL447" s="22">
        <v>1</v>
      </c>
      <c r="AM447" s="22">
        <v>2</v>
      </c>
      <c r="AN447" s="22">
        <v>4</v>
      </c>
      <c r="CS447" s="22" t="s">
        <v>2692</v>
      </c>
      <c r="CT447" s="22">
        <v>4</v>
      </c>
      <c r="CU447" s="22">
        <v>2</v>
      </c>
      <c r="CV447" s="22">
        <v>2</v>
      </c>
      <c r="CW447" s="22">
        <v>1</v>
      </c>
      <c r="CY447" s="22" t="s">
        <v>2134</v>
      </c>
      <c r="CZ447" s="22">
        <v>4</v>
      </c>
      <c r="DA447" s="22">
        <v>2</v>
      </c>
      <c r="DB447" s="22">
        <v>2</v>
      </c>
      <c r="DC447" s="22">
        <v>1</v>
      </c>
      <c r="DE447" s="22" t="s">
        <v>2134</v>
      </c>
      <c r="DF447" s="22">
        <v>4</v>
      </c>
      <c r="DG447" s="22">
        <v>2</v>
      </c>
      <c r="DH447" s="22">
        <v>2</v>
      </c>
      <c r="DI447" s="22">
        <v>1</v>
      </c>
      <c r="EM447" s="22" t="s">
        <v>2134</v>
      </c>
      <c r="EN447" s="22">
        <v>4</v>
      </c>
      <c r="EO447" s="22">
        <v>3</v>
      </c>
      <c r="EP447" s="22">
        <v>3</v>
      </c>
      <c r="EQ447" s="22">
        <v>1</v>
      </c>
      <c r="EX447" s="22" t="s">
        <v>2134</v>
      </c>
      <c r="EY447" s="22">
        <v>4</v>
      </c>
      <c r="EZ447" s="22">
        <v>3</v>
      </c>
      <c r="FA447" s="22">
        <v>1</v>
      </c>
      <c r="FB447" s="22">
        <v>1</v>
      </c>
      <c r="FE447" s="22" t="s">
        <v>2134</v>
      </c>
      <c r="FF447" s="22">
        <v>4</v>
      </c>
      <c r="FG447" s="22">
        <v>3</v>
      </c>
      <c r="FH447" s="22">
        <v>1</v>
      </c>
      <c r="FI447" s="22">
        <v>1</v>
      </c>
      <c r="FK447" s="22" t="s">
        <v>2134</v>
      </c>
      <c r="FL447" s="22">
        <v>4</v>
      </c>
      <c r="FM447" s="22">
        <v>3</v>
      </c>
      <c r="FN447" s="22">
        <v>1</v>
      </c>
      <c r="FO447" s="22">
        <v>1</v>
      </c>
    </row>
    <row r="448" spans="19:171">
      <c r="S448" s="22" t="s">
        <v>2134</v>
      </c>
      <c r="T448" s="22">
        <v>1</v>
      </c>
      <c r="U448" s="22">
        <v>2</v>
      </c>
      <c r="V448" s="22">
        <v>7</v>
      </c>
      <c r="W448" s="22">
        <v>6</v>
      </c>
      <c r="X448" s="22">
        <v>3</v>
      </c>
      <c r="AJ448" s="22" t="s">
        <v>2134</v>
      </c>
      <c r="AK448" s="22">
        <v>4</v>
      </c>
      <c r="AL448" s="22">
        <v>1</v>
      </c>
      <c r="AM448" s="22">
        <v>2</v>
      </c>
      <c r="AN448" s="22">
        <v>5</v>
      </c>
      <c r="CS448" s="22" t="s">
        <v>2134</v>
      </c>
      <c r="CT448" s="22">
        <v>4</v>
      </c>
      <c r="CU448" s="22">
        <v>2</v>
      </c>
      <c r="CV448" s="22">
        <v>2</v>
      </c>
      <c r="CW448" s="22">
        <v>2</v>
      </c>
      <c r="CY448" s="22" t="s">
        <v>2134</v>
      </c>
      <c r="CZ448" s="22">
        <v>4</v>
      </c>
      <c r="DA448" s="22">
        <v>2</v>
      </c>
      <c r="DB448" s="22">
        <v>2</v>
      </c>
      <c r="DC448" s="22">
        <v>2</v>
      </c>
      <c r="DE448" s="22" t="s">
        <v>2134</v>
      </c>
      <c r="DF448" s="22">
        <v>4</v>
      </c>
      <c r="DG448" s="22">
        <v>2</v>
      </c>
      <c r="DH448" s="22">
        <v>2</v>
      </c>
      <c r="DI448" s="22">
        <v>2</v>
      </c>
      <c r="EM448" s="22" t="s">
        <v>2134</v>
      </c>
      <c r="EN448" s="22">
        <v>4</v>
      </c>
      <c r="EO448" s="22">
        <v>3</v>
      </c>
      <c r="EP448" s="22">
        <v>3</v>
      </c>
      <c r="EQ448" s="22">
        <v>2</v>
      </c>
      <c r="EX448" s="22" t="s">
        <v>2134</v>
      </c>
      <c r="EY448" s="22">
        <v>4</v>
      </c>
      <c r="EZ448" s="22">
        <v>3</v>
      </c>
      <c r="FA448" s="22">
        <v>1</v>
      </c>
      <c r="FB448" s="22">
        <v>2</v>
      </c>
      <c r="FE448" s="22" t="s">
        <v>2134</v>
      </c>
      <c r="FF448" s="22">
        <v>4</v>
      </c>
      <c r="FG448" s="22">
        <v>3</v>
      </c>
      <c r="FH448" s="22">
        <v>1</v>
      </c>
      <c r="FI448" s="22">
        <v>2</v>
      </c>
      <c r="FK448" s="22" t="s">
        <v>2134</v>
      </c>
      <c r="FL448" s="22">
        <v>4</v>
      </c>
      <c r="FM448" s="22">
        <v>3</v>
      </c>
      <c r="FN448" s="22">
        <v>1</v>
      </c>
      <c r="FO448" s="22">
        <v>2</v>
      </c>
    </row>
    <row r="449" spans="19:171">
      <c r="S449" s="22" t="s">
        <v>2134</v>
      </c>
      <c r="T449" s="22">
        <v>1</v>
      </c>
      <c r="U449" s="22">
        <v>2</v>
      </c>
      <c r="V449" s="22">
        <v>7</v>
      </c>
      <c r="W449" s="22">
        <v>6</v>
      </c>
      <c r="X449" s="22">
        <v>4</v>
      </c>
      <c r="AJ449" s="22" t="s">
        <v>2134</v>
      </c>
      <c r="AK449" s="22">
        <v>4</v>
      </c>
      <c r="AL449" s="22">
        <v>1</v>
      </c>
      <c r="AM449" s="22">
        <v>3</v>
      </c>
      <c r="AN449" s="22">
        <v>1</v>
      </c>
      <c r="CS449" s="22" t="s">
        <v>2134</v>
      </c>
      <c r="CT449" s="22">
        <v>4</v>
      </c>
      <c r="CU449" s="22">
        <v>2</v>
      </c>
      <c r="CV449" s="22">
        <v>2</v>
      </c>
      <c r="CW449" s="22">
        <v>3</v>
      </c>
      <c r="CY449" s="22" t="s">
        <v>2134</v>
      </c>
      <c r="CZ449" s="22">
        <v>4</v>
      </c>
      <c r="DA449" s="22">
        <v>2</v>
      </c>
      <c r="DB449" s="22">
        <v>2</v>
      </c>
      <c r="DC449" s="22">
        <v>3</v>
      </c>
      <c r="DE449" s="22" t="s">
        <v>2134</v>
      </c>
      <c r="DF449" s="22">
        <v>4</v>
      </c>
      <c r="DG449" s="22">
        <v>2</v>
      </c>
      <c r="DH449" s="22">
        <v>2</v>
      </c>
      <c r="DI449" s="22">
        <v>3</v>
      </c>
      <c r="EM449" s="22" t="s">
        <v>2134</v>
      </c>
      <c r="EN449" s="22">
        <v>4</v>
      </c>
      <c r="EO449" s="22">
        <v>3</v>
      </c>
      <c r="EP449" s="22">
        <v>3</v>
      </c>
      <c r="EQ449" s="22">
        <v>3</v>
      </c>
      <c r="EX449" s="22" t="s">
        <v>2134</v>
      </c>
      <c r="EY449" s="22">
        <v>4</v>
      </c>
      <c r="EZ449" s="22">
        <v>3</v>
      </c>
      <c r="FA449" s="22">
        <v>1</v>
      </c>
      <c r="FB449" s="22">
        <v>3</v>
      </c>
      <c r="FE449" s="22" t="s">
        <v>2134</v>
      </c>
      <c r="FF449" s="22">
        <v>4</v>
      </c>
      <c r="FG449" s="22">
        <v>3</v>
      </c>
      <c r="FH449" s="22">
        <v>1</v>
      </c>
      <c r="FI449" s="22">
        <v>3</v>
      </c>
      <c r="FK449" s="22" t="s">
        <v>2134</v>
      </c>
      <c r="FL449" s="22">
        <v>4</v>
      </c>
      <c r="FM449" s="22">
        <v>3</v>
      </c>
      <c r="FN449" s="22">
        <v>1</v>
      </c>
      <c r="FO449" s="22">
        <v>3</v>
      </c>
    </row>
    <row r="450" spans="19:171">
      <c r="S450" s="22" t="s">
        <v>2134</v>
      </c>
      <c r="T450" s="22">
        <v>1</v>
      </c>
      <c r="U450" s="22">
        <v>2</v>
      </c>
      <c r="V450" s="22">
        <v>7</v>
      </c>
      <c r="W450" s="22">
        <v>7</v>
      </c>
      <c r="X450" s="22">
        <v>1</v>
      </c>
      <c r="AJ450" s="22" t="s">
        <v>2134</v>
      </c>
      <c r="AK450" s="22">
        <v>4</v>
      </c>
      <c r="AL450" s="22">
        <v>1</v>
      </c>
      <c r="AM450" s="22">
        <v>3</v>
      </c>
      <c r="AN450" s="22">
        <v>2</v>
      </c>
      <c r="CS450" s="22" t="s">
        <v>2134</v>
      </c>
      <c r="CT450" s="22">
        <v>4</v>
      </c>
      <c r="CU450" s="22">
        <v>2</v>
      </c>
      <c r="CV450" s="22">
        <v>2</v>
      </c>
      <c r="CW450" s="22">
        <v>4</v>
      </c>
      <c r="CY450" s="22" t="s">
        <v>2134</v>
      </c>
      <c r="CZ450" s="22">
        <v>4</v>
      </c>
      <c r="DA450" s="22">
        <v>2</v>
      </c>
      <c r="DB450" s="22">
        <v>2</v>
      </c>
      <c r="DC450" s="22">
        <v>4</v>
      </c>
      <c r="DE450" s="22" t="s">
        <v>2134</v>
      </c>
      <c r="DF450" s="22">
        <v>4</v>
      </c>
      <c r="DG450" s="22">
        <v>2</v>
      </c>
      <c r="DH450" s="22">
        <v>2</v>
      </c>
      <c r="DI450" s="22">
        <v>4</v>
      </c>
      <c r="EM450" s="22" t="s">
        <v>2134</v>
      </c>
      <c r="EN450" s="22">
        <v>4</v>
      </c>
      <c r="EO450" s="22">
        <v>3</v>
      </c>
      <c r="EP450" s="22">
        <v>3</v>
      </c>
      <c r="EQ450" s="22">
        <v>4</v>
      </c>
      <c r="EX450" s="22" t="s">
        <v>2134</v>
      </c>
      <c r="EY450" s="22">
        <v>4</v>
      </c>
      <c r="EZ450" s="22">
        <v>3</v>
      </c>
      <c r="FA450" s="22">
        <v>1</v>
      </c>
      <c r="FB450" s="22">
        <v>4</v>
      </c>
      <c r="FE450" s="22" t="s">
        <v>2134</v>
      </c>
      <c r="FF450" s="22">
        <v>4</v>
      </c>
      <c r="FG450" s="22">
        <v>3</v>
      </c>
      <c r="FH450" s="22">
        <v>1</v>
      </c>
      <c r="FI450" s="22">
        <v>4</v>
      </c>
      <c r="FK450" s="22" t="s">
        <v>2134</v>
      </c>
      <c r="FL450" s="22">
        <v>4</v>
      </c>
      <c r="FM450" s="22">
        <v>3</v>
      </c>
      <c r="FN450" s="22">
        <v>1</v>
      </c>
      <c r="FO450" s="22">
        <v>4</v>
      </c>
    </row>
    <row r="451" spans="19:171">
      <c r="S451" s="22" t="s">
        <v>2134</v>
      </c>
      <c r="T451" s="22">
        <v>1</v>
      </c>
      <c r="U451" s="22">
        <v>2</v>
      </c>
      <c r="V451" s="22">
        <v>7</v>
      </c>
      <c r="W451" s="22">
        <v>7</v>
      </c>
      <c r="X451" s="22">
        <v>2</v>
      </c>
      <c r="AJ451" s="22" t="s">
        <v>2134</v>
      </c>
      <c r="AK451" s="22">
        <v>4</v>
      </c>
      <c r="AL451" s="22">
        <v>1</v>
      </c>
      <c r="AM451" s="22">
        <v>3</v>
      </c>
      <c r="AN451" s="22">
        <v>3</v>
      </c>
      <c r="CS451" s="22" t="s">
        <v>2134</v>
      </c>
      <c r="CT451" s="22">
        <v>4</v>
      </c>
      <c r="CU451" s="22">
        <v>2</v>
      </c>
      <c r="CV451" s="22">
        <v>2</v>
      </c>
      <c r="CW451" s="22">
        <v>5</v>
      </c>
      <c r="CY451" s="22" t="s">
        <v>2134</v>
      </c>
      <c r="CZ451" s="22">
        <v>4</v>
      </c>
      <c r="DA451" s="22">
        <v>2</v>
      </c>
      <c r="DB451" s="22">
        <v>2</v>
      </c>
      <c r="DC451" s="22">
        <v>5</v>
      </c>
      <c r="DE451" s="22" t="s">
        <v>2134</v>
      </c>
      <c r="DF451" s="22">
        <v>4</v>
      </c>
      <c r="DG451" s="22">
        <v>2</v>
      </c>
      <c r="DH451" s="22">
        <v>2</v>
      </c>
      <c r="DI451" s="22">
        <v>5</v>
      </c>
      <c r="EM451" s="22" t="s">
        <v>2134</v>
      </c>
      <c r="EN451" s="22">
        <v>4</v>
      </c>
      <c r="EO451" s="22">
        <v>3</v>
      </c>
      <c r="EP451" s="22">
        <v>3</v>
      </c>
      <c r="EQ451" s="22">
        <v>5</v>
      </c>
      <c r="EX451" s="22" t="s">
        <v>2134</v>
      </c>
      <c r="EY451" s="22">
        <v>4</v>
      </c>
      <c r="EZ451" s="22">
        <v>3</v>
      </c>
      <c r="FA451" s="22">
        <v>2</v>
      </c>
      <c r="FB451" s="22">
        <v>1</v>
      </c>
      <c r="FE451" s="22" t="s">
        <v>2134</v>
      </c>
      <c r="FF451" s="22">
        <v>4</v>
      </c>
      <c r="FG451" s="22">
        <v>3</v>
      </c>
      <c r="FH451" s="22">
        <v>2</v>
      </c>
      <c r="FI451" s="22">
        <v>1</v>
      </c>
      <c r="FK451" s="22" t="s">
        <v>2134</v>
      </c>
      <c r="FL451" s="22">
        <v>4</v>
      </c>
      <c r="FM451" s="22">
        <v>3</v>
      </c>
      <c r="FN451" s="22">
        <v>2</v>
      </c>
      <c r="FO451" s="22">
        <v>1</v>
      </c>
    </row>
    <row r="452" spans="19:171">
      <c r="S452" s="22" t="s">
        <v>2134</v>
      </c>
      <c r="T452" s="22">
        <v>1</v>
      </c>
      <c r="U452" s="22">
        <v>2</v>
      </c>
      <c r="V452" s="22">
        <v>7</v>
      </c>
      <c r="W452" s="22">
        <v>7</v>
      </c>
      <c r="X452" s="22">
        <v>3</v>
      </c>
      <c r="AJ452" s="22" t="s">
        <v>2134</v>
      </c>
      <c r="AK452" s="22">
        <v>4</v>
      </c>
      <c r="AL452" s="22">
        <v>1</v>
      </c>
      <c r="AM452" s="22">
        <v>3</v>
      </c>
      <c r="AN452" s="22">
        <v>4</v>
      </c>
      <c r="CS452" s="22" t="s">
        <v>2134</v>
      </c>
      <c r="CT452" s="22">
        <v>4</v>
      </c>
      <c r="CU452" s="22">
        <v>2</v>
      </c>
      <c r="CV452" s="22">
        <v>2</v>
      </c>
      <c r="CW452" s="22">
        <v>6</v>
      </c>
      <c r="CY452" s="22" t="s">
        <v>2134</v>
      </c>
      <c r="CZ452" s="22">
        <v>4</v>
      </c>
      <c r="DA452" s="22">
        <v>2</v>
      </c>
      <c r="DB452" s="22">
        <v>2</v>
      </c>
      <c r="DC452" s="22">
        <v>6</v>
      </c>
      <c r="DE452" s="22" t="s">
        <v>2134</v>
      </c>
      <c r="DF452" s="22">
        <v>4</v>
      </c>
      <c r="DG452" s="22">
        <v>2</v>
      </c>
      <c r="DH452" s="22">
        <v>2</v>
      </c>
      <c r="DI452" s="22">
        <v>6</v>
      </c>
      <c r="EM452" s="22" t="s">
        <v>2134</v>
      </c>
      <c r="EN452" s="22">
        <v>4</v>
      </c>
      <c r="EO452" s="22">
        <v>3</v>
      </c>
      <c r="EP452" s="22">
        <v>3</v>
      </c>
      <c r="EQ452" s="22">
        <v>6</v>
      </c>
      <c r="EX452" s="22">
        <v>9144902</v>
      </c>
      <c r="EY452" s="22">
        <v>4</v>
      </c>
      <c r="EZ452" s="22">
        <v>3</v>
      </c>
      <c r="FA452" s="22">
        <v>2</v>
      </c>
      <c r="FB452" s="22">
        <v>2</v>
      </c>
      <c r="FE452" s="22" t="s">
        <v>2134</v>
      </c>
      <c r="FF452" s="22">
        <v>4</v>
      </c>
      <c r="FG452" s="22">
        <v>3</v>
      </c>
      <c r="FH452" s="22">
        <v>2</v>
      </c>
      <c r="FI452" s="22">
        <v>2</v>
      </c>
      <c r="FK452" s="22" t="s">
        <v>2134</v>
      </c>
      <c r="FL452" s="22">
        <v>4</v>
      </c>
      <c r="FM452" s="22">
        <v>3</v>
      </c>
      <c r="FN452" s="22">
        <v>2</v>
      </c>
      <c r="FO452" s="22">
        <v>2</v>
      </c>
    </row>
    <row r="453" spans="19:171">
      <c r="S453" s="22" t="s">
        <v>2134</v>
      </c>
      <c r="T453" s="22">
        <v>1</v>
      </c>
      <c r="U453" s="22">
        <v>2</v>
      </c>
      <c r="V453" s="22">
        <v>7</v>
      </c>
      <c r="W453" s="22">
        <v>7</v>
      </c>
      <c r="X453" s="22">
        <v>4</v>
      </c>
      <c r="AJ453" s="22" t="s">
        <v>2134</v>
      </c>
      <c r="AK453" s="22">
        <v>4</v>
      </c>
      <c r="AL453" s="22">
        <v>1</v>
      </c>
      <c r="AM453" s="22">
        <v>3</v>
      </c>
      <c r="AN453" s="22">
        <v>5</v>
      </c>
      <c r="CS453" s="22" t="s">
        <v>2134</v>
      </c>
      <c r="CT453" s="22">
        <v>4</v>
      </c>
      <c r="CU453" s="22">
        <v>2</v>
      </c>
      <c r="CV453" s="22">
        <v>2</v>
      </c>
      <c r="CW453" s="22">
        <v>7</v>
      </c>
      <c r="CY453" s="22" t="s">
        <v>2134</v>
      </c>
      <c r="CZ453" s="22">
        <v>4</v>
      </c>
      <c r="DA453" s="22">
        <v>2</v>
      </c>
      <c r="DB453" s="22">
        <v>2</v>
      </c>
      <c r="DC453" s="22">
        <v>7</v>
      </c>
      <c r="DE453" s="22" t="s">
        <v>2134</v>
      </c>
      <c r="DF453" s="22">
        <v>4</v>
      </c>
      <c r="DG453" s="22">
        <v>2</v>
      </c>
      <c r="DH453" s="22">
        <v>2</v>
      </c>
      <c r="DI453" s="22">
        <v>7</v>
      </c>
      <c r="EM453" s="22" t="s">
        <v>2134</v>
      </c>
      <c r="EN453" s="22">
        <v>4</v>
      </c>
      <c r="EO453" s="22">
        <v>3</v>
      </c>
      <c r="EP453" s="22">
        <v>3</v>
      </c>
      <c r="EQ453" s="22">
        <v>7</v>
      </c>
      <c r="EX453" s="22">
        <v>9144902</v>
      </c>
      <c r="EY453" s="22">
        <v>4</v>
      </c>
      <c r="EZ453" s="22">
        <v>3</v>
      </c>
      <c r="FA453" s="22">
        <v>2</v>
      </c>
      <c r="FB453" s="22">
        <v>3</v>
      </c>
      <c r="FE453" s="22" t="s">
        <v>2134</v>
      </c>
      <c r="FF453" s="22">
        <v>4</v>
      </c>
      <c r="FG453" s="22">
        <v>3</v>
      </c>
      <c r="FH453" s="22">
        <v>2</v>
      </c>
      <c r="FI453" s="22">
        <v>3</v>
      </c>
      <c r="FK453" s="22" t="s">
        <v>2134</v>
      </c>
      <c r="FL453" s="22">
        <v>4</v>
      </c>
      <c r="FM453" s="22">
        <v>3</v>
      </c>
      <c r="FN453" s="22">
        <v>2</v>
      </c>
      <c r="FO453" s="22">
        <v>3</v>
      </c>
    </row>
    <row r="454" spans="19:171">
      <c r="S454" s="22" t="s">
        <v>2134</v>
      </c>
      <c r="T454" s="22">
        <v>1</v>
      </c>
      <c r="U454" s="22">
        <v>2</v>
      </c>
      <c r="V454" s="22">
        <v>8</v>
      </c>
      <c r="W454" s="22">
        <v>1</v>
      </c>
      <c r="X454" s="22">
        <v>1</v>
      </c>
      <c r="AJ454" s="22" t="s">
        <v>2134</v>
      </c>
      <c r="AK454" s="22">
        <v>4</v>
      </c>
      <c r="AL454" s="22">
        <v>1</v>
      </c>
      <c r="AM454" s="22">
        <v>4</v>
      </c>
      <c r="AN454" s="22">
        <v>1</v>
      </c>
      <c r="CS454" s="22" t="s">
        <v>2134</v>
      </c>
      <c r="CT454" s="22">
        <v>4</v>
      </c>
      <c r="CU454" s="22">
        <v>2</v>
      </c>
      <c r="CV454" s="22">
        <v>2</v>
      </c>
      <c r="CW454" s="22">
        <v>8</v>
      </c>
      <c r="CY454" s="22" t="s">
        <v>2134</v>
      </c>
      <c r="CZ454" s="22">
        <v>4</v>
      </c>
      <c r="DA454" s="22">
        <v>2</v>
      </c>
      <c r="DB454" s="22">
        <v>2</v>
      </c>
      <c r="DC454" s="22">
        <v>8</v>
      </c>
      <c r="DE454" s="22" t="s">
        <v>2134</v>
      </c>
      <c r="DF454" s="22">
        <v>4</v>
      </c>
      <c r="DG454" s="22">
        <v>2</v>
      </c>
      <c r="DH454" s="22">
        <v>2</v>
      </c>
      <c r="DI454" s="22">
        <v>8</v>
      </c>
      <c r="EM454" s="22" t="s">
        <v>2134</v>
      </c>
      <c r="EN454" s="22">
        <v>4</v>
      </c>
      <c r="EO454" s="22">
        <v>3</v>
      </c>
      <c r="EP454" s="22">
        <v>3</v>
      </c>
      <c r="EQ454" s="22">
        <v>8</v>
      </c>
      <c r="EX454" s="22" t="s">
        <v>2134</v>
      </c>
      <c r="EY454" s="22">
        <v>4</v>
      </c>
      <c r="EZ454" s="22">
        <v>3</v>
      </c>
      <c r="FA454" s="22">
        <v>2</v>
      </c>
      <c r="FB454" s="22">
        <v>4</v>
      </c>
      <c r="FE454" s="22" t="s">
        <v>2134</v>
      </c>
      <c r="FF454" s="22">
        <v>4</v>
      </c>
      <c r="FG454" s="22">
        <v>3</v>
      </c>
      <c r="FH454" s="22">
        <v>2</v>
      </c>
      <c r="FI454" s="22">
        <v>4</v>
      </c>
      <c r="FK454" s="22" t="s">
        <v>2134</v>
      </c>
      <c r="FL454" s="22">
        <v>4</v>
      </c>
      <c r="FM454" s="22">
        <v>3</v>
      </c>
      <c r="FN454" s="22">
        <v>2</v>
      </c>
      <c r="FO454" s="22">
        <v>4</v>
      </c>
    </row>
    <row r="455" spans="19:171">
      <c r="S455" s="22" t="s">
        <v>2134</v>
      </c>
      <c r="T455" s="22">
        <v>1</v>
      </c>
      <c r="U455" s="22">
        <v>2</v>
      </c>
      <c r="V455" s="22">
        <v>8</v>
      </c>
      <c r="W455" s="22">
        <v>1</v>
      </c>
      <c r="X455" s="22">
        <v>2</v>
      </c>
      <c r="AJ455" s="22" t="s">
        <v>2134</v>
      </c>
      <c r="AK455" s="22">
        <v>4</v>
      </c>
      <c r="AL455" s="22">
        <v>1</v>
      </c>
      <c r="AM455" s="22">
        <v>4</v>
      </c>
      <c r="AN455" s="22">
        <v>2</v>
      </c>
      <c r="CS455" s="22" t="s">
        <v>2692</v>
      </c>
      <c r="CT455" s="22">
        <v>4</v>
      </c>
      <c r="CU455" s="22">
        <v>2</v>
      </c>
      <c r="CV455" s="22">
        <v>3</v>
      </c>
      <c r="CW455" s="22">
        <v>1</v>
      </c>
      <c r="CY455" s="22" t="s">
        <v>2134</v>
      </c>
      <c r="CZ455" s="22">
        <v>4</v>
      </c>
      <c r="DA455" s="22">
        <v>2</v>
      </c>
      <c r="DB455" s="22">
        <v>3</v>
      </c>
      <c r="DC455" s="22">
        <v>1</v>
      </c>
      <c r="DE455" s="22" t="s">
        <v>2134</v>
      </c>
      <c r="DF455" s="22">
        <v>4</v>
      </c>
      <c r="DG455" s="22">
        <v>2</v>
      </c>
      <c r="DH455" s="22">
        <v>3</v>
      </c>
      <c r="DI455" s="22">
        <v>1</v>
      </c>
      <c r="EM455" s="22" t="s">
        <v>2134</v>
      </c>
      <c r="EN455" s="22">
        <v>4</v>
      </c>
      <c r="EO455" s="22">
        <v>3</v>
      </c>
      <c r="EP455" s="22">
        <v>3</v>
      </c>
      <c r="EQ455" s="22">
        <v>9</v>
      </c>
      <c r="EX455" s="22" t="s">
        <v>2134</v>
      </c>
      <c r="EY455" s="22">
        <v>4</v>
      </c>
      <c r="EZ455" s="22">
        <v>3</v>
      </c>
      <c r="FA455" s="22">
        <v>3</v>
      </c>
      <c r="FB455" s="22">
        <v>1</v>
      </c>
      <c r="FE455" s="22" t="s">
        <v>2134</v>
      </c>
      <c r="FF455" s="22">
        <v>4</v>
      </c>
      <c r="FG455" s="22">
        <v>3</v>
      </c>
      <c r="FH455" s="22">
        <v>3</v>
      </c>
      <c r="FI455" s="22">
        <v>1</v>
      </c>
      <c r="FK455" s="22" t="s">
        <v>2134</v>
      </c>
      <c r="FL455" s="22">
        <v>4</v>
      </c>
      <c r="FM455" s="22">
        <v>3</v>
      </c>
      <c r="FN455" s="22">
        <v>3</v>
      </c>
      <c r="FO455" s="22">
        <v>1</v>
      </c>
    </row>
    <row r="456" spans="19:171">
      <c r="S456" s="22" t="s">
        <v>2134</v>
      </c>
      <c r="T456" s="22">
        <v>1</v>
      </c>
      <c r="U456" s="22">
        <v>2</v>
      </c>
      <c r="V456" s="22">
        <v>8</v>
      </c>
      <c r="W456" s="22">
        <v>1</v>
      </c>
      <c r="X456" s="22">
        <v>3</v>
      </c>
      <c r="AJ456" s="22" t="s">
        <v>2134</v>
      </c>
      <c r="AK456" s="22">
        <v>4</v>
      </c>
      <c r="AL456" s="22">
        <v>1</v>
      </c>
      <c r="AM456" s="22">
        <v>4</v>
      </c>
      <c r="AN456" s="22">
        <v>3</v>
      </c>
      <c r="CS456" s="22" t="s">
        <v>2134</v>
      </c>
      <c r="CT456" s="22">
        <v>4</v>
      </c>
      <c r="CU456" s="22">
        <v>2</v>
      </c>
      <c r="CV456" s="22">
        <v>3</v>
      </c>
      <c r="CW456" s="22">
        <v>2</v>
      </c>
      <c r="CY456" s="22" t="s">
        <v>2134</v>
      </c>
      <c r="CZ456" s="22">
        <v>4</v>
      </c>
      <c r="DA456" s="22">
        <v>2</v>
      </c>
      <c r="DB456" s="22">
        <v>3</v>
      </c>
      <c r="DC456" s="22">
        <v>2</v>
      </c>
      <c r="DE456" s="22">
        <v>9245382</v>
      </c>
      <c r="DF456" s="22">
        <v>4</v>
      </c>
      <c r="DG456" s="22">
        <v>2</v>
      </c>
      <c r="DH456" s="22">
        <v>3</v>
      </c>
      <c r="DI456" s="22">
        <v>2</v>
      </c>
      <c r="EM456" s="22" t="s">
        <v>2134</v>
      </c>
      <c r="EN456" s="22">
        <v>4</v>
      </c>
      <c r="EO456" s="22">
        <v>4</v>
      </c>
      <c r="EP456" s="22">
        <v>1</v>
      </c>
      <c r="EQ456" s="22">
        <v>1</v>
      </c>
      <c r="EX456" s="22">
        <v>9144902</v>
      </c>
      <c r="EY456" s="22">
        <v>4</v>
      </c>
      <c r="EZ456" s="22">
        <v>3</v>
      </c>
      <c r="FA456" s="22">
        <v>3</v>
      </c>
      <c r="FB456" s="22">
        <v>2</v>
      </c>
      <c r="FE456" s="22" t="s">
        <v>2134</v>
      </c>
      <c r="FF456" s="22">
        <v>4</v>
      </c>
      <c r="FG456" s="22">
        <v>3</v>
      </c>
      <c r="FH456" s="22">
        <v>3</v>
      </c>
      <c r="FI456" s="22">
        <v>2</v>
      </c>
      <c r="FK456" s="22" t="s">
        <v>2134</v>
      </c>
      <c r="FL456" s="22">
        <v>4</v>
      </c>
      <c r="FM456" s="22">
        <v>3</v>
      </c>
      <c r="FN456" s="22">
        <v>3</v>
      </c>
      <c r="FO456" s="22">
        <v>2</v>
      </c>
    </row>
    <row r="457" spans="19:171">
      <c r="S457" s="22" t="s">
        <v>2134</v>
      </c>
      <c r="T457" s="22">
        <v>1</v>
      </c>
      <c r="U457" s="22">
        <v>2</v>
      </c>
      <c r="V457" s="22">
        <v>8</v>
      </c>
      <c r="W457" s="22">
        <v>1</v>
      </c>
      <c r="X457" s="22">
        <v>4</v>
      </c>
      <c r="AJ457" s="22" t="s">
        <v>2134</v>
      </c>
      <c r="AK457" s="22">
        <v>4</v>
      </c>
      <c r="AL457" s="22">
        <v>1</v>
      </c>
      <c r="AM457" s="22">
        <v>4</v>
      </c>
      <c r="AN457" s="22">
        <v>4</v>
      </c>
      <c r="CS457" s="22" t="s">
        <v>2134</v>
      </c>
      <c r="CT457" s="22">
        <v>4</v>
      </c>
      <c r="CU457" s="22">
        <v>2</v>
      </c>
      <c r="CV457" s="22">
        <v>3</v>
      </c>
      <c r="CW457" s="22">
        <v>3</v>
      </c>
      <c r="CY457" s="22" t="s">
        <v>2134</v>
      </c>
      <c r="CZ457" s="22">
        <v>4</v>
      </c>
      <c r="DA457" s="22">
        <v>2</v>
      </c>
      <c r="DB457" s="22">
        <v>3</v>
      </c>
      <c r="DC457" s="22">
        <v>3</v>
      </c>
      <c r="DE457" s="22">
        <v>9245384</v>
      </c>
      <c r="DF457" s="22">
        <v>4</v>
      </c>
      <c r="DG457" s="22">
        <v>2</v>
      </c>
      <c r="DH457" s="22">
        <v>3</v>
      </c>
      <c r="DI457" s="22">
        <v>3</v>
      </c>
      <c r="EM457" s="22" t="s">
        <v>2134</v>
      </c>
      <c r="EN457" s="22">
        <v>4</v>
      </c>
      <c r="EO457" s="22">
        <v>4</v>
      </c>
      <c r="EP457" s="22">
        <v>1</v>
      </c>
      <c r="EQ457" s="22">
        <v>2</v>
      </c>
      <c r="EX457" s="22">
        <v>9144902</v>
      </c>
      <c r="EY457" s="22">
        <v>4</v>
      </c>
      <c r="EZ457" s="22">
        <v>3</v>
      </c>
      <c r="FA457" s="22">
        <v>3</v>
      </c>
      <c r="FB457" s="22">
        <v>3</v>
      </c>
      <c r="FE457" s="22" t="s">
        <v>2134</v>
      </c>
      <c r="FF457" s="22">
        <v>4</v>
      </c>
      <c r="FG457" s="22">
        <v>3</v>
      </c>
      <c r="FH457" s="22">
        <v>3</v>
      </c>
      <c r="FI457" s="22">
        <v>3</v>
      </c>
      <c r="FK457" s="22" t="s">
        <v>2134</v>
      </c>
      <c r="FL457" s="22">
        <v>4</v>
      </c>
      <c r="FM457" s="22">
        <v>3</v>
      </c>
      <c r="FN457" s="22">
        <v>3</v>
      </c>
      <c r="FO457" s="22">
        <v>3</v>
      </c>
    </row>
    <row r="458" spans="19:171">
      <c r="S458" s="22" t="s">
        <v>2134</v>
      </c>
      <c r="T458" s="22">
        <v>1</v>
      </c>
      <c r="U458" s="22">
        <v>2</v>
      </c>
      <c r="V458" s="22">
        <v>8</v>
      </c>
      <c r="W458" s="22">
        <v>2</v>
      </c>
      <c r="X458" s="22">
        <v>1</v>
      </c>
      <c r="AJ458" s="22" t="s">
        <v>2134</v>
      </c>
      <c r="AK458" s="22">
        <v>4</v>
      </c>
      <c r="AL458" s="22">
        <v>1</v>
      </c>
      <c r="AM458" s="22">
        <v>4</v>
      </c>
      <c r="AN458" s="22">
        <v>5</v>
      </c>
      <c r="CS458" s="22" t="s">
        <v>2134</v>
      </c>
      <c r="CT458" s="22">
        <v>4</v>
      </c>
      <c r="CU458" s="22">
        <v>2</v>
      </c>
      <c r="CV458" s="22">
        <v>3</v>
      </c>
      <c r="CW458" s="22">
        <v>4</v>
      </c>
      <c r="CY458" s="22" t="s">
        <v>2134</v>
      </c>
      <c r="CZ458" s="22">
        <v>4</v>
      </c>
      <c r="DA458" s="22">
        <v>2</v>
      </c>
      <c r="DB458" s="22">
        <v>3</v>
      </c>
      <c r="DC458" s="22">
        <v>4</v>
      </c>
      <c r="DE458" s="22">
        <v>9245386</v>
      </c>
      <c r="DF458" s="22">
        <v>4</v>
      </c>
      <c r="DG458" s="22">
        <v>2</v>
      </c>
      <c r="DH458" s="22">
        <v>3</v>
      </c>
      <c r="DI458" s="22">
        <v>4</v>
      </c>
      <c r="EM458" s="22" t="s">
        <v>2134</v>
      </c>
      <c r="EN458" s="22">
        <v>4</v>
      </c>
      <c r="EO458" s="22">
        <v>4</v>
      </c>
      <c r="EP458" s="22">
        <v>1</v>
      </c>
      <c r="EQ458" s="22">
        <v>3</v>
      </c>
      <c r="EX458" s="22" t="s">
        <v>2134</v>
      </c>
      <c r="EY458" s="22">
        <v>4</v>
      </c>
      <c r="EZ458" s="22">
        <v>3</v>
      </c>
      <c r="FA458" s="22">
        <v>3</v>
      </c>
      <c r="FB458" s="22">
        <v>4</v>
      </c>
      <c r="FE458" s="22" t="s">
        <v>2134</v>
      </c>
      <c r="FF458" s="22">
        <v>4</v>
      </c>
      <c r="FG458" s="22">
        <v>3</v>
      </c>
      <c r="FH458" s="22">
        <v>3</v>
      </c>
      <c r="FI458" s="22">
        <v>4</v>
      </c>
      <c r="FK458" s="22" t="s">
        <v>2134</v>
      </c>
      <c r="FL458" s="22">
        <v>4</v>
      </c>
      <c r="FM458" s="22">
        <v>3</v>
      </c>
      <c r="FN458" s="22">
        <v>3</v>
      </c>
      <c r="FO458" s="22">
        <v>4</v>
      </c>
    </row>
    <row r="459" spans="19:171">
      <c r="S459" s="22" t="s">
        <v>2134</v>
      </c>
      <c r="T459" s="22">
        <v>1</v>
      </c>
      <c r="U459" s="22">
        <v>2</v>
      </c>
      <c r="V459" s="22">
        <v>8</v>
      </c>
      <c r="W459" s="22">
        <v>2</v>
      </c>
      <c r="X459" s="22">
        <v>2</v>
      </c>
      <c r="AJ459" s="22" t="s">
        <v>2134</v>
      </c>
      <c r="AK459" s="22">
        <v>4</v>
      </c>
      <c r="AL459" s="22">
        <v>1</v>
      </c>
      <c r="AM459" s="22">
        <v>5</v>
      </c>
      <c r="AN459" s="22">
        <v>1</v>
      </c>
      <c r="CS459" s="22" t="s">
        <v>2134</v>
      </c>
      <c r="CT459" s="22">
        <v>4</v>
      </c>
      <c r="CU459" s="22">
        <v>2</v>
      </c>
      <c r="CV459" s="22">
        <v>3</v>
      </c>
      <c r="CW459" s="22">
        <v>5</v>
      </c>
      <c r="CY459" s="22" t="s">
        <v>2134</v>
      </c>
      <c r="CZ459" s="22">
        <v>4</v>
      </c>
      <c r="DA459" s="22">
        <v>2</v>
      </c>
      <c r="DB459" s="22">
        <v>3</v>
      </c>
      <c r="DC459" s="22">
        <v>5</v>
      </c>
      <c r="DE459" s="22">
        <v>9245388</v>
      </c>
      <c r="DF459" s="22">
        <v>4</v>
      </c>
      <c r="DG459" s="22">
        <v>2</v>
      </c>
      <c r="DH459" s="22">
        <v>3</v>
      </c>
      <c r="DI459" s="22">
        <v>5</v>
      </c>
      <c r="EM459" s="22" t="s">
        <v>2134</v>
      </c>
      <c r="EN459" s="22">
        <v>4</v>
      </c>
      <c r="EO459" s="22">
        <v>4</v>
      </c>
      <c r="EP459" s="22">
        <v>1</v>
      </c>
      <c r="EQ459" s="22">
        <v>4</v>
      </c>
      <c r="EX459" s="22" t="s">
        <v>2134</v>
      </c>
      <c r="EY459" s="22">
        <v>4</v>
      </c>
      <c r="EZ459" s="22">
        <v>3</v>
      </c>
      <c r="FA459" s="22">
        <v>4</v>
      </c>
      <c r="FB459" s="22">
        <v>1</v>
      </c>
      <c r="FE459" s="22" t="s">
        <v>2134</v>
      </c>
      <c r="FF459" s="22">
        <v>4</v>
      </c>
      <c r="FG459" s="22">
        <v>3</v>
      </c>
      <c r="FH459" s="22">
        <v>4</v>
      </c>
      <c r="FI459" s="22">
        <v>1</v>
      </c>
      <c r="FK459" s="22" t="s">
        <v>2134</v>
      </c>
      <c r="FL459" s="22">
        <v>4</v>
      </c>
      <c r="FM459" s="22">
        <v>3</v>
      </c>
      <c r="FN459" s="22">
        <v>4</v>
      </c>
      <c r="FO459" s="22">
        <v>1</v>
      </c>
    </row>
    <row r="460" spans="19:171">
      <c r="S460" s="22" t="s">
        <v>2134</v>
      </c>
      <c r="T460" s="22">
        <v>1</v>
      </c>
      <c r="U460" s="22">
        <v>2</v>
      </c>
      <c r="V460" s="22">
        <v>8</v>
      </c>
      <c r="W460" s="22">
        <v>2</v>
      </c>
      <c r="X460" s="22">
        <v>3</v>
      </c>
      <c r="AJ460" s="22" t="s">
        <v>2134</v>
      </c>
      <c r="AK460" s="22">
        <v>4</v>
      </c>
      <c r="AL460" s="22">
        <v>1</v>
      </c>
      <c r="AM460" s="22">
        <v>5</v>
      </c>
      <c r="AN460" s="22">
        <v>2</v>
      </c>
      <c r="CS460" s="22" t="s">
        <v>2134</v>
      </c>
      <c r="CT460" s="22">
        <v>4</v>
      </c>
      <c r="CU460" s="22">
        <v>2</v>
      </c>
      <c r="CV460" s="22">
        <v>3</v>
      </c>
      <c r="CW460" s="22">
        <v>6</v>
      </c>
      <c r="CY460" s="22" t="s">
        <v>2134</v>
      </c>
      <c r="CZ460" s="22">
        <v>4</v>
      </c>
      <c r="DA460" s="22">
        <v>2</v>
      </c>
      <c r="DB460" s="22">
        <v>3</v>
      </c>
      <c r="DC460" s="22">
        <v>6</v>
      </c>
      <c r="DE460" s="22">
        <v>9245390</v>
      </c>
      <c r="DF460" s="22">
        <v>4</v>
      </c>
      <c r="DG460" s="22">
        <v>2</v>
      </c>
      <c r="DH460" s="22">
        <v>3</v>
      </c>
      <c r="DI460" s="22">
        <v>6</v>
      </c>
      <c r="EM460" s="22" t="s">
        <v>2134</v>
      </c>
      <c r="EN460" s="22">
        <v>4</v>
      </c>
      <c r="EO460" s="22">
        <v>4</v>
      </c>
      <c r="EP460" s="22">
        <v>1</v>
      </c>
      <c r="EQ460" s="22">
        <v>5</v>
      </c>
      <c r="EX460" s="22" t="s">
        <v>2134</v>
      </c>
      <c r="EY460" s="22">
        <v>4</v>
      </c>
      <c r="EZ460" s="22">
        <v>3</v>
      </c>
      <c r="FA460" s="22">
        <v>4</v>
      </c>
      <c r="FB460" s="22">
        <v>2</v>
      </c>
      <c r="FE460" s="22" t="s">
        <v>2134</v>
      </c>
      <c r="FF460" s="22">
        <v>4</v>
      </c>
      <c r="FG460" s="22">
        <v>3</v>
      </c>
      <c r="FH460" s="22">
        <v>4</v>
      </c>
      <c r="FI460" s="22">
        <v>2</v>
      </c>
      <c r="FK460" s="22" t="s">
        <v>2134</v>
      </c>
      <c r="FL460" s="22">
        <v>4</v>
      </c>
      <c r="FM460" s="22">
        <v>3</v>
      </c>
      <c r="FN460" s="22">
        <v>4</v>
      </c>
      <c r="FO460" s="22">
        <v>2</v>
      </c>
    </row>
    <row r="461" spans="19:171">
      <c r="S461" s="22" t="s">
        <v>2134</v>
      </c>
      <c r="T461" s="22">
        <v>1</v>
      </c>
      <c r="U461" s="22">
        <v>2</v>
      </c>
      <c r="V461" s="22">
        <v>8</v>
      </c>
      <c r="W461" s="22">
        <v>2</v>
      </c>
      <c r="X461" s="22">
        <v>4</v>
      </c>
      <c r="AJ461" s="22" t="s">
        <v>2134</v>
      </c>
      <c r="AK461" s="22">
        <v>4</v>
      </c>
      <c r="AL461" s="22">
        <v>1</v>
      </c>
      <c r="AM461" s="22">
        <v>5</v>
      </c>
      <c r="AN461" s="22">
        <v>3</v>
      </c>
      <c r="CS461" s="22" t="s">
        <v>2134</v>
      </c>
      <c r="CT461" s="22">
        <v>4</v>
      </c>
      <c r="CU461" s="22">
        <v>2</v>
      </c>
      <c r="CV461" s="22">
        <v>3</v>
      </c>
      <c r="CW461" s="22">
        <v>7</v>
      </c>
      <c r="CY461" s="22" t="s">
        <v>2134</v>
      </c>
      <c r="CZ461" s="22">
        <v>4</v>
      </c>
      <c r="DA461" s="22">
        <v>2</v>
      </c>
      <c r="DB461" s="22">
        <v>3</v>
      </c>
      <c r="DC461" s="22">
        <v>7</v>
      </c>
      <c r="DE461" s="22">
        <v>9245392</v>
      </c>
      <c r="DF461" s="22">
        <v>4</v>
      </c>
      <c r="DG461" s="22">
        <v>2</v>
      </c>
      <c r="DH461" s="22">
        <v>3</v>
      </c>
      <c r="DI461" s="22">
        <v>7</v>
      </c>
      <c r="EM461" s="22" t="s">
        <v>2134</v>
      </c>
      <c r="EN461" s="22">
        <v>4</v>
      </c>
      <c r="EO461" s="22">
        <v>4</v>
      </c>
      <c r="EP461" s="22">
        <v>1</v>
      </c>
      <c r="EQ461" s="22">
        <v>6</v>
      </c>
      <c r="EX461" s="22" t="s">
        <v>2134</v>
      </c>
      <c r="EY461" s="22">
        <v>4</v>
      </c>
      <c r="EZ461" s="22">
        <v>3</v>
      </c>
      <c r="FA461" s="22">
        <v>4</v>
      </c>
      <c r="FB461" s="22">
        <v>3</v>
      </c>
      <c r="FE461" s="22" t="s">
        <v>2134</v>
      </c>
      <c r="FF461" s="22">
        <v>4</v>
      </c>
      <c r="FG461" s="22">
        <v>3</v>
      </c>
      <c r="FH461" s="22">
        <v>4</v>
      </c>
      <c r="FI461" s="22">
        <v>3</v>
      </c>
      <c r="FK461" s="22" t="s">
        <v>2134</v>
      </c>
      <c r="FL461" s="22">
        <v>4</v>
      </c>
      <c r="FM461" s="22">
        <v>3</v>
      </c>
      <c r="FN461" s="22">
        <v>4</v>
      </c>
      <c r="FO461" s="22">
        <v>3</v>
      </c>
    </row>
    <row r="462" spans="19:171">
      <c r="S462" s="22" t="s">
        <v>2134</v>
      </c>
      <c r="T462" s="22">
        <v>1</v>
      </c>
      <c r="U462" s="22">
        <v>2</v>
      </c>
      <c r="V462" s="22">
        <v>8</v>
      </c>
      <c r="W462" s="22">
        <v>3</v>
      </c>
      <c r="X462" s="22">
        <v>1</v>
      </c>
      <c r="AJ462" s="22" t="s">
        <v>2134</v>
      </c>
      <c r="AK462" s="22">
        <v>4</v>
      </c>
      <c r="AL462" s="22">
        <v>1</v>
      </c>
      <c r="AM462" s="22">
        <v>5</v>
      </c>
      <c r="AN462" s="22">
        <v>4</v>
      </c>
      <c r="CS462" s="22" t="s">
        <v>2134</v>
      </c>
      <c r="CT462" s="22">
        <v>4</v>
      </c>
      <c r="CU462" s="22">
        <v>2</v>
      </c>
      <c r="CV462" s="22">
        <v>3</v>
      </c>
      <c r="CW462" s="22">
        <v>8</v>
      </c>
      <c r="CY462" s="22" t="s">
        <v>2134</v>
      </c>
      <c r="CZ462" s="22">
        <v>4</v>
      </c>
      <c r="DA462" s="22">
        <v>2</v>
      </c>
      <c r="DB462" s="22">
        <v>3</v>
      </c>
      <c r="DC462" s="22">
        <v>8</v>
      </c>
      <c r="DE462" s="22">
        <v>9245394</v>
      </c>
      <c r="DF462" s="22">
        <v>4</v>
      </c>
      <c r="DG462" s="22">
        <v>2</v>
      </c>
      <c r="DH462" s="22">
        <v>3</v>
      </c>
      <c r="DI462" s="22">
        <v>8</v>
      </c>
      <c r="EM462" s="22" t="s">
        <v>2134</v>
      </c>
      <c r="EN462" s="22">
        <v>4</v>
      </c>
      <c r="EO462" s="22">
        <v>4</v>
      </c>
      <c r="EP462" s="22">
        <v>1</v>
      </c>
      <c r="EQ462" s="22">
        <v>7</v>
      </c>
      <c r="EX462" s="22" t="s">
        <v>2134</v>
      </c>
      <c r="EY462" s="22">
        <v>4</v>
      </c>
      <c r="EZ462" s="22">
        <v>3</v>
      </c>
      <c r="FA462" s="22">
        <v>4</v>
      </c>
      <c r="FB462" s="22">
        <v>4</v>
      </c>
      <c r="FE462" s="22" t="s">
        <v>2134</v>
      </c>
      <c r="FF462" s="22">
        <v>4</v>
      </c>
      <c r="FG462" s="22">
        <v>3</v>
      </c>
      <c r="FH462" s="22">
        <v>4</v>
      </c>
      <c r="FI462" s="22">
        <v>4</v>
      </c>
      <c r="FK462" s="22" t="s">
        <v>2134</v>
      </c>
      <c r="FL462" s="22">
        <v>4</v>
      </c>
      <c r="FM462" s="22">
        <v>3</v>
      </c>
      <c r="FN462" s="22">
        <v>4</v>
      </c>
      <c r="FO462" s="22">
        <v>4</v>
      </c>
    </row>
    <row r="463" spans="19:171">
      <c r="S463" s="22" t="s">
        <v>2134</v>
      </c>
      <c r="T463" s="22">
        <v>1</v>
      </c>
      <c r="U463" s="22">
        <v>2</v>
      </c>
      <c r="V463" s="22">
        <v>8</v>
      </c>
      <c r="W463" s="22">
        <v>3</v>
      </c>
      <c r="X463" s="22">
        <v>2</v>
      </c>
      <c r="AJ463" s="22" t="s">
        <v>2134</v>
      </c>
      <c r="AK463" s="22">
        <v>4</v>
      </c>
      <c r="AL463" s="22">
        <v>1</v>
      </c>
      <c r="AM463" s="22">
        <v>5</v>
      </c>
      <c r="AN463" s="22">
        <v>5</v>
      </c>
      <c r="CS463" s="22" t="s">
        <v>2692</v>
      </c>
      <c r="CT463" s="22">
        <v>4</v>
      </c>
      <c r="CU463" s="22">
        <v>2</v>
      </c>
      <c r="CV463" s="22">
        <v>4</v>
      </c>
      <c r="CW463" s="22">
        <v>1</v>
      </c>
      <c r="CY463" s="22" t="s">
        <v>2134</v>
      </c>
      <c r="CZ463" s="22">
        <v>4</v>
      </c>
      <c r="DA463" s="22">
        <v>2</v>
      </c>
      <c r="DB463" s="22">
        <v>4</v>
      </c>
      <c r="DC463" s="22">
        <v>1</v>
      </c>
      <c r="DE463" s="22" t="s">
        <v>2134</v>
      </c>
      <c r="DF463" s="22">
        <v>4</v>
      </c>
      <c r="DG463" s="22">
        <v>2</v>
      </c>
      <c r="DH463" s="22">
        <v>4</v>
      </c>
      <c r="DI463" s="22">
        <v>1</v>
      </c>
      <c r="EM463" s="22" t="s">
        <v>2134</v>
      </c>
      <c r="EN463" s="22">
        <v>4</v>
      </c>
      <c r="EO463" s="22">
        <v>4</v>
      </c>
      <c r="EP463" s="22">
        <v>1</v>
      </c>
      <c r="EQ463" s="22">
        <v>8</v>
      </c>
      <c r="EX463" s="22" t="s">
        <v>2134</v>
      </c>
      <c r="EY463" s="22">
        <v>4</v>
      </c>
      <c r="EZ463" s="22">
        <v>3</v>
      </c>
      <c r="FA463" s="22">
        <v>5</v>
      </c>
      <c r="FB463" s="22">
        <v>1</v>
      </c>
      <c r="FE463" s="22" t="s">
        <v>2134</v>
      </c>
      <c r="FF463" s="22">
        <v>4</v>
      </c>
      <c r="FG463" s="22">
        <v>3</v>
      </c>
      <c r="FH463" s="22">
        <v>5</v>
      </c>
      <c r="FI463" s="22">
        <v>1</v>
      </c>
      <c r="FK463" s="22" t="s">
        <v>2134</v>
      </c>
      <c r="FL463" s="22">
        <v>4</v>
      </c>
      <c r="FM463" s="22">
        <v>3</v>
      </c>
      <c r="FN463" s="22">
        <v>5</v>
      </c>
      <c r="FO463" s="22">
        <v>1</v>
      </c>
    </row>
    <row r="464" spans="19:171">
      <c r="S464" s="22" t="s">
        <v>2134</v>
      </c>
      <c r="T464" s="22">
        <v>1</v>
      </c>
      <c r="U464" s="22">
        <v>2</v>
      </c>
      <c r="V464" s="22">
        <v>8</v>
      </c>
      <c r="W464" s="22">
        <v>3</v>
      </c>
      <c r="X464" s="22">
        <v>3</v>
      </c>
      <c r="AJ464" s="22" t="s">
        <v>2134</v>
      </c>
      <c r="AK464" s="22">
        <v>4</v>
      </c>
      <c r="AL464" s="22">
        <v>1</v>
      </c>
      <c r="AM464" s="22">
        <v>6</v>
      </c>
      <c r="AN464" s="22">
        <v>1</v>
      </c>
      <c r="CS464" s="22" t="s">
        <v>2134</v>
      </c>
      <c r="CT464" s="22">
        <v>4</v>
      </c>
      <c r="CU464" s="22">
        <v>2</v>
      </c>
      <c r="CV464" s="22">
        <v>4</v>
      </c>
      <c r="CW464" s="22">
        <v>2</v>
      </c>
      <c r="CY464" s="22" t="s">
        <v>2134</v>
      </c>
      <c r="CZ464" s="22">
        <v>4</v>
      </c>
      <c r="DA464" s="22">
        <v>2</v>
      </c>
      <c r="DB464" s="22">
        <v>4</v>
      </c>
      <c r="DC464" s="22">
        <v>2</v>
      </c>
      <c r="DE464" s="22">
        <v>9247737</v>
      </c>
      <c r="DF464" s="22">
        <v>4</v>
      </c>
      <c r="DG464" s="22">
        <v>2</v>
      </c>
      <c r="DH464" s="22">
        <v>4</v>
      </c>
      <c r="DI464" s="22">
        <v>2</v>
      </c>
      <c r="EM464" s="22" t="s">
        <v>2134</v>
      </c>
      <c r="EN464" s="22">
        <v>4</v>
      </c>
      <c r="EO464" s="22">
        <v>4</v>
      </c>
      <c r="EP464" s="22">
        <v>1</v>
      </c>
      <c r="EQ464" s="22">
        <v>9</v>
      </c>
      <c r="EX464" s="22" t="s">
        <v>2134</v>
      </c>
      <c r="EY464" s="22">
        <v>4</v>
      </c>
      <c r="EZ464" s="22">
        <v>3</v>
      </c>
      <c r="FA464" s="22">
        <v>5</v>
      </c>
      <c r="FB464" s="22">
        <v>2</v>
      </c>
      <c r="FE464" s="22" t="s">
        <v>2134</v>
      </c>
      <c r="FF464" s="22">
        <v>4</v>
      </c>
      <c r="FG464" s="22">
        <v>3</v>
      </c>
      <c r="FH464" s="22">
        <v>5</v>
      </c>
      <c r="FI464" s="22">
        <v>2</v>
      </c>
      <c r="FK464" s="22" t="s">
        <v>2134</v>
      </c>
      <c r="FL464" s="22">
        <v>4</v>
      </c>
      <c r="FM464" s="22">
        <v>3</v>
      </c>
      <c r="FN464" s="22">
        <v>5</v>
      </c>
      <c r="FO464" s="22">
        <v>2</v>
      </c>
    </row>
    <row r="465" spans="19:171">
      <c r="S465" s="22" t="s">
        <v>2134</v>
      </c>
      <c r="T465" s="22">
        <v>1</v>
      </c>
      <c r="U465" s="22">
        <v>2</v>
      </c>
      <c r="V465" s="22">
        <v>8</v>
      </c>
      <c r="W465" s="22">
        <v>3</v>
      </c>
      <c r="X465" s="22">
        <v>4</v>
      </c>
      <c r="AJ465" s="22" t="s">
        <v>2134</v>
      </c>
      <c r="AK465" s="22">
        <v>4</v>
      </c>
      <c r="AL465" s="22">
        <v>1</v>
      </c>
      <c r="AM465" s="22">
        <v>6</v>
      </c>
      <c r="AN465" s="22">
        <v>2</v>
      </c>
      <c r="CS465" s="22" t="s">
        <v>2134</v>
      </c>
      <c r="CT465" s="22">
        <v>4</v>
      </c>
      <c r="CU465" s="22">
        <v>2</v>
      </c>
      <c r="CV465" s="22">
        <v>4</v>
      </c>
      <c r="CW465" s="22">
        <v>3</v>
      </c>
      <c r="CY465" s="22" t="s">
        <v>2134</v>
      </c>
      <c r="CZ465" s="22">
        <v>4</v>
      </c>
      <c r="DA465" s="22">
        <v>2</v>
      </c>
      <c r="DB465" s="22">
        <v>4</v>
      </c>
      <c r="DC465" s="22">
        <v>3</v>
      </c>
      <c r="DE465" s="22">
        <v>9247738</v>
      </c>
      <c r="DF465" s="22">
        <v>4</v>
      </c>
      <c r="DG465" s="22">
        <v>2</v>
      </c>
      <c r="DH465" s="22">
        <v>4</v>
      </c>
      <c r="DI465" s="22">
        <v>3</v>
      </c>
      <c r="EM465" s="22" t="s">
        <v>2134</v>
      </c>
      <c r="EN465" s="22">
        <v>4</v>
      </c>
      <c r="EO465" s="22">
        <v>4</v>
      </c>
      <c r="EP465" s="22">
        <v>2</v>
      </c>
      <c r="EQ465" s="22">
        <v>1</v>
      </c>
      <c r="EX465" s="22" t="s">
        <v>2134</v>
      </c>
      <c r="EY465" s="22">
        <v>4</v>
      </c>
      <c r="EZ465" s="22">
        <v>3</v>
      </c>
      <c r="FA465" s="22">
        <v>5</v>
      </c>
      <c r="FB465" s="22">
        <v>3</v>
      </c>
      <c r="FE465" s="22" t="s">
        <v>2134</v>
      </c>
      <c r="FF465" s="22">
        <v>4</v>
      </c>
      <c r="FG465" s="22">
        <v>3</v>
      </c>
      <c r="FH465" s="22">
        <v>5</v>
      </c>
      <c r="FI465" s="22">
        <v>3</v>
      </c>
      <c r="FK465" s="22" t="s">
        <v>2134</v>
      </c>
      <c r="FL465" s="22">
        <v>4</v>
      </c>
      <c r="FM465" s="22">
        <v>3</v>
      </c>
      <c r="FN465" s="22">
        <v>5</v>
      </c>
      <c r="FO465" s="22">
        <v>3</v>
      </c>
    </row>
    <row r="466" spans="19:171">
      <c r="S466" s="22" t="s">
        <v>2134</v>
      </c>
      <c r="T466" s="22">
        <v>1</v>
      </c>
      <c r="U466" s="22">
        <v>2</v>
      </c>
      <c r="V466" s="22">
        <v>8</v>
      </c>
      <c r="W466" s="22">
        <v>4</v>
      </c>
      <c r="X466" s="22">
        <v>1</v>
      </c>
      <c r="AJ466" s="22" t="s">
        <v>2134</v>
      </c>
      <c r="AK466" s="22">
        <v>4</v>
      </c>
      <c r="AL466" s="22">
        <v>1</v>
      </c>
      <c r="AM466" s="22">
        <v>6</v>
      </c>
      <c r="AN466" s="22">
        <v>3</v>
      </c>
      <c r="CS466" s="22" t="s">
        <v>2134</v>
      </c>
      <c r="CT466" s="22">
        <v>4</v>
      </c>
      <c r="CU466" s="22">
        <v>2</v>
      </c>
      <c r="CV466" s="22">
        <v>4</v>
      </c>
      <c r="CW466" s="22">
        <v>4</v>
      </c>
      <c r="CY466" s="22" t="s">
        <v>2134</v>
      </c>
      <c r="CZ466" s="22">
        <v>4</v>
      </c>
      <c r="DA466" s="22">
        <v>2</v>
      </c>
      <c r="DB466" s="22">
        <v>4</v>
      </c>
      <c r="DC466" s="22">
        <v>4</v>
      </c>
      <c r="DE466" s="22">
        <v>9247740</v>
      </c>
      <c r="DF466" s="22">
        <v>4</v>
      </c>
      <c r="DG466" s="22">
        <v>2</v>
      </c>
      <c r="DH466" s="22">
        <v>4</v>
      </c>
      <c r="DI466" s="22">
        <v>4</v>
      </c>
      <c r="EM466" s="22" t="s">
        <v>2134</v>
      </c>
      <c r="EN466" s="22">
        <v>4</v>
      </c>
      <c r="EO466" s="22">
        <v>4</v>
      </c>
      <c r="EP466" s="22">
        <v>2</v>
      </c>
      <c r="EQ466" s="22">
        <v>2</v>
      </c>
      <c r="EX466" s="22" t="s">
        <v>2134</v>
      </c>
      <c r="EY466" s="22">
        <v>4</v>
      </c>
      <c r="EZ466" s="22">
        <v>3</v>
      </c>
      <c r="FA466" s="22">
        <v>5</v>
      </c>
      <c r="FB466" s="22">
        <v>4</v>
      </c>
      <c r="FE466" s="22" t="s">
        <v>2134</v>
      </c>
      <c r="FF466" s="22">
        <v>4</v>
      </c>
      <c r="FG466" s="22">
        <v>3</v>
      </c>
      <c r="FH466" s="22">
        <v>5</v>
      </c>
      <c r="FI466" s="22">
        <v>4</v>
      </c>
      <c r="FK466" s="22" t="s">
        <v>2134</v>
      </c>
      <c r="FL466" s="22">
        <v>4</v>
      </c>
      <c r="FM466" s="22">
        <v>3</v>
      </c>
      <c r="FN466" s="22">
        <v>5</v>
      </c>
      <c r="FO466" s="22">
        <v>4</v>
      </c>
    </row>
    <row r="467" spans="19:171">
      <c r="S467" s="22" t="s">
        <v>2134</v>
      </c>
      <c r="T467" s="22">
        <v>1</v>
      </c>
      <c r="U467" s="22">
        <v>2</v>
      </c>
      <c r="V467" s="22">
        <v>8</v>
      </c>
      <c r="W467" s="22">
        <v>4</v>
      </c>
      <c r="X467" s="22">
        <v>2</v>
      </c>
      <c r="AJ467" s="22" t="s">
        <v>2134</v>
      </c>
      <c r="AK467" s="22">
        <v>4</v>
      </c>
      <c r="AL467" s="22">
        <v>1</v>
      </c>
      <c r="AM467" s="22">
        <v>6</v>
      </c>
      <c r="AN467" s="22">
        <v>4</v>
      </c>
      <c r="CS467" s="22" t="s">
        <v>2134</v>
      </c>
      <c r="CT467" s="22">
        <v>4</v>
      </c>
      <c r="CU467" s="22">
        <v>2</v>
      </c>
      <c r="CV467" s="22">
        <v>4</v>
      </c>
      <c r="CW467" s="22">
        <v>5</v>
      </c>
      <c r="CY467" s="22" t="s">
        <v>2134</v>
      </c>
      <c r="CZ467" s="22">
        <v>4</v>
      </c>
      <c r="DA467" s="22">
        <v>2</v>
      </c>
      <c r="DB467" s="22">
        <v>4</v>
      </c>
      <c r="DC467" s="22">
        <v>5</v>
      </c>
      <c r="DE467" s="22">
        <v>9247742</v>
      </c>
      <c r="DF467" s="22">
        <v>4</v>
      </c>
      <c r="DG467" s="22">
        <v>2</v>
      </c>
      <c r="DH467" s="22">
        <v>4</v>
      </c>
      <c r="DI467" s="22">
        <v>5</v>
      </c>
      <c r="EM467" s="22" t="s">
        <v>2134</v>
      </c>
      <c r="EN467" s="22">
        <v>4</v>
      </c>
      <c r="EO467" s="22">
        <v>4</v>
      </c>
      <c r="EP467" s="22">
        <v>2</v>
      </c>
      <c r="EQ467" s="22">
        <v>3</v>
      </c>
      <c r="EX467" s="22" t="s">
        <v>2134</v>
      </c>
      <c r="EY467" s="22">
        <v>4</v>
      </c>
      <c r="EZ467" s="22">
        <v>3</v>
      </c>
      <c r="FA467" s="22">
        <v>6</v>
      </c>
      <c r="FB467" s="22">
        <v>1</v>
      </c>
      <c r="FE467" s="22" t="s">
        <v>2134</v>
      </c>
      <c r="FF467" s="22">
        <v>4</v>
      </c>
      <c r="FG467" s="22">
        <v>3</v>
      </c>
      <c r="FH467" s="22">
        <v>6</v>
      </c>
      <c r="FI467" s="22">
        <v>1</v>
      </c>
      <c r="FK467" s="22" t="s">
        <v>2134</v>
      </c>
      <c r="FL467" s="22">
        <v>4</v>
      </c>
      <c r="FM467" s="22">
        <v>3</v>
      </c>
      <c r="FN467" s="22">
        <v>6</v>
      </c>
      <c r="FO467" s="22">
        <v>1</v>
      </c>
    </row>
    <row r="468" spans="19:171">
      <c r="S468" s="22" t="s">
        <v>2134</v>
      </c>
      <c r="T468" s="22">
        <v>1</v>
      </c>
      <c r="U468" s="22">
        <v>2</v>
      </c>
      <c r="V468" s="22">
        <v>8</v>
      </c>
      <c r="W468" s="22">
        <v>4</v>
      </c>
      <c r="X468" s="22">
        <v>3</v>
      </c>
      <c r="AJ468" s="22" t="s">
        <v>2134</v>
      </c>
      <c r="AK468" s="22">
        <v>4</v>
      </c>
      <c r="AL468" s="22">
        <v>1</v>
      </c>
      <c r="AM468" s="22">
        <v>6</v>
      </c>
      <c r="AN468" s="22">
        <v>5</v>
      </c>
      <c r="CS468" s="22" t="s">
        <v>2134</v>
      </c>
      <c r="CT468" s="22">
        <v>4</v>
      </c>
      <c r="CU468" s="22">
        <v>2</v>
      </c>
      <c r="CV468" s="22">
        <v>4</v>
      </c>
      <c r="CW468" s="22">
        <v>6</v>
      </c>
      <c r="CY468" s="22" t="s">
        <v>2134</v>
      </c>
      <c r="CZ468" s="22">
        <v>4</v>
      </c>
      <c r="DA468" s="22">
        <v>2</v>
      </c>
      <c r="DB468" s="22">
        <v>4</v>
      </c>
      <c r="DC468" s="22">
        <v>6</v>
      </c>
      <c r="DE468" s="22">
        <v>9247744</v>
      </c>
      <c r="DF468" s="22">
        <v>4</v>
      </c>
      <c r="DG468" s="22">
        <v>2</v>
      </c>
      <c r="DH468" s="22">
        <v>4</v>
      </c>
      <c r="DI468" s="22">
        <v>6</v>
      </c>
      <c r="EM468" s="22" t="s">
        <v>2134</v>
      </c>
      <c r="EN468" s="22">
        <v>4</v>
      </c>
      <c r="EO468" s="22">
        <v>4</v>
      </c>
      <c r="EP468" s="22">
        <v>2</v>
      </c>
      <c r="EQ468" s="22">
        <v>4</v>
      </c>
      <c r="EX468" s="22" t="s">
        <v>2134</v>
      </c>
      <c r="EY468" s="22">
        <v>4</v>
      </c>
      <c r="EZ468" s="22">
        <v>3</v>
      </c>
      <c r="FA468" s="22">
        <v>6</v>
      </c>
      <c r="FB468" s="22">
        <v>2</v>
      </c>
      <c r="FE468" s="22" t="s">
        <v>2134</v>
      </c>
      <c r="FF468" s="22">
        <v>4</v>
      </c>
      <c r="FG468" s="22">
        <v>3</v>
      </c>
      <c r="FH468" s="22">
        <v>6</v>
      </c>
      <c r="FI468" s="22">
        <v>2</v>
      </c>
      <c r="FK468" s="22" t="s">
        <v>2134</v>
      </c>
      <c r="FL468" s="22">
        <v>4</v>
      </c>
      <c r="FM468" s="22">
        <v>3</v>
      </c>
      <c r="FN468" s="22">
        <v>6</v>
      </c>
      <c r="FO468" s="22">
        <v>2</v>
      </c>
    </row>
    <row r="469" spans="19:171">
      <c r="S469" s="22" t="s">
        <v>2134</v>
      </c>
      <c r="T469" s="22">
        <v>1</v>
      </c>
      <c r="U469" s="22">
        <v>2</v>
      </c>
      <c r="V469" s="22">
        <v>8</v>
      </c>
      <c r="W469" s="22">
        <v>4</v>
      </c>
      <c r="X469" s="22">
        <v>4</v>
      </c>
      <c r="AJ469" s="22" t="s">
        <v>2134</v>
      </c>
      <c r="AK469" s="22">
        <v>4</v>
      </c>
      <c r="AL469" s="22">
        <v>1</v>
      </c>
      <c r="AM469" s="22">
        <v>7</v>
      </c>
      <c r="AN469" s="22">
        <v>1</v>
      </c>
      <c r="CS469" s="22" t="s">
        <v>2134</v>
      </c>
      <c r="CT469" s="22">
        <v>4</v>
      </c>
      <c r="CU469" s="22">
        <v>2</v>
      </c>
      <c r="CV469" s="22">
        <v>4</v>
      </c>
      <c r="CW469" s="22">
        <v>7</v>
      </c>
      <c r="CY469" s="22" t="s">
        <v>2134</v>
      </c>
      <c r="CZ469" s="22">
        <v>4</v>
      </c>
      <c r="DA469" s="22">
        <v>2</v>
      </c>
      <c r="DB469" s="22">
        <v>4</v>
      </c>
      <c r="DC469" s="22">
        <v>7</v>
      </c>
      <c r="DE469" s="22">
        <v>9247746</v>
      </c>
      <c r="DF469" s="22">
        <v>4</v>
      </c>
      <c r="DG469" s="22">
        <v>2</v>
      </c>
      <c r="DH469" s="22">
        <v>4</v>
      </c>
      <c r="DI469" s="22">
        <v>7</v>
      </c>
      <c r="EM469" s="22" t="s">
        <v>2134</v>
      </c>
      <c r="EN469" s="22">
        <v>4</v>
      </c>
      <c r="EO469" s="22">
        <v>4</v>
      </c>
      <c r="EP469" s="22">
        <v>2</v>
      </c>
      <c r="EQ469" s="22">
        <v>5</v>
      </c>
      <c r="EX469" s="22" t="s">
        <v>2134</v>
      </c>
      <c r="EY469" s="22">
        <v>4</v>
      </c>
      <c r="EZ469" s="22">
        <v>3</v>
      </c>
      <c r="FA469" s="22">
        <v>6</v>
      </c>
      <c r="FB469" s="22">
        <v>3</v>
      </c>
      <c r="FE469" s="22" t="s">
        <v>2134</v>
      </c>
      <c r="FF469" s="22">
        <v>4</v>
      </c>
      <c r="FG469" s="22">
        <v>3</v>
      </c>
      <c r="FH469" s="22">
        <v>6</v>
      </c>
      <c r="FI469" s="22">
        <v>3</v>
      </c>
      <c r="FK469" s="22" t="s">
        <v>2134</v>
      </c>
      <c r="FL469" s="22">
        <v>4</v>
      </c>
      <c r="FM469" s="22">
        <v>3</v>
      </c>
      <c r="FN469" s="22">
        <v>6</v>
      </c>
      <c r="FO469" s="22">
        <v>3</v>
      </c>
    </row>
    <row r="470" spans="19:171">
      <c r="S470" s="22" t="s">
        <v>2134</v>
      </c>
      <c r="T470" s="22">
        <v>1</v>
      </c>
      <c r="U470" s="22">
        <v>2</v>
      </c>
      <c r="V470" s="22">
        <v>8</v>
      </c>
      <c r="W470" s="22">
        <v>5</v>
      </c>
      <c r="X470" s="22">
        <v>1</v>
      </c>
      <c r="AJ470" s="22" t="s">
        <v>2134</v>
      </c>
      <c r="AK470" s="22">
        <v>4</v>
      </c>
      <c r="AL470" s="22">
        <v>1</v>
      </c>
      <c r="AM470" s="22">
        <v>7</v>
      </c>
      <c r="AN470" s="22">
        <v>2</v>
      </c>
      <c r="CS470" s="22" t="s">
        <v>2134</v>
      </c>
      <c r="CT470" s="22">
        <v>4</v>
      </c>
      <c r="CU470" s="22">
        <v>2</v>
      </c>
      <c r="CV470" s="22">
        <v>4</v>
      </c>
      <c r="CW470" s="22">
        <v>8</v>
      </c>
      <c r="CY470" s="22" t="s">
        <v>2134</v>
      </c>
      <c r="CZ470" s="22">
        <v>4</v>
      </c>
      <c r="DA470" s="22">
        <v>2</v>
      </c>
      <c r="DB470" s="22">
        <v>4</v>
      </c>
      <c r="DC470" s="22">
        <v>8</v>
      </c>
      <c r="DE470" s="22">
        <v>9247758</v>
      </c>
      <c r="DF470" s="22">
        <v>4</v>
      </c>
      <c r="DG470" s="22">
        <v>2</v>
      </c>
      <c r="DH470" s="22">
        <v>4</v>
      </c>
      <c r="DI470" s="22">
        <v>8</v>
      </c>
      <c r="EM470" s="22" t="s">
        <v>2134</v>
      </c>
      <c r="EN470" s="22">
        <v>4</v>
      </c>
      <c r="EO470" s="22">
        <v>4</v>
      </c>
      <c r="EP470" s="22">
        <v>2</v>
      </c>
      <c r="EQ470" s="22">
        <v>6</v>
      </c>
      <c r="EX470" s="22" t="s">
        <v>2134</v>
      </c>
      <c r="EY470" s="22">
        <v>4</v>
      </c>
      <c r="EZ470" s="22">
        <v>3</v>
      </c>
      <c r="FA470" s="22">
        <v>6</v>
      </c>
      <c r="FB470" s="22">
        <v>4</v>
      </c>
      <c r="FE470" s="22" t="s">
        <v>2134</v>
      </c>
      <c r="FF470" s="22">
        <v>4</v>
      </c>
      <c r="FG470" s="22">
        <v>3</v>
      </c>
      <c r="FH470" s="22">
        <v>6</v>
      </c>
      <c r="FI470" s="22">
        <v>4</v>
      </c>
      <c r="FK470" s="22" t="s">
        <v>2134</v>
      </c>
      <c r="FL470" s="22">
        <v>4</v>
      </c>
      <c r="FM470" s="22">
        <v>3</v>
      </c>
      <c r="FN470" s="22">
        <v>6</v>
      </c>
      <c r="FO470" s="22">
        <v>4</v>
      </c>
    </row>
    <row r="471" spans="19:171" ht="15" customHeight="1">
      <c r="S471" s="22" t="s">
        <v>2134</v>
      </c>
      <c r="T471" s="22">
        <v>1</v>
      </c>
      <c r="U471" s="22">
        <v>2</v>
      </c>
      <c r="V471" s="22">
        <v>8</v>
      </c>
      <c r="W471" s="22">
        <v>5</v>
      </c>
      <c r="X471" s="22">
        <v>2</v>
      </c>
      <c r="AJ471" s="22" t="s">
        <v>2134</v>
      </c>
      <c r="AK471" s="22">
        <v>4</v>
      </c>
      <c r="AL471" s="22">
        <v>1</v>
      </c>
      <c r="AM471" s="22">
        <v>7</v>
      </c>
      <c r="AN471" s="22">
        <v>3</v>
      </c>
      <c r="CS471" s="22" t="s">
        <v>2692</v>
      </c>
      <c r="CT471" s="22">
        <v>4</v>
      </c>
      <c r="CU471" s="22">
        <v>2</v>
      </c>
      <c r="CV471" s="22">
        <v>5</v>
      </c>
      <c r="CW471" s="22">
        <v>1</v>
      </c>
      <c r="CY471" s="22" t="s">
        <v>2134</v>
      </c>
      <c r="CZ471" s="22">
        <v>4</v>
      </c>
      <c r="DA471" s="22">
        <v>2</v>
      </c>
      <c r="DB471" s="22">
        <v>5</v>
      </c>
      <c r="DC471" s="22">
        <v>1</v>
      </c>
      <c r="DE471" s="22"/>
      <c r="DF471" s="22">
        <v>4</v>
      </c>
      <c r="DG471" s="22">
        <v>2</v>
      </c>
      <c r="DH471" s="22">
        <v>5</v>
      </c>
      <c r="DI471" s="22">
        <v>1</v>
      </c>
      <c r="EM471" s="22" t="s">
        <v>2134</v>
      </c>
      <c r="EN471" s="22">
        <v>4</v>
      </c>
      <c r="EO471" s="22">
        <v>4</v>
      </c>
      <c r="EP471" s="22">
        <v>2</v>
      </c>
      <c r="EQ471" s="22">
        <v>7</v>
      </c>
      <c r="EX471" s="22" t="s">
        <v>2134</v>
      </c>
      <c r="EY471" s="22">
        <v>4</v>
      </c>
      <c r="EZ471" s="22">
        <v>3</v>
      </c>
      <c r="FA471" s="22">
        <v>7</v>
      </c>
      <c r="FB471" s="22">
        <v>1</v>
      </c>
      <c r="FE471" s="22" t="s">
        <v>2134</v>
      </c>
      <c r="FF471" s="22">
        <v>4</v>
      </c>
      <c r="FG471" s="22">
        <v>3</v>
      </c>
      <c r="FH471" s="22">
        <v>7</v>
      </c>
      <c r="FI471" s="22">
        <v>1</v>
      </c>
      <c r="FK471" s="22" t="s">
        <v>2134</v>
      </c>
      <c r="FL471" s="22">
        <v>4</v>
      </c>
      <c r="FM471" s="22">
        <v>3</v>
      </c>
      <c r="FN471" s="22">
        <v>7</v>
      </c>
      <c r="FO471" s="22">
        <v>1</v>
      </c>
    </row>
    <row r="472" spans="19:171">
      <c r="S472" s="22" t="s">
        <v>2134</v>
      </c>
      <c r="T472" s="22">
        <v>1</v>
      </c>
      <c r="U472" s="22">
        <v>2</v>
      </c>
      <c r="V472" s="22">
        <v>8</v>
      </c>
      <c r="W472" s="22">
        <v>5</v>
      </c>
      <c r="X472" s="22">
        <v>3</v>
      </c>
      <c r="AJ472" s="22" t="s">
        <v>2134</v>
      </c>
      <c r="AK472" s="22">
        <v>4</v>
      </c>
      <c r="AL472" s="22">
        <v>1</v>
      </c>
      <c r="AM472" s="22">
        <v>7</v>
      </c>
      <c r="AN472" s="22">
        <v>4</v>
      </c>
      <c r="CS472" s="22" t="s">
        <v>2134</v>
      </c>
      <c r="CT472" s="22">
        <v>4</v>
      </c>
      <c r="CU472" s="22">
        <v>2</v>
      </c>
      <c r="CV472" s="22">
        <v>5</v>
      </c>
      <c r="CW472" s="22">
        <v>2</v>
      </c>
      <c r="CY472" s="22" t="s">
        <v>2134</v>
      </c>
      <c r="CZ472" s="22">
        <v>4</v>
      </c>
      <c r="DA472" s="22">
        <v>2</v>
      </c>
      <c r="DB472" s="22">
        <v>5</v>
      </c>
      <c r="DC472" s="22">
        <v>2</v>
      </c>
      <c r="DE472" s="22" t="s">
        <v>2134</v>
      </c>
      <c r="DF472" s="22">
        <v>4</v>
      </c>
      <c r="DG472" s="22">
        <v>2</v>
      </c>
      <c r="DH472" s="22">
        <v>5</v>
      </c>
      <c r="DI472" s="22">
        <v>2</v>
      </c>
      <c r="EM472" s="22" t="s">
        <v>2134</v>
      </c>
      <c r="EN472" s="22">
        <v>4</v>
      </c>
      <c r="EO472" s="22">
        <v>4</v>
      </c>
      <c r="EP472" s="22">
        <v>2</v>
      </c>
      <c r="EQ472" s="22">
        <v>8</v>
      </c>
      <c r="EX472" s="22" t="s">
        <v>2134</v>
      </c>
      <c r="EY472" s="22">
        <v>4</v>
      </c>
      <c r="EZ472" s="22">
        <v>3</v>
      </c>
      <c r="FA472" s="22">
        <v>7</v>
      </c>
      <c r="FB472" s="22">
        <v>2</v>
      </c>
      <c r="FE472" s="22" t="s">
        <v>2134</v>
      </c>
      <c r="FF472" s="22">
        <v>4</v>
      </c>
      <c r="FG472" s="22">
        <v>3</v>
      </c>
      <c r="FH472" s="22">
        <v>7</v>
      </c>
      <c r="FI472" s="22">
        <v>2</v>
      </c>
      <c r="FK472" s="22" t="s">
        <v>2134</v>
      </c>
      <c r="FL472" s="22">
        <v>4</v>
      </c>
      <c r="FM472" s="22">
        <v>3</v>
      </c>
      <c r="FN472" s="22">
        <v>7</v>
      </c>
      <c r="FO472" s="22">
        <v>2</v>
      </c>
    </row>
    <row r="473" spans="19:171">
      <c r="S473" s="22" t="s">
        <v>2134</v>
      </c>
      <c r="T473" s="22">
        <v>1</v>
      </c>
      <c r="U473" s="22">
        <v>2</v>
      </c>
      <c r="V473" s="22">
        <v>8</v>
      </c>
      <c r="W473" s="22">
        <v>5</v>
      </c>
      <c r="X473" s="22">
        <v>4</v>
      </c>
      <c r="AJ473" s="22" t="s">
        <v>2134</v>
      </c>
      <c r="AK473" s="22">
        <v>4</v>
      </c>
      <c r="AL473" s="22">
        <v>1</v>
      </c>
      <c r="AM473" s="22">
        <v>7</v>
      </c>
      <c r="AN473" s="22">
        <v>5</v>
      </c>
      <c r="CS473" s="22" t="s">
        <v>2134</v>
      </c>
      <c r="CT473" s="22">
        <v>4</v>
      </c>
      <c r="CU473" s="22">
        <v>2</v>
      </c>
      <c r="CV473" s="22">
        <v>5</v>
      </c>
      <c r="CW473" s="22">
        <v>3</v>
      </c>
      <c r="CY473" s="22" t="s">
        <v>2134</v>
      </c>
      <c r="CZ473" s="22">
        <v>4</v>
      </c>
      <c r="DA473" s="22">
        <v>2</v>
      </c>
      <c r="DB473" s="22">
        <v>5</v>
      </c>
      <c r="DC473" s="22">
        <v>3</v>
      </c>
      <c r="DE473" s="22" t="s">
        <v>2134</v>
      </c>
      <c r="DF473" s="22">
        <v>4</v>
      </c>
      <c r="DG473" s="22">
        <v>2</v>
      </c>
      <c r="DH473" s="22">
        <v>5</v>
      </c>
      <c r="DI473" s="22">
        <v>3</v>
      </c>
      <c r="EM473" s="22" t="s">
        <v>2134</v>
      </c>
      <c r="EN473" s="22">
        <v>4</v>
      </c>
      <c r="EO473" s="22">
        <v>4</v>
      </c>
      <c r="EP473" s="22">
        <v>2</v>
      </c>
      <c r="EQ473" s="22">
        <v>9</v>
      </c>
      <c r="EX473" s="22" t="s">
        <v>2134</v>
      </c>
      <c r="EY473" s="22">
        <v>4</v>
      </c>
      <c r="EZ473" s="22">
        <v>3</v>
      </c>
      <c r="FA473" s="22">
        <v>7</v>
      </c>
      <c r="FB473" s="22">
        <v>3</v>
      </c>
      <c r="FE473" s="22" t="s">
        <v>2134</v>
      </c>
      <c r="FF473" s="22">
        <v>4</v>
      </c>
      <c r="FG473" s="22">
        <v>3</v>
      </c>
      <c r="FH473" s="22">
        <v>7</v>
      </c>
      <c r="FI473" s="22">
        <v>3</v>
      </c>
      <c r="FK473" s="22" t="s">
        <v>2134</v>
      </c>
      <c r="FL473" s="22">
        <v>4</v>
      </c>
      <c r="FM473" s="22">
        <v>3</v>
      </c>
      <c r="FN473" s="22">
        <v>7</v>
      </c>
      <c r="FO473" s="22">
        <v>3</v>
      </c>
    </row>
    <row r="474" spans="19:171">
      <c r="S474" s="22" t="s">
        <v>2134</v>
      </c>
      <c r="T474" s="22">
        <v>1</v>
      </c>
      <c r="U474" s="22">
        <v>2</v>
      </c>
      <c r="V474" s="22">
        <v>8</v>
      </c>
      <c r="W474" s="22">
        <v>6</v>
      </c>
      <c r="X474" s="22">
        <v>1</v>
      </c>
      <c r="AJ474" s="22" t="s">
        <v>2692</v>
      </c>
      <c r="AK474" s="22">
        <v>4</v>
      </c>
      <c r="AL474" s="22">
        <v>2</v>
      </c>
      <c r="AM474" s="22">
        <v>1</v>
      </c>
      <c r="AN474" s="22">
        <v>1</v>
      </c>
      <c r="CS474" s="22" t="s">
        <v>2134</v>
      </c>
      <c r="CT474" s="22">
        <v>4</v>
      </c>
      <c r="CU474" s="22">
        <v>2</v>
      </c>
      <c r="CV474" s="22">
        <v>5</v>
      </c>
      <c r="CW474" s="22">
        <v>4</v>
      </c>
      <c r="CY474" s="22" t="s">
        <v>2134</v>
      </c>
      <c r="CZ474" s="22">
        <v>4</v>
      </c>
      <c r="DA474" s="22">
        <v>2</v>
      </c>
      <c r="DB474" s="22">
        <v>5</v>
      </c>
      <c r="DC474" s="22">
        <v>4</v>
      </c>
      <c r="DE474" s="22" t="s">
        <v>2134</v>
      </c>
      <c r="DF474" s="22">
        <v>4</v>
      </c>
      <c r="DG474" s="22">
        <v>2</v>
      </c>
      <c r="DH474" s="22">
        <v>5</v>
      </c>
      <c r="DI474" s="22">
        <v>4</v>
      </c>
      <c r="EM474" s="22" t="s">
        <v>2134</v>
      </c>
      <c r="EN474" s="22">
        <v>4</v>
      </c>
      <c r="EO474" s="22">
        <v>4</v>
      </c>
      <c r="EP474" s="22">
        <v>3</v>
      </c>
      <c r="EQ474" s="22">
        <v>1</v>
      </c>
      <c r="EX474" s="22" t="s">
        <v>2134</v>
      </c>
      <c r="EY474" s="22">
        <v>4</v>
      </c>
      <c r="EZ474" s="22">
        <v>3</v>
      </c>
      <c r="FA474" s="22">
        <v>7</v>
      </c>
      <c r="FB474" s="22">
        <v>4</v>
      </c>
      <c r="FE474" s="22" t="s">
        <v>2134</v>
      </c>
      <c r="FF474" s="22">
        <v>4</v>
      </c>
      <c r="FG474" s="22">
        <v>3</v>
      </c>
      <c r="FH474" s="22">
        <v>7</v>
      </c>
      <c r="FI474" s="22">
        <v>4</v>
      </c>
      <c r="FK474" s="22" t="s">
        <v>2134</v>
      </c>
      <c r="FL474" s="22">
        <v>4</v>
      </c>
      <c r="FM474" s="22">
        <v>3</v>
      </c>
      <c r="FN474" s="22">
        <v>7</v>
      </c>
      <c r="FO474" s="22">
        <v>4</v>
      </c>
    </row>
    <row r="475" spans="19:171">
      <c r="S475" s="22" t="s">
        <v>2134</v>
      </c>
      <c r="T475" s="22">
        <v>1</v>
      </c>
      <c r="U475" s="22">
        <v>2</v>
      </c>
      <c r="V475" s="22">
        <v>8</v>
      </c>
      <c r="W475" s="22">
        <v>6</v>
      </c>
      <c r="X475" s="22">
        <v>2</v>
      </c>
      <c r="AJ475" s="22" t="s">
        <v>2134</v>
      </c>
      <c r="AK475" s="22">
        <v>4</v>
      </c>
      <c r="AL475" s="22">
        <v>2</v>
      </c>
      <c r="AM475" s="22">
        <v>1</v>
      </c>
      <c r="AN475" s="22">
        <v>2</v>
      </c>
      <c r="CS475" s="22" t="s">
        <v>2134</v>
      </c>
      <c r="CT475" s="22">
        <v>4</v>
      </c>
      <c r="CU475" s="22">
        <v>2</v>
      </c>
      <c r="CV475" s="22">
        <v>5</v>
      </c>
      <c r="CW475" s="22">
        <v>5</v>
      </c>
      <c r="CY475" s="22" t="s">
        <v>2134</v>
      </c>
      <c r="CZ475" s="22">
        <v>4</v>
      </c>
      <c r="DA475" s="22">
        <v>2</v>
      </c>
      <c r="DB475" s="22">
        <v>5</v>
      </c>
      <c r="DC475" s="22">
        <v>5</v>
      </c>
      <c r="DE475" s="22" t="s">
        <v>2134</v>
      </c>
      <c r="DF475" s="22">
        <v>4</v>
      </c>
      <c r="DG475" s="22">
        <v>2</v>
      </c>
      <c r="DH475" s="22">
        <v>5</v>
      </c>
      <c r="DI475" s="22">
        <v>5</v>
      </c>
      <c r="EM475" s="22" t="s">
        <v>2134</v>
      </c>
      <c r="EN475" s="22">
        <v>4</v>
      </c>
      <c r="EO475" s="22">
        <v>4</v>
      </c>
      <c r="EP475" s="22">
        <v>3</v>
      </c>
      <c r="EQ475" s="22">
        <v>2</v>
      </c>
      <c r="EX475" s="22" t="s">
        <v>2134</v>
      </c>
      <c r="EY475" s="22">
        <v>4</v>
      </c>
      <c r="EZ475" s="22">
        <v>3</v>
      </c>
      <c r="FA475" s="22">
        <v>8</v>
      </c>
      <c r="FB475" s="22">
        <v>1</v>
      </c>
      <c r="FE475" s="22" t="s">
        <v>2134</v>
      </c>
      <c r="FF475" s="22">
        <v>4</v>
      </c>
      <c r="FG475" s="22">
        <v>3</v>
      </c>
      <c r="FH475" s="22">
        <v>8</v>
      </c>
      <c r="FI475" s="22">
        <v>1</v>
      </c>
      <c r="FK475" s="22" t="s">
        <v>2134</v>
      </c>
      <c r="FL475" s="22">
        <v>4</v>
      </c>
      <c r="FM475" s="22">
        <v>3</v>
      </c>
      <c r="FN475" s="22">
        <v>8</v>
      </c>
      <c r="FO475" s="22">
        <v>1</v>
      </c>
    </row>
    <row r="476" spans="19:171">
      <c r="S476" s="22" t="s">
        <v>2134</v>
      </c>
      <c r="T476" s="22">
        <v>1</v>
      </c>
      <c r="U476" s="22">
        <v>2</v>
      </c>
      <c r="V476" s="22">
        <v>8</v>
      </c>
      <c r="W476" s="22">
        <v>6</v>
      </c>
      <c r="X476" s="22">
        <v>3</v>
      </c>
      <c r="AJ476" s="22" t="s">
        <v>2134</v>
      </c>
      <c r="AK476" s="22">
        <v>4</v>
      </c>
      <c r="AL476" s="22">
        <v>2</v>
      </c>
      <c r="AM476" s="22">
        <v>1</v>
      </c>
      <c r="AN476" s="22">
        <v>3</v>
      </c>
      <c r="CS476" s="22" t="s">
        <v>2134</v>
      </c>
      <c r="CT476" s="22">
        <v>4</v>
      </c>
      <c r="CU476" s="22">
        <v>2</v>
      </c>
      <c r="CV476" s="22">
        <v>5</v>
      </c>
      <c r="CW476" s="22">
        <v>6</v>
      </c>
      <c r="CY476" s="22" t="s">
        <v>2134</v>
      </c>
      <c r="CZ476" s="22">
        <v>4</v>
      </c>
      <c r="DA476" s="22">
        <v>2</v>
      </c>
      <c r="DB476" s="22">
        <v>5</v>
      </c>
      <c r="DC476" s="22">
        <v>6</v>
      </c>
      <c r="DE476" s="22" t="s">
        <v>2134</v>
      </c>
      <c r="DF476" s="22">
        <v>4</v>
      </c>
      <c r="DG476" s="22">
        <v>2</v>
      </c>
      <c r="DH476" s="22">
        <v>5</v>
      </c>
      <c r="DI476" s="22">
        <v>6</v>
      </c>
      <c r="EM476" s="22" t="s">
        <v>2134</v>
      </c>
      <c r="EN476" s="22">
        <v>4</v>
      </c>
      <c r="EO476" s="22">
        <v>4</v>
      </c>
      <c r="EP476" s="22">
        <v>3</v>
      </c>
      <c r="EQ476" s="22">
        <v>3</v>
      </c>
      <c r="EX476" s="22" t="s">
        <v>2134</v>
      </c>
      <c r="EY476" s="22">
        <v>4</v>
      </c>
      <c r="EZ476" s="22">
        <v>3</v>
      </c>
      <c r="FA476" s="22">
        <v>8</v>
      </c>
      <c r="FB476" s="22">
        <v>2</v>
      </c>
      <c r="FE476" s="22" t="s">
        <v>2134</v>
      </c>
      <c r="FF476" s="22">
        <v>4</v>
      </c>
      <c r="FG476" s="22">
        <v>3</v>
      </c>
      <c r="FH476" s="22">
        <v>8</v>
      </c>
      <c r="FI476" s="22">
        <v>2</v>
      </c>
      <c r="FK476" s="22" t="s">
        <v>2134</v>
      </c>
      <c r="FL476" s="22">
        <v>4</v>
      </c>
      <c r="FM476" s="22">
        <v>3</v>
      </c>
      <c r="FN476" s="22">
        <v>8</v>
      </c>
      <c r="FO476" s="22">
        <v>2</v>
      </c>
    </row>
    <row r="477" spans="19:171">
      <c r="S477" s="22" t="s">
        <v>2134</v>
      </c>
      <c r="T477" s="22">
        <v>1</v>
      </c>
      <c r="U477" s="22">
        <v>2</v>
      </c>
      <c r="V477" s="22">
        <v>8</v>
      </c>
      <c r="W477" s="22">
        <v>6</v>
      </c>
      <c r="X477" s="22">
        <v>4</v>
      </c>
      <c r="AJ477" s="22" t="s">
        <v>2134</v>
      </c>
      <c r="AK477" s="22">
        <v>4</v>
      </c>
      <c r="AL477" s="22">
        <v>2</v>
      </c>
      <c r="AM477" s="22">
        <v>1</v>
      </c>
      <c r="AN477" s="22">
        <v>4</v>
      </c>
      <c r="CS477" s="22" t="s">
        <v>2134</v>
      </c>
      <c r="CT477" s="22">
        <v>4</v>
      </c>
      <c r="CU477" s="22">
        <v>2</v>
      </c>
      <c r="CV477" s="22">
        <v>5</v>
      </c>
      <c r="CW477" s="22">
        <v>7</v>
      </c>
      <c r="CY477" s="22" t="s">
        <v>2134</v>
      </c>
      <c r="CZ477" s="22">
        <v>4</v>
      </c>
      <c r="DA477" s="22">
        <v>2</v>
      </c>
      <c r="DB477" s="22">
        <v>5</v>
      </c>
      <c r="DC477" s="22">
        <v>7</v>
      </c>
      <c r="DE477" s="22" t="s">
        <v>2134</v>
      </c>
      <c r="DF477" s="22">
        <v>4</v>
      </c>
      <c r="DG477" s="22">
        <v>2</v>
      </c>
      <c r="DH477" s="22">
        <v>5</v>
      </c>
      <c r="DI477" s="22">
        <v>7</v>
      </c>
      <c r="EM477" s="22" t="s">
        <v>2134</v>
      </c>
      <c r="EN477" s="22">
        <v>4</v>
      </c>
      <c r="EO477" s="22">
        <v>4</v>
      </c>
      <c r="EP477" s="22">
        <v>3</v>
      </c>
      <c r="EQ477" s="22">
        <v>4</v>
      </c>
      <c r="EX477" s="22" t="s">
        <v>2134</v>
      </c>
      <c r="EY477" s="22">
        <v>4</v>
      </c>
      <c r="EZ477" s="22">
        <v>3</v>
      </c>
      <c r="FA477" s="22">
        <v>8</v>
      </c>
      <c r="FB477" s="22">
        <v>3</v>
      </c>
      <c r="FE477" s="22" t="s">
        <v>2134</v>
      </c>
      <c r="FF477" s="22">
        <v>4</v>
      </c>
      <c r="FG477" s="22">
        <v>3</v>
      </c>
      <c r="FH477" s="22">
        <v>8</v>
      </c>
      <c r="FI477" s="22">
        <v>3</v>
      </c>
      <c r="FK477" s="22" t="s">
        <v>2134</v>
      </c>
      <c r="FL477" s="22">
        <v>4</v>
      </c>
      <c r="FM477" s="22">
        <v>3</v>
      </c>
      <c r="FN477" s="22">
        <v>8</v>
      </c>
      <c r="FO477" s="22">
        <v>3</v>
      </c>
    </row>
    <row r="478" spans="19:171">
      <c r="S478" s="22" t="s">
        <v>2134</v>
      </c>
      <c r="T478" s="22">
        <v>1</v>
      </c>
      <c r="U478" s="22">
        <v>2</v>
      </c>
      <c r="V478" s="22">
        <v>8</v>
      </c>
      <c r="W478" s="22">
        <v>7</v>
      </c>
      <c r="X478" s="22">
        <v>1</v>
      </c>
      <c r="AJ478" s="22" t="s">
        <v>2134</v>
      </c>
      <c r="AK478" s="22">
        <v>4</v>
      </c>
      <c r="AL478" s="22">
        <v>2</v>
      </c>
      <c r="AM478" s="22">
        <v>1</v>
      </c>
      <c r="AN478" s="22">
        <v>5</v>
      </c>
      <c r="CS478" s="22" t="s">
        <v>2134</v>
      </c>
      <c r="CT478" s="22">
        <v>4</v>
      </c>
      <c r="CU478" s="22">
        <v>2</v>
      </c>
      <c r="CV478" s="22">
        <v>5</v>
      </c>
      <c r="CW478" s="22">
        <v>8</v>
      </c>
      <c r="CY478" s="22" t="s">
        <v>2134</v>
      </c>
      <c r="CZ478" s="22">
        <v>4</v>
      </c>
      <c r="DA478" s="22">
        <v>2</v>
      </c>
      <c r="DB478" s="22">
        <v>5</v>
      </c>
      <c r="DC478" s="22">
        <v>8</v>
      </c>
      <c r="DE478" s="22" t="s">
        <v>2134</v>
      </c>
      <c r="DF478" s="22">
        <v>4</v>
      </c>
      <c r="DG478" s="22">
        <v>2</v>
      </c>
      <c r="DH478" s="22">
        <v>5</v>
      </c>
      <c r="DI478" s="22">
        <v>8</v>
      </c>
      <c r="EM478" s="22" t="s">
        <v>2134</v>
      </c>
      <c r="EN478" s="22">
        <v>4</v>
      </c>
      <c r="EO478" s="22">
        <v>4</v>
      </c>
      <c r="EP478" s="22">
        <v>3</v>
      </c>
      <c r="EQ478" s="22">
        <v>5</v>
      </c>
      <c r="EX478" s="22" t="s">
        <v>2134</v>
      </c>
      <c r="EY478" s="22">
        <v>4</v>
      </c>
      <c r="EZ478" s="22">
        <v>3</v>
      </c>
      <c r="FA478" s="22">
        <v>8</v>
      </c>
      <c r="FB478" s="22">
        <v>4</v>
      </c>
      <c r="FE478" s="22" t="s">
        <v>2134</v>
      </c>
      <c r="FF478" s="22">
        <v>4</v>
      </c>
      <c r="FG478" s="22">
        <v>3</v>
      </c>
      <c r="FH478" s="22">
        <v>8</v>
      </c>
      <c r="FI478" s="22">
        <v>4</v>
      </c>
      <c r="FK478" s="22" t="s">
        <v>2134</v>
      </c>
      <c r="FL478" s="22">
        <v>4</v>
      </c>
      <c r="FM478" s="22">
        <v>3</v>
      </c>
      <c r="FN478" s="22">
        <v>8</v>
      </c>
      <c r="FO478" s="22">
        <v>4</v>
      </c>
    </row>
    <row r="479" spans="19:171">
      <c r="S479" s="22" t="s">
        <v>2134</v>
      </c>
      <c r="T479" s="22">
        <v>1</v>
      </c>
      <c r="U479" s="22">
        <v>2</v>
      </c>
      <c r="V479" s="22">
        <v>8</v>
      </c>
      <c r="W479" s="22">
        <v>7</v>
      </c>
      <c r="X479" s="22">
        <v>2</v>
      </c>
      <c r="AJ479" s="22" t="s">
        <v>2693</v>
      </c>
      <c r="AK479" s="22">
        <v>4</v>
      </c>
      <c r="AL479" s="22">
        <v>2</v>
      </c>
      <c r="AM479" s="22">
        <v>2</v>
      </c>
      <c r="AN479" s="22">
        <v>1</v>
      </c>
      <c r="CS479" s="22" t="s">
        <v>2693</v>
      </c>
      <c r="CT479" s="22">
        <v>4</v>
      </c>
      <c r="CU479" s="22">
        <v>3</v>
      </c>
      <c r="CV479" s="22">
        <v>1</v>
      </c>
      <c r="CW479" s="22">
        <v>1</v>
      </c>
      <c r="CY479" s="22" t="s">
        <v>2134</v>
      </c>
      <c r="CZ479" s="22">
        <v>4</v>
      </c>
      <c r="DA479" s="22">
        <v>3</v>
      </c>
      <c r="DB479" s="22">
        <v>1</v>
      </c>
      <c r="DC479" s="22">
        <v>1</v>
      </c>
      <c r="DE479" s="22" t="s">
        <v>2134</v>
      </c>
      <c r="DF479" s="22">
        <v>4</v>
      </c>
      <c r="DG479" s="22">
        <v>3</v>
      </c>
      <c r="DH479" s="22">
        <v>1</v>
      </c>
      <c r="DI479" s="22">
        <v>1</v>
      </c>
      <c r="EM479" s="22" t="s">
        <v>2134</v>
      </c>
      <c r="EN479" s="22">
        <v>4</v>
      </c>
      <c r="EO479" s="22">
        <v>4</v>
      </c>
      <c r="EP479" s="22">
        <v>3</v>
      </c>
      <c r="EQ479" s="22">
        <v>6</v>
      </c>
      <c r="EX479" s="22" t="s">
        <v>2134</v>
      </c>
      <c r="EY479" s="22">
        <v>4</v>
      </c>
      <c r="EZ479" s="22">
        <v>3</v>
      </c>
      <c r="FA479" s="22">
        <v>9</v>
      </c>
      <c r="FB479" s="22">
        <v>1</v>
      </c>
      <c r="FE479" s="22" t="s">
        <v>2134</v>
      </c>
      <c r="FF479" s="22">
        <v>4</v>
      </c>
      <c r="FG479" s="22">
        <v>3</v>
      </c>
      <c r="FH479" s="22">
        <v>9</v>
      </c>
      <c r="FI479" s="22">
        <v>1</v>
      </c>
      <c r="FK479" s="22" t="s">
        <v>2134</v>
      </c>
      <c r="FL479" s="22">
        <v>4</v>
      </c>
      <c r="FM479" s="22">
        <v>3</v>
      </c>
      <c r="FN479" s="22">
        <v>9</v>
      </c>
      <c r="FO479" s="22">
        <v>1</v>
      </c>
    </row>
    <row r="480" spans="19:171">
      <c r="S480" s="22" t="s">
        <v>2134</v>
      </c>
      <c r="T480" s="22">
        <v>1</v>
      </c>
      <c r="U480" s="22">
        <v>2</v>
      </c>
      <c r="V480" s="22">
        <v>8</v>
      </c>
      <c r="W480" s="22">
        <v>7</v>
      </c>
      <c r="X480" s="22">
        <v>3</v>
      </c>
      <c r="AJ480" s="22">
        <v>9228892</v>
      </c>
      <c r="AK480" s="22">
        <v>4</v>
      </c>
      <c r="AL480" s="22">
        <v>2</v>
      </c>
      <c r="AM480" s="22">
        <v>2</v>
      </c>
      <c r="AN480" s="22">
        <v>2</v>
      </c>
      <c r="CS480" s="22" t="s">
        <v>2134</v>
      </c>
      <c r="CT480" s="22">
        <v>4</v>
      </c>
      <c r="CU480" s="22">
        <v>3</v>
      </c>
      <c r="CV480" s="22">
        <v>1</v>
      </c>
      <c r="CW480" s="22">
        <v>2</v>
      </c>
      <c r="CY480" s="22" t="s">
        <v>2134</v>
      </c>
      <c r="CZ480" s="22">
        <v>4</v>
      </c>
      <c r="DA480" s="22">
        <v>3</v>
      </c>
      <c r="DB480" s="22">
        <v>1</v>
      </c>
      <c r="DC480" s="22">
        <v>2</v>
      </c>
      <c r="DE480" s="22" t="s">
        <v>2134</v>
      </c>
      <c r="DF480" s="22">
        <v>4</v>
      </c>
      <c r="DG480" s="22">
        <v>3</v>
      </c>
      <c r="DH480" s="22">
        <v>1</v>
      </c>
      <c r="DI480" s="22">
        <v>2</v>
      </c>
      <c r="EM480" s="22" t="s">
        <v>2134</v>
      </c>
      <c r="EN480" s="22">
        <v>4</v>
      </c>
      <c r="EO480" s="22">
        <v>4</v>
      </c>
      <c r="EP480" s="22">
        <v>3</v>
      </c>
      <c r="EQ480" s="22">
        <v>7</v>
      </c>
      <c r="EX480" s="22" t="s">
        <v>2134</v>
      </c>
      <c r="EY480" s="22">
        <v>4</v>
      </c>
      <c r="EZ480" s="22">
        <v>3</v>
      </c>
      <c r="FA480" s="22">
        <v>9</v>
      </c>
      <c r="FB480" s="22">
        <v>2</v>
      </c>
      <c r="FE480" s="22" t="s">
        <v>2134</v>
      </c>
      <c r="FF480" s="22">
        <v>4</v>
      </c>
      <c r="FG480" s="22">
        <v>3</v>
      </c>
      <c r="FH480" s="22">
        <v>9</v>
      </c>
      <c r="FI480" s="22">
        <v>2</v>
      </c>
      <c r="FK480" s="22" t="s">
        <v>2134</v>
      </c>
      <c r="FL480" s="22">
        <v>4</v>
      </c>
      <c r="FM480" s="22">
        <v>3</v>
      </c>
      <c r="FN480" s="22">
        <v>9</v>
      </c>
      <c r="FO480" s="22">
        <v>2</v>
      </c>
    </row>
    <row r="481" spans="19:171">
      <c r="S481" s="22" t="s">
        <v>2134</v>
      </c>
      <c r="T481" s="22">
        <v>1</v>
      </c>
      <c r="U481" s="22">
        <v>2</v>
      </c>
      <c r="V481" s="22">
        <v>8</v>
      </c>
      <c r="W481" s="22">
        <v>7</v>
      </c>
      <c r="X481" s="22">
        <v>4</v>
      </c>
      <c r="AJ481" s="22">
        <v>9248732</v>
      </c>
      <c r="AK481" s="22">
        <v>4</v>
      </c>
      <c r="AL481" s="22">
        <v>2</v>
      </c>
      <c r="AM481" s="22">
        <v>2</v>
      </c>
      <c r="AN481" s="22">
        <v>3</v>
      </c>
      <c r="CS481" s="22" t="s">
        <v>2134</v>
      </c>
      <c r="CT481" s="22">
        <v>4</v>
      </c>
      <c r="CU481" s="22">
        <v>3</v>
      </c>
      <c r="CV481" s="22">
        <v>1</v>
      </c>
      <c r="CW481" s="22">
        <v>3</v>
      </c>
      <c r="CY481" s="22" t="s">
        <v>2134</v>
      </c>
      <c r="CZ481" s="22">
        <v>4</v>
      </c>
      <c r="DA481" s="22">
        <v>3</v>
      </c>
      <c r="DB481" s="22">
        <v>1</v>
      </c>
      <c r="DC481" s="22">
        <v>3</v>
      </c>
      <c r="DE481" s="22" t="s">
        <v>2134</v>
      </c>
      <c r="DF481" s="22">
        <v>4</v>
      </c>
      <c r="DG481" s="22">
        <v>3</v>
      </c>
      <c r="DH481" s="22">
        <v>1</v>
      </c>
      <c r="DI481" s="22">
        <v>3</v>
      </c>
      <c r="EM481" s="22" t="s">
        <v>2134</v>
      </c>
      <c r="EN481" s="22">
        <v>4</v>
      </c>
      <c r="EO481" s="22">
        <v>4</v>
      </c>
      <c r="EP481" s="22">
        <v>3</v>
      </c>
      <c r="EQ481" s="22">
        <v>8</v>
      </c>
      <c r="EX481" s="22" t="s">
        <v>2134</v>
      </c>
      <c r="EY481" s="22">
        <v>4</v>
      </c>
      <c r="EZ481" s="22">
        <v>3</v>
      </c>
      <c r="FA481" s="22">
        <v>9</v>
      </c>
      <c r="FB481" s="22">
        <v>3</v>
      </c>
      <c r="FE481" s="22" t="s">
        <v>2134</v>
      </c>
      <c r="FF481" s="22">
        <v>4</v>
      </c>
      <c r="FG481" s="22">
        <v>3</v>
      </c>
      <c r="FH481" s="22">
        <v>9</v>
      </c>
      <c r="FI481" s="22">
        <v>3</v>
      </c>
      <c r="FK481" s="22" t="s">
        <v>2134</v>
      </c>
      <c r="FL481" s="22">
        <v>4</v>
      </c>
      <c r="FM481" s="22">
        <v>3</v>
      </c>
      <c r="FN481" s="22">
        <v>9</v>
      </c>
      <c r="FO481" s="22">
        <v>3</v>
      </c>
    </row>
    <row r="482" spans="19:171">
      <c r="S482" s="22" t="s">
        <v>2134</v>
      </c>
      <c r="T482" s="22">
        <v>1</v>
      </c>
      <c r="U482" s="22">
        <v>2</v>
      </c>
      <c r="V482" s="22">
        <v>9</v>
      </c>
      <c r="W482" s="22">
        <v>1</v>
      </c>
      <c r="X482" s="22">
        <v>1</v>
      </c>
      <c r="AJ482" s="22">
        <v>9242931</v>
      </c>
      <c r="AK482" s="22">
        <v>4</v>
      </c>
      <c r="AL482" s="22">
        <v>2</v>
      </c>
      <c r="AM482" s="22">
        <v>2</v>
      </c>
      <c r="AN482" s="22">
        <v>4</v>
      </c>
      <c r="CS482" s="22" t="s">
        <v>2134</v>
      </c>
      <c r="CT482" s="22">
        <v>4</v>
      </c>
      <c r="CU482" s="22">
        <v>3</v>
      </c>
      <c r="CV482" s="22">
        <v>1</v>
      </c>
      <c r="CW482" s="22">
        <v>4</v>
      </c>
      <c r="CY482" s="22" t="s">
        <v>2134</v>
      </c>
      <c r="CZ482" s="22">
        <v>4</v>
      </c>
      <c r="DA482" s="22">
        <v>3</v>
      </c>
      <c r="DB482" s="22">
        <v>1</v>
      </c>
      <c r="DC482" s="22">
        <v>4</v>
      </c>
      <c r="DE482" s="22" t="s">
        <v>2134</v>
      </c>
      <c r="DF482" s="22">
        <v>4</v>
      </c>
      <c r="DG482" s="22">
        <v>3</v>
      </c>
      <c r="DH482" s="22">
        <v>1</v>
      </c>
      <c r="DI482" s="22">
        <v>4</v>
      </c>
      <c r="EM482" s="22" t="s">
        <v>2134</v>
      </c>
      <c r="EN482" s="22">
        <v>4</v>
      </c>
      <c r="EO482" s="22">
        <v>4</v>
      </c>
      <c r="EP482" s="22">
        <v>3</v>
      </c>
      <c r="EQ482" s="22">
        <v>9</v>
      </c>
      <c r="EX482" s="22" t="s">
        <v>2134</v>
      </c>
      <c r="EY482" s="22">
        <v>4</v>
      </c>
      <c r="EZ482" s="22">
        <v>3</v>
      </c>
      <c r="FA482" s="22">
        <v>9</v>
      </c>
      <c r="FB482" s="22">
        <v>4</v>
      </c>
      <c r="FE482" s="22" t="s">
        <v>2134</v>
      </c>
      <c r="FF482" s="22">
        <v>4</v>
      </c>
      <c r="FG482" s="22">
        <v>3</v>
      </c>
      <c r="FH482" s="22">
        <v>9</v>
      </c>
      <c r="FI482" s="22">
        <v>4</v>
      </c>
      <c r="FK482" s="22" t="s">
        <v>2134</v>
      </c>
      <c r="FL482" s="22">
        <v>4</v>
      </c>
      <c r="FM482" s="22">
        <v>3</v>
      </c>
      <c r="FN482" s="22">
        <v>9</v>
      </c>
      <c r="FO482" s="22">
        <v>4</v>
      </c>
    </row>
    <row r="483" spans="19:171">
      <c r="S483" s="22" t="s">
        <v>2134</v>
      </c>
      <c r="T483" s="22">
        <v>1</v>
      </c>
      <c r="U483" s="22">
        <v>2</v>
      </c>
      <c r="V483" s="22">
        <v>9</v>
      </c>
      <c r="W483" s="22">
        <v>1</v>
      </c>
      <c r="X483" s="22">
        <v>2</v>
      </c>
      <c r="AJ483" s="22">
        <v>9254866</v>
      </c>
      <c r="AK483" s="22">
        <v>4</v>
      </c>
      <c r="AL483" s="22">
        <v>2</v>
      </c>
      <c r="AM483" s="22">
        <v>2</v>
      </c>
      <c r="AN483" s="22">
        <v>5</v>
      </c>
      <c r="CS483" s="22" t="s">
        <v>2134</v>
      </c>
      <c r="CT483" s="22">
        <v>4</v>
      </c>
      <c r="CU483" s="22">
        <v>3</v>
      </c>
      <c r="CV483" s="22">
        <v>1</v>
      </c>
      <c r="CW483" s="22">
        <v>5</v>
      </c>
      <c r="CY483" s="22" t="s">
        <v>2134</v>
      </c>
      <c r="CZ483" s="22">
        <v>4</v>
      </c>
      <c r="DA483" s="22">
        <v>3</v>
      </c>
      <c r="DB483" s="22">
        <v>1</v>
      </c>
      <c r="DC483" s="22">
        <v>5</v>
      </c>
      <c r="DE483" s="22" t="s">
        <v>2134</v>
      </c>
      <c r="DF483" s="22">
        <v>4</v>
      </c>
      <c r="DG483" s="22">
        <v>3</v>
      </c>
      <c r="DH483" s="22">
        <v>1</v>
      </c>
      <c r="DI483" s="22">
        <v>5</v>
      </c>
    </row>
    <row r="484" spans="19:171">
      <c r="S484" s="22" t="s">
        <v>2134</v>
      </c>
      <c r="T484" s="22">
        <v>1</v>
      </c>
      <c r="U484" s="22">
        <v>2</v>
      </c>
      <c r="V484" s="22">
        <v>9</v>
      </c>
      <c r="W484" s="22">
        <v>1</v>
      </c>
      <c r="X484" s="22">
        <v>3</v>
      </c>
      <c r="AJ484" s="22" t="s">
        <v>2693</v>
      </c>
      <c r="AK484" s="22">
        <v>4</v>
      </c>
      <c r="AL484" s="22">
        <v>2</v>
      </c>
      <c r="AM484" s="22">
        <v>3</v>
      </c>
      <c r="AN484" s="22">
        <v>1</v>
      </c>
      <c r="CS484" s="22" t="s">
        <v>2134</v>
      </c>
      <c r="CT484" s="22">
        <v>4</v>
      </c>
      <c r="CU484" s="22">
        <v>3</v>
      </c>
      <c r="CV484" s="22">
        <v>1</v>
      </c>
      <c r="CW484" s="22">
        <v>6</v>
      </c>
      <c r="CY484" s="22" t="s">
        <v>2134</v>
      </c>
      <c r="CZ484" s="22">
        <v>4</v>
      </c>
      <c r="DA484" s="22">
        <v>3</v>
      </c>
      <c r="DB484" s="22">
        <v>1</v>
      </c>
      <c r="DC484" s="22">
        <v>6</v>
      </c>
      <c r="DE484" s="22" t="s">
        <v>2134</v>
      </c>
      <c r="DF484" s="22">
        <v>4</v>
      </c>
      <c r="DG484" s="22">
        <v>3</v>
      </c>
      <c r="DH484" s="22">
        <v>1</v>
      </c>
      <c r="DI484" s="22">
        <v>6</v>
      </c>
    </row>
    <row r="485" spans="19:171">
      <c r="S485" s="22" t="s">
        <v>2134</v>
      </c>
      <c r="T485" s="22">
        <v>1</v>
      </c>
      <c r="U485" s="22">
        <v>2</v>
      </c>
      <c r="V485" s="22">
        <v>9</v>
      </c>
      <c r="W485" s="22">
        <v>1</v>
      </c>
      <c r="X485" s="22">
        <v>4</v>
      </c>
      <c r="AJ485" s="22">
        <v>9228893</v>
      </c>
      <c r="AK485" s="22">
        <v>4</v>
      </c>
      <c r="AL485" s="22">
        <v>2</v>
      </c>
      <c r="AM485" s="22">
        <v>3</v>
      </c>
      <c r="AN485" s="22">
        <v>2</v>
      </c>
      <c r="CS485" s="22" t="s">
        <v>2134</v>
      </c>
      <c r="CT485" s="22">
        <v>4</v>
      </c>
      <c r="CU485" s="22">
        <v>3</v>
      </c>
      <c r="CV485" s="22">
        <v>1</v>
      </c>
      <c r="CW485" s="22">
        <v>7</v>
      </c>
      <c r="CY485" s="22" t="s">
        <v>2134</v>
      </c>
      <c r="CZ485" s="22">
        <v>4</v>
      </c>
      <c r="DA485" s="22">
        <v>3</v>
      </c>
      <c r="DB485" s="22">
        <v>1</v>
      </c>
      <c r="DC485" s="22">
        <v>7</v>
      </c>
      <c r="DE485" s="22" t="s">
        <v>2134</v>
      </c>
      <c r="DF485" s="22">
        <v>4</v>
      </c>
      <c r="DG485" s="22">
        <v>3</v>
      </c>
      <c r="DH485" s="22">
        <v>1</v>
      </c>
      <c r="DI485" s="22">
        <v>7</v>
      </c>
    </row>
    <row r="486" spans="19:171">
      <c r="S486" s="22" t="s">
        <v>2134</v>
      </c>
      <c r="T486" s="22">
        <v>1</v>
      </c>
      <c r="U486" s="22">
        <v>2</v>
      </c>
      <c r="V486" s="22">
        <v>9</v>
      </c>
      <c r="W486" s="22">
        <v>2</v>
      </c>
      <c r="X486" s="22">
        <v>1</v>
      </c>
      <c r="AJ486" s="22" t="s">
        <v>2243</v>
      </c>
      <c r="AK486" s="22">
        <v>4</v>
      </c>
      <c r="AL486" s="22">
        <v>2</v>
      </c>
      <c r="AM486" s="22">
        <v>3</v>
      </c>
      <c r="AN486" s="22">
        <v>3</v>
      </c>
      <c r="CS486" s="22" t="s">
        <v>2134</v>
      </c>
      <c r="CT486" s="22">
        <v>4</v>
      </c>
      <c r="CU486" s="22">
        <v>3</v>
      </c>
      <c r="CV486" s="22">
        <v>1</v>
      </c>
      <c r="CW486" s="22">
        <v>8</v>
      </c>
      <c r="CY486" s="22" t="s">
        <v>2134</v>
      </c>
      <c r="CZ486" s="22">
        <v>4</v>
      </c>
      <c r="DA486" s="22">
        <v>3</v>
      </c>
      <c r="DB486" s="22">
        <v>1</v>
      </c>
      <c r="DC486" s="22">
        <v>8</v>
      </c>
      <c r="DE486" s="22" t="s">
        <v>2134</v>
      </c>
      <c r="DF486" s="22">
        <v>4</v>
      </c>
      <c r="DG486" s="22">
        <v>3</v>
      </c>
      <c r="DH486" s="22">
        <v>1</v>
      </c>
      <c r="DI486" s="22">
        <v>8</v>
      </c>
    </row>
    <row r="487" spans="19:171">
      <c r="S487" s="22" t="s">
        <v>2134</v>
      </c>
      <c r="T487" s="22">
        <v>1</v>
      </c>
      <c r="U487" s="22">
        <v>2</v>
      </c>
      <c r="V487" s="22">
        <v>9</v>
      </c>
      <c r="W487" s="22">
        <v>2</v>
      </c>
      <c r="X487" s="22">
        <v>2</v>
      </c>
      <c r="AJ487" s="22">
        <v>9242932</v>
      </c>
      <c r="AK487" s="22">
        <v>4</v>
      </c>
      <c r="AL487" s="22">
        <v>2</v>
      </c>
      <c r="AM487" s="22">
        <v>3</v>
      </c>
      <c r="AN487" s="22">
        <v>4</v>
      </c>
      <c r="CS487" s="22" t="s">
        <v>2692</v>
      </c>
      <c r="CT487" s="22">
        <v>4</v>
      </c>
      <c r="CU487" s="22">
        <v>3</v>
      </c>
      <c r="CV487" s="22">
        <v>2</v>
      </c>
      <c r="CW487" s="22">
        <v>1</v>
      </c>
      <c r="CY487" s="22" t="s">
        <v>2134</v>
      </c>
      <c r="CZ487" s="22">
        <v>4</v>
      </c>
      <c r="DA487" s="22">
        <v>3</v>
      </c>
      <c r="DB487" s="22">
        <v>2</v>
      </c>
      <c r="DC487" s="22">
        <v>1</v>
      </c>
      <c r="DE487" s="22" t="s">
        <v>2134</v>
      </c>
      <c r="DF487" s="22">
        <v>4</v>
      </c>
      <c r="DG487" s="22">
        <v>3</v>
      </c>
      <c r="DH487" s="22">
        <v>2</v>
      </c>
      <c r="DI487" s="22">
        <v>1</v>
      </c>
    </row>
    <row r="488" spans="19:171">
      <c r="S488" s="22" t="s">
        <v>2134</v>
      </c>
      <c r="T488" s="22">
        <v>1</v>
      </c>
      <c r="U488" s="22">
        <v>2</v>
      </c>
      <c r="V488" s="22">
        <v>9</v>
      </c>
      <c r="W488" s="22">
        <v>2</v>
      </c>
      <c r="X488" s="22">
        <v>3</v>
      </c>
      <c r="AJ488" s="22">
        <v>9254867</v>
      </c>
      <c r="AK488" s="22">
        <v>4</v>
      </c>
      <c r="AL488" s="22">
        <v>2</v>
      </c>
      <c r="AM488" s="22">
        <v>3</v>
      </c>
      <c r="AN488" s="22">
        <v>5</v>
      </c>
      <c r="CS488" s="22" t="s">
        <v>2134</v>
      </c>
      <c r="CT488" s="22">
        <v>4</v>
      </c>
      <c r="CU488" s="22">
        <v>3</v>
      </c>
      <c r="CV488" s="22">
        <v>2</v>
      </c>
      <c r="CW488" s="22">
        <v>2</v>
      </c>
      <c r="CY488" s="22" t="s">
        <v>2134</v>
      </c>
      <c r="CZ488" s="22">
        <v>4</v>
      </c>
      <c r="DA488" s="22">
        <v>3</v>
      </c>
      <c r="DB488" s="22">
        <v>2</v>
      </c>
      <c r="DC488" s="22">
        <v>2</v>
      </c>
      <c r="DE488" s="22" t="s">
        <v>2134</v>
      </c>
      <c r="DF488" s="22">
        <v>4</v>
      </c>
      <c r="DG488" s="22">
        <v>3</v>
      </c>
      <c r="DH488" s="22">
        <v>2</v>
      </c>
      <c r="DI488" s="22">
        <v>2</v>
      </c>
    </row>
    <row r="489" spans="19:171">
      <c r="S489" s="22" t="s">
        <v>2134</v>
      </c>
      <c r="T489" s="22">
        <v>1</v>
      </c>
      <c r="U489" s="22">
        <v>2</v>
      </c>
      <c r="V489" s="22">
        <v>9</v>
      </c>
      <c r="W489" s="22">
        <v>2</v>
      </c>
      <c r="X489" s="22">
        <v>4</v>
      </c>
      <c r="AJ489" s="22" t="s">
        <v>2693</v>
      </c>
      <c r="AK489" s="22">
        <v>4</v>
      </c>
      <c r="AL489" s="22">
        <v>2</v>
      </c>
      <c r="AM489" s="22">
        <v>4</v>
      </c>
      <c r="AN489" s="22">
        <v>1</v>
      </c>
      <c r="CS489" s="22" t="s">
        <v>2134</v>
      </c>
      <c r="CT489" s="22">
        <v>4</v>
      </c>
      <c r="CU489" s="22">
        <v>3</v>
      </c>
      <c r="CV489" s="22">
        <v>2</v>
      </c>
      <c r="CW489" s="22">
        <v>3</v>
      </c>
      <c r="CY489" s="22" t="s">
        <v>2134</v>
      </c>
      <c r="CZ489" s="22">
        <v>4</v>
      </c>
      <c r="DA489" s="22">
        <v>3</v>
      </c>
      <c r="DB489" s="22">
        <v>2</v>
      </c>
      <c r="DC489" s="22">
        <v>3</v>
      </c>
      <c r="DE489" s="22" t="s">
        <v>2134</v>
      </c>
      <c r="DF489" s="22">
        <v>4</v>
      </c>
      <c r="DG489" s="22">
        <v>3</v>
      </c>
      <c r="DH489" s="22">
        <v>2</v>
      </c>
      <c r="DI489" s="22">
        <v>3</v>
      </c>
    </row>
    <row r="490" spans="19:171">
      <c r="S490" s="22" t="s">
        <v>2134</v>
      </c>
      <c r="T490" s="22">
        <v>1</v>
      </c>
      <c r="U490" s="22">
        <v>2</v>
      </c>
      <c r="V490" s="22">
        <v>9</v>
      </c>
      <c r="W490" s="22">
        <v>3</v>
      </c>
      <c r="X490" s="22">
        <v>1</v>
      </c>
      <c r="AJ490" s="22">
        <v>9228894</v>
      </c>
      <c r="AK490" s="22">
        <v>4</v>
      </c>
      <c r="AL490" s="22">
        <v>2</v>
      </c>
      <c r="AM490" s="22">
        <v>4</v>
      </c>
      <c r="AN490" s="22">
        <v>2</v>
      </c>
      <c r="CS490" s="22" t="s">
        <v>2134</v>
      </c>
      <c r="CT490" s="22">
        <v>4</v>
      </c>
      <c r="CU490" s="22">
        <v>3</v>
      </c>
      <c r="CV490" s="22">
        <v>2</v>
      </c>
      <c r="CW490" s="22">
        <v>4</v>
      </c>
      <c r="CY490" s="22" t="s">
        <v>2134</v>
      </c>
      <c r="CZ490" s="22">
        <v>4</v>
      </c>
      <c r="DA490" s="22">
        <v>3</v>
      </c>
      <c r="DB490" s="22">
        <v>2</v>
      </c>
      <c r="DC490" s="22">
        <v>4</v>
      </c>
      <c r="DE490" s="22" t="s">
        <v>2134</v>
      </c>
      <c r="DF490" s="22">
        <v>4</v>
      </c>
      <c r="DG490" s="22">
        <v>3</v>
      </c>
      <c r="DH490" s="22">
        <v>2</v>
      </c>
      <c r="DI490" s="22">
        <v>4</v>
      </c>
    </row>
    <row r="491" spans="19:171">
      <c r="S491" s="22" t="s">
        <v>2134</v>
      </c>
      <c r="T491" s="22">
        <v>1</v>
      </c>
      <c r="U491" s="22">
        <v>2</v>
      </c>
      <c r="V491" s="22">
        <v>9</v>
      </c>
      <c r="W491" s="22">
        <v>3</v>
      </c>
      <c r="X491" s="22">
        <v>2</v>
      </c>
      <c r="AJ491" s="22">
        <v>9248733</v>
      </c>
      <c r="AK491" s="22">
        <v>4</v>
      </c>
      <c r="AL491" s="22">
        <v>2</v>
      </c>
      <c r="AM491" s="22">
        <v>4</v>
      </c>
      <c r="AN491" s="22">
        <v>3</v>
      </c>
      <c r="CS491" s="22" t="s">
        <v>2134</v>
      </c>
      <c r="CT491" s="22">
        <v>4</v>
      </c>
      <c r="CU491" s="22">
        <v>3</v>
      </c>
      <c r="CV491" s="22">
        <v>2</v>
      </c>
      <c r="CW491" s="22">
        <v>5</v>
      </c>
      <c r="CY491" s="22" t="s">
        <v>2134</v>
      </c>
      <c r="CZ491" s="22">
        <v>4</v>
      </c>
      <c r="DA491" s="22">
        <v>3</v>
      </c>
      <c r="DB491" s="22">
        <v>2</v>
      </c>
      <c r="DC491" s="22">
        <v>5</v>
      </c>
      <c r="DE491" s="22" t="s">
        <v>2134</v>
      </c>
      <c r="DF491" s="22">
        <v>4</v>
      </c>
      <c r="DG491" s="22">
        <v>3</v>
      </c>
      <c r="DH491" s="22">
        <v>2</v>
      </c>
      <c r="DI491" s="22">
        <v>5</v>
      </c>
    </row>
    <row r="492" spans="19:171">
      <c r="S492" s="22" t="s">
        <v>2134</v>
      </c>
      <c r="T492" s="22">
        <v>1</v>
      </c>
      <c r="U492" s="22">
        <v>2</v>
      </c>
      <c r="V492" s="22">
        <v>9</v>
      </c>
      <c r="W492" s="22">
        <v>3</v>
      </c>
      <c r="X492" s="22">
        <v>3</v>
      </c>
      <c r="AJ492" s="22">
        <v>9242933</v>
      </c>
      <c r="AK492" s="22">
        <v>4</v>
      </c>
      <c r="AL492" s="22">
        <v>2</v>
      </c>
      <c r="AM492" s="22">
        <v>4</v>
      </c>
      <c r="AN492" s="22">
        <v>4</v>
      </c>
      <c r="CS492" s="22" t="s">
        <v>2134</v>
      </c>
      <c r="CT492" s="22">
        <v>4</v>
      </c>
      <c r="CU492" s="22">
        <v>3</v>
      </c>
      <c r="CV492" s="22">
        <v>2</v>
      </c>
      <c r="CW492" s="22">
        <v>6</v>
      </c>
      <c r="CY492" s="22" t="s">
        <v>2134</v>
      </c>
      <c r="CZ492" s="22">
        <v>4</v>
      </c>
      <c r="DA492" s="22">
        <v>3</v>
      </c>
      <c r="DB492" s="22">
        <v>2</v>
      </c>
      <c r="DC492" s="22">
        <v>6</v>
      </c>
      <c r="DE492" s="22" t="s">
        <v>2134</v>
      </c>
      <c r="DF492" s="22">
        <v>4</v>
      </c>
      <c r="DG492" s="22">
        <v>3</v>
      </c>
      <c r="DH492" s="22">
        <v>2</v>
      </c>
      <c r="DI492" s="22">
        <v>6</v>
      </c>
    </row>
    <row r="493" spans="19:171">
      <c r="S493" s="22" t="s">
        <v>2134</v>
      </c>
      <c r="T493" s="22">
        <v>1</v>
      </c>
      <c r="U493" s="22">
        <v>2</v>
      </c>
      <c r="V493" s="22">
        <v>9</v>
      </c>
      <c r="W493" s="22">
        <v>3</v>
      </c>
      <c r="X493" s="22">
        <v>4</v>
      </c>
      <c r="AJ493" s="257">
        <v>9254868</v>
      </c>
      <c r="AK493" s="22">
        <v>4</v>
      </c>
      <c r="AL493" s="22">
        <v>2</v>
      </c>
      <c r="AM493" s="22">
        <v>4</v>
      </c>
      <c r="AN493" s="22">
        <v>5</v>
      </c>
      <c r="CS493" s="22" t="s">
        <v>2134</v>
      </c>
      <c r="CT493" s="22">
        <v>4</v>
      </c>
      <c r="CU493" s="22">
        <v>3</v>
      </c>
      <c r="CV493" s="22">
        <v>2</v>
      </c>
      <c r="CW493" s="22">
        <v>7</v>
      </c>
      <c r="CY493" s="22" t="s">
        <v>2134</v>
      </c>
      <c r="CZ493" s="22">
        <v>4</v>
      </c>
      <c r="DA493" s="22">
        <v>3</v>
      </c>
      <c r="DB493" s="22">
        <v>2</v>
      </c>
      <c r="DC493" s="22">
        <v>7</v>
      </c>
      <c r="DE493" s="22" t="s">
        <v>2134</v>
      </c>
      <c r="DF493" s="22">
        <v>4</v>
      </c>
      <c r="DG493" s="22">
        <v>3</v>
      </c>
      <c r="DH493" s="22">
        <v>2</v>
      </c>
      <c r="DI493" s="22">
        <v>7</v>
      </c>
    </row>
    <row r="494" spans="19:171">
      <c r="S494" s="22" t="s">
        <v>2134</v>
      </c>
      <c r="T494" s="22">
        <v>1</v>
      </c>
      <c r="U494" s="22">
        <v>2</v>
      </c>
      <c r="V494" s="22">
        <v>9</v>
      </c>
      <c r="W494" s="22">
        <v>4</v>
      </c>
      <c r="X494" s="22">
        <v>1</v>
      </c>
      <c r="AJ494" s="22" t="s">
        <v>2693</v>
      </c>
      <c r="AK494" s="22">
        <v>4</v>
      </c>
      <c r="AL494" s="22">
        <v>2</v>
      </c>
      <c r="AM494" s="22">
        <v>5</v>
      </c>
      <c r="AN494" s="22">
        <v>1</v>
      </c>
      <c r="CS494" s="22" t="s">
        <v>2134</v>
      </c>
      <c r="CT494" s="22">
        <v>4</v>
      </c>
      <c r="CU494" s="22">
        <v>3</v>
      </c>
      <c r="CV494" s="22">
        <v>2</v>
      </c>
      <c r="CW494" s="22">
        <v>8</v>
      </c>
      <c r="CY494" s="22" t="s">
        <v>2134</v>
      </c>
      <c r="CZ494" s="22">
        <v>4</v>
      </c>
      <c r="DA494" s="22">
        <v>3</v>
      </c>
      <c r="DB494" s="22">
        <v>2</v>
      </c>
      <c r="DC494" s="22">
        <v>8</v>
      </c>
      <c r="DE494" s="22" t="s">
        <v>2134</v>
      </c>
      <c r="DF494" s="22">
        <v>4</v>
      </c>
      <c r="DG494" s="22">
        <v>3</v>
      </c>
      <c r="DH494" s="22">
        <v>2</v>
      </c>
      <c r="DI494" s="22">
        <v>8</v>
      </c>
    </row>
    <row r="495" spans="19:171">
      <c r="S495" s="22" t="s">
        <v>2134</v>
      </c>
      <c r="T495" s="22">
        <v>1</v>
      </c>
      <c r="U495" s="22">
        <v>2</v>
      </c>
      <c r="V495" s="22">
        <v>9</v>
      </c>
      <c r="W495" s="22">
        <v>4</v>
      </c>
      <c r="X495" s="22">
        <v>2</v>
      </c>
      <c r="AJ495" s="22">
        <v>9228895</v>
      </c>
      <c r="AK495" s="22">
        <v>4</v>
      </c>
      <c r="AL495" s="22">
        <v>2</v>
      </c>
      <c r="AM495" s="22">
        <v>5</v>
      </c>
      <c r="AN495" s="22">
        <v>2</v>
      </c>
      <c r="CS495" s="22" t="s">
        <v>2692</v>
      </c>
      <c r="CT495" s="22">
        <v>4</v>
      </c>
      <c r="CU495" s="22">
        <v>3</v>
      </c>
      <c r="CV495" s="22">
        <v>3</v>
      </c>
      <c r="CW495" s="22">
        <v>1</v>
      </c>
      <c r="CY495" s="22" t="s">
        <v>2134</v>
      </c>
      <c r="CZ495" s="22">
        <v>4</v>
      </c>
      <c r="DA495" s="22">
        <v>3</v>
      </c>
      <c r="DB495" s="22">
        <v>3</v>
      </c>
      <c r="DC495" s="22">
        <v>1</v>
      </c>
      <c r="DE495" s="22" t="s">
        <v>2134</v>
      </c>
      <c r="DF495" s="22">
        <v>4</v>
      </c>
      <c r="DG495" s="22">
        <v>3</v>
      </c>
      <c r="DH495" s="22">
        <v>3</v>
      </c>
      <c r="DI495" s="22">
        <v>1</v>
      </c>
    </row>
    <row r="496" spans="19:171">
      <c r="S496" s="22" t="s">
        <v>2134</v>
      </c>
      <c r="T496" s="22">
        <v>1</v>
      </c>
      <c r="U496" s="22">
        <v>2</v>
      </c>
      <c r="V496" s="22">
        <v>9</v>
      </c>
      <c r="W496" s="22">
        <v>4</v>
      </c>
      <c r="X496" s="22">
        <v>3</v>
      </c>
      <c r="AJ496" s="22">
        <v>9228917</v>
      </c>
      <c r="AK496" s="22">
        <v>4</v>
      </c>
      <c r="AL496" s="22">
        <v>2</v>
      </c>
      <c r="AM496" s="22">
        <v>5</v>
      </c>
      <c r="AN496" s="22">
        <v>3</v>
      </c>
      <c r="CS496" s="22" t="s">
        <v>2134</v>
      </c>
      <c r="CT496" s="22">
        <v>4</v>
      </c>
      <c r="CU496" s="22">
        <v>3</v>
      </c>
      <c r="CV496" s="22">
        <v>3</v>
      </c>
      <c r="CW496" s="22">
        <v>2</v>
      </c>
      <c r="CY496" s="22" t="s">
        <v>2134</v>
      </c>
      <c r="CZ496" s="22">
        <v>4</v>
      </c>
      <c r="DA496" s="22">
        <v>3</v>
      </c>
      <c r="DB496" s="22">
        <v>3</v>
      </c>
      <c r="DC496" s="22">
        <v>2</v>
      </c>
      <c r="DE496" s="22" t="s">
        <v>2134</v>
      </c>
      <c r="DF496" s="22">
        <v>4</v>
      </c>
      <c r="DG496" s="22">
        <v>3</v>
      </c>
      <c r="DH496" s="22">
        <v>3</v>
      </c>
      <c r="DI496" s="22">
        <v>2</v>
      </c>
    </row>
    <row r="497" spans="18:113">
      <c r="S497" s="22" t="s">
        <v>2134</v>
      </c>
      <c r="T497" s="22">
        <v>1</v>
      </c>
      <c r="U497" s="22">
        <v>2</v>
      </c>
      <c r="V497" s="22">
        <v>9</v>
      </c>
      <c r="W497" s="22">
        <v>4</v>
      </c>
      <c r="X497" s="22">
        <v>4</v>
      </c>
      <c r="AJ497" s="22">
        <v>9242934</v>
      </c>
      <c r="AK497" s="22">
        <v>4</v>
      </c>
      <c r="AL497" s="22">
        <v>2</v>
      </c>
      <c r="AM497" s="22">
        <v>5</v>
      </c>
      <c r="AN497" s="22">
        <v>4</v>
      </c>
      <c r="CS497" s="22" t="s">
        <v>2134</v>
      </c>
      <c r="CT497" s="22">
        <v>4</v>
      </c>
      <c r="CU497" s="22">
        <v>3</v>
      </c>
      <c r="CV497" s="22">
        <v>3</v>
      </c>
      <c r="CW497" s="22">
        <v>3</v>
      </c>
      <c r="CY497" s="22" t="s">
        <v>2134</v>
      </c>
      <c r="CZ497" s="22">
        <v>4</v>
      </c>
      <c r="DA497" s="22">
        <v>3</v>
      </c>
      <c r="DB497" s="22">
        <v>3</v>
      </c>
      <c r="DC497" s="22">
        <v>3</v>
      </c>
      <c r="DE497" s="22" t="s">
        <v>2134</v>
      </c>
      <c r="DF497" s="22">
        <v>4</v>
      </c>
      <c r="DG497" s="22">
        <v>3</v>
      </c>
      <c r="DH497" s="22">
        <v>3</v>
      </c>
      <c r="DI497" s="22">
        <v>3</v>
      </c>
    </row>
    <row r="498" spans="18:113">
      <c r="S498" s="22" t="s">
        <v>2134</v>
      </c>
      <c r="T498" s="22">
        <v>1</v>
      </c>
      <c r="U498" s="22">
        <v>2</v>
      </c>
      <c r="V498" s="22">
        <v>9</v>
      </c>
      <c r="W498" s="22">
        <v>5</v>
      </c>
      <c r="X498" s="22">
        <v>1</v>
      </c>
      <c r="AJ498" s="22">
        <v>9254869</v>
      </c>
      <c r="AK498" s="22">
        <v>4</v>
      </c>
      <c r="AL498" s="22">
        <v>2</v>
      </c>
      <c r="AM498" s="22">
        <v>5</v>
      </c>
      <c r="AN498" s="22">
        <v>5</v>
      </c>
      <c r="CS498" s="22" t="s">
        <v>2134</v>
      </c>
      <c r="CT498" s="22">
        <v>4</v>
      </c>
      <c r="CU498" s="22">
        <v>3</v>
      </c>
      <c r="CV498" s="22">
        <v>3</v>
      </c>
      <c r="CW498" s="22">
        <v>4</v>
      </c>
      <c r="CY498" s="22" t="s">
        <v>2134</v>
      </c>
      <c r="CZ498" s="22">
        <v>4</v>
      </c>
      <c r="DA498" s="22">
        <v>3</v>
      </c>
      <c r="DB498" s="22">
        <v>3</v>
      </c>
      <c r="DC498" s="22">
        <v>4</v>
      </c>
      <c r="DE498" s="22" t="s">
        <v>2134</v>
      </c>
      <c r="DF498" s="22">
        <v>4</v>
      </c>
      <c r="DG498" s="22">
        <v>3</v>
      </c>
      <c r="DH498" s="22">
        <v>3</v>
      </c>
      <c r="DI498" s="22">
        <v>4</v>
      </c>
    </row>
    <row r="499" spans="18:113">
      <c r="S499" s="22" t="s">
        <v>2134</v>
      </c>
      <c r="T499" s="22">
        <v>1</v>
      </c>
      <c r="U499" s="22">
        <v>2</v>
      </c>
      <c r="V499" s="22">
        <v>9</v>
      </c>
      <c r="W499" s="22">
        <v>5</v>
      </c>
      <c r="X499" s="22">
        <v>2</v>
      </c>
      <c r="AJ499" s="22" t="s">
        <v>2693</v>
      </c>
      <c r="AK499" s="22">
        <v>4</v>
      </c>
      <c r="AL499" s="22">
        <v>2</v>
      </c>
      <c r="AM499" s="22">
        <v>6</v>
      </c>
      <c r="AN499" s="22">
        <v>1</v>
      </c>
      <c r="CS499" s="22" t="s">
        <v>2134</v>
      </c>
      <c r="CT499" s="22">
        <v>4</v>
      </c>
      <c r="CU499" s="22">
        <v>3</v>
      </c>
      <c r="CV499" s="22">
        <v>3</v>
      </c>
      <c r="CW499" s="22">
        <v>5</v>
      </c>
      <c r="CY499" s="22" t="s">
        <v>2134</v>
      </c>
      <c r="CZ499" s="22">
        <v>4</v>
      </c>
      <c r="DA499" s="22">
        <v>3</v>
      </c>
      <c r="DB499" s="22">
        <v>3</v>
      </c>
      <c r="DC499" s="22">
        <v>5</v>
      </c>
      <c r="DE499" s="22" t="s">
        <v>2134</v>
      </c>
      <c r="DF499" s="22">
        <v>4</v>
      </c>
      <c r="DG499" s="22">
        <v>3</v>
      </c>
      <c r="DH499" s="22">
        <v>3</v>
      </c>
      <c r="DI499" s="22">
        <v>5</v>
      </c>
    </row>
    <row r="500" spans="18:113">
      <c r="S500" s="22" t="s">
        <v>2134</v>
      </c>
      <c r="T500" s="22">
        <v>1</v>
      </c>
      <c r="U500" s="22">
        <v>2</v>
      </c>
      <c r="V500" s="22">
        <v>9</v>
      </c>
      <c r="W500" s="22">
        <v>5</v>
      </c>
      <c r="X500" s="22">
        <v>3</v>
      </c>
      <c r="AJ500" s="22">
        <v>9228897</v>
      </c>
      <c r="AK500" s="22">
        <v>4</v>
      </c>
      <c r="AL500" s="22">
        <v>2</v>
      </c>
      <c r="AM500" s="22">
        <v>6</v>
      </c>
      <c r="AN500" s="22">
        <v>2</v>
      </c>
      <c r="CS500" s="22" t="s">
        <v>2134</v>
      </c>
      <c r="CT500" s="22">
        <v>4</v>
      </c>
      <c r="CU500" s="22">
        <v>3</v>
      </c>
      <c r="CV500" s="22">
        <v>3</v>
      </c>
      <c r="CW500" s="22">
        <v>6</v>
      </c>
      <c r="CY500" s="22" t="s">
        <v>2134</v>
      </c>
      <c r="CZ500" s="22">
        <v>4</v>
      </c>
      <c r="DA500" s="22">
        <v>3</v>
      </c>
      <c r="DB500" s="22">
        <v>3</v>
      </c>
      <c r="DC500" s="22">
        <v>6</v>
      </c>
      <c r="DE500" s="22" t="s">
        <v>2134</v>
      </c>
      <c r="DF500" s="22">
        <v>4</v>
      </c>
      <c r="DG500" s="22">
        <v>3</v>
      </c>
      <c r="DH500" s="22">
        <v>3</v>
      </c>
      <c r="DI500" s="22">
        <v>6</v>
      </c>
    </row>
    <row r="501" spans="18:113">
      <c r="S501" s="22" t="s">
        <v>2134</v>
      </c>
      <c r="T501" s="22">
        <v>1</v>
      </c>
      <c r="U501" s="22">
        <v>2</v>
      </c>
      <c r="V501" s="22">
        <v>9</v>
      </c>
      <c r="W501" s="22">
        <v>5</v>
      </c>
      <c r="X501" s="22">
        <v>4</v>
      </c>
      <c r="AJ501" s="22">
        <v>9228918</v>
      </c>
      <c r="AK501" s="22">
        <v>4</v>
      </c>
      <c r="AL501" s="22">
        <v>2</v>
      </c>
      <c r="AM501" s="22">
        <v>6</v>
      </c>
      <c r="AN501" s="22">
        <v>3</v>
      </c>
      <c r="CS501" s="22" t="s">
        <v>2134</v>
      </c>
      <c r="CT501" s="22">
        <v>4</v>
      </c>
      <c r="CU501" s="22">
        <v>3</v>
      </c>
      <c r="CV501" s="22">
        <v>3</v>
      </c>
      <c r="CW501" s="22">
        <v>7</v>
      </c>
      <c r="CY501" s="22" t="s">
        <v>2134</v>
      </c>
      <c r="CZ501" s="22">
        <v>4</v>
      </c>
      <c r="DA501" s="22">
        <v>3</v>
      </c>
      <c r="DB501" s="22">
        <v>3</v>
      </c>
      <c r="DC501" s="22">
        <v>7</v>
      </c>
      <c r="DE501" s="22" t="s">
        <v>2134</v>
      </c>
      <c r="DF501" s="22">
        <v>4</v>
      </c>
      <c r="DG501" s="22">
        <v>3</v>
      </c>
      <c r="DH501" s="22">
        <v>3</v>
      </c>
      <c r="DI501" s="22">
        <v>7</v>
      </c>
    </row>
    <row r="502" spans="18:113">
      <c r="S502" s="22" t="s">
        <v>2134</v>
      </c>
      <c r="T502" s="22">
        <v>1</v>
      </c>
      <c r="U502" s="22">
        <v>2</v>
      </c>
      <c r="V502" s="22">
        <v>9</v>
      </c>
      <c r="W502" s="22">
        <v>6</v>
      </c>
      <c r="X502" s="22">
        <v>1</v>
      </c>
      <c r="AJ502" s="22">
        <v>9242935</v>
      </c>
      <c r="AK502" s="22">
        <v>4</v>
      </c>
      <c r="AL502" s="22">
        <v>2</v>
      </c>
      <c r="AM502" s="22">
        <v>6</v>
      </c>
      <c r="AN502" s="22">
        <v>4</v>
      </c>
      <c r="CS502" s="22" t="s">
        <v>2134</v>
      </c>
      <c r="CT502" s="22">
        <v>4</v>
      </c>
      <c r="CU502" s="22">
        <v>3</v>
      </c>
      <c r="CV502" s="22">
        <v>3</v>
      </c>
      <c r="CW502" s="22">
        <v>8</v>
      </c>
      <c r="CY502" s="22" t="s">
        <v>2134</v>
      </c>
      <c r="CZ502" s="22">
        <v>4</v>
      </c>
      <c r="DA502" s="22">
        <v>3</v>
      </c>
      <c r="DB502" s="22">
        <v>3</v>
      </c>
      <c r="DC502" s="22">
        <v>8</v>
      </c>
      <c r="DE502" s="22" t="s">
        <v>2134</v>
      </c>
      <c r="DF502" s="22">
        <v>4</v>
      </c>
      <c r="DG502" s="22">
        <v>3</v>
      </c>
      <c r="DH502" s="22">
        <v>3</v>
      </c>
      <c r="DI502" s="22">
        <v>8</v>
      </c>
    </row>
    <row r="503" spans="18:113">
      <c r="S503" s="22" t="s">
        <v>2134</v>
      </c>
      <c r="T503" s="22">
        <v>1</v>
      </c>
      <c r="U503" s="22">
        <v>2</v>
      </c>
      <c r="V503" s="22">
        <v>9</v>
      </c>
      <c r="W503" s="22">
        <v>6</v>
      </c>
      <c r="X503" s="22">
        <v>2</v>
      </c>
      <c r="AJ503" s="22">
        <v>9254870</v>
      </c>
      <c r="AK503" s="22">
        <v>4</v>
      </c>
      <c r="AL503" s="22">
        <v>2</v>
      </c>
      <c r="AM503" s="22">
        <v>6</v>
      </c>
      <c r="AN503" s="22">
        <v>5</v>
      </c>
      <c r="CS503" s="22" t="s">
        <v>2692</v>
      </c>
      <c r="CT503" s="22">
        <v>4</v>
      </c>
      <c r="CU503" s="22">
        <v>3</v>
      </c>
      <c r="CV503" s="22">
        <v>4</v>
      </c>
      <c r="CW503" s="22">
        <v>1</v>
      </c>
      <c r="CY503" s="22" t="s">
        <v>2134</v>
      </c>
      <c r="CZ503" s="22">
        <v>4</v>
      </c>
      <c r="DA503" s="22">
        <v>3</v>
      </c>
      <c r="DB503" s="22">
        <v>4</v>
      </c>
      <c r="DC503" s="22">
        <v>1</v>
      </c>
      <c r="DE503" s="22" t="s">
        <v>2134</v>
      </c>
      <c r="DF503" s="22">
        <v>4</v>
      </c>
      <c r="DG503" s="22">
        <v>3</v>
      </c>
      <c r="DH503" s="22">
        <v>4</v>
      </c>
      <c r="DI503" s="22">
        <v>1</v>
      </c>
    </row>
    <row r="504" spans="18:113">
      <c r="S504" s="22" t="s">
        <v>2134</v>
      </c>
      <c r="T504" s="22">
        <v>1</v>
      </c>
      <c r="U504" s="22">
        <v>2</v>
      </c>
      <c r="V504" s="22">
        <v>9</v>
      </c>
      <c r="W504" s="22">
        <v>6</v>
      </c>
      <c r="X504" s="22">
        <v>3</v>
      </c>
      <c r="AJ504" s="22" t="s">
        <v>2693</v>
      </c>
      <c r="AK504" s="22">
        <v>4</v>
      </c>
      <c r="AL504" s="22">
        <v>2</v>
      </c>
      <c r="AM504" s="22">
        <v>7</v>
      </c>
      <c r="AN504" s="22">
        <v>1</v>
      </c>
      <c r="CS504" s="22" t="s">
        <v>2134</v>
      </c>
      <c r="CT504" s="22">
        <v>4</v>
      </c>
      <c r="CU504" s="22">
        <v>3</v>
      </c>
      <c r="CV504" s="22">
        <v>4</v>
      </c>
      <c r="CW504" s="22">
        <v>2</v>
      </c>
      <c r="CY504" s="22" t="s">
        <v>2134</v>
      </c>
      <c r="CZ504" s="22">
        <v>4</v>
      </c>
      <c r="DA504" s="22">
        <v>3</v>
      </c>
      <c r="DB504" s="22">
        <v>4</v>
      </c>
      <c r="DC504" s="22">
        <v>2</v>
      </c>
      <c r="DE504" s="22" t="s">
        <v>2134</v>
      </c>
      <c r="DF504" s="22">
        <v>4</v>
      </c>
      <c r="DG504" s="22">
        <v>3</v>
      </c>
      <c r="DH504" s="22">
        <v>4</v>
      </c>
      <c r="DI504" s="22">
        <v>2</v>
      </c>
    </row>
    <row r="505" spans="18:113">
      <c r="S505" s="22" t="s">
        <v>2134</v>
      </c>
      <c r="T505" s="22">
        <v>1</v>
      </c>
      <c r="U505" s="22">
        <v>2</v>
      </c>
      <c r="V505" s="22">
        <v>9</v>
      </c>
      <c r="W505" s="22">
        <v>6</v>
      </c>
      <c r="X505" s="22">
        <v>4</v>
      </c>
      <c r="AJ505" s="22">
        <v>9228898</v>
      </c>
      <c r="AK505" s="22">
        <v>4</v>
      </c>
      <c r="AL505" s="22">
        <v>2</v>
      </c>
      <c r="AM505" s="22">
        <v>7</v>
      </c>
      <c r="AN505" s="22">
        <v>2</v>
      </c>
      <c r="CS505" s="22" t="s">
        <v>2134</v>
      </c>
      <c r="CT505" s="22">
        <v>4</v>
      </c>
      <c r="CU505" s="22">
        <v>3</v>
      </c>
      <c r="CV505" s="22">
        <v>4</v>
      </c>
      <c r="CW505" s="22">
        <v>3</v>
      </c>
      <c r="CY505" s="22" t="s">
        <v>2134</v>
      </c>
      <c r="CZ505" s="22">
        <v>4</v>
      </c>
      <c r="DA505" s="22">
        <v>3</v>
      </c>
      <c r="DB505" s="22">
        <v>4</v>
      </c>
      <c r="DC505" s="22">
        <v>3</v>
      </c>
      <c r="DE505" s="22" t="s">
        <v>2134</v>
      </c>
      <c r="DF505" s="22">
        <v>4</v>
      </c>
      <c r="DG505" s="22">
        <v>3</v>
      </c>
      <c r="DH505" s="22">
        <v>4</v>
      </c>
      <c r="DI505" s="22">
        <v>3</v>
      </c>
    </row>
    <row r="506" spans="18:113">
      <c r="S506" s="22" t="s">
        <v>2134</v>
      </c>
      <c r="T506" s="22">
        <v>1</v>
      </c>
      <c r="U506" s="22">
        <v>2</v>
      </c>
      <c r="V506" s="22">
        <v>9</v>
      </c>
      <c r="W506" s="22">
        <v>7</v>
      </c>
      <c r="X506" s="22">
        <v>1</v>
      </c>
      <c r="AJ506" s="22">
        <v>9248734</v>
      </c>
      <c r="AK506" s="22">
        <v>4</v>
      </c>
      <c r="AL506" s="22">
        <v>2</v>
      </c>
      <c r="AM506" s="22">
        <v>7</v>
      </c>
      <c r="AN506" s="22">
        <v>3</v>
      </c>
      <c r="CS506" s="22" t="s">
        <v>2134</v>
      </c>
      <c r="CT506" s="22">
        <v>4</v>
      </c>
      <c r="CU506" s="22">
        <v>3</v>
      </c>
      <c r="CV506" s="22">
        <v>4</v>
      </c>
      <c r="CW506" s="22">
        <v>4</v>
      </c>
      <c r="CY506" s="22" t="s">
        <v>2134</v>
      </c>
      <c r="CZ506" s="22">
        <v>4</v>
      </c>
      <c r="DA506" s="22">
        <v>3</v>
      </c>
      <c r="DB506" s="22">
        <v>4</v>
      </c>
      <c r="DC506" s="22">
        <v>4</v>
      </c>
      <c r="DE506" s="22" t="s">
        <v>2134</v>
      </c>
      <c r="DF506" s="22">
        <v>4</v>
      </c>
      <c r="DG506" s="22">
        <v>3</v>
      </c>
      <c r="DH506" s="22">
        <v>4</v>
      </c>
      <c r="DI506" s="22">
        <v>4</v>
      </c>
    </row>
    <row r="507" spans="18:113">
      <c r="S507" s="22" t="s">
        <v>2134</v>
      </c>
      <c r="T507" s="22">
        <v>1</v>
      </c>
      <c r="U507" s="22">
        <v>2</v>
      </c>
      <c r="V507" s="22">
        <v>9</v>
      </c>
      <c r="W507" s="22">
        <v>7</v>
      </c>
      <c r="X507" s="22">
        <v>2</v>
      </c>
      <c r="AJ507" s="22">
        <v>9242936</v>
      </c>
      <c r="AK507" s="22">
        <v>4</v>
      </c>
      <c r="AL507" s="22">
        <v>2</v>
      </c>
      <c r="AM507" s="22">
        <v>7</v>
      </c>
      <c r="AN507" s="22">
        <v>4</v>
      </c>
      <c r="CS507" s="22" t="s">
        <v>2134</v>
      </c>
      <c r="CT507" s="22">
        <v>4</v>
      </c>
      <c r="CU507" s="22">
        <v>3</v>
      </c>
      <c r="CV507" s="22">
        <v>4</v>
      </c>
      <c r="CW507" s="22">
        <v>5</v>
      </c>
      <c r="CY507" s="22" t="s">
        <v>2134</v>
      </c>
      <c r="CZ507" s="22">
        <v>4</v>
      </c>
      <c r="DA507" s="22">
        <v>3</v>
      </c>
      <c r="DB507" s="22">
        <v>4</v>
      </c>
      <c r="DC507" s="22">
        <v>5</v>
      </c>
      <c r="DE507" s="22" t="s">
        <v>2134</v>
      </c>
      <c r="DF507" s="22">
        <v>4</v>
      </c>
      <c r="DG507" s="22">
        <v>3</v>
      </c>
      <c r="DH507" s="22">
        <v>4</v>
      </c>
      <c r="DI507" s="22">
        <v>5</v>
      </c>
    </row>
    <row r="508" spans="18:113">
      <c r="S508" s="22" t="s">
        <v>2134</v>
      </c>
      <c r="T508" s="22">
        <v>1</v>
      </c>
      <c r="U508" s="22">
        <v>2</v>
      </c>
      <c r="V508" s="22">
        <v>9</v>
      </c>
      <c r="W508" s="22">
        <v>7</v>
      </c>
      <c r="X508" s="22">
        <v>3</v>
      </c>
      <c r="AJ508" s="22">
        <v>9254871</v>
      </c>
      <c r="AK508" s="22">
        <v>4</v>
      </c>
      <c r="AL508" s="22">
        <v>2</v>
      </c>
      <c r="AM508" s="22">
        <v>7</v>
      </c>
      <c r="AN508" s="22">
        <v>5</v>
      </c>
      <c r="CS508" s="22" t="s">
        <v>2134</v>
      </c>
      <c r="CT508" s="22">
        <v>4</v>
      </c>
      <c r="CU508" s="22">
        <v>3</v>
      </c>
      <c r="CV508" s="22">
        <v>4</v>
      </c>
      <c r="CW508" s="22">
        <v>6</v>
      </c>
      <c r="CY508" s="22" t="s">
        <v>2134</v>
      </c>
      <c r="CZ508" s="22">
        <v>4</v>
      </c>
      <c r="DA508" s="22">
        <v>3</v>
      </c>
      <c r="DB508" s="22">
        <v>4</v>
      </c>
      <c r="DC508" s="22">
        <v>6</v>
      </c>
      <c r="DE508" s="22" t="s">
        <v>2134</v>
      </c>
      <c r="DF508" s="22">
        <v>4</v>
      </c>
      <c r="DG508" s="22">
        <v>3</v>
      </c>
      <c r="DH508" s="22">
        <v>4</v>
      </c>
      <c r="DI508" s="22">
        <v>6</v>
      </c>
    </row>
    <row r="509" spans="18:113">
      <c r="R509" s="252"/>
      <c r="S509" s="22" t="s">
        <v>2134</v>
      </c>
      <c r="T509" s="22">
        <v>1</v>
      </c>
      <c r="U509" s="22">
        <v>2</v>
      </c>
      <c r="V509" s="22">
        <v>9</v>
      </c>
      <c r="W509" s="22">
        <v>7</v>
      </c>
      <c r="X509" s="22">
        <v>4</v>
      </c>
      <c r="AJ509" s="22" t="s">
        <v>2692</v>
      </c>
      <c r="AK509" s="22">
        <v>4</v>
      </c>
      <c r="AL509" s="22">
        <v>3</v>
      </c>
      <c r="AM509" s="22">
        <v>1</v>
      </c>
      <c r="AN509" s="22">
        <v>1</v>
      </c>
      <c r="CS509" s="22" t="s">
        <v>2134</v>
      </c>
      <c r="CT509" s="22">
        <v>4</v>
      </c>
      <c r="CU509" s="22">
        <v>3</v>
      </c>
      <c r="CV509" s="22">
        <v>4</v>
      </c>
      <c r="CW509" s="22">
        <v>7</v>
      </c>
      <c r="CY509" s="22" t="s">
        <v>2134</v>
      </c>
      <c r="CZ509" s="22">
        <v>4</v>
      </c>
      <c r="DA509" s="22">
        <v>3</v>
      </c>
      <c r="DB509" s="22">
        <v>4</v>
      </c>
      <c r="DC509" s="22">
        <v>7</v>
      </c>
      <c r="DE509" s="22" t="s">
        <v>2134</v>
      </c>
      <c r="DF509" s="22">
        <v>4</v>
      </c>
      <c r="DG509" s="22">
        <v>3</v>
      </c>
      <c r="DH509" s="22">
        <v>4</v>
      </c>
      <c r="DI509" s="22">
        <v>7</v>
      </c>
    </row>
    <row r="510" spans="18:113">
      <c r="S510" s="22" t="s">
        <v>2134</v>
      </c>
      <c r="T510" s="22">
        <v>1</v>
      </c>
      <c r="U510" s="22">
        <v>3</v>
      </c>
      <c r="V510" s="22">
        <v>1</v>
      </c>
      <c r="W510" s="22">
        <v>1</v>
      </c>
      <c r="X510" s="22">
        <v>1</v>
      </c>
      <c r="AJ510" s="22" t="s">
        <v>2134</v>
      </c>
      <c r="AK510" s="22">
        <v>4</v>
      </c>
      <c r="AL510" s="22">
        <v>3</v>
      </c>
      <c r="AM510" s="22">
        <v>1</v>
      </c>
      <c r="AN510" s="22">
        <v>2</v>
      </c>
      <c r="CS510" s="22" t="s">
        <v>2134</v>
      </c>
      <c r="CT510" s="22">
        <v>4</v>
      </c>
      <c r="CU510" s="22">
        <v>3</v>
      </c>
      <c r="CV510" s="22">
        <v>4</v>
      </c>
      <c r="CW510" s="22">
        <v>8</v>
      </c>
      <c r="CY510" s="22" t="s">
        <v>2134</v>
      </c>
      <c r="CZ510" s="22">
        <v>4</v>
      </c>
      <c r="DA510" s="22">
        <v>3</v>
      </c>
      <c r="DB510" s="22">
        <v>4</v>
      </c>
      <c r="DC510" s="22">
        <v>8</v>
      </c>
      <c r="DE510" s="22" t="s">
        <v>2134</v>
      </c>
      <c r="DF510" s="22">
        <v>4</v>
      </c>
      <c r="DG510" s="22">
        <v>3</v>
      </c>
      <c r="DH510" s="22">
        <v>4</v>
      </c>
      <c r="DI510" s="22">
        <v>8</v>
      </c>
    </row>
    <row r="511" spans="18:113">
      <c r="S511" s="22" t="s">
        <v>2134</v>
      </c>
      <c r="T511" s="22">
        <v>1</v>
      </c>
      <c r="U511" s="22">
        <v>3</v>
      </c>
      <c r="V511" s="22">
        <v>1</v>
      </c>
      <c r="W511" s="22">
        <v>1</v>
      </c>
      <c r="X511" s="22">
        <v>2</v>
      </c>
      <c r="AJ511" s="22" t="s">
        <v>2134</v>
      </c>
      <c r="AK511" s="22">
        <v>4</v>
      </c>
      <c r="AL511" s="22">
        <v>3</v>
      </c>
      <c r="AM511" s="22">
        <v>1</v>
      </c>
      <c r="AN511" s="22">
        <v>3</v>
      </c>
      <c r="CS511" s="22" t="s">
        <v>2692</v>
      </c>
      <c r="CT511" s="22">
        <v>4</v>
      </c>
      <c r="CU511" s="22">
        <v>3</v>
      </c>
      <c r="CV511" s="22">
        <v>5</v>
      </c>
      <c r="CW511" s="22">
        <v>1</v>
      </c>
      <c r="CY511" s="22" t="s">
        <v>2134</v>
      </c>
      <c r="CZ511" s="22">
        <v>4</v>
      </c>
      <c r="DA511" s="22">
        <v>3</v>
      </c>
      <c r="DB511" s="22">
        <v>5</v>
      </c>
      <c r="DC511" s="22">
        <v>1</v>
      </c>
      <c r="DE511" s="22" t="s">
        <v>2134</v>
      </c>
      <c r="DF511" s="22">
        <v>4</v>
      </c>
      <c r="DG511" s="22">
        <v>3</v>
      </c>
      <c r="DH511" s="22">
        <v>5</v>
      </c>
      <c r="DI511" s="22">
        <v>1</v>
      </c>
    </row>
    <row r="512" spans="18:113">
      <c r="S512" s="22" t="s">
        <v>2134</v>
      </c>
      <c r="T512" s="22">
        <v>1</v>
      </c>
      <c r="U512" s="22">
        <v>3</v>
      </c>
      <c r="V512" s="22">
        <v>1</v>
      </c>
      <c r="W512" s="22">
        <v>1</v>
      </c>
      <c r="X512" s="22">
        <v>3</v>
      </c>
      <c r="AJ512" s="22" t="s">
        <v>2134</v>
      </c>
      <c r="AK512" s="22">
        <v>4</v>
      </c>
      <c r="AL512" s="22">
        <v>3</v>
      </c>
      <c r="AM512" s="22">
        <v>1</v>
      </c>
      <c r="AN512" s="22">
        <v>4</v>
      </c>
      <c r="CS512" s="22" t="s">
        <v>2134</v>
      </c>
      <c r="CT512" s="22">
        <v>4</v>
      </c>
      <c r="CU512" s="22">
        <v>3</v>
      </c>
      <c r="CV512" s="22">
        <v>5</v>
      </c>
      <c r="CW512" s="22">
        <v>2</v>
      </c>
      <c r="CY512" s="22" t="s">
        <v>2134</v>
      </c>
      <c r="CZ512" s="22">
        <v>4</v>
      </c>
      <c r="DA512" s="22">
        <v>3</v>
      </c>
      <c r="DB512" s="22">
        <v>5</v>
      </c>
      <c r="DC512" s="22">
        <v>2</v>
      </c>
      <c r="DE512" s="22" t="s">
        <v>2134</v>
      </c>
      <c r="DF512" s="22">
        <v>4</v>
      </c>
      <c r="DG512" s="22">
        <v>3</v>
      </c>
      <c r="DH512" s="22">
        <v>5</v>
      </c>
      <c r="DI512" s="22">
        <v>2</v>
      </c>
    </row>
    <row r="513" spans="19:113">
      <c r="S513" s="22" t="s">
        <v>2134</v>
      </c>
      <c r="T513" s="22">
        <v>1</v>
      </c>
      <c r="U513" s="22">
        <v>3</v>
      </c>
      <c r="V513" s="22">
        <v>1</v>
      </c>
      <c r="W513" s="22">
        <v>1</v>
      </c>
      <c r="X513" s="22">
        <v>4</v>
      </c>
      <c r="AJ513" s="22" t="s">
        <v>2134</v>
      </c>
      <c r="AK513" s="22">
        <v>4</v>
      </c>
      <c r="AL513" s="22">
        <v>3</v>
      </c>
      <c r="AM513" s="22">
        <v>1</v>
      </c>
      <c r="AN513" s="22">
        <v>5</v>
      </c>
      <c r="CS513" s="22" t="s">
        <v>2134</v>
      </c>
      <c r="CT513" s="22">
        <v>4</v>
      </c>
      <c r="CU513" s="22">
        <v>3</v>
      </c>
      <c r="CV513" s="22">
        <v>5</v>
      </c>
      <c r="CW513" s="22">
        <v>3</v>
      </c>
      <c r="CY513" s="22" t="s">
        <v>2134</v>
      </c>
      <c r="CZ513" s="22">
        <v>4</v>
      </c>
      <c r="DA513" s="22">
        <v>3</v>
      </c>
      <c r="DB513" s="22">
        <v>5</v>
      </c>
      <c r="DC513" s="22">
        <v>3</v>
      </c>
      <c r="DE513" s="22" t="s">
        <v>2134</v>
      </c>
      <c r="DF513" s="22">
        <v>4</v>
      </c>
      <c r="DG513" s="22">
        <v>3</v>
      </c>
      <c r="DH513" s="22">
        <v>5</v>
      </c>
      <c r="DI513" s="22">
        <v>3</v>
      </c>
    </row>
    <row r="514" spans="19:113">
      <c r="S514" s="22" t="s">
        <v>2134</v>
      </c>
      <c r="T514" s="22">
        <v>1</v>
      </c>
      <c r="U514" s="22">
        <v>3</v>
      </c>
      <c r="V514" s="22">
        <v>1</v>
      </c>
      <c r="W514" s="22">
        <v>2</v>
      </c>
      <c r="X514" s="22">
        <v>1</v>
      </c>
      <c r="AJ514" s="22" t="s">
        <v>2693</v>
      </c>
      <c r="AK514" s="22">
        <v>4</v>
      </c>
      <c r="AL514" s="22">
        <v>3</v>
      </c>
      <c r="AM514" s="22">
        <v>2</v>
      </c>
      <c r="AN514" s="22">
        <v>1</v>
      </c>
      <c r="CS514" s="22" t="s">
        <v>2134</v>
      </c>
      <c r="CT514" s="22">
        <v>4</v>
      </c>
      <c r="CU514" s="22">
        <v>3</v>
      </c>
      <c r="CV514" s="22">
        <v>5</v>
      </c>
      <c r="CW514" s="22">
        <v>4</v>
      </c>
      <c r="CY514" s="22" t="s">
        <v>2134</v>
      </c>
      <c r="CZ514" s="22">
        <v>4</v>
      </c>
      <c r="DA514" s="22">
        <v>3</v>
      </c>
      <c r="DB514" s="22">
        <v>5</v>
      </c>
      <c r="DC514" s="22">
        <v>4</v>
      </c>
      <c r="DE514" s="22" t="s">
        <v>2134</v>
      </c>
      <c r="DF514" s="22">
        <v>4</v>
      </c>
      <c r="DG514" s="22">
        <v>3</v>
      </c>
      <c r="DH514" s="22">
        <v>5</v>
      </c>
      <c r="DI514" s="22">
        <v>4</v>
      </c>
    </row>
    <row r="515" spans="19:113">
      <c r="S515" s="22" t="s">
        <v>2134</v>
      </c>
      <c r="T515" s="22">
        <v>1</v>
      </c>
      <c r="U515" s="22">
        <v>3</v>
      </c>
      <c r="V515" s="22">
        <v>1</v>
      </c>
      <c r="W515" s="22">
        <v>2</v>
      </c>
      <c r="X515" s="22">
        <v>2</v>
      </c>
      <c r="AJ515" s="22">
        <v>9230050</v>
      </c>
      <c r="AK515" s="22">
        <v>4</v>
      </c>
      <c r="AL515" s="22">
        <v>3</v>
      </c>
      <c r="AM515" s="22">
        <v>2</v>
      </c>
      <c r="AN515" s="22">
        <v>2</v>
      </c>
      <c r="CS515" s="22" t="s">
        <v>2134</v>
      </c>
      <c r="CT515" s="22">
        <v>4</v>
      </c>
      <c r="CU515" s="22">
        <v>3</v>
      </c>
      <c r="CV515" s="22">
        <v>5</v>
      </c>
      <c r="CW515" s="22">
        <v>5</v>
      </c>
      <c r="CY515" s="22" t="s">
        <v>2134</v>
      </c>
      <c r="CZ515" s="22">
        <v>4</v>
      </c>
      <c r="DA515" s="22">
        <v>3</v>
      </c>
      <c r="DB515" s="22">
        <v>5</v>
      </c>
      <c r="DC515" s="22">
        <v>5</v>
      </c>
      <c r="DE515" s="22" t="s">
        <v>2134</v>
      </c>
      <c r="DF515" s="22">
        <v>4</v>
      </c>
      <c r="DG515" s="22">
        <v>3</v>
      </c>
      <c r="DH515" s="22">
        <v>5</v>
      </c>
      <c r="DI515" s="22">
        <v>5</v>
      </c>
    </row>
    <row r="516" spans="19:113">
      <c r="S516" s="22" t="s">
        <v>2134</v>
      </c>
      <c r="T516" s="22">
        <v>1</v>
      </c>
      <c r="U516" s="22">
        <v>3</v>
      </c>
      <c r="V516" s="22">
        <v>1</v>
      </c>
      <c r="W516" s="22">
        <v>2</v>
      </c>
      <c r="X516" s="22">
        <v>3</v>
      </c>
      <c r="AJ516" s="22">
        <v>9248743</v>
      </c>
      <c r="AK516" s="22">
        <v>4</v>
      </c>
      <c r="AL516" s="22">
        <v>3</v>
      </c>
      <c r="AM516" s="22">
        <v>2</v>
      </c>
      <c r="AN516" s="22">
        <v>3</v>
      </c>
      <c r="CS516" s="22" t="s">
        <v>2134</v>
      </c>
      <c r="CT516" s="22">
        <v>4</v>
      </c>
      <c r="CU516" s="22">
        <v>3</v>
      </c>
      <c r="CV516" s="22">
        <v>5</v>
      </c>
      <c r="CW516" s="22">
        <v>6</v>
      </c>
      <c r="CY516" s="22" t="s">
        <v>2134</v>
      </c>
      <c r="CZ516" s="22">
        <v>4</v>
      </c>
      <c r="DA516" s="22">
        <v>3</v>
      </c>
      <c r="DB516" s="22">
        <v>5</v>
      </c>
      <c r="DC516" s="22">
        <v>6</v>
      </c>
      <c r="DE516" s="22" t="s">
        <v>2134</v>
      </c>
      <c r="DF516" s="22">
        <v>4</v>
      </c>
      <c r="DG516" s="22">
        <v>3</v>
      </c>
      <c r="DH516" s="22">
        <v>5</v>
      </c>
      <c r="DI516" s="22">
        <v>6</v>
      </c>
    </row>
    <row r="517" spans="19:113">
      <c r="S517" s="22" t="s">
        <v>2134</v>
      </c>
      <c r="T517" s="22">
        <v>1</v>
      </c>
      <c r="U517" s="22">
        <v>3</v>
      </c>
      <c r="V517" s="22">
        <v>1</v>
      </c>
      <c r="W517" s="22">
        <v>2</v>
      </c>
      <c r="X517" s="22">
        <v>4</v>
      </c>
      <c r="AJ517" s="22" t="s">
        <v>2243</v>
      </c>
      <c r="AK517" s="22">
        <v>4</v>
      </c>
      <c r="AL517" s="22">
        <v>3</v>
      </c>
      <c r="AM517" s="22">
        <v>2</v>
      </c>
      <c r="AN517" s="22">
        <v>4</v>
      </c>
      <c r="CS517" s="22" t="s">
        <v>2134</v>
      </c>
      <c r="CT517" s="22">
        <v>4</v>
      </c>
      <c r="CU517" s="22">
        <v>3</v>
      </c>
      <c r="CV517" s="22">
        <v>5</v>
      </c>
      <c r="CW517" s="22">
        <v>7</v>
      </c>
      <c r="CY517" s="22" t="s">
        <v>2134</v>
      </c>
      <c r="CZ517" s="22">
        <v>4</v>
      </c>
      <c r="DA517" s="22">
        <v>3</v>
      </c>
      <c r="DB517" s="22">
        <v>5</v>
      </c>
      <c r="DC517" s="22">
        <v>7</v>
      </c>
      <c r="DE517" s="22" t="s">
        <v>2134</v>
      </c>
      <c r="DF517" s="22">
        <v>4</v>
      </c>
      <c r="DG517" s="22">
        <v>3</v>
      </c>
      <c r="DH517" s="22">
        <v>5</v>
      </c>
      <c r="DI517" s="22">
        <v>7</v>
      </c>
    </row>
    <row r="518" spans="19:113">
      <c r="S518" s="22" t="s">
        <v>2134</v>
      </c>
      <c r="T518" s="22">
        <v>1</v>
      </c>
      <c r="U518" s="22">
        <v>3</v>
      </c>
      <c r="V518" s="22">
        <v>1</v>
      </c>
      <c r="W518" s="22">
        <v>3</v>
      </c>
      <c r="X518" s="22">
        <v>1</v>
      </c>
      <c r="AJ518" s="22">
        <v>9254887</v>
      </c>
      <c r="AK518" s="22">
        <v>4</v>
      </c>
      <c r="AL518" s="22">
        <v>3</v>
      </c>
      <c r="AM518" s="22">
        <v>2</v>
      </c>
      <c r="AN518" s="22">
        <v>5</v>
      </c>
      <c r="CS518" s="22" t="s">
        <v>2134</v>
      </c>
      <c r="CT518" s="22">
        <v>4</v>
      </c>
      <c r="CU518" s="22">
        <v>3</v>
      </c>
      <c r="CV518" s="22">
        <v>5</v>
      </c>
      <c r="CW518" s="22">
        <v>8</v>
      </c>
      <c r="CY518" s="22" t="s">
        <v>2134</v>
      </c>
      <c r="CZ518" s="22">
        <v>4</v>
      </c>
      <c r="DA518" s="22">
        <v>3</v>
      </c>
      <c r="DB518" s="22">
        <v>5</v>
      </c>
      <c r="DC518" s="22">
        <v>8</v>
      </c>
      <c r="DE518" s="22" t="s">
        <v>2134</v>
      </c>
      <c r="DF518" s="22">
        <v>4</v>
      </c>
      <c r="DG518" s="22">
        <v>3</v>
      </c>
      <c r="DH518" s="22">
        <v>5</v>
      </c>
      <c r="DI518" s="22">
        <v>8</v>
      </c>
    </row>
    <row r="519" spans="19:113">
      <c r="S519" s="22" t="s">
        <v>2134</v>
      </c>
      <c r="T519" s="22">
        <v>1</v>
      </c>
      <c r="U519" s="22">
        <v>3</v>
      </c>
      <c r="V519" s="22">
        <v>1</v>
      </c>
      <c r="W519" s="22">
        <v>3</v>
      </c>
      <c r="X519" s="22">
        <v>2</v>
      </c>
      <c r="AJ519" s="22" t="s">
        <v>2693</v>
      </c>
      <c r="AK519" s="22">
        <v>4</v>
      </c>
      <c r="AL519" s="22">
        <v>3</v>
      </c>
      <c r="AM519" s="22">
        <v>3</v>
      </c>
      <c r="AN519" s="22">
        <v>1</v>
      </c>
    </row>
    <row r="520" spans="19:113">
      <c r="S520" s="22" t="s">
        <v>2134</v>
      </c>
      <c r="T520" s="22">
        <v>1</v>
      </c>
      <c r="U520" s="22">
        <v>3</v>
      </c>
      <c r="V520" s="22">
        <v>1</v>
      </c>
      <c r="W520" s="22">
        <v>3</v>
      </c>
      <c r="X520" s="22">
        <v>3</v>
      </c>
      <c r="AJ520" s="22">
        <v>9230051</v>
      </c>
      <c r="AK520" s="22">
        <v>4</v>
      </c>
      <c r="AL520" s="22">
        <v>3</v>
      </c>
      <c r="AM520" s="22">
        <v>3</v>
      </c>
      <c r="AN520" s="22">
        <v>2</v>
      </c>
    </row>
    <row r="521" spans="19:113">
      <c r="S521" s="22" t="s">
        <v>2134</v>
      </c>
      <c r="T521" s="22">
        <v>1</v>
      </c>
      <c r="U521" s="22">
        <v>3</v>
      </c>
      <c r="V521" s="22">
        <v>1</v>
      </c>
      <c r="W521" s="22">
        <v>3</v>
      </c>
      <c r="X521" s="22">
        <v>4</v>
      </c>
      <c r="AJ521" s="22" t="s">
        <v>2243</v>
      </c>
      <c r="AK521" s="22">
        <v>4</v>
      </c>
      <c r="AL521" s="22">
        <v>3</v>
      </c>
      <c r="AM521" s="22">
        <v>3</v>
      </c>
      <c r="AN521" s="22">
        <v>3</v>
      </c>
    </row>
    <row r="522" spans="19:113">
      <c r="S522" s="22" t="s">
        <v>2134</v>
      </c>
      <c r="T522" s="22">
        <v>1</v>
      </c>
      <c r="U522" s="22">
        <v>3</v>
      </c>
      <c r="V522" s="22">
        <v>1</v>
      </c>
      <c r="W522" s="22">
        <v>4</v>
      </c>
      <c r="X522" s="22">
        <v>1</v>
      </c>
      <c r="AJ522" s="22" t="s">
        <v>2243</v>
      </c>
      <c r="AK522" s="22">
        <v>4</v>
      </c>
      <c r="AL522" s="22">
        <v>3</v>
      </c>
      <c r="AM522" s="22">
        <v>3</v>
      </c>
      <c r="AN522" s="22">
        <v>4</v>
      </c>
    </row>
    <row r="523" spans="19:113">
      <c r="S523" s="22" t="s">
        <v>2134</v>
      </c>
      <c r="T523" s="22">
        <v>1</v>
      </c>
      <c r="U523" s="22">
        <v>3</v>
      </c>
      <c r="V523" s="22">
        <v>1</v>
      </c>
      <c r="W523" s="22">
        <v>4</v>
      </c>
      <c r="X523" s="22">
        <v>2</v>
      </c>
      <c r="AJ523" s="22">
        <v>9254888</v>
      </c>
      <c r="AK523" s="22">
        <v>4</v>
      </c>
      <c r="AL523" s="22">
        <v>3</v>
      </c>
      <c r="AM523" s="22">
        <v>3</v>
      </c>
      <c r="AN523" s="22">
        <v>5</v>
      </c>
    </row>
    <row r="524" spans="19:113">
      <c r="S524" s="22" t="s">
        <v>2134</v>
      </c>
      <c r="T524" s="22">
        <v>1</v>
      </c>
      <c r="U524" s="22">
        <v>3</v>
      </c>
      <c r="V524" s="22">
        <v>1</v>
      </c>
      <c r="W524" s="22">
        <v>4</v>
      </c>
      <c r="X524" s="22">
        <v>3</v>
      </c>
      <c r="AJ524" s="22" t="s">
        <v>2693</v>
      </c>
      <c r="AK524" s="22">
        <v>4</v>
      </c>
      <c r="AL524" s="22">
        <v>3</v>
      </c>
      <c r="AM524" s="22">
        <v>4</v>
      </c>
      <c r="AN524" s="22">
        <v>1</v>
      </c>
    </row>
    <row r="525" spans="19:113">
      <c r="S525" s="22" t="s">
        <v>2134</v>
      </c>
      <c r="T525" s="22">
        <v>1</v>
      </c>
      <c r="U525" s="22">
        <v>3</v>
      </c>
      <c r="V525" s="22">
        <v>1</v>
      </c>
      <c r="W525" s="22">
        <v>4</v>
      </c>
      <c r="X525" s="22">
        <v>4</v>
      </c>
      <c r="AJ525" s="22">
        <v>9230052</v>
      </c>
      <c r="AK525" s="22">
        <v>4</v>
      </c>
      <c r="AL525" s="22">
        <v>3</v>
      </c>
      <c r="AM525" s="22">
        <v>4</v>
      </c>
      <c r="AN525" s="22">
        <v>2</v>
      </c>
    </row>
    <row r="526" spans="19:113">
      <c r="S526" s="22" t="s">
        <v>2134</v>
      </c>
      <c r="T526" s="22">
        <v>1</v>
      </c>
      <c r="U526" s="22">
        <v>3</v>
      </c>
      <c r="V526" s="22">
        <v>1</v>
      </c>
      <c r="W526" s="22">
        <v>5</v>
      </c>
      <c r="X526" s="22">
        <v>1</v>
      </c>
      <c r="AJ526" s="22">
        <v>9248744</v>
      </c>
      <c r="AK526" s="22">
        <v>4</v>
      </c>
      <c r="AL526" s="22">
        <v>3</v>
      </c>
      <c r="AM526" s="22">
        <v>4</v>
      </c>
      <c r="AN526" s="22">
        <v>3</v>
      </c>
    </row>
    <row r="527" spans="19:113">
      <c r="S527" s="22" t="s">
        <v>2134</v>
      </c>
      <c r="T527" s="22">
        <v>1</v>
      </c>
      <c r="U527" s="22">
        <v>3</v>
      </c>
      <c r="V527" s="22">
        <v>1</v>
      </c>
      <c r="W527" s="22">
        <v>5</v>
      </c>
      <c r="X527" s="22">
        <v>2</v>
      </c>
      <c r="AJ527" s="22" t="s">
        <v>2243</v>
      </c>
      <c r="AK527" s="22">
        <v>4</v>
      </c>
      <c r="AL527" s="22">
        <v>3</v>
      </c>
      <c r="AM527" s="22">
        <v>4</v>
      </c>
      <c r="AN527" s="22">
        <v>4</v>
      </c>
    </row>
    <row r="528" spans="19:113">
      <c r="S528" s="22" t="s">
        <v>2134</v>
      </c>
      <c r="T528" s="22">
        <v>1</v>
      </c>
      <c r="U528" s="22">
        <v>3</v>
      </c>
      <c r="V528" s="22">
        <v>1</v>
      </c>
      <c r="W528" s="22">
        <v>5</v>
      </c>
      <c r="X528" s="22">
        <v>3</v>
      </c>
      <c r="AJ528" s="22">
        <v>9254889</v>
      </c>
      <c r="AK528" s="22">
        <v>4</v>
      </c>
      <c r="AL528" s="22">
        <v>3</v>
      </c>
      <c r="AM528" s="22">
        <v>4</v>
      </c>
      <c r="AN528" s="22">
        <v>5</v>
      </c>
    </row>
    <row r="529" spans="19:40">
      <c r="S529" s="22" t="s">
        <v>2134</v>
      </c>
      <c r="T529" s="22">
        <v>1</v>
      </c>
      <c r="U529" s="22">
        <v>3</v>
      </c>
      <c r="V529" s="22">
        <v>1</v>
      </c>
      <c r="W529" s="22">
        <v>5</v>
      </c>
      <c r="X529" s="22">
        <v>4</v>
      </c>
      <c r="AJ529" s="22" t="s">
        <v>2693</v>
      </c>
      <c r="AK529" s="22">
        <v>4</v>
      </c>
      <c r="AL529" s="22">
        <v>3</v>
      </c>
      <c r="AM529" s="22">
        <v>5</v>
      </c>
      <c r="AN529" s="22">
        <v>1</v>
      </c>
    </row>
    <row r="530" spans="19:40">
      <c r="S530" s="22" t="s">
        <v>2134</v>
      </c>
      <c r="T530" s="22">
        <v>1</v>
      </c>
      <c r="U530" s="22">
        <v>3</v>
      </c>
      <c r="V530" s="22">
        <v>1</v>
      </c>
      <c r="W530" s="22">
        <v>6</v>
      </c>
      <c r="X530" s="22">
        <v>1</v>
      </c>
      <c r="AJ530" s="22">
        <v>9230053</v>
      </c>
      <c r="AK530" s="22">
        <v>4</v>
      </c>
      <c r="AL530" s="22">
        <v>3</v>
      </c>
      <c r="AM530" s="22">
        <v>5</v>
      </c>
      <c r="AN530" s="22">
        <v>2</v>
      </c>
    </row>
    <row r="531" spans="19:40">
      <c r="S531" s="22" t="s">
        <v>2134</v>
      </c>
      <c r="T531" s="22">
        <v>1</v>
      </c>
      <c r="U531" s="22">
        <v>3</v>
      </c>
      <c r="V531" s="22">
        <v>1</v>
      </c>
      <c r="W531" s="22">
        <v>6</v>
      </c>
      <c r="X531" s="22">
        <v>2</v>
      </c>
      <c r="AJ531" s="22">
        <v>9230065</v>
      </c>
      <c r="AK531" s="22">
        <v>4</v>
      </c>
      <c r="AL531" s="22">
        <v>3</v>
      </c>
      <c r="AM531" s="22">
        <v>5</v>
      </c>
      <c r="AN531" s="22">
        <v>3</v>
      </c>
    </row>
    <row r="532" spans="19:40">
      <c r="S532" s="22" t="s">
        <v>2134</v>
      </c>
      <c r="T532" s="22">
        <v>1</v>
      </c>
      <c r="U532" s="22">
        <v>3</v>
      </c>
      <c r="V532" s="22">
        <v>1</v>
      </c>
      <c r="W532" s="22">
        <v>6</v>
      </c>
      <c r="X532" s="22">
        <v>3</v>
      </c>
      <c r="AJ532" s="22">
        <v>9245433</v>
      </c>
      <c r="AK532" s="22">
        <v>4</v>
      </c>
      <c r="AL532" s="22">
        <v>3</v>
      </c>
      <c r="AM532" s="22">
        <v>5</v>
      </c>
      <c r="AN532" s="22">
        <v>4</v>
      </c>
    </row>
    <row r="533" spans="19:40">
      <c r="S533" s="22" t="s">
        <v>2134</v>
      </c>
      <c r="T533" s="22">
        <v>1</v>
      </c>
      <c r="U533" s="22">
        <v>3</v>
      </c>
      <c r="V533" s="22">
        <v>1</v>
      </c>
      <c r="W533" s="22">
        <v>6</v>
      </c>
      <c r="X533" s="22">
        <v>4</v>
      </c>
      <c r="AJ533" s="22">
        <v>9254890</v>
      </c>
      <c r="AK533" s="22">
        <v>4</v>
      </c>
      <c r="AL533" s="22">
        <v>3</v>
      </c>
      <c r="AM533" s="22">
        <v>5</v>
      </c>
      <c r="AN533" s="22">
        <v>5</v>
      </c>
    </row>
    <row r="534" spans="19:40">
      <c r="S534" s="22" t="s">
        <v>2134</v>
      </c>
      <c r="T534" s="22">
        <v>1</v>
      </c>
      <c r="U534" s="22">
        <v>3</v>
      </c>
      <c r="V534" s="22">
        <v>1</v>
      </c>
      <c r="W534" s="22">
        <v>7</v>
      </c>
      <c r="X534" s="22">
        <v>1</v>
      </c>
      <c r="AJ534" s="22" t="s">
        <v>2693</v>
      </c>
      <c r="AK534" s="22">
        <v>4</v>
      </c>
      <c r="AL534" s="22">
        <v>3</v>
      </c>
      <c r="AM534" s="22">
        <v>6</v>
      </c>
      <c r="AN534" s="22">
        <v>1</v>
      </c>
    </row>
    <row r="535" spans="19:40">
      <c r="S535" s="22" t="s">
        <v>2134</v>
      </c>
      <c r="T535" s="22">
        <v>1</v>
      </c>
      <c r="U535" s="22">
        <v>3</v>
      </c>
      <c r="V535" s="22">
        <v>1</v>
      </c>
      <c r="W535" s="22">
        <v>7</v>
      </c>
      <c r="X535" s="22">
        <v>2</v>
      </c>
      <c r="AJ535" s="22">
        <v>9230054</v>
      </c>
      <c r="AK535" s="22">
        <v>4</v>
      </c>
      <c r="AL535" s="22">
        <v>3</v>
      </c>
      <c r="AM535" s="22">
        <v>6</v>
      </c>
      <c r="AN535" s="22">
        <v>2</v>
      </c>
    </row>
    <row r="536" spans="19:40">
      <c r="S536" s="22" t="s">
        <v>2134</v>
      </c>
      <c r="T536" s="22">
        <v>1</v>
      </c>
      <c r="U536" s="22">
        <v>3</v>
      </c>
      <c r="V536" s="22">
        <v>1</v>
      </c>
      <c r="W536" s="22">
        <v>7</v>
      </c>
      <c r="X536" s="22">
        <v>3</v>
      </c>
      <c r="AJ536" s="22">
        <v>9230066</v>
      </c>
      <c r="AK536" s="22">
        <v>4</v>
      </c>
      <c r="AL536" s="22">
        <v>3</v>
      </c>
      <c r="AM536" s="22">
        <v>6</v>
      </c>
      <c r="AN536" s="22">
        <v>3</v>
      </c>
    </row>
    <row r="537" spans="19:40">
      <c r="S537" s="22" t="s">
        <v>2134</v>
      </c>
      <c r="T537" s="22">
        <v>1</v>
      </c>
      <c r="U537" s="22">
        <v>3</v>
      </c>
      <c r="V537" s="22">
        <v>1</v>
      </c>
      <c r="W537" s="22">
        <v>7</v>
      </c>
      <c r="X537" s="22">
        <v>4</v>
      </c>
      <c r="AJ537" s="22">
        <v>9245434</v>
      </c>
      <c r="AK537" s="22">
        <v>4</v>
      </c>
      <c r="AL537" s="22">
        <v>3</v>
      </c>
      <c r="AM537" s="22">
        <v>6</v>
      </c>
      <c r="AN537" s="22">
        <v>4</v>
      </c>
    </row>
    <row r="538" spans="19:40">
      <c r="S538" s="22" t="s">
        <v>2134</v>
      </c>
      <c r="T538" s="22">
        <v>1</v>
      </c>
      <c r="U538" s="22">
        <v>3</v>
      </c>
      <c r="V538" s="22">
        <v>2</v>
      </c>
      <c r="W538" s="22">
        <v>1</v>
      </c>
      <c r="X538" s="22">
        <v>1</v>
      </c>
      <c r="AJ538" s="22">
        <v>9254891</v>
      </c>
      <c r="AK538" s="22">
        <v>4</v>
      </c>
      <c r="AL538" s="22">
        <v>3</v>
      </c>
      <c r="AM538" s="22">
        <v>6</v>
      </c>
      <c r="AN538" s="22">
        <v>5</v>
      </c>
    </row>
    <row r="539" spans="19:40">
      <c r="S539" s="22" t="s">
        <v>2134</v>
      </c>
      <c r="T539" s="22">
        <v>1</v>
      </c>
      <c r="U539" s="22">
        <v>3</v>
      </c>
      <c r="V539" s="22">
        <v>2</v>
      </c>
      <c r="W539" s="22">
        <v>1</v>
      </c>
      <c r="X539" s="22">
        <v>2</v>
      </c>
      <c r="AJ539" s="22" t="s">
        <v>2693</v>
      </c>
      <c r="AK539" s="22">
        <v>4</v>
      </c>
      <c r="AL539" s="22">
        <v>3</v>
      </c>
      <c r="AM539" s="22">
        <v>7</v>
      </c>
      <c r="AN539" s="22">
        <v>1</v>
      </c>
    </row>
    <row r="540" spans="19:40">
      <c r="S540" s="22" t="s">
        <v>2134</v>
      </c>
      <c r="T540" s="22">
        <v>1</v>
      </c>
      <c r="U540" s="22">
        <v>3</v>
      </c>
      <c r="V540" s="22">
        <v>2</v>
      </c>
      <c r="W540" s="22">
        <v>1</v>
      </c>
      <c r="X540" s="22">
        <v>3</v>
      </c>
      <c r="AJ540" s="22">
        <v>9230055</v>
      </c>
      <c r="AK540" s="22">
        <v>4</v>
      </c>
      <c r="AL540" s="22">
        <v>3</v>
      </c>
      <c r="AM540" s="22">
        <v>7</v>
      </c>
      <c r="AN540" s="22">
        <v>2</v>
      </c>
    </row>
    <row r="541" spans="19:40">
      <c r="S541" s="22" t="s">
        <v>2134</v>
      </c>
      <c r="T541" s="22">
        <v>1</v>
      </c>
      <c r="U541" s="22">
        <v>3</v>
      </c>
      <c r="V541" s="22">
        <v>2</v>
      </c>
      <c r="W541" s="22">
        <v>1</v>
      </c>
      <c r="X541" s="22">
        <v>4</v>
      </c>
      <c r="AJ541" s="22">
        <v>9248745</v>
      </c>
      <c r="AK541" s="22">
        <v>4</v>
      </c>
      <c r="AL541" s="22">
        <v>3</v>
      </c>
      <c r="AM541" s="22">
        <v>7</v>
      </c>
      <c r="AN541" s="22">
        <v>3</v>
      </c>
    </row>
    <row r="542" spans="19:40">
      <c r="S542" s="22" t="s">
        <v>2134</v>
      </c>
      <c r="T542" s="22">
        <v>1</v>
      </c>
      <c r="U542" s="22">
        <v>3</v>
      </c>
      <c r="V542" s="22">
        <v>2</v>
      </c>
      <c r="W542" s="22">
        <v>2</v>
      </c>
      <c r="X542" s="22">
        <v>1</v>
      </c>
      <c r="AJ542" s="22" t="s">
        <v>2243</v>
      </c>
      <c r="AK542" s="22">
        <v>4</v>
      </c>
      <c r="AL542" s="22">
        <v>3</v>
      </c>
      <c r="AM542" s="22">
        <v>7</v>
      </c>
      <c r="AN542" s="22">
        <v>4</v>
      </c>
    </row>
    <row r="543" spans="19:40">
      <c r="S543" s="22" t="s">
        <v>2134</v>
      </c>
      <c r="T543" s="22">
        <v>1</v>
      </c>
      <c r="U543" s="22">
        <v>3</v>
      </c>
      <c r="V543" s="22">
        <v>2</v>
      </c>
      <c r="W543" s="22">
        <v>2</v>
      </c>
      <c r="X543" s="22">
        <v>2</v>
      </c>
      <c r="AJ543" s="22">
        <v>9254892</v>
      </c>
      <c r="AK543" s="22">
        <v>4</v>
      </c>
      <c r="AL543" s="22">
        <v>3</v>
      </c>
      <c r="AM543" s="22">
        <v>7</v>
      </c>
      <c r="AN543" s="22">
        <v>5</v>
      </c>
    </row>
    <row r="544" spans="19:40">
      <c r="S544" s="22" t="s">
        <v>2134</v>
      </c>
      <c r="T544" s="22">
        <v>1</v>
      </c>
      <c r="U544" s="22">
        <v>3</v>
      </c>
      <c r="V544" s="22">
        <v>2</v>
      </c>
      <c r="W544" s="22">
        <v>2</v>
      </c>
      <c r="X544" s="22">
        <v>3</v>
      </c>
      <c r="AJ544" s="22" t="s">
        <v>2692</v>
      </c>
      <c r="AK544" s="22">
        <v>4</v>
      </c>
      <c r="AL544" s="22">
        <v>4</v>
      </c>
      <c r="AM544" s="22">
        <v>1</v>
      </c>
      <c r="AN544" s="22">
        <v>1</v>
      </c>
    </row>
    <row r="545" spans="19:40">
      <c r="S545" s="22" t="s">
        <v>2134</v>
      </c>
      <c r="T545" s="22">
        <v>1</v>
      </c>
      <c r="U545" s="22">
        <v>3</v>
      </c>
      <c r="V545" s="22">
        <v>2</v>
      </c>
      <c r="W545" s="22">
        <v>2</v>
      </c>
      <c r="X545" s="22">
        <v>4</v>
      </c>
      <c r="AJ545" s="22" t="s">
        <v>2134</v>
      </c>
      <c r="AK545" s="22">
        <v>4</v>
      </c>
      <c r="AL545" s="22">
        <v>4</v>
      </c>
      <c r="AM545" s="22">
        <v>1</v>
      </c>
      <c r="AN545" s="22">
        <v>2</v>
      </c>
    </row>
    <row r="546" spans="19:40">
      <c r="S546" s="22" t="s">
        <v>2134</v>
      </c>
      <c r="T546" s="22">
        <v>1</v>
      </c>
      <c r="U546" s="22">
        <v>3</v>
      </c>
      <c r="V546" s="22">
        <v>2</v>
      </c>
      <c r="W546" s="22">
        <v>3</v>
      </c>
      <c r="X546" s="22">
        <v>1</v>
      </c>
      <c r="AJ546" s="22" t="s">
        <v>2134</v>
      </c>
      <c r="AK546" s="22">
        <v>4</v>
      </c>
      <c r="AL546" s="22">
        <v>4</v>
      </c>
      <c r="AM546" s="22">
        <v>1</v>
      </c>
      <c r="AN546" s="22">
        <v>3</v>
      </c>
    </row>
    <row r="547" spans="19:40">
      <c r="S547" s="22" t="s">
        <v>2134</v>
      </c>
      <c r="T547" s="22">
        <v>1</v>
      </c>
      <c r="U547" s="22">
        <v>3</v>
      </c>
      <c r="V547" s="22">
        <v>2</v>
      </c>
      <c r="W547" s="22">
        <v>3</v>
      </c>
      <c r="X547" s="22">
        <v>2</v>
      </c>
      <c r="AJ547" s="22" t="s">
        <v>2134</v>
      </c>
      <c r="AK547" s="22">
        <v>4</v>
      </c>
      <c r="AL547" s="22">
        <v>4</v>
      </c>
      <c r="AM547" s="22">
        <v>1</v>
      </c>
      <c r="AN547" s="22">
        <v>4</v>
      </c>
    </row>
    <row r="548" spans="19:40">
      <c r="S548" s="22" t="s">
        <v>2134</v>
      </c>
      <c r="T548" s="22">
        <v>1</v>
      </c>
      <c r="U548" s="22">
        <v>3</v>
      </c>
      <c r="V548" s="22">
        <v>2</v>
      </c>
      <c r="W548" s="22">
        <v>3</v>
      </c>
      <c r="X548" s="22">
        <v>3</v>
      </c>
      <c r="AJ548" s="22" t="s">
        <v>2134</v>
      </c>
      <c r="AK548" s="22">
        <v>4</v>
      </c>
      <c r="AL548" s="22">
        <v>4</v>
      </c>
      <c r="AM548" s="22">
        <v>1</v>
      </c>
      <c r="AN548" s="22">
        <v>5</v>
      </c>
    </row>
    <row r="549" spans="19:40">
      <c r="S549" s="22" t="s">
        <v>2134</v>
      </c>
      <c r="T549" s="22">
        <v>1</v>
      </c>
      <c r="U549" s="22">
        <v>3</v>
      </c>
      <c r="V549" s="22">
        <v>2</v>
      </c>
      <c r="W549" s="22">
        <v>3</v>
      </c>
      <c r="X549" s="22">
        <v>4</v>
      </c>
      <c r="AJ549" s="22" t="s">
        <v>2693</v>
      </c>
      <c r="AK549" s="22">
        <v>4</v>
      </c>
      <c r="AL549" s="22">
        <v>4</v>
      </c>
      <c r="AM549" s="22">
        <v>2</v>
      </c>
      <c r="AN549" s="22">
        <v>1</v>
      </c>
    </row>
    <row r="550" spans="19:40">
      <c r="S550" s="22" t="s">
        <v>2134</v>
      </c>
      <c r="T550" s="22">
        <v>1</v>
      </c>
      <c r="U550" s="22">
        <v>3</v>
      </c>
      <c r="V550" s="22">
        <v>2</v>
      </c>
      <c r="W550" s="22">
        <v>4</v>
      </c>
      <c r="X550" s="22">
        <v>1</v>
      </c>
      <c r="AJ550" s="22">
        <v>9234547</v>
      </c>
      <c r="AK550" s="22">
        <v>4</v>
      </c>
      <c r="AL550" s="22">
        <v>4</v>
      </c>
      <c r="AM550" s="22">
        <v>2</v>
      </c>
      <c r="AN550" s="22">
        <v>2</v>
      </c>
    </row>
    <row r="551" spans="19:40">
      <c r="S551" s="22" t="s">
        <v>2134</v>
      </c>
      <c r="T551" s="22">
        <v>1</v>
      </c>
      <c r="U551" s="22">
        <v>3</v>
      </c>
      <c r="V551" s="22">
        <v>2</v>
      </c>
      <c r="W551" s="22">
        <v>4</v>
      </c>
      <c r="X551" s="22">
        <v>2</v>
      </c>
      <c r="AJ551" s="22">
        <v>9248754</v>
      </c>
      <c r="AK551" s="22">
        <v>4</v>
      </c>
      <c r="AL551" s="22">
        <v>4</v>
      </c>
      <c r="AM551" s="22">
        <v>2</v>
      </c>
      <c r="AN551" s="22">
        <v>3</v>
      </c>
    </row>
    <row r="552" spans="19:40">
      <c r="S552" s="22" t="s">
        <v>2134</v>
      </c>
      <c r="T552" s="22">
        <v>1</v>
      </c>
      <c r="U552" s="22">
        <v>3</v>
      </c>
      <c r="V552" s="22">
        <v>2</v>
      </c>
      <c r="W552" s="22">
        <v>4</v>
      </c>
      <c r="X552" s="22">
        <v>3</v>
      </c>
      <c r="AJ552" s="22" t="s">
        <v>2243</v>
      </c>
      <c r="AK552" s="22">
        <v>4</v>
      </c>
      <c r="AL552" s="22">
        <v>4</v>
      </c>
      <c r="AM552" s="22">
        <v>2</v>
      </c>
      <c r="AN552" s="22">
        <v>4</v>
      </c>
    </row>
    <row r="553" spans="19:40">
      <c r="S553" s="22" t="s">
        <v>2134</v>
      </c>
      <c r="T553" s="22">
        <v>1</v>
      </c>
      <c r="U553" s="22">
        <v>3</v>
      </c>
      <c r="V553" s="22">
        <v>2</v>
      </c>
      <c r="W553" s="22">
        <v>4</v>
      </c>
      <c r="X553" s="22">
        <v>4</v>
      </c>
      <c r="AJ553" s="22" t="s">
        <v>2243</v>
      </c>
      <c r="AK553" s="22">
        <v>4</v>
      </c>
      <c r="AL553" s="22">
        <v>4</v>
      </c>
      <c r="AM553" s="22">
        <v>2</v>
      </c>
      <c r="AN553" s="22">
        <v>5</v>
      </c>
    </row>
    <row r="554" spans="19:40">
      <c r="S554" s="22" t="s">
        <v>2134</v>
      </c>
      <c r="T554" s="22">
        <v>1</v>
      </c>
      <c r="U554" s="22">
        <v>3</v>
      </c>
      <c r="V554" s="22">
        <v>2</v>
      </c>
      <c r="W554" s="22">
        <v>5</v>
      </c>
      <c r="X554" s="22">
        <v>1</v>
      </c>
      <c r="AJ554" s="22" t="s">
        <v>2693</v>
      </c>
      <c r="AK554" s="22">
        <v>4</v>
      </c>
      <c r="AL554" s="22">
        <v>4</v>
      </c>
      <c r="AM554" s="22">
        <v>3</v>
      </c>
      <c r="AN554" s="22">
        <v>1</v>
      </c>
    </row>
    <row r="555" spans="19:40">
      <c r="S555" s="22" t="s">
        <v>2134</v>
      </c>
      <c r="T555" s="22">
        <v>1</v>
      </c>
      <c r="U555" s="22">
        <v>3</v>
      </c>
      <c r="V555" s="22">
        <v>2</v>
      </c>
      <c r="W555" s="22">
        <v>5</v>
      </c>
      <c r="X555" s="22">
        <v>2</v>
      </c>
      <c r="AJ555" s="22">
        <v>9234548</v>
      </c>
      <c r="AK555" s="22">
        <v>4</v>
      </c>
      <c r="AL555" s="22">
        <v>4</v>
      </c>
      <c r="AM555" s="22">
        <v>3</v>
      </c>
      <c r="AN555" s="22">
        <v>2</v>
      </c>
    </row>
    <row r="556" spans="19:40">
      <c r="S556" s="22" t="s">
        <v>2134</v>
      </c>
      <c r="T556" s="22">
        <v>1</v>
      </c>
      <c r="U556" s="22">
        <v>3</v>
      </c>
      <c r="V556" s="22">
        <v>2</v>
      </c>
      <c r="W556" s="22">
        <v>5</v>
      </c>
      <c r="X556" s="22">
        <v>3</v>
      </c>
      <c r="AJ556" s="22" t="s">
        <v>2243</v>
      </c>
      <c r="AK556" s="22">
        <v>4</v>
      </c>
      <c r="AL556" s="22">
        <v>4</v>
      </c>
      <c r="AM556" s="22">
        <v>3</v>
      </c>
      <c r="AN556" s="22">
        <v>3</v>
      </c>
    </row>
    <row r="557" spans="19:40">
      <c r="S557" s="22" t="s">
        <v>2134</v>
      </c>
      <c r="T557" s="22">
        <v>1</v>
      </c>
      <c r="U557" s="22">
        <v>3</v>
      </c>
      <c r="V557" s="22">
        <v>2</v>
      </c>
      <c r="W557" s="22">
        <v>5</v>
      </c>
      <c r="X557" s="22">
        <v>4</v>
      </c>
      <c r="AJ557" s="22" t="s">
        <v>2243</v>
      </c>
      <c r="AK557" s="22">
        <v>4</v>
      </c>
      <c r="AL557" s="22">
        <v>4</v>
      </c>
      <c r="AM557" s="22">
        <v>3</v>
      </c>
      <c r="AN557" s="22">
        <v>4</v>
      </c>
    </row>
    <row r="558" spans="19:40">
      <c r="S558" s="22" t="s">
        <v>2134</v>
      </c>
      <c r="T558" s="22">
        <v>1</v>
      </c>
      <c r="U558" s="22">
        <v>3</v>
      </c>
      <c r="V558" s="22">
        <v>2</v>
      </c>
      <c r="W558" s="22">
        <v>6</v>
      </c>
      <c r="X558" s="22">
        <v>1</v>
      </c>
      <c r="AJ558" s="22" t="s">
        <v>2243</v>
      </c>
      <c r="AK558" s="22">
        <v>4</v>
      </c>
      <c r="AL558" s="22">
        <v>4</v>
      </c>
      <c r="AM558" s="22">
        <v>3</v>
      </c>
      <c r="AN558" s="22">
        <v>5</v>
      </c>
    </row>
    <row r="559" spans="19:40">
      <c r="S559" s="22" t="s">
        <v>2134</v>
      </c>
      <c r="T559" s="22">
        <v>1</v>
      </c>
      <c r="U559" s="22">
        <v>3</v>
      </c>
      <c r="V559" s="22">
        <v>2</v>
      </c>
      <c r="W559" s="22">
        <v>6</v>
      </c>
      <c r="X559" s="22">
        <v>2</v>
      </c>
      <c r="AJ559" s="22" t="s">
        <v>2693</v>
      </c>
      <c r="AK559" s="22">
        <v>4</v>
      </c>
      <c r="AL559" s="22">
        <v>4</v>
      </c>
      <c r="AM559" s="22">
        <v>4</v>
      </c>
      <c r="AN559" s="22">
        <v>1</v>
      </c>
    </row>
    <row r="560" spans="19:40">
      <c r="S560" s="22" t="s">
        <v>2134</v>
      </c>
      <c r="T560" s="22">
        <v>1</v>
      </c>
      <c r="U560" s="22">
        <v>3</v>
      </c>
      <c r="V560" s="22">
        <v>2</v>
      </c>
      <c r="W560" s="22">
        <v>6</v>
      </c>
      <c r="X560" s="22">
        <v>3</v>
      </c>
      <c r="AJ560" s="22">
        <v>9234549</v>
      </c>
      <c r="AK560" s="22">
        <v>4</v>
      </c>
      <c r="AL560" s="22">
        <v>4</v>
      </c>
      <c r="AM560" s="22">
        <v>4</v>
      </c>
      <c r="AN560" s="22">
        <v>2</v>
      </c>
    </row>
    <row r="561" spans="19:40">
      <c r="S561" s="22" t="s">
        <v>2134</v>
      </c>
      <c r="T561" s="22">
        <v>1</v>
      </c>
      <c r="U561" s="22">
        <v>3</v>
      </c>
      <c r="V561" s="22">
        <v>2</v>
      </c>
      <c r="W561" s="22">
        <v>6</v>
      </c>
      <c r="X561" s="22">
        <v>4</v>
      </c>
      <c r="AJ561" s="22">
        <v>9248755</v>
      </c>
      <c r="AK561" s="22">
        <v>4</v>
      </c>
      <c r="AL561" s="22">
        <v>4</v>
      </c>
      <c r="AM561" s="22">
        <v>4</v>
      </c>
      <c r="AN561" s="22">
        <v>3</v>
      </c>
    </row>
    <row r="562" spans="19:40">
      <c r="S562" s="22" t="s">
        <v>2134</v>
      </c>
      <c r="T562" s="22">
        <v>1</v>
      </c>
      <c r="U562" s="22">
        <v>3</v>
      </c>
      <c r="V562" s="22">
        <v>2</v>
      </c>
      <c r="W562" s="22">
        <v>7</v>
      </c>
      <c r="X562" s="22">
        <v>1</v>
      </c>
      <c r="AJ562" s="22" t="s">
        <v>2243</v>
      </c>
      <c r="AK562" s="22">
        <v>4</v>
      </c>
      <c r="AL562" s="22">
        <v>4</v>
      </c>
      <c r="AM562" s="22">
        <v>4</v>
      </c>
      <c r="AN562" s="22">
        <v>4</v>
      </c>
    </row>
    <row r="563" spans="19:40">
      <c r="S563" s="22" t="s">
        <v>2134</v>
      </c>
      <c r="T563" s="22">
        <v>1</v>
      </c>
      <c r="U563" s="22">
        <v>3</v>
      </c>
      <c r="V563" s="22">
        <v>2</v>
      </c>
      <c r="W563" s="22">
        <v>7</v>
      </c>
      <c r="X563" s="22">
        <v>2</v>
      </c>
      <c r="AJ563" s="22" t="s">
        <v>2243</v>
      </c>
      <c r="AK563" s="22">
        <v>4</v>
      </c>
      <c r="AL563" s="22">
        <v>4</v>
      </c>
      <c r="AM563" s="22">
        <v>4</v>
      </c>
      <c r="AN563" s="22">
        <v>5</v>
      </c>
    </row>
    <row r="564" spans="19:40">
      <c r="S564" s="22" t="s">
        <v>2134</v>
      </c>
      <c r="T564" s="22">
        <v>1</v>
      </c>
      <c r="U564" s="22">
        <v>3</v>
      </c>
      <c r="V564" s="22">
        <v>2</v>
      </c>
      <c r="W564" s="22">
        <v>7</v>
      </c>
      <c r="X564" s="22">
        <v>3</v>
      </c>
      <c r="AJ564" s="22" t="s">
        <v>2693</v>
      </c>
      <c r="AK564" s="22">
        <v>4</v>
      </c>
      <c r="AL564" s="22">
        <v>4</v>
      </c>
      <c r="AM564" s="22">
        <v>5</v>
      </c>
      <c r="AN564" s="22">
        <v>1</v>
      </c>
    </row>
    <row r="565" spans="19:40">
      <c r="S565" s="22" t="s">
        <v>2134</v>
      </c>
      <c r="T565" s="22">
        <v>1</v>
      </c>
      <c r="U565" s="22">
        <v>3</v>
      </c>
      <c r="V565" s="22">
        <v>2</v>
      </c>
      <c r="W565" s="22">
        <v>7</v>
      </c>
      <c r="X565" s="22">
        <v>4</v>
      </c>
      <c r="AJ565" s="22">
        <v>9234550</v>
      </c>
      <c r="AK565" s="22">
        <v>4</v>
      </c>
      <c r="AL565" s="22">
        <v>4</v>
      </c>
      <c r="AM565" s="22">
        <v>5</v>
      </c>
      <c r="AN565" s="22">
        <v>2</v>
      </c>
    </row>
    <row r="566" spans="19:40">
      <c r="S566" s="22" t="s">
        <v>2134</v>
      </c>
      <c r="T566" s="22">
        <v>1</v>
      </c>
      <c r="U566" s="22">
        <v>3</v>
      </c>
      <c r="V566" s="22">
        <v>3</v>
      </c>
      <c r="W566" s="22">
        <v>1</v>
      </c>
      <c r="X566" s="22">
        <v>1</v>
      </c>
      <c r="AJ566" s="22">
        <v>9234571</v>
      </c>
      <c r="AK566" s="22">
        <v>4</v>
      </c>
      <c r="AL566" s="22">
        <v>4</v>
      </c>
      <c r="AM566" s="22">
        <v>5</v>
      </c>
      <c r="AN566" s="22">
        <v>3</v>
      </c>
    </row>
    <row r="567" spans="19:40">
      <c r="S567" s="22" t="s">
        <v>2134</v>
      </c>
      <c r="T567" s="22">
        <v>1</v>
      </c>
      <c r="U567" s="22">
        <v>3</v>
      </c>
      <c r="V567" s="22">
        <v>3</v>
      </c>
      <c r="W567" s="22">
        <v>1</v>
      </c>
      <c r="X567" s="22">
        <v>2</v>
      </c>
      <c r="AJ567" s="22">
        <v>9245441</v>
      </c>
      <c r="AK567" s="22">
        <v>4</v>
      </c>
      <c r="AL567" s="22">
        <v>4</v>
      </c>
      <c r="AM567" s="22">
        <v>5</v>
      </c>
      <c r="AN567" s="22">
        <v>4</v>
      </c>
    </row>
    <row r="568" spans="19:40">
      <c r="S568" s="22" t="s">
        <v>2134</v>
      </c>
      <c r="T568" s="22">
        <v>1</v>
      </c>
      <c r="U568" s="22">
        <v>3</v>
      </c>
      <c r="V568" s="22">
        <v>3</v>
      </c>
      <c r="W568" s="22">
        <v>1</v>
      </c>
      <c r="X568" s="22">
        <v>3</v>
      </c>
      <c r="AJ568" s="22" t="s">
        <v>2243</v>
      </c>
      <c r="AK568" s="22">
        <v>4</v>
      </c>
      <c r="AL568" s="22">
        <v>4</v>
      </c>
      <c r="AM568" s="22">
        <v>5</v>
      </c>
      <c r="AN568" s="22">
        <v>5</v>
      </c>
    </row>
    <row r="569" spans="19:40">
      <c r="S569" s="22" t="s">
        <v>2134</v>
      </c>
      <c r="T569" s="22">
        <v>1</v>
      </c>
      <c r="U569" s="22">
        <v>3</v>
      </c>
      <c r="V569" s="22">
        <v>3</v>
      </c>
      <c r="W569" s="22">
        <v>1</v>
      </c>
      <c r="X569" s="22">
        <v>4</v>
      </c>
      <c r="AJ569" s="22" t="s">
        <v>2693</v>
      </c>
      <c r="AK569" s="22">
        <v>4</v>
      </c>
      <c r="AL569" s="22">
        <v>4</v>
      </c>
      <c r="AM569" s="22">
        <v>6</v>
      </c>
      <c r="AN569" s="22">
        <v>1</v>
      </c>
    </row>
    <row r="570" spans="19:40">
      <c r="S570" s="22" t="s">
        <v>2134</v>
      </c>
      <c r="T570" s="22">
        <v>1</v>
      </c>
      <c r="U570" s="22">
        <v>3</v>
      </c>
      <c r="V570" s="22">
        <v>3</v>
      </c>
      <c r="W570" s="22">
        <v>2</v>
      </c>
      <c r="X570" s="22">
        <v>1</v>
      </c>
      <c r="AJ570" s="22">
        <v>9234551</v>
      </c>
      <c r="AK570" s="22">
        <v>4</v>
      </c>
      <c r="AL570" s="22">
        <v>4</v>
      </c>
      <c r="AM570" s="22">
        <v>6</v>
      </c>
      <c r="AN570" s="22">
        <v>2</v>
      </c>
    </row>
    <row r="571" spans="19:40">
      <c r="S571" s="22" t="s">
        <v>2134</v>
      </c>
      <c r="T571" s="22">
        <v>1</v>
      </c>
      <c r="U571" s="22">
        <v>3</v>
      </c>
      <c r="V571" s="22">
        <v>3</v>
      </c>
      <c r="W571" s="22">
        <v>2</v>
      </c>
      <c r="X571" s="22">
        <v>2</v>
      </c>
      <c r="AJ571" s="22">
        <v>9234572</v>
      </c>
      <c r="AK571" s="22">
        <v>4</v>
      </c>
      <c r="AL571" s="22">
        <v>4</v>
      </c>
      <c r="AM571" s="22">
        <v>6</v>
      </c>
      <c r="AN571" s="22">
        <v>3</v>
      </c>
    </row>
    <row r="572" spans="19:40">
      <c r="S572" s="22" t="s">
        <v>2134</v>
      </c>
      <c r="T572" s="22">
        <v>1</v>
      </c>
      <c r="U572" s="22">
        <v>3</v>
      </c>
      <c r="V572" s="22">
        <v>3</v>
      </c>
      <c r="W572" s="22">
        <v>2</v>
      </c>
      <c r="X572" s="22">
        <v>3</v>
      </c>
      <c r="AJ572" s="22">
        <v>9245442</v>
      </c>
      <c r="AK572" s="22">
        <v>4</v>
      </c>
      <c r="AL572" s="22">
        <v>4</v>
      </c>
      <c r="AM572" s="22">
        <v>6</v>
      </c>
      <c r="AN572" s="22">
        <v>4</v>
      </c>
    </row>
    <row r="573" spans="19:40">
      <c r="S573" s="22" t="s">
        <v>2134</v>
      </c>
      <c r="T573" s="22">
        <v>1</v>
      </c>
      <c r="U573" s="22">
        <v>3</v>
      </c>
      <c r="V573" s="22">
        <v>3</v>
      </c>
      <c r="W573" s="22">
        <v>2</v>
      </c>
      <c r="X573" s="22">
        <v>4</v>
      </c>
      <c r="AJ573" s="22" t="s">
        <v>2243</v>
      </c>
      <c r="AK573" s="22">
        <v>4</v>
      </c>
      <c r="AL573" s="22">
        <v>4</v>
      </c>
      <c r="AM573" s="22">
        <v>6</v>
      </c>
      <c r="AN573" s="22">
        <v>5</v>
      </c>
    </row>
    <row r="574" spans="19:40">
      <c r="S574" s="22" t="s">
        <v>2134</v>
      </c>
      <c r="T574" s="22">
        <v>1</v>
      </c>
      <c r="U574" s="22">
        <v>3</v>
      </c>
      <c r="V574" s="22">
        <v>3</v>
      </c>
      <c r="W574" s="22">
        <v>3</v>
      </c>
      <c r="X574" s="22">
        <v>1</v>
      </c>
      <c r="AJ574" s="22" t="s">
        <v>2693</v>
      </c>
      <c r="AK574" s="22">
        <v>4</v>
      </c>
      <c r="AL574" s="22">
        <v>4</v>
      </c>
      <c r="AM574" s="22">
        <v>7</v>
      </c>
      <c r="AN574" s="22">
        <v>1</v>
      </c>
    </row>
    <row r="575" spans="19:40">
      <c r="S575" s="22" t="s">
        <v>2134</v>
      </c>
      <c r="T575" s="22">
        <v>1</v>
      </c>
      <c r="U575" s="22">
        <v>3</v>
      </c>
      <c r="V575" s="22">
        <v>3</v>
      </c>
      <c r="W575" s="22">
        <v>3</v>
      </c>
      <c r="X575" s="22">
        <v>2</v>
      </c>
      <c r="AJ575" s="22">
        <v>9234552</v>
      </c>
      <c r="AK575" s="22">
        <v>4</v>
      </c>
      <c r="AL575" s="22">
        <v>4</v>
      </c>
      <c r="AM575" s="22">
        <v>7</v>
      </c>
      <c r="AN575" s="22">
        <v>2</v>
      </c>
    </row>
    <row r="576" spans="19:40">
      <c r="S576" s="22" t="s">
        <v>2134</v>
      </c>
      <c r="T576" s="22">
        <v>1</v>
      </c>
      <c r="U576" s="22">
        <v>3</v>
      </c>
      <c r="V576" s="22">
        <v>3</v>
      </c>
      <c r="W576" s="22">
        <v>3</v>
      </c>
      <c r="X576" s="22">
        <v>3</v>
      </c>
      <c r="AJ576" s="22">
        <v>9248756</v>
      </c>
      <c r="AK576" s="22">
        <v>4</v>
      </c>
      <c r="AL576" s="22">
        <v>4</v>
      </c>
      <c r="AM576" s="22">
        <v>7</v>
      </c>
      <c r="AN576" s="22">
        <v>3</v>
      </c>
    </row>
    <row r="577" spans="19:40">
      <c r="S577" s="22" t="s">
        <v>2134</v>
      </c>
      <c r="T577" s="22">
        <v>1</v>
      </c>
      <c r="U577" s="22">
        <v>3</v>
      </c>
      <c r="V577" s="22">
        <v>3</v>
      </c>
      <c r="W577" s="22">
        <v>3</v>
      </c>
      <c r="X577" s="22">
        <v>4</v>
      </c>
      <c r="AI577" s="253"/>
      <c r="AJ577" s="22" t="s">
        <v>2243</v>
      </c>
      <c r="AK577" s="22">
        <v>4</v>
      </c>
      <c r="AL577" s="22">
        <v>4</v>
      </c>
      <c r="AM577" s="22">
        <v>7</v>
      </c>
      <c r="AN577" s="22">
        <v>4</v>
      </c>
    </row>
    <row r="578" spans="19:40">
      <c r="S578" s="22" t="s">
        <v>2134</v>
      </c>
      <c r="T578" s="22">
        <v>1</v>
      </c>
      <c r="U578" s="22">
        <v>3</v>
      </c>
      <c r="V578" s="22">
        <v>3</v>
      </c>
      <c r="W578" s="22">
        <v>4</v>
      </c>
      <c r="X578" s="22">
        <v>1</v>
      </c>
      <c r="AJ578" s="22" t="s">
        <v>2691</v>
      </c>
      <c r="AK578" s="22">
        <v>5</v>
      </c>
      <c r="AL578" s="22">
        <v>1</v>
      </c>
      <c r="AM578" s="22">
        <v>1</v>
      </c>
      <c r="AN578" s="22">
        <v>1</v>
      </c>
    </row>
    <row r="579" spans="19:40">
      <c r="S579" s="22" t="s">
        <v>2134</v>
      </c>
      <c r="T579" s="22">
        <v>1</v>
      </c>
      <c r="U579" s="22">
        <v>3</v>
      </c>
      <c r="V579" s="22">
        <v>3</v>
      </c>
      <c r="W579" s="22">
        <v>4</v>
      </c>
      <c r="X579" s="22">
        <v>2</v>
      </c>
      <c r="AJ579" s="22" t="s">
        <v>2134</v>
      </c>
      <c r="AK579" s="22">
        <v>5</v>
      </c>
      <c r="AL579" s="22">
        <v>1</v>
      </c>
      <c r="AM579" s="22">
        <v>1</v>
      </c>
      <c r="AN579" s="22">
        <v>2</v>
      </c>
    </row>
    <row r="580" spans="19:40">
      <c r="S580" s="22" t="s">
        <v>2134</v>
      </c>
      <c r="T580" s="22">
        <v>1</v>
      </c>
      <c r="U580" s="22">
        <v>3</v>
      </c>
      <c r="V580" s="22">
        <v>3</v>
      </c>
      <c r="W580" s="22">
        <v>4</v>
      </c>
      <c r="X580" s="22">
        <v>3</v>
      </c>
      <c r="AJ580" s="22" t="s">
        <v>2134</v>
      </c>
      <c r="AK580" s="22">
        <v>5</v>
      </c>
      <c r="AL580" s="22">
        <v>1</v>
      </c>
      <c r="AM580" s="22">
        <v>1</v>
      </c>
      <c r="AN580" s="22">
        <v>3</v>
      </c>
    </row>
    <row r="581" spans="19:40">
      <c r="S581" s="22" t="s">
        <v>2134</v>
      </c>
      <c r="T581" s="22">
        <v>1</v>
      </c>
      <c r="U581" s="22">
        <v>3</v>
      </c>
      <c r="V581" s="22">
        <v>3</v>
      </c>
      <c r="W581" s="22">
        <v>4</v>
      </c>
      <c r="X581" s="22">
        <v>4</v>
      </c>
      <c r="AJ581" s="22" t="s">
        <v>2134</v>
      </c>
      <c r="AK581" s="22">
        <v>5</v>
      </c>
      <c r="AL581" s="22">
        <v>1</v>
      </c>
      <c r="AM581" s="22">
        <v>1</v>
      </c>
      <c r="AN581" s="22">
        <v>4</v>
      </c>
    </row>
    <row r="582" spans="19:40">
      <c r="S582" s="22" t="s">
        <v>2134</v>
      </c>
      <c r="T582" s="22">
        <v>1</v>
      </c>
      <c r="U582" s="22">
        <v>3</v>
      </c>
      <c r="V582" s="22">
        <v>3</v>
      </c>
      <c r="W582" s="22">
        <v>5</v>
      </c>
      <c r="X582" s="22">
        <v>1</v>
      </c>
      <c r="AJ582" s="22" t="s">
        <v>2134</v>
      </c>
      <c r="AK582" s="22">
        <v>5</v>
      </c>
      <c r="AL582" s="22">
        <v>1</v>
      </c>
      <c r="AM582" s="22">
        <v>1</v>
      </c>
      <c r="AN582" s="22">
        <v>5</v>
      </c>
    </row>
    <row r="583" spans="19:40">
      <c r="S583" s="22" t="s">
        <v>2134</v>
      </c>
      <c r="T583" s="22">
        <v>1</v>
      </c>
      <c r="U583" s="22">
        <v>3</v>
      </c>
      <c r="V583" s="22">
        <v>3</v>
      </c>
      <c r="W583" s="22">
        <v>5</v>
      </c>
      <c r="X583" s="22">
        <v>2</v>
      </c>
      <c r="AJ583" s="22" t="s">
        <v>2134</v>
      </c>
      <c r="AK583" s="22">
        <v>5</v>
      </c>
      <c r="AL583" s="22">
        <v>1</v>
      </c>
      <c r="AM583" s="22">
        <v>2</v>
      </c>
      <c r="AN583" s="22">
        <v>1</v>
      </c>
    </row>
    <row r="584" spans="19:40">
      <c r="S584" s="22" t="s">
        <v>2134</v>
      </c>
      <c r="T584" s="22">
        <v>1</v>
      </c>
      <c r="U584" s="22">
        <v>3</v>
      </c>
      <c r="V584" s="22">
        <v>3</v>
      </c>
      <c r="W584" s="22">
        <v>5</v>
      </c>
      <c r="X584" s="22">
        <v>3</v>
      </c>
      <c r="AJ584" s="22" t="s">
        <v>2134</v>
      </c>
      <c r="AK584" s="22">
        <v>5</v>
      </c>
      <c r="AL584" s="22">
        <v>1</v>
      </c>
      <c r="AM584" s="22">
        <v>2</v>
      </c>
      <c r="AN584" s="22">
        <v>2</v>
      </c>
    </row>
    <row r="585" spans="19:40">
      <c r="S585" s="22" t="s">
        <v>2134</v>
      </c>
      <c r="T585" s="22">
        <v>1</v>
      </c>
      <c r="U585" s="22">
        <v>3</v>
      </c>
      <c r="V585" s="22">
        <v>3</v>
      </c>
      <c r="W585" s="22">
        <v>5</v>
      </c>
      <c r="X585" s="22">
        <v>4</v>
      </c>
      <c r="AJ585" s="22" t="s">
        <v>2134</v>
      </c>
      <c r="AK585" s="22">
        <v>5</v>
      </c>
      <c r="AL585" s="22">
        <v>1</v>
      </c>
      <c r="AM585" s="22">
        <v>2</v>
      </c>
      <c r="AN585" s="22">
        <v>3</v>
      </c>
    </row>
    <row r="586" spans="19:40">
      <c r="S586" s="22" t="s">
        <v>2134</v>
      </c>
      <c r="T586" s="22">
        <v>1</v>
      </c>
      <c r="U586" s="22">
        <v>3</v>
      </c>
      <c r="V586" s="22">
        <v>3</v>
      </c>
      <c r="W586" s="22">
        <v>6</v>
      </c>
      <c r="X586" s="22">
        <v>1</v>
      </c>
      <c r="AJ586" s="22" t="s">
        <v>2134</v>
      </c>
      <c r="AK586" s="22">
        <v>5</v>
      </c>
      <c r="AL586" s="22">
        <v>1</v>
      </c>
      <c r="AM586" s="22">
        <v>2</v>
      </c>
      <c r="AN586" s="22">
        <v>4</v>
      </c>
    </row>
    <row r="587" spans="19:40">
      <c r="S587" s="22" t="s">
        <v>2134</v>
      </c>
      <c r="T587" s="22">
        <v>1</v>
      </c>
      <c r="U587" s="22">
        <v>3</v>
      </c>
      <c r="V587" s="22">
        <v>3</v>
      </c>
      <c r="W587" s="22">
        <v>6</v>
      </c>
      <c r="X587" s="22">
        <v>2</v>
      </c>
      <c r="AJ587" s="22" t="s">
        <v>2134</v>
      </c>
      <c r="AK587" s="22">
        <v>5</v>
      </c>
      <c r="AL587" s="22">
        <v>1</v>
      </c>
      <c r="AM587" s="22">
        <v>2</v>
      </c>
      <c r="AN587" s="22">
        <v>5</v>
      </c>
    </row>
    <row r="588" spans="19:40">
      <c r="S588" s="22" t="s">
        <v>2134</v>
      </c>
      <c r="T588" s="22">
        <v>1</v>
      </c>
      <c r="U588" s="22">
        <v>3</v>
      </c>
      <c r="V588" s="22">
        <v>3</v>
      </c>
      <c r="W588" s="22">
        <v>6</v>
      </c>
      <c r="X588" s="22">
        <v>3</v>
      </c>
      <c r="AJ588" s="22" t="s">
        <v>2134</v>
      </c>
      <c r="AK588" s="22">
        <v>5</v>
      </c>
      <c r="AL588" s="22">
        <v>1</v>
      </c>
      <c r="AM588" s="22">
        <v>3</v>
      </c>
      <c r="AN588" s="22">
        <v>1</v>
      </c>
    </row>
    <row r="589" spans="19:40">
      <c r="S589" s="22" t="s">
        <v>2134</v>
      </c>
      <c r="T589" s="22">
        <v>1</v>
      </c>
      <c r="U589" s="22">
        <v>3</v>
      </c>
      <c r="V589" s="22">
        <v>3</v>
      </c>
      <c r="W589" s="22">
        <v>6</v>
      </c>
      <c r="X589" s="22">
        <v>4</v>
      </c>
      <c r="AJ589" s="22" t="s">
        <v>2134</v>
      </c>
      <c r="AK589" s="22">
        <v>5</v>
      </c>
      <c r="AL589" s="22">
        <v>1</v>
      </c>
      <c r="AM589" s="22">
        <v>3</v>
      </c>
      <c r="AN589" s="22">
        <v>2</v>
      </c>
    </row>
    <row r="590" spans="19:40">
      <c r="S590" s="22" t="s">
        <v>2134</v>
      </c>
      <c r="T590" s="22">
        <v>1</v>
      </c>
      <c r="U590" s="22">
        <v>3</v>
      </c>
      <c r="V590" s="22">
        <v>3</v>
      </c>
      <c r="W590" s="22">
        <v>7</v>
      </c>
      <c r="X590" s="22">
        <v>1</v>
      </c>
      <c r="AJ590" s="22" t="s">
        <v>2134</v>
      </c>
      <c r="AK590" s="22">
        <v>5</v>
      </c>
      <c r="AL590" s="22">
        <v>1</v>
      </c>
      <c r="AM590" s="22">
        <v>3</v>
      </c>
      <c r="AN590" s="22">
        <v>3</v>
      </c>
    </row>
    <row r="591" spans="19:40">
      <c r="S591" s="22" t="s">
        <v>2134</v>
      </c>
      <c r="T591" s="22">
        <v>1</v>
      </c>
      <c r="U591" s="22">
        <v>3</v>
      </c>
      <c r="V591" s="22">
        <v>3</v>
      </c>
      <c r="W591" s="22">
        <v>7</v>
      </c>
      <c r="X591" s="22">
        <v>2</v>
      </c>
      <c r="AJ591" s="22" t="s">
        <v>2134</v>
      </c>
      <c r="AK591" s="22">
        <v>5</v>
      </c>
      <c r="AL591" s="22">
        <v>1</v>
      </c>
      <c r="AM591" s="22">
        <v>3</v>
      </c>
      <c r="AN591" s="22">
        <v>4</v>
      </c>
    </row>
    <row r="592" spans="19:40">
      <c r="S592" s="22" t="s">
        <v>2134</v>
      </c>
      <c r="T592" s="22">
        <v>1</v>
      </c>
      <c r="U592" s="22">
        <v>3</v>
      </c>
      <c r="V592" s="22">
        <v>3</v>
      </c>
      <c r="W592" s="22">
        <v>7</v>
      </c>
      <c r="X592" s="22">
        <v>3</v>
      </c>
      <c r="AJ592" s="22" t="s">
        <v>2134</v>
      </c>
      <c r="AK592" s="22">
        <v>5</v>
      </c>
      <c r="AL592" s="22">
        <v>1</v>
      </c>
      <c r="AM592" s="22">
        <v>3</v>
      </c>
      <c r="AN592" s="22">
        <v>5</v>
      </c>
    </row>
    <row r="593" spans="19:40">
      <c r="S593" s="22" t="s">
        <v>2134</v>
      </c>
      <c r="T593" s="22">
        <v>1</v>
      </c>
      <c r="U593" s="22">
        <v>3</v>
      </c>
      <c r="V593" s="22">
        <v>3</v>
      </c>
      <c r="W593" s="22">
        <v>7</v>
      </c>
      <c r="X593" s="22">
        <v>4</v>
      </c>
      <c r="AJ593" s="22" t="s">
        <v>2134</v>
      </c>
      <c r="AK593" s="22">
        <v>5</v>
      </c>
      <c r="AL593" s="22">
        <v>1</v>
      </c>
      <c r="AM593" s="22">
        <v>4</v>
      </c>
      <c r="AN593" s="22">
        <v>1</v>
      </c>
    </row>
    <row r="594" spans="19:40">
      <c r="S594" s="22" t="s">
        <v>2134</v>
      </c>
      <c r="T594" s="22">
        <v>1</v>
      </c>
      <c r="U594" s="22">
        <v>3</v>
      </c>
      <c r="V594" s="22">
        <v>4</v>
      </c>
      <c r="W594" s="22">
        <v>1</v>
      </c>
      <c r="X594" s="22">
        <v>1</v>
      </c>
      <c r="AJ594" s="22" t="s">
        <v>2134</v>
      </c>
      <c r="AK594" s="22">
        <v>5</v>
      </c>
      <c r="AL594" s="22">
        <v>1</v>
      </c>
      <c r="AM594" s="22">
        <v>4</v>
      </c>
      <c r="AN594" s="22">
        <v>2</v>
      </c>
    </row>
    <row r="595" spans="19:40">
      <c r="S595" s="22" t="s">
        <v>2134</v>
      </c>
      <c r="T595" s="22">
        <v>1</v>
      </c>
      <c r="U595" s="22">
        <v>3</v>
      </c>
      <c r="V595" s="22">
        <v>4</v>
      </c>
      <c r="W595" s="22">
        <v>1</v>
      </c>
      <c r="X595" s="22">
        <v>2</v>
      </c>
      <c r="AJ595" s="22" t="s">
        <v>2134</v>
      </c>
      <c r="AK595" s="22">
        <v>5</v>
      </c>
      <c r="AL595" s="22">
        <v>1</v>
      </c>
      <c r="AM595" s="22">
        <v>4</v>
      </c>
      <c r="AN595" s="22">
        <v>3</v>
      </c>
    </row>
    <row r="596" spans="19:40">
      <c r="S596" s="22" t="s">
        <v>2134</v>
      </c>
      <c r="T596" s="22">
        <v>1</v>
      </c>
      <c r="U596" s="22">
        <v>3</v>
      </c>
      <c r="V596" s="22">
        <v>4</v>
      </c>
      <c r="W596" s="22">
        <v>1</v>
      </c>
      <c r="X596" s="22">
        <v>3</v>
      </c>
      <c r="AJ596" s="22" t="s">
        <v>2134</v>
      </c>
      <c r="AK596" s="22">
        <v>5</v>
      </c>
      <c r="AL596" s="22">
        <v>1</v>
      </c>
      <c r="AM596" s="22">
        <v>4</v>
      </c>
      <c r="AN596" s="22">
        <v>4</v>
      </c>
    </row>
    <row r="597" spans="19:40">
      <c r="S597" s="22" t="s">
        <v>2134</v>
      </c>
      <c r="T597" s="22">
        <v>1</v>
      </c>
      <c r="U597" s="22">
        <v>3</v>
      </c>
      <c r="V597" s="22">
        <v>4</v>
      </c>
      <c r="W597" s="22">
        <v>1</v>
      </c>
      <c r="X597" s="22">
        <v>4</v>
      </c>
      <c r="AJ597" s="22" t="s">
        <v>2134</v>
      </c>
      <c r="AK597" s="22">
        <v>5</v>
      </c>
      <c r="AL597" s="22">
        <v>1</v>
      </c>
      <c r="AM597" s="22">
        <v>4</v>
      </c>
      <c r="AN597" s="22">
        <v>5</v>
      </c>
    </row>
    <row r="598" spans="19:40">
      <c r="S598" s="22" t="s">
        <v>2134</v>
      </c>
      <c r="T598" s="22">
        <v>1</v>
      </c>
      <c r="U598" s="22">
        <v>3</v>
      </c>
      <c r="V598" s="22">
        <v>4</v>
      </c>
      <c r="W598" s="22">
        <v>2</v>
      </c>
      <c r="X598" s="22">
        <v>1</v>
      </c>
      <c r="AJ598" s="22" t="s">
        <v>2134</v>
      </c>
      <c r="AK598" s="22">
        <v>5</v>
      </c>
      <c r="AL598" s="22">
        <v>1</v>
      </c>
      <c r="AM598" s="22">
        <v>5</v>
      </c>
      <c r="AN598" s="22">
        <v>1</v>
      </c>
    </row>
    <row r="599" spans="19:40">
      <c r="S599" s="22" t="s">
        <v>2134</v>
      </c>
      <c r="T599" s="22">
        <v>1</v>
      </c>
      <c r="U599" s="22">
        <v>3</v>
      </c>
      <c r="V599" s="22">
        <v>4</v>
      </c>
      <c r="W599" s="22">
        <v>2</v>
      </c>
      <c r="X599" s="22">
        <v>2</v>
      </c>
      <c r="AJ599" s="22" t="s">
        <v>2134</v>
      </c>
      <c r="AK599" s="22">
        <v>5</v>
      </c>
      <c r="AL599" s="22">
        <v>1</v>
      </c>
      <c r="AM599" s="22">
        <v>5</v>
      </c>
      <c r="AN599" s="22">
        <v>2</v>
      </c>
    </row>
    <row r="600" spans="19:40">
      <c r="S600" s="22" t="s">
        <v>2134</v>
      </c>
      <c r="T600" s="22">
        <v>1</v>
      </c>
      <c r="U600" s="22">
        <v>3</v>
      </c>
      <c r="V600" s="22">
        <v>4</v>
      </c>
      <c r="W600" s="22">
        <v>2</v>
      </c>
      <c r="X600" s="22">
        <v>3</v>
      </c>
      <c r="AJ600" s="22" t="s">
        <v>2134</v>
      </c>
      <c r="AK600" s="22">
        <v>5</v>
      </c>
      <c r="AL600" s="22">
        <v>1</v>
      </c>
      <c r="AM600" s="22">
        <v>5</v>
      </c>
      <c r="AN600" s="22">
        <v>3</v>
      </c>
    </row>
    <row r="601" spans="19:40">
      <c r="S601" s="22" t="s">
        <v>2134</v>
      </c>
      <c r="T601" s="22">
        <v>1</v>
      </c>
      <c r="U601" s="22">
        <v>3</v>
      </c>
      <c r="V601" s="22">
        <v>4</v>
      </c>
      <c r="W601" s="22">
        <v>2</v>
      </c>
      <c r="X601" s="22">
        <v>4</v>
      </c>
      <c r="AJ601" s="22" t="s">
        <v>2134</v>
      </c>
      <c r="AK601" s="22">
        <v>5</v>
      </c>
      <c r="AL601" s="22">
        <v>1</v>
      </c>
      <c r="AM601" s="22">
        <v>5</v>
      </c>
      <c r="AN601" s="22">
        <v>4</v>
      </c>
    </row>
    <row r="602" spans="19:40">
      <c r="S602" s="22" t="s">
        <v>2134</v>
      </c>
      <c r="T602" s="22">
        <v>1</v>
      </c>
      <c r="U602" s="22">
        <v>3</v>
      </c>
      <c r="V602" s="22">
        <v>4</v>
      </c>
      <c r="W602" s="22">
        <v>3</v>
      </c>
      <c r="X602" s="22">
        <v>1</v>
      </c>
      <c r="AJ602" s="22" t="s">
        <v>2134</v>
      </c>
      <c r="AK602" s="22">
        <v>5</v>
      </c>
      <c r="AL602" s="22">
        <v>1</v>
      </c>
      <c r="AM602" s="22">
        <v>5</v>
      </c>
      <c r="AN602" s="22">
        <v>5</v>
      </c>
    </row>
    <row r="603" spans="19:40">
      <c r="S603" s="22" t="s">
        <v>2134</v>
      </c>
      <c r="T603" s="22">
        <v>1</v>
      </c>
      <c r="U603" s="22">
        <v>3</v>
      </c>
      <c r="V603" s="22">
        <v>4</v>
      </c>
      <c r="W603" s="22">
        <v>3</v>
      </c>
      <c r="X603" s="22">
        <v>2</v>
      </c>
      <c r="AJ603" s="22" t="s">
        <v>2134</v>
      </c>
      <c r="AK603" s="22">
        <v>5</v>
      </c>
      <c r="AL603" s="22">
        <v>1</v>
      </c>
      <c r="AM603" s="22">
        <v>6</v>
      </c>
      <c r="AN603" s="22">
        <v>1</v>
      </c>
    </row>
    <row r="604" spans="19:40">
      <c r="S604" s="22" t="s">
        <v>2134</v>
      </c>
      <c r="T604" s="22">
        <v>1</v>
      </c>
      <c r="U604" s="22">
        <v>3</v>
      </c>
      <c r="V604" s="22">
        <v>4</v>
      </c>
      <c r="W604" s="22">
        <v>3</v>
      </c>
      <c r="X604" s="22">
        <v>3</v>
      </c>
      <c r="AJ604" s="22" t="s">
        <v>2134</v>
      </c>
      <c r="AK604" s="22">
        <v>5</v>
      </c>
      <c r="AL604" s="22">
        <v>1</v>
      </c>
      <c r="AM604" s="22">
        <v>6</v>
      </c>
      <c r="AN604" s="22">
        <v>2</v>
      </c>
    </row>
    <row r="605" spans="19:40">
      <c r="S605" s="22" t="s">
        <v>2134</v>
      </c>
      <c r="T605" s="22">
        <v>1</v>
      </c>
      <c r="U605" s="22">
        <v>3</v>
      </c>
      <c r="V605" s="22">
        <v>4</v>
      </c>
      <c r="W605" s="22">
        <v>3</v>
      </c>
      <c r="X605" s="22">
        <v>4</v>
      </c>
      <c r="AJ605" s="22" t="s">
        <v>2134</v>
      </c>
      <c r="AK605" s="22">
        <v>5</v>
      </c>
      <c r="AL605" s="22">
        <v>1</v>
      </c>
      <c r="AM605" s="22">
        <v>6</v>
      </c>
      <c r="AN605" s="22">
        <v>3</v>
      </c>
    </row>
    <row r="606" spans="19:40">
      <c r="S606" s="22" t="s">
        <v>2134</v>
      </c>
      <c r="T606" s="22">
        <v>1</v>
      </c>
      <c r="U606" s="22">
        <v>3</v>
      </c>
      <c r="V606" s="22">
        <v>4</v>
      </c>
      <c r="W606" s="22">
        <v>4</v>
      </c>
      <c r="X606" s="22">
        <v>1</v>
      </c>
      <c r="AJ606" s="22" t="s">
        <v>2134</v>
      </c>
      <c r="AK606" s="22">
        <v>5</v>
      </c>
      <c r="AL606" s="22">
        <v>1</v>
      </c>
      <c r="AM606" s="22">
        <v>6</v>
      </c>
      <c r="AN606" s="22">
        <v>4</v>
      </c>
    </row>
    <row r="607" spans="19:40">
      <c r="S607" s="22" t="s">
        <v>2134</v>
      </c>
      <c r="T607" s="22">
        <v>1</v>
      </c>
      <c r="U607" s="22">
        <v>3</v>
      </c>
      <c r="V607" s="22">
        <v>4</v>
      </c>
      <c r="W607" s="22">
        <v>4</v>
      </c>
      <c r="X607" s="22">
        <v>2</v>
      </c>
      <c r="AJ607" s="22" t="s">
        <v>2134</v>
      </c>
      <c r="AK607" s="22">
        <v>5</v>
      </c>
      <c r="AL607" s="22">
        <v>1</v>
      </c>
      <c r="AM607" s="22">
        <v>6</v>
      </c>
      <c r="AN607" s="22">
        <v>5</v>
      </c>
    </row>
    <row r="608" spans="19:40">
      <c r="S608" s="22" t="s">
        <v>2134</v>
      </c>
      <c r="T608" s="22">
        <v>1</v>
      </c>
      <c r="U608" s="22">
        <v>3</v>
      </c>
      <c r="V608" s="22">
        <v>4</v>
      </c>
      <c r="W608" s="22">
        <v>4</v>
      </c>
      <c r="X608" s="22">
        <v>3</v>
      </c>
      <c r="AJ608" s="22" t="s">
        <v>2134</v>
      </c>
      <c r="AK608" s="22">
        <v>5</v>
      </c>
      <c r="AL608" s="22">
        <v>1</v>
      </c>
      <c r="AM608" s="22">
        <v>7</v>
      </c>
      <c r="AN608" s="22">
        <v>1</v>
      </c>
    </row>
    <row r="609" spans="19:40">
      <c r="S609" s="22" t="s">
        <v>2134</v>
      </c>
      <c r="T609" s="22">
        <v>1</v>
      </c>
      <c r="U609" s="22">
        <v>3</v>
      </c>
      <c r="V609" s="22">
        <v>4</v>
      </c>
      <c r="W609" s="22">
        <v>4</v>
      </c>
      <c r="X609" s="22">
        <v>4</v>
      </c>
      <c r="AJ609" s="22" t="s">
        <v>2134</v>
      </c>
      <c r="AK609" s="22">
        <v>5</v>
      </c>
      <c r="AL609" s="22">
        <v>1</v>
      </c>
      <c r="AM609" s="22">
        <v>7</v>
      </c>
      <c r="AN609" s="22">
        <v>2</v>
      </c>
    </row>
    <row r="610" spans="19:40">
      <c r="S610" s="22" t="s">
        <v>2134</v>
      </c>
      <c r="T610" s="22">
        <v>1</v>
      </c>
      <c r="U610" s="22">
        <v>3</v>
      </c>
      <c r="V610" s="22">
        <v>4</v>
      </c>
      <c r="W610" s="22">
        <v>5</v>
      </c>
      <c r="X610" s="22">
        <v>1</v>
      </c>
      <c r="AJ610" s="22" t="s">
        <v>2134</v>
      </c>
      <c r="AK610" s="22">
        <v>5</v>
      </c>
      <c r="AL610" s="22">
        <v>1</v>
      </c>
      <c r="AM610" s="22">
        <v>7</v>
      </c>
      <c r="AN610" s="22">
        <v>3</v>
      </c>
    </row>
    <row r="611" spans="19:40">
      <c r="S611" s="22" t="s">
        <v>2134</v>
      </c>
      <c r="T611" s="22">
        <v>1</v>
      </c>
      <c r="U611" s="22">
        <v>3</v>
      </c>
      <c r="V611" s="22">
        <v>4</v>
      </c>
      <c r="W611" s="22">
        <v>5</v>
      </c>
      <c r="X611" s="22">
        <v>2</v>
      </c>
      <c r="AJ611" s="22" t="s">
        <v>2134</v>
      </c>
      <c r="AK611" s="22">
        <v>5</v>
      </c>
      <c r="AL611" s="22">
        <v>1</v>
      </c>
      <c r="AM611" s="22">
        <v>7</v>
      </c>
      <c r="AN611" s="22">
        <v>4</v>
      </c>
    </row>
    <row r="612" spans="19:40">
      <c r="S612" s="22" t="s">
        <v>2134</v>
      </c>
      <c r="T612" s="22">
        <v>1</v>
      </c>
      <c r="U612" s="22">
        <v>3</v>
      </c>
      <c r="V612" s="22">
        <v>4</v>
      </c>
      <c r="W612" s="22">
        <v>5</v>
      </c>
      <c r="X612" s="22">
        <v>3</v>
      </c>
      <c r="AJ612" s="22" t="s">
        <v>2134</v>
      </c>
      <c r="AK612" s="22">
        <v>5</v>
      </c>
      <c r="AL612" s="22">
        <v>1</v>
      </c>
      <c r="AM612" s="22">
        <v>7</v>
      </c>
      <c r="AN612" s="22">
        <v>5</v>
      </c>
    </row>
    <row r="613" spans="19:40">
      <c r="S613" s="22" t="s">
        <v>2134</v>
      </c>
      <c r="T613" s="22">
        <v>1</v>
      </c>
      <c r="U613" s="22">
        <v>3</v>
      </c>
      <c r="V613" s="22">
        <v>4</v>
      </c>
      <c r="W613" s="22">
        <v>5</v>
      </c>
      <c r="X613" s="22">
        <v>4</v>
      </c>
      <c r="AJ613" s="22" t="s">
        <v>2692</v>
      </c>
      <c r="AK613" s="22">
        <v>5</v>
      </c>
      <c r="AL613" s="22">
        <v>2</v>
      </c>
      <c r="AM613" s="22">
        <v>1</v>
      </c>
      <c r="AN613" s="22">
        <v>1</v>
      </c>
    </row>
    <row r="614" spans="19:40">
      <c r="S614" s="22" t="s">
        <v>2134</v>
      </c>
      <c r="T614" s="22">
        <v>1</v>
      </c>
      <c r="U614" s="22">
        <v>3</v>
      </c>
      <c r="V614" s="22">
        <v>4</v>
      </c>
      <c r="W614" s="22">
        <v>6</v>
      </c>
      <c r="X614" s="22">
        <v>1</v>
      </c>
      <c r="AJ614" s="22" t="s">
        <v>2134</v>
      </c>
      <c r="AK614" s="22">
        <v>5</v>
      </c>
      <c r="AL614" s="22">
        <v>2</v>
      </c>
      <c r="AM614" s="22">
        <v>1</v>
      </c>
      <c r="AN614" s="22">
        <v>2</v>
      </c>
    </row>
    <row r="615" spans="19:40">
      <c r="S615" s="22" t="s">
        <v>2134</v>
      </c>
      <c r="T615" s="22">
        <v>1</v>
      </c>
      <c r="U615" s="22">
        <v>3</v>
      </c>
      <c r="V615" s="22">
        <v>4</v>
      </c>
      <c r="W615" s="22">
        <v>6</v>
      </c>
      <c r="X615" s="22">
        <v>2</v>
      </c>
      <c r="AJ615" s="22" t="s">
        <v>2134</v>
      </c>
      <c r="AK615" s="22">
        <v>5</v>
      </c>
      <c r="AL615" s="22">
        <v>2</v>
      </c>
      <c r="AM615" s="22">
        <v>1</v>
      </c>
      <c r="AN615" s="22">
        <v>3</v>
      </c>
    </row>
    <row r="616" spans="19:40">
      <c r="S616" s="22" t="s">
        <v>2134</v>
      </c>
      <c r="T616" s="22">
        <v>1</v>
      </c>
      <c r="U616" s="22">
        <v>3</v>
      </c>
      <c r="V616" s="22">
        <v>4</v>
      </c>
      <c r="W616" s="22">
        <v>6</v>
      </c>
      <c r="X616" s="22">
        <v>3</v>
      </c>
      <c r="AJ616" s="22" t="s">
        <v>2134</v>
      </c>
      <c r="AK616" s="22">
        <v>5</v>
      </c>
      <c r="AL616" s="22">
        <v>2</v>
      </c>
      <c r="AM616" s="22">
        <v>1</v>
      </c>
      <c r="AN616" s="22">
        <v>4</v>
      </c>
    </row>
    <row r="617" spans="19:40">
      <c r="S617" s="22" t="s">
        <v>2134</v>
      </c>
      <c r="T617" s="22">
        <v>1</v>
      </c>
      <c r="U617" s="22">
        <v>3</v>
      </c>
      <c r="V617" s="22">
        <v>4</v>
      </c>
      <c r="W617" s="22">
        <v>6</v>
      </c>
      <c r="X617" s="22">
        <v>4</v>
      </c>
      <c r="AJ617" s="22" t="s">
        <v>2134</v>
      </c>
      <c r="AK617" s="22">
        <v>5</v>
      </c>
      <c r="AL617" s="22">
        <v>2</v>
      </c>
      <c r="AM617" s="22">
        <v>1</v>
      </c>
      <c r="AN617" s="22">
        <v>5</v>
      </c>
    </row>
    <row r="618" spans="19:40">
      <c r="S618" s="22" t="s">
        <v>2134</v>
      </c>
      <c r="T618" s="22">
        <v>1</v>
      </c>
      <c r="U618" s="22">
        <v>3</v>
      </c>
      <c r="V618" s="22">
        <v>4</v>
      </c>
      <c r="W618" s="22">
        <v>7</v>
      </c>
      <c r="X618" s="22">
        <v>1</v>
      </c>
      <c r="AJ618" s="22" t="s">
        <v>2693</v>
      </c>
      <c r="AK618" s="22">
        <v>5</v>
      </c>
      <c r="AL618" s="22">
        <v>2</v>
      </c>
      <c r="AM618" s="22">
        <v>2</v>
      </c>
      <c r="AN618" s="22">
        <v>1</v>
      </c>
    </row>
    <row r="619" spans="19:40">
      <c r="S619" s="22" t="s">
        <v>2134</v>
      </c>
      <c r="T619" s="22">
        <v>1</v>
      </c>
      <c r="U619" s="22">
        <v>3</v>
      </c>
      <c r="V619" s="22">
        <v>4</v>
      </c>
      <c r="W619" s="22">
        <v>7</v>
      </c>
      <c r="X619" s="22">
        <v>2</v>
      </c>
      <c r="AJ619" s="22">
        <v>9228909</v>
      </c>
      <c r="AK619" s="22">
        <v>5</v>
      </c>
      <c r="AL619" s="22">
        <v>2</v>
      </c>
      <c r="AM619" s="22">
        <v>2</v>
      </c>
      <c r="AN619" s="22">
        <v>2</v>
      </c>
    </row>
    <row r="620" spans="19:40">
      <c r="S620" s="22" t="s">
        <v>2134</v>
      </c>
      <c r="T620" s="22">
        <v>1</v>
      </c>
      <c r="U620" s="22">
        <v>3</v>
      </c>
      <c r="V620" s="22">
        <v>4</v>
      </c>
      <c r="W620" s="22">
        <v>7</v>
      </c>
      <c r="X620" s="22">
        <v>3</v>
      </c>
      <c r="AJ620" s="22">
        <v>9248735</v>
      </c>
      <c r="AK620" s="22">
        <v>5</v>
      </c>
      <c r="AL620" s="22">
        <v>2</v>
      </c>
      <c r="AM620" s="22">
        <v>2</v>
      </c>
      <c r="AN620" s="22">
        <v>3</v>
      </c>
    </row>
    <row r="621" spans="19:40">
      <c r="S621" s="22" t="s">
        <v>2134</v>
      </c>
      <c r="T621" s="22">
        <v>1</v>
      </c>
      <c r="U621" s="22">
        <v>3</v>
      </c>
      <c r="V621" s="22">
        <v>4</v>
      </c>
      <c r="W621" s="22">
        <v>7</v>
      </c>
      <c r="X621" s="22">
        <v>4</v>
      </c>
      <c r="AJ621" s="22">
        <v>9242937</v>
      </c>
      <c r="AK621" s="22">
        <v>5</v>
      </c>
      <c r="AL621" s="22">
        <v>2</v>
      </c>
      <c r="AM621" s="22">
        <v>2</v>
      </c>
      <c r="AN621" s="22">
        <v>4</v>
      </c>
    </row>
    <row r="622" spans="19:40">
      <c r="S622" s="22" t="s">
        <v>2134</v>
      </c>
      <c r="T622" s="22">
        <v>1</v>
      </c>
      <c r="U622" s="22">
        <v>3</v>
      </c>
      <c r="V622" s="22">
        <v>5</v>
      </c>
      <c r="W622" s="22">
        <v>1</v>
      </c>
      <c r="X622" s="22">
        <v>1</v>
      </c>
      <c r="AJ622" s="22">
        <v>9254872</v>
      </c>
      <c r="AK622" s="22">
        <v>5</v>
      </c>
      <c r="AL622" s="22">
        <v>2</v>
      </c>
      <c r="AM622" s="22">
        <v>2</v>
      </c>
      <c r="AN622" s="22">
        <v>5</v>
      </c>
    </row>
    <row r="623" spans="19:40">
      <c r="S623" s="22" t="s">
        <v>2134</v>
      </c>
      <c r="T623" s="22">
        <v>1</v>
      </c>
      <c r="U623" s="22">
        <v>3</v>
      </c>
      <c r="V623" s="22">
        <v>5</v>
      </c>
      <c r="W623" s="22">
        <v>1</v>
      </c>
      <c r="X623" s="22">
        <v>2</v>
      </c>
      <c r="AJ623" s="22" t="s">
        <v>2693</v>
      </c>
      <c r="AK623" s="22">
        <v>5</v>
      </c>
      <c r="AL623" s="22">
        <v>2</v>
      </c>
      <c r="AM623" s="22">
        <v>3</v>
      </c>
      <c r="AN623" s="22">
        <v>1</v>
      </c>
    </row>
    <row r="624" spans="19:40">
      <c r="S624" s="22" t="s">
        <v>2134</v>
      </c>
      <c r="T624" s="22">
        <v>1</v>
      </c>
      <c r="U624" s="22">
        <v>3</v>
      </c>
      <c r="V624" s="22">
        <v>5</v>
      </c>
      <c r="W624" s="22">
        <v>1</v>
      </c>
      <c r="X624" s="22">
        <v>3</v>
      </c>
      <c r="AJ624" s="22">
        <v>9228910</v>
      </c>
      <c r="AK624" s="22">
        <v>5</v>
      </c>
      <c r="AL624" s="22">
        <v>2</v>
      </c>
      <c r="AM624" s="22">
        <v>3</v>
      </c>
      <c r="AN624" s="22">
        <v>2</v>
      </c>
    </row>
    <row r="625" spans="19:40">
      <c r="S625" s="22" t="s">
        <v>2134</v>
      </c>
      <c r="T625" s="22">
        <v>1</v>
      </c>
      <c r="U625" s="22">
        <v>3</v>
      </c>
      <c r="V625" s="22">
        <v>5</v>
      </c>
      <c r="W625" s="22">
        <v>1</v>
      </c>
      <c r="X625" s="22">
        <v>4</v>
      </c>
      <c r="AJ625" s="22" t="s">
        <v>2243</v>
      </c>
      <c r="AK625" s="22">
        <v>5</v>
      </c>
      <c r="AL625" s="22">
        <v>2</v>
      </c>
      <c r="AM625" s="22">
        <v>3</v>
      </c>
      <c r="AN625" s="22">
        <v>3</v>
      </c>
    </row>
    <row r="626" spans="19:40">
      <c r="S626" s="22" t="s">
        <v>2134</v>
      </c>
      <c r="T626" s="22">
        <v>1</v>
      </c>
      <c r="U626" s="22">
        <v>3</v>
      </c>
      <c r="V626" s="22">
        <v>5</v>
      </c>
      <c r="W626" s="22">
        <v>2</v>
      </c>
      <c r="X626" s="22">
        <v>1</v>
      </c>
      <c r="AJ626" s="22">
        <v>9242939</v>
      </c>
      <c r="AK626" s="22">
        <v>5</v>
      </c>
      <c r="AL626" s="22">
        <v>2</v>
      </c>
      <c r="AM626" s="22">
        <v>3</v>
      </c>
      <c r="AN626" s="22">
        <v>4</v>
      </c>
    </row>
    <row r="627" spans="19:40">
      <c r="S627" s="22" t="s">
        <v>2134</v>
      </c>
      <c r="T627" s="22">
        <v>1</v>
      </c>
      <c r="U627" s="22">
        <v>3</v>
      </c>
      <c r="V627" s="22">
        <v>5</v>
      </c>
      <c r="W627" s="22">
        <v>2</v>
      </c>
      <c r="X627" s="22">
        <v>2</v>
      </c>
      <c r="AJ627" s="22">
        <v>9254873</v>
      </c>
      <c r="AK627" s="22">
        <v>5</v>
      </c>
      <c r="AL627" s="22">
        <v>2</v>
      </c>
      <c r="AM627" s="22">
        <v>3</v>
      </c>
      <c r="AN627" s="22">
        <v>5</v>
      </c>
    </row>
    <row r="628" spans="19:40">
      <c r="S628" s="22" t="s">
        <v>2134</v>
      </c>
      <c r="T628" s="22">
        <v>1</v>
      </c>
      <c r="U628" s="22">
        <v>3</v>
      </c>
      <c r="V628" s="22">
        <v>5</v>
      </c>
      <c r="W628" s="22">
        <v>2</v>
      </c>
      <c r="X628" s="22">
        <v>3</v>
      </c>
      <c r="AJ628" s="22" t="s">
        <v>2693</v>
      </c>
      <c r="AK628" s="22">
        <v>5</v>
      </c>
      <c r="AL628" s="22">
        <v>2</v>
      </c>
      <c r="AM628" s="22">
        <v>4</v>
      </c>
      <c r="AN628" s="22">
        <v>1</v>
      </c>
    </row>
    <row r="629" spans="19:40">
      <c r="S629" s="22" t="s">
        <v>2134</v>
      </c>
      <c r="T629" s="22">
        <v>1</v>
      </c>
      <c r="U629" s="22">
        <v>3</v>
      </c>
      <c r="V629" s="22">
        <v>5</v>
      </c>
      <c r="W629" s="22">
        <v>2</v>
      </c>
      <c r="X629" s="22">
        <v>4</v>
      </c>
      <c r="AJ629" s="22">
        <v>9228911</v>
      </c>
      <c r="AK629" s="22">
        <v>5</v>
      </c>
      <c r="AL629" s="22">
        <v>2</v>
      </c>
      <c r="AM629" s="22">
        <v>4</v>
      </c>
      <c r="AN629" s="22">
        <v>2</v>
      </c>
    </row>
    <row r="630" spans="19:40">
      <c r="S630" s="22" t="s">
        <v>2134</v>
      </c>
      <c r="T630" s="22">
        <v>1</v>
      </c>
      <c r="U630" s="22">
        <v>3</v>
      </c>
      <c r="V630" s="22">
        <v>5</v>
      </c>
      <c r="W630" s="22">
        <v>3</v>
      </c>
      <c r="X630" s="22">
        <v>1</v>
      </c>
      <c r="AJ630" s="22">
        <v>9248736</v>
      </c>
      <c r="AK630" s="22">
        <v>5</v>
      </c>
      <c r="AL630" s="22">
        <v>2</v>
      </c>
      <c r="AM630" s="22">
        <v>4</v>
      </c>
      <c r="AN630" s="22">
        <v>3</v>
      </c>
    </row>
    <row r="631" spans="19:40">
      <c r="S631" s="22" t="s">
        <v>2134</v>
      </c>
      <c r="T631" s="22">
        <v>1</v>
      </c>
      <c r="U631" s="22">
        <v>3</v>
      </c>
      <c r="V631" s="22">
        <v>5</v>
      </c>
      <c r="W631" s="22">
        <v>3</v>
      </c>
      <c r="X631" s="22">
        <v>2</v>
      </c>
      <c r="AJ631" s="22">
        <v>9242941</v>
      </c>
      <c r="AK631" s="22">
        <v>5</v>
      </c>
      <c r="AL631" s="22">
        <v>2</v>
      </c>
      <c r="AM631" s="22">
        <v>4</v>
      </c>
      <c r="AN631" s="22">
        <v>4</v>
      </c>
    </row>
    <row r="632" spans="19:40">
      <c r="S632" s="22" t="s">
        <v>2134</v>
      </c>
      <c r="T632" s="22">
        <v>1</v>
      </c>
      <c r="U632" s="22">
        <v>3</v>
      </c>
      <c r="V632" s="22">
        <v>5</v>
      </c>
      <c r="W632" s="22">
        <v>3</v>
      </c>
      <c r="X632" s="22">
        <v>3</v>
      </c>
      <c r="AJ632" s="22">
        <v>9254874</v>
      </c>
      <c r="AK632" s="22">
        <v>5</v>
      </c>
      <c r="AL632" s="22">
        <v>2</v>
      </c>
      <c r="AM632" s="22">
        <v>4</v>
      </c>
      <c r="AN632" s="22">
        <v>5</v>
      </c>
    </row>
    <row r="633" spans="19:40">
      <c r="S633" s="22" t="s">
        <v>2134</v>
      </c>
      <c r="T633" s="22">
        <v>1</v>
      </c>
      <c r="U633" s="22">
        <v>3</v>
      </c>
      <c r="V633" s="22">
        <v>5</v>
      </c>
      <c r="W633" s="22">
        <v>3</v>
      </c>
      <c r="X633" s="22">
        <v>4</v>
      </c>
      <c r="AJ633" s="22" t="s">
        <v>2693</v>
      </c>
      <c r="AK633" s="22">
        <v>5</v>
      </c>
      <c r="AL633" s="22">
        <v>2</v>
      </c>
      <c r="AM633" s="22">
        <v>5</v>
      </c>
      <c r="AN633" s="22">
        <v>1</v>
      </c>
    </row>
    <row r="634" spans="19:40">
      <c r="S634" s="22" t="s">
        <v>2134</v>
      </c>
      <c r="T634" s="22">
        <v>1</v>
      </c>
      <c r="U634" s="22">
        <v>3</v>
      </c>
      <c r="V634" s="22">
        <v>5</v>
      </c>
      <c r="W634" s="22">
        <v>4</v>
      </c>
      <c r="X634" s="22">
        <v>1</v>
      </c>
      <c r="AJ634" s="22">
        <v>9228912</v>
      </c>
      <c r="AK634" s="22">
        <v>5</v>
      </c>
      <c r="AL634" s="22">
        <v>2</v>
      </c>
      <c r="AM634" s="22">
        <v>5</v>
      </c>
      <c r="AN634" s="22">
        <v>2</v>
      </c>
    </row>
    <row r="635" spans="19:40">
      <c r="S635" s="22" t="s">
        <v>2134</v>
      </c>
      <c r="T635" s="22">
        <v>1</v>
      </c>
      <c r="U635" s="22">
        <v>3</v>
      </c>
      <c r="V635" s="22">
        <v>5</v>
      </c>
      <c r="W635" s="22">
        <v>4</v>
      </c>
      <c r="X635" s="22">
        <v>2</v>
      </c>
      <c r="AJ635" s="22">
        <v>9248737</v>
      </c>
      <c r="AK635" s="22">
        <v>5</v>
      </c>
      <c r="AL635" s="22">
        <v>2</v>
      </c>
      <c r="AM635" s="22">
        <v>5</v>
      </c>
      <c r="AN635" s="22">
        <v>3</v>
      </c>
    </row>
    <row r="636" spans="19:40">
      <c r="S636" s="22" t="s">
        <v>2134</v>
      </c>
      <c r="T636" s="22">
        <v>1</v>
      </c>
      <c r="U636" s="22">
        <v>3</v>
      </c>
      <c r="V636" s="22">
        <v>5</v>
      </c>
      <c r="W636" s="22">
        <v>4</v>
      </c>
      <c r="X636" s="22">
        <v>3</v>
      </c>
      <c r="AJ636" s="22">
        <v>9242943</v>
      </c>
      <c r="AK636" s="22">
        <v>5</v>
      </c>
      <c r="AL636" s="22">
        <v>2</v>
      </c>
      <c r="AM636" s="22">
        <v>5</v>
      </c>
      <c r="AN636" s="22">
        <v>4</v>
      </c>
    </row>
    <row r="637" spans="19:40">
      <c r="S637" s="22" t="s">
        <v>2134</v>
      </c>
      <c r="T637" s="22">
        <v>1</v>
      </c>
      <c r="U637" s="22">
        <v>3</v>
      </c>
      <c r="V637" s="22">
        <v>5</v>
      </c>
      <c r="W637" s="22">
        <v>4</v>
      </c>
      <c r="X637" s="22">
        <v>4</v>
      </c>
      <c r="AJ637" s="22">
        <v>9254875</v>
      </c>
      <c r="AK637" s="22">
        <v>5</v>
      </c>
      <c r="AL637" s="22">
        <v>2</v>
      </c>
      <c r="AM637" s="22">
        <v>5</v>
      </c>
      <c r="AN637" s="22">
        <v>5</v>
      </c>
    </row>
    <row r="638" spans="19:40">
      <c r="S638" s="22" t="s">
        <v>2134</v>
      </c>
      <c r="T638" s="22">
        <v>1</v>
      </c>
      <c r="U638" s="22">
        <v>3</v>
      </c>
      <c r="V638" s="22">
        <v>5</v>
      </c>
      <c r="W638" s="22">
        <v>5</v>
      </c>
      <c r="X638" s="22">
        <v>1</v>
      </c>
      <c r="AJ638" s="22" t="s">
        <v>2693</v>
      </c>
      <c r="AK638" s="22">
        <v>5</v>
      </c>
      <c r="AL638" s="22">
        <v>2</v>
      </c>
      <c r="AM638" s="22">
        <v>6</v>
      </c>
      <c r="AN638" s="22">
        <v>1</v>
      </c>
    </row>
    <row r="639" spans="19:40">
      <c r="S639" s="22" t="s">
        <v>2134</v>
      </c>
      <c r="T639" s="22">
        <v>1</v>
      </c>
      <c r="U639" s="22">
        <v>3</v>
      </c>
      <c r="V639" s="22">
        <v>5</v>
      </c>
      <c r="W639" s="22">
        <v>5</v>
      </c>
      <c r="X639" s="22">
        <v>2</v>
      </c>
      <c r="AJ639" s="22">
        <v>9228913</v>
      </c>
      <c r="AK639" s="22">
        <v>5</v>
      </c>
      <c r="AL639" s="22">
        <v>2</v>
      </c>
      <c r="AM639" s="22">
        <v>6</v>
      </c>
      <c r="AN639" s="22">
        <v>2</v>
      </c>
    </row>
    <row r="640" spans="19:40">
      <c r="S640" s="22" t="s">
        <v>2134</v>
      </c>
      <c r="T640" s="22">
        <v>1</v>
      </c>
      <c r="U640" s="22">
        <v>3</v>
      </c>
      <c r="V640" s="22">
        <v>5</v>
      </c>
      <c r="W640" s="22">
        <v>5</v>
      </c>
      <c r="X640" s="22">
        <v>3</v>
      </c>
      <c r="AJ640" s="22">
        <v>9248738</v>
      </c>
      <c r="AK640" s="22">
        <v>5</v>
      </c>
      <c r="AL640" s="22">
        <v>2</v>
      </c>
      <c r="AM640" s="22">
        <v>6</v>
      </c>
      <c r="AN640" s="22">
        <v>3</v>
      </c>
    </row>
    <row r="641" spans="19:40">
      <c r="S641" s="22" t="s">
        <v>2134</v>
      </c>
      <c r="T641" s="22">
        <v>1</v>
      </c>
      <c r="U641" s="22">
        <v>3</v>
      </c>
      <c r="V641" s="22">
        <v>5</v>
      </c>
      <c r="W641" s="22">
        <v>5</v>
      </c>
      <c r="X641" s="22">
        <v>4</v>
      </c>
      <c r="AJ641" s="22">
        <v>9239733</v>
      </c>
      <c r="AK641" s="22">
        <v>5</v>
      </c>
      <c r="AL641" s="22">
        <v>2</v>
      </c>
      <c r="AM641" s="22">
        <v>6</v>
      </c>
      <c r="AN641" s="22">
        <v>4</v>
      </c>
    </row>
    <row r="642" spans="19:40">
      <c r="S642" s="22" t="s">
        <v>2134</v>
      </c>
      <c r="T642" s="22">
        <v>1</v>
      </c>
      <c r="U642" s="22">
        <v>3</v>
      </c>
      <c r="V642" s="22">
        <v>5</v>
      </c>
      <c r="W642" s="22">
        <v>6</v>
      </c>
      <c r="X642" s="22">
        <v>1</v>
      </c>
      <c r="AJ642" s="22">
        <v>9254876</v>
      </c>
      <c r="AK642" s="22">
        <v>5</v>
      </c>
      <c r="AL642" s="22">
        <v>2</v>
      </c>
      <c r="AM642" s="22">
        <v>6</v>
      </c>
      <c r="AN642" s="22">
        <v>5</v>
      </c>
    </row>
    <row r="643" spans="19:40">
      <c r="S643" s="22" t="s">
        <v>2134</v>
      </c>
      <c r="T643" s="22">
        <v>1</v>
      </c>
      <c r="U643" s="22">
        <v>3</v>
      </c>
      <c r="V643" s="22">
        <v>5</v>
      </c>
      <c r="W643" s="22">
        <v>6</v>
      </c>
      <c r="X643" s="22">
        <v>2</v>
      </c>
      <c r="AJ643" s="22" t="s">
        <v>2693</v>
      </c>
      <c r="AK643" s="22">
        <v>5</v>
      </c>
      <c r="AL643" s="22">
        <v>2</v>
      </c>
      <c r="AM643" s="22">
        <v>7</v>
      </c>
      <c r="AN643" s="22">
        <v>1</v>
      </c>
    </row>
    <row r="644" spans="19:40">
      <c r="S644" s="22" t="s">
        <v>2134</v>
      </c>
      <c r="T644" s="22">
        <v>1</v>
      </c>
      <c r="U644" s="22">
        <v>3</v>
      </c>
      <c r="V644" s="22">
        <v>5</v>
      </c>
      <c r="W644" s="22">
        <v>6</v>
      </c>
      <c r="X644" s="22">
        <v>3</v>
      </c>
      <c r="AJ644" s="22">
        <v>9228914</v>
      </c>
      <c r="AK644" s="22">
        <v>5</v>
      </c>
      <c r="AL644" s="22">
        <v>2</v>
      </c>
      <c r="AM644" s="22">
        <v>7</v>
      </c>
      <c r="AN644" s="22">
        <v>2</v>
      </c>
    </row>
    <row r="645" spans="19:40">
      <c r="S645" s="22" t="s">
        <v>2134</v>
      </c>
      <c r="T645" s="22">
        <v>1</v>
      </c>
      <c r="U645" s="22">
        <v>3</v>
      </c>
      <c r="V645" s="22">
        <v>5</v>
      </c>
      <c r="W645" s="22">
        <v>6</v>
      </c>
      <c r="X645" s="22">
        <v>4</v>
      </c>
      <c r="AJ645" s="22">
        <v>9248739</v>
      </c>
      <c r="AK645" s="22">
        <v>5</v>
      </c>
      <c r="AL645" s="22">
        <v>2</v>
      </c>
      <c r="AM645" s="22">
        <v>7</v>
      </c>
      <c r="AN645" s="22">
        <v>3</v>
      </c>
    </row>
    <row r="646" spans="19:40">
      <c r="S646" s="22" t="s">
        <v>2134</v>
      </c>
      <c r="T646" s="22">
        <v>1</v>
      </c>
      <c r="U646" s="22">
        <v>3</v>
      </c>
      <c r="V646" s="22">
        <v>5</v>
      </c>
      <c r="W646" s="22">
        <v>7</v>
      </c>
      <c r="X646" s="22">
        <v>1</v>
      </c>
      <c r="AJ646" s="22">
        <v>9242944</v>
      </c>
      <c r="AK646" s="22">
        <v>5</v>
      </c>
      <c r="AL646" s="22">
        <v>2</v>
      </c>
      <c r="AM646" s="22">
        <v>7</v>
      </c>
      <c r="AN646" s="22">
        <v>4</v>
      </c>
    </row>
    <row r="647" spans="19:40">
      <c r="S647" s="22" t="s">
        <v>2134</v>
      </c>
      <c r="T647" s="22">
        <v>1</v>
      </c>
      <c r="U647" s="22">
        <v>3</v>
      </c>
      <c r="V647" s="22">
        <v>5</v>
      </c>
      <c r="W647" s="22">
        <v>7</v>
      </c>
      <c r="X647" s="22">
        <v>2</v>
      </c>
      <c r="AJ647" s="22">
        <v>9254877</v>
      </c>
      <c r="AK647" s="22">
        <v>5</v>
      </c>
      <c r="AL647" s="22">
        <v>2</v>
      </c>
      <c r="AM647" s="22">
        <v>7</v>
      </c>
      <c r="AN647" s="22">
        <v>5</v>
      </c>
    </row>
    <row r="648" spans="19:40">
      <c r="S648" s="22" t="s">
        <v>2134</v>
      </c>
      <c r="T648" s="22">
        <v>1</v>
      </c>
      <c r="U648" s="22">
        <v>3</v>
      </c>
      <c r="V648" s="22">
        <v>5</v>
      </c>
      <c r="W648" s="22">
        <v>7</v>
      </c>
      <c r="X648" s="22">
        <v>3</v>
      </c>
      <c r="AJ648" s="22" t="s">
        <v>2692</v>
      </c>
      <c r="AK648" s="22">
        <v>5</v>
      </c>
      <c r="AL648" s="22">
        <v>3</v>
      </c>
      <c r="AM648" s="22">
        <v>1</v>
      </c>
      <c r="AN648" s="22">
        <v>1</v>
      </c>
    </row>
    <row r="649" spans="19:40">
      <c r="S649" s="22" t="s">
        <v>2134</v>
      </c>
      <c r="T649" s="22">
        <v>1</v>
      </c>
      <c r="U649" s="22">
        <v>3</v>
      </c>
      <c r="V649" s="22">
        <v>5</v>
      </c>
      <c r="W649" s="22">
        <v>7</v>
      </c>
      <c r="X649" s="22">
        <v>4</v>
      </c>
      <c r="AJ649" s="22" t="s">
        <v>2134</v>
      </c>
      <c r="AK649" s="22">
        <v>5</v>
      </c>
      <c r="AL649" s="22">
        <v>3</v>
      </c>
      <c r="AM649" s="22">
        <v>1</v>
      </c>
      <c r="AN649" s="22">
        <v>2</v>
      </c>
    </row>
    <row r="650" spans="19:40">
      <c r="S650" s="22" t="s">
        <v>2134</v>
      </c>
      <c r="T650" s="22">
        <v>1</v>
      </c>
      <c r="U650" s="22">
        <v>3</v>
      </c>
      <c r="V650" s="22">
        <v>6</v>
      </c>
      <c r="W650" s="22">
        <v>1</v>
      </c>
      <c r="X650" s="22">
        <v>1</v>
      </c>
      <c r="AJ650" s="22" t="s">
        <v>2134</v>
      </c>
      <c r="AK650" s="22">
        <v>5</v>
      </c>
      <c r="AL650" s="22">
        <v>3</v>
      </c>
      <c r="AM650" s="22">
        <v>1</v>
      </c>
      <c r="AN650" s="22">
        <v>3</v>
      </c>
    </row>
    <row r="651" spans="19:40">
      <c r="S651" s="22" t="s">
        <v>2134</v>
      </c>
      <c r="T651" s="22">
        <v>1</v>
      </c>
      <c r="U651" s="22">
        <v>3</v>
      </c>
      <c r="V651" s="22">
        <v>6</v>
      </c>
      <c r="W651" s="22">
        <v>1</v>
      </c>
      <c r="X651" s="22">
        <v>2</v>
      </c>
      <c r="AJ651" s="22" t="s">
        <v>2134</v>
      </c>
      <c r="AK651" s="22">
        <v>5</v>
      </c>
      <c r="AL651" s="22">
        <v>3</v>
      </c>
      <c r="AM651" s="22">
        <v>1</v>
      </c>
      <c r="AN651" s="22">
        <v>4</v>
      </c>
    </row>
    <row r="652" spans="19:40">
      <c r="S652" s="22" t="s">
        <v>2134</v>
      </c>
      <c r="T652" s="22">
        <v>1</v>
      </c>
      <c r="U652" s="22">
        <v>3</v>
      </c>
      <c r="V652" s="22">
        <v>6</v>
      </c>
      <c r="W652" s="22">
        <v>1</v>
      </c>
      <c r="X652" s="22">
        <v>3</v>
      </c>
      <c r="AJ652" s="22" t="s">
        <v>2134</v>
      </c>
      <c r="AK652" s="22">
        <v>5</v>
      </c>
      <c r="AL652" s="22">
        <v>3</v>
      </c>
      <c r="AM652" s="22">
        <v>1</v>
      </c>
      <c r="AN652" s="22">
        <v>5</v>
      </c>
    </row>
    <row r="653" spans="19:40">
      <c r="S653" s="22" t="s">
        <v>2134</v>
      </c>
      <c r="T653" s="22">
        <v>1</v>
      </c>
      <c r="U653" s="22">
        <v>3</v>
      </c>
      <c r="V653" s="22">
        <v>6</v>
      </c>
      <c r="W653" s="22">
        <v>1</v>
      </c>
      <c r="X653" s="22">
        <v>4</v>
      </c>
      <c r="AJ653" s="22" t="s">
        <v>2693</v>
      </c>
      <c r="AK653" s="22">
        <v>5</v>
      </c>
      <c r="AL653" s="22">
        <v>3</v>
      </c>
      <c r="AM653" s="22">
        <v>2</v>
      </c>
      <c r="AN653" s="22">
        <v>1</v>
      </c>
    </row>
    <row r="654" spans="19:40">
      <c r="S654" s="22" t="s">
        <v>2134</v>
      </c>
      <c r="T654" s="22">
        <v>1</v>
      </c>
      <c r="U654" s="22">
        <v>3</v>
      </c>
      <c r="V654" s="22">
        <v>6</v>
      </c>
      <c r="W654" s="22">
        <v>2</v>
      </c>
      <c r="X654" s="22">
        <v>1</v>
      </c>
      <c r="AJ654" s="22">
        <v>9230056</v>
      </c>
      <c r="AK654" s="22">
        <v>5</v>
      </c>
      <c r="AL654" s="22">
        <v>3</v>
      </c>
      <c r="AM654" s="22">
        <v>2</v>
      </c>
      <c r="AN654" s="22">
        <v>2</v>
      </c>
    </row>
    <row r="655" spans="19:40">
      <c r="S655" s="22" t="s">
        <v>2134</v>
      </c>
      <c r="T655" s="22">
        <v>1</v>
      </c>
      <c r="U655" s="22">
        <v>3</v>
      </c>
      <c r="V655" s="22">
        <v>6</v>
      </c>
      <c r="W655" s="22">
        <v>2</v>
      </c>
      <c r="X655" s="22">
        <v>2</v>
      </c>
      <c r="AJ655" s="22">
        <v>9248746</v>
      </c>
      <c r="AK655" s="22">
        <v>5</v>
      </c>
      <c r="AL655" s="22">
        <v>3</v>
      </c>
      <c r="AM655" s="22">
        <v>2</v>
      </c>
      <c r="AN655" s="22">
        <v>3</v>
      </c>
    </row>
    <row r="656" spans="19:40">
      <c r="S656" s="22" t="s">
        <v>2134</v>
      </c>
      <c r="T656" s="22">
        <v>1</v>
      </c>
      <c r="U656" s="22">
        <v>3</v>
      </c>
      <c r="V656" s="22">
        <v>6</v>
      </c>
      <c r="W656" s="22">
        <v>2</v>
      </c>
      <c r="X656" s="22">
        <v>3</v>
      </c>
      <c r="AJ656" s="22" t="s">
        <v>2243</v>
      </c>
      <c r="AK656" s="22">
        <v>5</v>
      </c>
      <c r="AL656" s="22">
        <v>3</v>
      </c>
      <c r="AM656" s="22">
        <v>2</v>
      </c>
      <c r="AN656" s="22">
        <v>4</v>
      </c>
    </row>
    <row r="657" spans="19:40">
      <c r="S657" s="22" t="s">
        <v>2134</v>
      </c>
      <c r="T657" s="22">
        <v>1</v>
      </c>
      <c r="U657" s="22">
        <v>3</v>
      </c>
      <c r="V657" s="22">
        <v>6</v>
      </c>
      <c r="W657" s="22">
        <v>2</v>
      </c>
      <c r="X657" s="22">
        <v>4</v>
      </c>
      <c r="AJ657" s="22">
        <v>9254893</v>
      </c>
      <c r="AK657" s="22">
        <v>5</v>
      </c>
      <c r="AL657" s="22">
        <v>3</v>
      </c>
      <c r="AM657" s="22">
        <v>2</v>
      </c>
      <c r="AN657" s="22">
        <v>5</v>
      </c>
    </row>
    <row r="658" spans="19:40">
      <c r="S658" s="22" t="s">
        <v>2134</v>
      </c>
      <c r="T658" s="22">
        <v>1</v>
      </c>
      <c r="U658" s="22">
        <v>3</v>
      </c>
      <c r="V658" s="22">
        <v>6</v>
      </c>
      <c r="W658" s="22">
        <v>3</v>
      </c>
      <c r="X658" s="22">
        <v>1</v>
      </c>
      <c r="AJ658" s="22" t="s">
        <v>2693</v>
      </c>
      <c r="AK658" s="22">
        <v>5</v>
      </c>
      <c r="AL658" s="22">
        <v>3</v>
      </c>
      <c r="AM658" s="22">
        <v>3</v>
      </c>
      <c r="AN658" s="22">
        <v>1</v>
      </c>
    </row>
    <row r="659" spans="19:40">
      <c r="S659" s="22" t="s">
        <v>2134</v>
      </c>
      <c r="T659" s="22">
        <v>1</v>
      </c>
      <c r="U659" s="22">
        <v>3</v>
      </c>
      <c r="V659" s="22">
        <v>6</v>
      </c>
      <c r="W659" s="22">
        <v>3</v>
      </c>
      <c r="X659" s="22">
        <v>2</v>
      </c>
      <c r="AJ659" s="22">
        <v>9230057</v>
      </c>
      <c r="AK659" s="22">
        <v>5</v>
      </c>
      <c r="AL659" s="22">
        <v>3</v>
      </c>
      <c r="AM659" s="22">
        <v>3</v>
      </c>
      <c r="AN659" s="22">
        <v>2</v>
      </c>
    </row>
    <row r="660" spans="19:40">
      <c r="S660" s="22" t="s">
        <v>2134</v>
      </c>
      <c r="T660" s="22">
        <v>1</v>
      </c>
      <c r="U660" s="22">
        <v>3</v>
      </c>
      <c r="V660" s="22">
        <v>6</v>
      </c>
      <c r="W660" s="22">
        <v>3</v>
      </c>
      <c r="X660" s="22">
        <v>3</v>
      </c>
      <c r="AJ660" s="22" t="s">
        <v>2243</v>
      </c>
      <c r="AK660" s="22">
        <v>5</v>
      </c>
      <c r="AL660" s="22">
        <v>3</v>
      </c>
      <c r="AM660" s="22">
        <v>3</v>
      </c>
      <c r="AN660" s="22">
        <v>3</v>
      </c>
    </row>
    <row r="661" spans="19:40">
      <c r="S661" s="22" t="s">
        <v>2134</v>
      </c>
      <c r="T661" s="22">
        <v>1</v>
      </c>
      <c r="U661" s="22">
        <v>3</v>
      </c>
      <c r="V661" s="22">
        <v>6</v>
      </c>
      <c r="W661" s="22">
        <v>3</v>
      </c>
      <c r="X661" s="22">
        <v>4</v>
      </c>
      <c r="AJ661" s="22" t="s">
        <v>2243</v>
      </c>
      <c r="AK661" s="22">
        <v>5</v>
      </c>
      <c r="AL661" s="22">
        <v>3</v>
      </c>
      <c r="AM661" s="22">
        <v>3</v>
      </c>
      <c r="AN661" s="22">
        <v>4</v>
      </c>
    </row>
    <row r="662" spans="19:40">
      <c r="S662" s="22" t="s">
        <v>2134</v>
      </c>
      <c r="T662" s="22">
        <v>1</v>
      </c>
      <c r="U662" s="22">
        <v>3</v>
      </c>
      <c r="V662" s="22">
        <v>6</v>
      </c>
      <c r="W662" s="22">
        <v>4</v>
      </c>
      <c r="X662" s="22">
        <v>1</v>
      </c>
      <c r="AJ662" s="22">
        <v>9254894</v>
      </c>
      <c r="AK662" s="22">
        <v>5</v>
      </c>
      <c r="AL662" s="22">
        <v>3</v>
      </c>
      <c r="AM662" s="22">
        <v>3</v>
      </c>
      <c r="AN662" s="22">
        <v>5</v>
      </c>
    </row>
    <row r="663" spans="19:40">
      <c r="S663" s="22" t="s">
        <v>2134</v>
      </c>
      <c r="T663" s="22">
        <v>1</v>
      </c>
      <c r="U663" s="22">
        <v>3</v>
      </c>
      <c r="V663" s="22">
        <v>6</v>
      </c>
      <c r="W663" s="22">
        <v>4</v>
      </c>
      <c r="X663" s="22">
        <v>2</v>
      </c>
      <c r="AJ663" s="22" t="s">
        <v>2693</v>
      </c>
      <c r="AK663" s="22">
        <v>5</v>
      </c>
      <c r="AL663" s="22">
        <v>3</v>
      </c>
      <c r="AM663" s="22">
        <v>4</v>
      </c>
      <c r="AN663" s="22">
        <v>1</v>
      </c>
    </row>
    <row r="664" spans="19:40">
      <c r="S664" s="22" t="s">
        <v>2134</v>
      </c>
      <c r="T664" s="22">
        <v>1</v>
      </c>
      <c r="U664" s="22">
        <v>3</v>
      </c>
      <c r="V664" s="22">
        <v>6</v>
      </c>
      <c r="W664" s="22">
        <v>4</v>
      </c>
      <c r="X664" s="22">
        <v>3</v>
      </c>
      <c r="AJ664" s="22">
        <v>9230058</v>
      </c>
      <c r="AK664" s="22">
        <v>5</v>
      </c>
      <c r="AL664" s="22">
        <v>3</v>
      </c>
      <c r="AM664" s="22">
        <v>4</v>
      </c>
      <c r="AN664" s="22">
        <v>2</v>
      </c>
    </row>
    <row r="665" spans="19:40">
      <c r="S665" s="22" t="s">
        <v>2134</v>
      </c>
      <c r="T665" s="22">
        <v>1</v>
      </c>
      <c r="U665" s="22">
        <v>3</v>
      </c>
      <c r="V665" s="22">
        <v>6</v>
      </c>
      <c r="W665" s="22">
        <v>4</v>
      </c>
      <c r="X665" s="22">
        <v>4</v>
      </c>
      <c r="AJ665" s="22">
        <v>9248747</v>
      </c>
      <c r="AK665" s="22">
        <v>5</v>
      </c>
      <c r="AL665" s="22">
        <v>3</v>
      </c>
      <c r="AM665" s="22">
        <v>4</v>
      </c>
      <c r="AN665" s="22">
        <v>3</v>
      </c>
    </row>
    <row r="666" spans="19:40">
      <c r="S666" s="22" t="s">
        <v>2134</v>
      </c>
      <c r="T666" s="22">
        <v>1</v>
      </c>
      <c r="U666" s="22">
        <v>3</v>
      </c>
      <c r="V666" s="22">
        <v>6</v>
      </c>
      <c r="W666" s="22">
        <v>5</v>
      </c>
      <c r="X666" s="22">
        <v>1</v>
      </c>
      <c r="AJ666" s="22" t="s">
        <v>2243</v>
      </c>
      <c r="AK666" s="22">
        <v>5</v>
      </c>
      <c r="AL666" s="22">
        <v>3</v>
      </c>
      <c r="AM666" s="22">
        <v>4</v>
      </c>
      <c r="AN666" s="22">
        <v>4</v>
      </c>
    </row>
    <row r="667" spans="19:40">
      <c r="S667" s="22" t="s">
        <v>2134</v>
      </c>
      <c r="T667" s="22">
        <v>1</v>
      </c>
      <c r="U667" s="22">
        <v>3</v>
      </c>
      <c r="V667" s="22">
        <v>6</v>
      </c>
      <c r="W667" s="22">
        <v>5</v>
      </c>
      <c r="X667" s="22">
        <v>2</v>
      </c>
      <c r="AJ667" s="22">
        <v>9254895</v>
      </c>
      <c r="AK667" s="22">
        <v>5</v>
      </c>
      <c r="AL667" s="22">
        <v>3</v>
      </c>
      <c r="AM667" s="22">
        <v>4</v>
      </c>
      <c r="AN667" s="22">
        <v>5</v>
      </c>
    </row>
    <row r="668" spans="19:40">
      <c r="S668" s="22" t="s">
        <v>2134</v>
      </c>
      <c r="T668" s="22">
        <v>1</v>
      </c>
      <c r="U668" s="22">
        <v>3</v>
      </c>
      <c r="V668" s="22">
        <v>6</v>
      </c>
      <c r="W668" s="22">
        <v>5</v>
      </c>
      <c r="X668" s="22">
        <v>3</v>
      </c>
      <c r="AJ668" s="22" t="s">
        <v>2693</v>
      </c>
      <c r="AK668" s="22">
        <v>5</v>
      </c>
      <c r="AL668" s="22">
        <v>3</v>
      </c>
      <c r="AM668" s="22">
        <v>5</v>
      </c>
      <c r="AN668" s="22">
        <v>1</v>
      </c>
    </row>
    <row r="669" spans="19:40">
      <c r="S669" s="22" t="s">
        <v>2134</v>
      </c>
      <c r="T669" s="22">
        <v>1</v>
      </c>
      <c r="U669" s="22">
        <v>3</v>
      </c>
      <c r="V669" s="22">
        <v>6</v>
      </c>
      <c r="W669" s="22">
        <v>5</v>
      </c>
      <c r="X669" s="22">
        <v>4</v>
      </c>
      <c r="AJ669" s="22">
        <v>9230059</v>
      </c>
      <c r="AK669" s="22">
        <v>5</v>
      </c>
      <c r="AL669" s="22">
        <v>3</v>
      </c>
      <c r="AM669" s="22">
        <v>5</v>
      </c>
      <c r="AN669" s="22">
        <v>2</v>
      </c>
    </row>
    <row r="670" spans="19:40">
      <c r="S670" s="22" t="s">
        <v>2134</v>
      </c>
      <c r="T670" s="22">
        <v>1</v>
      </c>
      <c r="U670" s="22">
        <v>3</v>
      </c>
      <c r="V670" s="22">
        <v>6</v>
      </c>
      <c r="W670" s="22">
        <v>6</v>
      </c>
      <c r="X670" s="22">
        <v>1</v>
      </c>
      <c r="AJ670" s="22">
        <v>9248748</v>
      </c>
      <c r="AK670" s="22">
        <v>5</v>
      </c>
      <c r="AL670" s="22">
        <v>3</v>
      </c>
      <c r="AM670" s="22">
        <v>5</v>
      </c>
      <c r="AN670" s="22">
        <v>3</v>
      </c>
    </row>
    <row r="671" spans="19:40">
      <c r="S671" s="22" t="s">
        <v>2134</v>
      </c>
      <c r="T671" s="22">
        <v>1</v>
      </c>
      <c r="U671" s="22">
        <v>3</v>
      </c>
      <c r="V671" s="22">
        <v>6</v>
      </c>
      <c r="W671" s="22">
        <v>6</v>
      </c>
      <c r="X671" s="22">
        <v>2</v>
      </c>
      <c r="AJ671" s="22">
        <v>9245435</v>
      </c>
      <c r="AK671" s="22">
        <v>5</v>
      </c>
      <c r="AL671" s="22">
        <v>3</v>
      </c>
      <c r="AM671" s="22">
        <v>5</v>
      </c>
      <c r="AN671" s="22">
        <v>4</v>
      </c>
    </row>
    <row r="672" spans="19:40">
      <c r="S672" s="22" t="s">
        <v>2134</v>
      </c>
      <c r="T672" s="22">
        <v>1</v>
      </c>
      <c r="U672" s="22">
        <v>3</v>
      </c>
      <c r="V672" s="22">
        <v>6</v>
      </c>
      <c r="W672" s="22">
        <v>6</v>
      </c>
      <c r="X672" s="22">
        <v>3</v>
      </c>
      <c r="AJ672" s="22">
        <v>9254896</v>
      </c>
      <c r="AK672" s="22">
        <v>5</v>
      </c>
      <c r="AL672" s="22">
        <v>3</v>
      </c>
      <c r="AM672" s="22">
        <v>5</v>
      </c>
      <c r="AN672" s="22">
        <v>5</v>
      </c>
    </row>
    <row r="673" spans="19:40">
      <c r="S673" s="22" t="s">
        <v>2134</v>
      </c>
      <c r="T673" s="22">
        <v>1</v>
      </c>
      <c r="U673" s="22">
        <v>3</v>
      </c>
      <c r="V673" s="22">
        <v>6</v>
      </c>
      <c r="W673" s="22">
        <v>6</v>
      </c>
      <c r="X673" s="22">
        <v>4</v>
      </c>
      <c r="AJ673" s="22" t="s">
        <v>2693</v>
      </c>
      <c r="AK673" s="22">
        <v>5</v>
      </c>
      <c r="AL673" s="22">
        <v>3</v>
      </c>
      <c r="AM673" s="22">
        <v>6</v>
      </c>
      <c r="AN673" s="22">
        <v>1</v>
      </c>
    </row>
    <row r="674" spans="19:40">
      <c r="S674" s="22" t="s">
        <v>2134</v>
      </c>
      <c r="T674" s="22">
        <v>1</v>
      </c>
      <c r="U674" s="22">
        <v>3</v>
      </c>
      <c r="V674" s="22">
        <v>6</v>
      </c>
      <c r="W674" s="22">
        <v>7</v>
      </c>
      <c r="X674" s="22">
        <v>1</v>
      </c>
      <c r="AJ674" s="22">
        <v>9230060</v>
      </c>
      <c r="AK674" s="22">
        <v>5</v>
      </c>
      <c r="AL674" s="22">
        <v>3</v>
      </c>
      <c r="AM674" s="22">
        <v>6</v>
      </c>
      <c r="AN674" s="22">
        <v>2</v>
      </c>
    </row>
    <row r="675" spans="19:40">
      <c r="S675" s="22" t="s">
        <v>2134</v>
      </c>
      <c r="T675" s="22">
        <v>1</v>
      </c>
      <c r="U675" s="22">
        <v>3</v>
      </c>
      <c r="V675" s="22">
        <v>6</v>
      </c>
      <c r="W675" s="22">
        <v>7</v>
      </c>
      <c r="X675" s="22">
        <v>2</v>
      </c>
      <c r="AJ675" s="22">
        <v>9248749</v>
      </c>
      <c r="AK675" s="22">
        <v>5</v>
      </c>
      <c r="AL675" s="22">
        <v>3</v>
      </c>
      <c r="AM675" s="22">
        <v>6</v>
      </c>
      <c r="AN675" s="22">
        <v>3</v>
      </c>
    </row>
    <row r="676" spans="19:40">
      <c r="S676" s="22" t="s">
        <v>2134</v>
      </c>
      <c r="T676" s="22">
        <v>1</v>
      </c>
      <c r="U676" s="22">
        <v>3</v>
      </c>
      <c r="V676" s="22">
        <v>6</v>
      </c>
      <c r="W676" s="22">
        <v>7</v>
      </c>
      <c r="X676" s="22">
        <v>3</v>
      </c>
      <c r="AJ676" s="22">
        <v>9245436</v>
      </c>
      <c r="AK676" s="22">
        <v>5</v>
      </c>
      <c r="AL676" s="22">
        <v>3</v>
      </c>
      <c r="AM676" s="22">
        <v>6</v>
      </c>
      <c r="AN676" s="22">
        <v>4</v>
      </c>
    </row>
    <row r="677" spans="19:40">
      <c r="S677" s="22" t="s">
        <v>2134</v>
      </c>
      <c r="T677" s="22">
        <v>1</v>
      </c>
      <c r="U677" s="22">
        <v>3</v>
      </c>
      <c r="V677" s="22">
        <v>6</v>
      </c>
      <c r="W677" s="22">
        <v>7</v>
      </c>
      <c r="X677" s="22">
        <v>4</v>
      </c>
      <c r="AJ677" s="22">
        <v>9254897</v>
      </c>
      <c r="AK677" s="22">
        <v>5</v>
      </c>
      <c r="AL677" s="22">
        <v>3</v>
      </c>
      <c r="AM677" s="22">
        <v>6</v>
      </c>
      <c r="AN677" s="22">
        <v>5</v>
      </c>
    </row>
    <row r="678" spans="19:40">
      <c r="S678" s="22" t="s">
        <v>2134</v>
      </c>
      <c r="T678" s="22">
        <v>1</v>
      </c>
      <c r="U678" s="22">
        <v>3</v>
      </c>
      <c r="V678" s="22">
        <v>7</v>
      </c>
      <c r="W678" s="22">
        <v>1</v>
      </c>
      <c r="X678" s="22">
        <v>1</v>
      </c>
      <c r="AJ678" s="22" t="s">
        <v>2693</v>
      </c>
      <c r="AK678" s="22">
        <v>5</v>
      </c>
      <c r="AL678" s="22">
        <v>3</v>
      </c>
      <c r="AM678" s="22">
        <v>7</v>
      </c>
      <c r="AN678" s="22">
        <v>1</v>
      </c>
    </row>
    <row r="679" spans="19:40">
      <c r="S679" s="22" t="s">
        <v>2134</v>
      </c>
      <c r="T679" s="22">
        <v>1</v>
      </c>
      <c r="U679" s="22">
        <v>3</v>
      </c>
      <c r="V679" s="22">
        <v>7</v>
      </c>
      <c r="W679" s="22">
        <v>1</v>
      </c>
      <c r="X679" s="22">
        <v>2</v>
      </c>
      <c r="AJ679" s="22">
        <v>9230061</v>
      </c>
      <c r="AK679" s="22">
        <v>5</v>
      </c>
      <c r="AL679" s="22">
        <v>3</v>
      </c>
      <c r="AM679" s="22">
        <v>7</v>
      </c>
      <c r="AN679" s="22">
        <v>2</v>
      </c>
    </row>
    <row r="680" spans="19:40">
      <c r="S680" s="22" t="s">
        <v>2134</v>
      </c>
      <c r="T680" s="22">
        <v>1</v>
      </c>
      <c r="U680" s="22">
        <v>3</v>
      </c>
      <c r="V680" s="22">
        <v>7</v>
      </c>
      <c r="W680" s="22">
        <v>1</v>
      </c>
      <c r="X680" s="22">
        <v>3</v>
      </c>
      <c r="AJ680" s="22">
        <v>9248750</v>
      </c>
      <c r="AK680" s="22">
        <v>5</v>
      </c>
      <c r="AL680" s="22">
        <v>3</v>
      </c>
      <c r="AM680" s="22">
        <v>7</v>
      </c>
      <c r="AN680" s="22">
        <v>3</v>
      </c>
    </row>
    <row r="681" spans="19:40">
      <c r="S681" s="22" t="s">
        <v>2134</v>
      </c>
      <c r="T681" s="22">
        <v>1</v>
      </c>
      <c r="U681" s="22">
        <v>3</v>
      </c>
      <c r="V681" s="22">
        <v>7</v>
      </c>
      <c r="W681" s="22">
        <v>1</v>
      </c>
      <c r="X681" s="22">
        <v>4</v>
      </c>
      <c r="AJ681" s="22" t="s">
        <v>2243</v>
      </c>
      <c r="AK681" s="22">
        <v>5</v>
      </c>
      <c r="AL681" s="22">
        <v>3</v>
      </c>
      <c r="AM681" s="22">
        <v>7</v>
      </c>
      <c r="AN681" s="22">
        <v>4</v>
      </c>
    </row>
    <row r="682" spans="19:40">
      <c r="S682" s="22" t="s">
        <v>2134</v>
      </c>
      <c r="T682" s="22">
        <v>1</v>
      </c>
      <c r="U682" s="22">
        <v>3</v>
      </c>
      <c r="V682" s="22">
        <v>7</v>
      </c>
      <c r="W682" s="22">
        <v>2</v>
      </c>
      <c r="X682" s="22">
        <v>1</v>
      </c>
      <c r="AJ682" s="22">
        <v>9254898</v>
      </c>
      <c r="AK682" s="22">
        <v>5</v>
      </c>
      <c r="AL682" s="22">
        <v>3</v>
      </c>
      <c r="AM682" s="22">
        <v>7</v>
      </c>
      <c r="AN682" s="22">
        <v>5</v>
      </c>
    </row>
    <row r="683" spans="19:40">
      <c r="S683" s="22" t="s">
        <v>2134</v>
      </c>
      <c r="T683" s="22">
        <v>1</v>
      </c>
      <c r="U683" s="22">
        <v>3</v>
      </c>
      <c r="V683" s="22">
        <v>7</v>
      </c>
      <c r="W683" s="22">
        <v>2</v>
      </c>
      <c r="X683" s="22">
        <v>2</v>
      </c>
      <c r="AJ683" s="22" t="s">
        <v>2692</v>
      </c>
      <c r="AK683" s="22">
        <v>5</v>
      </c>
      <c r="AL683" s="22">
        <v>4</v>
      </c>
      <c r="AM683" s="22">
        <v>1</v>
      </c>
      <c r="AN683" s="22">
        <v>1</v>
      </c>
    </row>
    <row r="684" spans="19:40">
      <c r="S684" s="22" t="s">
        <v>2134</v>
      </c>
      <c r="T684" s="22">
        <v>1</v>
      </c>
      <c r="U684" s="22">
        <v>3</v>
      </c>
      <c r="V684" s="22">
        <v>7</v>
      </c>
      <c r="W684" s="22">
        <v>2</v>
      </c>
      <c r="X684" s="22">
        <v>3</v>
      </c>
      <c r="AJ684" s="22" t="s">
        <v>2134</v>
      </c>
      <c r="AK684" s="22">
        <v>5</v>
      </c>
      <c r="AL684" s="22">
        <v>4</v>
      </c>
      <c r="AM684" s="22">
        <v>1</v>
      </c>
      <c r="AN684" s="22">
        <v>2</v>
      </c>
    </row>
    <row r="685" spans="19:40">
      <c r="S685" s="22" t="s">
        <v>2134</v>
      </c>
      <c r="T685" s="22">
        <v>1</v>
      </c>
      <c r="U685" s="22">
        <v>3</v>
      </c>
      <c r="V685" s="22">
        <v>7</v>
      </c>
      <c r="W685" s="22">
        <v>2</v>
      </c>
      <c r="X685" s="22">
        <v>4</v>
      </c>
      <c r="AJ685" s="22" t="s">
        <v>2134</v>
      </c>
      <c r="AK685" s="22">
        <v>5</v>
      </c>
      <c r="AL685" s="22">
        <v>4</v>
      </c>
      <c r="AM685" s="22">
        <v>1</v>
      </c>
      <c r="AN685" s="22">
        <v>3</v>
      </c>
    </row>
    <row r="686" spans="19:40">
      <c r="S686" s="22" t="s">
        <v>2134</v>
      </c>
      <c r="T686" s="22">
        <v>1</v>
      </c>
      <c r="U686" s="22">
        <v>3</v>
      </c>
      <c r="V686" s="22">
        <v>7</v>
      </c>
      <c r="W686" s="22">
        <v>3</v>
      </c>
      <c r="X686" s="22">
        <v>1</v>
      </c>
      <c r="AJ686" s="22" t="s">
        <v>2134</v>
      </c>
      <c r="AK686" s="22">
        <v>5</v>
      </c>
      <c r="AL686" s="22">
        <v>4</v>
      </c>
      <c r="AM686" s="22">
        <v>1</v>
      </c>
      <c r="AN686" s="22">
        <v>4</v>
      </c>
    </row>
    <row r="687" spans="19:40">
      <c r="S687" s="22" t="s">
        <v>2134</v>
      </c>
      <c r="T687" s="22">
        <v>1</v>
      </c>
      <c r="U687" s="22">
        <v>3</v>
      </c>
      <c r="V687" s="22">
        <v>7</v>
      </c>
      <c r="W687" s="22">
        <v>3</v>
      </c>
      <c r="X687" s="22">
        <v>2</v>
      </c>
      <c r="AJ687" s="22" t="s">
        <v>2134</v>
      </c>
      <c r="AK687" s="22">
        <v>5</v>
      </c>
      <c r="AL687" s="22">
        <v>4</v>
      </c>
      <c r="AM687" s="22">
        <v>1</v>
      </c>
      <c r="AN687" s="22">
        <v>5</v>
      </c>
    </row>
    <row r="688" spans="19:40">
      <c r="S688" s="22" t="s">
        <v>2134</v>
      </c>
      <c r="T688" s="22">
        <v>1</v>
      </c>
      <c r="U688" s="22">
        <v>3</v>
      </c>
      <c r="V688" s="22">
        <v>7</v>
      </c>
      <c r="W688" s="22">
        <v>3</v>
      </c>
      <c r="X688" s="22">
        <v>3</v>
      </c>
      <c r="AJ688" s="22" t="s">
        <v>2693</v>
      </c>
      <c r="AK688" s="22">
        <v>5</v>
      </c>
      <c r="AL688" s="22">
        <v>4</v>
      </c>
      <c r="AM688" s="22">
        <v>2</v>
      </c>
      <c r="AN688" s="22">
        <v>1</v>
      </c>
    </row>
    <row r="689" spans="19:40">
      <c r="S689" s="22" t="s">
        <v>2134</v>
      </c>
      <c r="T689" s="22">
        <v>1</v>
      </c>
      <c r="U689" s="22">
        <v>3</v>
      </c>
      <c r="V689" s="22">
        <v>7</v>
      </c>
      <c r="W689" s="22">
        <v>3</v>
      </c>
      <c r="X689" s="22">
        <v>4</v>
      </c>
      <c r="AJ689" s="22">
        <v>9234553</v>
      </c>
      <c r="AK689" s="22">
        <v>5</v>
      </c>
      <c r="AL689" s="22">
        <v>4</v>
      </c>
      <c r="AM689" s="22">
        <v>2</v>
      </c>
      <c r="AN689" s="22">
        <v>2</v>
      </c>
    </row>
    <row r="690" spans="19:40">
      <c r="S690" s="22" t="s">
        <v>2134</v>
      </c>
      <c r="T690" s="22">
        <v>1</v>
      </c>
      <c r="U690" s="22">
        <v>3</v>
      </c>
      <c r="V690" s="22">
        <v>7</v>
      </c>
      <c r="W690" s="22">
        <v>4</v>
      </c>
      <c r="X690" s="22">
        <v>1</v>
      </c>
      <c r="AJ690" s="22">
        <v>9248757</v>
      </c>
      <c r="AK690" s="22">
        <v>5</v>
      </c>
      <c r="AL690" s="22">
        <v>4</v>
      </c>
      <c r="AM690" s="22">
        <v>2</v>
      </c>
      <c r="AN690" s="22">
        <v>3</v>
      </c>
    </row>
    <row r="691" spans="19:40">
      <c r="S691" s="22" t="s">
        <v>2134</v>
      </c>
      <c r="T691" s="22">
        <v>1</v>
      </c>
      <c r="U691" s="22">
        <v>3</v>
      </c>
      <c r="V691" s="22">
        <v>7</v>
      </c>
      <c r="W691" s="22">
        <v>4</v>
      </c>
      <c r="X691" s="22">
        <v>2</v>
      </c>
      <c r="AJ691" s="22" t="s">
        <v>2243</v>
      </c>
      <c r="AK691" s="22">
        <v>5</v>
      </c>
      <c r="AL691" s="22">
        <v>4</v>
      </c>
      <c r="AM691" s="22">
        <v>2</v>
      </c>
      <c r="AN691" s="22">
        <v>4</v>
      </c>
    </row>
    <row r="692" spans="19:40">
      <c r="S692" s="22" t="s">
        <v>2134</v>
      </c>
      <c r="T692" s="22">
        <v>1</v>
      </c>
      <c r="U692" s="22">
        <v>3</v>
      </c>
      <c r="V692" s="22">
        <v>7</v>
      </c>
      <c r="W692" s="22">
        <v>4</v>
      </c>
      <c r="X692" s="22">
        <v>3</v>
      </c>
      <c r="AJ692" s="22" t="s">
        <v>2243</v>
      </c>
      <c r="AK692" s="22">
        <v>5</v>
      </c>
      <c r="AL692" s="22">
        <v>4</v>
      </c>
      <c r="AM692" s="22">
        <v>2</v>
      </c>
      <c r="AN692" s="22">
        <v>5</v>
      </c>
    </row>
    <row r="693" spans="19:40">
      <c r="S693" s="22" t="s">
        <v>2134</v>
      </c>
      <c r="T693" s="22">
        <v>1</v>
      </c>
      <c r="U693" s="22">
        <v>3</v>
      </c>
      <c r="V693" s="22">
        <v>7</v>
      </c>
      <c r="W693" s="22">
        <v>4</v>
      </c>
      <c r="X693" s="22">
        <v>4</v>
      </c>
      <c r="AJ693" s="22" t="s">
        <v>2693</v>
      </c>
      <c r="AK693" s="22">
        <v>5</v>
      </c>
      <c r="AL693" s="22">
        <v>4</v>
      </c>
      <c r="AM693" s="22">
        <v>3</v>
      </c>
      <c r="AN693" s="22">
        <v>1</v>
      </c>
    </row>
    <row r="694" spans="19:40">
      <c r="S694" s="22" t="s">
        <v>2134</v>
      </c>
      <c r="T694" s="22">
        <v>1</v>
      </c>
      <c r="U694" s="22">
        <v>3</v>
      </c>
      <c r="V694" s="22">
        <v>7</v>
      </c>
      <c r="W694" s="22">
        <v>5</v>
      </c>
      <c r="X694" s="22">
        <v>1</v>
      </c>
      <c r="AJ694" s="22">
        <v>9234554</v>
      </c>
      <c r="AK694" s="22">
        <v>5</v>
      </c>
      <c r="AL694" s="22">
        <v>4</v>
      </c>
      <c r="AM694" s="22">
        <v>3</v>
      </c>
      <c r="AN694" s="22">
        <v>2</v>
      </c>
    </row>
    <row r="695" spans="19:40">
      <c r="S695" s="22" t="s">
        <v>2134</v>
      </c>
      <c r="T695" s="22">
        <v>1</v>
      </c>
      <c r="U695" s="22">
        <v>3</v>
      </c>
      <c r="V695" s="22">
        <v>7</v>
      </c>
      <c r="W695" s="22">
        <v>5</v>
      </c>
      <c r="X695" s="22">
        <v>2</v>
      </c>
      <c r="AJ695" s="22" t="s">
        <v>2243</v>
      </c>
      <c r="AK695" s="22">
        <v>5</v>
      </c>
      <c r="AL695" s="22">
        <v>4</v>
      </c>
      <c r="AM695" s="22">
        <v>3</v>
      </c>
      <c r="AN695" s="22">
        <v>3</v>
      </c>
    </row>
    <row r="696" spans="19:40">
      <c r="S696" s="22" t="s">
        <v>2134</v>
      </c>
      <c r="T696" s="22">
        <v>1</v>
      </c>
      <c r="U696" s="22">
        <v>3</v>
      </c>
      <c r="V696" s="22">
        <v>7</v>
      </c>
      <c r="W696" s="22">
        <v>5</v>
      </c>
      <c r="X696" s="22">
        <v>3</v>
      </c>
      <c r="AJ696" s="22" t="s">
        <v>2243</v>
      </c>
      <c r="AK696" s="22">
        <v>5</v>
      </c>
      <c r="AL696" s="22">
        <v>4</v>
      </c>
      <c r="AM696" s="22">
        <v>3</v>
      </c>
      <c r="AN696" s="22">
        <v>4</v>
      </c>
    </row>
    <row r="697" spans="19:40">
      <c r="S697" s="22" t="s">
        <v>2134</v>
      </c>
      <c r="T697" s="22">
        <v>1</v>
      </c>
      <c r="U697" s="22">
        <v>3</v>
      </c>
      <c r="V697" s="22">
        <v>7</v>
      </c>
      <c r="W697" s="22">
        <v>5</v>
      </c>
      <c r="X697" s="22">
        <v>4</v>
      </c>
      <c r="AJ697" s="22" t="s">
        <v>2243</v>
      </c>
      <c r="AK697" s="22">
        <v>5</v>
      </c>
      <c r="AL697" s="22">
        <v>4</v>
      </c>
      <c r="AM697" s="22">
        <v>3</v>
      </c>
      <c r="AN697" s="22">
        <v>5</v>
      </c>
    </row>
    <row r="698" spans="19:40">
      <c r="S698" s="22" t="s">
        <v>2134</v>
      </c>
      <c r="T698" s="22">
        <v>1</v>
      </c>
      <c r="U698" s="22">
        <v>3</v>
      </c>
      <c r="V698" s="22">
        <v>7</v>
      </c>
      <c r="W698" s="22">
        <v>6</v>
      </c>
      <c r="X698" s="22">
        <v>1</v>
      </c>
      <c r="AJ698" s="22" t="s">
        <v>2693</v>
      </c>
      <c r="AK698" s="22">
        <v>5</v>
      </c>
      <c r="AL698" s="22">
        <v>4</v>
      </c>
      <c r="AM698" s="22">
        <v>4</v>
      </c>
      <c r="AN698" s="22">
        <v>1</v>
      </c>
    </row>
    <row r="699" spans="19:40">
      <c r="S699" s="22" t="s">
        <v>2134</v>
      </c>
      <c r="T699" s="22">
        <v>1</v>
      </c>
      <c r="U699" s="22">
        <v>3</v>
      </c>
      <c r="V699" s="22">
        <v>7</v>
      </c>
      <c r="W699" s="22">
        <v>6</v>
      </c>
      <c r="X699" s="22">
        <v>2</v>
      </c>
      <c r="AJ699" s="22">
        <v>9234555</v>
      </c>
      <c r="AK699" s="22">
        <v>5</v>
      </c>
      <c r="AL699" s="22">
        <v>4</v>
      </c>
      <c r="AM699" s="22">
        <v>4</v>
      </c>
      <c r="AN699" s="22">
        <v>2</v>
      </c>
    </row>
    <row r="700" spans="19:40">
      <c r="S700" s="22" t="s">
        <v>2134</v>
      </c>
      <c r="T700" s="22">
        <v>1</v>
      </c>
      <c r="U700" s="22">
        <v>3</v>
      </c>
      <c r="V700" s="22">
        <v>7</v>
      </c>
      <c r="W700" s="22">
        <v>6</v>
      </c>
      <c r="X700" s="22">
        <v>3</v>
      </c>
      <c r="AJ700" s="22">
        <v>9248758</v>
      </c>
      <c r="AK700" s="22">
        <v>5</v>
      </c>
      <c r="AL700" s="22">
        <v>4</v>
      </c>
      <c r="AM700" s="22">
        <v>4</v>
      </c>
      <c r="AN700" s="22">
        <v>3</v>
      </c>
    </row>
    <row r="701" spans="19:40">
      <c r="S701" s="22" t="s">
        <v>2134</v>
      </c>
      <c r="T701" s="22">
        <v>1</v>
      </c>
      <c r="U701" s="22">
        <v>3</v>
      </c>
      <c r="V701" s="22">
        <v>7</v>
      </c>
      <c r="W701" s="22">
        <v>6</v>
      </c>
      <c r="X701" s="22">
        <v>4</v>
      </c>
      <c r="AJ701" s="22" t="s">
        <v>2243</v>
      </c>
      <c r="AK701" s="22">
        <v>5</v>
      </c>
      <c r="AL701" s="22">
        <v>4</v>
      </c>
      <c r="AM701" s="22">
        <v>4</v>
      </c>
      <c r="AN701" s="22">
        <v>4</v>
      </c>
    </row>
    <row r="702" spans="19:40">
      <c r="S702" s="22" t="s">
        <v>2134</v>
      </c>
      <c r="T702" s="22">
        <v>1</v>
      </c>
      <c r="U702" s="22">
        <v>3</v>
      </c>
      <c r="V702" s="22">
        <v>7</v>
      </c>
      <c r="W702" s="22">
        <v>7</v>
      </c>
      <c r="X702" s="22">
        <v>1</v>
      </c>
      <c r="AJ702" s="22" t="s">
        <v>2243</v>
      </c>
      <c r="AK702" s="22">
        <v>5</v>
      </c>
      <c r="AL702" s="22">
        <v>4</v>
      </c>
      <c r="AM702" s="22">
        <v>4</v>
      </c>
      <c r="AN702" s="22">
        <v>5</v>
      </c>
    </row>
    <row r="703" spans="19:40">
      <c r="S703" s="22" t="s">
        <v>2134</v>
      </c>
      <c r="T703" s="22">
        <v>1</v>
      </c>
      <c r="U703" s="22">
        <v>3</v>
      </c>
      <c r="V703" s="22">
        <v>7</v>
      </c>
      <c r="W703" s="22">
        <v>7</v>
      </c>
      <c r="X703" s="22">
        <v>2</v>
      </c>
      <c r="AJ703" s="22" t="s">
        <v>2693</v>
      </c>
      <c r="AK703" s="22">
        <v>5</v>
      </c>
      <c r="AL703" s="22">
        <v>4</v>
      </c>
      <c r="AM703" s="22">
        <v>5</v>
      </c>
      <c r="AN703" s="22">
        <v>1</v>
      </c>
    </row>
    <row r="704" spans="19:40">
      <c r="S704" s="22" t="s">
        <v>2134</v>
      </c>
      <c r="T704" s="22">
        <v>1</v>
      </c>
      <c r="U704" s="22">
        <v>3</v>
      </c>
      <c r="V704" s="22">
        <v>7</v>
      </c>
      <c r="W704" s="22">
        <v>7</v>
      </c>
      <c r="X704" s="22">
        <v>3</v>
      </c>
      <c r="AJ704" s="22">
        <v>9234556</v>
      </c>
      <c r="AK704" s="22">
        <v>5</v>
      </c>
      <c r="AL704" s="22">
        <v>4</v>
      </c>
      <c r="AM704" s="22">
        <v>5</v>
      </c>
      <c r="AN704" s="22">
        <v>2</v>
      </c>
    </row>
    <row r="705" spans="19:40">
      <c r="S705" s="22" t="s">
        <v>2134</v>
      </c>
      <c r="T705" s="22">
        <v>1</v>
      </c>
      <c r="U705" s="22">
        <v>3</v>
      </c>
      <c r="V705" s="22">
        <v>7</v>
      </c>
      <c r="W705" s="22">
        <v>7</v>
      </c>
      <c r="X705" s="22">
        <v>4</v>
      </c>
      <c r="AJ705" s="22">
        <v>9248759</v>
      </c>
      <c r="AK705" s="22">
        <v>5</v>
      </c>
      <c r="AL705" s="22">
        <v>4</v>
      </c>
      <c r="AM705" s="22">
        <v>5</v>
      </c>
      <c r="AN705" s="22">
        <v>3</v>
      </c>
    </row>
    <row r="706" spans="19:40">
      <c r="S706" s="22" t="s">
        <v>2134</v>
      </c>
      <c r="T706" s="22">
        <v>1</v>
      </c>
      <c r="U706" s="22">
        <v>3</v>
      </c>
      <c r="V706" s="22">
        <v>8</v>
      </c>
      <c r="W706" s="22">
        <v>1</v>
      </c>
      <c r="X706" s="22">
        <v>1</v>
      </c>
      <c r="AJ706" s="22">
        <v>9245443</v>
      </c>
      <c r="AK706" s="22">
        <v>5</v>
      </c>
      <c r="AL706" s="22">
        <v>4</v>
      </c>
      <c r="AM706" s="22">
        <v>5</v>
      </c>
      <c r="AN706" s="22">
        <v>4</v>
      </c>
    </row>
    <row r="707" spans="19:40">
      <c r="S707" s="22" t="s">
        <v>2134</v>
      </c>
      <c r="T707" s="22">
        <v>1</v>
      </c>
      <c r="U707" s="22">
        <v>3</v>
      </c>
      <c r="V707" s="22">
        <v>8</v>
      </c>
      <c r="W707" s="22">
        <v>1</v>
      </c>
      <c r="X707" s="22">
        <v>2</v>
      </c>
      <c r="AJ707" s="22" t="s">
        <v>2243</v>
      </c>
      <c r="AK707" s="22">
        <v>5</v>
      </c>
      <c r="AL707" s="22">
        <v>4</v>
      </c>
      <c r="AM707" s="22">
        <v>5</v>
      </c>
      <c r="AN707" s="22">
        <v>5</v>
      </c>
    </row>
    <row r="708" spans="19:40">
      <c r="S708" s="22" t="s">
        <v>2134</v>
      </c>
      <c r="T708" s="22">
        <v>1</v>
      </c>
      <c r="U708" s="22">
        <v>3</v>
      </c>
      <c r="V708" s="22">
        <v>8</v>
      </c>
      <c r="W708" s="22">
        <v>1</v>
      </c>
      <c r="X708" s="22">
        <v>3</v>
      </c>
      <c r="AJ708" s="22" t="s">
        <v>2693</v>
      </c>
      <c r="AK708" s="22">
        <v>5</v>
      </c>
      <c r="AL708" s="22">
        <v>4</v>
      </c>
      <c r="AM708" s="22">
        <v>6</v>
      </c>
      <c r="AN708" s="22">
        <v>1</v>
      </c>
    </row>
    <row r="709" spans="19:40">
      <c r="S709" s="22" t="s">
        <v>2134</v>
      </c>
      <c r="T709" s="22">
        <v>1</v>
      </c>
      <c r="U709" s="22">
        <v>3</v>
      </c>
      <c r="V709" s="22">
        <v>8</v>
      </c>
      <c r="W709" s="22">
        <v>1</v>
      </c>
      <c r="X709" s="22">
        <v>4</v>
      </c>
      <c r="AJ709" s="22">
        <v>9234557</v>
      </c>
      <c r="AK709" s="22">
        <v>5</v>
      </c>
      <c r="AL709" s="22">
        <v>4</v>
      </c>
      <c r="AM709" s="22">
        <v>6</v>
      </c>
      <c r="AN709" s="22">
        <v>2</v>
      </c>
    </row>
    <row r="710" spans="19:40">
      <c r="S710" s="22" t="s">
        <v>2134</v>
      </c>
      <c r="T710" s="22">
        <v>1</v>
      </c>
      <c r="U710" s="22">
        <v>3</v>
      </c>
      <c r="V710" s="22">
        <v>8</v>
      </c>
      <c r="W710" s="22">
        <v>2</v>
      </c>
      <c r="X710" s="22">
        <v>1</v>
      </c>
      <c r="AJ710" s="22">
        <v>9248760</v>
      </c>
      <c r="AK710" s="22">
        <v>5</v>
      </c>
      <c r="AL710" s="22">
        <v>4</v>
      </c>
      <c r="AM710" s="22">
        <v>6</v>
      </c>
      <c r="AN710" s="22">
        <v>3</v>
      </c>
    </row>
    <row r="711" spans="19:40">
      <c r="S711" s="22" t="s">
        <v>2134</v>
      </c>
      <c r="T711" s="22">
        <v>1</v>
      </c>
      <c r="U711" s="22">
        <v>3</v>
      </c>
      <c r="V711" s="22">
        <v>8</v>
      </c>
      <c r="W711" s="22">
        <v>2</v>
      </c>
      <c r="X711" s="22">
        <v>2</v>
      </c>
      <c r="AJ711" s="22">
        <v>9245444</v>
      </c>
      <c r="AK711" s="22">
        <v>5</v>
      </c>
      <c r="AL711" s="22">
        <v>4</v>
      </c>
      <c r="AM711" s="22">
        <v>6</v>
      </c>
      <c r="AN711" s="22">
        <v>4</v>
      </c>
    </row>
    <row r="712" spans="19:40">
      <c r="S712" s="22" t="s">
        <v>2134</v>
      </c>
      <c r="T712" s="22">
        <v>1</v>
      </c>
      <c r="U712" s="22">
        <v>3</v>
      </c>
      <c r="V712" s="22">
        <v>8</v>
      </c>
      <c r="W712" s="22">
        <v>2</v>
      </c>
      <c r="X712" s="22">
        <v>3</v>
      </c>
      <c r="AJ712" s="22" t="s">
        <v>2243</v>
      </c>
      <c r="AK712" s="22">
        <v>5</v>
      </c>
      <c r="AL712" s="22">
        <v>4</v>
      </c>
      <c r="AM712" s="22">
        <v>6</v>
      </c>
      <c r="AN712" s="22">
        <v>5</v>
      </c>
    </row>
    <row r="713" spans="19:40">
      <c r="S713" s="22" t="s">
        <v>2134</v>
      </c>
      <c r="T713" s="22">
        <v>1</v>
      </c>
      <c r="U713" s="22">
        <v>3</v>
      </c>
      <c r="V713" s="22">
        <v>8</v>
      </c>
      <c r="W713" s="22">
        <v>2</v>
      </c>
      <c r="X713" s="22">
        <v>4</v>
      </c>
      <c r="AJ713" s="22" t="s">
        <v>2693</v>
      </c>
      <c r="AK713" s="22">
        <v>5</v>
      </c>
      <c r="AL713" s="22">
        <v>4</v>
      </c>
      <c r="AM713" s="22">
        <v>7</v>
      </c>
      <c r="AN713" s="22">
        <v>1</v>
      </c>
    </row>
    <row r="714" spans="19:40">
      <c r="S714" s="22" t="s">
        <v>2134</v>
      </c>
      <c r="T714" s="22">
        <v>1</v>
      </c>
      <c r="U714" s="22">
        <v>3</v>
      </c>
      <c r="V714" s="22">
        <v>8</v>
      </c>
      <c r="W714" s="22">
        <v>3</v>
      </c>
      <c r="X714" s="22">
        <v>1</v>
      </c>
      <c r="AJ714" s="22">
        <v>9234558</v>
      </c>
      <c r="AK714" s="22">
        <v>5</v>
      </c>
      <c r="AL714" s="22">
        <v>4</v>
      </c>
      <c r="AM714" s="22">
        <v>7</v>
      </c>
      <c r="AN714" s="22">
        <v>2</v>
      </c>
    </row>
    <row r="715" spans="19:40">
      <c r="S715" s="22" t="s">
        <v>2134</v>
      </c>
      <c r="T715" s="22">
        <v>1</v>
      </c>
      <c r="U715" s="22">
        <v>3</v>
      </c>
      <c r="V715" s="22">
        <v>8</v>
      </c>
      <c r="W715" s="22">
        <v>3</v>
      </c>
      <c r="X715" s="22">
        <v>2</v>
      </c>
      <c r="AJ715" s="22">
        <v>9248761</v>
      </c>
      <c r="AK715" s="22">
        <v>5</v>
      </c>
      <c r="AL715" s="22">
        <v>4</v>
      </c>
      <c r="AM715" s="22">
        <v>7</v>
      </c>
      <c r="AN715" s="22">
        <v>3</v>
      </c>
    </row>
    <row r="716" spans="19:40">
      <c r="S716" s="22" t="s">
        <v>2134</v>
      </c>
      <c r="T716" s="22">
        <v>1</v>
      </c>
      <c r="U716" s="22">
        <v>3</v>
      </c>
      <c r="V716" s="22">
        <v>8</v>
      </c>
      <c r="W716" s="22">
        <v>3</v>
      </c>
      <c r="X716" s="22">
        <v>3</v>
      </c>
      <c r="AI716" s="253"/>
      <c r="AJ716" s="22" t="s">
        <v>2243</v>
      </c>
      <c r="AK716" s="22">
        <v>5</v>
      </c>
      <c r="AL716" s="22">
        <v>4</v>
      </c>
      <c r="AM716" s="22">
        <v>7</v>
      </c>
      <c r="AN716" s="22">
        <v>4</v>
      </c>
    </row>
    <row r="717" spans="19:40">
      <c r="S717" s="22" t="s">
        <v>2134</v>
      </c>
      <c r="T717" s="22">
        <v>1</v>
      </c>
      <c r="U717" s="22">
        <v>3</v>
      </c>
      <c r="V717" s="22">
        <v>8</v>
      </c>
      <c r="W717" s="22">
        <v>3</v>
      </c>
      <c r="X717" s="22">
        <v>4</v>
      </c>
      <c r="AJ717" s="22" t="s">
        <v>2691</v>
      </c>
      <c r="AK717" s="22">
        <v>6</v>
      </c>
      <c r="AL717" s="22">
        <v>1</v>
      </c>
      <c r="AM717" s="22">
        <v>1</v>
      </c>
      <c r="AN717" s="22">
        <v>1</v>
      </c>
    </row>
    <row r="718" spans="19:40">
      <c r="S718" s="22" t="s">
        <v>2134</v>
      </c>
      <c r="T718" s="22">
        <v>1</v>
      </c>
      <c r="U718" s="22">
        <v>3</v>
      </c>
      <c r="V718" s="22">
        <v>8</v>
      </c>
      <c r="W718" s="22">
        <v>4</v>
      </c>
      <c r="X718" s="22">
        <v>1</v>
      </c>
      <c r="AJ718" s="22" t="s">
        <v>2134</v>
      </c>
      <c r="AK718" s="22">
        <v>6</v>
      </c>
      <c r="AL718" s="22">
        <v>1</v>
      </c>
      <c r="AM718" s="22">
        <v>1</v>
      </c>
      <c r="AN718" s="22">
        <v>2</v>
      </c>
    </row>
    <row r="719" spans="19:40">
      <c r="S719" s="22" t="s">
        <v>2134</v>
      </c>
      <c r="T719" s="22">
        <v>1</v>
      </c>
      <c r="U719" s="22">
        <v>3</v>
      </c>
      <c r="V719" s="22">
        <v>8</v>
      </c>
      <c r="W719" s="22">
        <v>4</v>
      </c>
      <c r="X719" s="22">
        <v>2</v>
      </c>
      <c r="AJ719" s="22" t="s">
        <v>2134</v>
      </c>
      <c r="AK719" s="22">
        <v>6</v>
      </c>
      <c r="AL719" s="22">
        <v>1</v>
      </c>
      <c r="AM719" s="22">
        <v>1</v>
      </c>
      <c r="AN719" s="22">
        <v>3</v>
      </c>
    </row>
    <row r="720" spans="19:40">
      <c r="S720" s="22" t="s">
        <v>2134</v>
      </c>
      <c r="T720" s="22">
        <v>1</v>
      </c>
      <c r="U720" s="22">
        <v>3</v>
      </c>
      <c r="V720" s="22">
        <v>8</v>
      </c>
      <c r="W720" s="22">
        <v>4</v>
      </c>
      <c r="X720" s="22">
        <v>3</v>
      </c>
      <c r="AJ720" s="22" t="s">
        <v>2134</v>
      </c>
      <c r="AK720" s="22">
        <v>6</v>
      </c>
      <c r="AL720" s="22">
        <v>1</v>
      </c>
      <c r="AM720" s="22">
        <v>1</v>
      </c>
      <c r="AN720" s="22">
        <v>4</v>
      </c>
    </row>
    <row r="721" spans="19:40">
      <c r="S721" s="22" t="s">
        <v>2134</v>
      </c>
      <c r="T721" s="22">
        <v>1</v>
      </c>
      <c r="U721" s="22">
        <v>3</v>
      </c>
      <c r="V721" s="22">
        <v>8</v>
      </c>
      <c r="W721" s="22">
        <v>4</v>
      </c>
      <c r="X721" s="22">
        <v>4</v>
      </c>
      <c r="AJ721" s="22" t="s">
        <v>2134</v>
      </c>
      <c r="AK721" s="22">
        <v>6</v>
      </c>
      <c r="AL721" s="22">
        <v>1</v>
      </c>
      <c r="AM721" s="22">
        <v>1</v>
      </c>
      <c r="AN721" s="22">
        <v>5</v>
      </c>
    </row>
    <row r="722" spans="19:40">
      <c r="S722" s="22" t="s">
        <v>2134</v>
      </c>
      <c r="T722" s="22">
        <v>1</v>
      </c>
      <c r="U722" s="22">
        <v>3</v>
      </c>
      <c r="V722" s="22">
        <v>8</v>
      </c>
      <c r="W722" s="22">
        <v>5</v>
      </c>
      <c r="X722" s="22">
        <v>1</v>
      </c>
      <c r="AJ722" s="22" t="s">
        <v>2134</v>
      </c>
      <c r="AK722" s="22">
        <v>6</v>
      </c>
      <c r="AL722" s="22">
        <v>1</v>
      </c>
      <c r="AM722" s="22">
        <v>2</v>
      </c>
      <c r="AN722" s="22">
        <v>1</v>
      </c>
    </row>
    <row r="723" spans="19:40">
      <c r="S723" s="22" t="s">
        <v>2134</v>
      </c>
      <c r="T723" s="22">
        <v>1</v>
      </c>
      <c r="U723" s="22">
        <v>3</v>
      </c>
      <c r="V723" s="22">
        <v>8</v>
      </c>
      <c r="W723" s="22">
        <v>5</v>
      </c>
      <c r="X723" s="22">
        <v>2</v>
      </c>
      <c r="AJ723" s="22" t="s">
        <v>2134</v>
      </c>
      <c r="AK723" s="22">
        <v>6</v>
      </c>
      <c r="AL723" s="22">
        <v>1</v>
      </c>
      <c r="AM723" s="22">
        <v>2</v>
      </c>
      <c r="AN723" s="22">
        <v>2</v>
      </c>
    </row>
    <row r="724" spans="19:40">
      <c r="S724" s="22" t="s">
        <v>2134</v>
      </c>
      <c r="T724" s="22">
        <v>1</v>
      </c>
      <c r="U724" s="22">
        <v>3</v>
      </c>
      <c r="V724" s="22">
        <v>8</v>
      </c>
      <c r="W724" s="22">
        <v>5</v>
      </c>
      <c r="X724" s="22">
        <v>3</v>
      </c>
      <c r="AJ724" s="22" t="s">
        <v>2134</v>
      </c>
      <c r="AK724" s="22">
        <v>6</v>
      </c>
      <c r="AL724" s="22">
        <v>1</v>
      </c>
      <c r="AM724" s="22">
        <v>2</v>
      </c>
      <c r="AN724" s="22">
        <v>3</v>
      </c>
    </row>
    <row r="725" spans="19:40">
      <c r="S725" s="22" t="s">
        <v>2134</v>
      </c>
      <c r="T725" s="22">
        <v>1</v>
      </c>
      <c r="U725" s="22">
        <v>3</v>
      </c>
      <c r="V725" s="22">
        <v>8</v>
      </c>
      <c r="W725" s="22">
        <v>5</v>
      </c>
      <c r="X725" s="22">
        <v>4</v>
      </c>
      <c r="AJ725" s="22" t="s">
        <v>2134</v>
      </c>
      <c r="AK725" s="22">
        <v>6</v>
      </c>
      <c r="AL725" s="22">
        <v>1</v>
      </c>
      <c r="AM725" s="22">
        <v>2</v>
      </c>
      <c r="AN725" s="22">
        <v>4</v>
      </c>
    </row>
    <row r="726" spans="19:40">
      <c r="S726" s="22" t="s">
        <v>2134</v>
      </c>
      <c r="T726" s="22">
        <v>1</v>
      </c>
      <c r="U726" s="22">
        <v>3</v>
      </c>
      <c r="V726" s="22">
        <v>8</v>
      </c>
      <c r="W726" s="22">
        <v>6</v>
      </c>
      <c r="X726" s="22">
        <v>1</v>
      </c>
      <c r="AJ726" s="22" t="s">
        <v>2134</v>
      </c>
      <c r="AK726" s="22">
        <v>6</v>
      </c>
      <c r="AL726" s="22">
        <v>1</v>
      </c>
      <c r="AM726" s="22">
        <v>2</v>
      </c>
      <c r="AN726" s="22">
        <v>5</v>
      </c>
    </row>
    <row r="727" spans="19:40">
      <c r="S727" s="22" t="s">
        <v>2134</v>
      </c>
      <c r="T727" s="22">
        <v>1</v>
      </c>
      <c r="U727" s="22">
        <v>3</v>
      </c>
      <c r="V727" s="22">
        <v>8</v>
      </c>
      <c r="W727" s="22">
        <v>6</v>
      </c>
      <c r="X727" s="22">
        <v>2</v>
      </c>
      <c r="AJ727" s="22" t="s">
        <v>2134</v>
      </c>
      <c r="AK727" s="22">
        <v>6</v>
      </c>
      <c r="AL727" s="22">
        <v>1</v>
      </c>
      <c r="AM727" s="22">
        <v>3</v>
      </c>
      <c r="AN727" s="22">
        <v>1</v>
      </c>
    </row>
    <row r="728" spans="19:40">
      <c r="S728" s="22" t="s">
        <v>2134</v>
      </c>
      <c r="T728" s="22">
        <v>1</v>
      </c>
      <c r="U728" s="22">
        <v>3</v>
      </c>
      <c r="V728" s="22">
        <v>8</v>
      </c>
      <c r="W728" s="22">
        <v>6</v>
      </c>
      <c r="X728" s="22">
        <v>3</v>
      </c>
      <c r="AJ728" s="22" t="s">
        <v>2134</v>
      </c>
      <c r="AK728" s="22">
        <v>6</v>
      </c>
      <c r="AL728" s="22">
        <v>1</v>
      </c>
      <c r="AM728" s="22">
        <v>3</v>
      </c>
      <c r="AN728" s="22">
        <v>2</v>
      </c>
    </row>
    <row r="729" spans="19:40">
      <c r="S729" s="22" t="s">
        <v>2134</v>
      </c>
      <c r="T729" s="22">
        <v>1</v>
      </c>
      <c r="U729" s="22">
        <v>3</v>
      </c>
      <c r="V729" s="22">
        <v>8</v>
      </c>
      <c r="W729" s="22">
        <v>6</v>
      </c>
      <c r="X729" s="22">
        <v>4</v>
      </c>
      <c r="AJ729" s="22" t="s">
        <v>2134</v>
      </c>
      <c r="AK729" s="22">
        <v>6</v>
      </c>
      <c r="AL729" s="22">
        <v>1</v>
      </c>
      <c r="AM729" s="22">
        <v>3</v>
      </c>
      <c r="AN729" s="22">
        <v>3</v>
      </c>
    </row>
    <row r="730" spans="19:40">
      <c r="S730" s="22" t="s">
        <v>2134</v>
      </c>
      <c r="T730" s="22">
        <v>1</v>
      </c>
      <c r="U730" s="22">
        <v>3</v>
      </c>
      <c r="V730" s="22">
        <v>8</v>
      </c>
      <c r="W730" s="22">
        <v>7</v>
      </c>
      <c r="X730" s="22">
        <v>1</v>
      </c>
      <c r="AJ730" s="22" t="s">
        <v>2134</v>
      </c>
      <c r="AK730" s="22">
        <v>6</v>
      </c>
      <c r="AL730" s="22">
        <v>1</v>
      </c>
      <c r="AM730" s="22">
        <v>3</v>
      </c>
      <c r="AN730" s="22">
        <v>4</v>
      </c>
    </row>
    <row r="731" spans="19:40">
      <c r="S731" s="22" t="s">
        <v>2134</v>
      </c>
      <c r="T731" s="22">
        <v>1</v>
      </c>
      <c r="U731" s="22">
        <v>3</v>
      </c>
      <c r="V731" s="22">
        <v>8</v>
      </c>
      <c r="W731" s="22">
        <v>7</v>
      </c>
      <c r="X731" s="22">
        <v>2</v>
      </c>
      <c r="AJ731" s="22" t="s">
        <v>2134</v>
      </c>
      <c r="AK731" s="22">
        <v>6</v>
      </c>
      <c r="AL731" s="22">
        <v>1</v>
      </c>
      <c r="AM731" s="22">
        <v>3</v>
      </c>
      <c r="AN731" s="22">
        <v>5</v>
      </c>
    </row>
    <row r="732" spans="19:40">
      <c r="S732" s="22" t="s">
        <v>2134</v>
      </c>
      <c r="T732" s="22">
        <v>1</v>
      </c>
      <c r="U732" s="22">
        <v>3</v>
      </c>
      <c r="V732" s="22">
        <v>8</v>
      </c>
      <c r="W732" s="22">
        <v>7</v>
      </c>
      <c r="X732" s="22">
        <v>3</v>
      </c>
      <c r="AJ732" s="22" t="s">
        <v>2134</v>
      </c>
      <c r="AK732" s="22">
        <v>6</v>
      </c>
      <c r="AL732" s="22">
        <v>1</v>
      </c>
      <c r="AM732" s="22">
        <v>4</v>
      </c>
      <c r="AN732" s="22">
        <v>1</v>
      </c>
    </row>
    <row r="733" spans="19:40">
      <c r="S733" s="22" t="s">
        <v>2134</v>
      </c>
      <c r="T733" s="22">
        <v>1</v>
      </c>
      <c r="U733" s="22">
        <v>3</v>
      </c>
      <c r="V733" s="22">
        <v>8</v>
      </c>
      <c r="W733" s="22">
        <v>7</v>
      </c>
      <c r="X733" s="22">
        <v>4</v>
      </c>
      <c r="AJ733" s="22" t="s">
        <v>2134</v>
      </c>
      <c r="AK733" s="22">
        <v>6</v>
      </c>
      <c r="AL733" s="22">
        <v>1</v>
      </c>
      <c r="AM733" s="22">
        <v>4</v>
      </c>
      <c r="AN733" s="22">
        <v>2</v>
      </c>
    </row>
    <row r="734" spans="19:40">
      <c r="S734" s="22" t="s">
        <v>2134</v>
      </c>
      <c r="T734" s="22">
        <v>1</v>
      </c>
      <c r="U734" s="22">
        <v>3</v>
      </c>
      <c r="V734" s="22">
        <v>9</v>
      </c>
      <c r="W734" s="22">
        <v>1</v>
      </c>
      <c r="X734" s="22">
        <v>1</v>
      </c>
      <c r="AJ734" s="22" t="s">
        <v>2134</v>
      </c>
      <c r="AK734" s="22">
        <v>6</v>
      </c>
      <c r="AL734" s="22">
        <v>1</v>
      </c>
      <c r="AM734" s="22">
        <v>4</v>
      </c>
      <c r="AN734" s="22">
        <v>3</v>
      </c>
    </row>
    <row r="735" spans="19:40">
      <c r="S735" s="22" t="s">
        <v>2134</v>
      </c>
      <c r="T735" s="22">
        <v>1</v>
      </c>
      <c r="U735" s="22">
        <v>3</v>
      </c>
      <c r="V735" s="22">
        <v>9</v>
      </c>
      <c r="W735" s="22">
        <v>1</v>
      </c>
      <c r="X735" s="22">
        <v>2</v>
      </c>
      <c r="AJ735" s="22" t="s">
        <v>2134</v>
      </c>
      <c r="AK735" s="22">
        <v>6</v>
      </c>
      <c r="AL735" s="22">
        <v>1</v>
      </c>
      <c r="AM735" s="22">
        <v>4</v>
      </c>
      <c r="AN735" s="22">
        <v>4</v>
      </c>
    </row>
    <row r="736" spans="19:40">
      <c r="S736" s="22" t="s">
        <v>2134</v>
      </c>
      <c r="T736" s="22">
        <v>1</v>
      </c>
      <c r="U736" s="22">
        <v>3</v>
      </c>
      <c r="V736" s="22">
        <v>9</v>
      </c>
      <c r="W736" s="22">
        <v>1</v>
      </c>
      <c r="X736" s="22">
        <v>3</v>
      </c>
      <c r="AJ736" s="22" t="s">
        <v>2134</v>
      </c>
      <c r="AK736" s="22">
        <v>6</v>
      </c>
      <c r="AL736" s="22">
        <v>1</v>
      </c>
      <c r="AM736" s="22">
        <v>4</v>
      </c>
      <c r="AN736" s="22">
        <v>5</v>
      </c>
    </row>
    <row r="737" spans="19:40">
      <c r="S737" s="22" t="s">
        <v>2134</v>
      </c>
      <c r="T737" s="22">
        <v>1</v>
      </c>
      <c r="U737" s="22">
        <v>3</v>
      </c>
      <c r="V737" s="22">
        <v>9</v>
      </c>
      <c r="W737" s="22">
        <v>1</v>
      </c>
      <c r="X737" s="22">
        <v>4</v>
      </c>
      <c r="AJ737" s="22" t="s">
        <v>2134</v>
      </c>
      <c r="AK737" s="22">
        <v>6</v>
      </c>
      <c r="AL737" s="22">
        <v>1</v>
      </c>
      <c r="AM737" s="22">
        <v>5</v>
      </c>
      <c r="AN737" s="22">
        <v>1</v>
      </c>
    </row>
    <row r="738" spans="19:40">
      <c r="S738" s="22" t="s">
        <v>2134</v>
      </c>
      <c r="T738" s="22">
        <v>1</v>
      </c>
      <c r="U738" s="22">
        <v>3</v>
      </c>
      <c r="V738" s="22">
        <v>9</v>
      </c>
      <c r="W738" s="22">
        <v>2</v>
      </c>
      <c r="X738" s="22">
        <v>1</v>
      </c>
      <c r="AJ738" s="22" t="s">
        <v>2134</v>
      </c>
      <c r="AK738" s="22">
        <v>6</v>
      </c>
      <c r="AL738" s="22">
        <v>1</v>
      </c>
      <c r="AM738" s="22">
        <v>5</v>
      </c>
      <c r="AN738" s="22">
        <v>2</v>
      </c>
    </row>
    <row r="739" spans="19:40">
      <c r="S739" s="22" t="s">
        <v>2134</v>
      </c>
      <c r="T739" s="22">
        <v>1</v>
      </c>
      <c r="U739" s="22">
        <v>3</v>
      </c>
      <c r="V739" s="22">
        <v>9</v>
      </c>
      <c r="W739" s="22">
        <v>2</v>
      </c>
      <c r="X739" s="22">
        <v>2</v>
      </c>
      <c r="AJ739" s="22" t="s">
        <v>2134</v>
      </c>
      <c r="AK739" s="22">
        <v>6</v>
      </c>
      <c r="AL739" s="22">
        <v>1</v>
      </c>
      <c r="AM739" s="22">
        <v>5</v>
      </c>
      <c r="AN739" s="22">
        <v>3</v>
      </c>
    </row>
    <row r="740" spans="19:40">
      <c r="S740" s="22" t="s">
        <v>2134</v>
      </c>
      <c r="T740" s="22">
        <v>1</v>
      </c>
      <c r="U740" s="22">
        <v>3</v>
      </c>
      <c r="V740" s="22">
        <v>9</v>
      </c>
      <c r="W740" s="22">
        <v>2</v>
      </c>
      <c r="X740" s="22">
        <v>3</v>
      </c>
      <c r="AJ740" s="22" t="s">
        <v>2134</v>
      </c>
      <c r="AK740" s="22">
        <v>6</v>
      </c>
      <c r="AL740" s="22">
        <v>1</v>
      </c>
      <c r="AM740" s="22">
        <v>5</v>
      </c>
      <c r="AN740" s="22">
        <v>4</v>
      </c>
    </row>
    <row r="741" spans="19:40">
      <c r="S741" s="22" t="s">
        <v>2134</v>
      </c>
      <c r="T741" s="22">
        <v>1</v>
      </c>
      <c r="U741" s="22">
        <v>3</v>
      </c>
      <c r="V741" s="22">
        <v>9</v>
      </c>
      <c r="W741" s="22">
        <v>2</v>
      </c>
      <c r="X741" s="22">
        <v>4</v>
      </c>
      <c r="AJ741" s="22" t="s">
        <v>2134</v>
      </c>
      <c r="AK741" s="22">
        <v>6</v>
      </c>
      <c r="AL741" s="22">
        <v>1</v>
      </c>
      <c r="AM741" s="22">
        <v>5</v>
      </c>
      <c r="AN741" s="22">
        <v>5</v>
      </c>
    </row>
    <row r="742" spans="19:40">
      <c r="S742" s="22" t="s">
        <v>2134</v>
      </c>
      <c r="T742" s="22">
        <v>1</v>
      </c>
      <c r="U742" s="22">
        <v>3</v>
      </c>
      <c r="V742" s="22">
        <v>9</v>
      </c>
      <c r="W742" s="22">
        <v>3</v>
      </c>
      <c r="X742" s="22">
        <v>1</v>
      </c>
      <c r="AJ742" s="22" t="s">
        <v>2134</v>
      </c>
      <c r="AK742" s="22">
        <v>6</v>
      </c>
      <c r="AL742" s="22">
        <v>1</v>
      </c>
      <c r="AM742" s="22">
        <v>6</v>
      </c>
      <c r="AN742" s="22">
        <v>1</v>
      </c>
    </row>
    <row r="743" spans="19:40">
      <c r="S743" s="22" t="s">
        <v>2134</v>
      </c>
      <c r="T743" s="22">
        <v>1</v>
      </c>
      <c r="U743" s="22">
        <v>3</v>
      </c>
      <c r="V743" s="22">
        <v>9</v>
      </c>
      <c r="W743" s="22">
        <v>3</v>
      </c>
      <c r="X743" s="22">
        <v>2</v>
      </c>
      <c r="AJ743" s="22" t="s">
        <v>2134</v>
      </c>
      <c r="AK743" s="22">
        <v>6</v>
      </c>
      <c r="AL743" s="22">
        <v>1</v>
      </c>
      <c r="AM743" s="22">
        <v>6</v>
      </c>
      <c r="AN743" s="22">
        <v>2</v>
      </c>
    </row>
    <row r="744" spans="19:40">
      <c r="S744" s="22" t="s">
        <v>2134</v>
      </c>
      <c r="T744" s="22">
        <v>1</v>
      </c>
      <c r="U744" s="22">
        <v>3</v>
      </c>
      <c r="V744" s="22">
        <v>9</v>
      </c>
      <c r="W744" s="22">
        <v>3</v>
      </c>
      <c r="X744" s="22">
        <v>3</v>
      </c>
      <c r="AJ744" s="22" t="s">
        <v>2134</v>
      </c>
      <c r="AK744" s="22">
        <v>6</v>
      </c>
      <c r="AL744" s="22">
        <v>1</v>
      </c>
      <c r="AM744" s="22">
        <v>6</v>
      </c>
      <c r="AN744" s="22">
        <v>3</v>
      </c>
    </row>
    <row r="745" spans="19:40">
      <c r="S745" s="22" t="s">
        <v>2134</v>
      </c>
      <c r="T745" s="22">
        <v>1</v>
      </c>
      <c r="U745" s="22">
        <v>3</v>
      </c>
      <c r="V745" s="22">
        <v>9</v>
      </c>
      <c r="W745" s="22">
        <v>3</v>
      </c>
      <c r="X745" s="22">
        <v>4</v>
      </c>
      <c r="AJ745" s="22" t="s">
        <v>2134</v>
      </c>
      <c r="AK745" s="22">
        <v>6</v>
      </c>
      <c r="AL745" s="22">
        <v>1</v>
      </c>
      <c r="AM745" s="22">
        <v>6</v>
      </c>
      <c r="AN745" s="22">
        <v>4</v>
      </c>
    </row>
    <row r="746" spans="19:40">
      <c r="S746" s="22" t="s">
        <v>2134</v>
      </c>
      <c r="T746" s="22">
        <v>1</v>
      </c>
      <c r="U746" s="22">
        <v>3</v>
      </c>
      <c r="V746" s="22">
        <v>9</v>
      </c>
      <c r="W746" s="22">
        <v>4</v>
      </c>
      <c r="X746" s="22">
        <v>1</v>
      </c>
      <c r="AJ746" s="22" t="s">
        <v>2134</v>
      </c>
      <c r="AK746" s="22">
        <v>6</v>
      </c>
      <c r="AL746" s="22">
        <v>1</v>
      </c>
      <c r="AM746" s="22">
        <v>6</v>
      </c>
      <c r="AN746" s="22">
        <v>5</v>
      </c>
    </row>
    <row r="747" spans="19:40">
      <c r="S747" s="22" t="s">
        <v>2134</v>
      </c>
      <c r="T747" s="22">
        <v>1</v>
      </c>
      <c r="U747" s="22">
        <v>3</v>
      </c>
      <c r="V747" s="22">
        <v>9</v>
      </c>
      <c r="W747" s="22">
        <v>4</v>
      </c>
      <c r="X747" s="22">
        <v>2</v>
      </c>
      <c r="AJ747" s="22" t="s">
        <v>2134</v>
      </c>
      <c r="AK747" s="22">
        <v>6</v>
      </c>
      <c r="AL747" s="22">
        <v>1</v>
      </c>
      <c r="AM747" s="22">
        <v>7</v>
      </c>
      <c r="AN747" s="22">
        <v>1</v>
      </c>
    </row>
    <row r="748" spans="19:40">
      <c r="S748" s="22" t="s">
        <v>2134</v>
      </c>
      <c r="T748" s="22">
        <v>1</v>
      </c>
      <c r="U748" s="22">
        <v>3</v>
      </c>
      <c r="V748" s="22">
        <v>9</v>
      </c>
      <c r="W748" s="22">
        <v>4</v>
      </c>
      <c r="X748" s="22">
        <v>3</v>
      </c>
      <c r="AJ748" s="22" t="s">
        <v>2134</v>
      </c>
      <c r="AK748" s="22">
        <v>6</v>
      </c>
      <c r="AL748" s="22">
        <v>1</v>
      </c>
      <c r="AM748" s="22">
        <v>7</v>
      </c>
      <c r="AN748" s="22">
        <v>2</v>
      </c>
    </row>
    <row r="749" spans="19:40">
      <c r="S749" s="22" t="s">
        <v>2134</v>
      </c>
      <c r="T749" s="22">
        <v>1</v>
      </c>
      <c r="U749" s="22">
        <v>3</v>
      </c>
      <c r="V749" s="22">
        <v>9</v>
      </c>
      <c r="W749" s="22">
        <v>4</v>
      </c>
      <c r="X749" s="22">
        <v>4</v>
      </c>
      <c r="AJ749" s="22" t="s">
        <v>2134</v>
      </c>
      <c r="AK749" s="22">
        <v>6</v>
      </c>
      <c r="AL749" s="22">
        <v>1</v>
      </c>
      <c r="AM749" s="22">
        <v>7</v>
      </c>
      <c r="AN749" s="22">
        <v>3</v>
      </c>
    </row>
    <row r="750" spans="19:40">
      <c r="S750" s="22" t="s">
        <v>2134</v>
      </c>
      <c r="T750" s="22">
        <v>1</v>
      </c>
      <c r="U750" s="22">
        <v>3</v>
      </c>
      <c r="V750" s="22">
        <v>9</v>
      </c>
      <c r="W750" s="22">
        <v>5</v>
      </c>
      <c r="X750" s="22">
        <v>1</v>
      </c>
      <c r="AJ750" s="22" t="s">
        <v>2134</v>
      </c>
      <c r="AK750" s="22">
        <v>6</v>
      </c>
      <c r="AL750" s="22">
        <v>1</v>
      </c>
      <c r="AM750" s="22">
        <v>7</v>
      </c>
      <c r="AN750" s="22">
        <v>4</v>
      </c>
    </row>
    <row r="751" spans="19:40">
      <c r="S751" s="22" t="s">
        <v>2134</v>
      </c>
      <c r="T751" s="22">
        <v>1</v>
      </c>
      <c r="U751" s="22">
        <v>3</v>
      </c>
      <c r="V751" s="22">
        <v>9</v>
      </c>
      <c r="W751" s="22">
        <v>5</v>
      </c>
      <c r="X751" s="22">
        <v>2</v>
      </c>
      <c r="AJ751" s="22" t="s">
        <v>2134</v>
      </c>
      <c r="AK751" s="22">
        <v>6</v>
      </c>
      <c r="AL751" s="22">
        <v>1</v>
      </c>
      <c r="AM751" s="22">
        <v>7</v>
      </c>
      <c r="AN751" s="22">
        <v>5</v>
      </c>
    </row>
    <row r="752" spans="19:40">
      <c r="S752" s="22" t="s">
        <v>2134</v>
      </c>
      <c r="T752" s="22">
        <v>1</v>
      </c>
      <c r="U752" s="22">
        <v>3</v>
      </c>
      <c r="V752" s="22">
        <v>9</v>
      </c>
      <c r="W752" s="22">
        <v>5</v>
      </c>
      <c r="X752" s="22">
        <v>3</v>
      </c>
      <c r="AJ752" s="22" t="s">
        <v>2692</v>
      </c>
      <c r="AK752" s="22">
        <v>6</v>
      </c>
      <c r="AL752" s="22">
        <v>2</v>
      </c>
      <c r="AM752" s="22">
        <v>1</v>
      </c>
      <c r="AN752" s="22">
        <v>1</v>
      </c>
    </row>
    <row r="753" spans="18:40">
      <c r="S753" s="22" t="s">
        <v>2134</v>
      </c>
      <c r="T753" s="22">
        <v>1</v>
      </c>
      <c r="U753" s="22">
        <v>3</v>
      </c>
      <c r="V753" s="22">
        <v>9</v>
      </c>
      <c r="W753" s="22">
        <v>5</v>
      </c>
      <c r="X753" s="22">
        <v>4</v>
      </c>
      <c r="AJ753" s="22" t="s">
        <v>2134</v>
      </c>
      <c r="AK753" s="22">
        <v>6</v>
      </c>
      <c r="AL753" s="22">
        <v>2</v>
      </c>
      <c r="AM753" s="22">
        <v>1</v>
      </c>
      <c r="AN753" s="22">
        <v>2</v>
      </c>
    </row>
    <row r="754" spans="18:40">
      <c r="S754" s="22" t="s">
        <v>2134</v>
      </c>
      <c r="T754" s="22">
        <v>1</v>
      </c>
      <c r="U754" s="22">
        <v>3</v>
      </c>
      <c r="V754" s="22">
        <v>9</v>
      </c>
      <c r="W754" s="22">
        <v>6</v>
      </c>
      <c r="X754" s="22">
        <v>1</v>
      </c>
      <c r="AJ754" s="22" t="s">
        <v>2134</v>
      </c>
      <c r="AK754" s="22">
        <v>6</v>
      </c>
      <c r="AL754" s="22">
        <v>2</v>
      </c>
      <c r="AM754" s="22">
        <v>1</v>
      </c>
      <c r="AN754" s="22">
        <v>3</v>
      </c>
    </row>
    <row r="755" spans="18:40">
      <c r="S755" s="22" t="s">
        <v>2134</v>
      </c>
      <c r="T755" s="22">
        <v>1</v>
      </c>
      <c r="U755" s="22">
        <v>3</v>
      </c>
      <c r="V755" s="22">
        <v>9</v>
      </c>
      <c r="W755" s="22">
        <v>6</v>
      </c>
      <c r="X755" s="22">
        <v>2</v>
      </c>
      <c r="AJ755" s="22" t="s">
        <v>2134</v>
      </c>
      <c r="AK755" s="22">
        <v>6</v>
      </c>
      <c r="AL755" s="22">
        <v>2</v>
      </c>
      <c r="AM755" s="22">
        <v>1</v>
      </c>
      <c r="AN755" s="22">
        <v>4</v>
      </c>
    </row>
    <row r="756" spans="18:40">
      <c r="S756" s="22" t="s">
        <v>2134</v>
      </c>
      <c r="T756" s="22">
        <v>1</v>
      </c>
      <c r="U756" s="22">
        <v>3</v>
      </c>
      <c r="V756" s="22">
        <v>9</v>
      </c>
      <c r="W756" s="22">
        <v>6</v>
      </c>
      <c r="X756" s="22">
        <v>3</v>
      </c>
      <c r="AJ756" s="22" t="s">
        <v>2134</v>
      </c>
      <c r="AK756" s="22">
        <v>6</v>
      </c>
      <c r="AL756" s="22">
        <v>2</v>
      </c>
      <c r="AM756" s="22">
        <v>1</v>
      </c>
      <c r="AN756" s="22">
        <v>5</v>
      </c>
    </row>
    <row r="757" spans="18:40">
      <c r="S757" s="22" t="s">
        <v>2134</v>
      </c>
      <c r="T757" s="22">
        <v>1</v>
      </c>
      <c r="U757" s="22">
        <v>3</v>
      </c>
      <c r="V757" s="22">
        <v>9</v>
      </c>
      <c r="W757" s="22">
        <v>6</v>
      </c>
      <c r="X757" s="22">
        <v>4</v>
      </c>
      <c r="AJ757" s="22" t="s">
        <v>2693</v>
      </c>
      <c r="AK757" s="22">
        <v>6</v>
      </c>
      <c r="AL757" s="22">
        <v>2</v>
      </c>
      <c r="AM757" s="22">
        <v>2</v>
      </c>
      <c r="AN757" s="22">
        <v>1</v>
      </c>
    </row>
    <row r="758" spans="18:40">
      <c r="S758" s="22" t="s">
        <v>2134</v>
      </c>
      <c r="T758" s="22">
        <v>1</v>
      </c>
      <c r="U758" s="22">
        <v>3</v>
      </c>
      <c r="V758" s="22">
        <v>9</v>
      </c>
      <c r="W758" s="22">
        <v>7</v>
      </c>
      <c r="X758" s="22">
        <v>1</v>
      </c>
      <c r="AJ758" s="22">
        <v>9228876</v>
      </c>
      <c r="AK758" s="22">
        <v>6</v>
      </c>
      <c r="AL758" s="22">
        <v>2</v>
      </c>
      <c r="AM758" s="22">
        <v>2</v>
      </c>
      <c r="AN758" s="22">
        <v>2</v>
      </c>
    </row>
    <row r="759" spans="18:40">
      <c r="S759" s="22" t="s">
        <v>2134</v>
      </c>
      <c r="T759" s="22">
        <v>1</v>
      </c>
      <c r="U759" s="22">
        <v>3</v>
      </c>
      <c r="V759" s="22">
        <v>9</v>
      </c>
      <c r="W759" s="22">
        <v>7</v>
      </c>
      <c r="X759" s="22">
        <v>2</v>
      </c>
      <c r="AJ759" s="22">
        <v>9248729</v>
      </c>
      <c r="AK759" s="22">
        <v>6</v>
      </c>
      <c r="AL759" s="22">
        <v>2</v>
      </c>
      <c r="AM759" s="22">
        <v>2</v>
      </c>
      <c r="AN759" s="22">
        <v>3</v>
      </c>
    </row>
    <row r="760" spans="18:40">
      <c r="S760" s="22" t="s">
        <v>2134</v>
      </c>
      <c r="T760" s="22">
        <v>1</v>
      </c>
      <c r="U760" s="22">
        <v>3</v>
      </c>
      <c r="V760" s="22">
        <v>9</v>
      </c>
      <c r="W760" s="22">
        <v>7</v>
      </c>
      <c r="X760" s="22">
        <v>3</v>
      </c>
      <c r="AJ760" s="22">
        <v>9242926</v>
      </c>
      <c r="AK760" s="22">
        <v>6</v>
      </c>
      <c r="AL760" s="22">
        <v>2</v>
      </c>
      <c r="AM760" s="22">
        <v>2</v>
      </c>
      <c r="AN760" s="22">
        <v>4</v>
      </c>
    </row>
    <row r="761" spans="18:40">
      <c r="R761" s="252"/>
      <c r="S761" s="22" t="s">
        <v>2134</v>
      </c>
      <c r="T761" s="22">
        <v>1</v>
      </c>
      <c r="U761" s="22">
        <v>3</v>
      </c>
      <c r="V761" s="22">
        <v>9</v>
      </c>
      <c r="W761" s="22">
        <v>7</v>
      </c>
      <c r="X761" s="22">
        <v>4</v>
      </c>
      <c r="AJ761" s="22" t="s">
        <v>2134</v>
      </c>
      <c r="AK761" s="22">
        <v>6</v>
      </c>
      <c r="AL761" s="22">
        <v>2</v>
      </c>
      <c r="AM761" s="22">
        <v>2</v>
      </c>
      <c r="AN761" s="22">
        <v>5</v>
      </c>
    </row>
    <row r="762" spans="18:40">
      <c r="S762" s="22" t="s">
        <v>2134</v>
      </c>
      <c r="T762" s="22">
        <v>1</v>
      </c>
      <c r="U762" s="22">
        <v>4</v>
      </c>
      <c r="V762" s="22">
        <v>1</v>
      </c>
      <c r="W762" s="22">
        <v>1</v>
      </c>
      <c r="X762" s="22">
        <v>1</v>
      </c>
      <c r="AJ762" s="22" t="s">
        <v>2693</v>
      </c>
      <c r="AK762" s="22">
        <v>6</v>
      </c>
      <c r="AL762" s="22">
        <v>2</v>
      </c>
      <c r="AM762" s="22">
        <v>3</v>
      </c>
      <c r="AN762" s="22">
        <v>1</v>
      </c>
    </row>
    <row r="763" spans="18:40">
      <c r="S763" s="22" t="s">
        <v>2134</v>
      </c>
      <c r="T763" s="22">
        <v>1</v>
      </c>
      <c r="U763" s="22">
        <v>4</v>
      </c>
      <c r="V763" s="22">
        <v>1</v>
      </c>
      <c r="W763" s="22">
        <v>1</v>
      </c>
      <c r="X763" s="22">
        <v>2</v>
      </c>
      <c r="AJ763" s="22">
        <v>9228877</v>
      </c>
      <c r="AK763" s="22">
        <v>6</v>
      </c>
      <c r="AL763" s="22">
        <v>2</v>
      </c>
      <c r="AM763" s="22">
        <v>3</v>
      </c>
      <c r="AN763" s="22">
        <v>2</v>
      </c>
    </row>
    <row r="764" spans="18:40">
      <c r="S764" s="22" t="s">
        <v>2134</v>
      </c>
      <c r="T764" s="22">
        <v>1</v>
      </c>
      <c r="U764" s="22">
        <v>4</v>
      </c>
      <c r="V764" s="22">
        <v>1</v>
      </c>
      <c r="W764" s="22">
        <v>1</v>
      </c>
      <c r="X764" s="22">
        <v>3</v>
      </c>
      <c r="AJ764" s="22" t="s">
        <v>2243</v>
      </c>
      <c r="AK764" s="22">
        <v>6</v>
      </c>
      <c r="AL764" s="22">
        <v>2</v>
      </c>
      <c r="AM764" s="22">
        <v>3</v>
      </c>
      <c r="AN764" s="22">
        <v>3</v>
      </c>
    </row>
    <row r="765" spans="18:40">
      <c r="S765" s="22" t="s">
        <v>2134</v>
      </c>
      <c r="T765" s="22">
        <v>1</v>
      </c>
      <c r="U765" s="22">
        <v>4</v>
      </c>
      <c r="V765" s="22">
        <v>1</v>
      </c>
      <c r="W765" s="22">
        <v>1</v>
      </c>
      <c r="X765" s="22">
        <v>4</v>
      </c>
      <c r="AJ765" s="22">
        <v>9242927</v>
      </c>
      <c r="AK765" s="22">
        <v>6</v>
      </c>
      <c r="AL765" s="22">
        <v>2</v>
      </c>
      <c r="AM765" s="22">
        <v>3</v>
      </c>
      <c r="AN765" s="22">
        <v>4</v>
      </c>
    </row>
    <row r="766" spans="18:40">
      <c r="S766" s="22" t="s">
        <v>2134</v>
      </c>
      <c r="T766" s="22">
        <v>1</v>
      </c>
      <c r="U766" s="22">
        <v>4</v>
      </c>
      <c r="V766" s="22">
        <v>1</v>
      </c>
      <c r="W766" s="22">
        <v>2</v>
      </c>
      <c r="X766" s="22">
        <v>1</v>
      </c>
      <c r="AJ766" s="22" t="s">
        <v>2134</v>
      </c>
      <c r="AK766" s="22">
        <v>6</v>
      </c>
      <c r="AL766" s="22">
        <v>2</v>
      </c>
      <c r="AM766" s="22">
        <v>3</v>
      </c>
      <c r="AN766" s="22">
        <v>5</v>
      </c>
    </row>
    <row r="767" spans="18:40">
      <c r="S767" s="22" t="s">
        <v>2134</v>
      </c>
      <c r="T767" s="22">
        <v>1</v>
      </c>
      <c r="U767" s="22">
        <v>4</v>
      </c>
      <c r="V767" s="22">
        <v>1</v>
      </c>
      <c r="W767" s="22">
        <v>2</v>
      </c>
      <c r="X767" s="22">
        <v>2</v>
      </c>
      <c r="AJ767" s="22" t="s">
        <v>2693</v>
      </c>
      <c r="AK767" s="22">
        <v>6</v>
      </c>
      <c r="AL767" s="22">
        <v>2</v>
      </c>
      <c r="AM767" s="22">
        <v>4</v>
      </c>
      <c r="AN767" s="22">
        <v>1</v>
      </c>
    </row>
    <row r="768" spans="18:40">
      <c r="S768" s="22" t="s">
        <v>2134</v>
      </c>
      <c r="T768" s="22">
        <v>1</v>
      </c>
      <c r="U768" s="22">
        <v>4</v>
      </c>
      <c r="V768" s="22">
        <v>1</v>
      </c>
      <c r="W768" s="22">
        <v>2</v>
      </c>
      <c r="X768" s="22">
        <v>3</v>
      </c>
      <c r="AJ768" s="22">
        <v>9228878</v>
      </c>
      <c r="AK768" s="22">
        <v>6</v>
      </c>
      <c r="AL768" s="22">
        <v>2</v>
      </c>
      <c r="AM768" s="22">
        <v>4</v>
      </c>
      <c r="AN768" s="22">
        <v>2</v>
      </c>
    </row>
    <row r="769" spans="19:40">
      <c r="S769" s="22" t="s">
        <v>2134</v>
      </c>
      <c r="T769" s="22">
        <v>1</v>
      </c>
      <c r="U769" s="22">
        <v>4</v>
      </c>
      <c r="V769" s="22">
        <v>1</v>
      </c>
      <c r="W769" s="22">
        <v>2</v>
      </c>
      <c r="X769" s="22">
        <v>4</v>
      </c>
      <c r="AJ769" s="22">
        <v>9248730</v>
      </c>
      <c r="AK769" s="22">
        <v>6</v>
      </c>
      <c r="AL769" s="22">
        <v>2</v>
      </c>
      <c r="AM769" s="22">
        <v>4</v>
      </c>
      <c r="AN769" s="22">
        <v>3</v>
      </c>
    </row>
    <row r="770" spans="19:40">
      <c r="S770" s="22" t="s">
        <v>2134</v>
      </c>
      <c r="T770" s="22">
        <v>1</v>
      </c>
      <c r="U770" s="22">
        <v>4</v>
      </c>
      <c r="V770" s="22">
        <v>1</v>
      </c>
      <c r="W770" s="22">
        <v>3</v>
      </c>
      <c r="X770" s="22">
        <v>1</v>
      </c>
      <c r="AJ770" s="22">
        <v>9242928</v>
      </c>
      <c r="AK770" s="22">
        <v>6</v>
      </c>
      <c r="AL770" s="22">
        <v>2</v>
      </c>
      <c r="AM770" s="22">
        <v>4</v>
      </c>
      <c r="AN770" s="22">
        <v>4</v>
      </c>
    </row>
    <row r="771" spans="19:40">
      <c r="S771" s="22" t="s">
        <v>2134</v>
      </c>
      <c r="T771" s="22">
        <v>1</v>
      </c>
      <c r="U771" s="22">
        <v>4</v>
      </c>
      <c r="V771" s="22">
        <v>1</v>
      </c>
      <c r="W771" s="22">
        <v>3</v>
      </c>
      <c r="X771" s="22">
        <v>2</v>
      </c>
      <c r="AJ771" s="22" t="s">
        <v>2134</v>
      </c>
      <c r="AK771" s="22">
        <v>6</v>
      </c>
      <c r="AL771" s="22">
        <v>2</v>
      </c>
      <c r="AM771" s="22">
        <v>4</v>
      </c>
      <c r="AN771" s="22">
        <v>5</v>
      </c>
    </row>
    <row r="772" spans="19:40">
      <c r="S772" s="22" t="s">
        <v>2134</v>
      </c>
      <c r="T772" s="22">
        <v>1</v>
      </c>
      <c r="U772" s="22">
        <v>4</v>
      </c>
      <c r="V772" s="22">
        <v>1</v>
      </c>
      <c r="W772" s="22">
        <v>3</v>
      </c>
      <c r="X772" s="22">
        <v>3</v>
      </c>
      <c r="AJ772" s="22" t="s">
        <v>2693</v>
      </c>
      <c r="AK772" s="22">
        <v>6</v>
      </c>
      <c r="AL772" s="22">
        <v>2</v>
      </c>
      <c r="AM772" s="22">
        <v>5</v>
      </c>
      <c r="AN772" s="22">
        <v>1</v>
      </c>
    </row>
    <row r="773" spans="19:40">
      <c r="S773" s="22" t="s">
        <v>2134</v>
      </c>
      <c r="T773" s="22">
        <v>1</v>
      </c>
      <c r="U773" s="22">
        <v>4</v>
      </c>
      <c r="V773" s="22">
        <v>1</v>
      </c>
      <c r="W773" s="22">
        <v>3</v>
      </c>
      <c r="X773" s="22">
        <v>4</v>
      </c>
      <c r="AJ773" s="22">
        <v>9228889</v>
      </c>
      <c r="AK773" s="22">
        <v>6</v>
      </c>
      <c r="AL773" s="22">
        <v>2</v>
      </c>
      <c r="AM773" s="22">
        <v>5</v>
      </c>
      <c r="AN773" s="22">
        <v>2</v>
      </c>
    </row>
    <row r="774" spans="19:40">
      <c r="S774" s="22" t="s">
        <v>2134</v>
      </c>
      <c r="T774" s="22">
        <v>1</v>
      </c>
      <c r="U774" s="22">
        <v>4</v>
      </c>
      <c r="V774" s="22">
        <v>1</v>
      </c>
      <c r="W774" s="22">
        <v>4</v>
      </c>
      <c r="X774" s="22">
        <v>1</v>
      </c>
      <c r="AJ774" s="22">
        <v>9228915</v>
      </c>
      <c r="AK774" s="22">
        <v>6</v>
      </c>
      <c r="AL774" s="22">
        <v>2</v>
      </c>
      <c r="AM774" s="22">
        <v>5</v>
      </c>
      <c r="AN774" s="22">
        <v>3</v>
      </c>
    </row>
    <row r="775" spans="19:40">
      <c r="S775" s="22" t="s">
        <v>2134</v>
      </c>
      <c r="T775" s="22">
        <v>1</v>
      </c>
      <c r="U775" s="22">
        <v>4</v>
      </c>
      <c r="V775" s="22">
        <v>1</v>
      </c>
      <c r="W775" s="22">
        <v>4</v>
      </c>
      <c r="X775" s="22">
        <v>2</v>
      </c>
      <c r="AJ775" s="22">
        <v>9242929</v>
      </c>
      <c r="AK775" s="22">
        <v>6</v>
      </c>
      <c r="AL775" s="22">
        <v>2</v>
      </c>
      <c r="AM775" s="22">
        <v>5</v>
      </c>
      <c r="AN775" s="22">
        <v>4</v>
      </c>
    </row>
    <row r="776" spans="19:40">
      <c r="S776" s="22" t="s">
        <v>2134</v>
      </c>
      <c r="T776" s="22">
        <v>1</v>
      </c>
      <c r="U776" s="22">
        <v>4</v>
      </c>
      <c r="V776" s="22">
        <v>1</v>
      </c>
      <c r="W776" s="22">
        <v>4</v>
      </c>
      <c r="X776" s="22">
        <v>3</v>
      </c>
      <c r="AJ776" s="22" t="s">
        <v>2134</v>
      </c>
      <c r="AK776" s="22">
        <v>6</v>
      </c>
      <c r="AL776" s="22">
        <v>2</v>
      </c>
      <c r="AM776" s="22">
        <v>5</v>
      </c>
      <c r="AN776" s="22">
        <v>5</v>
      </c>
    </row>
    <row r="777" spans="19:40">
      <c r="S777" s="22" t="s">
        <v>2134</v>
      </c>
      <c r="T777" s="22">
        <v>1</v>
      </c>
      <c r="U777" s="22">
        <v>4</v>
      </c>
      <c r="V777" s="22">
        <v>1</v>
      </c>
      <c r="W777" s="22">
        <v>4</v>
      </c>
      <c r="X777" s="22">
        <v>4</v>
      </c>
      <c r="AJ777" s="22" t="s">
        <v>2693</v>
      </c>
      <c r="AK777" s="22">
        <v>6</v>
      </c>
      <c r="AL777" s="22">
        <v>2</v>
      </c>
      <c r="AM777" s="22">
        <v>6</v>
      </c>
      <c r="AN777" s="22">
        <v>1</v>
      </c>
    </row>
    <row r="778" spans="19:40">
      <c r="S778" s="22" t="s">
        <v>2134</v>
      </c>
      <c r="T778" s="22">
        <v>1</v>
      </c>
      <c r="U778" s="22">
        <v>4</v>
      </c>
      <c r="V778" s="22">
        <v>1</v>
      </c>
      <c r="W778" s="22">
        <v>5</v>
      </c>
      <c r="X778" s="22">
        <v>1</v>
      </c>
      <c r="AJ778" s="22">
        <v>9228890</v>
      </c>
      <c r="AK778" s="22">
        <v>6</v>
      </c>
      <c r="AL778" s="22">
        <v>2</v>
      </c>
      <c r="AM778" s="22">
        <v>6</v>
      </c>
      <c r="AN778" s="22">
        <v>2</v>
      </c>
    </row>
    <row r="779" spans="19:40">
      <c r="S779" s="22" t="s">
        <v>2134</v>
      </c>
      <c r="T779" s="22">
        <v>1</v>
      </c>
      <c r="U779" s="22">
        <v>4</v>
      </c>
      <c r="V779" s="22">
        <v>1</v>
      </c>
      <c r="W779" s="22">
        <v>5</v>
      </c>
      <c r="X779" s="22">
        <v>2</v>
      </c>
      <c r="AJ779" s="22">
        <v>9228916</v>
      </c>
      <c r="AK779" s="22">
        <v>6</v>
      </c>
      <c r="AL779" s="22">
        <v>2</v>
      </c>
      <c r="AM779" s="22">
        <v>6</v>
      </c>
      <c r="AN779" s="22">
        <v>3</v>
      </c>
    </row>
    <row r="780" spans="19:40">
      <c r="S780" s="22" t="s">
        <v>2134</v>
      </c>
      <c r="T780" s="22">
        <v>1</v>
      </c>
      <c r="U780" s="22">
        <v>4</v>
      </c>
      <c r="V780" s="22">
        <v>1</v>
      </c>
      <c r="W780" s="22">
        <v>5</v>
      </c>
      <c r="X780" s="22">
        <v>3</v>
      </c>
      <c r="AJ780" s="22">
        <v>9239731</v>
      </c>
      <c r="AK780" s="22">
        <v>6</v>
      </c>
      <c r="AL780" s="22">
        <v>2</v>
      </c>
      <c r="AM780" s="22">
        <v>6</v>
      </c>
      <c r="AN780" s="22">
        <v>4</v>
      </c>
    </row>
    <row r="781" spans="19:40">
      <c r="S781" s="22" t="s">
        <v>2134</v>
      </c>
      <c r="T781" s="22">
        <v>1</v>
      </c>
      <c r="U781" s="22">
        <v>4</v>
      </c>
      <c r="V781" s="22">
        <v>1</v>
      </c>
      <c r="W781" s="22">
        <v>5</v>
      </c>
      <c r="X781" s="22">
        <v>4</v>
      </c>
      <c r="AJ781" s="22" t="s">
        <v>2134</v>
      </c>
      <c r="AK781" s="22">
        <v>6</v>
      </c>
      <c r="AL781" s="22">
        <v>2</v>
      </c>
      <c r="AM781" s="22">
        <v>6</v>
      </c>
      <c r="AN781" s="22">
        <v>5</v>
      </c>
    </row>
    <row r="782" spans="19:40">
      <c r="S782" s="22" t="s">
        <v>2134</v>
      </c>
      <c r="T782" s="22">
        <v>1</v>
      </c>
      <c r="U782" s="22">
        <v>4</v>
      </c>
      <c r="V782" s="22">
        <v>1</v>
      </c>
      <c r="W782" s="22">
        <v>6</v>
      </c>
      <c r="X782" s="22">
        <v>1</v>
      </c>
      <c r="AJ782" s="22" t="s">
        <v>2693</v>
      </c>
      <c r="AK782" s="22">
        <v>6</v>
      </c>
      <c r="AL782" s="22">
        <v>2</v>
      </c>
      <c r="AM782" s="22">
        <v>7</v>
      </c>
      <c r="AN782" s="22">
        <v>1</v>
      </c>
    </row>
    <row r="783" spans="19:40">
      <c r="S783" s="22" t="s">
        <v>2134</v>
      </c>
      <c r="T783" s="22">
        <v>1</v>
      </c>
      <c r="U783" s="22">
        <v>4</v>
      </c>
      <c r="V783" s="22">
        <v>1</v>
      </c>
      <c r="W783" s="22">
        <v>6</v>
      </c>
      <c r="X783" s="22">
        <v>2</v>
      </c>
      <c r="AJ783" s="22">
        <v>9228891</v>
      </c>
      <c r="AK783" s="22">
        <v>6</v>
      </c>
      <c r="AL783" s="22">
        <v>2</v>
      </c>
      <c r="AM783" s="22">
        <v>7</v>
      </c>
      <c r="AN783" s="22">
        <v>2</v>
      </c>
    </row>
    <row r="784" spans="19:40">
      <c r="S784" s="22" t="s">
        <v>2134</v>
      </c>
      <c r="T784" s="22">
        <v>1</v>
      </c>
      <c r="U784" s="22">
        <v>4</v>
      </c>
      <c r="V784" s="22">
        <v>1</v>
      </c>
      <c r="W784" s="22">
        <v>6</v>
      </c>
      <c r="X784" s="22">
        <v>3</v>
      </c>
      <c r="AJ784" s="22">
        <v>9248731</v>
      </c>
      <c r="AK784" s="22">
        <v>6</v>
      </c>
      <c r="AL784" s="22">
        <v>2</v>
      </c>
      <c r="AM784" s="22">
        <v>7</v>
      </c>
      <c r="AN784" s="22">
        <v>3</v>
      </c>
    </row>
    <row r="785" spans="19:40">
      <c r="S785" s="22" t="s">
        <v>2134</v>
      </c>
      <c r="T785" s="22">
        <v>1</v>
      </c>
      <c r="U785" s="22">
        <v>4</v>
      </c>
      <c r="V785" s="22">
        <v>1</v>
      </c>
      <c r="W785" s="22">
        <v>6</v>
      </c>
      <c r="X785" s="22">
        <v>4</v>
      </c>
      <c r="AJ785" s="22">
        <v>9242930</v>
      </c>
      <c r="AK785" s="22">
        <v>6</v>
      </c>
      <c r="AL785" s="22">
        <v>2</v>
      </c>
      <c r="AM785" s="22">
        <v>7</v>
      </c>
      <c r="AN785" s="22">
        <v>4</v>
      </c>
    </row>
    <row r="786" spans="19:40">
      <c r="S786" s="22" t="s">
        <v>2134</v>
      </c>
      <c r="T786" s="22">
        <v>1</v>
      </c>
      <c r="U786" s="22">
        <v>4</v>
      </c>
      <c r="V786" s="22">
        <v>1</v>
      </c>
      <c r="W786" s="22">
        <v>7</v>
      </c>
      <c r="X786" s="22">
        <v>1</v>
      </c>
      <c r="AJ786" s="22" t="s">
        <v>2134</v>
      </c>
      <c r="AK786" s="22">
        <v>6</v>
      </c>
      <c r="AL786" s="22">
        <v>2</v>
      </c>
      <c r="AM786" s="22">
        <v>7</v>
      </c>
      <c r="AN786" s="22">
        <v>5</v>
      </c>
    </row>
    <row r="787" spans="19:40">
      <c r="S787" s="22" t="s">
        <v>2134</v>
      </c>
      <c r="T787" s="22">
        <v>1</v>
      </c>
      <c r="U787" s="22">
        <v>4</v>
      </c>
      <c r="V787" s="22">
        <v>1</v>
      </c>
      <c r="W787" s="22">
        <v>7</v>
      </c>
      <c r="X787" s="22">
        <v>2</v>
      </c>
      <c r="AJ787" s="22" t="s">
        <v>2692</v>
      </c>
      <c r="AK787" s="22">
        <v>6</v>
      </c>
      <c r="AL787" s="22">
        <v>3</v>
      </c>
      <c r="AM787" s="22">
        <v>1</v>
      </c>
      <c r="AN787" s="22">
        <v>1</v>
      </c>
    </row>
    <row r="788" spans="19:40">
      <c r="S788" s="22" t="s">
        <v>2134</v>
      </c>
      <c r="T788" s="22">
        <v>1</v>
      </c>
      <c r="U788" s="22">
        <v>4</v>
      </c>
      <c r="V788" s="22">
        <v>1</v>
      </c>
      <c r="W788" s="22">
        <v>7</v>
      </c>
      <c r="X788" s="22">
        <v>3</v>
      </c>
      <c r="AJ788" s="22" t="s">
        <v>2134</v>
      </c>
      <c r="AK788" s="22">
        <v>6</v>
      </c>
      <c r="AL788" s="22">
        <v>3</v>
      </c>
      <c r="AM788" s="22">
        <v>1</v>
      </c>
      <c r="AN788" s="22">
        <v>2</v>
      </c>
    </row>
    <row r="789" spans="19:40">
      <c r="S789" s="22" t="s">
        <v>2134</v>
      </c>
      <c r="T789" s="22">
        <v>1</v>
      </c>
      <c r="U789" s="22">
        <v>4</v>
      </c>
      <c r="V789" s="22">
        <v>1</v>
      </c>
      <c r="W789" s="22">
        <v>7</v>
      </c>
      <c r="X789" s="22">
        <v>4</v>
      </c>
      <c r="AJ789" s="22" t="s">
        <v>2134</v>
      </c>
      <c r="AK789" s="22">
        <v>6</v>
      </c>
      <c r="AL789" s="22">
        <v>3</v>
      </c>
      <c r="AM789" s="22">
        <v>1</v>
      </c>
      <c r="AN789" s="22">
        <v>3</v>
      </c>
    </row>
    <row r="790" spans="19:40">
      <c r="S790" s="22" t="s">
        <v>2134</v>
      </c>
      <c r="T790" s="22">
        <v>1</v>
      </c>
      <c r="U790" s="22">
        <v>4</v>
      </c>
      <c r="V790" s="22">
        <v>2</v>
      </c>
      <c r="W790" s="22">
        <v>1</v>
      </c>
      <c r="X790" s="22">
        <v>1</v>
      </c>
      <c r="AJ790" s="22" t="s">
        <v>2134</v>
      </c>
      <c r="AK790" s="22">
        <v>6</v>
      </c>
      <c r="AL790" s="22">
        <v>3</v>
      </c>
      <c r="AM790" s="22">
        <v>1</v>
      </c>
      <c r="AN790" s="22">
        <v>4</v>
      </c>
    </row>
    <row r="791" spans="19:40">
      <c r="S791" s="22" t="s">
        <v>2134</v>
      </c>
      <c r="T791" s="22">
        <v>1</v>
      </c>
      <c r="U791" s="22">
        <v>4</v>
      </c>
      <c r="V791" s="22">
        <v>2</v>
      </c>
      <c r="W791" s="22">
        <v>1</v>
      </c>
      <c r="X791" s="22">
        <v>2</v>
      </c>
      <c r="AJ791" s="22" t="s">
        <v>2134</v>
      </c>
      <c r="AK791" s="22">
        <v>6</v>
      </c>
      <c r="AL791" s="22">
        <v>3</v>
      </c>
      <c r="AM791" s="22">
        <v>1</v>
      </c>
      <c r="AN791" s="22">
        <v>5</v>
      </c>
    </row>
    <row r="792" spans="19:40">
      <c r="S792" s="22" t="s">
        <v>2134</v>
      </c>
      <c r="T792" s="22">
        <v>1</v>
      </c>
      <c r="U792" s="22">
        <v>4</v>
      </c>
      <c r="V792" s="22">
        <v>2</v>
      </c>
      <c r="W792" s="22">
        <v>1</v>
      </c>
      <c r="X792" s="22">
        <v>3</v>
      </c>
      <c r="AJ792" s="22" t="s">
        <v>2693</v>
      </c>
      <c r="AK792" s="22">
        <v>6</v>
      </c>
      <c r="AL792" s="22">
        <v>3</v>
      </c>
      <c r="AM792" s="22">
        <v>2</v>
      </c>
      <c r="AN792" s="22">
        <v>1</v>
      </c>
    </row>
    <row r="793" spans="19:40">
      <c r="S793" s="22" t="s">
        <v>2134</v>
      </c>
      <c r="T793" s="22">
        <v>1</v>
      </c>
      <c r="U793" s="22">
        <v>4</v>
      </c>
      <c r="V793" s="22">
        <v>2</v>
      </c>
      <c r="W793" s="22">
        <v>1</v>
      </c>
      <c r="X793" s="22">
        <v>4</v>
      </c>
      <c r="AJ793" s="22">
        <v>9230044</v>
      </c>
      <c r="AK793" s="22">
        <v>6</v>
      </c>
      <c r="AL793" s="22">
        <v>3</v>
      </c>
      <c r="AM793" s="22">
        <v>2</v>
      </c>
      <c r="AN793" s="22">
        <v>2</v>
      </c>
    </row>
    <row r="794" spans="19:40">
      <c r="S794" s="22" t="s">
        <v>2134</v>
      </c>
      <c r="T794" s="22">
        <v>1</v>
      </c>
      <c r="U794" s="22">
        <v>4</v>
      </c>
      <c r="V794" s="22">
        <v>2</v>
      </c>
      <c r="W794" s="22">
        <v>2</v>
      </c>
      <c r="X794" s="22">
        <v>1</v>
      </c>
      <c r="AJ794" s="22">
        <v>9248740</v>
      </c>
      <c r="AK794" s="22">
        <v>6</v>
      </c>
      <c r="AL794" s="22">
        <v>3</v>
      </c>
      <c r="AM794" s="22">
        <v>2</v>
      </c>
      <c r="AN794" s="22">
        <v>3</v>
      </c>
    </row>
    <row r="795" spans="19:40">
      <c r="S795" s="22" t="s">
        <v>2134</v>
      </c>
      <c r="T795" s="22">
        <v>1</v>
      </c>
      <c r="U795" s="22">
        <v>4</v>
      </c>
      <c r="V795" s="22">
        <v>2</v>
      </c>
      <c r="W795" s="22">
        <v>2</v>
      </c>
      <c r="X795" s="22">
        <v>2</v>
      </c>
      <c r="AJ795" s="22" t="s">
        <v>2243</v>
      </c>
      <c r="AK795" s="22">
        <v>6</v>
      </c>
      <c r="AL795" s="22">
        <v>3</v>
      </c>
      <c r="AM795" s="22">
        <v>2</v>
      </c>
      <c r="AN795" s="22">
        <v>4</v>
      </c>
    </row>
    <row r="796" spans="19:40">
      <c r="S796" s="22" t="s">
        <v>2134</v>
      </c>
      <c r="T796" s="22">
        <v>1</v>
      </c>
      <c r="U796" s="22">
        <v>4</v>
      </c>
      <c r="V796" s="22">
        <v>2</v>
      </c>
      <c r="W796" s="22">
        <v>2</v>
      </c>
      <c r="X796" s="22">
        <v>3</v>
      </c>
      <c r="AJ796" s="22" t="s">
        <v>2134</v>
      </c>
      <c r="AK796" s="22">
        <v>6</v>
      </c>
      <c r="AL796" s="22">
        <v>3</v>
      </c>
      <c r="AM796" s="22">
        <v>2</v>
      </c>
      <c r="AN796" s="22">
        <v>5</v>
      </c>
    </row>
    <row r="797" spans="19:40">
      <c r="S797" s="22" t="s">
        <v>2134</v>
      </c>
      <c r="T797" s="22">
        <v>1</v>
      </c>
      <c r="U797" s="22">
        <v>4</v>
      </c>
      <c r="V797" s="22">
        <v>2</v>
      </c>
      <c r="W797" s="22">
        <v>2</v>
      </c>
      <c r="X797" s="22">
        <v>4</v>
      </c>
      <c r="AJ797" s="22" t="s">
        <v>2693</v>
      </c>
      <c r="AK797" s="22">
        <v>6</v>
      </c>
      <c r="AL797" s="22">
        <v>3</v>
      </c>
      <c r="AM797" s="22">
        <v>3</v>
      </c>
      <c r="AN797" s="22">
        <v>1</v>
      </c>
    </row>
    <row r="798" spans="19:40">
      <c r="S798" s="22" t="s">
        <v>2134</v>
      </c>
      <c r="T798" s="22">
        <v>1</v>
      </c>
      <c r="U798" s="22">
        <v>4</v>
      </c>
      <c r="V798" s="22">
        <v>2</v>
      </c>
      <c r="W798" s="22">
        <v>3</v>
      </c>
      <c r="X798" s="22">
        <v>1</v>
      </c>
      <c r="AJ798" s="22">
        <v>9230045</v>
      </c>
      <c r="AK798" s="22">
        <v>6</v>
      </c>
      <c r="AL798" s="22">
        <v>3</v>
      </c>
      <c r="AM798" s="22">
        <v>3</v>
      </c>
      <c r="AN798" s="22">
        <v>2</v>
      </c>
    </row>
    <row r="799" spans="19:40">
      <c r="S799" s="22" t="s">
        <v>2134</v>
      </c>
      <c r="T799" s="22">
        <v>1</v>
      </c>
      <c r="U799" s="22">
        <v>4</v>
      </c>
      <c r="V799" s="22">
        <v>2</v>
      </c>
      <c r="W799" s="22">
        <v>3</v>
      </c>
      <c r="X799" s="22">
        <v>2</v>
      </c>
      <c r="AJ799" s="22" t="s">
        <v>2243</v>
      </c>
      <c r="AK799" s="22">
        <v>6</v>
      </c>
      <c r="AL799" s="22">
        <v>3</v>
      </c>
      <c r="AM799" s="22">
        <v>3</v>
      </c>
      <c r="AN799" s="22">
        <v>3</v>
      </c>
    </row>
    <row r="800" spans="19:40">
      <c r="S800" s="22" t="s">
        <v>2134</v>
      </c>
      <c r="T800" s="22">
        <v>1</v>
      </c>
      <c r="U800" s="22">
        <v>4</v>
      </c>
      <c r="V800" s="22">
        <v>2</v>
      </c>
      <c r="W800" s="22">
        <v>3</v>
      </c>
      <c r="X800" s="22">
        <v>3</v>
      </c>
      <c r="AJ800" s="22" t="s">
        <v>2243</v>
      </c>
      <c r="AK800" s="22">
        <v>6</v>
      </c>
      <c r="AL800" s="22">
        <v>3</v>
      </c>
      <c r="AM800" s="22">
        <v>3</v>
      </c>
      <c r="AN800" s="22">
        <v>4</v>
      </c>
    </row>
    <row r="801" spans="19:40">
      <c r="S801" s="22" t="s">
        <v>2134</v>
      </c>
      <c r="T801" s="22">
        <v>1</v>
      </c>
      <c r="U801" s="22">
        <v>4</v>
      </c>
      <c r="V801" s="22">
        <v>2</v>
      </c>
      <c r="W801" s="22">
        <v>3</v>
      </c>
      <c r="X801" s="22">
        <v>4</v>
      </c>
      <c r="AJ801" s="22" t="s">
        <v>2134</v>
      </c>
      <c r="AK801" s="22">
        <v>6</v>
      </c>
      <c r="AL801" s="22">
        <v>3</v>
      </c>
      <c r="AM801" s="22">
        <v>3</v>
      </c>
      <c r="AN801" s="22">
        <v>5</v>
      </c>
    </row>
    <row r="802" spans="19:40">
      <c r="S802" s="22" t="s">
        <v>2134</v>
      </c>
      <c r="T802" s="22">
        <v>1</v>
      </c>
      <c r="U802" s="22">
        <v>4</v>
      </c>
      <c r="V802" s="22">
        <v>2</v>
      </c>
      <c r="W802" s="22">
        <v>4</v>
      </c>
      <c r="X802" s="22">
        <v>1</v>
      </c>
      <c r="AJ802" s="22" t="s">
        <v>2693</v>
      </c>
      <c r="AK802" s="22">
        <v>6</v>
      </c>
      <c r="AL802" s="22">
        <v>3</v>
      </c>
      <c r="AM802" s="22">
        <v>4</v>
      </c>
      <c r="AN802" s="22">
        <v>1</v>
      </c>
    </row>
    <row r="803" spans="19:40">
      <c r="S803" s="22" t="s">
        <v>2134</v>
      </c>
      <c r="T803" s="22">
        <v>1</v>
      </c>
      <c r="U803" s="22">
        <v>4</v>
      </c>
      <c r="V803" s="22">
        <v>2</v>
      </c>
      <c r="W803" s="22">
        <v>4</v>
      </c>
      <c r="X803" s="22">
        <v>2</v>
      </c>
      <c r="AJ803" s="22">
        <v>9230046</v>
      </c>
      <c r="AK803" s="22">
        <v>6</v>
      </c>
      <c r="AL803" s="22">
        <v>3</v>
      </c>
      <c r="AM803" s="22">
        <v>4</v>
      </c>
      <c r="AN803" s="22">
        <v>2</v>
      </c>
    </row>
    <row r="804" spans="19:40">
      <c r="S804" s="22" t="s">
        <v>2134</v>
      </c>
      <c r="T804" s="22">
        <v>1</v>
      </c>
      <c r="U804" s="22">
        <v>4</v>
      </c>
      <c r="V804" s="22">
        <v>2</v>
      </c>
      <c r="W804" s="22">
        <v>4</v>
      </c>
      <c r="X804" s="22">
        <v>3</v>
      </c>
      <c r="AJ804" s="22">
        <v>9248741</v>
      </c>
      <c r="AK804" s="22">
        <v>6</v>
      </c>
      <c r="AL804" s="22">
        <v>3</v>
      </c>
      <c r="AM804" s="22">
        <v>4</v>
      </c>
      <c r="AN804" s="22">
        <v>3</v>
      </c>
    </row>
    <row r="805" spans="19:40">
      <c r="S805" s="22" t="s">
        <v>2134</v>
      </c>
      <c r="T805" s="22">
        <v>1</v>
      </c>
      <c r="U805" s="22">
        <v>4</v>
      </c>
      <c r="V805" s="22">
        <v>2</v>
      </c>
      <c r="W805" s="22">
        <v>4</v>
      </c>
      <c r="X805" s="22">
        <v>4</v>
      </c>
      <c r="AJ805" s="22" t="s">
        <v>2243</v>
      </c>
      <c r="AK805" s="22">
        <v>6</v>
      </c>
      <c r="AL805" s="22">
        <v>3</v>
      </c>
      <c r="AM805" s="22">
        <v>4</v>
      </c>
      <c r="AN805" s="22">
        <v>4</v>
      </c>
    </row>
    <row r="806" spans="19:40">
      <c r="S806" s="22" t="s">
        <v>2134</v>
      </c>
      <c r="T806" s="22">
        <v>1</v>
      </c>
      <c r="U806" s="22">
        <v>4</v>
      </c>
      <c r="V806" s="22">
        <v>2</v>
      </c>
      <c r="W806" s="22">
        <v>5</v>
      </c>
      <c r="X806" s="22">
        <v>1</v>
      </c>
      <c r="AJ806" s="22" t="s">
        <v>2134</v>
      </c>
      <c r="AK806" s="22">
        <v>6</v>
      </c>
      <c r="AL806" s="22">
        <v>3</v>
      </c>
      <c r="AM806" s="22">
        <v>4</v>
      </c>
      <c r="AN806" s="22">
        <v>5</v>
      </c>
    </row>
    <row r="807" spans="19:40">
      <c r="S807" s="22" t="s">
        <v>2134</v>
      </c>
      <c r="T807" s="22">
        <v>1</v>
      </c>
      <c r="U807" s="22">
        <v>4</v>
      </c>
      <c r="V807" s="22">
        <v>2</v>
      </c>
      <c r="W807" s="22">
        <v>5</v>
      </c>
      <c r="X807" s="22">
        <v>2</v>
      </c>
      <c r="AJ807" s="22" t="s">
        <v>2693</v>
      </c>
      <c r="AK807" s="22">
        <v>6</v>
      </c>
      <c r="AL807" s="22">
        <v>3</v>
      </c>
      <c r="AM807" s="22">
        <v>5</v>
      </c>
      <c r="AN807" s="22">
        <v>1</v>
      </c>
    </row>
    <row r="808" spans="19:40">
      <c r="S808" s="22" t="s">
        <v>2134</v>
      </c>
      <c r="T808" s="22">
        <v>1</v>
      </c>
      <c r="U808" s="22">
        <v>4</v>
      </c>
      <c r="V808" s="22">
        <v>2</v>
      </c>
      <c r="W808" s="22">
        <v>5</v>
      </c>
      <c r="X808" s="22">
        <v>3</v>
      </c>
      <c r="AJ808" s="22">
        <v>9230047</v>
      </c>
      <c r="AK808" s="22">
        <v>6</v>
      </c>
      <c r="AL808" s="22">
        <v>3</v>
      </c>
      <c r="AM808" s="22">
        <v>5</v>
      </c>
      <c r="AN808" s="22">
        <v>2</v>
      </c>
    </row>
    <row r="809" spans="19:40">
      <c r="S809" s="22" t="s">
        <v>2134</v>
      </c>
      <c r="T809" s="22">
        <v>1</v>
      </c>
      <c r="U809" s="22">
        <v>4</v>
      </c>
      <c r="V809" s="22">
        <v>2</v>
      </c>
      <c r="W809" s="22">
        <v>5</v>
      </c>
      <c r="X809" s="22">
        <v>4</v>
      </c>
      <c r="AJ809" s="22">
        <v>9230062</v>
      </c>
      <c r="AK809" s="22">
        <v>6</v>
      </c>
      <c r="AL809" s="22">
        <v>3</v>
      </c>
      <c r="AM809" s="22">
        <v>5</v>
      </c>
      <c r="AN809" s="22">
        <v>3</v>
      </c>
    </row>
    <row r="810" spans="19:40">
      <c r="S810" s="22" t="s">
        <v>2134</v>
      </c>
      <c r="T810" s="22">
        <v>1</v>
      </c>
      <c r="U810" s="22">
        <v>4</v>
      </c>
      <c r="V810" s="22">
        <v>2</v>
      </c>
      <c r="W810" s="22">
        <v>6</v>
      </c>
      <c r="X810" s="22">
        <v>1</v>
      </c>
      <c r="AJ810" s="22">
        <v>9245409</v>
      </c>
      <c r="AK810" s="22">
        <v>6</v>
      </c>
      <c r="AL810" s="22">
        <v>3</v>
      </c>
      <c r="AM810" s="22">
        <v>5</v>
      </c>
      <c r="AN810" s="22">
        <v>4</v>
      </c>
    </row>
    <row r="811" spans="19:40">
      <c r="S811" s="22" t="s">
        <v>2134</v>
      </c>
      <c r="T811" s="22">
        <v>1</v>
      </c>
      <c r="U811" s="22">
        <v>4</v>
      </c>
      <c r="V811" s="22">
        <v>2</v>
      </c>
      <c r="W811" s="22">
        <v>6</v>
      </c>
      <c r="X811" s="22">
        <v>2</v>
      </c>
      <c r="AJ811" s="22" t="s">
        <v>2134</v>
      </c>
      <c r="AK811" s="22">
        <v>6</v>
      </c>
      <c r="AL811" s="22">
        <v>3</v>
      </c>
      <c r="AM811" s="22">
        <v>5</v>
      </c>
      <c r="AN811" s="22">
        <v>5</v>
      </c>
    </row>
    <row r="812" spans="19:40">
      <c r="S812" s="22" t="s">
        <v>2134</v>
      </c>
      <c r="T812" s="22">
        <v>1</v>
      </c>
      <c r="U812" s="22">
        <v>4</v>
      </c>
      <c r="V812" s="22">
        <v>2</v>
      </c>
      <c r="W812" s="22">
        <v>6</v>
      </c>
      <c r="X812" s="22">
        <v>3</v>
      </c>
      <c r="AJ812" s="22" t="s">
        <v>2693</v>
      </c>
      <c r="AK812" s="22">
        <v>6</v>
      </c>
      <c r="AL812" s="22">
        <v>3</v>
      </c>
      <c r="AM812" s="22">
        <v>6</v>
      </c>
      <c r="AN812" s="22">
        <v>1</v>
      </c>
    </row>
    <row r="813" spans="19:40">
      <c r="S813" s="22" t="s">
        <v>2134</v>
      </c>
      <c r="T813" s="22">
        <v>1</v>
      </c>
      <c r="U813" s="22">
        <v>4</v>
      </c>
      <c r="V813" s="22">
        <v>2</v>
      </c>
      <c r="W813" s="22">
        <v>6</v>
      </c>
      <c r="X813" s="22">
        <v>4</v>
      </c>
      <c r="AJ813" s="22">
        <v>9230048</v>
      </c>
      <c r="AK813" s="22">
        <v>6</v>
      </c>
      <c r="AL813" s="22">
        <v>3</v>
      </c>
      <c r="AM813" s="22">
        <v>6</v>
      </c>
      <c r="AN813" s="22">
        <v>2</v>
      </c>
    </row>
    <row r="814" spans="19:40">
      <c r="S814" s="22" t="s">
        <v>2134</v>
      </c>
      <c r="T814" s="22">
        <v>1</v>
      </c>
      <c r="U814" s="22">
        <v>4</v>
      </c>
      <c r="V814" s="22">
        <v>2</v>
      </c>
      <c r="W814" s="22">
        <v>7</v>
      </c>
      <c r="X814" s="22">
        <v>1</v>
      </c>
      <c r="AJ814" s="22">
        <v>9230064</v>
      </c>
      <c r="AK814" s="22">
        <v>6</v>
      </c>
      <c r="AL814" s="22">
        <v>3</v>
      </c>
      <c r="AM814" s="22">
        <v>6</v>
      </c>
      <c r="AN814" s="22">
        <v>3</v>
      </c>
    </row>
    <row r="815" spans="19:40">
      <c r="S815" s="22" t="s">
        <v>2134</v>
      </c>
      <c r="T815" s="22">
        <v>1</v>
      </c>
      <c r="U815" s="22">
        <v>4</v>
      </c>
      <c r="V815" s="22">
        <v>2</v>
      </c>
      <c r="W815" s="22">
        <v>7</v>
      </c>
      <c r="X815" s="22">
        <v>2</v>
      </c>
      <c r="AJ815" s="22">
        <v>9245431</v>
      </c>
      <c r="AK815" s="22">
        <v>6</v>
      </c>
      <c r="AL815" s="22">
        <v>3</v>
      </c>
      <c r="AM815" s="22">
        <v>6</v>
      </c>
      <c r="AN815" s="22">
        <v>4</v>
      </c>
    </row>
    <row r="816" spans="19:40">
      <c r="S816" s="22" t="s">
        <v>2134</v>
      </c>
      <c r="T816" s="22">
        <v>1</v>
      </c>
      <c r="U816" s="22">
        <v>4</v>
      </c>
      <c r="V816" s="22">
        <v>2</v>
      </c>
      <c r="W816" s="22">
        <v>7</v>
      </c>
      <c r="X816" s="22">
        <v>3</v>
      </c>
      <c r="AJ816" s="22" t="s">
        <v>2134</v>
      </c>
      <c r="AK816" s="22">
        <v>6</v>
      </c>
      <c r="AL816" s="22">
        <v>3</v>
      </c>
      <c r="AM816" s="22">
        <v>6</v>
      </c>
      <c r="AN816" s="22">
        <v>5</v>
      </c>
    </row>
    <row r="817" spans="19:40">
      <c r="S817" s="22" t="s">
        <v>2134</v>
      </c>
      <c r="T817" s="22">
        <v>1</v>
      </c>
      <c r="U817" s="22">
        <v>4</v>
      </c>
      <c r="V817" s="22">
        <v>2</v>
      </c>
      <c r="W817" s="22">
        <v>7</v>
      </c>
      <c r="X817" s="22">
        <v>4</v>
      </c>
      <c r="AJ817" s="22" t="s">
        <v>2693</v>
      </c>
      <c r="AK817" s="22">
        <v>6</v>
      </c>
      <c r="AL817" s="22">
        <v>3</v>
      </c>
      <c r="AM817" s="22">
        <v>7</v>
      </c>
      <c r="AN817" s="22">
        <v>1</v>
      </c>
    </row>
    <row r="818" spans="19:40">
      <c r="S818" s="22" t="s">
        <v>2134</v>
      </c>
      <c r="T818" s="22">
        <v>1</v>
      </c>
      <c r="U818" s="22">
        <v>4</v>
      </c>
      <c r="V818" s="22">
        <v>3</v>
      </c>
      <c r="W818" s="22">
        <v>1</v>
      </c>
      <c r="X818" s="22">
        <v>1</v>
      </c>
      <c r="AJ818" s="22">
        <v>9230049</v>
      </c>
      <c r="AK818" s="22">
        <v>6</v>
      </c>
      <c r="AL818" s="22">
        <v>3</v>
      </c>
      <c r="AM818" s="22">
        <v>7</v>
      </c>
      <c r="AN818" s="22">
        <v>2</v>
      </c>
    </row>
    <row r="819" spans="19:40">
      <c r="S819" s="22" t="s">
        <v>2134</v>
      </c>
      <c r="T819" s="22">
        <v>1</v>
      </c>
      <c r="U819" s="22">
        <v>4</v>
      </c>
      <c r="V819" s="22">
        <v>3</v>
      </c>
      <c r="W819" s="22">
        <v>1</v>
      </c>
      <c r="X819" s="22">
        <v>2</v>
      </c>
      <c r="AJ819" s="22">
        <v>9248742</v>
      </c>
      <c r="AK819" s="22">
        <v>6</v>
      </c>
      <c r="AL819" s="22">
        <v>3</v>
      </c>
      <c r="AM819" s="22">
        <v>7</v>
      </c>
      <c r="AN819" s="22">
        <v>3</v>
      </c>
    </row>
    <row r="820" spans="19:40">
      <c r="S820" s="22" t="s">
        <v>2134</v>
      </c>
      <c r="T820" s="22">
        <v>1</v>
      </c>
      <c r="U820" s="22">
        <v>4</v>
      </c>
      <c r="V820" s="22">
        <v>3</v>
      </c>
      <c r="W820" s="22">
        <v>1</v>
      </c>
      <c r="X820" s="22">
        <v>3</v>
      </c>
      <c r="AJ820" s="22" t="s">
        <v>2243</v>
      </c>
      <c r="AK820" s="22">
        <v>6</v>
      </c>
      <c r="AL820" s="22">
        <v>3</v>
      </c>
      <c r="AM820" s="22">
        <v>7</v>
      </c>
      <c r="AN820" s="22">
        <v>4</v>
      </c>
    </row>
    <row r="821" spans="19:40">
      <c r="S821" s="22" t="s">
        <v>2134</v>
      </c>
      <c r="T821" s="22">
        <v>1</v>
      </c>
      <c r="U821" s="22">
        <v>4</v>
      </c>
      <c r="V821" s="22">
        <v>3</v>
      </c>
      <c r="W821" s="22">
        <v>1</v>
      </c>
      <c r="X821" s="22">
        <v>4</v>
      </c>
      <c r="AJ821" s="22" t="s">
        <v>2134</v>
      </c>
      <c r="AK821" s="22">
        <v>6</v>
      </c>
      <c r="AL821" s="22">
        <v>3</v>
      </c>
      <c r="AM821" s="22">
        <v>7</v>
      </c>
      <c r="AN821" s="22">
        <v>5</v>
      </c>
    </row>
    <row r="822" spans="19:40">
      <c r="S822" s="22" t="s">
        <v>2134</v>
      </c>
      <c r="T822" s="22">
        <v>1</v>
      </c>
      <c r="U822" s="22">
        <v>4</v>
      </c>
      <c r="V822" s="22">
        <v>3</v>
      </c>
      <c r="W822" s="22">
        <v>2</v>
      </c>
      <c r="X822" s="22">
        <v>1</v>
      </c>
      <c r="AJ822" s="22" t="s">
        <v>2692</v>
      </c>
      <c r="AK822" s="22">
        <v>6</v>
      </c>
      <c r="AL822" s="22">
        <v>4</v>
      </c>
      <c r="AM822" s="22">
        <v>1</v>
      </c>
      <c r="AN822" s="22">
        <v>1</v>
      </c>
    </row>
    <row r="823" spans="19:40">
      <c r="S823" s="22" t="s">
        <v>2134</v>
      </c>
      <c r="T823" s="22">
        <v>1</v>
      </c>
      <c r="U823" s="22">
        <v>4</v>
      </c>
      <c r="V823" s="22">
        <v>3</v>
      </c>
      <c r="W823" s="22">
        <v>2</v>
      </c>
      <c r="X823" s="22">
        <v>2</v>
      </c>
      <c r="AJ823" s="22" t="s">
        <v>2134</v>
      </c>
      <c r="AK823" s="22">
        <v>6</v>
      </c>
      <c r="AL823" s="22">
        <v>4</v>
      </c>
      <c r="AM823" s="22">
        <v>1</v>
      </c>
      <c r="AN823" s="22">
        <v>2</v>
      </c>
    </row>
    <row r="824" spans="19:40">
      <c r="S824" s="22" t="s">
        <v>2134</v>
      </c>
      <c r="T824" s="22">
        <v>1</v>
      </c>
      <c r="U824" s="22">
        <v>4</v>
      </c>
      <c r="V824" s="22">
        <v>3</v>
      </c>
      <c r="W824" s="22">
        <v>2</v>
      </c>
      <c r="X824" s="22">
        <v>3</v>
      </c>
      <c r="AJ824" s="22" t="s">
        <v>2134</v>
      </c>
      <c r="AK824" s="22">
        <v>6</v>
      </c>
      <c r="AL824" s="22">
        <v>4</v>
      </c>
      <c r="AM824" s="22">
        <v>1</v>
      </c>
      <c r="AN824" s="22">
        <v>3</v>
      </c>
    </row>
    <row r="825" spans="19:40">
      <c r="S825" s="22" t="s">
        <v>2134</v>
      </c>
      <c r="T825" s="22">
        <v>1</v>
      </c>
      <c r="U825" s="22">
        <v>4</v>
      </c>
      <c r="V825" s="22">
        <v>3</v>
      </c>
      <c r="W825" s="22">
        <v>2</v>
      </c>
      <c r="X825" s="22">
        <v>4</v>
      </c>
      <c r="AJ825" s="22" t="s">
        <v>2134</v>
      </c>
      <c r="AK825" s="22">
        <v>6</v>
      </c>
      <c r="AL825" s="22">
        <v>4</v>
      </c>
      <c r="AM825" s="22">
        <v>1</v>
      </c>
      <c r="AN825" s="22">
        <v>4</v>
      </c>
    </row>
    <row r="826" spans="19:40">
      <c r="S826" s="22" t="s">
        <v>2134</v>
      </c>
      <c r="T826" s="22">
        <v>1</v>
      </c>
      <c r="U826" s="22">
        <v>4</v>
      </c>
      <c r="V826" s="22">
        <v>3</v>
      </c>
      <c r="W826" s="22">
        <v>3</v>
      </c>
      <c r="X826" s="22">
        <v>1</v>
      </c>
      <c r="AJ826" s="22" t="s">
        <v>2134</v>
      </c>
      <c r="AK826" s="22">
        <v>6</v>
      </c>
      <c r="AL826" s="22">
        <v>4</v>
      </c>
      <c r="AM826" s="22">
        <v>1</v>
      </c>
      <c r="AN826" s="22">
        <v>5</v>
      </c>
    </row>
    <row r="827" spans="19:40">
      <c r="S827" s="22" t="s">
        <v>2134</v>
      </c>
      <c r="T827" s="22">
        <v>1</v>
      </c>
      <c r="U827" s="22">
        <v>4</v>
      </c>
      <c r="V827" s="22">
        <v>3</v>
      </c>
      <c r="W827" s="22">
        <v>3</v>
      </c>
      <c r="X827" s="22">
        <v>2</v>
      </c>
      <c r="AJ827" s="22" t="s">
        <v>2693</v>
      </c>
      <c r="AK827" s="22">
        <v>6</v>
      </c>
      <c r="AL827" s="22">
        <v>4</v>
      </c>
      <c r="AM827" s="22">
        <v>2</v>
      </c>
      <c r="AN827" s="22">
        <v>1</v>
      </c>
    </row>
    <row r="828" spans="19:40">
      <c r="S828" s="22" t="s">
        <v>2134</v>
      </c>
      <c r="T828" s="22">
        <v>1</v>
      </c>
      <c r="U828" s="22">
        <v>4</v>
      </c>
      <c r="V828" s="22">
        <v>3</v>
      </c>
      <c r="W828" s="22">
        <v>3</v>
      </c>
      <c r="X828" s="22">
        <v>3</v>
      </c>
      <c r="AJ828" s="22">
        <v>9234541</v>
      </c>
      <c r="AK828" s="22">
        <v>6</v>
      </c>
      <c r="AL828" s="22">
        <v>4</v>
      </c>
      <c r="AM828" s="22">
        <v>2</v>
      </c>
      <c r="AN828" s="22">
        <v>2</v>
      </c>
    </row>
    <row r="829" spans="19:40">
      <c r="S829" s="22" t="s">
        <v>2134</v>
      </c>
      <c r="T829" s="22">
        <v>1</v>
      </c>
      <c r="U829" s="22">
        <v>4</v>
      </c>
      <c r="V829" s="22">
        <v>3</v>
      </c>
      <c r="W829" s="22">
        <v>3</v>
      </c>
      <c r="X829" s="22">
        <v>4</v>
      </c>
      <c r="AJ829" s="22">
        <v>9248751</v>
      </c>
      <c r="AK829" s="22">
        <v>6</v>
      </c>
      <c r="AL829" s="22">
        <v>4</v>
      </c>
      <c r="AM829" s="22">
        <v>2</v>
      </c>
      <c r="AN829" s="22">
        <v>3</v>
      </c>
    </row>
    <row r="830" spans="19:40" ht="15" customHeight="1">
      <c r="S830" s="22" t="s">
        <v>2134</v>
      </c>
      <c r="T830" s="22">
        <v>1</v>
      </c>
      <c r="U830" s="22">
        <v>4</v>
      </c>
      <c r="V830" s="22">
        <v>3</v>
      </c>
      <c r="W830" s="22">
        <v>4</v>
      </c>
      <c r="X830" s="22">
        <v>1</v>
      </c>
      <c r="AJ830" s="22" t="s">
        <v>2243</v>
      </c>
      <c r="AK830" s="22">
        <v>6</v>
      </c>
      <c r="AL830" s="22">
        <v>4</v>
      </c>
      <c r="AM830" s="22">
        <v>2</v>
      </c>
      <c r="AN830" s="22">
        <v>4</v>
      </c>
    </row>
    <row r="831" spans="19:40">
      <c r="S831" s="22" t="s">
        <v>2134</v>
      </c>
      <c r="T831" s="22">
        <v>1</v>
      </c>
      <c r="U831" s="22">
        <v>4</v>
      </c>
      <c r="V831" s="22">
        <v>3</v>
      </c>
      <c r="W831" s="22">
        <v>4</v>
      </c>
      <c r="X831" s="22">
        <v>2</v>
      </c>
      <c r="AJ831" s="22" t="s">
        <v>2243</v>
      </c>
      <c r="AK831" s="22">
        <v>6</v>
      </c>
      <c r="AL831" s="22">
        <v>4</v>
      </c>
      <c r="AM831" s="22">
        <v>2</v>
      </c>
      <c r="AN831" s="22">
        <v>5</v>
      </c>
    </row>
    <row r="832" spans="19:40">
      <c r="S832" s="22" t="s">
        <v>2134</v>
      </c>
      <c r="T832" s="22">
        <v>1</v>
      </c>
      <c r="U832" s="22">
        <v>4</v>
      </c>
      <c r="V832" s="22">
        <v>3</v>
      </c>
      <c r="W832" s="22">
        <v>4</v>
      </c>
      <c r="X832" s="22">
        <v>3</v>
      </c>
      <c r="AJ832" s="22" t="s">
        <v>2693</v>
      </c>
      <c r="AK832" s="22">
        <v>6</v>
      </c>
      <c r="AL832" s="22">
        <v>4</v>
      </c>
      <c r="AM832" s="22">
        <v>3</v>
      </c>
      <c r="AN832" s="22">
        <v>1</v>
      </c>
    </row>
    <row r="833" spans="19:40">
      <c r="S833" s="22" t="s">
        <v>2134</v>
      </c>
      <c r="T833" s="22">
        <v>1</v>
      </c>
      <c r="U833" s="22">
        <v>4</v>
      </c>
      <c r="V833" s="22">
        <v>3</v>
      </c>
      <c r="W833" s="22">
        <v>4</v>
      </c>
      <c r="X833" s="22">
        <v>4</v>
      </c>
      <c r="AJ833" s="22">
        <v>9234542</v>
      </c>
      <c r="AK833" s="22">
        <v>6</v>
      </c>
      <c r="AL833" s="22">
        <v>4</v>
      </c>
      <c r="AM833" s="22">
        <v>3</v>
      </c>
      <c r="AN833" s="22">
        <v>2</v>
      </c>
    </row>
    <row r="834" spans="19:40">
      <c r="S834" s="22" t="s">
        <v>2134</v>
      </c>
      <c r="T834" s="22">
        <v>1</v>
      </c>
      <c r="U834" s="22">
        <v>4</v>
      </c>
      <c r="V834" s="22">
        <v>3</v>
      </c>
      <c r="W834" s="22">
        <v>5</v>
      </c>
      <c r="X834" s="22">
        <v>1</v>
      </c>
      <c r="AJ834" s="22" t="s">
        <v>2243</v>
      </c>
      <c r="AK834" s="22">
        <v>6</v>
      </c>
      <c r="AL834" s="22">
        <v>4</v>
      </c>
      <c r="AM834" s="22">
        <v>3</v>
      </c>
      <c r="AN834" s="22">
        <v>3</v>
      </c>
    </row>
    <row r="835" spans="19:40">
      <c r="S835" s="22" t="s">
        <v>2134</v>
      </c>
      <c r="T835" s="22">
        <v>1</v>
      </c>
      <c r="U835" s="22">
        <v>4</v>
      </c>
      <c r="V835" s="22">
        <v>3</v>
      </c>
      <c r="W835" s="22">
        <v>5</v>
      </c>
      <c r="X835" s="22">
        <v>2</v>
      </c>
      <c r="AJ835" s="22" t="s">
        <v>2243</v>
      </c>
      <c r="AK835" s="22">
        <v>6</v>
      </c>
      <c r="AL835" s="22">
        <v>4</v>
      </c>
      <c r="AM835" s="22">
        <v>3</v>
      </c>
      <c r="AN835" s="22">
        <v>4</v>
      </c>
    </row>
    <row r="836" spans="19:40">
      <c r="S836" s="22" t="s">
        <v>2134</v>
      </c>
      <c r="T836" s="22">
        <v>1</v>
      </c>
      <c r="U836" s="22">
        <v>4</v>
      </c>
      <c r="V836" s="22">
        <v>3</v>
      </c>
      <c r="W836" s="22">
        <v>5</v>
      </c>
      <c r="X836" s="22">
        <v>3</v>
      </c>
      <c r="AJ836" s="22" t="s">
        <v>2243</v>
      </c>
      <c r="AK836" s="22">
        <v>6</v>
      </c>
      <c r="AL836" s="22">
        <v>4</v>
      </c>
      <c r="AM836" s="22">
        <v>3</v>
      </c>
      <c r="AN836" s="22">
        <v>5</v>
      </c>
    </row>
    <row r="837" spans="19:40">
      <c r="S837" s="22" t="s">
        <v>2134</v>
      </c>
      <c r="T837" s="22">
        <v>1</v>
      </c>
      <c r="U837" s="22">
        <v>4</v>
      </c>
      <c r="V837" s="22">
        <v>3</v>
      </c>
      <c r="W837" s="22">
        <v>5</v>
      </c>
      <c r="X837" s="22">
        <v>4</v>
      </c>
      <c r="AJ837" s="22" t="s">
        <v>2693</v>
      </c>
      <c r="AK837" s="22">
        <v>6</v>
      </c>
      <c r="AL837" s="22">
        <v>4</v>
      </c>
      <c r="AM837" s="22">
        <v>4</v>
      </c>
      <c r="AN837" s="22">
        <v>1</v>
      </c>
    </row>
    <row r="838" spans="19:40">
      <c r="S838" s="22" t="s">
        <v>2134</v>
      </c>
      <c r="T838" s="22">
        <v>1</v>
      </c>
      <c r="U838" s="22">
        <v>4</v>
      </c>
      <c r="V838" s="22">
        <v>3</v>
      </c>
      <c r="W838" s="22">
        <v>6</v>
      </c>
      <c r="X838" s="22">
        <v>1</v>
      </c>
      <c r="AJ838" s="22">
        <v>9234543</v>
      </c>
      <c r="AK838" s="22">
        <v>6</v>
      </c>
      <c r="AL838" s="22">
        <v>4</v>
      </c>
      <c r="AM838" s="22">
        <v>4</v>
      </c>
      <c r="AN838" s="22">
        <v>2</v>
      </c>
    </row>
    <row r="839" spans="19:40">
      <c r="S839" s="22" t="s">
        <v>2134</v>
      </c>
      <c r="T839" s="22">
        <v>1</v>
      </c>
      <c r="U839" s="22">
        <v>4</v>
      </c>
      <c r="V839" s="22">
        <v>3</v>
      </c>
      <c r="W839" s="22">
        <v>6</v>
      </c>
      <c r="X839" s="22">
        <v>2</v>
      </c>
      <c r="AJ839" s="22">
        <v>9248752</v>
      </c>
      <c r="AK839" s="22">
        <v>6</v>
      </c>
      <c r="AL839" s="22">
        <v>4</v>
      </c>
      <c r="AM839" s="22">
        <v>4</v>
      </c>
      <c r="AN839" s="22">
        <v>3</v>
      </c>
    </row>
    <row r="840" spans="19:40">
      <c r="S840" s="22" t="s">
        <v>2134</v>
      </c>
      <c r="T840" s="22">
        <v>1</v>
      </c>
      <c r="U840" s="22">
        <v>4</v>
      </c>
      <c r="V840" s="22">
        <v>3</v>
      </c>
      <c r="W840" s="22">
        <v>6</v>
      </c>
      <c r="X840" s="22">
        <v>3</v>
      </c>
      <c r="AJ840" s="22" t="s">
        <v>2243</v>
      </c>
      <c r="AK840" s="22">
        <v>6</v>
      </c>
      <c r="AL840" s="22">
        <v>4</v>
      </c>
      <c r="AM840" s="22">
        <v>4</v>
      </c>
      <c r="AN840" s="22">
        <v>4</v>
      </c>
    </row>
    <row r="841" spans="19:40">
      <c r="S841" s="22" t="s">
        <v>2134</v>
      </c>
      <c r="T841" s="22">
        <v>1</v>
      </c>
      <c r="U841" s="22">
        <v>4</v>
      </c>
      <c r="V841" s="22">
        <v>3</v>
      </c>
      <c r="W841" s="22">
        <v>6</v>
      </c>
      <c r="X841" s="22">
        <v>4</v>
      </c>
      <c r="AJ841" s="22" t="s">
        <v>2243</v>
      </c>
      <c r="AK841" s="22">
        <v>6</v>
      </c>
      <c r="AL841" s="22">
        <v>4</v>
      </c>
      <c r="AM841" s="22">
        <v>4</v>
      </c>
      <c r="AN841" s="22">
        <v>5</v>
      </c>
    </row>
    <row r="842" spans="19:40">
      <c r="S842" s="22" t="s">
        <v>2134</v>
      </c>
      <c r="T842" s="22">
        <v>1</v>
      </c>
      <c r="U842" s="22">
        <v>4</v>
      </c>
      <c r="V842" s="22">
        <v>3</v>
      </c>
      <c r="W842" s="22">
        <v>7</v>
      </c>
      <c r="X842" s="22">
        <v>1</v>
      </c>
      <c r="AJ842" s="22" t="s">
        <v>2693</v>
      </c>
      <c r="AK842" s="22">
        <v>6</v>
      </c>
      <c r="AL842" s="22">
        <v>4</v>
      </c>
      <c r="AM842" s="22">
        <v>5</v>
      </c>
      <c r="AN842" s="22">
        <v>1</v>
      </c>
    </row>
    <row r="843" spans="19:40">
      <c r="S843" s="22" t="s">
        <v>2134</v>
      </c>
      <c r="T843" s="22">
        <v>1</v>
      </c>
      <c r="U843" s="22">
        <v>4</v>
      </c>
      <c r="V843" s="22">
        <v>3</v>
      </c>
      <c r="W843" s="22">
        <v>7</v>
      </c>
      <c r="X843" s="22">
        <v>2</v>
      </c>
      <c r="AJ843" s="22">
        <v>9234544</v>
      </c>
      <c r="AK843" s="22">
        <v>6</v>
      </c>
      <c r="AL843" s="22">
        <v>4</v>
      </c>
      <c r="AM843" s="22">
        <v>5</v>
      </c>
      <c r="AN843" s="22">
        <v>2</v>
      </c>
    </row>
    <row r="844" spans="19:40">
      <c r="S844" s="22" t="s">
        <v>2134</v>
      </c>
      <c r="T844" s="22">
        <v>1</v>
      </c>
      <c r="U844" s="22">
        <v>4</v>
      </c>
      <c r="V844" s="22">
        <v>3</v>
      </c>
      <c r="W844" s="22">
        <v>7</v>
      </c>
      <c r="X844" s="22">
        <v>3</v>
      </c>
      <c r="AJ844" s="22">
        <v>9234569</v>
      </c>
      <c r="AK844" s="22">
        <v>6</v>
      </c>
      <c r="AL844" s="22">
        <v>4</v>
      </c>
      <c r="AM844" s="22">
        <v>5</v>
      </c>
      <c r="AN844" s="22">
        <v>3</v>
      </c>
    </row>
    <row r="845" spans="19:40">
      <c r="S845" s="22" t="s">
        <v>2134</v>
      </c>
      <c r="T845" s="22">
        <v>1</v>
      </c>
      <c r="U845" s="22">
        <v>4</v>
      </c>
      <c r="V845" s="22">
        <v>3</v>
      </c>
      <c r="W845" s="22">
        <v>7</v>
      </c>
      <c r="X845" s="22">
        <v>4</v>
      </c>
      <c r="AJ845" s="22">
        <v>9245440</v>
      </c>
      <c r="AK845" s="22">
        <v>6</v>
      </c>
      <c r="AL845" s="22">
        <v>4</v>
      </c>
      <c r="AM845" s="22">
        <v>5</v>
      </c>
      <c r="AN845" s="22">
        <v>4</v>
      </c>
    </row>
    <row r="846" spans="19:40">
      <c r="S846" s="22" t="s">
        <v>2134</v>
      </c>
      <c r="T846" s="22">
        <v>1</v>
      </c>
      <c r="U846" s="22">
        <v>4</v>
      </c>
      <c r="V846" s="22">
        <v>4</v>
      </c>
      <c r="W846" s="22">
        <v>1</v>
      </c>
      <c r="X846" s="22">
        <v>1</v>
      </c>
      <c r="AJ846" s="22" t="s">
        <v>2243</v>
      </c>
      <c r="AK846" s="22">
        <v>6</v>
      </c>
      <c r="AL846" s="22">
        <v>4</v>
      </c>
      <c r="AM846" s="22">
        <v>5</v>
      </c>
      <c r="AN846" s="22">
        <v>5</v>
      </c>
    </row>
    <row r="847" spans="19:40">
      <c r="S847" s="22" t="s">
        <v>2134</v>
      </c>
      <c r="T847" s="22">
        <v>1</v>
      </c>
      <c r="U847" s="22">
        <v>4</v>
      </c>
      <c r="V847" s="22">
        <v>4</v>
      </c>
      <c r="W847" s="22">
        <v>1</v>
      </c>
      <c r="X847" s="22">
        <v>2</v>
      </c>
      <c r="AJ847" s="22" t="s">
        <v>2693</v>
      </c>
      <c r="AK847" s="22">
        <v>6</v>
      </c>
      <c r="AL847" s="22">
        <v>4</v>
      </c>
      <c r="AM847" s="22">
        <v>6</v>
      </c>
      <c r="AN847" s="22">
        <v>1</v>
      </c>
    </row>
    <row r="848" spans="19:40">
      <c r="S848" s="22" t="s">
        <v>2134</v>
      </c>
      <c r="T848" s="22">
        <v>1</v>
      </c>
      <c r="U848" s="22">
        <v>4</v>
      </c>
      <c r="V848" s="22">
        <v>4</v>
      </c>
      <c r="W848" s="22">
        <v>1</v>
      </c>
      <c r="X848" s="22">
        <v>3</v>
      </c>
      <c r="AJ848" s="22">
        <v>9234545</v>
      </c>
      <c r="AK848" s="22">
        <v>6</v>
      </c>
      <c r="AL848" s="22">
        <v>4</v>
      </c>
      <c r="AM848" s="22">
        <v>6</v>
      </c>
      <c r="AN848" s="22">
        <v>2</v>
      </c>
    </row>
    <row r="849" spans="19:40">
      <c r="S849" s="22" t="s">
        <v>2134</v>
      </c>
      <c r="T849" s="22">
        <v>1</v>
      </c>
      <c r="U849" s="22">
        <v>4</v>
      </c>
      <c r="V849" s="22">
        <v>4</v>
      </c>
      <c r="W849" s="22">
        <v>1</v>
      </c>
      <c r="X849" s="22">
        <v>4</v>
      </c>
      <c r="AJ849" s="22">
        <v>9234570</v>
      </c>
      <c r="AK849" s="22">
        <v>6</v>
      </c>
      <c r="AL849" s="22">
        <v>4</v>
      </c>
      <c r="AM849" s="22">
        <v>6</v>
      </c>
      <c r="AN849" s="22">
        <v>3</v>
      </c>
    </row>
    <row r="850" spans="19:40">
      <c r="S850" s="22" t="s">
        <v>2134</v>
      </c>
      <c r="T850" s="22">
        <v>1</v>
      </c>
      <c r="U850" s="22">
        <v>4</v>
      </c>
      <c r="V850" s="22">
        <v>4</v>
      </c>
      <c r="W850" s="22">
        <v>2</v>
      </c>
      <c r="X850" s="22">
        <v>1</v>
      </c>
      <c r="AJ850" s="22">
        <v>9245438</v>
      </c>
      <c r="AK850" s="22">
        <v>6</v>
      </c>
      <c r="AL850" s="22">
        <v>4</v>
      </c>
      <c r="AM850" s="22">
        <v>6</v>
      </c>
      <c r="AN850" s="22">
        <v>4</v>
      </c>
    </row>
    <row r="851" spans="19:40">
      <c r="S851" s="22" t="s">
        <v>2134</v>
      </c>
      <c r="T851" s="22">
        <v>1</v>
      </c>
      <c r="U851" s="22">
        <v>4</v>
      </c>
      <c r="V851" s="22">
        <v>4</v>
      </c>
      <c r="W851" s="22">
        <v>2</v>
      </c>
      <c r="X851" s="22">
        <v>2</v>
      </c>
      <c r="AJ851" s="22" t="s">
        <v>2243</v>
      </c>
      <c r="AK851" s="22">
        <v>6</v>
      </c>
      <c r="AL851" s="22">
        <v>4</v>
      </c>
      <c r="AM851" s="22">
        <v>6</v>
      </c>
      <c r="AN851" s="22">
        <v>5</v>
      </c>
    </row>
    <row r="852" spans="19:40">
      <c r="S852" s="22" t="s">
        <v>2134</v>
      </c>
      <c r="T852" s="22">
        <v>1</v>
      </c>
      <c r="U852" s="22">
        <v>4</v>
      </c>
      <c r="V852" s="22">
        <v>4</v>
      </c>
      <c r="W852" s="22">
        <v>2</v>
      </c>
      <c r="X852" s="22">
        <v>3</v>
      </c>
      <c r="AJ852" s="22" t="s">
        <v>2693</v>
      </c>
      <c r="AK852" s="22">
        <v>6</v>
      </c>
      <c r="AL852" s="22">
        <v>4</v>
      </c>
      <c r="AM852" s="22">
        <v>7</v>
      </c>
      <c r="AN852" s="22">
        <v>1</v>
      </c>
    </row>
    <row r="853" spans="19:40">
      <c r="S853" s="22" t="s">
        <v>2134</v>
      </c>
      <c r="T853" s="22">
        <v>1</v>
      </c>
      <c r="U853" s="22">
        <v>4</v>
      </c>
      <c r="V853" s="22">
        <v>4</v>
      </c>
      <c r="W853" s="22">
        <v>2</v>
      </c>
      <c r="X853" s="22">
        <v>4</v>
      </c>
      <c r="AJ853" s="22">
        <v>9234546</v>
      </c>
      <c r="AK853" s="22">
        <v>6</v>
      </c>
      <c r="AL853" s="22">
        <v>4</v>
      </c>
      <c r="AM853" s="22">
        <v>7</v>
      </c>
      <c r="AN853" s="22">
        <v>2</v>
      </c>
    </row>
    <row r="854" spans="19:40">
      <c r="S854" s="22" t="s">
        <v>2134</v>
      </c>
      <c r="T854" s="22">
        <v>1</v>
      </c>
      <c r="U854" s="22">
        <v>4</v>
      </c>
      <c r="V854" s="22">
        <v>4</v>
      </c>
      <c r="W854" s="22">
        <v>3</v>
      </c>
      <c r="X854" s="22">
        <v>1</v>
      </c>
      <c r="AJ854" s="22">
        <v>9248753</v>
      </c>
      <c r="AK854" s="22">
        <v>6</v>
      </c>
      <c r="AL854" s="22">
        <v>4</v>
      </c>
      <c r="AM854" s="22">
        <v>7</v>
      </c>
      <c r="AN854" s="22">
        <v>3</v>
      </c>
    </row>
    <row r="855" spans="19:40">
      <c r="S855" s="22" t="s">
        <v>2134</v>
      </c>
      <c r="T855" s="22">
        <v>1</v>
      </c>
      <c r="U855" s="22">
        <v>4</v>
      </c>
      <c r="V855" s="22">
        <v>4</v>
      </c>
      <c r="W855" s="22">
        <v>3</v>
      </c>
      <c r="X855" s="22">
        <v>2</v>
      </c>
      <c r="AJ855" s="22" t="s">
        <v>2243</v>
      </c>
      <c r="AK855" s="22">
        <v>6</v>
      </c>
      <c r="AL855" s="22">
        <v>4</v>
      </c>
      <c r="AM855" s="22">
        <v>7</v>
      </c>
      <c r="AN855" s="22">
        <v>4</v>
      </c>
    </row>
    <row r="856" spans="19:40">
      <c r="S856" s="22" t="s">
        <v>2134</v>
      </c>
      <c r="T856" s="22">
        <v>1</v>
      </c>
      <c r="U856" s="22">
        <v>4</v>
      </c>
      <c r="V856" s="22">
        <v>4</v>
      </c>
      <c r="W856" s="22">
        <v>3</v>
      </c>
      <c r="X856" s="22">
        <v>3</v>
      </c>
      <c r="AI856" s="253"/>
      <c r="AJ856" s="22" t="s">
        <v>2243</v>
      </c>
      <c r="AK856" s="22">
        <v>6</v>
      </c>
      <c r="AL856" s="22">
        <v>4</v>
      </c>
      <c r="AM856" s="22">
        <v>7</v>
      </c>
      <c r="AN856" s="22">
        <v>5</v>
      </c>
    </row>
    <row r="857" spans="19:40">
      <c r="S857" s="22" t="s">
        <v>2134</v>
      </c>
      <c r="T857" s="22">
        <v>1</v>
      </c>
      <c r="U857" s="22">
        <v>4</v>
      </c>
      <c r="V857" s="22">
        <v>4</v>
      </c>
      <c r="W857" s="22">
        <v>3</v>
      </c>
      <c r="X857" s="22">
        <v>4</v>
      </c>
      <c r="AJ857" s="22" t="s">
        <v>2691</v>
      </c>
      <c r="AK857" s="22">
        <v>7</v>
      </c>
      <c r="AL857" s="22">
        <v>1</v>
      </c>
      <c r="AM857" s="22">
        <v>1</v>
      </c>
      <c r="AN857" s="22">
        <v>1</v>
      </c>
    </row>
    <row r="858" spans="19:40">
      <c r="S858" s="22" t="s">
        <v>2134</v>
      </c>
      <c r="T858" s="22">
        <v>1</v>
      </c>
      <c r="U858" s="22">
        <v>4</v>
      </c>
      <c r="V858" s="22">
        <v>4</v>
      </c>
      <c r="W858" s="22">
        <v>4</v>
      </c>
      <c r="X858" s="22">
        <v>1</v>
      </c>
      <c r="AJ858" s="22" t="s">
        <v>2134</v>
      </c>
      <c r="AK858" s="22">
        <v>7</v>
      </c>
      <c r="AL858" s="22">
        <v>1</v>
      </c>
      <c r="AM858" s="22">
        <v>1</v>
      </c>
      <c r="AN858" s="22">
        <v>2</v>
      </c>
    </row>
    <row r="859" spans="19:40">
      <c r="S859" s="22" t="s">
        <v>2134</v>
      </c>
      <c r="T859" s="22">
        <v>1</v>
      </c>
      <c r="U859" s="22">
        <v>4</v>
      </c>
      <c r="V859" s="22">
        <v>4</v>
      </c>
      <c r="W859" s="22">
        <v>4</v>
      </c>
      <c r="X859" s="22">
        <v>2</v>
      </c>
      <c r="AJ859" s="22" t="s">
        <v>2134</v>
      </c>
      <c r="AK859" s="22">
        <v>7</v>
      </c>
      <c r="AL859" s="22">
        <v>1</v>
      </c>
      <c r="AM859" s="22">
        <v>1</v>
      </c>
      <c r="AN859" s="22">
        <v>3</v>
      </c>
    </row>
    <row r="860" spans="19:40">
      <c r="S860" s="22" t="s">
        <v>2134</v>
      </c>
      <c r="T860" s="22">
        <v>1</v>
      </c>
      <c r="U860" s="22">
        <v>4</v>
      </c>
      <c r="V860" s="22">
        <v>4</v>
      </c>
      <c r="W860" s="22">
        <v>4</v>
      </c>
      <c r="X860" s="22">
        <v>3</v>
      </c>
      <c r="AJ860" s="22" t="s">
        <v>2134</v>
      </c>
      <c r="AK860" s="22">
        <v>7</v>
      </c>
      <c r="AL860" s="22">
        <v>1</v>
      </c>
      <c r="AM860" s="22">
        <v>1</v>
      </c>
      <c r="AN860" s="22">
        <v>4</v>
      </c>
    </row>
    <row r="861" spans="19:40">
      <c r="S861" s="22" t="s">
        <v>2134</v>
      </c>
      <c r="T861" s="22">
        <v>1</v>
      </c>
      <c r="U861" s="22">
        <v>4</v>
      </c>
      <c r="V861" s="22">
        <v>4</v>
      </c>
      <c r="W861" s="22">
        <v>4</v>
      </c>
      <c r="X861" s="22">
        <v>4</v>
      </c>
      <c r="AJ861" s="22" t="s">
        <v>2134</v>
      </c>
      <c r="AK861" s="22">
        <v>7</v>
      </c>
      <c r="AL861" s="22">
        <v>1</v>
      </c>
      <c r="AM861" s="22">
        <v>1</v>
      </c>
      <c r="AN861" s="22">
        <v>5</v>
      </c>
    </row>
    <row r="862" spans="19:40">
      <c r="S862" s="22" t="s">
        <v>2134</v>
      </c>
      <c r="T862" s="22">
        <v>1</v>
      </c>
      <c r="U862" s="22">
        <v>4</v>
      </c>
      <c r="V862" s="22">
        <v>4</v>
      </c>
      <c r="W862" s="22">
        <v>5</v>
      </c>
      <c r="X862" s="22">
        <v>1</v>
      </c>
      <c r="AJ862" s="22" t="s">
        <v>2134</v>
      </c>
      <c r="AK862" s="22">
        <v>7</v>
      </c>
      <c r="AL862" s="22">
        <v>1</v>
      </c>
      <c r="AM862" s="22">
        <v>2</v>
      </c>
      <c r="AN862" s="22">
        <v>1</v>
      </c>
    </row>
    <row r="863" spans="19:40">
      <c r="S863" s="22" t="s">
        <v>2134</v>
      </c>
      <c r="T863" s="22">
        <v>1</v>
      </c>
      <c r="U863" s="22">
        <v>4</v>
      </c>
      <c r="V863" s="22">
        <v>4</v>
      </c>
      <c r="W863" s="22">
        <v>5</v>
      </c>
      <c r="X863" s="22">
        <v>2</v>
      </c>
      <c r="AJ863" s="22" t="s">
        <v>2134</v>
      </c>
      <c r="AK863" s="22">
        <v>7</v>
      </c>
      <c r="AL863" s="22">
        <v>1</v>
      </c>
      <c r="AM863" s="22">
        <v>2</v>
      </c>
      <c r="AN863" s="22">
        <v>2</v>
      </c>
    </row>
    <row r="864" spans="19:40">
      <c r="S864" s="22" t="s">
        <v>2134</v>
      </c>
      <c r="T864" s="22">
        <v>1</v>
      </c>
      <c r="U864" s="22">
        <v>4</v>
      </c>
      <c r="V864" s="22">
        <v>4</v>
      </c>
      <c r="W864" s="22">
        <v>5</v>
      </c>
      <c r="X864" s="22">
        <v>3</v>
      </c>
      <c r="AJ864" s="22" t="s">
        <v>2134</v>
      </c>
      <c r="AK864" s="22">
        <v>7</v>
      </c>
      <c r="AL864" s="22">
        <v>1</v>
      </c>
      <c r="AM864" s="22">
        <v>2</v>
      </c>
      <c r="AN864" s="22">
        <v>3</v>
      </c>
    </row>
    <row r="865" spans="19:40">
      <c r="S865" s="22" t="s">
        <v>2134</v>
      </c>
      <c r="T865" s="22">
        <v>1</v>
      </c>
      <c r="U865" s="22">
        <v>4</v>
      </c>
      <c r="V865" s="22">
        <v>4</v>
      </c>
      <c r="W865" s="22">
        <v>5</v>
      </c>
      <c r="X865" s="22">
        <v>4</v>
      </c>
      <c r="AJ865" s="22" t="s">
        <v>2134</v>
      </c>
      <c r="AK865" s="22">
        <v>7</v>
      </c>
      <c r="AL865" s="22">
        <v>1</v>
      </c>
      <c r="AM865" s="22">
        <v>2</v>
      </c>
      <c r="AN865" s="22">
        <v>4</v>
      </c>
    </row>
    <row r="866" spans="19:40">
      <c r="S866" s="22" t="s">
        <v>2134</v>
      </c>
      <c r="T866" s="22">
        <v>1</v>
      </c>
      <c r="U866" s="22">
        <v>4</v>
      </c>
      <c r="V866" s="22">
        <v>4</v>
      </c>
      <c r="W866" s="22">
        <v>6</v>
      </c>
      <c r="X866" s="22">
        <v>1</v>
      </c>
      <c r="AJ866" s="22" t="s">
        <v>2134</v>
      </c>
      <c r="AK866" s="22">
        <v>7</v>
      </c>
      <c r="AL866" s="22">
        <v>1</v>
      </c>
      <c r="AM866" s="22">
        <v>2</v>
      </c>
      <c r="AN866" s="22">
        <v>5</v>
      </c>
    </row>
    <row r="867" spans="19:40">
      <c r="S867" s="22" t="s">
        <v>2134</v>
      </c>
      <c r="T867" s="22">
        <v>1</v>
      </c>
      <c r="U867" s="22">
        <v>4</v>
      </c>
      <c r="V867" s="22">
        <v>4</v>
      </c>
      <c r="W867" s="22">
        <v>6</v>
      </c>
      <c r="X867" s="22">
        <v>2</v>
      </c>
      <c r="AJ867" s="22" t="s">
        <v>2134</v>
      </c>
      <c r="AK867" s="22">
        <v>7</v>
      </c>
      <c r="AL867" s="22">
        <v>1</v>
      </c>
      <c r="AM867" s="22">
        <v>3</v>
      </c>
      <c r="AN867" s="22">
        <v>1</v>
      </c>
    </row>
    <row r="868" spans="19:40">
      <c r="S868" s="22" t="s">
        <v>2134</v>
      </c>
      <c r="T868" s="22">
        <v>1</v>
      </c>
      <c r="U868" s="22">
        <v>4</v>
      </c>
      <c r="V868" s="22">
        <v>4</v>
      </c>
      <c r="W868" s="22">
        <v>6</v>
      </c>
      <c r="X868" s="22">
        <v>3</v>
      </c>
      <c r="AJ868" s="22" t="s">
        <v>2134</v>
      </c>
      <c r="AK868" s="22">
        <v>7</v>
      </c>
      <c r="AL868" s="22">
        <v>1</v>
      </c>
      <c r="AM868" s="22">
        <v>3</v>
      </c>
      <c r="AN868" s="22">
        <v>2</v>
      </c>
    </row>
    <row r="869" spans="19:40">
      <c r="S869" s="22" t="s">
        <v>2134</v>
      </c>
      <c r="T869" s="22">
        <v>1</v>
      </c>
      <c r="U869" s="22">
        <v>4</v>
      </c>
      <c r="V869" s="22">
        <v>4</v>
      </c>
      <c r="W869" s="22">
        <v>6</v>
      </c>
      <c r="X869" s="22">
        <v>4</v>
      </c>
      <c r="AJ869" s="22" t="s">
        <v>2134</v>
      </c>
      <c r="AK869" s="22">
        <v>7</v>
      </c>
      <c r="AL869" s="22">
        <v>1</v>
      </c>
      <c r="AM869" s="22">
        <v>3</v>
      </c>
      <c r="AN869" s="22">
        <v>3</v>
      </c>
    </row>
    <row r="870" spans="19:40">
      <c r="S870" s="22" t="s">
        <v>2134</v>
      </c>
      <c r="T870" s="22">
        <v>1</v>
      </c>
      <c r="U870" s="22">
        <v>4</v>
      </c>
      <c r="V870" s="22">
        <v>4</v>
      </c>
      <c r="W870" s="22">
        <v>7</v>
      </c>
      <c r="X870" s="22">
        <v>1</v>
      </c>
      <c r="AJ870" s="22" t="s">
        <v>2134</v>
      </c>
      <c r="AK870" s="22">
        <v>7</v>
      </c>
      <c r="AL870" s="22">
        <v>1</v>
      </c>
      <c r="AM870" s="22">
        <v>3</v>
      </c>
      <c r="AN870" s="22">
        <v>4</v>
      </c>
    </row>
    <row r="871" spans="19:40">
      <c r="S871" s="22" t="s">
        <v>2134</v>
      </c>
      <c r="T871" s="22">
        <v>1</v>
      </c>
      <c r="U871" s="22">
        <v>4</v>
      </c>
      <c r="V871" s="22">
        <v>4</v>
      </c>
      <c r="W871" s="22">
        <v>7</v>
      </c>
      <c r="X871" s="22">
        <v>2</v>
      </c>
      <c r="AJ871" s="22" t="s">
        <v>2134</v>
      </c>
      <c r="AK871" s="22">
        <v>7</v>
      </c>
      <c r="AL871" s="22">
        <v>1</v>
      </c>
      <c r="AM871" s="22">
        <v>3</v>
      </c>
      <c r="AN871" s="22">
        <v>5</v>
      </c>
    </row>
    <row r="872" spans="19:40">
      <c r="S872" s="22" t="s">
        <v>2134</v>
      </c>
      <c r="T872" s="22">
        <v>1</v>
      </c>
      <c r="U872" s="22">
        <v>4</v>
      </c>
      <c r="V872" s="22">
        <v>4</v>
      </c>
      <c r="W872" s="22">
        <v>7</v>
      </c>
      <c r="X872" s="22">
        <v>3</v>
      </c>
      <c r="AJ872" s="22" t="s">
        <v>2134</v>
      </c>
      <c r="AK872" s="22">
        <v>7</v>
      </c>
      <c r="AL872" s="22">
        <v>1</v>
      </c>
      <c r="AM872" s="22">
        <v>4</v>
      </c>
      <c r="AN872" s="22">
        <v>1</v>
      </c>
    </row>
    <row r="873" spans="19:40">
      <c r="S873" s="22" t="s">
        <v>2134</v>
      </c>
      <c r="T873" s="22">
        <v>1</v>
      </c>
      <c r="U873" s="22">
        <v>4</v>
      </c>
      <c r="V873" s="22">
        <v>4</v>
      </c>
      <c r="W873" s="22">
        <v>7</v>
      </c>
      <c r="X873" s="22">
        <v>4</v>
      </c>
      <c r="AJ873" s="22" t="s">
        <v>2134</v>
      </c>
      <c r="AK873" s="22">
        <v>7</v>
      </c>
      <c r="AL873" s="22">
        <v>1</v>
      </c>
      <c r="AM873" s="22">
        <v>4</v>
      </c>
      <c r="AN873" s="22">
        <v>2</v>
      </c>
    </row>
    <row r="874" spans="19:40">
      <c r="S874" s="22" t="s">
        <v>2134</v>
      </c>
      <c r="T874" s="22">
        <v>1</v>
      </c>
      <c r="U874" s="22">
        <v>4</v>
      </c>
      <c r="V874" s="22">
        <v>5</v>
      </c>
      <c r="W874" s="22">
        <v>1</v>
      </c>
      <c r="X874" s="22">
        <v>1</v>
      </c>
      <c r="AJ874" s="22" t="s">
        <v>2134</v>
      </c>
      <c r="AK874" s="22">
        <v>7</v>
      </c>
      <c r="AL874" s="22">
        <v>1</v>
      </c>
      <c r="AM874" s="22">
        <v>4</v>
      </c>
      <c r="AN874" s="22">
        <v>3</v>
      </c>
    </row>
    <row r="875" spans="19:40">
      <c r="S875" s="22" t="s">
        <v>2134</v>
      </c>
      <c r="T875" s="22">
        <v>1</v>
      </c>
      <c r="U875" s="22">
        <v>4</v>
      </c>
      <c r="V875" s="22">
        <v>5</v>
      </c>
      <c r="W875" s="22">
        <v>1</v>
      </c>
      <c r="X875" s="22">
        <v>2</v>
      </c>
      <c r="AJ875" s="22" t="s">
        <v>2134</v>
      </c>
      <c r="AK875" s="22">
        <v>7</v>
      </c>
      <c r="AL875" s="22">
        <v>1</v>
      </c>
      <c r="AM875" s="22">
        <v>4</v>
      </c>
      <c r="AN875" s="22">
        <v>4</v>
      </c>
    </row>
    <row r="876" spans="19:40">
      <c r="S876" s="22" t="s">
        <v>2134</v>
      </c>
      <c r="T876" s="22">
        <v>1</v>
      </c>
      <c r="U876" s="22">
        <v>4</v>
      </c>
      <c r="V876" s="22">
        <v>5</v>
      </c>
      <c r="W876" s="22">
        <v>1</v>
      </c>
      <c r="X876" s="22">
        <v>3</v>
      </c>
      <c r="AJ876" s="22" t="s">
        <v>2134</v>
      </c>
      <c r="AK876" s="22">
        <v>7</v>
      </c>
      <c r="AL876" s="22">
        <v>1</v>
      </c>
      <c r="AM876" s="22">
        <v>4</v>
      </c>
      <c r="AN876" s="22">
        <v>5</v>
      </c>
    </row>
    <row r="877" spans="19:40">
      <c r="S877" s="22" t="s">
        <v>2134</v>
      </c>
      <c r="T877" s="22">
        <v>1</v>
      </c>
      <c r="U877" s="22">
        <v>4</v>
      </c>
      <c r="V877" s="22">
        <v>5</v>
      </c>
      <c r="W877" s="22">
        <v>1</v>
      </c>
      <c r="X877" s="22">
        <v>4</v>
      </c>
      <c r="AJ877" s="22" t="s">
        <v>2134</v>
      </c>
      <c r="AK877" s="22">
        <v>7</v>
      </c>
      <c r="AL877" s="22">
        <v>1</v>
      </c>
      <c r="AM877" s="22">
        <v>5</v>
      </c>
      <c r="AN877" s="22">
        <v>1</v>
      </c>
    </row>
    <row r="878" spans="19:40">
      <c r="S878" s="22" t="s">
        <v>2134</v>
      </c>
      <c r="T878" s="22">
        <v>1</v>
      </c>
      <c r="U878" s="22">
        <v>4</v>
      </c>
      <c r="V878" s="22">
        <v>5</v>
      </c>
      <c r="W878" s="22">
        <v>2</v>
      </c>
      <c r="X878" s="22">
        <v>1</v>
      </c>
      <c r="AJ878" s="22" t="s">
        <v>2134</v>
      </c>
      <c r="AK878" s="22">
        <v>7</v>
      </c>
      <c r="AL878" s="22">
        <v>1</v>
      </c>
      <c r="AM878" s="22">
        <v>5</v>
      </c>
      <c r="AN878" s="22">
        <v>2</v>
      </c>
    </row>
    <row r="879" spans="19:40">
      <c r="S879" s="22" t="s">
        <v>2134</v>
      </c>
      <c r="T879" s="22">
        <v>1</v>
      </c>
      <c r="U879" s="22">
        <v>4</v>
      </c>
      <c r="V879" s="22">
        <v>5</v>
      </c>
      <c r="W879" s="22">
        <v>2</v>
      </c>
      <c r="X879" s="22">
        <v>2</v>
      </c>
      <c r="AJ879" s="22" t="s">
        <v>2134</v>
      </c>
      <c r="AK879" s="22">
        <v>7</v>
      </c>
      <c r="AL879" s="22">
        <v>1</v>
      </c>
      <c r="AM879" s="22">
        <v>5</v>
      </c>
      <c r="AN879" s="22">
        <v>3</v>
      </c>
    </row>
    <row r="880" spans="19:40">
      <c r="S880" s="22" t="s">
        <v>2134</v>
      </c>
      <c r="T880" s="22">
        <v>1</v>
      </c>
      <c r="U880" s="22">
        <v>4</v>
      </c>
      <c r="V880" s="22">
        <v>5</v>
      </c>
      <c r="W880" s="22">
        <v>2</v>
      </c>
      <c r="X880" s="22">
        <v>3</v>
      </c>
      <c r="AJ880" s="22" t="s">
        <v>2134</v>
      </c>
      <c r="AK880" s="22">
        <v>7</v>
      </c>
      <c r="AL880" s="22">
        <v>1</v>
      </c>
      <c r="AM880" s="22">
        <v>5</v>
      </c>
      <c r="AN880" s="22">
        <v>4</v>
      </c>
    </row>
    <row r="881" spans="19:40">
      <c r="S881" s="22" t="s">
        <v>2134</v>
      </c>
      <c r="T881" s="22">
        <v>1</v>
      </c>
      <c r="U881" s="22">
        <v>4</v>
      </c>
      <c r="V881" s="22">
        <v>5</v>
      </c>
      <c r="W881" s="22">
        <v>2</v>
      </c>
      <c r="X881" s="22">
        <v>4</v>
      </c>
      <c r="AJ881" s="22" t="s">
        <v>2134</v>
      </c>
      <c r="AK881" s="22">
        <v>7</v>
      </c>
      <c r="AL881" s="22">
        <v>1</v>
      </c>
      <c r="AM881" s="22">
        <v>5</v>
      </c>
      <c r="AN881" s="22">
        <v>5</v>
      </c>
    </row>
    <row r="882" spans="19:40">
      <c r="S882" s="22" t="s">
        <v>2134</v>
      </c>
      <c r="T882" s="22">
        <v>1</v>
      </c>
      <c r="U882" s="22">
        <v>4</v>
      </c>
      <c r="V882" s="22">
        <v>5</v>
      </c>
      <c r="W882" s="22">
        <v>3</v>
      </c>
      <c r="X882" s="22">
        <v>1</v>
      </c>
      <c r="AJ882" s="22" t="s">
        <v>2134</v>
      </c>
      <c r="AK882" s="22">
        <v>7</v>
      </c>
      <c r="AL882" s="22">
        <v>1</v>
      </c>
      <c r="AM882" s="22">
        <v>6</v>
      </c>
      <c r="AN882" s="22">
        <v>1</v>
      </c>
    </row>
    <row r="883" spans="19:40">
      <c r="S883" s="22" t="s">
        <v>2134</v>
      </c>
      <c r="T883" s="22">
        <v>1</v>
      </c>
      <c r="U883" s="22">
        <v>4</v>
      </c>
      <c r="V883" s="22">
        <v>5</v>
      </c>
      <c r="W883" s="22">
        <v>3</v>
      </c>
      <c r="X883" s="22">
        <v>2</v>
      </c>
      <c r="AJ883" s="22" t="s">
        <v>2134</v>
      </c>
      <c r="AK883" s="22">
        <v>7</v>
      </c>
      <c r="AL883" s="22">
        <v>1</v>
      </c>
      <c r="AM883" s="22">
        <v>6</v>
      </c>
      <c r="AN883" s="22">
        <v>2</v>
      </c>
    </row>
    <row r="884" spans="19:40">
      <c r="S884" s="22" t="s">
        <v>2134</v>
      </c>
      <c r="T884" s="22">
        <v>1</v>
      </c>
      <c r="U884" s="22">
        <v>4</v>
      </c>
      <c r="V884" s="22">
        <v>5</v>
      </c>
      <c r="W884" s="22">
        <v>3</v>
      </c>
      <c r="X884" s="22">
        <v>3</v>
      </c>
      <c r="AJ884" s="22" t="s">
        <v>2134</v>
      </c>
      <c r="AK884" s="22">
        <v>7</v>
      </c>
      <c r="AL884" s="22">
        <v>1</v>
      </c>
      <c r="AM884" s="22">
        <v>6</v>
      </c>
      <c r="AN884" s="22">
        <v>3</v>
      </c>
    </row>
    <row r="885" spans="19:40">
      <c r="S885" s="22" t="s">
        <v>2134</v>
      </c>
      <c r="T885" s="22">
        <v>1</v>
      </c>
      <c r="U885" s="22">
        <v>4</v>
      </c>
      <c r="V885" s="22">
        <v>5</v>
      </c>
      <c r="W885" s="22">
        <v>3</v>
      </c>
      <c r="X885" s="22">
        <v>4</v>
      </c>
      <c r="AJ885" s="22" t="s">
        <v>2134</v>
      </c>
      <c r="AK885" s="22">
        <v>7</v>
      </c>
      <c r="AL885" s="22">
        <v>1</v>
      </c>
      <c r="AM885" s="22">
        <v>6</v>
      </c>
      <c r="AN885" s="22">
        <v>4</v>
      </c>
    </row>
    <row r="886" spans="19:40">
      <c r="S886" s="22" t="s">
        <v>2134</v>
      </c>
      <c r="T886" s="22">
        <v>1</v>
      </c>
      <c r="U886" s="22">
        <v>4</v>
      </c>
      <c r="V886" s="22">
        <v>5</v>
      </c>
      <c r="W886" s="22">
        <v>4</v>
      </c>
      <c r="X886" s="22">
        <v>1</v>
      </c>
      <c r="AJ886" s="22" t="s">
        <v>2134</v>
      </c>
      <c r="AK886" s="22">
        <v>7</v>
      </c>
      <c r="AL886" s="22">
        <v>1</v>
      </c>
      <c r="AM886" s="22">
        <v>6</v>
      </c>
      <c r="AN886" s="22">
        <v>5</v>
      </c>
    </row>
    <row r="887" spans="19:40">
      <c r="S887" s="22" t="s">
        <v>2134</v>
      </c>
      <c r="T887" s="22">
        <v>1</v>
      </c>
      <c r="U887" s="22">
        <v>4</v>
      </c>
      <c r="V887" s="22">
        <v>5</v>
      </c>
      <c r="W887" s="22">
        <v>4</v>
      </c>
      <c r="X887" s="22">
        <v>2</v>
      </c>
      <c r="AJ887" s="22" t="s">
        <v>2134</v>
      </c>
      <c r="AK887" s="22">
        <v>7</v>
      </c>
      <c r="AL887" s="22">
        <v>1</v>
      </c>
      <c r="AM887" s="22">
        <v>7</v>
      </c>
      <c r="AN887" s="22">
        <v>1</v>
      </c>
    </row>
    <row r="888" spans="19:40">
      <c r="S888" s="22" t="s">
        <v>2134</v>
      </c>
      <c r="T888" s="22">
        <v>1</v>
      </c>
      <c r="U888" s="22">
        <v>4</v>
      </c>
      <c r="V888" s="22">
        <v>5</v>
      </c>
      <c r="W888" s="22">
        <v>4</v>
      </c>
      <c r="X888" s="22">
        <v>3</v>
      </c>
      <c r="AJ888" s="22" t="s">
        <v>2134</v>
      </c>
      <c r="AK888" s="22">
        <v>7</v>
      </c>
      <c r="AL888" s="22">
        <v>1</v>
      </c>
      <c r="AM888" s="22">
        <v>7</v>
      </c>
      <c r="AN888" s="22">
        <v>2</v>
      </c>
    </row>
    <row r="889" spans="19:40">
      <c r="S889" s="22" t="s">
        <v>2134</v>
      </c>
      <c r="T889" s="22">
        <v>1</v>
      </c>
      <c r="U889" s="22">
        <v>4</v>
      </c>
      <c r="V889" s="22">
        <v>5</v>
      </c>
      <c r="W889" s="22">
        <v>4</v>
      </c>
      <c r="X889" s="22">
        <v>4</v>
      </c>
      <c r="AJ889" s="22" t="s">
        <v>2134</v>
      </c>
      <c r="AK889" s="22">
        <v>7</v>
      </c>
      <c r="AL889" s="22">
        <v>1</v>
      </c>
      <c r="AM889" s="22">
        <v>7</v>
      </c>
      <c r="AN889" s="22">
        <v>3</v>
      </c>
    </row>
    <row r="890" spans="19:40">
      <c r="S890" s="22" t="s">
        <v>2134</v>
      </c>
      <c r="T890" s="22">
        <v>1</v>
      </c>
      <c r="U890" s="22">
        <v>4</v>
      </c>
      <c r="V890" s="22">
        <v>5</v>
      </c>
      <c r="W890" s="22">
        <v>5</v>
      </c>
      <c r="X890" s="22">
        <v>1</v>
      </c>
      <c r="AJ890" s="22" t="s">
        <v>2134</v>
      </c>
      <c r="AK890" s="22">
        <v>7</v>
      </c>
      <c r="AL890" s="22">
        <v>1</v>
      </c>
      <c r="AM890" s="22">
        <v>7</v>
      </c>
      <c r="AN890" s="22">
        <v>4</v>
      </c>
    </row>
    <row r="891" spans="19:40">
      <c r="S891" s="22" t="s">
        <v>2134</v>
      </c>
      <c r="T891" s="22">
        <v>1</v>
      </c>
      <c r="U891" s="22">
        <v>4</v>
      </c>
      <c r="V891" s="22">
        <v>5</v>
      </c>
      <c r="W891" s="22">
        <v>5</v>
      </c>
      <c r="X891" s="22">
        <v>2</v>
      </c>
      <c r="AJ891" s="22" t="s">
        <v>2134</v>
      </c>
      <c r="AK891" s="22">
        <v>7</v>
      </c>
      <c r="AL891" s="22">
        <v>1</v>
      </c>
      <c r="AM891" s="22">
        <v>7</v>
      </c>
      <c r="AN891" s="22">
        <v>5</v>
      </c>
    </row>
    <row r="892" spans="19:40">
      <c r="S892" s="22" t="s">
        <v>2134</v>
      </c>
      <c r="T892" s="22">
        <v>1</v>
      </c>
      <c r="U892" s="22">
        <v>4</v>
      </c>
      <c r="V892" s="22">
        <v>5</v>
      </c>
      <c r="W892" s="22">
        <v>5</v>
      </c>
      <c r="X892" s="22">
        <v>3</v>
      </c>
      <c r="AJ892" s="22" t="s">
        <v>2692</v>
      </c>
      <c r="AK892" s="22">
        <v>7</v>
      </c>
      <c r="AL892" s="22">
        <v>2</v>
      </c>
      <c r="AM892" s="22">
        <v>1</v>
      </c>
      <c r="AN892" s="22">
        <v>1</v>
      </c>
    </row>
    <row r="893" spans="19:40">
      <c r="S893" s="22" t="s">
        <v>2134</v>
      </c>
      <c r="T893" s="22">
        <v>1</v>
      </c>
      <c r="U893" s="22">
        <v>4</v>
      </c>
      <c r="V893" s="22">
        <v>5</v>
      </c>
      <c r="W893" s="22">
        <v>5</v>
      </c>
      <c r="X893" s="22">
        <v>4</v>
      </c>
      <c r="AJ893" s="22" t="s">
        <v>2134</v>
      </c>
      <c r="AK893" s="22">
        <v>7</v>
      </c>
      <c r="AL893" s="22">
        <v>2</v>
      </c>
      <c r="AM893" s="22">
        <v>1</v>
      </c>
      <c r="AN893" s="22">
        <v>2</v>
      </c>
    </row>
    <row r="894" spans="19:40">
      <c r="S894" s="22" t="s">
        <v>2134</v>
      </c>
      <c r="T894" s="22">
        <v>1</v>
      </c>
      <c r="U894" s="22">
        <v>4</v>
      </c>
      <c r="V894" s="22">
        <v>5</v>
      </c>
      <c r="W894" s="22">
        <v>6</v>
      </c>
      <c r="X894" s="22">
        <v>1</v>
      </c>
      <c r="AJ894" s="22" t="s">
        <v>2134</v>
      </c>
      <c r="AK894" s="22">
        <v>7</v>
      </c>
      <c r="AL894" s="22">
        <v>2</v>
      </c>
      <c r="AM894" s="22">
        <v>1</v>
      </c>
      <c r="AN894" s="22">
        <v>3</v>
      </c>
    </row>
    <row r="895" spans="19:40">
      <c r="S895" s="22" t="s">
        <v>2134</v>
      </c>
      <c r="T895" s="22">
        <v>1</v>
      </c>
      <c r="U895" s="22">
        <v>4</v>
      </c>
      <c r="V895" s="22">
        <v>5</v>
      </c>
      <c r="W895" s="22">
        <v>6</v>
      </c>
      <c r="X895" s="22">
        <v>2</v>
      </c>
      <c r="AJ895" s="22" t="s">
        <v>2134</v>
      </c>
      <c r="AK895" s="22">
        <v>7</v>
      </c>
      <c r="AL895" s="22">
        <v>2</v>
      </c>
      <c r="AM895" s="22">
        <v>1</v>
      </c>
      <c r="AN895" s="22">
        <v>4</v>
      </c>
    </row>
    <row r="896" spans="19:40">
      <c r="S896" s="22" t="s">
        <v>2134</v>
      </c>
      <c r="T896" s="22">
        <v>1</v>
      </c>
      <c r="U896" s="22">
        <v>4</v>
      </c>
      <c r="V896" s="22">
        <v>5</v>
      </c>
      <c r="W896" s="22">
        <v>6</v>
      </c>
      <c r="X896" s="22">
        <v>3</v>
      </c>
      <c r="AJ896" s="22" t="s">
        <v>2134</v>
      </c>
      <c r="AK896" s="22">
        <v>7</v>
      </c>
      <c r="AL896" s="22">
        <v>2</v>
      </c>
      <c r="AM896" s="22">
        <v>1</v>
      </c>
      <c r="AN896" s="22">
        <v>5</v>
      </c>
    </row>
    <row r="897" spans="19:40">
      <c r="S897" s="22" t="s">
        <v>2134</v>
      </c>
      <c r="T897" s="22">
        <v>1</v>
      </c>
      <c r="U897" s="22">
        <v>4</v>
      </c>
      <c r="V897" s="22">
        <v>5</v>
      </c>
      <c r="W897" s="22">
        <v>6</v>
      </c>
      <c r="X897" s="22">
        <v>4</v>
      </c>
      <c r="AJ897" s="22" t="s">
        <v>2693</v>
      </c>
      <c r="AK897" s="22">
        <v>7</v>
      </c>
      <c r="AL897" s="22">
        <v>2</v>
      </c>
      <c r="AM897" s="22">
        <v>2</v>
      </c>
      <c r="AN897" s="22">
        <v>1</v>
      </c>
    </row>
    <row r="898" spans="19:40">
      <c r="S898" s="22" t="s">
        <v>2134</v>
      </c>
      <c r="T898" s="22">
        <v>1</v>
      </c>
      <c r="U898" s="22">
        <v>4</v>
      </c>
      <c r="V898" s="22">
        <v>5</v>
      </c>
      <c r="W898" s="22">
        <v>7</v>
      </c>
      <c r="X898" s="22">
        <v>1</v>
      </c>
      <c r="AJ898" s="22" t="s">
        <v>2134</v>
      </c>
      <c r="AK898" s="22">
        <v>7</v>
      </c>
      <c r="AL898" s="22">
        <v>2</v>
      </c>
      <c r="AM898" s="22">
        <v>2</v>
      </c>
      <c r="AN898" s="22">
        <v>2</v>
      </c>
    </row>
    <row r="899" spans="19:40">
      <c r="S899" s="22" t="s">
        <v>2134</v>
      </c>
      <c r="T899" s="22">
        <v>1</v>
      </c>
      <c r="U899" s="22">
        <v>4</v>
      </c>
      <c r="V899" s="22">
        <v>5</v>
      </c>
      <c r="W899" s="22">
        <v>7</v>
      </c>
      <c r="X899" s="22">
        <v>2</v>
      </c>
      <c r="AJ899" s="22" t="s">
        <v>2134</v>
      </c>
      <c r="AK899" s="22">
        <v>7</v>
      </c>
      <c r="AL899" s="22">
        <v>2</v>
      </c>
      <c r="AM899" s="22">
        <v>2</v>
      </c>
      <c r="AN899" s="22">
        <v>3</v>
      </c>
    </row>
    <row r="900" spans="19:40">
      <c r="S900" s="22" t="s">
        <v>2134</v>
      </c>
      <c r="T900" s="22">
        <v>1</v>
      </c>
      <c r="U900" s="22">
        <v>4</v>
      </c>
      <c r="V900" s="22">
        <v>5</v>
      </c>
      <c r="W900" s="22">
        <v>7</v>
      </c>
      <c r="X900" s="22">
        <v>3</v>
      </c>
      <c r="AJ900" s="22" t="s">
        <v>2134</v>
      </c>
      <c r="AK900" s="22">
        <v>7</v>
      </c>
      <c r="AL900" s="22">
        <v>2</v>
      </c>
      <c r="AM900" s="22">
        <v>2</v>
      </c>
      <c r="AN900" s="22">
        <v>4</v>
      </c>
    </row>
    <row r="901" spans="19:40">
      <c r="S901" s="22" t="s">
        <v>2134</v>
      </c>
      <c r="T901" s="22">
        <v>1</v>
      </c>
      <c r="U901" s="22">
        <v>4</v>
      </c>
      <c r="V901" s="22">
        <v>5</v>
      </c>
      <c r="W901" s="22">
        <v>7</v>
      </c>
      <c r="X901" s="22">
        <v>4</v>
      </c>
      <c r="AJ901" s="22" t="s">
        <v>2134</v>
      </c>
      <c r="AK901" s="22">
        <v>7</v>
      </c>
      <c r="AL901" s="22">
        <v>2</v>
      </c>
      <c r="AM901" s="22">
        <v>2</v>
      </c>
      <c r="AN901" s="22">
        <v>5</v>
      </c>
    </row>
    <row r="902" spans="19:40">
      <c r="S902" s="22" t="s">
        <v>2134</v>
      </c>
      <c r="T902" s="22">
        <v>1</v>
      </c>
      <c r="U902" s="22">
        <v>4</v>
      </c>
      <c r="V902" s="22">
        <v>6</v>
      </c>
      <c r="W902" s="22">
        <v>1</v>
      </c>
      <c r="X902" s="22">
        <v>1</v>
      </c>
      <c r="AJ902" s="22" t="s">
        <v>2693</v>
      </c>
      <c r="AK902" s="22">
        <v>7</v>
      </c>
      <c r="AL902" s="22">
        <v>2</v>
      </c>
      <c r="AM902" s="22">
        <v>3</v>
      </c>
      <c r="AN902" s="22">
        <v>1</v>
      </c>
    </row>
    <row r="903" spans="19:40">
      <c r="S903" s="22" t="s">
        <v>2134</v>
      </c>
      <c r="T903" s="22">
        <v>1</v>
      </c>
      <c r="U903" s="22">
        <v>4</v>
      </c>
      <c r="V903" s="22">
        <v>6</v>
      </c>
      <c r="W903" s="22">
        <v>1</v>
      </c>
      <c r="X903" s="22">
        <v>2</v>
      </c>
      <c r="AJ903" s="22" t="s">
        <v>2134</v>
      </c>
      <c r="AK903" s="22">
        <v>7</v>
      </c>
      <c r="AL903" s="22">
        <v>2</v>
      </c>
      <c r="AM903" s="22">
        <v>3</v>
      </c>
      <c r="AN903" s="22">
        <v>2</v>
      </c>
    </row>
    <row r="904" spans="19:40">
      <c r="S904" s="22" t="s">
        <v>2134</v>
      </c>
      <c r="T904" s="22">
        <v>1</v>
      </c>
      <c r="U904" s="22">
        <v>4</v>
      </c>
      <c r="V904" s="22">
        <v>6</v>
      </c>
      <c r="W904" s="22">
        <v>1</v>
      </c>
      <c r="X904" s="22">
        <v>3</v>
      </c>
      <c r="AJ904" s="22" t="s">
        <v>2134</v>
      </c>
      <c r="AK904" s="22">
        <v>7</v>
      </c>
      <c r="AL904" s="22">
        <v>2</v>
      </c>
      <c r="AM904" s="22">
        <v>3</v>
      </c>
      <c r="AN904" s="22">
        <v>3</v>
      </c>
    </row>
    <row r="905" spans="19:40">
      <c r="S905" s="22" t="s">
        <v>2134</v>
      </c>
      <c r="T905" s="22">
        <v>1</v>
      </c>
      <c r="U905" s="22">
        <v>4</v>
      </c>
      <c r="V905" s="22">
        <v>6</v>
      </c>
      <c r="W905" s="22">
        <v>1</v>
      </c>
      <c r="X905" s="22">
        <v>4</v>
      </c>
      <c r="AJ905" s="22" t="s">
        <v>2134</v>
      </c>
      <c r="AK905" s="22">
        <v>7</v>
      </c>
      <c r="AL905" s="22">
        <v>2</v>
      </c>
      <c r="AM905" s="22">
        <v>3</v>
      </c>
      <c r="AN905" s="22">
        <v>4</v>
      </c>
    </row>
    <row r="906" spans="19:40">
      <c r="S906" s="22" t="s">
        <v>2134</v>
      </c>
      <c r="T906" s="22">
        <v>1</v>
      </c>
      <c r="U906" s="22">
        <v>4</v>
      </c>
      <c r="V906" s="22">
        <v>6</v>
      </c>
      <c r="W906" s="22">
        <v>2</v>
      </c>
      <c r="X906" s="22">
        <v>1</v>
      </c>
      <c r="AJ906" s="22" t="s">
        <v>2134</v>
      </c>
      <c r="AK906" s="22">
        <v>7</v>
      </c>
      <c r="AL906" s="22">
        <v>2</v>
      </c>
      <c r="AM906" s="22">
        <v>3</v>
      </c>
      <c r="AN906" s="22">
        <v>5</v>
      </c>
    </row>
    <row r="907" spans="19:40">
      <c r="S907" s="22" t="s">
        <v>2134</v>
      </c>
      <c r="T907" s="22">
        <v>1</v>
      </c>
      <c r="U907" s="22">
        <v>4</v>
      </c>
      <c r="V907" s="22">
        <v>6</v>
      </c>
      <c r="W907" s="22">
        <v>2</v>
      </c>
      <c r="X907" s="22">
        <v>2</v>
      </c>
      <c r="AJ907" s="22" t="s">
        <v>2693</v>
      </c>
      <c r="AK907" s="22">
        <v>7</v>
      </c>
      <c r="AL907" s="22">
        <v>2</v>
      </c>
      <c r="AM907" s="22">
        <v>4</v>
      </c>
      <c r="AN907" s="22">
        <v>1</v>
      </c>
    </row>
    <row r="908" spans="19:40">
      <c r="S908" s="22" t="s">
        <v>2134</v>
      </c>
      <c r="T908" s="22">
        <v>1</v>
      </c>
      <c r="U908" s="22">
        <v>4</v>
      </c>
      <c r="V908" s="22">
        <v>6</v>
      </c>
      <c r="W908" s="22">
        <v>2</v>
      </c>
      <c r="X908" s="22">
        <v>3</v>
      </c>
      <c r="AJ908" s="22" t="s">
        <v>2134</v>
      </c>
      <c r="AK908" s="22">
        <v>7</v>
      </c>
      <c r="AL908" s="22">
        <v>2</v>
      </c>
      <c r="AM908" s="22">
        <v>4</v>
      </c>
      <c r="AN908" s="22">
        <v>2</v>
      </c>
    </row>
    <row r="909" spans="19:40">
      <c r="S909" s="22" t="s">
        <v>2134</v>
      </c>
      <c r="T909" s="22">
        <v>1</v>
      </c>
      <c r="U909" s="22">
        <v>4</v>
      </c>
      <c r="V909" s="22">
        <v>6</v>
      </c>
      <c r="W909" s="22">
        <v>2</v>
      </c>
      <c r="X909" s="22">
        <v>4</v>
      </c>
      <c r="AJ909" s="22" t="s">
        <v>2134</v>
      </c>
      <c r="AK909" s="22">
        <v>7</v>
      </c>
      <c r="AL909" s="22">
        <v>2</v>
      </c>
      <c r="AM909" s="22">
        <v>4</v>
      </c>
      <c r="AN909" s="22">
        <v>3</v>
      </c>
    </row>
    <row r="910" spans="19:40">
      <c r="S910" s="22" t="s">
        <v>2134</v>
      </c>
      <c r="T910" s="22">
        <v>1</v>
      </c>
      <c r="U910" s="22">
        <v>4</v>
      </c>
      <c r="V910" s="22">
        <v>6</v>
      </c>
      <c r="W910" s="22">
        <v>3</v>
      </c>
      <c r="X910" s="22">
        <v>1</v>
      </c>
      <c r="AJ910" s="22" t="s">
        <v>2134</v>
      </c>
      <c r="AK910" s="22">
        <v>7</v>
      </c>
      <c r="AL910" s="22">
        <v>2</v>
      </c>
      <c r="AM910" s="22">
        <v>4</v>
      </c>
      <c r="AN910" s="22">
        <v>4</v>
      </c>
    </row>
    <row r="911" spans="19:40">
      <c r="S911" s="22" t="s">
        <v>2134</v>
      </c>
      <c r="T911" s="22">
        <v>1</v>
      </c>
      <c r="U911" s="22">
        <v>4</v>
      </c>
      <c r="V911" s="22">
        <v>6</v>
      </c>
      <c r="W911" s="22">
        <v>3</v>
      </c>
      <c r="X911" s="22">
        <v>2</v>
      </c>
      <c r="AJ911" s="22" t="s">
        <v>2134</v>
      </c>
      <c r="AK911" s="22">
        <v>7</v>
      </c>
      <c r="AL911" s="22">
        <v>2</v>
      </c>
      <c r="AM911" s="22">
        <v>4</v>
      </c>
      <c r="AN911" s="22">
        <v>5</v>
      </c>
    </row>
    <row r="912" spans="19:40">
      <c r="S912" s="22" t="s">
        <v>2134</v>
      </c>
      <c r="T912" s="22">
        <v>1</v>
      </c>
      <c r="U912" s="22">
        <v>4</v>
      </c>
      <c r="V912" s="22">
        <v>6</v>
      </c>
      <c r="W912" s="22">
        <v>3</v>
      </c>
      <c r="X912" s="22">
        <v>3</v>
      </c>
      <c r="AJ912" s="22" t="s">
        <v>2693</v>
      </c>
      <c r="AK912" s="22">
        <v>7</v>
      </c>
      <c r="AL912" s="22">
        <v>2</v>
      </c>
      <c r="AM912" s="22">
        <v>5</v>
      </c>
      <c r="AN912" s="22">
        <v>1</v>
      </c>
    </row>
    <row r="913" spans="19:40">
      <c r="S913" s="22" t="s">
        <v>2134</v>
      </c>
      <c r="T913" s="22">
        <v>1</v>
      </c>
      <c r="U913" s="22">
        <v>4</v>
      </c>
      <c r="V913" s="22">
        <v>6</v>
      </c>
      <c r="W913" s="22">
        <v>3</v>
      </c>
      <c r="X913" s="22">
        <v>4</v>
      </c>
      <c r="AJ913" s="22" t="s">
        <v>2134</v>
      </c>
      <c r="AK913" s="22">
        <v>7</v>
      </c>
      <c r="AL913" s="22">
        <v>2</v>
      </c>
      <c r="AM913" s="22">
        <v>5</v>
      </c>
      <c r="AN913" s="22">
        <v>2</v>
      </c>
    </row>
    <row r="914" spans="19:40">
      <c r="S914" s="22" t="s">
        <v>2134</v>
      </c>
      <c r="T914" s="22">
        <v>1</v>
      </c>
      <c r="U914" s="22">
        <v>4</v>
      </c>
      <c r="V914" s="22">
        <v>6</v>
      </c>
      <c r="W914" s="22">
        <v>4</v>
      </c>
      <c r="X914" s="22">
        <v>1</v>
      </c>
      <c r="AJ914" s="22" t="s">
        <v>2134</v>
      </c>
      <c r="AK914" s="22">
        <v>7</v>
      </c>
      <c r="AL914" s="22">
        <v>2</v>
      </c>
      <c r="AM914" s="22">
        <v>5</v>
      </c>
      <c r="AN914" s="22">
        <v>3</v>
      </c>
    </row>
    <row r="915" spans="19:40">
      <c r="S915" s="22" t="s">
        <v>2134</v>
      </c>
      <c r="T915" s="22">
        <v>1</v>
      </c>
      <c r="U915" s="22">
        <v>4</v>
      </c>
      <c r="V915" s="22">
        <v>6</v>
      </c>
      <c r="W915" s="22">
        <v>4</v>
      </c>
      <c r="X915" s="22">
        <v>2</v>
      </c>
      <c r="AJ915" s="22" t="s">
        <v>2134</v>
      </c>
      <c r="AK915" s="22">
        <v>7</v>
      </c>
      <c r="AL915" s="22">
        <v>2</v>
      </c>
      <c r="AM915" s="22">
        <v>5</v>
      </c>
      <c r="AN915" s="22">
        <v>4</v>
      </c>
    </row>
    <row r="916" spans="19:40">
      <c r="S916" s="22" t="s">
        <v>2134</v>
      </c>
      <c r="T916" s="22">
        <v>1</v>
      </c>
      <c r="U916" s="22">
        <v>4</v>
      </c>
      <c r="V916" s="22">
        <v>6</v>
      </c>
      <c r="W916" s="22">
        <v>4</v>
      </c>
      <c r="X916" s="22">
        <v>3</v>
      </c>
      <c r="AJ916" s="22" t="s">
        <v>2134</v>
      </c>
      <c r="AK916" s="22">
        <v>7</v>
      </c>
      <c r="AL916" s="22">
        <v>2</v>
      </c>
      <c r="AM916" s="22">
        <v>5</v>
      </c>
      <c r="AN916" s="22">
        <v>5</v>
      </c>
    </row>
    <row r="917" spans="19:40">
      <c r="S917" s="22" t="s">
        <v>2134</v>
      </c>
      <c r="T917" s="22">
        <v>1</v>
      </c>
      <c r="U917" s="22">
        <v>4</v>
      </c>
      <c r="V917" s="22">
        <v>6</v>
      </c>
      <c r="W917" s="22">
        <v>4</v>
      </c>
      <c r="X917" s="22">
        <v>4</v>
      </c>
      <c r="AJ917" s="22" t="s">
        <v>2693</v>
      </c>
      <c r="AK917" s="22">
        <v>7</v>
      </c>
      <c r="AL917" s="22">
        <v>2</v>
      </c>
      <c r="AM917" s="22">
        <v>6</v>
      </c>
      <c r="AN917" s="22">
        <v>1</v>
      </c>
    </row>
    <row r="918" spans="19:40">
      <c r="S918" s="22" t="s">
        <v>2134</v>
      </c>
      <c r="T918" s="22">
        <v>1</v>
      </c>
      <c r="U918" s="22">
        <v>4</v>
      </c>
      <c r="V918" s="22">
        <v>6</v>
      </c>
      <c r="W918" s="22">
        <v>5</v>
      </c>
      <c r="X918" s="22">
        <v>1</v>
      </c>
      <c r="AJ918" s="22" t="s">
        <v>2134</v>
      </c>
      <c r="AK918" s="22">
        <v>7</v>
      </c>
      <c r="AL918" s="22">
        <v>2</v>
      </c>
      <c r="AM918" s="22">
        <v>6</v>
      </c>
      <c r="AN918" s="22">
        <v>2</v>
      </c>
    </row>
    <row r="919" spans="19:40">
      <c r="S919" s="22" t="s">
        <v>2134</v>
      </c>
      <c r="T919" s="22">
        <v>1</v>
      </c>
      <c r="U919" s="22">
        <v>4</v>
      </c>
      <c r="V919" s="22">
        <v>6</v>
      </c>
      <c r="W919" s="22">
        <v>5</v>
      </c>
      <c r="X919" s="22">
        <v>2</v>
      </c>
      <c r="AJ919" s="22" t="s">
        <v>2134</v>
      </c>
      <c r="AK919" s="22">
        <v>7</v>
      </c>
      <c r="AL919" s="22">
        <v>2</v>
      </c>
      <c r="AM919" s="22">
        <v>6</v>
      </c>
      <c r="AN919" s="22">
        <v>3</v>
      </c>
    </row>
    <row r="920" spans="19:40">
      <c r="S920" s="22" t="s">
        <v>2134</v>
      </c>
      <c r="T920" s="22">
        <v>1</v>
      </c>
      <c r="U920" s="22">
        <v>4</v>
      </c>
      <c r="V920" s="22">
        <v>6</v>
      </c>
      <c r="W920" s="22">
        <v>5</v>
      </c>
      <c r="X920" s="22">
        <v>3</v>
      </c>
      <c r="AJ920" s="22" t="s">
        <v>2134</v>
      </c>
      <c r="AK920" s="22">
        <v>7</v>
      </c>
      <c r="AL920" s="22">
        <v>2</v>
      </c>
      <c r="AM920" s="22">
        <v>6</v>
      </c>
      <c r="AN920" s="22">
        <v>4</v>
      </c>
    </row>
    <row r="921" spans="19:40">
      <c r="S921" s="22" t="s">
        <v>2134</v>
      </c>
      <c r="T921" s="22">
        <v>1</v>
      </c>
      <c r="U921" s="22">
        <v>4</v>
      </c>
      <c r="V921" s="22">
        <v>6</v>
      </c>
      <c r="W921" s="22">
        <v>5</v>
      </c>
      <c r="X921" s="22">
        <v>4</v>
      </c>
      <c r="AJ921" s="22" t="s">
        <v>2134</v>
      </c>
      <c r="AK921" s="22">
        <v>7</v>
      </c>
      <c r="AL921" s="22">
        <v>2</v>
      </c>
      <c r="AM921" s="22">
        <v>6</v>
      </c>
      <c r="AN921" s="22">
        <v>5</v>
      </c>
    </row>
    <row r="922" spans="19:40">
      <c r="S922" s="22" t="s">
        <v>2134</v>
      </c>
      <c r="T922" s="22">
        <v>1</v>
      </c>
      <c r="U922" s="22">
        <v>4</v>
      </c>
      <c r="V922" s="22">
        <v>6</v>
      </c>
      <c r="W922" s="22">
        <v>6</v>
      </c>
      <c r="X922" s="22">
        <v>1</v>
      </c>
      <c r="AJ922" s="22" t="s">
        <v>2693</v>
      </c>
      <c r="AK922" s="22">
        <v>7</v>
      </c>
      <c r="AL922" s="22">
        <v>2</v>
      </c>
      <c r="AM922" s="22">
        <v>7</v>
      </c>
      <c r="AN922" s="22">
        <v>1</v>
      </c>
    </row>
    <row r="923" spans="19:40">
      <c r="S923" s="22" t="s">
        <v>2134</v>
      </c>
      <c r="T923" s="22">
        <v>1</v>
      </c>
      <c r="U923" s="22">
        <v>4</v>
      </c>
      <c r="V923" s="22">
        <v>6</v>
      </c>
      <c r="W923" s="22">
        <v>6</v>
      </c>
      <c r="X923" s="22">
        <v>2</v>
      </c>
      <c r="AJ923" s="22" t="s">
        <v>2134</v>
      </c>
      <c r="AK923" s="22">
        <v>7</v>
      </c>
      <c r="AL923" s="22">
        <v>2</v>
      </c>
      <c r="AM923" s="22">
        <v>7</v>
      </c>
      <c r="AN923" s="22">
        <v>2</v>
      </c>
    </row>
    <row r="924" spans="19:40">
      <c r="S924" s="22" t="s">
        <v>2134</v>
      </c>
      <c r="T924" s="22">
        <v>1</v>
      </c>
      <c r="U924" s="22">
        <v>4</v>
      </c>
      <c r="V924" s="22">
        <v>6</v>
      </c>
      <c r="W924" s="22">
        <v>6</v>
      </c>
      <c r="X924" s="22">
        <v>3</v>
      </c>
      <c r="AJ924" s="22" t="s">
        <v>2134</v>
      </c>
      <c r="AK924" s="22">
        <v>7</v>
      </c>
      <c r="AL924" s="22">
        <v>2</v>
      </c>
      <c r="AM924" s="22">
        <v>7</v>
      </c>
      <c r="AN924" s="22">
        <v>3</v>
      </c>
    </row>
    <row r="925" spans="19:40">
      <c r="S925" s="22" t="s">
        <v>2134</v>
      </c>
      <c r="T925" s="22">
        <v>1</v>
      </c>
      <c r="U925" s="22">
        <v>4</v>
      </c>
      <c r="V925" s="22">
        <v>6</v>
      </c>
      <c r="W925" s="22">
        <v>6</v>
      </c>
      <c r="X925" s="22">
        <v>4</v>
      </c>
      <c r="AJ925" s="22" t="s">
        <v>2134</v>
      </c>
      <c r="AK925" s="22">
        <v>7</v>
      </c>
      <c r="AL925" s="22">
        <v>2</v>
      </c>
      <c r="AM925" s="22">
        <v>7</v>
      </c>
      <c r="AN925" s="22">
        <v>4</v>
      </c>
    </row>
    <row r="926" spans="19:40">
      <c r="S926" s="22" t="s">
        <v>2134</v>
      </c>
      <c r="T926" s="22">
        <v>1</v>
      </c>
      <c r="U926" s="22">
        <v>4</v>
      </c>
      <c r="V926" s="22">
        <v>6</v>
      </c>
      <c r="W926" s="22">
        <v>7</v>
      </c>
      <c r="X926" s="22">
        <v>1</v>
      </c>
      <c r="AJ926" s="22" t="s">
        <v>2134</v>
      </c>
      <c r="AK926" s="22">
        <v>7</v>
      </c>
      <c r="AL926" s="22">
        <v>2</v>
      </c>
      <c r="AM926" s="22">
        <v>7</v>
      </c>
      <c r="AN926" s="22">
        <v>5</v>
      </c>
    </row>
    <row r="927" spans="19:40">
      <c r="S927" s="22" t="s">
        <v>2134</v>
      </c>
      <c r="T927" s="22">
        <v>1</v>
      </c>
      <c r="U927" s="22">
        <v>4</v>
      </c>
      <c r="V927" s="22">
        <v>6</v>
      </c>
      <c r="W927" s="22">
        <v>7</v>
      </c>
      <c r="X927" s="22">
        <v>2</v>
      </c>
      <c r="AJ927" s="22" t="s">
        <v>2692</v>
      </c>
      <c r="AK927" s="22">
        <v>7</v>
      </c>
      <c r="AL927" s="22">
        <v>3</v>
      </c>
      <c r="AM927" s="22">
        <v>1</v>
      </c>
      <c r="AN927" s="22">
        <v>1</v>
      </c>
    </row>
    <row r="928" spans="19:40">
      <c r="S928" s="22" t="s">
        <v>2134</v>
      </c>
      <c r="T928" s="22">
        <v>1</v>
      </c>
      <c r="U928" s="22">
        <v>4</v>
      </c>
      <c r="V928" s="22">
        <v>6</v>
      </c>
      <c r="W928" s="22">
        <v>7</v>
      </c>
      <c r="X928" s="22">
        <v>3</v>
      </c>
      <c r="AJ928" s="22" t="s">
        <v>2134</v>
      </c>
      <c r="AK928" s="22">
        <v>7</v>
      </c>
      <c r="AL928" s="22">
        <v>3</v>
      </c>
      <c r="AM928" s="22">
        <v>1</v>
      </c>
      <c r="AN928" s="22">
        <v>2</v>
      </c>
    </row>
    <row r="929" spans="19:40">
      <c r="S929" s="22" t="s">
        <v>2134</v>
      </c>
      <c r="T929" s="22">
        <v>1</v>
      </c>
      <c r="U929" s="22">
        <v>4</v>
      </c>
      <c r="V929" s="22">
        <v>6</v>
      </c>
      <c r="W929" s="22">
        <v>7</v>
      </c>
      <c r="X929" s="22">
        <v>4</v>
      </c>
      <c r="AJ929" s="22" t="s">
        <v>2134</v>
      </c>
      <c r="AK929" s="22">
        <v>7</v>
      </c>
      <c r="AL929" s="22">
        <v>3</v>
      </c>
      <c r="AM929" s="22">
        <v>1</v>
      </c>
      <c r="AN929" s="22">
        <v>3</v>
      </c>
    </row>
    <row r="930" spans="19:40">
      <c r="S930" s="22" t="s">
        <v>2134</v>
      </c>
      <c r="T930" s="22">
        <v>1</v>
      </c>
      <c r="U930" s="22">
        <v>4</v>
      </c>
      <c r="V930" s="22">
        <v>7</v>
      </c>
      <c r="W930" s="22">
        <v>1</v>
      </c>
      <c r="X930" s="22">
        <v>1</v>
      </c>
      <c r="AJ930" s="22" t="s">
        <v>2134</v>
      </c>
      <c r="AK930" s="22">
        <v>7</v>
      </c>
      <c r="AL930" s="22">
        <v>3</v>
      </c>
      <c r="AM930" s="22">
        <v>1</v>
      </c>
      <c r="AN930" s="22">
        <v>4</v>
      </c>
    </row>
    <row r="931" spans="19:40">
      <c r="S931" s="22" t="s">
        <v>2134</v>
      </c>
      <c r="T931" s="22">
        <v>1</v>
      </c>
      <c r="U931" s="22">
        <v>4</v>
      </c>
      <c r="V931" s="22">
        <v>7</v>
      </c>
      <c r="W931" s="22">
        <v>1</v>
      </c>
      <c r="X931" s="22">
        <v>2</v>
      </c>
      <c r="AJ931" s="22" t="s">
        <v>2134</v>
      </c>
      <c r="AK931" s="22">
        <v>7</v>
      </c>
      <c r="AL931" s="22">
        <v>3</v>
      </c>
      <c r="AM931" s="22">
        <v>1</v>
      </c>
      <c r="AN931" s="22">
        <v>5</v>
      </c>
    </row>
    <row r="932" spans="19:40">
      <c r="S932" s="22" t="s">
        <v>2134</v>
      </c>
      <c r="T932" s="22">
        <v>1</v>
      </c>
      <c r="U932" s="22">
        <v>4</v>
      </c>
      <c r="V932" s="22">
        <v>7</v>
      </c>
      <c r="W932" s="22">
        <v>1</v>
      </c>
      <c r="X932" s="22">
        <v>3</v>
      </c>
      <c r="AJ932" s="22" t="s">
        <v>2693</v>
      </c>
      <c r="AK932" s="22">
        <v>7</v>
      </c>
      <c r="AL932" s="22">
        <v>3</v>
      </c>
      <c r="AM932" s="22">
        <v>2</v>
      </c>
      <c r="AN932" s="22">
        <v>1</v>
      </c>
    </row>
    <row r="933" spans="19:40">
      <c r="S933" s="22" t="s">
        <v>2134</v>
      </c>
      <c r="T933" s="22">
        <v>1</v>
      </c>
      <c r="U933" s="22">
        <v>4</v>
      </c>
      <c r="V933" s="22">
        <v>7</v>
      </c>
      <c r="W933" s="22">
        <v>1</v>
      </c>
      <c r="X933" s="22">
        <v>4</v>
      </c>
      <c r="AJ933" s="22" t="s">
        <v>2134</v>
      </c>
      <c r="AK933" s="22">
        <v>7</v>
      </c>
      <c r="AL933" s="22">
        <v>3</v>
      </c>
      <c r="AM933" s="22">
        <v>2</v>
      </c>
      <c r="AN933" s="22">
        <v>2</v>
      </c>
    </row>
    <row r="934" spans="19:40">
      <c r="S934" s="22" t="s">
        <v>2134</v>
      </c>
      <c r="T934" s="22">
        <v>1</v>
      </c>
      <c r="U934" s="22">
        <v>4</v>
      </c>
      <c r="V934" s="22">
        <v>7</v>
      </c>
      <c r="W934" s="22">
        <v>2</v>
      </c>
      <c r="X934" s="22">
        <v>1</v>
      </c>
      <c r="AJ934" s="22" t="s">
        <v>2134</v>
      </c>
      <c r="AK934" s="22">
        <v>7</v>
      </c>
      <c r="AL934" s="22">
        <v>3</v>
      </c>
      <c r="AM934" s="22">
        <v>2</v>
      </c>
      <c r="AN934" s="22">
        <v>3</v>
      </c>
    </row>
    <row r="935" spans="19:40">
      <c r="S935" s="22" t="s">
        <v>2134</v>
      </c>
      <c r="T935" s="22">
        <v>1</v>
      </c>
      <c r="U935" s="22">
        <v>4</v>
      </c>
      <c r="V935" s="22">
        <v>7</v>
      </c>
      <c r="W935" s="22">
        <v>2</v>
      </c>
      <c r="X935" s="22">
        <v>2</v>
      </c>
      <c r="AJ935" s="22" t="s">
        <v>2134</v>
      </c>
      <c r="AK935" s="22">
        <v>7</v>
      </c>
      <c r="AL935" s="22">
        <v>3</v>
      </c>
      <c r="AM935" s="22">
        <v>2</v>
      </c>
      <c r="AN935" s="22">
        <v>4</v>
      </c>
    </row>
    <row r="936" spans="19:40">
      <c r="S936" s="22" t="s">
        <v>2134</v>
      </c>
      <c r="T936" s="22">
        <v>1</v>
      </c>
      <c r="U936" s="22">
        <v>4</v>
      </c>
      <c r="V936" s="22">
        <v>7</v>
      </c>
      <c r="W936" s="22">
        <v>2</v>
      </c>
      <c r="X936" s="22">
        <v>3</v>
      </c>
      <c r="AJ936" s="22" t="s">
        <v>2134</v>
      </c>
      <c r="AK936" s="22">
        <v>7</v>
      </c>
      <c r="AL936" s="22">
        <v>3</v>
      </c>
      <c r="AM936" s="22">
        <v>2</v>
      </c>
      <c r="AN936" s="22">
        <v>5</v>
      </c>
    </row>
    <row r="937" spans="19:40">
      <c r="S937" s="22" t="s">
        <v>2134</v>
      </c>
      <c r="T937" s="22">
        <v>1</v>
      </c>
      <c r="U937" s="22">
        <v>4</v>
      </c>
      <c r="V937" s="22">
        <v>7</v>
      </c>
      <c r="W937" s="22">
        <v>2</v>
      </c>
      <c r="X937" s="22">
        <v>4</v>
      </c>
      <c r="AJ937" s="22" t="s">
        <v>2693</v>
      </c>
      <c r="AK937" s="22">
        <v>7</v>
      </c>
      <c r="AL937" s="22">
        <v>3</v>
      </c>
      <c r="AM937" s="22">
        <v>3</v>
      </c>
      <c r="AN937" s="22">
        <v>1</v>
      </c>
    </row>
    <row r="938" spans="19:40">
      <c r="S938" s="22" t="s">
        <v>2134</v>
      </c>
      <c r="T938" s="22">
        <v>1</v>
      </c>
      <c r="U938" s="22">
        <v>4</v>
      </c>
      <c r="V938" s="22">
        <v>7</v>
      </c>
      <c r="W938" s="22">
        <v>3</v>
      </c>
      <c r="X938" s="22">
        <v>1</v>
      </c>
      <c r="AJ938" s="22" t="s">
        <v>2134</v>
      </c>
      <c r="AK938" s="22">
        <v>7</v>
      </c>
      <c r="AL938" s="22">
        <v>3</v>
      </c>
      <c r="AM938" s="22">
        <v>3</v>
      </c>
      <c r="AN938" s="22">
        <v>2</v>
      </c>
    </row>
    <row r="939" spans="19:40">
      <c r="S939" s="22" t="s">
        <v>2134</v>
      </c>
      <c r="T939" s="22">
        <v>1</v>
      </c>
      <c r="U939" s="22">
        <v>4</v>
      </c>
      <c r="V939" s="22">
        <v>7</v>
      </c>
      <c r="W939" s="22">
        <v>3</v>
      </c>
      <c r="X939" s="22">
        <v>2</v>
      </c>
      <c r="AJ939" s="22" t="s">
        <v>2134</v>
      </c>
      <c r="AK939" s="22">
        <v>7</v>
      </c>
      <c r="AL939" s="22">
        <v>3</v>
      </c>
      <c r="AM939" s="22">
        <v>3</v>
      </c>
      <c r="AN939" s="22">
        <v>3</v>
      </c>
    </row>
    <row r="940" spans="19:40">
      <c r="S940" s="22" t="s">
        <v>2134</v>
      </c>
      <c r="T940" s="22">
        <v>1</v>
      </c>
      <c r="U940" s="22">
        <v>4</v>
      </c>
      <c r="V940" s="22">
        <v>7</v>
      </c>
      <c r="W940" s="22">
        <v>3</v>
      </c>
      <c r="X940" s="22">
        <v>3</v>
      </c>
      <c r="AJ940" s="22" t="s">
        <v>2134</v>
      </c>
      <c r="AK940" s="22">
        <v>7</v>
      </c>
      <c r="AL940" s="22">
        <v>3</v>
      </c>
      <c r="AM940" s="22">
        <v>3</v>
      </c>
      <c r="AN940" s="22">
        <v>4</v>
      </c>
    </row>
    <row r="941" spans="19:40">
      <c r="S941" s="22" t="s">
        <v>2134</v>
      </c>
      <c r="T941" s="22">
        <v>1</v>
      </c>
      <c r="U941" s="22">
        <v>4</v>
      </c>
      <c r="V941" s="22">
        <v>7</v>
      </c>
      <c r="W941" s="22">
        <v>3</v>
      </c>
      <c r="X941" s="22">
        <v>4</v>
      </c>
      <c r="AJ941" s="22" t="s">
        <v>2134</v>
      </c>
      <c r="AK941" s="22">
        <v>7</v>
      </c>
      <c r="AL941" s="22">
        <v>3</v>
      </c>
      <c r="AM941" s="22">
        <v>3</v>
      </c>
      <c r="AN941" s="22">
        <v>5</v>
      </c>
    </row>
    <row r="942" spans="19:40">
      <c r="S942" s="22" t="s">
        <v>2134</v>
      </c>
      <c r="T942" s="22">
        <v>1</v>
      </c>
      <c r="U942" s="22">
        <v>4</v>
      </c>
      <c r="V942" s="22">
        <v>7</v>
      </c>
      <c r="W942" s="22">
        <v>4</v>
      </c>
      <c r="X942" s="22">
        <v>1</v>
      </c>
      <c r="AJ942" s="22" t="s">
        <v>2693</v>
      </c>
      <c r="AK942" s="22">
        <v>7</v>
      </c>
      <c r="AL942" s="22">
        <v>3</v>
      </c>
      <c r="AM942" s="22">
        <v>4</v>
      </c>
      <c r="AN942" s="22">
        <v>1</v>
      </c>
    </row>
    <row r="943" spans="19:40">
      <c r="S943" s="22" t="s">
        <v>2134</v>
      </c>
      <c r="T943" s="22">
        <v>1</v>
      </c>
      <c r="U943" s="22">
        <v>4</v>
      </c>
      <c r="V943" s="22">
        <v>7</v>
      </c>
      <c r="W943" s="22">
        <v>4</v>
      </c>
      <c r="X943" s="22">
        <v>2</v>
      </c>
      <c r="AJ943" s="22" t="s">
        <v>2134</v>
      </c>
      <c r="AK943" s="22">
        <v>7</v>
      </c>
      <c r="AL943" s="22">
        <v>3</v>
      </c>
      <c r="AM943" s="22">
        <v>4</v>
      </c>
      <c r="AN943" s="22">
        <v>2</v>
      </c>
    </row>
    <row r="944" spans="19:40">
      <c r="S944" s="22" t="s">
        <v>2134</v>
      </c>
      <c r="T944" s="22">
        <v>1</v>
      </c>
      <c r="U944" s="22">
        <v>4</v>
      </c>
      <c r="V944" s="22">
        <v>7</v>
      </c>
      <c r="W944" s="22">
        <v>4</v>
      </c>
      <c r="X944" s="22">
        <v>3</v>
      </c>
      <c r="AJ944" s="22" t="s">
        <v>2134</v>
      </c>
      <c r="AK944" s="22">
        <v>7</v>
      </c>
      <c r="AL944" s="22">
        <v>3</v>
      </c>
      <c r="AM944" s="22">
        <v>4</v>
      </c>
      <c r="AN944" s="22">
        <v>3</v>
      </c>
    </row>
    <row r="945" spans="19:40">
      <c r="S945" s="22" t="s">
        <v>2134</v>
      </c>
      <c r="T945" s="22">
        <v>1</v>
      </c>
      <c r="U945" s="22">
        <v>4</v>
      </c>
      <c r="V945" s="22">
        <v>7</v>
      </c>
      <c r="W945" s="22">
        <v>4</v>
      </c>
      <c r="X945" s="22">
        <v>4</v>
      </c>
      <c r="AJ945" s="22" t="s">
        <v>2134</v>
      </c>
      <c r="AK945" s="22">
        <v>7</v>
      </c>
      <c r="AL945" s="22">
        <v>3</v>
      </c>
      <c r="AM945" s="22">
        <v>4</v>
      </c>
      <c r="AN945" s="22">
        <v>4</v>
      </c>
    </row>
    <row r="946" spans="19:40">
      <c r="S946" s="22" t="s">
        <v>2134</v>
      </c>
      <c r="T946" s="22">
        <v>1</v>
      </c>
      <c r="U946" s="22">
        <v>4</v>
      </c>
      <c r="V946" s="22">
        <v>7</v>
      </c>
      <c r="W946" s="22">
        <v>5</v>
      </c>
      <c r="X946" s="22">
        <v>1</v>
      </c>
      <c r="AJ946" s="22" t="s">
        <v>2134</v>
      </c>
      <c r="AK946" s="22">
        <v>7</v>
      </c>
      <c r="AL946" s="22">
        <v>3</v>
      </c>
      <c r="AM946" s="22">
        <v>4</v>
      </c>
      <c r="AN946" s="22">
        <v>5</v>
      </c>
    </row>
    <row r="947" spans="19:40">
      <c r="S947" s="22" t="s">
        <v>2134</v>
      </c>
      <c r="T947" s="22">
        <v>1</v>
      </c>
      <c r="U947" s="22">
        <v>4</v>
      </c>
      <c r="V947" s="22">
        <v>7</v>
      </c>
      <c r="W947" s="22">
        <v>5</v>
      </c>
      <c r="X947" s="22">
        <v>2</v>
      </c>
      <c r="AJ947" s="22" t="s">
        <v>2693</v>
      </c>
      <c r="AK947" s="22">
        <v>7</v>
      </c>
      <c r="AL947" s="22">
        <v>3</v>
      </c>
      <c r="AM947" s="22">
        <v>5</v>
      </c>
      <c r="AN947" s="22">
        <v>1</v>
      </c>
    </row>
    <row r="948" spans="19:40">
      <c r="S948" s="22" t="s">
        <v>2134</v>
      </c>
      <c r="T948" s="22">
        <v>1</v>
      </c>
      <c r="U948" s="22">
        <v>4</v>
      </c>
      <c r="V948" s="22">
        <v>7</v>
      </c>
      <c r="W948" s="22">
        <v>5</v>
      </c>
      <c r="X948" s="22">
        <v>3</v>
      </c>
      <c r="AJ948" s="22" t="s">
        <v>2134</v>
      </c>
      <c r="AK948" s="22">
        <v>7</v>
      </c>
      <c r="AL948" s="22">
        <v>3</v>
      </c>
      <c r="AM948" s="22">
        <v>5</v>
      </c>
      <c r="AN948" s="22">
        <v>2</v>
      </c>
    </row>
    <row r="949" spans="19:40">
      <c r="S949" s="22" t="s">
        <v>2134</v>
      </c>
      <c r="T949" s="22">
        <v>1</v>
      </c>
      <c r="U949" s="22">
        <v>4</v>
      </c>
      <c r="V949" s="22">
        <v>7</v>
      </c>
      <c r="W949" s="22">
        <v>5</v>
      </c>
      <c r="X949" s="22">
        <v>4</v>
      </c>
      <c r="AJ949" s="22" t="s">
        <v>2134</v>
      </c>
      <c r="AK949" s="22">
        <v>7</v>
      </c>
      <c r="AL949" s="22">
        <v>3</v>
      </c>
      <c r="AM949" s="22">
        <v>5</v>
      </c>
      <c r="AN949" s="22">
        <v>3</v>
      </c>
    </row>
    <row r="950" spans="19:40">
      <c r="S950" s="22" t="s">
        <v>2134</v>
      </c>
      <c r="T950" s="22">
        <v>1</v>
      </c>
      <c r="U950" s="22">
        <v>4</v>
      </c>
      <c r="V950" s="22">
        <v>7</v>
      </c>
      <c r="W950" s="22">
        <v>6</v>
      </c>
      <c r="X950" s="22">
        <v>1</v>
      </c>
      <c r="AJ950" s="22" t="s">
        <v>2134</v>
      </c>
      <c r="AK950" s="22">
        <v>7</v>
      </c>
      <c r="AL950" s="22">
        <v>3</v>
      </c>
      <c r="AM950" s="22">
        <v>5</v>
      </c>
      <c r="AN950" s="22">
        <v>4</v>
      </c>
    </row>
    <row r="951" spans="19:40">
      <c r="S951" s="22" t="s">
        <v>2134</v>
      </c>
      <c r="T951" s="22">
        <v>1</v>
      </c>
      <c r="U951" s="22">
        <v>4</v>
      </c>
      <c r="V951" s="22">
        <v>7</v>
      </c>
      <c r="W951" s="22">
        <v>6</v>
      </c>
      <c r="X951" s="22">
        <v>2</v>
      </c>
      <c r="AJ951" s="22" t="s">
        <v>2134</v>
      </c>
      <c r="AK951" s="22">
        <v>7</v>
      </c>
      <c r="AL951" s="22">
        <v>3</v>
      </c>
      <c r="AM951" s="22">
        <v>5</v>
      </c>
      <c r="AN951" s="22">
        <v>5</v>
      </c>
    </row>
    <row r="952" spans="19:40">
      <c r="S952" s="22" t="s">
        <v>2134</v>
      </c>
      <c r="T952" s="22">
        <v>1</v>
      </c>
      <c r="U952" s="22">
        <v>4</v>
      </c>
      <c r="V952" s="22">
        <v>7</v>
      </c>
      <c r="W952" s="22">
        <v>6</v>
      </c>
      <c r="X952" s="22">
        <v>3</v>
      </c>
      <c r="AJ952" s="22" t="s">
        <v>2693</v>
      </c>
      <c r="AK952" s="22">
        <v>7</v>
      </c>
      <c r="AL952" s="22">
        <v>3</v>
      </c>
      <c r="AM952" s="22">
        <v>6</v>
      </c>
      <c r="AN952" s="22">
        <v>1</v>
      </c>
    </row>
    <row r="953" spans="19:40">
      <c r="S953" s="22" t="s">
        <v>2134</v>
      </c>
      <c r="T953" s="22">
        <v>1</v>
      </c>
      <c r="U953" s="22">
        <v>4</v>
      </c>
      <c r="V953" s="22">
        <v>7</v>
      </c>
      <c r="W953" s="22">
        <v>6</v>
      </c>
      <c r="X953" s="22">
        <v>4</v>
      </c>
      <c r="AJ953" s="22" t="s">
        <v>2134</v>
      </c>
      <c r="AK953" s="22">
        <v>7</v>
      </c>
      <c r="AL953" s="22">
        <v>3</v>
      </c>
      <c r="AM953" s="22">
        <v>6</v>
      </c>
      <c r="AN953" s="22">
        <v>2</v>
      </c>
    </row>
    <row r="954" spans="19:40">
      <c r="S954" s="22" t="s">
        <v>2134</v>
      </c>
      <c r="T954" s="22">
        <v>1</v>
      </c>
      <c r="U954" s="22">
        <v>4</v>
      </c>
      <c r="V954" s="22">
        <v>7</v>
      </c>
      <c r="W954" s="22">
        <v>7</v>
      </c>
      <c r="X954" s="22">
        <v>1</v>
      </c>
      <c r="AJ954" s="22" t="s">
        <v>2134</v>
      </c>
      <c r="AK954" s="22">
        <v>7</v>
      </c>
      <c r="AL954" s="22">
        <v>3</v>
      </c>
      <c r="AM954" s="22">
        <v>6</v>
      </c>
      <c r="AN954" s="22">
        <v>3</v>
      </c>
    </row>
    <row r="955" spans="19:40">
      <c r="S955" s="22" t="s">
        <v>2134</v>
      </c>
      <c r="T955" s="22">
        <v>1</v>
      </c>
      <c r="U955" s="22">
        <v>4</v>
      </c>
      <c r="V955" s="22">
        <v>7</v>
      </c>
      <c r="W955" s="22">
        <v>7</v>
      </c>
      <c r="X955" s="22">
        <v>2</v>
      </c>
      <c r="AJ955" s="22" t="s">
        <v>2134</v>
      </c>
      <c r="AK955" s="22">
        <v>7</v>
      </c>
      <c r="AL955" s="22">
        <v>3</v>
      </c>
      <c r="AM955" s="22">
        <v>6</v>
      </c>
      <c r="AN955" s="22">
        <v>4</v>
      </c>
    </row>
    <row r="956" spans="19:40">
      <c r="S956" s="22" t="s">
        <v>2134</v>
      </c>
      <c r="T956" s="22">
        <v>1</v>
      </c>
      <c r="U956" s="22">
        <v>4</v>
      </c>
      <c r="V956" s="22">
        <v>7</v>
      </c>
      <c r="W956" s="22">
        <v>7</v>
      </c>
      <c r="X956" s="22">
        <v>3</v>
      </c>
      <c r="AJ956" s="22" t="s">
        <v>2134</v>
      </c>
      <c r="AK956" s="22">
        <v>7</v>
      </c>
      <c r="AL956" s="22">
        <v>3</v>
      </c>
      <c r="AM956" s="22">
        <v>6</v>
      </c>
      <c r="AN956" s="22">
        <v>5</v>
      </c>
    </row>
    <row r="957" spans="19:40">
      <c r="S957" s="22" t="s">
        <v>2134</v>
      </c>
      <c r="T957" s="22">
        <v>1</v>
      </c>
      <c r="U957" s="22">
        <v>4</v>
      </c>
      <c r="V957" s="22">
        <v>7</v>
      </c>
      <c r="W957" s="22">
        <v>7</v>
      </c>
      <c r="X957" s="22">
        <v>4</v>
      </c>
      <c r="AJ957" s="22" t="s">
        <v>2693</v>
      </c>
      <c r="AK957" s="22">
        <v>7</v>
      </c>
      <c r="AL957" s="22">
        <v>3</v>
      </c>
      <c r="AM957" s="22">
        <v>7</v>
      </c>
      <c r="AN957" s="22">
        <v>1</v>
      </c>
    </row>
    <row r="958" spans="19:40">
      <c r="S958" s="22" t="s">
        <v>2134</v>
      </c>
      <c r="T958" s="22">
        <v>1</v>
      </c>
      <c r="U958" s="22">
        <v>4</v>
      </c>
      <c r="V958" s="22">
        <v>8</v>
      </c>
      <c r="W958" s="22">
        <v>1</v>
      </c>
      <c r="X958" s="22">
        <v>1</v>
      </c>
      <c r="AJ958" s="22" t="s">
        <v>2134</v>
      </c>
      <c r="AK958" s="22">
        <v>7</v>
      </c>
      <c r="AL958" s="22">
        <v>3</v>
      </c>
      <c r="AM958" s="22">
        <v>7</v>
      </c>
      <c r="AN958" s="22">
        <v>2</v>
      </c>
    </row>
    <row r="959" spans="19:40">
      <c r="S959" s="22" t="s">
        <v>2134</v>
      </c>
      <c r="T959" s="22">
        <v>1</v>
      </c>
      <c r="U959" s="22">
        <v>4</v>
      </c>
      <c r="V959" s="22">
        <v>8</v>
      </c>
      <c r="W959" s="22">
        <v>1</v>
      </c>
      <c r="X959" s="22">
        <v>2</v>
      </c>
      <c r="AJ959" s="22" t="s">
        <v>2134</v>
      </c>
      <c r="AK959" s="22">
        <v>7</v>
      </c>
      <c r="AL959" s="22">
        <v>3</v>
      </c>
      <c r="AM959" s="22">
        <v>7</v>
      </c>
      <c r="AN959" s="22">
        <v>3</v>
      </c>
    </row>
    <row r="960" spans="19:40">
      <c r="S960" s="22" t="s">
        <v>2134</v>
      </c>
      <c r="T960" s="22">
        <v>1</v>
      </c>
      <c r="U960" s="22">
        <v>4</v>
      </c>
      <c r="V960" s="22">
        <v>8</v>
      </c>
      <c r="W960" s="22">
        <v>1</v>
      </c>
      <c r="X960" s="22">
        <v>3</v>
      </c>
      <c r="AJ960" s="22" t="s">
        <v>2134</v>
      </c>
      <c r="AK960" s="22">
        <v>7</v>
      </c>
      <c r="AL960" s="22">
        <v>3</v>
      </c>
      <c r="AM960" s="22">
        <v>7</v>
      </c>
      <c r="AN960" s="22">
        <v>4</v>
      </c>
    </row>
    <row r="961" spans="19:40">
      <c r="S961" s="22" t="s">
        <v>2134</v>
      </c>
      <c r="T961" s="22">
        <v>1</v>
      </c>
      <c r="U961" s="22">
        <v>4</v>
      </c>
      <c r="V961" s="22">
        <v>8</v>
      </c>
      <c r="W961" s="22">
        <v>1</v>
      </c>
      <c r="X961" s="22">
        <v>4</v>
      </c>
      <c r="AJ961" s="22" t="s">
        <v>2134</v>
      </c>
      <c r="AK961" s="22">
        <v>7</v>
      </c>
      <c r="AL961" s="22">
        <v>3</v>
      </c>
      <c r="AM961" s="22">
        <v>7</v>
      </c>
      <c r="AN961" s="22">
        <v>5</v>
      </c>
    </row>
    <row r="962" spans="19:40">
      <c r="S962" s="22" t="s">
        <v>2134</v>
      </c>
      <c r="T962" s="22">
        <v>1</v>
      </c>
      <c r="U962" s="22">
        <v>4</v>
      </c>
      <c r="V962" s="22">
        <v>8</v>
      </c>
      <c r="W962" s="22">
        <v>2</v>
      </c>
      <c r="X962" s="22">
        <v>1</v>
      </c>
      <c r="AJ962" s="22" t="s">
        <v>2692</v>
      </c>
      <c r="AK962" s="22">
        <v>7</v>
      </c>
      <c r="AL962" s="22">
        <v>4</v>
      </c>
      <c r="AM962" s="22">
        <v>1</v>
      </c>
      <c r="AN962" s="22">
        <v>1</v>
      </c>
    </row>
    <row r="963" spans="19:40">
      <c r="S963" s="22" t="s">
        <v>2134</v>
      </c>
      <c r="T963" s="22">
        <v>1</v>
      </c>
      <c r="U963" s="22">
        <v>4</v>
      </c>
      <c r="V963" s="22">
        <v>8</v>
      </c>
      <c r="W963" s="22">
        <v>2</v>
      </c>
      <c r="X963" s="22">
        <v>2</v>
      </c>
      <c r="AJ963" s="22" t="s">
        <v>2134</v>
      </c>
      <c r="AK963" s="22">
        <v>7</v>
      </c>
      <c r="AL963" s="22">
        <v>4</v>
      </c>
      <c r="AM963" s="22">
        <v>1</v>
      </c>
      <c r="AN963" s="22">
        <v>2</v>
      </c>
    </row>
    <row r="964" spans="19:40">
      <c r="S964" s="22" t="s">
        <v>2134</v>
      </c>
      <c r="T964" s="22">
        <v>1</v>
      </c>
      <c r="U964" s="22">
        <v>4</v>
      </c>
      <c r="V964" s="22">
        <v>8</v>
      </c>
      <c r="W964" s="22">
        <v>2</v>
      </c>
      <c r="X964" s="22">
        <v>3</v>
      </c>
      <c r="AJ964" s="22" t="s">
        <v>2134</v>
      </c>
      <c r="AK964" s="22">
        <v>7</v>
      </c>
      <c r="AL964" s="22">
        <v>4</v>
      </c>
      <c r="AM964" s="22">
        <v>1</v>
      </c>
      <c r="AN964" s="22">
        <v>3</v>
      </c>
    </row>
    <row r="965" spans="19:40">
      <c r="S965" s="22" t="s">
        <v>2134</v>
      </c>
      <c r="T965" s="22">
        <v>1</v>
      </c>
      <c r="U965" s="22">
        <v>4</v>
      </c>
      <c r="V965" s="22">
        <v>8</v>
      </c>
      <c r="W965" s="22">
        <v>2</v>
      </c>
      <c r="X965" s="22">
        <v>4</v>
      </c>
      <c r="AJ965" s="22" t="s">
        <v>2134</v>
      </c>
      <c r="AK965" s="22">
        <v>7</v>
      </c>
      <c r="AL965" s="22">
        <v>4</v>
      </c>
      <c r="AM965" s="22">
        <v>1</v>
      </c>
      <c r="AN965" s="22">
        <v>4</v>
      </c>
    </row>
    <row r="966" spans="19:40">
      <c r="S966" s="22" t="s">
        <v>2134</v>
      </c>
      <c r="T966" s="22">
        <v>1</v>
      </c>
      <c r="U966" s="22">
        <v>4</v>
      </c>
      <c r="V966" s="22">
        <v>8</v>
      </c>
      <c r="W966" s="22">
        <v>3</v>
      </c>
      <c r="X966" s="22">
        <v>1</v>
      </c>
      <c r="AJ966" s="22" t="s">
        <v>2134</v>
      </c>
      <c r="AK966" s="22">
        <v>7</v>
      </c>
      <c r="AL966" s="22">
        <v>4</v>
      </c>
      <c r="AM966" s="22">
        <v>1</v>
      </c>
      <c r="AN966" s="22">
        <v>5</v>
      </c>
    </row>
    <row r="967" spans="19:40">
      <c r="S967" s="22" t="s">
        <v>2134</v>
      </c>
      <c r="T967" s="22">
        <v>1</v>
      </c>
      <c r="U967" s="22">
        <v>4</v>
      </c>
      <c r="V967" s="22">
        <v>8</v>
      </c>
      <c r="W967" s="22">
        <v>3</v>
      </c>
      <c r="X967" s="22">
        <v>2</v>
      </c>
      <c r="AJ967" s="22" t="s">
        <v>2693</v>
      </c>
      <c r="AK967" s="22">
        <v>7</v>
      </c>
      <c r="AL967" s="22">
        <v>4</v>
      </c>
      <c r="AM967" s="22">
        <v>2</v>
      </c>
      <c r="AN967" s="22">
        <v>1</v>
      </c>
    </row>
    <row r="968" spans="19:40">
      <c r="S968" s="22" t="s">
        <v>2134</v>
      </c>
      <c r="T968" s="22">
        <v>1</v>
      </c>
      <c r="U968" s="22">
        <v>4</v>
      </c>
      <c r="V968" s="22">
        <v>8</v>
      </c>
      <c r="W968" s="22">
        <v>3</v>
      </c>
      <c r="X968" s="22">
        <v>3</v>
      </c>
      <c r="AJ968" s="22" t="s">
        <v>2134</v>
      </c>
      <c r="AK968" s="22">
        <v>7</v>
      </c>
      <c r="AL968" s="22">
        <v>4</v>
      </c>
      <c r="AM968" s="22">
        <v>2</v>
      </c>
      <c r="AN968" s="22">
        <v>2</v>
      </c>
    </row>
    <row r="969" spans="19:40">
      <c r="S969" s="22" t="s">
        <v>2134</v>
      </c>
      <c r="T969" s="22">
        <v>1</v>
      </c>
      <c r="U969" s="22">
        <v>4</v>
      </c>
      <c r="V969" s="22">
        <v>8</v>
      </c>
      <c r="W969" s="22">
        <v>3</v>
      </c>
      <c r="X969" s="22">
        <v>4</v>
      </c>
      <c r="AJ969" s="22" t="s">
        <v>2134</v>
      </c>
      <c r="AK969" s="22">
        <v>7</v>
      </c>
      <c r="AL969" s="22">
        <v>4</v>
      </c>
      <c r="AM969" s="22">
        <v>2</v>
      </c>
      <c r="AN969" s="22">
        <v>3</v>
      </c>
    </row>
    <row r="970" spans="19:40">
      <c r="S970" s="22" t="s">
        <v>2134</v>
      </c>
      <c r="T970" s="22">
        <v>1</v>
      </c>
      <c r="U970" s="22">
        <v>4</v>
      </c>
      <c r="V970" s="22">
        <v>8</v>
      </c>
      <c r="W970" s="22">
        <v>4</v>
      </c>
      <c r="X970" s="22">
        <v>1</v>
      </c>
      <c r="AJ970" s="22" t="s">
        <v>2134</v>
      </c>
      <c r="AK970" s="22">
        <v>7</v>
      </c>
      <c r="AL970" s="22">
        <v>4</v>
      </c>
      <c r="AM970" s="22">
        <v>2</v>
      </c>
      <c r="AN970" s="22">
        <v>4</v>
      </c>
    </row>
    <row r="971" spans="19:40">
      <c r="S971" s="22" t="s">
        <v>2134</v>
      </c>
      <c r="T971" s="22">
        <v>1</v>
      </c>
      <c r="U971" s="22">
        <v>4</v>
      </c>
      <c r="V971" s="22">
        <v>8</v>
      </c>
      <c r="W971" s="22">
        <v>4</v>
      </c>
      <c r="X971" s="22">
        <v>2</v>
      </c>
      <c r="AJ971" s="22" t="s">
        <v>2134</v>
      </c>
      <c r="AK971" s="22">
        <v>7</v>
      </c>
      <c r="AL971" s="22">
        <v>4</v>
      </c>
      <c r="AM971" s="22">
        <v>2</v>
      </c>
      <c r="AN971" s="22">
        <v>5</v>
      </c>
    </row>
    <row r="972" spans="19:40">
      <c r="S972" s="22" t="s">
        <v>2134</v>
      </c>
      <c r="T972" s="22">
        <v>1</v>
      </c>
      <c r="U972" s="22">
        <v>4</v>
      </c>
      <c r="V972" s="22">
        <v>8</v>
      </c>
      <c r="W972" s="22">
        <v>4</v>
      </c>
      <c r="X972" s="22">
        <v>3</v>
      </c>
      <c r="AJ972" s="22" t="s">
        <v>2693</v>
      </c>
      <c r="AK972" s="22">
        <v>7</v>
      </c>
      <c r="AL972" s="22">
        <v>4</v>
      </c>
      <c r="AM972" s="22">
        <v>3</v>
      </c>
      <c r="AN972" s="22">
        <v>1</v>
      </c>
    </row>
    <row r="973" spans="19:40">
      <c r="S973" s="22" t="s">
        <v>2134</v>
      </c>
      <c r="T973" s="22">
        <v>1</v>
      </c>
      <c r="U973" s="22">
        <v>4</v>
      </c>
      <c r="V973" s="22">
        <v>8</v>
      </c>
      <c r="W973" s="22">
        <v>4</v>
      </c>
      <c r="X973" s="22">
        <v>4</v>
      </c>
      <c r="AJ973" s="22" t="s">
        <v>2134</v>
      </c>
      <c r="AK973" s="22">
        <v>7</v>
      </c>
      <c r="AL973" s="22">
        <v>4</v>
      </c>
      <c r="AM973" s="22">
        <v>3</v>
      </c>
      <c r="AN973" s="22">
        <v>2</v>
      </c>
    </row>
    <row r="974" spans="19:40">
      <c r="S974" s="22" t="s">
        <v>2134</v>
      </c>
      <c r="T974" s="22">
        <v>1</v>
      </c>
      <c r="U974" s="22">
        <v>4</v>
      </c>
      <c r="V974" s="22">
        <v>8</v>
      </c>
      <c r="W974" s="22">
        <v>5</v>
      </c>
      <c r="X974" s="22">
        <v>1</v>
      </c>
      <c r="AJ974" s="22" t="s">
        <v>2134</v>
      </c>
      <c r="AK974" s="22">
        <v>7</v>
      </c>
      <c r="AL974" s="22">
        <v>4</v>
      </c>
      <c r="AM974" s="22">
        <v>3</v>
      </c>
      <c r="AN974" s="22">
        <v>3</v>
      </c>
    </row>
    <row r="975" spans="19:40">
      <c r="S975" s="22" t="s">
        <v>2134</v>
      </c>
      <c r="T975" s="22">
        <v>1</v>
      </c>
      <c r="U975" s="22">
        <v>4</v>
      </c>
      <c r="V975" s="22">
        <v>8</v>
      </c>
      <c r="W975" s="22">
        <v>5</v>
      </c>
      <c r="X975" s="22">
        <v>2</v>
      </c>
      <c r="AJ975" s="22" t="s">
        <v>2134</v>
      </c>
      <c r="AK975" s="22">
        <v>7</v>
      </c>
      <c r="AL975" s="22">
        <v>4</v>
      </c>
      <c r="AM975" s="22">
        <v>3</v>
      </c>
      <c r="AN975" s="22">
        <v>4</v>
      </c>
    </row>
    <row r="976" spans="19:40">
      <c r="S976" s="22" t="s">
        <v>2134</v>
      </c>
      <c r="T976" s="22">
        <v>1</v>
      </c>
      <c r="U976" s="22">
        <v>4</v>
      </c>
      <c r="V976" s="22">
        <v>8</v>
      </c>
      <c r="W976" s="22">
        <v>5</v>
      </c>
      <c r="X976" s="22">
        <v>3</v>
      </c>
      <c r="AJ976" s="22" t="s">
        <v>2134</v>
      </c>
      <c r="AK976" s="22">
        <v>7</v>
      </c>
      <c r="AL976" s="22">
        <v>4</v>
      </c>
      <c r="AM976" s="22">
        <v>3</v>
      </c>
      <c r="AN976" s="22">
        <v>5</v>
      </c>
    </row>
    <row r="977" spans="19:40">
      <c r="S977" s="22" t="s">
        <v>2134</v>
      </c>
      <c r="T977" s="22">
        <v>1</v>
      </c>
      <c r="U977" s="22">
        <v>4</v>
      </c>
      <c r="V977" s="22">
        <v>8</v>
      </c>
      <c r="W977" s="22">
        <v>5</v>
      </c>
      <c r="X977" s="22">
        <v>4</v>
      </c>
      <c r="AJ977" s="22" t="s">
        <v>2693</v>
      </c>
      <c r="AK977" s="22">
        <v>7</v>
      </c>
      <c r="AL977" s="22">
        <v>4</v>
      </c>
      <c r="AM977" s="22">
        <v>4</v>
      </c>
      <c r="AN977" s="22">
        <v>1</v>
      </c>
    </row>
    <row r="978" spans="19:40">
      <c r="S978" s="22" t="s">
        <v>2134</v>
      </c>
      <c r="T978" s="22">
        <v>1</v>
      </c>
      <c r="U978" s="22">
        <v>4</v>
      </c>
      <c r="V978" s="22">
        <v>8</v>
      </c>
      <c r="W978" s="22">
        <v>6</v>
      </c>
      <c r="X978" s="22">
        <v>1</v>
      </c>
      <c r="AJ978" s="22" t="s">
        <v>2134</v>
      </c>
      <c r="AK978" s="22">
        <v>7</v>
      </c>
      <c r="AL978" s="22">
        <v>4</v>
      </c>
      <c r="AM978" s="22">
        <v>4</v>
      </c>
      <c r="AN978" s="22">
        <v>2</v>
      </c>
    </row>
    <row r="979" spans="19:40">
      <c r="S979" s="22" t="s">
        <v>2134</v>
      </c>
      <c r="T979" s="22">
        <v>1</v>
      </c>
      <c r="U979" s="22">
        <v>4</v>
      </c>
      <c r="V979" s="22">
        <v>8</v>
      </c>
      <c r="W979" s="22">
        <v>6</v>
      </c>
      <c r="X979" s="22">
        <v>2</v>
      </c>
      <c r="AJ979" s="22" t="s">
        <v>2134</v>
      </c>
      <c r="AK979" s="22">
        <v>7</v>
      </c>
      <c r="AL979" s="22">
        <v>4</v>
      </c>
      <c r="AM979" s="22">
        <v>4</v>
      </c>
      <c r="AN979" s="22">
        <v>3</v>
      </c>
    </row>
    <row r="980" spans="19:40">
      <c r="S980" s="22" t="s">
        <v>2134</v>
      </c>
      <c r="T980" s="22">
        <v>1</v>
      </c>
      <c r="U980" s="22">
        <v>4</v>
      </c>
      <c r="V980" s="22">
        <v>8</v>
      </c>
      <c r="W980" s="22">
        <v>6</v>
      </c>
      <c r="X980" s="22">
        <v>3</v>
      </c>
      <c r="AJ980" s="22" t="s">
        <v>2134</v>
      </c>
      <c r="AK980" s="22">
        <v>7</v>
      </c>
      <c r="AL980" s="22">
        <v>4</v>
      </c>
      <c r="AM980" s="22">
        <v>4</v>
      </c>
      <c r="AN980" s="22">
        <v>4</v>
      </c>
    </row>
    <row r="981" spans="19:40">
      <c r="S981" s="22" t="s">
        <v>2134</v>
      </c>
      <c r="T981" s="22">
        <v>1</v>
      </c>
      <c r="U981" s="22">
        <v>4</v>
      </c>
      <c r="V981" s="22">
        <v>8</v>
      </c>
      <c r="W981" s="22">
        <v>6</v>
      </c>
      <c r="X981" s="22">
        <v>4</v>
      </c>
      <c r="AJ981" s="22" t="s">
        <v>2134</v>
      </c>
      <c r="AK981" s="22">
        <v>7</v>
      </c>
      <c r="AL981" s="22">
        <v>4</v>
      </c>
      <c r="AM981" s="22">
        <v>4</v>
      </c>
      <c r="AN981" s="22">
        <v>5</v>
      </c>
    </row>
    <row r="982" spans="19:40">
      <c r="S982" s="22" t="s">
        <v>2134</v>
      </c>
      <c r="T982" s="22">
        <v>1</v>
      </c>
      <c r="U982" s="22">
        <v>4</v>
      </c>
      <c r="V982" s="22">
        <v>8</v>
      </c>
      <c r="W982" s="22">
        <v>7</v>
      </c>
      <c r="X982" s="22">
        <v>1</v>
      </c>
      <c r="AJ982" s="22" t="s">
        <v>2693</v>
      </c>
      <c r="AK982" s="22">
        <v>7</v>
      </c>
      <c r="AL982" s="22">
        <v>4</v>
      </c>
      <c r="AM982" s="22">
        <v>5</v>
      </c>
      <c r="AN982" s="22">
        <v>1</v>
      </c>
    </row>
    <row r="983" spans="19:40">
      <c r="S983" s="22" t="s">
        <v>2134</v>
      </c>
      <c r="T983" s="22">
        <v>1</v>
      </c>
      <c r="U983" s="22">
        <v>4</v>
      </c>
      <c r="V983" s="22">
        <v>8</v>
      </c>
      <c r="W983" s="22">
        <v>7</v>
      </c>
      <c r="X983" s="22">
        <v>2</v>
      </c>
      <c r="AJ983" s="22" t="s">
        <v>2134</v>
      </c>
      <c r="AK983" s="22">
        <v>7</v>
      </c>
      <c r="AL983" s="22">
        <v>4</v>
      </c>
      <c r="AM983" s="22">
        <v>5</v>
      </c>
      <c r="AN983" s="22">
        <v>2</v>
      </c>
    </row>
    <row r="984" spans="19:40">
      <c r="S984" s="22" t="s">
        <v>2134</v>
      </c>
      <c r="T984" s="22">
        <v>1</v>
      </c>
      <c r="U984" s="22">
        <v>4</v>
      </c>
      <c r="V984" s="22">
        <v>8</v>
      </c>
      <c r="W984" s="22">
        <v>7</v>
      </c>
      <c r="X984" s="22">
        <v>3</v>
      </c>
      <c r="AJ984" s="22" t="s">
        <v>2134</v>
      </c>
      <c r="AK984" s="22">
        <v>7</v>
      </c>
      <c r="AL984" s="22">
        <v>4</v>
      </c>
      <c r="AM984" s="22">
        <v>5</v>
      </c>
      <c r="AN984" s="22">
        <v>3</v>
      </c>
    </row>
    <row r="985" spans="19:40">
      <c r="S985" s="22" t="s">
        <v>2134</v>
      </c>
      <c r="T985" s="22">
        <v>1</v>
      </c>
      <c r="U985" s="22">
        <v>4</v>
      </c>
      <c r="V985" s="22">
        <v>8</v>
      </c>
      <c r="W985" s="22">
        <v>7</v>
      </c>
      <c r="X985" s="22">
        <v>4</v>
      </c>
      <c r="AJ985" s="22" t="s">
        <v>2134</v>
      </c>
      <c r="AK985" s="22">
        <v>7</v>
      </c>
      <c r="AL985" s="22">
        <v>4</v>
      </c>
      <c r="AM985" s="22">
        <v>5</v>
      </c>
      <c r="AN985" s="22">
        <v>4</v>
      </c>
    </row>
    <row r="986" spans="19:40">
      <c r="S986" s="22" t="s">
        <v>2134</v>
      </c>
      <c r="T986" s="22">
        <v>1</v>
      </c>
      <c r="U986" s="22">
        <v>4</v>
      </c>
      <c r="V986" s="22">
        <v>9</v>
      </c>
      <c r="W986" s="22">
        <v>1</v>
      </c>
      <c r="X986" s="22">
        <v>1</v>
      </c>
      <c r="AJ986" s="22" t="s">
        <v>2134</v>
      </c>
      <c r="AK986" s="22">
        <v>7</v>
      </c>
      <c r="AL986" s="22">
        <v>4</v>
      </c>
      <c r="AM986" s="22">
        <v>5</v>
      </c>
      <c r="AN986" s="22">
        <v>5</v>
      </c>
    </row>
    <row r="987" spans="19:40">
      <c r="S987" s="22" t="s">
        <v>2134</v>
      </c>
      <c r="T987" s="22">
        <v>1</v>
      </c>
      <c r="U987" s="22">
        <v>4</v>
      </c>
      <c r="V987" s="22">
        <v>9</v>
      </c>
      <c r="W987" s="22">
        <v>1</v>
      </c>
      <c r="X987" s="22">
        <v>2</v>
      </c>
      <c r="AJ987" s="22" t="s">
        <v>2693</v>
      </c>
      <c r="AK987" s="22">
        <v>7</v>
      </c>
      <c r="AL987" s="22">
        <v>4</v>
      </c>
      <c r="AM987" s="22">
        <v>6</v>
      </c>
      <c r="AN987" s="22">
        <v>1</v>
      </c>
    </row>
    <row r="988" spans="19:40">
      <c r="S988" s="22" t="s">
        <v>2134</v>
      </c>
      <c r="T988" s="22">
        <v>1</v>
      </c>
      <c r="U988" s="22">
        <v>4</v>
      </c>
      <c r="V988" s="22">
        <v>9</v>
      </c>
      <c r="W988" s="22">
        <v>1</v>
      </c>
      <c r="X988" s="22">
        <v>3</v>
      </c>
      <c r="AJ988" s="22" t="s">
        <v>2134</v>
      </c>
      <c r="AK988" s="22">
        <v>7</v>
      </c>
      <c r="AL988" s="22">
        <v>4</v>
      </c>
      <c r="AM988" s="22">
        <v>6</v>
      </c>
      <c r="AN988" s="22">
        <v>2</v>
      </c>
    </row>
    <row r="989" spans="19:40">
      <c r="S989" s="22" t="s">
        <v>2134</v>
      </c>
      <c r="T989" s="22">
        <v>1</v>
      </c>
      <c r="U989" s="22">
        <v>4</v>
      </c>
      <c r="V989" s="22">
        <v>9</v>
      </c>
      <c r="W989" s="22">
        <v>1</v>
      </c>
      <c r="X989" s="22">
        <v>4</v>
      </c>
      <c r="AJ989" s="22" t="s">
        <v>2134</v>
      </c>
      <c r="AK989" s="22">
        <v>7</v>
      </c>
      <c r="AL989" s="22">
        <v>4</v>
      </c>
      <c r="AM989" s="22">
        <v>6</v>
      </c>
      <c r="AN989" s="22">
        <v>3</v>
      </c>
    </row>
    <row r="990" spans="19:40">
      <c r="S990" s="22" t="s">
        <v>2134</v>
      </c>
      <c r="T990" s="22">
        <v>1</v>
      </c>
      <c r="U990" s="22">
        <v>4</v>
      </c>
      <c r="V990" s="22">
        <v>9</v>
      </c>
      <c r="W990" s="22">
        <v>2</v>
      </c>
      <c r="X990" s="22">
        <v>1</v>
      </c>
      <c r="AJ990" s="22" t="s">
        <v>2134</v>
      </c>
      <c r="AK990" s="22">
        <v>7</v>
      </c>
      <c r="AL990" s="22">
        <v>4</v>
      </c>
      <c r="AM990" s="22">
        <v>6</v>
      </c>
      <c r="AN990" s="22">
        <v>4</v>
      </c>
    </row>
    <row r="991" spans="19:40">
      <c r="S991" s="22" t="s">
        <v>2134</v>
      </c>
      <c r="T991" s="22">
        <v>1</v>
      </c>
      <c r="U991" s="22">
        <v>4</v>
      </c>
      <c r="V991" s="22">
        <v>9</v>
      </c>
      <c r="W991" s="22">
        <v>2</v>
      </c>
      <c r="X991" s="22">
        <v>2</v>
      </c>
      <c r="AJ991" s="22" t="s">
        <v>2134</v>
      </c>
      <c r="AK991" s="22">
        <v>7</v>
      </c>
      <c r="AL991" s="22">
        <v>4</v>
      </c>
      <c r="AM991" s="22">
        <v>6</v>
      </c>
      <c r="AN991" s="22">
        <v>5</v>
      </c>
    </row>
    <row r="992" spans="19:40">
      <c r="S992" s="22" t="s">
        <v>2134</v>
      </c>
      <c r="T992" s="22">
        <v>1</v>
      </c>
      <c r="U992" s="22">
        <v>4</v>
      </c>
      <c r="V992" s="22">
        <v>9</v>
      </c>
      <c r="W992" s="22">
        <v>2</v>
      </c>
      <c r="X992" s="22">
        <v>3</v>
      </c>
      <c r="AJ992" s="22" t="s">
        <v>2693</v>
      </c>
      <c r="AK992" s="22">
        <v>7</v>
      </c>
      <c r="AL992" s="22">
        <v>4</v>
      </c>
      <c r="AM992" s="22">
        <v>7</v>
      </c>
      <c r="AN992" s="22">
        <v>1</v>
      </c>
    </row>
    <row r="993" spans="19:40">
      <c r="S993" s="22" t="s">
        <v>2134</v>
      </c>
      <c r="T993" s="22">
        <v>1</v>
      </c>
      <c r="U993" s="22">
        <v>4</v>
      </c>
      <c r="V993" s="22">
        <v>9</v>
      </c>
      <c r="W993" s="22">
        <v>2</v>
      </c>
      <c r="X993" s="22">
        <v>4</v>
      </c>
      <c r="AJ993" s="22" t="s">
        <v>2134</v>
      </c>
      <c r="AK993" s="22">
        <v>7</v>
      </c>
      <c r="AL993" s="22">
        <v>4</v>
      </c>
      <c r="AM993" s="22">
        <v>7</v>
      </c>
      <c r="AN993" s="22">
        <v>2</v>
      </c>
    </row>
    <row r="994" spans="19:40">
      <c r="S994" s="22" t="s">
        <v>2134</v>
      </c>
      <c r="T994" s="22">
        <v>1</v>
      </c>
      <c r="U994" s="22">
        <v>4</v>
      </c>
      <c r="V994" s="22">
        <v>9</v>
      </c>
      <c r="W994" s="22">
        <v>3</v>
      </c>
      <c r="X994" s="22">
        <v>1</v>
      </c>
      <c r="AJ994" s="22" t="s">
        <v>2134</v>
      </c>
      <c r="AK994" s="22">
        <v>7</v>
      </c>
      <c r="AL994" s="22">
        <v>4</v>
      </c>
      <c r="AM994" s="22">
        <v>7</v>
      </c>
      <c r="AN994" s="22">
        <v>3</v>
      </c>
    </row>
    <row r="995" spans="19:40">
      <c r="S995" s="22" t="s">
        <v>2134</v>
      </c>
      <c r="T995" s="22">
        <v>1</v>
      </c>
      <c r="U995" s="22">
        <v>4</v>
      </c>
      <c r="V995" s="22">
        <v>9</v>
      </c>
      <c r="W995" s="22">
        <v>3</v>
      </c>
      <c r="X995" s="22">
        <v>2</v>
      </c>
      <c r="AJ995" s="22" t="s">
        <v>2134</v>
      </c>
      <c r="AK995" s="22">
        <v>7</v>
      </c>
      <c r="AL995" s="22">
        <v>4</v>
      </c>
      <c r="AM995" s="22">
        <v>7</v>
      </c>
      <c r="AN995" s="22">
        <v>4</v>
      </c>
    </row>
    <row r="996" spans="19:40">
      <c r="S996" s="22" t="s">
        <v>2134</v>
      </c>
      <c r="T996" s="22">
        <v>1</v>
      </c>
      <c r="U996" s="22">
        <v>4</v>
      </c>
      <c r="V996" s="22">
        <v>9</v>
      </c>
      <c r="W996" s="22">
        <v>3</v>
      </c>
      <c r="X996" s="22">
        <v>3</v>
      </c>
      <c r="AJ996" s="22" t="s">
        <v>2134</v>
      </c>
      <c r="AK996" s="22">
        <v>7</v>
      </c>
      <c r="AL996" s="22">
        <v>4</v>
      </c>
      <c r="AM996" s="22">
        <v>7</v>
      </c>
      <c r="AN996" s="22">
        <v>5</v>
      </c>
    </row>
    <row r="997" spans="19:40">
      <c r="S997" s="22" t="s">
        <v>2134</v>
      </c>
      <c r="T997" s="22">
        <v>1</v>
      </c>
      <c r="U997" s="22">
        <v>4</v>
      </c>
      <c r="V997" s="22">
        <v>9</v>
      </c>
      <c r="W997" s="22">
        <v>3</v>
      </c>
      <c r="X997" s="22">
        <v>4</v>
      </c>
      <c r="AJ997" s="40"/>
      <c r="AK997" s="40"/>
    </row>
    <row r="998" spans="19:40">
      <c r="S998" s="22" t="s">
        <v>2134</v>
      </c>
      <c r="T998" s="22">
        <v>1</v>
      </c>
      <c r="U998" s="22">
        <v>4</v>
      </c>
      <c r="V998" s="22">
        <v>9</v>
      </c>
      <c r="W998" s="22">
        <v>4</v>
      </c>
      <c r="X998" s="22">
        <v>1</v>
      </c>
      <c r="AJ998" s="40"/>
      <c r="AK998" s="40"/>
    </row>
    <row r="999" spans="19:40">
      <c r="S999" s="22" t="s">
        <v>2134</v>
      </c>
      <c r="T999" s="22">
        <v>1</v>
      </c>
      <c r="U999" s="22">
        <v>4</v>
      </c>
      <c r="V999" s="22">
        <v>9</v>
      </c>
      <c r="W999" s="22">
        <v>4</v>
      </c>
      <c r="X999" s="22">
        <v>2</v>
      </c>
      <c r="AJ999" s="40"/>
      <c r="AK999" s="40"/>
    </row>
    <row r="1000" spans="19:40">
      <c r="S1000" s="22" t="s">
        <v>2134</v>
      </c>
      <c r="T1000" s="22">
        <v>1</v>
      </c>
      <c r="U1000" s="22">
        <v>4</v>
      </c>
      <c r="V1000" s="22">
        <v>9</v>
      </c>
      <c r="W1000" s="22">
        <v>4</v>
      </c>
      <c r="X1000" s="22">
        <v>3</v>
      </c>
      <c r="AJ1000" s="40"/>
      <c r="AK1000" s="40"/>
    </row>
    <row r="1001" spans="19:40">
      <c r="S1001" s="22" t="s">
        <v>2134</v>
      </c>
      <c r="T1001" s="22">
        <v>1</v>
      </c>
      <c r="U1001" s="22">
        <v>4</v>
      </c>
      <c r="V1001" s="22">
        <v>9</v>
      </c>
      <c r="W1001" s="22">
        <v>4</v>
      </c>
      <c r="X1001" s="22">
        <v>4</v>
      </c>
      <c r="AJ1001" s="40"/>
      <c r="AK1001" s="40"/>
    </row>
    <row r="1002" spans="19:40">
      <c r="S1002" s="22" t="s">
        <v>2134</v>
      </c>
      <c r="T1002" s="22">
        <v>1</v>
      </c>
      <c r="U1002" s="22">
        <v>4</v>
      </c>
      <c r="V1002" s="22">
        <v>9</v>
      </c>
      <c r="W1002" s="22">
        <v>5</v>
      </c>
      <c r="X1002" s="22">
        <v>1</v>
      </c>
      <c r="AJ1002" s="40"/>
      <c r="AK1002" s="40"/>
    </row>
    <row r="1003" spans="19:40">
      <c r="S1003" s="22" t="s">
        <v>2134</v>
      </c>
      <c r="T1003" s="22">
        <v>1</v>
      </c>
      <c r="U1003" s="22">
        <v>4</v>
      </c>
      <c r="V1003" s="22">
        <v>9</v>
      </c>
      <c r="W1003" s="22">
        <v>5</v>
      </c>
      <c r="X1003" s="22">
        <v>2</v>
      </c>
      <c r="AJ1003" s="40"/>
      <c r="AK1003" s="40"/>
    </row>
    <row r="1004" spans="19:40">
      <c r="S1004" s="22" t="s">
        <v>2134</v>
      </c>
      <c r="T1004" s="22">
        <v>1</v>
      </c>
      <c r="U1004" s="22">
        <v>4</v>
      </c>
      <c r="V1004" s="22">
        <v>9</v>
      </c>
      <c r="W1004" s="22">
        <v>5</v>
      </c>
      <c r="X1004" s="22">
        <v>3</v>
      </c>
      <c r="AJ1004" s="40"/>
      <c r="AK1004" s="40"/>
    </row>
    <row r="1005" spans="19:40">
      <c r="S1005" s="22" t="s">
        <v>2134</v>
      </c>
      <c r="T1005" s="22">
        <v>1</v>
      </c>
      <c r="U1005" s="22">
        <v>4</v>
      </c>
      <c r="V1005" s="22">
        <v>9</v>
      </c>
      <c r="W1005" s="22">
        <v>5</v>
      </c>
      <c r="X1005" s="22">
        <v>4</v>
      </c>
      <c r="AJ1005" s="40"/>
      <c r="AK1005" s="40"/>
    </row>
    <row r="1006" spans="19:40">
      <c r="S1006" s="22" t="s">
        <v>2134</v>
      </c>
      <c r="T1006" s="22">
        <v>1</v>
      </c>
      <c r="U1006" s="22">
        <v>4</v>
      </c>
      <c r="V1006" s="22">
        <v>9</v>
      </c>
      <c r="W1006" s="22">
        <v>6</v>
      </c>
      <c r="X1006" s="22">
        <v>1</v>
      </c>
      <c r="AJ1006" s="40"/>
      <c r="AK1006" s="40"/>
    </row>
    <row r="1007" spans="19:40">
      <c r="S1007" s="22" t="s">
        <v>2134</v>
      </c>
      <c r="T1007" s="22">
        <v>1</v>
      </c>
      <c r="U1007" s="22">
        <v>4</v>
      </c>
      <c r="V1007" s="22">
        <v>9</v>
      </c>
      <c r="W1007" s="22">
        <v>6</v>
      </c>
      <c r="X1007" s="22">
        <v>2</v>
      </c>
      <c r="AJ1007" s="40"/>
      <c r="AK1007" s="40"/>
    </row>
    <row r="1008" spans="19:40">
      <c r="S1008" s="22" t="s">
        <v>2134</v>
      </c>
      <c r="T1008" s="22">
        <v>1</v>
      </c>
      <c r="U1008" s="22">
        <v>4</v>
      </c>
      <c r="V1008" s="22">
        <v>9</v>
      </c>
      <c r="W1008" s="22">
        <v>6</v>
      </c>
      <c r="X1008" s="22">
        <v>3</v>
      </c>
      <c r="AJ1008" s="40"/>
      <c r="AK1008" s="40"/>
    </row>
    <row r="1009" spans="18:37">
      <c r="S1009" s="22" t="s">
        <v>2134</v>
      </c>
      <c r="T1009" s="22">
        <v>1</v>
      </c>
      <c r="U1009" s="22">
        <v>4</v>
      </c>
      <c r="V1009" s="22">
        <v>9</v>
      </c>
      <c r="W1009" s="22">
        <v>6</v>
      </c>
      <c r="X1009" s="22">
        <v>4</v>
      </c>
      <c r="AJ1009" s="40"/>
      <c r="AK1009" s="40"/>
    </row>
    <row r="1010" spans="18:37">
      <c r="S1010" s="22" t="s">
        <v>2134</v>
      </c>
      <c r="T1010" s="22">
        <v>1</v>
      </c>
      <c r="U1010" s="22">
        <v>4</v>
      </c>
      <c r="V1010" s="22">
        <v>9</v>
      </c>
      <c r="W1010" s="22">
        <v>7</v>
      </c>
      <c r="X1010" s="22">
        <v>1</v>
      </c>
      <c r="AJ1010" s="40"/>
      <c r="AK1010" s="40"/>
    </row>
    <row r="1011" spans="18:37">
      <c r="S1011" s="22" t="s">
        <v>2134</v>
      </c>
      <c r="T1011" s="22">
        <v>1</v>
      </c>
      <c r="U1011" s="22">
        <v>4</v>
      </c>
      <c r="V1011" s="22">
        <v>9</v>
      </c>
      <c r="W1011" s="22">
        <v>7</v>
      </c>
      <c r="X1011" s="22">
        <v>2</v>
      </c>
      <c r="AJ1011" s="40"/>
    </row>
    <row r="1012" spans="18:37">
      <c r="S1012" s="22" t="s">
        <v>2134</v>
      </c>
      <c r="T1012" s="22">
        <v>1</v>
      </c>
      <c r="U1012" s="22">
        <v>4</v>
      </c>
      <c r="V1012" s="22">
        <v>9</v>
      </c>
      <c r="W1012" s="22">
        <v>7</v>
      </c>
      <c r="X1012" s="22">
        <v>3</v>
      </c>
      <c r="AJ1012" s="40"/>
    </row>
    <row r="1013" spans="18:37">
      <c r="R1013" s="253"/>
      <c r="S1013" s="22" t="s">
        <v>2134</v>
      </c>
      <c r="T1013" s="22">
        <v>1</v>
      </c>
      <c r="U1013" s="22">
        <v>4</v>
      </c>
      <c r="V1013" s="22">
        <v>9</v>
      </c>
      <c r="W1013" s="22">
        <v>7</v>
      </c>
      <c r="X1013" s="22">
        <v>4</v>
      </c>
      <c r="AJ1013" s="40"/>
    </row>
    <row r="1014" spans="18:37">
      <c r="S1014" s="22" t="s">
        <v>2811</v>
      </c>
      <c r="T1014" s="22">
        <v>2</v>
      </c>
      <c r="U1014" s="22">
        <v>1</v>
      </c>
      <c r="V1014" s="22">
        <v>1</v>
      </c>
      <c r="W1014" s="22">
        <v>1</v>
      </c>
      <c r="X1014" s="22">
        <v>1</v>
      </c>
      <c r="AJ1014" s="40"/>
    </row>
    <row r="1015" spans="18:37">
      <c r="S1015" s="22" t="s">
        <v>2134</v>
      </c>
      <c r="T1015" s="22">
        <v>2</v>
      </c>
      <c r="U1015" s="22">
        <v>1</v>
      </c>
      <c r="V1015" s="22">
        <v>1</v>
      </c>
      <c r="W1015" s="22">
        <v>1</v>
      </c>
      <c r="X1015" s="22">
        <v>2</v>
      </c>
    </row>
    <row r="1016" spans="18:37">
      <c r="S1016" s="22" t="s">
        <v>2134</v>
      </c>
      <c r="T1016" s="22">
        <v>2</v>
      </c>
      <c r="U1016" s="22">
        <v>1</v>
      </c>
      <c r="V1016" s="22">
        <v>1</v>
      </c>
      <c r="W1016" s="22">
        <v>1</v>
      </c>
      <c r="X1016" s="22">
        <v>3</v>
      </c>
    </row>
    <row r="1017" spans="18:37">
      <c r="S1017" s="22" t="s">
        <v>2134</v>
      </c>
      <c r="T1017" s="22">
        <v>2</v>
      </c>
      <c r="U1017" s="22">
        <v>1</v>
      </c>
      <c r="V1017" s="22">
        <v>1</v>
      </c>
      <c r="W1017" s="22">
        <v>1</v>
      </c>
      <c r="X1017" s="22">
        <v>4</v>
      </c>
    </row>
    <row r="1018" spans="18:37">
      <c r="S1018" s="22" t="s">
        <v>2134</v>
      </c>
      <c r="T1018" s="22">
        <v>2</v>
      </c>
      <c r="U1018" s="22">
        <v>1</v>
      </c>
      <c r="V1018" s="22">
        <v>1</v>
      </c>
      <c r="W1018" s="22">
        <v>2</v>
      </c>
      <c r="X1018" s="22">
        <v>1</v>
      </c>
    </row>
    <row r="1019" spans="18:37">
      <c r="S1019" s="22" t="s">
        <v>2134</v>
      </c>
      <c r="T1019" s="22">
        <v>2</v>
      </c>
      <c r="U1019" s="22">
        <v>1</v>
      </c>
      <c r="V1019" s="22">
        <v>1</v>
      </c>
      <c r="W1019" s="22">
        <v>2</v>
      </c>
      <c r="X1019" s="22">
        <v>2</v>
      </c>
    </row>
    <row r="1020" spans="18:37">
      <c r="S1020" s="22" t="s">
        <v>2134</v>
      </c>
      <c r="T1020" s="22">
        <v>2</v>
      </c>
      <c r="U1020" s="22">
        <v>1</v>
      </c>
      <c r="V1020" s="22">
        <v>1</v>
      </c>
      <c r="W1020" s="22">
        <v>2</v>
      </c>
      <c r="X1020" s="22">
        <v>3</v>
      </c>
    </row>
    <row r="1021" spans="18:37">
      <c r="S1021" s="22" t="s">
        <v>2134</v>
      </c>
      <c r="T1021" s="22">
        <v>2</v>
      </c>
      <c r="U1021" s="22">
        <v>1</v>
      </c>
      <c r="V1021" s="22">
        <v>1</v>
      </c>
      <c r="W1021" s="22">
        <v>2</v>
      </c>
      <c r="X1021" s="22">
        <v>4</v>
      </c>
    </row>
    <row r="1022" spans="18:37">
      <c r="S1022" s="22" t="s">
        <v>2134</v>
      </c>
      <c r="T1022" s="22">
        <v>2</v>
      </c>
      <c r="U1022" s="22">
        <v>1</v>
      </c>
      <c r="V1022" s="22">
        <v>1</v>
      </c>
      <c r="W1022" s="22">
        <v>3</v>
      </c>
      <c r="X1022" s="22">
        <v>1</v>
      </c>
    </row>
    <row r="1023" spans="18:37">
      <c r="S1023" s="22" t="s">
        <v>2134</v>
      </c>
      <c r="T1023" s="22">
        <v>2</v>
      </c>
      <c r="U1023" s="22">
        <v>1</v>
      </c>
      <c r="V1023" s="22">
        <v>1</v>
      </c>
      <c r="W1023" s="22">
        <v>3</v>
      </c>
      <c r="X1023" s="22">
        <v>2</v>
      </c>
    </row>
    <row r="1024" spans="18:37">
      <c r="S1024" s="22" t="s">
        <v>2134</v>
      </c>
      <c r="T1024" s="22">
        <v>2</v>
      </c>
      <c r="U1024" s="22">
        <v>1</v>
      </c>
      <c r="V1024" s="22">
        <v>1</v>
      </c>
      <c r="W1024" s="22">
        <v>3</v>
      </c>
      <c r="X1024" s="22">
        <v>3</v>
      </c>
    </row>
    <row r="1025" spans="19:24">
      <c r="S1025" s="22" t="s">
        <v>2134</v>
      </c>
      <c r="T1025" s="22">
        <v>2</v>
      </c>
      <c r="U1025" s="22">
        <v>1</v>
      </c>
      <c r="V1025" s="22">
        <v>1</v>
      </c>
      <c r="W1025" s="22">
        <v>3</v>
      </c>
      <c r="X1025" s="22">
        <v>4</v>
      </c>
    </row>
    <row r="1026" spans="19:24">
      <c r="S1026" s="22" t="s">
        <v>2134</v>
      </c>
      <c r="T1026" s="22">
        <v>2</v>
      </c>
      <c r="U1026" s="22">
        <v>1</v>
      </c>
      <c r="V1026" s="22">
        <v>1</v>
      </c>
      <c r="W1026" s="22">
        <v>4</v>
      </c>
      <c r="X1026" s="22">
        <v>1</v>
      </c>
    </row>
    <row r="1027" spans="19:24">
      <c r="S1027" s="22" t="s">
        <v>2134</v>
      </c>
      <c r="T1027" s="22">
        <v>2</v>
      </c>
      <c r="U1027" s="22">
        <v>1</v>
      </c>
      <c r="V1027" s="22">
        <v>1</v>
      </c>
      <c r="W1027" s="22">
        <v>4</v>
      </c>
      <c r="X1027" s="22">
        <v>2</v>
      </c>
    </row>
    <row r="1028" spans="19:24">
      <c r="S1028" s="22" t="s">
        <v>2134</v>
      </c>
      <c r="T1028" s="22">
        <v>2</v>
      </c>
      <c r="U1028" s="22">
        <v>1</v>
      </c>
      <c r="V1028" s="22">
        <v>1</v>
      </c>
      <c r="W1028" s="22">
        <v>4</v>
      </c>
      <c r="X1028" s="22">
        <v>3</v>
      </c>
    </row>
    <row r="1029" spans="19:24">
      <c r="S1029" s="22" t="s">
        <v>2134</v>
      </c>
      <c r="T1029" s="22">
        <v>2</v>
      </c>
      <c r="U1029" s="22">
        <v>1</v>
      </c>
      <c r="V1029" s="22">
        <v>1</v>
      </c>
      <c r="W1029" s="22">
        <v>4</v>
      </c>
      <c r="X1029" s="22">
        <v>4</v>
      </c>
    </row>
    <row r="1030" spans="19:24">
      <c r="S1030" s="22" t="s">
        <v>2134</v>
      </c>
      <c r="T1030" s="22">
        <v>2</v>
      </c>
      <c r="U1030" s="22">
        <v>1</v>
      </c>
      <c r="V1030" s="22">
        <v>1</v>
      </c>
      <c r="W1030" s="22">
        <v>5</v>
      </c>
      <c r="X1030" s="22">
        <v>1</v>
      </c>
    </row>
    <row r="1031" spans="19:24">
      <c r="S1031" s="22" t="s">
        <v>2134</v>
      </c>
      <c r="T1031" s="22">
        <v>2</v>
      </c>
      <c r="U1031" s="22">
        <v>1</v>
      </c>
      <c r="V1031" s="22">
        <v>1</v>
      </c>
      <c r="W1031" s="22">
        <v>5</v>
      </c>
      <c r="X1031" s="22">
        <v>2</v>
      </c>
    </row>
    <row r="1032" spans="19:24">
      <c r="S1032" s="22" t="s">
        <v>2134</v>
      </c>
      <c r="T1032" s="22">
        <v>2</v>
      </c>
      <c r="U1032" s="22">
        <v>1</v>
      </c>
      <c r="V1032" s="22">
        <v>1</v>
      </c>
      <c r="W1032" s="22">
        <v>5</v>
      </c>
      <c r="X1032" s="22">
        <v>3</v>
      </c>
    </row>
    <row r="1033" spans="19:24">
      <c r="S1033" s="22" t="s">
        <v>2134</v>
      </c>
      <c r="T1033" s="22">
        <v>2</v>
      </c>
      <c r="U1033" s="22">
        <v>1</v>
      </c>
      <c r="V1033" s="22">
        <v>1</v>
      </c>
      <c r="W1033" s="22">
        <v>5</v>
      </c>
      <c r="X1033" s="22">
        <v>4</v>
      </c>
    </row>
    <row r="1034" spans="19:24">
      <c r="S1034" s="22" t="s">
        <v>2134</v>
      </c>
      <c r="T1034" s="22">
        <v>2</v>
      </c>
      <c r="U1034" s="22">
        <v>1</v>
      </c>
      <c r="V1034" s="22">
        <v>1</v>
      </c>
      <c r="W1034" s="22">
        <v>6</v>
      </c>
      <c r="X1034" s="22">
        <v>1</v>
      </c>
    </row>
    <row r="1035" spans="19:24">
      <c r="S1035" s="22" t="s">
        <v>2134</v>
      </c>
      <c r="T1035" s="22">
        <v>2</v>
      </c>
      <c r="U1035" s="22">
        <v>1</v>
      </c>
      <c r="V1035" s="22">
        <v>1</v>
      </c>
      <c r="W1035" s="22">
        <v>6</v>
      </c>
      <c r="X1035" s="22">
        <v>2</v>
      </c>
    </row>
    <row r="1036" spans="19:24">
      <c r="S1036" s="22" t="s">
        <v>2134</v>
      </c>
      <c r="T1036" s="22">
        <v>2</v>
      </c>
      <c r="U1036" s="22">
        <v>1</v>
      </c>
      <c r="V1036" s="22">
        <v>1</v>
      </c>
      <c r="W1036" s="22">
        <v>6</v>
      </c>
      <c r="X1036" s="22">
        <v>3</v>
      </c>
    </row>
    <row r="1037" spans="19:24">
      <c r="S1037" s="22" t="s">
        <v>2134</v>
      </c>
      <c r="T1037" s="22">
        <v>2</v>
      </c>
      <c r="U1037" s="22">
        <v>1</v>
      </c>
      <c r="V1037" s="22">
        <v>1</v>
      </c>
      <c r="W1037" s="22">
        <v>6</v>
      </c>
      <c r="X1037" s="22">
        <v>4</v>
      </c>
    </row>
    <row r="1038" spans="19:24">
      <c r="S1038" s="22" t="s">
        <v>2134</v>
      </c>
      <c r="T1038" s="22">
        <v>2</v>
      </c>
      <c r="U1038" s="22">
        <v>1</v>
      </c>
      <c r="V1038" s="22">
        <v>1</v>
      </c>
      <c r="W1038" s="22">
        <v>7</v>
      </c>
      <c r="X1038" s="22">
        <v>1</v>
      </c>
    </row>
    <row r="1039" spans="19:24">
      <c r="S1039" s="22" t="s">
        <v>2134</v>
      </c>
      <c r="T1039" s="22">
        <v>2</v>
      </c>
      <c r="U1039" s="22">
        <v>1</v>
      </c>
      <c r="V1039" s="22">
        <v>1</v>
      </c>
      <c r="W1039" s="22">
        <v>7</v>
      </c>
      <c r="X1039" s="22">
        <v>2</v>
      </c>
    </row>
    <row r="1040" spans="19:24">
      <c r="S1040" s="22" t="s">
        <v>2134</v>
      </c>
      <c r="T1040" s="22">
        <v>2</v>
      </c>
      <c r="U1040" s="22">
        <v>1</v>
      </c>
      <c r="V1040" s="22">
        <v>1</v>
      </c>
      <c r="W1040" s="22">
        <v>7</v>
      </c>
      <c r="X1040" s="22">
        <v>3</v>
      </c>
    </row>
    <row r="1041" spans="19:24">
      <c r="S1041" s="22" t="s">
        <v>2134</v>
      </c>
      <c r="T1041" s="22">
        <v>2</v>
      </c>
      <c r="U1041" s="22">
        <v>1</v>
      </c>
      <c r="V1041" s="22">
        <v>1</v>
      </c>
      <c r="W1041" s="22">
        <v>7</v>
      </c>
      <c r="X1041" s="22">
        <v>4</v>
      </c>
    </row>
    <row r="1042" spans="19:24">
      <c r="S1042" s="22" t="s">
        <v>2134</v>
      </c>
      <c r="T1042" s="22">
        <v>2</v>
      </c>
      <c r="U1042" s="22">
        <v>1</v>
      </c>
      <c r="V1042" s="22">
        <v>2</v>
      </c>
      <c r="W1042" s="22">
        <v>1</v>
      </c>
      <c r="X1042" s="22">
        <v>1</v>
      </c>
    </row>
    <row r="1043" spans="19:24">
      <c r="S1043" s="22" t="s">
        <v>2134</v>
      </c>
      <c r="T1043" s="22">
        <v>2</v>
      </c>
      <c r="U1043" s="22">
        <v>1</v>
      </c>
      <c r="V1043" s="22">
        <v>2</v>
      </c>
      <c r="W1043" s="22">
        <v>1</v>
      </c>
      <c r="X1043" s="22">
        <v>2</v>
      </c>
    </row>
    <row r="1044" spans="19:24">
      <c r="S1044" s="22" t="s">
        <v>2134</v>
      </c>
      <c r="T1044" s="22">
        <v>2</v>
      </c>
      <c r="U1044" s="22">
        <v>1</v>
      </c>
      <c r="V1044" s="22">
        <v>2</v>
      </c>
      <c r="W1044" s="22">
        <v>1</v>
      </c>
      <c r="X1044" s="22">
        <v>3</v>
      </c>
    </row>
    <row r="1045" spans="19:24">
      <c r="S1045" s="22" t="s">
        <v>2134</v>
      </c>
      <c r="T1045" s="22">
        <v>2</v>
      </c>
      <c r="U1045" s="22">
        <v>1</v>
      </c>
      <c r="V1045" s="22">
        <v>2</v>
      </c>
      <c r="W1045" s="22">
        <v>1</v>
      </c>
      <c r="X1045" s="22">
        <v>4</v>
      </c>
    </row>
    <row r="1046" spans="19:24">
      <c r="S1046" s="22" t="s">
        <v>2134</v>
      </c>
      <c r="T1046" s="22">
        <v>2</v>
      </c>
      <c r="U1046" s="22">
        <v>1</v>
      </c>
      <c r="V1046" s="22">
        <v>2</v>
      </c>
      <c r="W1046" s="22">
        <v>2</v>
      </c>
      <c r="X1046" s="22">
        <v>1</v>
      </c>
    </row>
    <row r="1047" spans="19:24">
      <c r="S1047" s="22" t="s">
        <v>2134</v>
      </c>
      <c r="T1047" s="22">
        <v>2</v>
      </c>
      <c r="U1047" s="22">
        <v>1</v>
      </c>
      <c r="V1047" s="22">
        <v>2</v>
      </c>
      <c r="W1047" s="22">
        <v>2</v>
      </c>
      <c r="X1047" s="22">
        <v>2</v>
      </c>
    </row>
    <row r="1048" spans="19:24">
      <c r="S1048" s="22" t="s">
        <v>2134</v>
      </c>
      <c r="T1048" s="22">
        <v>2</v>
      </c>
      <c r="U1048" s="22">
        <v>1</v>
      </c>
      <c r="V1048" s="22">
        <v>2</v>
      </c>
      <c r="W1048" s="22">
        <v>2</v>
      </c>
      <c r="X1048" s="22">
        <v>3</v>
      </c>
    </row>
    <row r="1049" spans="19:24">
      <c r="S1049" s="22" t="s">
        <v>2134</v>
      </c>
      <c r="T1049" s="22">
        <v>2</v>
      </c>
      <c r="U1049" s="22">
        <v>1</v>
      </c>
      <c r="V1049" s="22">
        <v>2</v>
      </c>
      <c r="W1049" s="22">
        <v>2</v>
      </c>
      <c r="X1049" s="22">
        <v>4</v>
      </c>
    </row>
    <row r="1050" spans="19:24">
      <c r="S1050" s="22" t="s">
        <v>2134</v>
      </c>
      <c r="T1050" s="22">
        <v>2</v>
      </c>
      <c r="U1050" s="22">
        <v>1</v>
      </c>
      <c r="V1050" s="22">
        <v>2</v>
      </c>
      <c r="W1050" s="22">
        <v>3</v>
      </c>
      <c r="X1050" s="22">
        <v>1</v>
      </c>
    </row>
    <row r="1051" spans="19:24">
      <c r="S1051" s="22" t="s">
        <v>2134</v>
      </c>
      <c r="T1051" s="22">
        <v>2</v>
      </c>
      <c r="U1051" s="22">
        <v>1</v>
      </c>
      <c r="V1051" s="22">
        <v>2</v>
      </c>
      <c r="W1051" s="22">
        <v>3</v>
      </c>
      <c r="X1051" s="22">
        <v>2</v>
      </c>
    </row>
    <row r="1052" spans="19:24">
      <c r="S1052" s="22" t="s">
        <v>2134</v>
      </c>
      <c r="T1052" s="22">
        <v>2</v>
      </c>
      <c r="U1052" s="22">
        <v>1</v>
      </c>
      <c r="V1052" s="22">
        <v>2</v>
      </c>
      <c r="W1052" s="22">
        <v>3</v>
      </c>
      <c r="X1052" s="22">
        <v>3</v>
      </c>
    </row>
    <row r="1053" spans="19:24">
      <c r="S1053" s="22" t="s">
        <v>2134</v>
      </c>
      <c r="T1053" s="22">
        <v>2</v>
      </c>
      <c r="U1053" s="22">
        <v>1</v>
      </c>
      <c r="V1053" s="22">
        <v>2</v>
      </c>
      <c r="W1053" s="22">
        <v>3</v>
      </c>
      <c r="X1053" s="22">
        <v>4</v>
      </c>
    </row>
    <row r="1054" spans="19:24">
      <c r="S1054" s="22" t="s">
        <v>2134</v>
      </c>
      <c r="T1054" s="22">
        <v>2</v>
      </c>
      <c r="U1054" s="22">
        <v>1</v>
      </c>
      <c r="V1054" s="22">
        <v>2</v>
      </c>
      <c r="W1054" s="22">
        <v>4</v>
      </c>
      <c r="X1054" s="22">
        <v>1</v>
      </c>
    </row>
    <row r="1055" spans="19:24">
      <c r="S1055" s="22" t="s">
        <v>2134</v>
      </c>
      <c r="T1055" s="22">
        <v>2</v>
      </c>
      <c r="U1055" s="22">
        <v>1</v>
      </c>
      <c r="V1055" s="22">
        <v>2</v>
      </c>
      <c r="W1055" s="22">
        <v>4</v>
      </c>
      <c r="X1055" s="22">
        <v>2</v>
      </c>
    </row>
    <row r="1056" spans="19:24">
      <c r="S1056" s="22" t="s">
        <v>2134</v>
      </c>
      <c r="T1056" s="22">
        <v>2</v>
      </c>
      <c r="U1056" s="22">
        <v>1</v>
      </c>
      <c r="V1056" s="22">
        <v>2</v>
      </c>
      <c r="W1056" s="22">
        <v>4</v>
      </c>
      <c r="X1056" s="22">
        <v>3</v>
      </c>
    </row>
    <row r="1057" spans="19:24">
      <c r="S1057" s="22" t="s">
        <v>2134</v>
      </c>
      <c r="T1057" s="22">
        <v>2</v>
      </c>
      <c r="U1057" s="22">
        <v>1</v>
      </c>
      <c r="V1057" s="22">
        <v>2</v>
      </c>
      <c r="W1057" s="22">
        <v>4</v>
      </c>
      <c r="X1057" s="22">
        <v>4</v>
      </c>
    </row>
    <row r="1058" spans="19:24">
      <c r="S1058" s="22" t="s">
        <v>2134</v>
      </c>
      <c r="T1058" s="22">
        <v>2</v>
      </c>
      <c r="U1058" s="22">
        <v>1</v>
      </c>
      <c r="V1058" s="22">
        <v>2</v>
      </c>
      <c r="W1058" s="22">
        <v>5</v>
      </c>
      <c r="X1058" s="22">
        <v>1</v>
      </c>
    </row>
    <row r="1059" spans="19:24">
      <c r="S1059" s="22" t="s">
        <v>2134</v>
      </c>
      <c r="T1059" s="22">
        <v>2</v>
      </c>
      <c r="U1059" s="22">
        <v>1</v>
      </c>
      <c r="V1059" s="22">
        <v>2</v>
      </c>
      <c r="W1059" s="22">
        <v>5</v>
      </c>
      <c r="X1059" s="22">
        <v>2</v>
      </c>
    </row>
    <row r="1060" spans="19:24">
      <c r="S1060" s="22" t="s">
        <v>2134</v>
      </c>
      <c r="T1060" s="22">
        <v>2</v>
      </c>
      <c r="U1060" s="22">
        <v>1</v>
      </c>
      <c r="V1060" s="22">
        <v>2</v>
      </c>
      <c r="W1060" s="22">
        <v>5</v>
      </c>
      <c r="X1060" s="22">
        <v>3</v>
      </c>
    </row>
    <row r="1061" spans="19:24">
      <c r="S1061" s="22" t="s">
        <v>2134</v>
      </c>
      <c r="T1061" s="22">
        <v>2</v>
      </c>
      <c r="U1061" s="22">
        <v>1</v>
      </c>
      <c r="V1061" s="22">
        <v>2</v>
      </c>
      <c r="W1061" s="22">
        <v>5</v>
      </c>
      <c r="X1061" s="22">
        <v>4</v>
      </c>
    </row>
    <row r="1062" spans="19:24">
      <c r="S1062" s="22" t="s">
        <v>2134</v>
      </c>
      <c r="T1062" s="22">
        <v>2</v>
      </c>
      <c r="U1062" s="22">
        <v>1</v>
      </c>
      <c r="V1062" s="22">
        <v>2</v>
      </c>
      <c r="W1062" s="22">
        <v>6</v>
      </c>
      <c r="X1062" s="22">
        <v>1</v>
      </c>
    </row>
    <row r="1063" spans="19:24">
      <c r="S1063" s="22" t="s">
        <v>2134</v>
      </c>
      <c r="T1063" s="22">
        <v>2</v>
      </c>
      <c r="U1063" s="22">
        <v>1</v>
      </c>
      <c r="V1063" s="22">
        <v>2</v>
      </c>
      <c r="W1063" s="22">
        <v>6</v>
      </c>
      <c r="X1063" s="22">
        <v>2</v>
      </c>
    </row>
    <row r="1064" spans="19:24">
      <c r="S1064" s="22" t="s">
        <v>2134</v>
      </c>
      <c r="T1064" s="22">
        <v>2</v>
      </c>
      <c r="U1064" s="22">
        <v>1</v>
      </c>
      <c r="V1064" s="22">
        <v>2</v>
      </c>
      <c r="W1064" s="22">
        <v>6</v>
      </c>
      <c r="X1064" s="22">
        <v>3</v>
      </c>
    </row>
    <row r="1065" spans="19:24">
      <c r="S1065" s="22" t="s">
        <v>2134</v>
      </c>
      <c r="T1065" s="22">
        <v>2</v>
      </c>
      <c r="U1065" s="22">
        <v>1</v>
      </c>
      <c r="V1065" s="22">
        <v>2</v>
      </c>
      <c r="W1065" s="22">
        <v>6</v>
      </c>
      <c r="X1065" s="22">
        <v>4</v>
      </c>
    </row>
    <row r="1066" spans="19:24">
      <c r="S1066" s="22" t="s">
        <v>2134</v>
      </c>
      <c r="T1066" s="22">
        <v>2</v>
      </c>
      <c r="U1066" s="22">
        <v>1</v>
      </c>
      <c r="V1066" s="22">
        <v>2</v>
      </c>
      <c r="W1066" s="22">
        <v>7</v>
      </c>
      <c r="X1066" s="22">
        <v>1</v>
      </c>
    </row>
    <row r="1067" spans="19:24">
      <c r="S1067" s="22" t="s">
        <v>2134</v>
      </c>
      <c r="T1067" s="22">
        <v>2</v>
      </c>
      <c r="U1067" s="22">
        <v>1</v>
      </c>
      <c r="V1067" s="22">
        <v>2</v>
      </c>
      <c r="W1067" s="22">
        <v>7</v>
      </c>
      <c r="X1067" s="22">
        <v>2</v>
      </c>
    </row>
    <row r="1068" spans="19:24">
      <c r="S1068" s="22" t="s">
        <v>2134</v>
      </c>
      <c r="T1068" s="22">
        <v>2</v>
      </c>
      <c r="U1068" s="22">
        <v>1</v>
      </c>
      <c r="V1068" s="22">
        <v>2</v>
      </c>
      <c r="W1068" s="22">
        <v>7</v>
      </c>
      <c r="X1068" s="22">
        <v>3</v>
      </c>
    </row>
    <row r="1069" spans="19:24">
      <c r="S1069" s="22" t="s">
        <v>2134</v>
      </c>
      <c r="T1069" s="22">
        <v>2</v>
      </c>
      <c r="U1069" s="22">
        <v>1</v>
      </c>
      <c r="V1069" s="22">
        <v>2</v>
      </c>
      <c r="W1069" s="22">
        <v>7</v>
      </c>
      <c r="X1069" s="22">
        <v>4</v>
      </c>
    </row>
    <row r="1070" spans="19:24">
      <c r="S1070" s="22" t="s">
        <v>2134</v>
      </c>
      <c r="T1070" s="22">
        <v>2</v>
      </c>
      <c r="U1070" s="22">
        <v>1</v>
      </c>
      <c r="V1070" s="22">
        <v>3</v>
      </c>
      <c r="W1070" s="22">
        <v>1</v>
      </c>
      <c r="X1070" s="22">
        <v>1</v>
      </c>
    </row>
    <row r="1071" spans="19:24">
      <c r="S1071" s="22" t="s">
        <v>2134</v>
      </c>
      <c r="T1071" s="22">
        <v>2</v>
      </c>
      <c r="U1071" s="22">
        <v>1</v>
      </c>
      <c r="V1071" s="22">
        <v>3</v>
      </c>
      <c r="W1071" s="22">
        <v>1</v>
      </c>
      <c r="X1071" s="22">
        <v>2</v>
      </c>
    </row>
    <row r="1072" spans="19:24">
      <c r="S1072" s="22" t="s">
        <v>2134</v>
      </c>
      <c r="T1072" s="22">
        <v>2</v>
      </c>
      <c r="U1072" s="22">
        <v>1</v>
      </c>
      <c r="V1072" s="22">
        <v>3</v>
      </c>
      <c r="W1072" s="22">
        <v>1</v>
      </c>
      <c r="X1072" s="22">
        <v>3</v>
      </c>
    </row>
    <row r="1073" spans="19:24">
      <c r="S1073" s="22" t="s">
        <v>2134</v>
      </c>
      <c r="T1073" s="22">
        <v>2</v>
      </c>
      <c r="U1073" s="22">
        <v>1</v>
      </c>
      <c r="V1073" s="22">
        <v>3</v>
      </c>
      <c r="W1073" s="22">
        <v>1</v>
      </c>
      <c r="X1073" s="22">
        <v>4</v>
      </c>
    </row>
    <row r="1074" spans="19:24">
      <c r="S1074" s="22" t="s">
        <v>2134</v>
      </c>
      <c r="T1074" s="22">
        <v>2</v>
      </c>
      <c r="U1074" s="22">
        <v>1</v>
      </c>
      <c r="V1074" s="22">
        <v>3</v>
      </c>
      <c r="W1074" s="22">
        <v>2</v>
      </c>
      <c r="X1074" s="22">
        <v>1</v>
      </c>
    </row>
    <row r="1075" spans="19:24">
      <c r="S1075" s="22" t="s">
        <v>2134</v>
      </c>
      <c r="T1075" s="22">
        <v>2</v>
      </c>
      <c r="U1075" s="22">
        <v>1</v>
      </c>
      <c r="V1075" s="22">
        <v>3</v>
      </c>
      <c r="W1075" s="22">
        <v>2</v>
      </c>
      <c r="X1075" s="22">
        <v>2</v>
      </c>
    </row>
    <row r="1076" spans="19:24">
      <c r="S1076" s="22" t="s">
        <v>2134</v>
      </c>
      <c r="T1076" s="22">
        <v>2</v>
      </c>
      <c r="U1076" s="22">
        <v>1</v>
      </c>
      <c r="V1076" s="22">
        <v>3</v>
      </c>
      <c r="W1076" s="22">
        <v>2</v>
      </c>
      <c r="X1076" s="22">
        <v>3</v>
      </c>
    </row>
    <row r="1077" spans="19:24">
      <c r="S1077" s="22" t="s">
        <v>2134</v>
      </c>
      <c r="T1077" s="22">
        <v>2</v>
      </c>
      <c r="U1077" s="22">
        <v>1</v>
      </c>
      <c r="V1077" s="22">
        <v>3</v>
      </c>
      <c r="W1077" s="22">
        <v>2</v>
      </c>
      <c r="X1077" s="22">
        <v>4</v>
      </c>
    </row>
    <row r="1078" spans="19:24">
      <c r="S1078" s="22" t="s">
        <v>2134</v>
      </c>
      <c r="T1078" s="22">
        <v>2</v>
      </c>
      <c r="U1078" s="22">
        <v>1</v>
      </c>
      <c r="V1078" s="22">
        <v>3</v>
      </c>
      <c r="W1078" s="22">
        <v>3</v>
      </c>
      <c r="X1078" s="22">
        <v>1</v>
      </c>
    </row>
    <row r="1079" spans="19:24">
      <c r="S1079" s="22" t="s">
        <v>2134</v>
      </c>
      <c r="T1079" s="22">
        <v>2</v>
      </c>
      <c r="U1079" s="22">
        <v>1</v>
      </c>
      <c r="V1079" s="22">
        <v>3</v>
      </c>
      <c r="W1079" s="22">
        <v>3</v>
      </c>
      <c r="X1079" s="22">
        <v>2</v>
      </c>
    </row>
    <row r="1080" spans="19:24">
      <c r="S1080" s="22" t="s">
        <v>2134</v>
      </c>
      <c r="T1080" s="22">
        <v>2</v>
      </c>
      <c r="U1080" s="22">
        <v>1</v>
      </c>
      <c r="V1080" s="22">
        <v>3</v>
      </c>
      <c r="W1080" s="22">
        <v>3</v>
      </c>
      <c r="X1080" s="22">
        <v>3</v>
      </c>
    </row>
    <row r="1081" spans="19:24">
      <c r="S1081" s="22" t="s">
        <v>2134</v>
      </c>
      <c r="T1081" s="22">
        <v>2</v>
      </c>
      <c r="U1081" s="22">
        <v>1</v>
      </c>
      <c r="V1081" s="22">
        <v>3</v>
      </c>
      <c r="W1081" s="22">
        <v>3</v>
      </c>
      <c r="X1081" s="22">
        <v>4</v>
      </c>
    </row>
    <row r="1082" spans="19:24">
      <c r="S1082" s="22" t="s">
        <v>2134</v>
      </c>
      <c r="T1082" s="22">
        <v>2</v>
      </c>
      <c r="U1082" s="22">
        <v>1</v>
      </c>
      <c r="V1082" s="22">
        <v>3</v>
      </c>
      <c r="W1082" s="22">
        <v>4</v>
      </c>
      <c r="X1082" s="22">
        <v>1</v>
      </c>
    </row>
    <row r="1083" spans="19:24">
      <c r="S1083" s="22" t="s">
        <v>2134</v>
      </c>
      <c r="T1083" s="22">
        <v>2</v>
      </c>
      <c r="U1083" s="22">
        <v>1</v>
      </c>
      <c r="V1083" s="22">
        <v>3</v>
      </c>
      <c r="W1083" s="22">
        <v>4</v>
      </c>
      <c r="X1083" s="22">
        <v>2</v>
      </c>
    </row>
    <row r="1084" spans="19:24">
      <c r="S1084" s="22" t="s">
        <v>2134</v>
      </c>
      <c r="T1084" s="22">
        <v>2</v>
      </c>
      <c r="U1084" s="22">
        <v>1</v>
      </c>
      <c r="V1084" s="22">
        <v>3</v>
      </c>
      <c r="W1084" s="22">
        <v>4</v>
      </c>
      <c r="X1084" s="22">
        <v>3</v>
      </c>
    </row>
    <row r="1085" spans="19:24">
      <c r="S1085" s="22" t="s">
        <v>2134</v>
      </c>
      <c r="T1085" s="22">
        <v>2</v>
      </c>
      <c r="U1085" s="22">
        <v>1</v>
      </c>
      <c r="V1085" s="22">
        <v>3</v>
      </c>
      <c r="W1085" s="22">
        <v>4</v>
      </c>
      <c r="X1085" s="22">
        <v>4</v>
      </c>
    </row>
    <row r="1086" spans="19:24">
      <c r="S1086" s="22" t="s">
        <v>2134</v>
      </c>
      <c r="T1086" s="22">
        <v>2</v>
      </c>
      <c r="U1086" s="22">
        <v>1</v>
      </c>
      <c r="V1086" s="22">
        <v>3</v>
      </c>
      <c r="W1086" s="22">
        <v>5</v>
      </c>
      <c r="X1086" s="22">
        <v>1</v>
      </c>
    </row>
    <row r="1087" spans="19:24">
      <c r="S1087" s="22" t="s">
        <v>2134</v>
      </c>
      <c r="T1087" s="22">
        <v>2</v>
      </c>
      <c r="U1087" s="22">
        <v>1</v>
      </c>
      <c r="V1087" s="22">
        <v>3</v>
      </c>
      <c r="W1087" s="22">
        <v>5</v>
      </c>
      <c r="X1087" s="22">
        <v>2</v>
      </c>
    </row>
    <row r="1088" spans="19:24">
      <c r="S1088" s="22" t="s">
        <v>2134</v>
      </c>
      <c r="T1088" s="22">
        <v>2</v>
      </c>
      <c r="U1088" s="22">
        <v>1</v>
      </c>
      <c r="V1088" s="22">
        <v>3</v>
      </c>
      <c r="W1088" s="22">
        <v>5</v>
      </c>
      <c r="X1088" s="22">
        <v>3</v>
      </c>
    </row>
    <row r="1089" spans="19:24">
      <c r="S1089" s="22" t="s">
        <v>2134</v>
      </c>
      <c r="T1089" s="22">
        <v>2</v>
      </c>
      <c r="U1089" s="22">
        <v>1</v>
      </c>
      <c r="V1089" s="22">
        <v>3</v>
      </c>
      <c r="W1089" s="22">
        <v>5</v>
      </c>
      <c r="X1089" s="22">
        <v>4</v>
      </c>
    </row>
    <row r="1090" spans="19:24">
      <c r="S1090" s="22" t="s">
        <v>2134</v>
      </c>
      <c r="T1090" s="22">
        <v>2</v>
      </c>
      <c r="U1090" s="22">
        <v>1</v>
      </c>
      <c r="V1090" s="22">
        <v>3</v>
      </c>
      <c r="W1090" s="22">
        <v>6</v>
      </c>
      <c r="X1090" s="22">
        <v>1</v>
      </c>
    </row>
    <row r="1091" spans="19:24">
      <c r="S1091" s="22" t="s">
        <v>2134</v>
      </c>
      <c r="T1091" s="22">
        <v>2</v>
      </c>
      <c r="U1091" s="22">
        <v>1</v>
      </c>
      <c r="V1091" s="22">
        <v>3</v>
      </c>
      <c r="W1091" s="22">
        <v>6</v>
      </c>
      <c r="X1091" s="22">
        <v>2</v>
      </c>
    </row>
    <row r="1092" spans="19:24">
      <c r="S1092" s="22" t="s">
        <v>2134</v>
      </c>
      <c r="T1092" s="22">
        <v>2</v>
      </c>
      <c r="U1092" s="22">
        <v>1</v>
      </c>
      <c r="V1092" s="22">
        <v>3</v>
      </c>
      <c r="W1092" s="22">
        <v>6</v>
      </c>
      <c r="X1092" s="22">
        <v>3</v>
      </c>
    </row>
    <row r="1093" spans="19:24">
      <c r="S1093" s="22" t="s">
        <v>2134</v>
      </c>
      <c r="T1093" s="22">
        <v>2</v>
      </c>
      <c r="U1093" s="22">
        <v>1</v>
      </c>
      <c r="V1093" s="22">
        <v>3</v>
      </c>
      <c r="W1093" s="22">
        <v>6</v>
      </c>
      <c r="X1093" s="22">
        <v>4</v>
      </c>
    </row>
    <row r="1094" spans="19:24">
      <c r="S1094" s="22" t="s">
        <v>2134</v>
      </c>
      <c r="T1094" s="22">
        <v>2</v>
      </c>
      <c r="U1094" s="22">
        <v>1</v>
      </c>
      <c r="V1094" s="22">
        <v>3</v>
      </c>
      <c r="W1094" s="22">
        <v>7</v>
      </c>
      <c r="X1094" s="22">
        <v>1</v>
      </c>
    </row>
    <row r="1095" spans="19:24">
      <c r="S1095" s="22" t="s">
        <v>2134</v>
      </c>
      <c r="T1095" s="22">
        <v>2</v>
      </c>
      <c r="U1095" s="22">
        <v>1</v>
      </c>
      <c r="V1095" s="22">
        <v>3</v>
      </c>
      <c r="W1095" s="22">
        <v>7</v>
      </c>
      <c r="X1095" s="22">
        <v>2</v>
      </c>
    </row>
    <row r="1096" spans="19:24">
      <c r="S1096" s="22" t="s">
        <v>2134</v>
      </c>
      <c r="T1096" s="22">
        <v>2</v>
      </c>
      <c r="U1096" s="22">
        <v>1</v>
      </c>
      <c r="V1096" s="22">
        <v>3</v>
      </c>
      <c r="W1096" s="22">
        <v>7</v>
      </c>
      <c r="X1096" s="22">
        <v>3</v>
      </c>
    </row>
    <row r="1097" spans="19:24">
      <c r="S1097" s="22" t="s">
        <v>2134</v>
      </c>
      <c r="T1097" s="22">
        <v>2</v>
      </c>
      <c r="U1097" s="22">
        <v>1</v>
      </c>
      <c r="V1097" s="22">
        <v>3</v>
      </c>
      <c r="W1097" s="22">
        <v>7</v>
      </c>
      <c r="X1097" s="22">
        <v>4</v>
      </c>
    </row>
    <row r="1098" spans="19:24">
      <c r="S1098" s="22" t="s">
        <v>2134</v>
      </c>
      <c r="T1098" s="22">
        <v>2</v>
      </c>
      <c r="U1098" s="22">
        <v>1</v>
      </c>
      <c r="V1098" s="22">
        <v>4</v>
      </c>
      <c r="W1098" s="22">
        <v>1</v>
      </c>
      <c r="X1098" s="22">
        <v>1</v>
      </c>
    </row>
    <row r="1099" spans="19:24">
      <c r="S1099" s="22" t="s">
        <v>2134</v>
      </c>
      <c r="T1099" s="22">
        <v>2</v>
      </c>
      <c r="U1099" s="22">
        <v>1</v>
      </c>
      <c r="V1099" s="22">
        <v>4</v>
      </c>
      <c r="W1099" s="22">
        <v>1</v>
      </c>
      <c r="X1099" s="22">
        <v>2</v>
      </c>
    </row>
    <row r="1100" spans="19:24">
      <c r="S1100" s="22" t="s">
        <v>2134</v>
      </c>
      <c r="T1100" s="22">
        <v>2</v>
      </c>
      <c r="U1100" s="22">
        <v>1</v>
      </c>
      <c r="V1100" s="22">
        <v>4</v>
      </c>
      <c r="W1100" s="22">
        <v>1</v>
      </c>
      <c r="X1100" s="22">
        <v>3</v>
      </c>
    </row>
    <row r="1101" spans="19:24">
      <c r="S1101" s="22" t="s">
        <v>2134</v>
      </c>
      <c r="T1101" s="22">
        <v>2</v>
      </c>
      <c r="U1101" s="22">
        <v>1</v>
      </c>
      <c r="V1101" s="22">
        <v>4</v>
      </c>
      <c r="W1101" s="22">
        <v>1</v>
      </c>
      <c r="X1101" s="22">
        <v>4</v>
      </c>
    </row>
    <row r="1102" spans="19:24">
      <c r="S1102" s="22" t="s">
        <v>2134</v>
      </c>
      <c r="T1102" s="22">
        <v>2</v>
      </c>
      <c r="U1102" s="22">
        <v>1</v>
      </c>
      <c r="V1102" s="22">
        <v>4</v>
      </c>
      <c r="W1102" s="22">
        <v>2</v>
      </c>
      <c r="X1102" s="22">
        <v>1</v>
      </c>
    </row>
    <row r="1103" spans="19:24">
      <c r="S1103" s="22" t="s">
        <v>2134</v>
      </c>
      <c r="T1103" s="22">
        <v>2</v>
      </c>
      <c r="U1103" s="22">
        <v>1</v>
      </c>
      <c r="V1103" s="22">
        <v>4</v>
      </c>
      <c r="W1103" s="22">
        <v>2</v>
      </c>
      <c r="X1103" s="22">
        <v>2</v>
      </c>
    </row>
    <row r="1104" spans="19:24">
      <c r="S1104" s="22" t="s">
        <v>2134</v>
      </c>
      <c r="T1104" s="22">
        <v>2</v>
      </c>
      <c r="U1104" s="22">
        <v>1</v>
      </c>
      <c r="V1104" s="22">
        <v>4</v>
      </c>
      <c r="W1104" s="22">
        <v>2</v>
      </c>
      <c r="X1104" s="22">
        <v>3</v>
      </c>
    </row>
    <row r="1105" spans="19:24">
      <c r="S1105" s="22" t="s">
        <v>2134</v>
      </c>
      <c r="T1105" s="22">
        <v>2</v>
      </c>
      <c r="U1105" s="22">
        <v>1</v>
      </c>
      <c r="V1105" s="22">
        <v>4</v>
      </c>
      <c r="W1105" s="22">
        <v>2</v>
      </c>
      <c r="X1105" s="22">
        <v>4</v>
      </c>
    </row>
    <row r="1106" spans="19:24">
      <c r="S1106" s="22" t="s">
        <v>2134</v>
      </c>
      <c r="T1106" s="22">
        <v>2</v>
      </c>
      <c r="U1106" s="22">
        <v>1</v>
      </c>
      <c r="V1106" s="22">
        <v>4</v>
      </c>
      <c r="W1106" s="22">
        <v>3</v>
      </c>
      <c r="X1106" s="22">
        <v>1</v>
      </c>
    </row>
    <row r="1107" spans="19:24">
      <c r="S1107" s="22" t="s">
        <v>2134</v>
      </c>
      <c r="T1107" s="22">
        <v>2</v>
      </c>
      <c r="U1107" s="22">
        <v>1</v>
      </c>
      <c r="V1107" s="22">
        <v>4</v>
      </c>
      <c r="W1107" s="22">
        <v>3</v>
      </c>
      <c r="X1107" s="22">
        <v>2</v>
      </c>
    </row>
    <row r="1108" spans="19:24">
      <c r="S1108" s="22" t="s">
        <v>2134</v>
      </c>
      <c r="T1108" s="22">
        <v>2</v>
      </c>
      <c r="U1108" s="22">
        <v>1</v>
      </c>
      <c r="V1108" s="22">
        <v>4</v>
      </c>
      <c r="W1108" s="22">
        <v>3</v>
      </c>
      <c r="X1108" s="22">
        <v>3</v>
      </c>
    </row>
    <row r="1109" spans="19:24">
      <c r="S1109" s="22" t="s">
        <v>2134</v>
      </c>
      <c r="T1109" s="22">
        <v>2</v>
      </c>
      <c r="U1109" s="22">
        <v>1</v>
      </c>
      <c r="V1109" s="22">
        <v>4</v>
      </c>
      <c r="W1109" s="22">
        <v>3</v>
      </c>
      <c r="X1109" s="22">
        <v>4</v>
      </c>
    </row>
    <row r="1110" spans="19:24">
      <c r="S1110" s="22" t="s">
        <v>2134</v>
      </c>
      <c r="T1110" s="22">
        <v>2</v>
      </c>
      <c r="U1110" s="22">
        <v>1</v>
      </c>
      <c r="V1110" s="22">
        <v>4</v>
      </c>
      <c r="W1110" s="22">
        <v>4</v>
      </c>
      <c r="X1110" s="22">
        <v>1</v>
      </c>
    </row>
    <row r="1111" spans="19:24">
      <c r="S1111" s="22" t="s">
        <v>2134</v>
      </c>
      <c r="T1111" s="22">
        <v>2</v>
      </c>
      <c r="U1111" s="22">
        <v>1</v>
      </c>
      <c r="V1111" s="22">
        <v>4</v>
      </c>
      <c r="W1111" s="22">
        <v>4</v>
      </c>
      <c r="X1111" s="22">
        <v>2</v>
      </c>
    </row>
    <row r="1112" spans="19:24">
      <c r="S1112" s="22" t="s">
        <v>2134</v>
      </c>
      <c r="T1112" s="22">
        <v>2</v>
      </c>
      <c r="U1112" s="22">
        <v>1</v>
      </c>
      <c r="V1112" s="22">
        <v>4</v>
      </c>
      <c r="W1112" s="22">
        <v>4</v>
      </c>
      <c r="X1112" s="22">
        <v>3</v>
      </c>
    </row>
    <row r="1113" spans="19:24">
      <c r="S1113" s="22" t="s">
        <v>2134</v>
      </c>
      <c r="T1113" s="22">
        <v>2</v>
      </c>
      <c r="U1113" s="22">
        <v>1</v>
      </c>
      <c r="V1113" s="22">
        <v>4</v>
      </c>
      <c r="W1113" s="22">
        <v>4</v>
      </c>
      <c r="X1113" s="22">
        <v>4</v>
      </c>
    </row>
    <row r="1114" spans="19:24">
      <c r="S1114" s="22" t="s">
        <v>2134</v>
      </c>
      <c r="T1114" s="22">
        <v>2</v>
      </c>
      <c r="U1114" s="22">
        <v>1</v>
      </c>
      <c r="V1114" s="22">
        <v>4</v>
      </c>
      <c r="W1114" s="22">
        <v>5</v>
      </c>
      <c r="X1114" s="22">
        <v>1</v>
      </c>
    </row>
    <row r="1115" spans="19:24">
      <c r="S1115" s="22" t="s">
        <v>2134</v>
      </c>
      <c r="T1115" s="22">
        <v>2</v>
      </c>
      <c r="U1115" s="22">
        <v>1</v>
      </c>
      <c r="V1115" s="22">
        <v>4</v>
      </c>
      <c r="W1115" s="22">
        <v>5</v>
      </c>
      <c r="X1115" s="22">
        <v>2</v>
      </c>
    </row>
    <row r="1116" spans="19:24">
      <c r="S1116" s="22" t="s">
        <v>2134</v>
      </c>
      <c r="T1116" s="22">
        <v>2</v>
      </c>
      <c r="U1116" s="22">
        <v>1</v>
      </c>
      <c r="V1116" s="22">
        <v>4</v>
      </c>
      <c r="W1116" s="22">
        <v>5</v>
      </c>
      <c r="X1116" s="22">
        <v>3</v>
      </c>
    </row>
    <row r="1117" spans="19:24">
      <c r="S1117" s="22" t="s">
        <v>2134</v>
      </c>
      <c r="T1117" s="22">
        <v>2</v>
      </c>
      <c r="U1117" s="22">
        <v>1</v>
      </c>
      <c r="V1117" s="22">
        <v>4</v>
      </c>
      <c r="W1117" s="22">
        <v>5</v>
      </c>
      <c r="X1117" s="22">
        <v>4</v>
      </c>
    </row>
    <row r="1118" spans="19:24">
      <c r="S1118" s="22" t="s">
        <v>2134</v>
      </c>
      <c r="T1118" s="22">
        <v>2</v>
      </c>
      <c r="U1118" s="22">
        <v>1</v>
      </c>
      <c r="V1118" s="22">
        <v>4</v>
      </c>
      <c r="W1118" s="22">
        <v>6</v>
      </c>
      <c r="X1118" s="22">
        <v>1</v>
      </c>
    </row>
    <row r="1119" spans="19:24">
      <c r="S1119" s="22" t="s">
        <v>2134</v>
      </c>
      <c r="T1119" s="22">
        <v>2</v>
      </c>
      <c r="U1119" s="22">
        <v>1</v>
      </c>
      <c r="V1119" s="22">
        <v>4</v>
      </c>
      <c r="W1119" s="22">
        <v>6</v>
      </c>
      <c r="X1119" s="22">
        <v>2</v>
      </c>
    </row>
    <row r="1120" spans="19:24">
      <c r="S1120" s="22" t="s">
        <v>2134</v>
      </c>
      <c r="T1120" s="22">
        <v>2</v>
      </c>
      <c r="U1120" s="22">
        <v>1</v>
      </c>
      <c r="V1120" s="22">
        <v>4</v>
      </c>
      <c r="W1120" s="22">
        <v>6</v>
      </c>
      <c r="X1120" s="22">
        <v>3</v>
      </c>
    </row>
    <row r="1121" spans="19:24">
      <c r="S1121" s="22" t="s">
        <v>2134</v>
      </c>
      <c r="T1121" s="22">
        <v>2</v>
      </c>
      <c r="U1121" s="22">
        <v>1</v>
      </c>
      <c r="V1121" s="22">
        <v>4</v>
      </c>
      <c r="W1121" s="22">
        <v>6</v>
      </c>
      <c r="X1121" s="22">
        <v>4</v>
      </c>
    </row>
    <row r="1122" spans="19:24">
      <c r="S1122" s="22" t="s">
        <v>2134</v>
      </c>
      <c r="T1122" s="22">
        <v>2</v>
      </c>
      <c r="U1122" s="22">
        <v>1</v>
      </c>
      <c r="V1122" s="22">
        <v>4</v>
      </c>
      <c r="W1122" s="22">
        <v>7</v>
      </c>
      <c r="X1122" s="22">
        <v>1</v>
      </c>
    </row>
    <row r="1123" spans="19:24">
      <c r="S1123" s="22" t="s">
        <v>2134</v>
      </c>
      <c r="T1123" s="22">
        <v>2</v>
      </c>
      <c r="U1123" s="22">
        <v>1</v>
      </c>
      <c r="V1123" s="22">
        <v>4</v>
      </c>
      <c r="W1123" s="22">
        <v>7</v>
      </c>
      <c r="X1123" s="22">
        <v>2</v>
      </c>
    </row>
    <row r="1124" spans="19:24">
      <c r="S1124" s="22" t="s">
        <v>2134</v>
      </c>
      <c r="T1124" s="22">
        <v>2</v>
      </c>
      <c r="U1124" s="22">
        <v>1</v>
      </c>
      <c r="V1124" s="22">
        <v>4</v>
      </c>
      <c r="W1124" s="22">
        <v>7</v>
      </c>
      <c r="X1124" s="22">
        <v>3</v>
      </c>
    </row>
    <row r="1125" spans="19:24">
      <c r="S1125" s="22" t="s">
        <v>2134</v>
      </c>
      <c r="T1125" s="22">
        <v>2</v>
      </c>
      <c r="U1125" s="22">
        <v>1</v>
      </c>
      <c r="V1125" s="22">
        <v>4</v>
      </c>
      <c r="W1125" s="22">
        <v>7</v>
      </c>
      <c r="X1125" s="22">
        <v>4</v>
      </c>
    </row>
    <row r="1126" spans="19:24">
      <c r="S1126" s="22" t="s">
        <v>2134</v>
      </c>
      <c r="T1126" s="22">
        <v>2</v>
      </c>
      <c r="U1126" s="22">
        <v>1</v>
      </c>
      <c r="V1126" s="22">
        <v>5</v>
      </c>
      <c r="W1126" s="22">
        <v>1</v>
      </c>
      <c r="X1126" s="22">
        <v>1</v>
      </c>
    </row>
    <row r="1127" spans="19:24">
      <c r="S1127" s="22" t="s">
        <v>2134</v>
      </c>
      <c r="T1127" s="22">
        <v>2</v>
      </c>
      <c r="U1127" s="22">
        <v>1</v>
      </c>
      <c r="V1127" s="22">
        <v>5</v>
      </c>
      <c r="W1127" s="22">
        <v>1</v>
      </c>
      <c r="X1127" s="22">
        <v>2</v>
      </c>
    </row>
    <row r="1128" spans="19:24">
      <c r="S1128" s="22" t="s">
        <v>2134</v>
      </c>
      <c r="T1128" s="22">
        <v>2</v>
      </c>
      <c r="U1128" s="22">
        <v>1</v>
      </c>
      <c r="V1128" s="22">
        <v>5</v>
      </c>
      <c r="W1128" s="22">
        <v>1</v>
      </c>
      <c r="X1128" s="22">
        <v>3</v>
      </c>
    </row>
    <row r="1129" spans="19:24">
      <c r="S1129" s="22" t="s">
        <v>2134</v>
      </c>
      <c r="T1129" s="22">
        <v>2</v>
      </c>
      <c r="U1129" s="22">
        <v>1</v>
      </c>
      <c r="V1129" s="22">
        <v>5</v>
      </c>
      <c r="W1129" s="22">
        <v>1</v>
      </c>
      <c r="X1129" s="22">
        <v>4</v>
      </c>
    </row>
    <row r="1130" spans="19:24">
      <c r="S1130" s="22" t="s">
        <v>2134</v>
      </c>
      <c r="T1130" s="22">
        <v>2</v>
      </c>
      <c r="U1130" s="22">
        <v>1</v>
      </c>
      <c r="V1130" s="22">
        <v>5</v>
      </c>
      <c r="W1130" s="22">
        <v>2</v>
      </c>
      <c r="X1130" s="22">
        <v>1</v>
      </c>
    </row>
    <row r="1131" spans="19:24">
      <c r="S1131" s="22" t="s">
        <v>2134</v>
      </c>
      <c r="T1131" s="22">
        <v>2</v>
      </c>
      <c r="U1131" s="22">
        <v>1</v>
      </c>
      <c r="V1131" s="22">
        <v>5</v>
      </c>
      <c r="W1131" s="22">
        <v>2</v>
      </c>
      <c r="X1131" s="22">
        <v>2</v>
      </c>
    </row>
    <row r="1132" spans="19:24">
      <c r="S1132" s="22" t="s">
        <v>2134</v>
      </c>
      <c r="T1132" s="22">
        <v>2</v>
      </c>
      <c r="U1132" s="22">
        <v>1</v>
      </c>
      <c r="V1132" s="22">
        <v>5</v>
      </c>
      <c r="W1132" s="22">
        <v>2</v>
      </c>
      <c r="X1132" s="22">
        <v>3</v>
      </c>
    </row>
    <row r="1133" spans="19:24">
      <c r="S1133" s="22" t="s">
        <v>2134</v>
      </c>
      <c r="T1133" s="22">
        <v>2</v>
      </c>
      <c r="U1133" s="22">
        <v>1</v>
      </c>
      <c r="V1133" s="22">
        <v>5</v>
      </c>
      <c r="W1133" s="22">
        <v>2</v>
      </c>
      <c r="X1133" s="22">
        <v>4</v>
      </c>
    </row>
    <row r="1134" spans="19:24">
      <c r="S1134" s="22" t="s">
        <v>2134</v>
      </c>
      <c r="T1134" s="22">
        <v>2</v>
      </c>
      <c r="U1134" s="22">
        <v>1</v>
      </c>
      <c r="V1134" s="22">
        <v>5</v>
      </c>
      <c r="W1134" s="22">
        <v>3</v>
      </c>
      <c r="X1134" s="22">
        <v>1</v>
      </c>
    </row>
    <row r="1135" spans="19:24">
      <c r="S1135" s="22" t="s">
        <v>2134</v>
      </c>
      <c r="T1135" s="22">
        <v>2</v>
      </c>
      <c r="U1135" s="22">
        <v>1</v>
      </c>
      <c r="V1135" s="22">
        <v>5</v>
      </c>
      <c r="W1135" s="22">
        <v>3</v>
      </c>
      <c r="X1135" s="22">
        <v>2</v>
      </c>
    </row>
    <row r="1136" spans="19:24">
      <c r="S1136" s="22" t="s">
        <v>2134</v>
      </c>
      <c r="T1136" s="22">
        <v>2</v>
      </c>
      <c r="U1136" s="22">
        <v>1</v>
      </c>
      <c r="V1136" s="22">
        <v>5</v>
      </c>
      <c r="W1136" s="22">
        <v>3</v>
      </c>
      <c r="X1136" s="22">
        <v>3</v>
      </c>
    </row>
    <row r="1137" spans="19:24">
      <c r="S1137" s="22" t="s">
        <v>2134</v>
      </c>
      <c r="T1137" s="22">
        <v>2</v>
      </c>
      <c r="U1137" s="22">
        <v>1</v>
      </c>
      <c r="V1137" s="22">
        <v>5</v>
      </c>
      <c r="W1137" s="22">
        <v>3</v>
      </c>
      <c r="X1137" s="22">
        <v>4</v>
      </c>
    </row>
    <row r="1138" spans="19:24">
      <c r="S1138" s="22" t="s">
        <v>2134</v>
      </c>
      <c r="T1138" s="22">
        <v>2</v>
      </c>
      <c r="U1138" s="22">
        <v>1</v>
      </c>
      <c r="V1138" s="22">
        <v>5</v>
      </c>
      <c r="W1138" s="22">
        <v>4</v>
      </c>
      <c r="X1138" s="22">
        <v>1</v>
      </c>
    </row>
    <row r="1139" spans="19:24">
      <c r="S1139" s="22" t="s">
        <v>2134</v>
      </c>
      <c r="T1139" s="22">
        <v>2</v>
      </c>
      <c r="U1139" s="22">
        <v>1</v>
      </c>
      <c r="V1139" s="22">
        <v>5</v>
      </c>
      <c r="W1139" s="22">
        <v>4</v>
      </c>
      <c r="X1139" s="22">
        <v>2</v>
      </c>
    </row>
    <row r="1140" spans="19:24">
      <c r="S1140" s="22" t="s">
        <v>2134</v>
      </c>
      <c r="T1140" s="22">
        <v>2</v>
      </c>
      <c r="U1140" s="22">
        <v>1</v>
      </c>
      <c r="V1140" s="22">
        <v>5</v>
      </c>
      <c r="W1140" s="22">
        <v>4</v>
      </c>
      <c r="X1140" s="22">
        <v>3</v>
      </c>
    </row>
    <row r="1141" spans="19:24">
      <c r="S1141" s="22" t="s">
        <v>2134</v>
      </c>
      <c r="T1141" s="22">
        <v>2</v>
      </c>
      <c r="U1141" s="22">
        <v>1</v>
      </c>
      <c r="V1141" s="22">
        <v>5</v>
      </c>
      <c r="W1141" s="22">
        <v>4</v>
      </c>
      <c r="X1141" s="22">
        <v>4</v>
      </c>
    </row>
    <row r="1142" spans="19:24">
      <c r="S1142" s="22" t="s">
        <v>2134</v>
      </c>
      <c r="T1142" s="22">
        <v>2</v>
      </c>
      <c r="U1142" s="22">
        <v>1</v>
      </c>
      <c r="V1142" s="22">
        <v>5</v>
      </c>
      <c r="W1142" s="22">
        <v>5</v>
      </c>
      <c r="X1142" s="22">
        <v>1</v>
      </c>
    </row>
    <row r="1143" spans="19:24">
      <c r="S1143" s="22" t="s">
        <v>2134</v>
      </c>
      <c r="T1143" s="22">
        <v>2</v>
      </c>
      <c r="U1143" s="22">
        <v>1</v>
      </c>
      <c r="V1143" s="22">
        <v>5</v>
      </c>
      <c r="W1143" s="22">
        <v>5</v>
      </c>
      <c r="X1143" s="22">
        <v>2</v>
      </c>
    </row>
    <row r="1144" spans="19:24">
      <c r="S1144" s="22" t="s">
        <v>2134</v>
      </c>
      <c r="T1144" s="22">
        <v>2</v>
      </c>
      <c r="U1144" s="22">
        <v>1</v>
      </c>
      <c r="V1144" s="22">
        <v>5</v>
      </c>
      <c r="W1144" s="22">
        <v>5</v>
      </c>
      <c r="X1144" s="22">
        <v>3</v>
      </c>
    </row>
    <row r="1145" spans="19:24">
      <c r="S1145" s="22" t="s">
        <v>2134</v>
      </c>
      <c r="T1145" s="22">
        <v>2</v>
      </c>
      <c r="U1145" s="22">
        <v>1</v>
      </c>
      <c r="V1145" s="22">
        <v>5</v>
      </c>
      <c r="W1145" s="22">
        <v>5</v>
      </c>
      <c r="X1145" s="22">
        <v>4</v>
      </c>
    </row>
    <row r="1146" spans="19:24">
      <c r="S1146" s="22" t="s">
        <v>2134</v>
      </c>
      <c r="T1146" s="22">
        <v>2</v>
      </c>
      <c r="U1146" s="22">
        <v>1</v>
      </c>
      <c r="V1146" s="22">
        <v>5</v>
      </c>
      <c r="W1146" s="22">
        <v>6</v>
      </c>
      <c r="X1146" s="22">
        <v>1</v>
      </c>
    </row>
    <row r="1147" spans="19:24">
      <c r="S1147" s="22" t="s">
        <v>2134</v>
      </c>
      <c r="T1147" s="22">
        <v>2</v>
      </c>
      <c r="U1147" s="22">
        <v>1</v>
      </c>
      <c r="V1147" s="22">
        <v>5</v>
      </c>
      <c r="W1147" s="22">
        <v>6</v>
      </c>
      <c r="X1147" s="22">
        <v>2</v>
      </c>
    </row>
    <row r="1148" spans="19:24">
      <c r="S1148" s="22" t="s">
        <v>2134</v>
      </c>
      <c r="T1148" s="22">
        <v>2</v>
      </c>
      <c r="U1148" s="22">
        <v>1</v>
      </c>
      <c r="V1148" s="22">
        <v>5</v>
      </c>
      <c r="W1148" s="22">
        <v>6</v>
      </c>
      <c r="X1148" s="22">
        <v>3</v>
      </c>
    </row>
    <row r="1149" spans="19:24">
      <c r="S1149" s="22" t="s">
        <v>2134</v>
      </c>
      <c r="T1149" s="22">
        <v>2</v>
      </c>
      <c r="U1149" s="22">
        <v>1</v>
      </c>
      <c r="V1149" s="22">
        <v>5</v>
      </c>
      <c r="W1149" s="22">
        <v>6</v>
      </c>
      <c r="X1149" s="22">
        <v>4</v>
      </c>
    </row>
    <row r="1150" spans="19:24">
      <c r="S1150" s="22" t="s">
        <v>2134</v>
      </c>
      <c r="T1150" s="22">
        <v>2</v>
      </c>
      <c r="U1150" s="22">
        <v>1</v>
      </c>
      <c r="V1150" s="22">
        <v>5</v>
      </c>
      <c r="W1150" s="22">
        <v>7</v>
      </c>
      <c r="X1150" s="22">
        <v>1</v>
      </c>
    </row>
    <row r="1151" spans="19:24">
      <c r="S1151" s="22" t="s">
        <v>2134</v>
      </c>
      <c r="T1151" s="22">
        <v>2</v>
      </c>
      <c r="U1151" s="22">
        <v>1</v>
      </c>
      <c r="V1151" s="22">
        <v>5</v>
      </c>
      <c r="W1151" s="22">
        <v>7</v>
      </c>
      <c r="X1151" s="22">
        <v>2</v>
      </c>
    </row>
    <row r="1152" spans="19:24">
      <c r="S1152" s="22" t="s">
        <v>2134</v>
      </c>
      <c r="T1152" s="22">
        <v>2</v>
      </c>
      <c r="U1152" s="22">
        <v>1</v>
      </c>
      <c r="V1152" s="22">
        <v>5</v>
      </c>
      <c r="W1152" s="22">
        <v>7</v>
      </c>
      <c r="X1152" s="22">
        <v>3</v>
      </c>
    </row>
    <row r="1153" spans="19:24">
      <c r="S1153" s="22" t="s">
        <v>2134</v>
      </c>
      <c r="T1153" s="22">
        <v>2</v>
      </c>
      <c r="U1153" s="22">
        <v>1</v>
      </c>
      <c r="V1153" s="22">
        <v>5</v>
      </c>
      <c r="W1153" s="22">
        <v>7</v>
      </c>
      <c r="X1153" s="22">
        <v>4</v>
      </c>
    </row>
    <row r="1154" spans="19:24">
      <c r="S1154" s="22" t="s">
        <v>2134</v>
      </c>
      <c r="T1154" s="22">
        <v>2</v>
      </c>
      <c r="U1154" s="22">
        <v>1</v>
      </c>
      <c r="V1154" s="22">
        <v>6</v>
      </c>
      <c r="W1154" s="22">
        <v>1</v>
      </c>
      <c r="X1154" s="22">
        <v>1</v>
      </c>
    </row>
    <row r="1155" spans="19:24">
      <c r="S1155" s="22" t="s">
        <v>2134</v>
      </c>
      <c r="T1155" s="22">
        <v>2</v>
      </c>
      <c r="U1155" s="22">
        <v>1</v>
      </c>
      <c r="V1155" s="22">
        <v>6</v>
      </c>
      <c r="W1155" s="22">
        <v>1</v>
      </c>
      <c r="X1155" s="22">
        <v>2</v>
      </c>
    </row>
    <row r="1156" spans="19:24">
      <c r="S1156" s="22" t="s">
        <v>2134</v>
      </c>
      <c r="T1156" s="22">
        <v>2</v>
      </c>
      <c r="U1156" s="22">
        <v>1</v>
      </c>
      <c r="V1156" s="22">
        <v>6</v>
      </c>
      <c r="W1156" s="22">
        <v>1</v>
      </c>
      <c r="X1156" s="22">
        <v>3</v>
      </c>
    </row>
    <row r="1157" spans="19:24">
      <c r="S1157" s="22" t="s">
        <v>2134</v>
      </c>
      <c r="T1157" s="22">
        <v>2</v>
      </c>
      <c r="U1157" s="22">
        <v>1</v>
      </c>
      <c r="V1157" s="22">
        <v>6</v>
      </c>
      <c r="W1157" s="22">
        <v>1</v>
      </c>
      <c r="X1157" s="22">
        <v>4</v>
      </c>
    </row>
    <row r="1158" spans="19:24">
      <c r="S1158" s="22" t="s">
        <v>2134</v>
      </c>
      <c r="T1158" s="22">
        <v>2</v>
      </c>
      <c r="U1158" s="22">
        <v>1</v>
      </c>
      <c r="V1158" s="22">
        <v>6</v>
      </c>
      <c r="W1158" s="22">
        <v>2</v>
      </c>
      <c r="X1158" s="22">
        <v>1</v>
      </c>
    </row>
    <row r="1159" spans="19:24">
      <c r="S1159" s="22" t="s">
        <v>2134</v>
      </c>
      <c r="T1159" s="22">
        <v>2</v>
      </c>
      <c r="U1159" s="22">
        <v>1</v>
      </c>
      <c r="V1159" s="22">
        <v>6</v>
      </c>
      <c r="W1159" s="22">
        <v>2</v>
      </c>
      <c r="X1159" s="22">
        <v>2</v>
      </c>
    </row>
    <row r="1160" spans="19:24">
      <c r="S1160" s="22" t="s">
        <v>2134</v>
      </c>
      <c r="T1160" s="22">
        <v>2</v>
      </c>
      <c r="U1160" s="22">
        <v>1</v>
      </c>
      <c r="V1160" s="22">
        <v>6</v>
      </c>
      <c r="W1160" s="22">
        <v>2</v>
      </c>
      <c r="X1160" s="22">
        <v>3</v>
      </c>
    </row>
    <row r="1161" spans="19:24">
      <c r="S1161" s="22" t="s">
        <v>2134</v>
      </c>
      <c r="T1161" s="22">
        <v>2</v>
      </c>
      <c r="U1161" s="22">
        <v>1</v>
      </c>
      <c r="V1161" s="22">
        <v>6</v>
      </c>
      <c r="W1161" s="22">
        <v>2</v>
      </c>
      <c r="X1161" s="22">
        <v>4</v>
      </c>
    </row>
    <row r="1162" spans="19:24">
      <c r="S1162" s="22" t="s">
        <v>2134</v>
      </c>
      <c r="T1162" s="22">
        <v>2</v>
      </c>
      <c r="U1162" s="22">
        <v>1</v>
      </c>
      <c r="V1162" s="22">
        <v>6</v>
      </c>
      <c r="W1162" s="22">
        <v>3</v>
      </c>
      <c r="X1162" s="22">
        <v>1</v>
      </c>
    </row>
    <row r="1163" spans="19:24">
      <c r="S1163" s="22" t="s">
        <v>2134</v>
      </c>
      <c r="T1163" s="22">
        <v>2</v>
      </c>
      <c r="U1163" s="22">
        <v>1</v>
      </c>
      <c r="V1163" s="22">
        <v>6</v>
      </c>
      <c r="W1163" s="22">
        <v>3</v>
      </c>
      <c r="X1163" s="22">
        <v>2</v>
      </c>
    </row>
    <row r="1164" spans="19:24">
      <c r="S1164" s="22" t="s">
        <v>2134</v>
      </c>
      <c r="T1164" s="22">
        <v>2</v>
      </c>
      <c r="U1164" s="22">
        <v>1</v>
      </c>
      <c r="V1164" s="22">
        <v>6</v>
      </c>
      <c r="W1164" s="22">
        <v>3</v>
      </c>
      <c r="X1164" s="22">
        <v>3</v>
      </c>
    </row>
    <row r="1165" spans="19:24">
      <c r="S1165" s="22" t="s">
        <v>2134</v>
      </c>
      <c r="T1165" s="22">
        <v>2</v>
      </c>
      <c r="U1165" s="22">
        <v>1</v>
      </c>
      <c r="V1165" s="22">
        <v>6</v>
      </c>
      <c r="W1165" s="22">
        <v>3</v>
      </c>
      <c r="X1165" s="22">
        <v>4</v>
      </c>
    </row>
    <row r="1166" spans="19:24">
      <c r="S1166" s="22" t="s">
        <v>2134</v>
      </c>
      <c r="T1166" s="22">
        <v>2</v>
      </c>
      <c r="U1166" s="22">
        <v>1</v>
      </c>
      <c r="V1166" s="22">
        <v>6</v>
      </c>
      <c r="W1166" s="22">
        <v>4</v>
      </c>
      <c r="X1166" s="22">
        <v>1</v>
      </c>
    </row>
    <row r="1167" spans="19:24">
      <c r="S1167" s="22" t="s">
        <v>2134</v>
      </c>
      <c r="T1167" s="22">
        <v>2</v>
      </c>
      <c r="U1167" s="22">
        <v>1</v>
      </c>
      <c r="V1167" s="22">
        <v>6</v>
      </c>
      <c r="W1167" s="22">
        <v>4</v>
      </c>
      <c r="X1167" s="22">
        <v>2</v>
      </c>
    </row>
    <row r="1168" spans="19:24">
      <c r="S1168" s="22" t="s">
        <v>2134</v>
      </c>
      <c r="T1168" s="22">
        <v>2</v>
      </c>
      <c r="U1168" s="22">
        <v>1</v>
      </c>
      <c r="V1168" s="22">
        <v>6</v>
      </c>
      <c r="W1168" s="22">
        <v>4</v>
      </c>
      <c r="X1168" s="22">
        <v>3</v>
      </c>
    </row>
    <row r="1169" spans="19:24">
      <c r="S1169" s="22" t="s">
        <v>2134</v>
      </c>
      <c r="T1169" s="22">
        <v>2</v>
      </c>
      <c r="U1169" s="22">
        <v>1</v>
      </c>
      <c r="V1169" s="22">
        <v>6</v>
      </c>
      <c r="W1169" s="22">
        <v>4</v>
      </c>
      <c r="X1169" s="22">
        <v>4</v>
      </c>
    </row>
    <row r="1170" spans="19:24">
      <c r="S1170" s="22" t="s">
        <v>2134</v>
      </c>
      <c r="T1170" s="22">
        <v>2</v>
      </c>
      <c r="U1170" s="22">
        <v>1</v>
      </c>
      <c r="V1170" s="22">
        <v>6</v>
      </c>
      <c r="W1170" s="22">
        <v>5</v>
      </c>
      <c r="X1170" s="22">
        <v>1</v>
      </c>
    </row>
    <row r="1171" spans="19:24">
      <c r="S1171" s="22" t="s">
        <v>2134</v>
      </c>
      <c r="T1171" s="22">
        <v>2</v>
      </c>
      <c r="U1171" s="22">
        <v>1</v>
      </c>
      <c r="V1171" s="22">
        <v>6</v>
      </c>
      <c r="W1171" s="22">
        <v>5</v>
      </c>
      <c r="X1171" s="22">
        <v>2</v>
      </c>
    </row>
    <row r="1172" spans="19:24">
      <c r="S1172" s="22" t="s">
        <v>2134</v>
      </c>
      <c r="T1172" s="22">
        <v>2</v>
      </c>
      <c r="U1172" s="22">
        <v>1</v>
      </c>
      <c r="V1172" s="22">
        <v>6</v>
      </c>
      <c r="W1172" s="22">
        <v>5</v>
      </c>
      <c r="X1172" s="22">
        <v>3</v>
      </c>
    </row>
    <row r="1173" spans="19:24">
      <c r="S1173" s="22" t="s">
        <v>2134</v>
      </c>
      <c r="T1173" s="22">
        <v>2</v>
      </c>
      <c r="U1173" s="22">
        <v>1</v>
      </c>
      <c r="V1173" s="22">
        <v>6</v>
      </c>
      <c r="W1173" s="22">
        <v>5</v>
      </c>
      <c r="X1173" s="22">
        <v>4</v>
      </c>
    </row>
    <row r="1174" spans="19:24">
      <c r="S1174" s="22" t="s">
        <v>2134</v>
      </c>
      <c r="T1174" s="22">
        <v>2</v>
      </c>
      <c r="U1174" s="22">
        <v>1</v>
      </c>
      <c r="V1174" s="22">
        <v>6</v>
      </c>
      <c r="W1174" s="22">
        <v>6</v>
      </c>
      <c r="X1174" s="22">
        <v>1</v>
      </c>
    </row>
    <row r="1175" spans="19:24">
      <c r="S1175" s="22" t="s">
        <v>2134</v>
      </c>
      <c r="T1175" s="22">
        <v>2</v>
      </c>
      <c r="U1175" s="22">
        <v>1</v>
      </c>
      <c r="V1175" s="22">
        <v>6</v>
      </c>
      <c r="W1175" s="22">
        <v>6</v>
      </c>
      <c r="X1175" s="22">
        <v>2</v>
      </c>
    </row>
    <row r="1176" spans="19:24">
      <c r="S1176" s="22" t="s">
        <v>2134</v>
      </c>
      <c r="T1176" s="22">
        <v>2</v>
      </c>
      <c r="U1176" s="22">
        <v>1</v>
      </c>
      <c r="V1176" s="22">
        <v>6</v>
      </c>
      <c r="W1176" s="22">
        <v>6</v>
      </c>
      <c r="X1176" s="22">
        <v>3</v>
      </c>
    </row>
    <row r="1177" spans="19:24">
      <c r="S1177" s="22" t="s">
        <v>2134</v>
      </c>
      <c r="T1177" s="22">
        <v>2</v>
      </c>
      <c r="U1177" s="22">
        <v>1</v>
      </c>
      <c r="V1177" s="22">
        <v>6</v>
      </c>
      <c r="W1177" s="22">
        <v>6</v>
      </c>
      <c r="X1177" s="22">
        <v>4</v>
      </c>
    </row>
    <row r="1178" spans="19:24">
      <c r="S1178" s="22" t="s">
        <v>2134</v>
      </c>
      <c r="T1178" s="22">
        <v>2</v>
      </c>
      <c r="U1178" s="22">
        <v>1</v>
      </c>
      <c r="V1178" s="22">
        <v>6</v>
      </c>
      <c r="W1178" s="22">
        <v>7</v>
      </c>
      <c r="X1178" s="22">
        <v>1</v>
      </c>
    </row>
    <row r="1179" spans="19:24">
      <c r="S1179" s="22" t="s">
        <v>2134</v>
      </c>
      <c r="T1179" s="22">
        <v>2</v>
      </c>
      <c r="U1179" s="22">
        <v>1</v>
      </c>
      <c r="V1179" s="22">
        <v>6</v>
      </c>
      <c r="W1179" s="22">
        <v>7</v>
      </c>
      <c r="X1179" s="22">
        <v>2</v>
      </c>
    </row>
    <row r="1180" spans="19:24">
      <c r="S1180" s="22" t="s">
        <v>2134</v>
      </c>
      <c r="T1180" s="22">
        <v>2</v>
      </c>
      <c r="U1180" s="22">
        <v>1</v>
      </c>
      <c r="V1180" s="22">
        <v>6</v>
      </c>
      <c r="W1180" s="22">
        <v>7</v>
      </c>
      <c r="X1180" s="22">
        <v>3</v>
      </c>
    </row>
    <row r="1181" spans="19:24">
      <c r="S1181" s="22" t="s">
        <v>2134</v>
      </c>
      <c r="T1181" s="22">
        <v>2</v>
      </c>
      <c r="U1181" s="22">
        <v>1</v>
      </c>
      <c r="V1181" s="22">
        <v>6</v>
      </c>
      <c r="W1181" s="22">
        <v>7</v>
      </c>
      <c r="X1181" s="22">
        <v>4</v>
      </c>
    </row>
    <row r="1182" spans="19:24">
      <c r="S1182" s="22" t="s">
        <v>2134</v>
      </c>
      <c r="T1182" s="22">
        <v>2</v>
      </c>
      <c r="U1182" s="22">
        <v>1</v>
      </c>
      <c r="V1182" s="22">
        <v>7</v>
      </c>
      <c r="W1182" s="22">
        <v>1</v>
      </c>
      <c r="X1182" s="22">
        <v>1</v>
      </c>
    </row>
    <row r="1183" spans="19:24">
      <c r="S1183" s="22" t="s">
        <v>2134</v>
      </c>
      <c r="T1183" s="22">
        <v>2</v>
      </c>
      <c r="U1183" s="22">
        <v>1</v>
      </c>
      <c r="V1183" s="22">
        <v>7</v>
      </c>
      <c r="W1183" s="22">
        <v>1</v>
      </c>
      <c r="X1183" s="22">
        <v>2</v>
      </c>
    </row>
    <row r="1184" spans="19:24">
      <c r="S1184" s="22" t="s">
        <v>2134</v>
      </c>
      <c r="T1184" s="22">
        <v>2</v>
      </c>
      <c r="U1184" s="22">
        <v>1</v>
      </c>
      <c r="V1184" s="22">
        <v>7</v>
      </c>
      <c r="W1184" s="22">
        <v>1</v>
      </c>
      <c r="X1184" s="22">
        <v>3</v>
      </c>
    </row>
    <row r="1185" spans="19:24">
      <c r="S1185" s="22" t="s">
        <v>2134</v>
      </c>
      <c r="T1185" s="22">
        <v>2</v>
      </c>
      <c r="U1185" s="22">
        <v>1</v>
      </c>
      <c r="V1185" s="22">
        <v>7</v>
      </c>
      <c r="W1185" s="22">
        <v>1</v>
      </c>
      <c r="X1185" s="22">
        <v>4</v>
      </c>
    </row>
    <row r="1186" spans="19:24">
      <c r="S1186" s="22" t="s">
        <v>2134</v>
      </c>
      <c r="T1186" s="22">
        <v>2</v>
      </c>
      <c r="U1186" s="22">
        <v>1</v>
      </c>
      <c r="V1186" s="22">
        <v>7</v>
      </c>
      <c r="W1186" s="22">
        <v>2</v>
      </c>
      <c r="X1186" s="22">
        <v>1</v>
      </c>
    </row>
    <row r="1187" spans="19:24">
      <c r="S1187" s="22" t="s">
        <v>2134</v>
      </c>
      <c r="T1187" s="22">
        <v>2</v>
      </c>
      <c r="U1187" s="22">
        <v>1</v>
      </c>
      <c r="V1187" s="22">
        <v>7</v>
      </c>
      <c r="W1187" s="22">
        <v>2</v>
      </c>
      <c r="X1187" s="22">
        <v>2</v>
      </c>
    </row>
    <row r="1188" spans="19:24">
      <c r="S1188" s="22" t="s">
        <v>2134</v>
      </c>
      <c r="T1188" s="22">
        <v>2</v>
      </c>
      <c r="U1188" s="22">
        <v>1</v>
      </c>
      <c r="V1188" s="22">
        <v>7</v>
      </c>
      <c r="W1188" s="22">
        <v>2</v>
      </c>
      <c r="X1188" s="22">
        <v>3</v>
      </c>
    </row>
    <row r="1189" spans="19:24">
      <c r="S1189" s="22" t="s">
        <v>2134</v>
      </c>
      <c r="T1189" s="22">
        <v>2</v>
      </c>
      <c r="U1189" s="22">
        <v>1</v>
      </c>
      <c r="V1189" s="22">
        <v>7</v>
      </c>
      <c r="W1189" s="22">
        <v>2</v>
      </c>
      <c r="X1189" s="22">
        <v>4</v>
      </c>
    </row>
    <row r="1190" spans="19:24">
      <c r="S1190" s="22" t="s">
        <v>2134</v>
      </c>
      <c r="T1190" s="22">
        <v>2</v>
      </c>
      <c r="U1190" s="22">
        <v>1</v>
      </c>
      <c r="V1190" s="22">
        <v>7</v>
      </c>
      <c r="W1190" s="22">
        <v>3</v>
      </c>
      <c r="X1190" s="22">
        <v>1</v>
      </c>
    </row>
    <row r="1191" spans="19:24">
      <c r="S1191" s="22" t="s">
        <v>2134</v>
      </c>
      <c r="T1191" s="22">
        <v>2</v>
      </c>
      <c r="U1191" s="22">
        <v>1</v>
      </c>
      <c r="V1191" s="22">
        <v>7</v>
      </c>
      <c r="W1191" s="22">
        <v>3</v>
      </c>
      <c r="X1191" s="22">
        <v>2</v>
      </c>
    </row>
    <row r="1192" spans="19:24">
      <c r="S1192" s="22" t="s">
        <v>2134</v>
      </c>
      <c r="T1192" s="22">
        <v>2</v>
      </c>
      <c r="U1192" s="22">
        <v>1</v>
      </c>
      <c r="V1192" s="22">
        <v>7</v>
      </c>
      <c r="W1192" s="22">
        <v>3</v>
      </c>
      <c r="X1192" s="22">
        <v>3</v>
      </c>
    </row>
    <row r="1193" spans="19:24">
      <c r="S1193" s="22" t="s">
        <v>2134</v>
      </c>
      <c r="T1193" s="22">
        <v>2</v>
      </c>
      <c r="U1193" s="22">
        <v>1</v>
      </c>
      <c r="V1193" s="22">
        <v>7</v>
      </c>
      <c r="W1193" s="22">
        <v>3</v>
      </c>
      <c r="X1193" s="22">
        <v>4</v>
      </c>
    </row>
    <row r="1194" spans="19:24">
      <c r="S1194" s="22" t="s">
        <v>2134</v>
      </c>
      <c r="T1194" s="22">
        <v>2</v>
      </c>
      <c r="U1194" s="22">
        <v>1</v>
      </c>
      <c r="V1194" s="22">
        <v>7</v>
      </c>
      <c r="W1194" s="22">
        <v>4</v>
      </c>
      <c r="X1194" s="22">
        <v>1</v>
      </c>
    </row>
    <row r="1195" spans="19:24">
      <c r="S1195" s="22" t="s">
        <v>2134</v>
      </c>
      <c r="T1195" s="22">
        <v>2</v>
      </c>
      <c r="U1195" s="22">
        <v>1</v>
      </c>
      <c r="V1195" s="22">
        <v>7</v>
      </c>
      <c r="W1195" s="22">
        <v>4</v>
      </c>
      <c r="X1195" s="22">
        <v>2</v>
      </c>
    </row>
    <row r="1196" spans="19:24">
      <c r="S1196" s="22" t="s">
        <v>2134</v>
      </c>
      <c r="T1196" s="22">
        <v>2</v>
      </c>
      <c r="U1196" s="22">
        <v>1</v>
      </c>
      <c r="V1196" s="22">
        <v>7</v>
      </c>
      <c r="W1196" s="22">
        <v>4</v>
      </c>
      <c r="X1196" s="22">
        <v>3</v>
      </c>
    </row>
    <row r="1197" spans="19:24">
      <c r="S1197" s="22" t="s">
        <v>2134</v>
      </c>
      <c r="T1197" s="22">
        <v>2</v>
      </c>
      <c r="U1197" s="22">
        <v>1</v>
      </c>
      <c r="V1197" s="22">
        <v>7</v>
      </c>
      <c r="W1197" s="22">
        <v>4</v>
      </c>
      <c r="X1197" s="22">
        <v>4</v>
      </c>
    </row>
    <row r="1198" spans="19:24">
      <c r="S1198" s="22" t="s">
        <v>2134</v>
      </c>
      <c r="T1198" s="22">
        <v>2</v>
      </c>
      <c r="U1198" s="22">
        <v>1</v>
      </c>
      <c r="V1198" s="22">
        <v>7</v>
      </c>
      <c r="W1198" s="22">
        <v>5</v>
      </c>
      <c r="X1198" s="22">
        <v>1</v>
      </c>
    </row>
    <row r="1199" spans="19:24">
      <c r="S1199" s="22" t="s">
        <v>2134</v>
      </c>
      <c r="T1199" s="22">
        <v>2</v>
      </c>
      <c r="U1199" s="22">
        <v>1</v>
      </c>
      <c r="V1199" s="22">
        <v>7</v>
      </c>
      <c r="W1199" s="22">
        <v>5</v>
      </c>
      <c r="X1199" s="22">
        <v>2</v>
      </c>
    </row>
    <row r="1200" spans="19:24">
      <c r="S1200" s="22" t="s">
        <v>2134</v>
      </c>
      <c r="T1200" s="22">
        <v>2</v>
      </c>
      <c r="U1200" s="22">
        <v>1</v>
      </c>
      <c r="V1200" s="22">
        <v>7</v>
      </c>
      <c r="W1200" s="22">
        <v>5</v>
      </c>
      <c r="X1200" s="22">
        <v>3</v>
      </c>
    </row>
    <row r="1201" spans="19:24">
      <c r="S1201" s="22" t="s">
        <v>2134</v>
      </c>
      <c r="T1201" s="22">
        <v>2</v>
      </c>
      <c r="U1201" s="22">
        <v>1</v>
      </c>
      <c r="V1201" s="22">
        <v>7</v>
      </c>
      <c r="W1201" s="22">
        <v>5</v>
      </c>
      <c r="X1201" s="22">
        <v>4</v>
      </c>
    </row>
    <row r="1202" spans="19:24">
      <c r="S1202" s="22" t="s">
        <v>2134</v>
      </c>
      <c r="T1202" s="22">
        <v>2</v>
      </c>
      <c r="U1202" s="22">
        <v>1</v>
      </c>
      <c r="V1202" s="22">
        <v>7</v>
      </c>
      <c r="W1202" s="22">
        <v>6</v>
      </c>
      <c r="X1202" s="22">
        <v>1</v>
      </c>
    </row>
    <row r="1203" spans="19:24">
      <c r="S1203" s="22" t="s">
        <v>2134</v>
      </c>
      <c r="T1203" s="22">
        <v>2</v>
      </c>
      <c r="U1203" s="22">
        <v>1</v>
      </c>
      <c r="V1203" s="22">
        <v>7</v>
      </c>
      <c r="W1203" s="22">
        <v>6</v>
      </c>
      <c r="X1203" s="22">
        <v>2</v>
      </c>
    </row>
    <row r="1204" spans="19:24">
      <c r="S1204" s="22" t="s">
        <v>2134</v>
      </c>
      <c r="T1204" s="22">
        <v>2</v>
      </c>
      <c r="U1204" s="22">
        <v>1</v>
      </c>
      <c r="V1204" s="22">
        <v>7</v>
      </c>
      <c r="W1204" s="22">
        <v>6</v>
      </c>
      <c r="X1204" s="22">
        <v>3</v>
      </c>
    </row>
    <row r="1205" spans="19:24">
      <c r="S1205" s="22" t="s">
        <v>2134</v>
      </c>
      <c r="T1205" s="22">
        <v>2</v>
      </c>
      <c r="U1205" s="22">
        <v>1</v>
      </c>
      <c r="V1205" s="22">
        <v>7</v>
      </c>
      <c r="W1205" s="22">
        <v>6</v>
      </c>
      <c r="X1205" s="22">
        <v>4</v>
      </c>
    </row>
    <row r="1206" spans="19:24">
      <c r="S1206" s="22" t="s">
        <v>2134</v>
      </c>
      <c r="T1206" s="22">
        <v>2</v>
      </c>
      <c r="U1206" s="22">
        <v>1</v>
      </c>
      <c r="V1206" s="22">
        <v>7</v>
      </c>
      <c r="W1206" s="22">
        <v>7</v>
      </c>
      <c r="X1206" s="22">
        <v>1</v>
      </c>
    </row>
    <row r="1207" spans="19:24">
      <c r="S1207" s="22" t="s">
        <v>2134</v>
      </c>
      <c r="T1207" s="22">
        <v>2</v>
      </c>
      <c r="U1207" s="22">
        <v>1</v>
      </c>
      <c r="V1207" s="22">
        <v>7</v>
      </c>
      <c r="W1207" s="22">
        <v>7</v>
      </c>
      <c r="X1207" s="22">
        <v>2</v>
      </c>
    </row>
    <row r="1208" spans="19:24">
      <c r="S1208" s="22" t="s">
        <v>2134</v>
      </c>
      <c r="T1208" s="22">
        <v>2</v>
      </c>
      <c r="U1208" s="22">
        <v>1</v>
      </c>
      <c r="V1208" s="22">
        <v>7</v>
      </c>
      <c r="W1208" s="22">
        <v>7</v>
      </c>
      <c r="X1208" s="22">
        <v>3</v>
      </c>
    </row>
    <row r="1209" spans="19:24">
      <c r="S1209" s="22" t="s">
        <v>2134</v>
      </c>
      <c r="T1209" s="22">
        <v>2</v>
      </c>
      <c r="U1209" s="22">
        <v>1</v>
      </c>
      <c r="V1209" s="22">
        <v>7</v>
      </c>
      <c r="W1209" s="22">
        <v>7</v>
      </c>
      <c r="X1209" s="22">
        <v>4</v>
      </c>
    </row>
    <row r="1210" spans="19:24">
      <c r="S1210" s="22" t="s">
        <v>2134</v>
      </c>
      <c r="T1210" s="22">
        <v>2</v>
      </c>
      <c r="U1210" s="22">
        <v>1</v>
      </c>
      <c r="V1210" s="22">
        <v>8</v>
      </c>
      <c r="W1210" s="22">
        <v>1</v>
      </c>
      <c r="X1210" s="22">
        <v>1</v>
      </c>
    </row>
    <row r="1211" spans="19:24">
      <c r="S1211" s="22" t="s">
        <v>2134</v>
      </c>
      <c r="T1211" s="22">
        <v>2</v>
      </c>
      <c r="U1211" s="22">
        <v>1</v>
      </c>
      <c r="V1211" s="22">
        <v>8</v>
      </c>
      <c r="W1211" s="22">
        <v>1</v>
      </c>
      <c r="X1211" s="22">
        <v>2</v>
      </c>
    </row>
    <row r="1212" spans="19:24">
      <c r="S1212" s="22" t="s">
        <v>2134</v>
      </c>
      <c r="T1212" s="22">
        <v>2</v>
      </c>
      <c r="U1212" s="22">
        <v>1</v>
      </c>
      <c r="V1212" s="22">
        <v>8</v>
      </c>
      <c r="W1212" s="22">
        <v>1</v>
      </c>
      <c r="X1212" s="22">
        <v>3</v>
      </c>
    </row>
    <row r="1213" spans="19:24">
      <c r="S1213" s="22" t="s">
        <v>2134</v>
      </c>
      <c r="T1213" s="22">
        <v>2</v>
      </c>
      <c r="U1213" s="22">
        <v>1</v>
      </c>
      <c r="V1213" s="22">
        <v>8</v>
      </c>
      <c r="W1213" s="22">
        <v>1</v>
      </c>
      <c r="X1213" s="22">
        <v>4</v>
      </c>
    </row>
    <row r="1214" spans="19:24">
      <c r="S1214" s="22" t="s">
        <v>2134</v>
      </c>
      <c r="T1214" s="22">
        <v>2</v>
      </c>
      <c r="U1214" s="22">
        <v>1</v>
      </c>
      <c r="V1214" s="22">
        <v>8</v>
      </c>
      <c r="W1214" s="22">
        <v>2</v>
      </c>
      <c r="X1214" s="22">
        <v>1</v>
      </c>
    </row>
    <row r="1215" spans="19:24">
      <c r="S1215" s="22" t="s">
        <v>2134</v>
      </c>
      <c r="T1215" s="22">
        <v>2</v>
      </c>
      <c r="U1215" s="22">
        <v>1</v>
      </c>
      <c r="V1215" s="22">
        <v>8</v>
      </c>
      <c r="W1215" s="22">
        <v>2</v>
      </c>
      <c r="X1215" s="22">
        <v>2</v>
      </c>
    </row>
    <row r="1216" spans="19:24">
      <c r="S1216" s="22" t="s">
        <v>2134</v>
      </c>
      <c r="T1216" s="22">
        <v>2</v>
      </c>
      <c r="U1216" s="22">
        <v>1</v>
      </c>
      <c r="V1216" s="22">
        <v>8</v>
      </c>
      <c r="W1216" s="22">
        <v>2</v>
      </c>
      <c r="X1216" s="22">
        <v>3</v>
      </c>
    </row>
    <row r="1217" spans="19:24">
      <c r="S1217" s="22" t="s">
        <v>2134</v>
      </c>
      <c r="T1217" s="22">
        <v>2</v>
      </c>
      <c r="U1217" s="22">
        <v>1</v>
      </c>
      <c r="V1217" s="22">
        <v>8</v>
      </c>
      <c r="W1217" s="22">
        <v>2</v>
      </c>
      <c r="X1217" s="22">
        <v>4</v>
      </c>
    </row>
    <row r="1218" spans="19:24">
      <c r="S1218" s="22" t="s">
        <v>2134</v>
      </c>
      <c r="T1218" s="22">
        <v>2</v>
      </c>
      <c r="U1218" s="22">
        <v>1</v>
      </c>
      <c r="V1218" s="22">
        <v>8</v>
      </c>
      <c r="W1218" s="22">
        <v>3</v>
      </c>
      <c r="X1218" s="22">
        <v>1</v>
      </c>
    </row>
    <row r="1219" spans="19:24">
      <c r="S1219" s="22" t="s">
        <v>2134</v>
      </c>
      <c r="T1219" s="22">
        <v>2</v>
      </c>
      <c r="U1219" s="22">
        <v>1</v>
      </c>
      <c r="V1219" s="22">
        <v>8</v>
      </c>
      <c r="W1219" s="22">
        <v>3</v>
      </c>
      <c r="X1219" s="22">
        <v>2</v>
      </c>
    </row>
    <row r="1220" spans="19:24">
      <c r="S1220" s="22" t="s">
        <v>2134</v>
      </c>
      <c r="T1220" s="22">
        <v>2</v>
      </c>
      <c r="U1220" s="22">
        <v>1</v>
      </c>
      <c r="V1220" s="22">
        <v>8</v>
      </c>
      <c r="W1220" s="22">
        <v>3</v>
      </c>
      <c r="X1220" s="22">
        <v>3</v>
      </c>
    </row>
    <row r="1221" spans="19:24">
      <c r="S1221" s="22" t="s">
        <v>2134</v>
      </c>
      <c r="T1221" s="22">
        <v>2</v>
      </c>
      <c r="U1221" s="22">
        <v>1</v>
      </c>
      <c r="V1221" s="22">
        <v>8</v>
      </c>
      <c r="W1221" s="22">
        <v>3</v>
      </c>
      <c r="X1221" s="22">
        <v>4</v>
      </c>
    </row>
    <row r="1222" spans="19:24">
      <c r="S1222" s="22" t="s">
        <v>2134</v>
      </c>
      <c r="T1222" s="22">
        <v>2</v>
      </c>
      <c r="U1222" s="22">
        <v>1</v>
      </c>
      <c r="V1222" s="22">
        <v>8</v>
      </c>
      <c r="W1222" s="22">
        <v>4</v>
      </c>
      <c r="X1222" s="22">
        <v>1</v>
      </c>
    </row>
    <row r="1223" spans="19:24">
      <c r="S1223" s="22" t="s">
        <v>2134</v>
      </c>
      <c r="T1223" s="22">
        <v>2</v>
      </c>
      <c r="U1223" s="22">
        <v>1</v>
      </c>
      <c r="V1223" s="22">
        <v>8</v>
      </c>
      <c r="W1223" s="22">
        <v>4</v>
      </c>
      <c r="X1223" s="22">
        <v>2</v>
      </c>
    </row>
    <row r="1224" spans="19:24">
      <c r="S1224" s="22" t="s">
        <v>2134</v>
      </c>
      <c r="T1224" s="22">
        <v>2</v>
      </c>
      <c r="U1224" s="22">
        <v>1</v>
      </c>
      <c r="V1224" s="22">
        <v>8</v>
      </c>
      <c r="W1224" s="22">
        <v>4</v>
      </c>
      <c r="X1224" s="22">
        <v>3</v>
      </c>
    </row>
    <row r="1225" spans="19:24">
      <c r="S1225" s="22" t="s">
        <v>2134</v>
      </c>
      <c r="T1225" s="22">
        <v>2</v>
      </c>
      <c r="U1225" s="22">
        <v>1</v>
      </c>
      <c r="V1225" s="22">
        <v>8</v>
      </c>
      <c r="W1225" s="22">
        <v>4</v>
      </c>
      <c r="X1225" s="22">
        <v>4</v>
      </c>
    </row>
    <row r="1226" spans="19:24">
      <c r="S1226" s="22" t="s">
        <v>2134</v>
      </c>
      <c r="T1226" s="22">
        <v>2</v>
      </c>
      <c r="U1226" s="22">
        <v>1</v>
      </c>
      <c r="V1226" s="22">
        <v>8</v>
      </c>
      <c r="W1226" s="22">
        <v>5</v>
      </c>
      <c r="X1226" s="22">
        <v>1</v>
      </c>
    </row>
    <row r="1227" spans="19:24">
      <c r="S1227" s="22" t="s">
        <v>2134</v>
      </c>
      <c r="T1227" s="22">
        <v>2</v>
      </c>
      <c r="U1227" s="22">
        <v>1</v>
      </c>
      <c r="V1227" s="22">
        <v>8</v>
      </c>
      <c r="W1227" s="22">
        <v>5</v>
      </c>
      <c r="X1227" s="22">
        <v>2</v>
      </c>
    </row>
    <row r="1228" spans="19:24">
      <c r="S1228" s="22" t="s">
        <v>2134</v>
      </c>
      <c r="T1228" s="22">
        <v>2</v>
      </c>
      <c r="U1228" s="22">
        <v>1</v>
      </c>
      <c r="V1228" s="22">
        <v>8</v>
      </c>
      <c r="W1228" s="22">
        <v>5</v>
      </c>
      <c r="X1228" s="22">
        <v>3</v>
      </c>
    </row>
    <row r="1229" spans="19:24">
      <c r="S1229" s="22" t="s">
        <v>2134</v>
      </c>
      <c r="T1229" s="22">
        <v>2</v>
      </c>
      <c r="U1229" s="22">
        <v>1</v>
      </c>
      <c r="V1229" s="22">
        <v>8</v>
      </c>
      <c r="W1229" s="22">
        <v>5</v>
      </c>
      <c r="X1229" s="22">
        <v>4</v>
      </c>
    </row>
    <row r="1230" spans="19:24">
      <c r="S1230" s="22" t="s">
        <v>2134</v>
      </c>
      <c r="T1230" s="22">
        <v>2</v>
      </c>
      <c r="U1230" s="22">
        <v>1</v>
      </c>
      <c r="V1230" s="22">
        <v>8</v>
      </c>
      <c r="W1230" s="22">
        <v>6</v>
      </c>
      <c r="X1230" s="22">
        <v>1</v>
      </c>
    </row>
    <row r="1231" spans="19:24">
      <c r="S1231" s="22" t="s">
        <v>2134</v>
      </c>
      <c r="T1231" s="22">
        <v>2</v>
      </c>
      <c r="U1231" s="22">
        <v>1</v>
      </c>
      <c r="V1231" s="22">
        <v>8</v>
      </c>
      <c r="W1231" s="22">
        <v>6</v>
      </c>
      <c r="X1231" s="22">
        <v>2</v>
      </c>
    </row>
    <row r="1232" spans="19:24">
      <c r="S1232" s="22" t="s">
        <v>2134</v>
      </c>
      <c r="T1232" s="22">
        <v>2</v>
      </c>
      <c r="U1232" s="22">
        <v>1</v>
      </c>
      <c r="V1232" s="22">
        <v>8</v>
      </c>
      <c r="W1232" s="22">
        <v>6</v>
      </c>
      <c r="X1232" s="22">
        <v>3</v>
      </c>
    </row>
    <row r="1233" spans="19:24">
      <c r="S1233" s="22" t="s">
        <v>2134</v>
      </c>
      <c r="T1233" s="22">
        <v>2</v>
      </c>
      <c r="U1233" s="22">
        <v>1</v>
      </c>
      <c r="V1233" s="22">
        <v>8</v>
      </c>
      <c r="W1233" s="22">
        <v>6</v>
      </c>
      <c r="X1233" s="22">
        <v>4</v>
      </c>
    </row>
    <row r="1234" spans="19:24">
      <c r="S1234" s="22" t="s">
        <v>2134</v>
      </c>
      <c r="T1234" s="22">
        <v>2</v>
      </c>
      <c r="U1234" s="22">
        <v>1</v>
      </c>
      <c r="V1234" s="22">
        <v>8</v>
      </c>
      <c r="W1234" s="22">
        <v>7</v>
      </c>
      <c r="X1234" s="22">
        <v>1</v>
      </c>
    </row>
    <row r="1235" spans="19:24">
      <c r="S1235" s="22" t="s">
        <v>2134</v>
      </c>
      <c r="T1235" s="22">
        <v>2</v>
      </c>
      <c r="U1235" s="22">
        <v>1</v>
      </c>
      <c r="V1235" s="22">
        <v>8</v>
      </c>
      <c r="W1235" s="22">
        <v>7</v>
      </c>
      <c r="X1235" s="22">
        <v>2</v>
      </c>
    </row>
    <row r="1236" spans="19:24">
      <c r="S1236" s="22" t="s">
        <v>2134</v>
      </c>
      <c r="T1236" s="22">
        <v>2</v>
      </c>
      <c r="U1236" s="22">
        <v>1</v>
      </c>
      <c r="V1236" s="22">
        <v>8</v>
      </c>
      <c r="W1236" s="22">
        <v>7</v>
      </c>
      <c r="X1236" s="22">
        <v>3</v>
      </c>
    </row>
    <row r="1237" spans="19:24">
      <c r="S1237" s="22" t="s">
        <v>2134</v>
      </c>
      <c r="T1237" s="22">
        <v>2</v>
      </c>
      <c r="U1237" s="22">
        <v>1</v>
      </c>
      <c r="V1237" s="22">
        <v>8</v>
      </c>
      <c r="W1237" s="22">
        <v>7</v>
      </c>
      <c r="X1237" s="22">
        <v>4</v>
      </c>
    </row>
    <row r="1238" spans="19:24">
      <c r="S1238" s="22" t="s">
        <v>2134</v>
      </c>
      <c r="T1238" s="22">
        <v>2</v>
      </c>
      <c r="U1238" s="22">
        <v>1</v>
      </c>
      <c r="V1238" s="22">
        <v>9</v>
      </c>
      <c r="W1238" s="22">
        <v>1</v>
      </c>
      <c r="X1238" s="22">
        <v>1</v>
      </c>
    </row>
    <row r="1239" spans="19:24">
      <c r="S1239" s="22" t="s">
        <v>2134</v>
      </c>
      <c r="T1239" s="22">
        <v>2</v>
      </c>
      <c r="U1239" s="22">
        <v>1</v>
      </c>
      <c r="V1239" s="22">
        <v>9</v>
      </c>
      <c r="W1239" s="22">
        <v>1</v>
      </c>
      <c r="X1239" s="22">
        <v>2</v>
      </c>
    </row>
    <row r="1240" spans="19:24">
      <c r="S1240" s="22" t="s">
        <v>2134</v>
      </c>
      <c r="T1240" s="22">
        <v>2</v>
      </c>
      <c r="U1240" s="22">
        <v>1</v>
      </c>
      <c r="V1240" s="22">
        <v>9</v>
      </c>
      <c r="W1240" s="22">
        <v>1</v>
      </c>
      <c r="X1240" s="22">
        <v>3</v>
      </c>
    </row>
    <row r="1241" spans="19:24">
      <c r="S1241" s="22" t="s">
        <v>2134</v>
      </c>
      <c r="T1241" s="22">
        <v>2</v>
      </c>
      <c r="U1241" s="22">
        <v>1</v>
      </c>
      <c r="V1241" s="22">
        <v>9</v>
      </c>
      <c r="W1241" s="22">
        <v>1</v>
      </c>
      <c r="X1241" s="22">
        <v>4</v>
      </c>
    </row>
    <row r="1242" spans="19:24">
      <c r="S1242" s="22" t="s">
        <v>2134</v>
      </c>
      <c r="T1242" s="22">
        <v>2</v>
      </c>
      <c r="U1242" s="22">
        <v>1</v>
      </c>
      <c r="V1242" s="22">
        <v>9</v>
      </c>
      <c r="W1242" s="22">
        <v>2</v>
      </c>
      <c r="X1242" s="22">
        <v>1</v>
      </c>
    </row>
    <row r="1243" spans="19:24">
      <c r="S1243" s="22" t="s">
        <v>2134</v>
      </c>
      <c r="T1243" s="22">
        <v>2</v>
      </c>
      <c r="U1243" s="22">
        <v>1</v>
      </c>
      <c r="V1243" s="22">
        <v>9</v>
      </c>
      <c r="W1243" s="22">
        <v>2</v>
      </c>
      <c r="X1243" s="22">
        <v>2</v>
      </c>
    </row>
    <row r="1244" spans="19:24">
      <c r="S1244" s="22" t="s">
        <v>2134</v>
      </c>
      <c r="T1244" s="22">
        <v>2</v>
      </c>
      <c r="U1244" s="22">
        <v>1</v>
      </c>
      <c r="V1244" s="22">
        <v>9</v>
      </c>
      <c r="W1244" s="22">
        <v>2</v>
      </c>
      <c r="X1244" s="22">
        <v>3</v>
      </c>
    </row>
    <row r="1245" spans="19:24">
      <c r="S1245" s="22" t="s">
        <v>2134</v>
      </c>
      <c r="T1245" s="22">
        <v>2</v>
      </c>
      <c r="U1245" s="22">
        <v>1</v>
      </c>
      <c r="V1245" s="22">
        <v>9</v>
      </c>
      <c r="W1245" s="22">
        <v>2</v>
      </c>
      <c r="X1245" s="22">
        <v>4</v>
      </c>
    </row>
    <row r="1246" spans="19:24">
      <c r="S1246" s="22" t="s">
        <v>2134</v>
      </c>
      <c r="T1246" s="22">
        <v>2</v>
      </c>
      <c r="U1246" s="22">
        <v>1</v>
      </c>
      <c r="V1246" s="22">
        <v>9</v>
      </c>
      <c r="W1246" s="22">
        <v>3</v>
      </c>
      <c r="X1246" s="22">
        <v>1</v>
      </c>
    </row>
    <row r="1247" spans="19:24">
      <c r="S1247" s="22" t="s">
        <v>2134</v>
      </c>
      <c r="T1247" s="22">
        <v>2</v>
      </c>
      <c r="U1247" s="22">
        <v>1</v>
      </c>
      <c r="V1247" s="22">
        <v>9</v>
      </c>
      <c r="W1247" s="22">
        <v>3</v>
      </c>
      <c r="X1247" s="22">
        <v>2</v>
      </c>
    </row>
    <row r="1248" spans="19:24">
      <c r="S1248" s="22" t="s">
        <v>2134</v>
      </c>
      <c r="T1248" s="22">
        <v>2</v>
      </c>
      <c r="U1248" s="22">
        <v>1</v>
      </c>
      <c r="V1248" s="22">
        <v>9</v>
      </c>
      <c r="W1248" s="22">
        <v>3</v>
      </c>
      <c r="X1248" s="22">
        <v>3</v>
      </c>
    </row>
    <row r="1249" spans="19:24">
      <c r="S1249" s="22" t="s">
        <v>2134</v>
      </c>
      <c r="T1249" s="22">
        <v>2</v>
      </c>
      <c r="U1249" s="22">
        <v>1</v>
      </c>
      <c r="V1249" s="22">
        <v>9</v>
      </c>
      <c r="W1249" s="22">
        <v>3</v>
      </c>
      <c r="X1249" s="22">
        <v>4</v>
      </c>
    </row>
    <row r="1250" spans="19:24">
      <c r="S1250" s="22" t="s">
        <v>2134</v>
      </c>
      <c r="T1250" s="22">
        <v>2</v>
      </c>
      <c r="U1250" s="22">
        <v>1</v>
      </c>
      <c r="V1250" s="22">
        <v>9</v>
      </c>
      <c r="W1250" s="22">
        <v>4</v>
      </c>
      <c r="X1250" s="22">
        <v>1</v>
      </c>
    </row>
    <row r="1251" spans="19:24">
      <c r="S1251" s="22" t="s">
        <v>2134</v>
      </c>
      <c r="T1251" s="22">
        <v>2</v>
      </c>
      <c r="U1251" s="22">
        <v>1</v>
      </c>
      <c r="V1251" s="22">
        <v>9</v>
      </c>
      <c r="W1251" s="22">
        <v>4</v>
      </c>
      <c r="X1251" s="22">
        <v>2</v>
      </c>
    </row>
    <row r="1252" spans="19:24">
      <c r="S1252" s="22" t="s">
        <v>2134</v>
      </c>
      <c r="T1252" s="22">
        <v>2</v>
      </c>
      <c r="U1252" s="22">
        <v>1</v>
      </c>
      <c r="V1252" s="22">
        <v>9</v>
      </c>
      <c r="W1252" s="22">
        <v>4</v>
      </c>
      <c r="X1252" s="22">
        <v>3</v>
      </c>
    </row>
    <row r="1253" spans="19:24">
      <c r="S1253" s="22" t="s">
        <v>2134</v>
      </c>
      <c r="T1253" s="22">
        <v>2</v>
      </c>
      <c r="U1253" s="22">
        <v>1</v>
      </c>
      <c r="V1253" s="22">
        <v>9</v>
      </c>
      <c r="W1253" s="22">
        <v>4</v>
      </c>
      <c r="X1253" s="22">
        <v>4</v>
      </c>
    </row>
    <row r="1254" spans="19:24">
      <c r="S1254" s="22" t="s">
        <v>2134</v>
      </c>
      <c r="T1254" s="22">
        <v>2</v>
      </c>
      <c r="U1254" s="22">
        <v>1</v>
      </c>
      <c r="V1254" s="22">
        <v>9</v>
      </c>
      <c r="W1254" s="22">
        <v>5</v>
      </c>
      <c r="X1254" s="22">
        <v>1</v>
      </c>
    </row>
    <row r="1255" spans="19:24">
      <c r="S1255" s="22" t="s">
        <v>2134</v>
      </c>
      <c r="T1255" s="22">
        <v>2</v>
      </c>
      <c r="U1255" s="22">
        <v>1</v>
      </c>
      <c r="V1255" s="22">
        <v>9</v>
      </c>
      <c r="W1255" s="22">
        <v>5</v>
      </c>
      <c r="X1255" s="22">
        <v>2</v>
      </c>
    </row>
    <row r="1256" spans="19:24">
      <c r="S1256" s="22" t="s">
        <v>2134</v>
      </c>
      <c r="T1256" s="22">
        <v>2</v>
      </c>
      <c r="U1256" s="22">
        <v>1</v>
      </c>
      <c r="V1256" s="22">
        <v>9</v>
      </c>
      <c r="W1256" s="22">
        <v>5</v>
      </c>
      <c r="X1256" s="22">
        <v>3</v>
      </c>
    </row>
    <row r="1257" spans="19:24">
      <c r="S1257" s="22" t="s">
        <v>2134</v>
      </c>
      <c r="T1257" s="22">
        <v>2</v>
      </c>
      <c r="U1257" s="22">
        <v>1</v>
      </c>
      <c r="V1257" s="22">
        <v>9</v>
      </c>
      <c r="W1257" s="22">
        <v>5</v>
      </c>
      <c r="X1257" s="22">
        <v>4</v>
      </c>
    </row>
    <row r="1258" spans="19:24">
      <c r="S1258" s="22" t="s">
        <v>2134</v>
      </c>
      <c r="T1258" s="22">
        <v>2</v>
      </c>
      <c r="U1258" s="22">
        <v>1</v>
      </c>
      <c r="V1258" s="22">
        <v>9</v>
      </c>
      <c r="W1258" s="22">
        <v>6</v>
      </c>
      <c r="X1258" s="22">
        <v>1</v>
      </c>
    </row>
    <row r="1259" spans="19:24">
      <c r="S1259" s="22" t="s">
        <v>2134</v>
      </c>
      <c r="T1259" s="22">
        <v>2</v>
      </c>
      <c r="U1259" s="22">
        <v>1</v>
      </c>
      <c r="V1259" s="22">
        <v>9</v>
      </c>
      <c r="W1259" s="22">
        <v>6</v>
      </c>
      <c r="X1259" s="22">
        <v>2</v>
      </c>
    </row>
    <row r="1260" spans="19:24">
      <c r="S1260" s="22" t="s">
        <v>2134</v>
      </c>
      <c r="T1260" s="22">
        <v>2</v>
      </c>
      <c r="U1260" s="22">
        <v>1</v>
      </c>
      <c r="V1260" s="22">
        <v>9</v>
      </c>
      <c r="W1260" s="22">
        <v>6</v>
      </c>
      <c r="X1260" s="22">
        <v>3</v>
      </c>
    </row>
    <row r="1261" spans="19:24">
      <c r="S1261" s="22" t="s">
        <v>2134</v>
      </c>
      <c r="T1261" s="22">
        <v>2</v>
      </c>
      <c r="U1261" s="22">
        <v>1</v>
      </c>
      <c r="V1261" s="22">
        <v>9</v>
      </c>
      <c r="W1261" s="22">
        <v>6</v>
      </c>
      <c r="X1261" s="22">
        <v>4</v>
      </c>
    </row>
    <row r="1262" spans="19:24">
      <c r="S1262" s="22" t="s">
        <v>2134</v>
      </c>
      <c r="T1262" s="22">
        <v>2</v>
      </c>
      <c r="U1262" s="22">
        <v>1</v>
      </c>
      <c r="V1262" s="22">
        <v>9</v>
      </c>
      <c r="W1262" s="22">
        <v>7</v>
      </c>
      <c r="X1262" s="22">
        <v>1</v>
      </c>
    </row>
    <row r="1263" spans="19:24">
      <c r="S1263" s="22" t="s">
        <v>2134</v>
      </c>
      <c r="T1263" s="22">
        <v>2</v>
      </c>
      <c r="U1263" s="22">
        <v>1</v>
      </c>
      <c r="V1263" s="22">
        <v>9</v>
      </c>
      <c r="W1263" s="22">
        <v>7</v>
      </c>
      <c r="X1263" s="22">
        <v>2</v>
      </c>
    </row>
    <row r="1264" spans="19:24">
      <c r="S1264" s="22" t="s">
        <v>2134</v>
      </c>
      <c r="T1264" s="22">
        <v>2</v>
      </c>
      <c r="U1264" s="22">
        <v>1</v>
      </c>
      <c r="V1264" s="22">
        <v>9</v>
      </c>
      <c r="W1264" s="22">
        <v>7</v>
      </c>
      <c r="X1264" s="22">
        <v>3</v>
      </c>
    </row>
    <row r="1265" spans="19:24">
      <c r="S1265" s="22" t="s">
        <v>2134</v>
      </c>
      <c r="T1265" s="22">
        <v>2</v>
      </c>
      <c r="U1265" s="22">
        <v>1</v>
      </c>
      <c r="V1265" s="22">
        <v>9</v>
      </c>
      <c r="W1265" s="22">
        <v>7</v>
      </c>
      <c r="X1265" s="22">
        <v>4</v>
      </c>
    </row>
    <row r="1266" spans="19:24">
      <c r="S1266" s="22" t="s">
        <v>2647</v>
      </c>
      <c r="T1266" s="22">
        <v>2</v>
      </c>
      <c r="U1266" s="22">
        <v>2</v>
      </c>
      <c r="V1266" s="22">
        <v>1</v>
      </c>
      <c r="W1266" s="22">
        <v>1</v>
      </c>
      <c r="X1266" s="22">
        <v>1</v>
      </c>
    </row>
    <row r="1267" spans="19:24">
      <c r="S1267" s="22" t="s">
        <v>2134</v>
      </c>
      <c r="T1267" s="22">
        <v>2</v>
      </c>
      <c r="U1267" s="22">
        <v>2</v>
      </c>
      <c r="V1267" s="22">
        <v>1</v>
      </c>
      <c r="W1267" s="22">
        <v>1</v>
      </c>
      <c r="X1267" s="22">
        <v>2</v>
      </c>
    </row>
    <row r="1268" spans="19:24">
      <c r="S1268" s="22" t="s">
        <v>2134</v>
      </c>
      <c r="T1268" s="22">
        <v>2</v>
      </c>
      <c r="U1268" s="22">
        <v>2</v>
      </c>
      <c r="V1268" s="22">
        <v>1</v>
      </c>
      <c r="W1268" s="22">
        <v>1</v>
      </c>
      <c r="X1268" s="22">
        <v>3</v>
      </c>
    </row>
    <row r="1269" spans="19:24">
      <c r="S1269" s="22" t="s">
        <v>2134</v>
      </c>
      <c r="T1269" s="22">
        <v>2</v>
      </c>
      <c r="U1269" s="22">
        <v>2</v>
      </c>
      <c r="V1269" s="22">
        <v>1</v>
      </c>
      <c r="W1269" s="22">
        <v>1</v>
      </c>
      <c r="X1269" s="22">
        <v>4</v>
      </c>
    </row>
    <row r="1270" spans="19:24">
      <c r="S1270" s="22" t="s">
        <v>2134</v>
      </c>
      <c r="T1270" s="22">
        <v>2</v>
      </c>
      <c r="U1270" s="22">
        <v>2</v>
      </c>
      <c r="V1270" s="22">
        <v>1</v>
      </c>
      <c r="W1270" s="22">
        <v>2</v>
      </c>
      <c r="X1270" s="22">
        <v>1</v>
      </c>
    </row>
    <row r="1271" spans="19:24">
      <c r="S1271" s="22" t="s">
        <v>2134</v>
      </c>
      <c r="T1271" s="22">
        <v>2</v>
      </c>
      <c r="U1271" s="22">
        <v>2</v>
      </c>
      <c r="V1271" s="22">
        <v>1</v>
      </c>
      <c r="W1271" s="22">
        <v>2</v>
      </c>
      <c r="X1271" s="22">
        <v>2</v>
      </c>
    </row>
    <row r="1272" spans="19:24">
      <c r="S1272" s="22" t="s">
        <v>2134</v>
      </c>
      <c r="T1272" s="22">
        <v>2</v>
      </c>
      <c r="U1272" s="22">
        <v>2</v>
      </c>
      <c r="V1272" s="22">
        <v>1</v>
      </c>
      <c r="W1272" s="22">
        <v>2</v>
      </c>
      <c r="X1272" s="22">
        <v>3</v>
      </c>
    </row>
    <row r="1273" spans="19:24">
      <c r="S1273" s="22" t="s">
        <v>2134</v>
      </c>
      <c r="T1273" s="22">
        <v>2</v>
      </c>
      <c r="U1273" s="22">
        <v>2</v>
      </c>
      <c r="V1273" s="22">
        <v>1</v>
      </c>
      <c r="W1273" s="22">
        <v>2</v>
      </c>
      <c r="X1273" s="22">
        <v>4</v>
      </c>
    </row>
    <row r="1274" spans="19:24">
      <c r="S1274" s="22" t="s">
        <v>2134</v>
      </c>
      <c r="T1274" s="22">
        <v>2</v>
      </c>
      <c r="U1274" s="22">
        <v>2</v>
      </c>
      <c r="V1274" s="22">
        <v>1</v>
      </c>
      <c r="W1274" s="22">
        <v>3</v>
      </c>
      <c r="X1274" s="22">
        <v>1</v>
      </c>
    </row>
    <row r="1275" spans="19:24">
      <c r="S1275" s="22" t="s">
        <v>2134</v>
      </c>
      <c r="T1275" s="22">
        <v>2</v>
      </c>
      <c r="U1275" s="22">
        <v>2</v>
      </c>
      <c r="V1275" s="22">
        <v>1</v>
      </c>
      <c r="W1275" s="22">
        <v>3</v>
      </c>
      <c r="X1275" s="22">
        <v>2</v>
      </c>
    </row>
    <row r="1276" spans="19:24">
      <c r="S1276" s="22" t="s">
        <v>2134</v>
      </c>
      <c r="T1276" s="22">
        <v>2</v>
      </c>
      <c r="U1276" s="22">
        <v>2</v>
      </c>
      <c r="V1276" s="22">
        <v>1</v>
      </c>
      <c r="W1276" s="22">
        <v>3</v>
      </c>
      <c r="X1276" s="22">
        <v>3</v>
      </c>
    </row>
    <row r="1277" spans="19:24">
      <c r="S1277" s="22" t="s">
        <v>2134</v>
      </c>
      <c r="T1277" s="22">
        <v>2</v>
      </c>
      <c r="U1277" s="22">
        <v>2</v>
      </c>
      <c r="V1277" s="22">
        <v>1</v>
      </c>
      <c r="W1277" s="22">
        <v>3</v>
      </c>
      <c r="X1277" s="22">
        <v>4</v>
      </c>
    </row>
    <row r="1278" spans="19:24">
      <c r="S1278" s="22" t="s">
        <v>2134</v>
      </c>
      <c r="T1278" s="22">
        <v>2</v>
      </c>
      <c r="U1278" s="22">
        <v>2</v>
      </c>
      <c r="V1278" s="22">
        <v>1</v>
      </c>
      <c r="W1278" s="22">
        <v>4</v>
      </c>
      <c r="X1278" s="22">
        <v>1</v>
      </c>
    </row>
    <row r="1279" spans="19:24">
      <c r="S1279" s="22" t="s">
        <v>2134</v>
      </c>
      <c r="T1279" s="22">
        <v>2</v>
      </c>
      <c r="U1279" s="22">
        <v>2</v>
      </c>
      <c r="V1279" s="22">
        <v>1</v>
      </c>
      <c r="W1279" s="22">
        <v>4</v>
      </c>
      <c r="X1279" s="22">
        <v>2</v>
      </c>
    </row>
    <row r="1280" spans="19:24">
      <c r="S1280" s="22" t="s">
        <v>2134</v>
      </c>
      <c r="T1280" s="22">
        <v>2</v>
      </c>
      <c r="U1280" s="22">
        <v>2</v>
      </c>
      <c r="V1280" s="22">
        <v>1</v>
      </c>
      <c r="W1280" s="22">
        <v>4</v>
      </c>
      <c r="X1280" s="22">
        <v>3</v>
      </c>
    </row>
    <row r="1281" spans="19:24">
      <c r="S1281" s="22" t="s">
        <v>2134</v>
      </c>
      <c r="T1281" s="22">
        <v>2</v>
      </c>
      <c r="U1281" s="22">
        <v>2</v>
      </c>
      <c r="V1281" s="22">
        <v>1</v>
      </c>
      <c r="W1281" s="22">
        <v>4</v>
      </c>
      <c r="X1281" s="22">
        <v>4</v>
      </c>
    </row>
    <row r="1282" spans="19:24">
      <c r="S1282" s="22" t="s">
        <v>2134</v>
      </c>
      <c r="T1282" s="22">
        <v>2</v>
      </c>
      <c r="U1282" s="22">
        <v>2</v>
      </c>
      <c r="V1282" s="22">
        <v>1</v>
      </c>
      <c r="W1282" s="22">
        <v>5</v>
      </c>
      <c r="X1282" s="22">
        <v>1</v>
      </c>
    </row>
    <row r="1283" spans="19:24">
      <c r="S1283" s="22" t="s">
        <v>2134</v>
      </c>
      <c r="T1283" s="22">
        <v>2</v>
      </c>
      <c r="U1283" s="22">
        <v>2</v>
      </c>
      <c r="V1283" s="22">
        <v>1</v>
      </c>
      <c r="W1283" s="22">
        <v>5</v>
      </c>
      <c r="X1283" s="22">
        <v>2</v>
      </c>
    </row>
    <row r="1284" spans="19:24">
      <c r="S1284" s="22" t="s">
        <v>2134</v>
      </c>
      <c r="T1284" s="22">
        <v>2</v>
      </c>
      <c r="U1284" s="22">
        <v>2</v>
      </c>
      <c r="V1284" s="22">
        <v>1</v>
      </c>
      <c r="W1284" s="22">
        <v>5</v>
      </c>
      <c r="X1284" s="22">
        <v>3</v>
      </c>
    </row>
    <row r="1285" spans="19:24">
      <c r="S1285" s="22" t="s">
        <v>2134</v>
      </c>
      <c r="T1285" s="22">
        <v>2</v>
      </c>
      <c r="U1285" s="22">
        <v>2</v>
      </c>
      <c r="V1285" s="22">
        <v>1</v>
      </c>
      <c r="W1285" s="22">
        <v>5</v>
      </c>
      <c r="X1285" s="22">
        <v>4</v>
      </c>
    </row>
    <row r="1286" spans="19:24">
      <c r="S1286" s="22" t="s">
        <v>2134</v>
      </c>
      <c r="T1286" s="22">
        <v>2</v>
      </c>
      <c r="U1286" s="22">
        <v>2</v>
      </c>
      <c r="V1286" s="22">
        <v>1</v>
      </c>
      <c r="W1286" s="22">
        <v>6</v>
      </c>
      <c r="X1286" s="22">
        <v>1</v>
      </c>
    </row>
    <row r="1287" spans="19:24">
      <c r="S1287" s="22" t="s">
        <v>2134</v>
      </c>
      <c r="T1287" s="22">
        <v>2</v>
      </c>
      <c r="U1287" s="22">
        <v>2</v>
      </c>
      <c r="V1287" s="22">
        <v>1</v>
      </c>
      <c r="W1287" s="22">
        <v>6</v>
      </c>
      <c r="X1287" s="22">
        <v>2</v>
      </c>
    </row>
    <row r="1288" spans="19:24">
      <c r="S1288" s="22" t="s">
        <v>2134</v>
      </c>
      <c r="T1288" s="22">
        <v>2</v>
      </c>
      <c r="U1288" s="22">
        <v>2</v>
      </c>
      <c r="V1288" s="22">
        <v>1</v>
      </c>
      <c r="W1288" s="22">
        <v>6</v>
      </c>
      <c r="X1288" s="22">
        <v>3</v>
      </c>
    </row>
    <row r="1289" spans="19:24">
      <c r="S1289" s="22" t="s">
        <v>2134</v>
      </c>
      <c r="T1289" s="22">
        <v>2</v>
      </c>
      <c r="U1289" s="22">
        <v>2</v>
      </c>
      <c r="V1289" s="22">
        <v>1</v>
      </c>
      <c r="W1289" s="22">
        <v>6</v>
      </c>
      <c r="X1289" s="22">
        <v>4</v>
      </c>
    </row>
    <row r="1290" spans="19:24">
      <c r="S1290" s="22" t="s">
        <v>2134</v>
      </c>
      <c r="T1290" s="22">
        <v>2</v>
      </c>
      <c r="U1290" s="22">
        <v>2</v>
      </c>
      <c r="V1290" s="22">
        <v>1</v>
      </c>
      <c r="W1290" s="22">
        <v>7</v>
      </c>
      <c r="X1290" s="22">
        <v>1</v>
      </c>
    </row>
    <row r="1291" spans="19:24">
      <c r="S1291" s="22" t="s">
        <v>2134</v>
      </c>
      <c r="T1291" s="22">
        <v>2</v>
      </c>
      <c r="U1291" s="22">
        <v>2</v>
      </c>
      <c r="V1291" s="22">
        <v>1</v>
      </c>
      <c r="W1291" s="22">
        <v>7</v>
      </c>
      <c r="X1291" s="22">
        <v>2</v>
      </c>
    </row>
    <row r="1292" spans="19:24">
      <c r="S1292" s="22" t="s">
        <v>2134</v>
      </c>
      <c r="T1292" s="22">
        <v>2</v>
      </c>
      <c r="U1292" s="22">
        <v>2</v>
      </c>
      <c r="V1292" s="22">
        <v>1</v>
      </c>
      <c r="W1292" s="22">
        <v>7</v>
      </c>
      <c r="X1292" s="22">
        <v>3</v>
      </c>
    </row>
    <row r="1293" spans="19:24">
      <c r="S1293" s="22" t="s">
        <v>2134</v>
      </c>
      <c r="T1293" s="22">
        <v>2</v>
      </c>
      <c r="U1293" s="22">
        <v>2</v>
      </c>
      <c r="V1293" s="22">
        <v>1</v>
      </c>
      <c r="W1293" s="22">
        <v>7</v>
      </c>
      <c r="X1293" s="22">
        <v>4</v>
      </c>
    </row>
    <row r="1294" spans="19:24">
      <c r="S1294" s="22" t="s">
        <v>2812</v>
      </c>
      <c r="T1294" s="22">
        <v>2</v>
      </c>
      <c r="U1294" s="22">
        <v>2</v>
      </c>
      <c r="V1294" s="22">
        <v>2</v>
      </c>
      <c r="W1294" s="22">
        <v>1</v>
      </c>
      <c r="X1294" s="22">
        <v>1</v>
      </c>
    </row>
    <row r="1295" spans="19:24">
      <c r="S1295" s="22">
        <v>9071205</v>
      </c>
      <c r="T1295" s="22">
        <v>2</v>
      </c>
      <c r="U1295" s="22">
        <v>2</v>
      </c>
      <c r="V1295" s="22">
        <v>2</v>
      </c>
      <c r="W1295" s="22">
        <v>1</v>
      </c>
      <c r="X1295" s="22">
        <v>2</v>
      </c>
    </row>
    <row r="1296" spans="19:24">
      <c r="S1296" s="22">
        <v>9071206</v>
      </c>
      <c r="T1296" s="22">
        <v>2</v>
      </c>
      <c r="U1296" s="22">
        <v>2</v>
      </c>
      <c r="V1296" s="22">
        <v>2</v>
      </c>
      <c r="W1296" s="22">
        <v>1</v>
      </c>
      <c r="X1296" s="22">
        <v>3</v>
      </c>
    </row>
    <row r="1297" spans="19:24">
      <c r="S1297" s="22">
        <v>9071207</v>
      </c>
      <c r="T1297" s="22">
        <v>2</v>
      </c>
      <c r="U1297" s="22">
        <v>2</v>
      </c>
      <c r="V1297" s="22">
        <v>2</v>
      </c>
      <c r="W1297" s="22">
        <v>1</v>
      </c>
      <c r="X1297" s="22">
        <v>4</v>
      </c>
    </row>
    <row r="1298" spans="19:24">
      <c r="S1298" s="22" t="s">
        <v>2813</v>
      </c>
      <c r="T1298" s="22">
        <v>2</v>
      </c>
      <c r="U1298" s="22">
        <v>2</v>
      </c>
      <c r="V1298" s="22">
        <v>2</v>
      </c>
      <c r="W1298" s="22">
        <v>2</v>
      </c>
      <c r="X1298" s="22">
        <v>1</v>
      </c>
    </row>
    <row r="1299" spans="19:24">
      <c r="S1299" s="22" t="s">
        <v>2134</v>
      </c>
      <c r="T1299" s="22">
        <v>2</v>
      </c>
      <c r="U1299" s="22">
        <v>2</v>
      </c>
      <c r="V1299" s="22">
        <v>2</v>
      </c>
      <c r="W1299" s="22">
        <v>2</v>
      </c>
      <c r="X1299" s="22">
        <v>2</v>
      </c>
    </row>
    <row r="1300" spans="19:24">
      <c r="S1300" s="22" t="s">
        <v>2134</v>
      </c>
      <c r="T1300" s="22">
        <v>2</v>
      </c>
      <c r="U1300" s="22">
        <v>2</v>
      </c>
      <c r="V1300" s="22">
        <v>2</v>
      </c>
      <c r="W1300" s="22">
        <v>2</v>
      </c>
      <c r="X1300" s="22">
        <v>3</v>
      </c>
    </row>
    <row r="1301" spans="19:24">
      <c r="S1301" s="22" t="s">
        <v>2134</v>
      </c>
      <c r="T1301" s="22">
        <v>2</v>
      </c>
      <c r="U1301" s="22">
        <v>2</v>
      </c>
      <c r="V1301" s="22">
        <v>2</v>
      </c>
      <c r="W1301" s="22">
        <v>2</v>
      </c>
      <c r="X1301" s="22">
        <v>4</v>
      </c>
    </row>
    <row r="1302" spans="19:24">
      <c r="S1302" s="22" t="s">
        <v>2813</v>
      </c>
      <c r="T1302" s="22">
        <v>2</v>
      </c>
      <c r="U1302" s="22">
        <v>2</v>
      </c>
      <c r="V1302" s="22">
        <v>2</v>
      </c>
      <c r="W1302" s="22">
        <v>3</v>
      </c>
      <c r="X1302" s="22">
        <v>1</v>
      </c>
    </row>
    <row r="1303" spans="19:24">
      <c r="S1303" s="22" t="s">
        <v>2134</v>
      </c>
      <c r="T1303" s="22">
        <v>2</v>
      </c>
      <c r="U1303" s="22">
        <v>2</v>
      </c>
      <c r="V1303" s="22">
        <v>2</v>
      </c>
      <c r="W1303" s="22">
        <v>3</v>
      </c>
      <c r="X1303" s="22">
        <v>2</v>
      </c>
    </row>
    <row r="1304" spans="19:24">
      <c r="S1304" s="22" t="s">
        <v>2134</v>
      </c>
      <c r="T1304" s="22">
        <v>2</v>
      </c>
      <c r="U1304" s="22">
        <v>2</v>
      </c>
      <c r="V1304" s="22">
        <v>2</v>
      </c>
      <c r="W1304" s="22">
        <v>3</v>
      </c>
      <c r="X1304" s="22">
        <v>3</v>
      </c>
    </row>
    <row r="1305" spans="19:24">
      <c r="S1305" s="22" t="s">
        <v>2134</v>
      </c>
      <c r="T1305" s="22">
        <v>2</v>
      </c>
      <c r="U1305" s="22">
        <v>2</v>
      </c>
      <c r="V1305" s="22">
        <v>2</v>
      </c>
      <c r="W1305" s="22">
        <v>3</v>
      </c>
      <c r="X1305" s="22">
        <v>4</v>
      </c>
    </row>
    <row r="1306" spans="19:24">
      <c r="S1306" s="22" t="s">
        <v>2813</v>
      </c>
      <c r="T1306" s="22">
        <v>2</v>
      </c>
      <c r="U1306" s="22">
        <v>2</v>
      </c>
      <c r="V1306" s="22">
        <v>2</v>
      </c>
      <c r="W1306" s="22">
        <v>4</v>
      </c>
      <c r="X1306" s="22">
        <v>1</v>
      </c>
    </row>
    <row r="1307" spans="19:24">
      <c r="S1307" s="22" t="s">
        <v>2134</v>
      </c>
      <c r="T1307" s="22">
        <v>2</v>
      </c>
      <c r="U1307" s="22">
        <v>2</v>
      </c>
      <c r="V1307" s="22">
        <v>2</v>
      </c>
      <c r="W1307" s="22">
        <v>4</v>
      </c>
      <c r="X1307" s="22">
        <v>2</v>
      </c>
    </row>
    <row r="1308" spans="19:24">
      <c r="S1308" s="22" t="s">
        <v>2134</v>
      </c>
      <c r="T1308" s="22">
        <v>2</v>
      </c>
      <c r="U1308" s="22">
        <v>2</v>
      </c>
      <c r="V1308" s="22">
        <v>2</v>
      </c>
      <c r="W1308" s="22">
        <v>4</v>
      </c>
      <c r="X1308" s="22">
        <v>3</v>
      </c>
    </row>
    <row r="1309" spans="19:24">
      <c r="S1309" s="22" t="s">
        <v>2134</v>
      </c>
      <c r="T1309" s="22">
        <v>2</v>
      </c>
      <c r="U1309" s="22">
        <v>2</v>
      </c>
      <c r="V1309" s="22">
        <v>2</v>
      </c>
      <c r="W1309" s="22">
        <v>4</v>
      </c>
      <c r="X1309" s="22">
        <v>4</v>
      </c>
    </row>
    <row r="1310" spans="19:24">
      <c r="S1310" s="22" t="s">
        <v>2813</v>
      </c>
      <c r="T1310" s="22">
        <v>2</v>
      </c>
      <c r="U1310" s="22">
        <v>2</v>
      </c>
      <c r="V1310" s="22">
        <v>2</v>
      </c>
      <c r="W1310" s="22">
        <v>5</v>
      </c>
      <c r="X1310" s="22">
        <v>1</v>
      </c>
    </row>
    <row r="1311" spans="19:24">
      <c r="S1311" s="22" t="s">
        <v>2134</v>
      </c>
      <c r="T1311" s="22">
        <v>2</v>
      </c>
      <c r="U1311" s="22">
        <v>2</v>
      </c>
      <c r="V1311" s="22">
        <v>2</v>
      </c>
      <c r="W1311" s="22">
        <v>5</v>
      </c>
      <c r="X1311" s="22">
        <v>2</v>
      </c>
    </row>
    <row r="1312" spans="19:24">
      <c r="S1312" s="22" t="s">
        <v>2134</v>
      </c>
      <c r="T1312" s="22">
        <v>2</v>
      </c>
      <c r="U1312" s="22">
        <v>2</v>
      </c>
      <c r="V1312" s="22">
        <v>2</v>
      </c>
      <c r="W1312" s="22">
        <v>5</v>
      </c>
      <c r="X1312" s="22">
        <v>3</v>
      </c>
    </row>
    <row r="1313" spans="19:24">
      <c r="S1313" s="22" t="s">
        <v>2134</v>
      </c>
      <c r="T1313" s="22">
        <v>2</v>
      </c>
      <c r="U1313" s="22">
        <v>2</v>
      </c>
      <c r="V1313" s="22">
        <v>2</v>
      </c>
      <c r="W1313" s="22">
        <v>5</v>
      </c>
      <c r="X1313" s="22">
        <v>4</v>
      </c>
    </row>
    <row r="1314" spans="19:24">
      <c r="S1314" s="22" t="s">
        <v>2813</v>
      </c>
      <c r="T1314" s="22">
        <v>2</v>
      </c>
      <c r="U1314" s="22">
        <v>2</v>
      </c>
      <c r="V1314" s="22">
        <v>2</v>
      </c>
      <c r="W1314" s="22">
        <v>6</v>
      </c>
      <c r="X1314" s="22">
        <v>1</v>
      </c>
    </row>
    <row r="1315" spans="19:24">
      <c r="S1315" s="22" t="s">
        <v>2134</v>
      </c>
      <c r="T1315" s="22">
        <v>2</v>
      </c>
      <c r="U1315" s="22">
        <v>2</v>
      </c>
      <c r="V1315" s="22">
        <v>2</v>
      </c>
      <c r="W1315" s="22">
        <v>6</v>
      </c>
      <c r="X1315" s="22">
        <v>2</v>
      </c>
    </row>
    <row r="1316" spans="19:24">
      <c r="S1316" s="22" t="s">
        <v>2134</v>
      </c>
      <c r="T1316" s="22">
        <v>2</v>
      </c>
      <c r="U1316" s="22">
        <v>2</v>
      </c>
      <c r="V1316" s="22">
        <v>2</v>
      </c>
      <c r="W1316" s="22">
        <v>6</v>
      </c>
      <c r="X1316" s="22">
        <v>3</v>
      </c>
    </row>
    <row r="1317" spans="19:24">
      <c r="S1317" s="22" t="s">
        <v>2134</v>
      </c>
      <c r="T1317" s="22">
        <v>2</v>
      </c>
      <c r="U1317" s="22">
        <v>2</v>
      </c>
      <c r="V1317" s="22">
        <v>2</v>
      </c>
      <c r="W1317" s="22">
        <v>6</v>
      </c>
      <c r="X1317" s="22">
        <v>4</v>
      </c>
    </row>
    <row r="1318" spans="19:24">
      <c r="S1318" s="22" t="s">
        <v>2813</v>
      </c>
      <c r="T1318" s="22">
        <v>2</v>
      </c>
      <c r="U1318" s="22">
        <v>2</v>
      </c>
      <c r="V1318" s="22">
        <v>2</v>
      </c>
      <c r="W1318" s="22">
        <v>7</v>
      </c>
      <c r="X1318" s="22">
        <v>1</v>
      </c>
    </row>
    <row r="1319" spans="19:24">
      <c r="S1319" s="22" t="s">
        <v>2134</v>
      </c>
      <c r="T1319" s="22">
        <v>2</v>
      </c>
      <c r="U1319" s="22">
        <v>2</v>
      </c>
      <c r="V1319" s="22">
        <v>2</v>
      </c>
      <c r="W1319" s="22">
        <v>7</v>
      </c>
      <c r="X1319" s="22">
        <v>2</v>
      </c>
    </row>
    <row r="1320" spans="19:24">
      <c r="S1320" s="22" t="s">
        <v>2134</v>
      </c>
      <c r="T1320" s="22">
        <v>2</v>
      </c>
      <c r="U1320" s="22">
        <v>2</v>
      </c>
      <c r="V1320" s="22">
        <v>2</v>
      </c>
      <c r="W1320" s="22">
        <v>7</v>
      </c>
      <c r="X1320" s="22">
        <v>3</v>
      </c>
    </row>
    <row r="1321" spans="19:24">
      <c r="S1321" s="22" t="s">
        <v>2134</v>
      </c>
      <c r="T1321" s="22">
        <v>2</v>
      </c>
      <c r="U1321" s="22">
        <v>2</v>
      </c>
      <c r="V1321" s="22">
        <v>2</v>
      </c>
      <c r="W1321" s="22">
        <v>7</v>
      </c>
      <c r="X1321" s="22">
        <v>4</v>
      </c>
    </row>
    <row r="1322" spans="19:24">
      <c r="S1322" s="22" t="s">
        <v>2134</v>
      </c>
      <c r="T1322" s="22">
        <v>2</v>
      </c>
      <c r="U1322" s="22">
        <v>2</v>
      </c>
      <c r="V1322" s="22">
        <v>3</v>
      </c>
      <c r="W1322" s="22">
        <v>1</v>
      </c>
      <c r="X1322" s="22">
        <v>1</v>
      </c>
    </row>
    <row r="1323" spans="19:24">
      <c r="S1323" s="22">
        <v>9090260</v>
      </c>
      <c r="T1323" s="22">
        <v>2</v>
      </c>
      <c r="U1323" s="22">
        <v>2</v>
      </c>
      <c r="V1323" s="22">
        <v>3</v>
      </c>
      <c r="W1323" s="22">
        <v>1</v>
      </c>
      <c r="X1323" s="22">
        <v>2</v>
      </c>
    </row>
    <row r="1324" spans="19:24">
      <c r="S1324" s="22">
        <v>9090270</v>
      </c>
      <c r="T1324" s="22">
        <v>2</v>
      </c>
      <c r="U1324" s="22">
        <v>2</v>
      </c>
      <c r="V1324" s="22">
        <v>3</v>
      </c>
      <c r="W1324" s="22">
        <v>1</v>
      </c>
      <c r="X1324" s="22">
        <v>3</v>
      </c>
    </row>
    <row r="1325" spans="19:24">
      <c r="S1325" s="22">
        <v>9090280</v>
      </c>
      <c r="T1325" s="22">
        <v>2</v>
      </c>
      <c r="U1325" s="22">
        <v>2</v>
      </c>
      <c r="V1325" s="22">
        <v>3</v>
      </c>
      <c r="W1325" s="22">
        <v>1</v>
      </c>
      <c r="X1325" s="22">
        <v>4</v>
      </c>
    </row>
    <row r="1326" spans="19:24">
      <c r="S1326" s="22" t="s">
        <v>2813</v>
      </c>
      <c r="T1326" s="22">
        <v>2</v>
      </c>
      <c r="U1326" s="22">
        <v>2</v>
      </c>
      <c r="V1326" s="22">
        <v>3</v>
      </c>
      <c r="W1326" s="22">
        <v>2</v>
      </c>
      <c r="X1326" s="22">
        <v>1</v>
      </c>
    </row>
    <row r="1327" spans="19:24">
      <c r="S1327" s="22" t="s">
        <v>2134</v>
      </c>
      <c r="T1327" s="22">
        <v>2</v>
      </c>
      <c r="U1327" s="22">
        <v>2</v>
      </c>
      <c r="V1327" s="22">
        <v>3</v>
      </c>
      <c r="W1327" s="22">
        <v>2</v>
      </c>
      <c r="X1327" s="22">
        <v>2</v>
      </c>
    </row>
    <row r="1328" spans="19:24">
      <c r="S1328" s="22" t="s">
        <v>2134</v>
      </c>
      <c r="T1328" s="22">
        <v>2</v>
      </c>
      <c r="U1328" s="22">
        <v>2</v>
      </c>
      <c r="V1328" s="22">
        <v>3</v>
      </c>
      <c r="W1328" s="22">
        <v>2</v>
      </c>
      <c r="X1328" s="22">
        <v>3</v>
      </c>
    </row>
    <row r="1329" spans="19:24">
      <c r="S1329" s="22" t="s">
        <v>2134</v>
      </c>
      <c r="T1329" s="22">
        <v>2</v>
      </c>
      <c r="U1329" s="22">
        <v>2</v>
      </c>
      <c r="V1329" s="22">
        <v>3</v>
      </c>
      <c r="W1329" s="22">
        <v>2</v>
      </c>
      <c r="X1329" s="22">
        <v>4</v>
      </c>
    </row>
    <row r="1330" spans="19:24">
      <c r="S1330" s="22" t="s">
        <v>2813</v>
      </c>
      <c r="T1330" s="22">
        <v>2</v>
      </c>
      <c r="U1330" s="22">
        <v>2</v>
      </c>
      <c r="V1330" s="22">
        <v>3</v>
      </c>
      <c r="W1330" s="22">
        <v>3</v>
      </c>
      <c r="X1330" s="22">
        <v>1</v>
      </c>
    </row>
    <row r="1331" spans="19:24">
      <c r="S1331" s="22" t="s">
        <v>2134</v>
      </c>
      <c r="T1331" s="22">
        <v>2</v>
      </c>
      <c r="U1331" s="22">
        <v>2</v>
      </c>
      <c r="V1331" s="22">
        <v>3</v>
      </c>
      <c r="W1331" s="22">
        <v>3</v>
      </c>
      <c r="X1331" s="22">
        <v>2</v>
      </c>
    </row>
    <row r="1332" spans="19:24">
      <c r="S1332" s="22" t="s">
        <v>2134</v>
      </c>
      <c r="T1332" s="22">
        <v>2</v>
      </c>
      <c r="U1332" s="22">
        <v>2</v>
      </c>
      <c r="V1332" s="22">
        <v>3</v>
      </c>
      <c r="W1332" s="22">
        <v>3</v>
      </c>
      <c r="X1332" s="22">
        <v>3</v>
      </c>
    </row>
    <row r="1333" spans="19:24">
      <c r="S1333" s="22" t="s">
        <v>2134</v>
      </c>
      <c r="T1333" s="22">
        <v>2</v>
      </c>
      <c r="U1333" s="22">
        <v>2</v>
      </c>
      <c r="V1333" s="22">
        <v>3</v>
      </c>
      <c r="W1333" s="22">
        <v>3</v>
      </c>
      <c r="X1333" s="22">
        <v>4</v>
      </c>
    </row>
    <row r="1334" spans="19:24">
      <c r="S1334" s="22" t="s">
        <v>2813</v>
      </c>
      <c r="T1334" s="22">
        <v>2</v>
      </c>
      <c r="U1334" s="22">
        <v>2</v>
      </c>
      <c r="V1334" s="22">
        <v>3</v>
      </c>
      <c r="W1334" s="22">
        <v>4</v>
      </c>
      <c r="X1334" s="22">
        <v>1</v>
      </c>
    </row>
    <row r="1335" spans="19:24">
      <c r="S1335" s="22" t="s">
        <v>2134</v>
      </c>
      <c r="T1335" s="22">
        <v>2</v>
      </c>
      <c r="U1335" s="22">
        <v>2</v>
      </c>
      <c r="V1335" s="22">
        <v>3</v>
      </c>
      <c r="W1335" s="22">
        <v>4</v>
      </c>
      <c r="X1335" s="22">
        <v>2</v>
      </c>
    </row>
    <row r="1336" spans="19:24">
      <c r="S1336" s="22" t="s">
        <v>2134</v>
      </c>
      <c r="T1336" s="22">
        <v>2</v>
      </c>
      <c r="U1336" s="22">
        <v>2</v>
      </c>
      <c r="V1336" s="22">
        <v>3</v>
      </c>
      <c r="W1336" s="22">
        <v>4</v>
      </c>
      <c r="X1336" s="22">
        <v>3</v>
      </c>
    </row>
    <row r="1337" spans="19:24">
      <c r="S1337" s="22" t="s">
        <v>2134</v>
      </c>
      <c r="T1337" s="22">
        <v>2</v>
      </c>
      <c r="U1337" s="22">
        <v>2</v>
      </c>
      <c r="V1337" s="22">
        <v>3</v>
      </c>
      <c r="W1337" s="22">
        <v>4</v>
      </c>
      <c r="X1337" s="22">
        <v>4</v>
      </c>
    </row>
    <row r="1338" spans="19:24">
      <c r="S1338" s="22" t="s">
        <v>2813</v>
      </c>
      <c r="T1338" s="22">
        <v>2</v>
      </c>
      <c r="U1338" s="22">
        <v>2</v>
      </c>
      <c r="V1338" s="22">
        <v>3</v>
      </c>
      <c r="W1338" s="22">
        <v>5</v>
      </c>
      <c r="X1338" s="22">
        <v>1</v>
      </c>
    </row>
    <row r="1339" spans="19:24">
      <c r="S1339" s="22" t="s">
        <v>2134</v>
      </c>
      <c r="T1339" s="22">
        <v>2</v>
      </c>
      <c r="U1339" s="22">
        <v>2</v>
      </c>
      <c r="V1339" s="22">
        <v>3</v>
      </c>
      <c r="W1339" s="22">
        <v>5</v>
      </c>
      <c r="X1339" s="22">
        <v>2</v>
      </c>
    </row>
    <row r="1340" spans="19:24">
      <c r="S1340" s="22" t="s">
        <v>2134</v>
      </c>
      <c r="T1340" s="22">
        <v>2</v>
      </c>
      <c r="U1340" s="22">
        <v>2</v>
      </c>
      <c r="V1340" s="22">
        <v>3</v>
      </c>
      <c r="W1340" s="22">
        <v>5</v>
      </c>
      <c r="X1340" s="22">
        <v>3</v>
      </c>
    </row>
    <row r="1341" spans="19:24">
      <c r="S1341" s="22" t="s">
        <v>2134</v>
      </c>
      <c r="T1341" s="22">
        <v>2</v>
      </c>
      <c r="U1341" s="22">
        <v>2</v>
      </c>
      <c r="V1341" s="22">
        <v>3</v>
      </c>
      <c r="W1341" s="22">
        <v>5</v>
      </c>
      <c r="X1341" s="22">
        <v>4</v>
      </c>
    </row>
    <row r="1342" spans="19:24">
      <c r="S1342" s="22" t="s">
        <v>2813</v>
      </c>
      <c r="T1342" s="22">
        <v>2</v>
      </c>
      <c r="U1342" s="22">
        <v>2</v>
      </c>
      <c r="V1342" s="22">
        <v>3</v>
      </c>
      <c r="W1342" s="22">
        <v>6</v>
      </c>
      <c r="X1342" s="22">
        <v>1</v>
      </c>
    </row>
    <row r="1343" spans="19:24">
      <c r="S1343" s="22" t="s">
        <v>2134</v>
      </c>
      <c r="T1343" s="22">
        <v>2</v>
      </c>
      <c r="U1343" s="22">
        <v>2</v>
      </c>
      <c r="V1343" s="22">
        <v>3</v>
      </c>
      <c r="W1343" s="22">
        <v>6</v>
      </c>
      <c r="X1343" s="22">
        <v>2</v>
      </c>
    </row>
    <row r="1344" spans="19:24">
      <c r="S1344" s="22" t="s">
        <v>2134</v>
      </c>
      <c r="T1344" s="22">
        <v>2</v>
      </c>
      <c r="U1344" s="22">
        <v>2</v>
      </c>
      <c r="V1344" s="22">
        <v>3</v>
      </c>
      <c r="W1344" s="22">
        <v>6</v>
      </c>
      <c r="X1344" s="22">
        <v>3</v>
      </c>
    </row>
    <row r="1345" spans="19:24">
      <c r="S1345" s="22" t="s">
        <v>2134</v>
      </c>
      <c r="T1345" s="22">
        <v>2</v>
      </c>
      <c r="U1345" s="22">
        <v>2</v>
      </c>
      <c r="V1345" s="22">
        <v>3</v>
      </c>
      <c r="W1345" s="22">
        <v>6</v>
      </c>
      <c r="X1345" s="22">
        <v>4</v>
      </c>
    </row>
    <row r="1346" spans="19:24">
      <c r="S1346" s="22" t="s">
        <v>2813</v>
      </c>
      <c r="T1346" s="22">
        <v>2</v>
      </c>
      <c r="U1346" s="22">
        <v>2</v>
      </c>
      <c r="V1346" s="22">
        <v>3</v>
      </c>
      <c r="W1346" s="22">
        <v>7</v>
      </c>
      <c r="X1346" s="22">
        <v>1</v>
      </c>
    </row>
    <row r="1347" spans="19:24">
      <c r="S1347" s="22" t="s">
        <v>2134</v>
      </c>
      <c r="T1347" s="22">
        <v>2</v>
      </c>
      <c r="U1347" s="22">
        <v>2</v>
      </c>
      <c r="V1347" s="22">
        <v>3</v>
      </c>
      <c r="W1347" s="22">
        <v>7</v>
      </c>
      <c r="X1347" s="22">
        <v>2</v>
      </c>
    </row>
    <row r="1348" spans="19:24">
      <c r="S1348" s="22" t="s">
        <v>2134</v>
      </c>
      <c r="T1348" s="22">
        <v>2</v>
      </c>
      <c r="U1348" s="22">
        <v>2</v>
      </c>
      <c r="V1348" s="22">
        <v>3</v>
      </c>
      <c r="W1348" s="22">
        <v>7</v>
      </c>
      <c r="X1348" s="22">
        <v>3</v>
      </c>
    </row>
    <row r="1349" spans="19:24">
      <c r="S1349" s="22" t="s">
        <v>2134</v>
      </c>
      <c r="T1349" s="22">
        <v>2</v>
      </c>
      <c r="U1349" s="22">
        <v>2</v>
      </c>
      <c r="V1349" s="22">
        <v>3</v>
      </c>
      <c r="W1349" s="22">
        <v>7</v>
      </c>
      <c r="X1349" s="22">
        <v>4</v>
      </c>
    </row>
    <row r="1350" spans="19:24">
      <c r="S1350" s="22" t="s">
        <v>2134</v>
      </c>
      <c r="T1350" s="22">
        <v>2</v>
      </c>
      <c r="U1350" s="22">
        <v>2</v>
      </c>
      <c r="V1350" s="22">
        <v>4</v>
      </c>
      <c r="W1350" s="22">
        <v>1</v>
      </c>
      <c r="X1350" s="22">
        <v>1</v>
      </c>
    </row>
    <row r="1351" spans="19:24">
      <c r="S1351" s="22">
        <v>9094270</v>
      </c>
      <c r="T1351" s="22">
        <v>2</v>
      </c>
      <c r="U1351" s="22">
        <v>2</v>
      </c>
      <c r="V1351" s="22">
        <v>4</v>
      </c>
      <c r="W1351" s="22">
        <v>1</v>
      </c>
      <c r="X1351" s="22">
        <v>2</v>
      </c>
    </row>
    <row r="1352" spans="19:24">
      <c r="S1352" s="22">
        <v>9094280</v>
      </c>
      <c r="T1352" s="22">
        <v>2</v>
      </c>
      <c r="U1352" s="22">
        <v>2</v>
      </c>
      <c r="V1352" s="22">
        <v>4</v>
      </c>
      <c r="W1352" s="22">
        <v>1</v>
      </c>
      <c r="X1352" s="22">
        <v>3</v>
      </c>
    </row>
    <row r="1353" spans="19:24">
      <c r="S1353" s="22">
        <v>9094290</v>
      </c>
      <c r="T1353" s="22">
        <v>2</v>
      </c>
      <c r="U1353" s="22">
        <v>2</v>
      </c>
      <c r="V1353" s="22">
        <v>4</v>
      </c>
      <c r="W1353" s="22">
        <v>1</v>
      </c>
      <c r="X1353" s="22">
        <v>4</v>
      </c>
    </row>
    <row r="1354" spans="19:24">
      <c r="S1354" s="22" t="s">
        <v>2813</v>
      </c>
      <c r="T1354" s="22">
        <v>2</v>
      </c>
      <c r="U1354" s="22">
        <v>2</v>
      </c>
      <c r="V1354" s="22">
        <v>4</v>
      </c>
      <c r="W1354" s="22">
        <v>2</v>
      </c>
      <c r="X1354" s="22">
        <v>1</v>
      </c>
    </row>
    <row r="1355" spans="19:24">
      <c r="S1355" s="22" t="s">
        <v>2134</v>
      </c>
      <c r="T1355" s="22">
        <v>2</v>
      </c>
      <c r="U1355" s="22">
        <v>2</v>
      </c>
      <c r="V1355" s="22">
        <v>4</v>
      </c>
      <c r="W1355" s="22">
        <v>2</v>
      </c>
      <c r="X1355" s="22">
        <v>2</v>
      </c>
    </row>
    <row r="1356" spans="19:24">
      <c r="S1356" s="22" t="s">
        <v>2134</v>
      </c>
      <c r="T1356" s="22">
        <v>2</v>
      </c>
      <c r="U1356" s="22">
        <v>2</v>
      </c>
      <c r="V1356" s="22">
        <v>4</v>
      </c>
      <c r="W1356" s="22">
        <v>2</v>
      </c>
      <c r="X1356" s="22">
        <v>3</v>
      </c>
    </row>
    <row r="1357" spans="19:24">
      <c r="S1357" s="22" t="s">
        <v>2134</v>
      </c>
      <c r="T1357" s="22">
        <v>2</v>
      </c>
      <c r="U1357" s="22">
        <v>2</v>
      </c>
      <c r="V1357" s="22">
        <v>4</v>
      </c>
      <c r="W1357" s="22">
        <v>2</v>
      </c>
      <c r="X1357" s="22">
        <v>4</v>
      </c>
    </row>
    <row r="1358" spans="19:24">
      <c r="S1358" s="22" t="s">
        <v>2813</v>
      </c>
      <c r="T1358" s="22">
        <v>2</v>
      </c>
      <c r="U1358" s="22">
        <v>2</v>
      </c>
      <c r="V1358" s="22">
        <v>4</v>
      </c>
      <c r="W1358" s="22">
        <v>3</v>
      </c>
      <c r="X1358" s="22">
        <v>1</v>
      </c>
    </row>
    <row r="1359" spans="19:24">
      <c r="S1359" s="22" t="s">
        <v>2134</v>
      </c>
      <c r="T1359" s="22">
        <v>2</v>
      </c>
      <c r="U1359" s="22">
        <v>2</v>
      </c>
      <c r="V1359" s="22">
        <v>4</v>
      </c>
      <c r="W1359" s="22">
        <v>3</v>
      </c>
      <c r="X1359" s="22">
        <v>2</v>
      </c>
    </row>
    <row r="1360" spans="19:24">
      <c r="S1360" s="22" t="s">
        <v>2134</v>
      </c>
      <c r="T1360" s="22">
        <v>2</v>
      </c>
      <c r="U1360" s="22">
        <v>2</v>
      </c>
      <c r="V1360" s="22">
        <v>4</v>
      </c>
      <c r="W1360" s="22">
        <v>3</v>
      </c>
      <c r="X1360" s="22">
        <v>3</v>
      </c>
    </row>
    <row r="1361" spans="19:24">
      <c r="S1361" s="22" t="s">
        <v>2134</v>
      </c>
      <c r="T1361" s="22">
        <v>2</v>
      </c>
      <c r="U1361" s="22">
        <v>2</v>
      </c>
      <c r="V1361" s="22">
        <v>4</v>
      </c>
      <c r="W1361" s="22">
        <v>3</v>
      </c>
      <c r="X1361" s="22">
        <v>4</v>
      </c>
    </row>
    <row r="1362" spans="19:24">
      <c r="S1362" s="22" t="s">
        <v>2813</v>
      </c>
      <c r="T1362" s="22">
        <v>2</v>
      </c>
      <c r="U1362" s="22">
        <v>2</v>
      </c>
      <c r="V1362" s="22">
        <v>4</v>
      </c>
      <c r="W1362" s="22">
        <v>4</v>
      </c>
      <c r="X1362" s="22">
        <v>1</v>
      </c>
    </row>
    <row r="1363" spans="19:24">
      <c r="S1363" s="22" t="s">
        <v>2134</v>
      </c>
      <c r="T1363" s="22">
        <v>2</v>
      </c>
      <c r="U1363" s="22">
        <v>2</v>
      </c>
      <c r="V1363" s="22">
        <v>4</v>
      </c>
      <c r="W1363" s="22">
        <v>4</v>
      </c>
      <c r="X1363" s="22">
        <v>2</v>
      </c>
    </row>
    <row r="1364" spans="19:24">
      <c r="S1364" s="22" t="s">
        <v>2134</v>
      </c>
      <c r="T1364" s="22">
        <v>2</v>
      </c>
      <c r="U1364" s="22">
        <v>2</v>
      </c>
      <c r="V1364" s="22">
        <v>4</v>
      </c>
      <c r="W1364" s="22">
        <v>4</v>
      </c>
      <c r="X1364" s="22">
        <v>3</v>
      </c>
    </row>
    <row r="1365" spans="19:24">
      <c r="S1365" s="22" t="s">
        <v>2134</v>
      </c>
      <c r="T1365" s="22">
        <v>2</v>
      </c>
      <c r="U1365" s="22">
        <v>2</v>
      </c>
      <c r="V1365" s="22">
        <v>4</v>
      </c>
      <c r="W1365" s="22">
        <v>4</v>
      </c>
      <c r="X1365" s="22">
        <v>4</v>
      </c>
    </row>
    <row r="1366" spans="19:24">
      <c r="S1366" s="22" t="s">
        <v>2813</v>
      </c>
      <c r="T1366" s="22">
        <v>2</v>
      </c>
      <c r="U1366" s="22">
        <v>2</v>
      </c>
      <c r="V1366" s="22">
        <v>4</v>
      </c>
      <c r="W1366" s="22">
        <v>5</v>
      </c>
      <c r="X1366" s="22">
        <v>1</v>
      </c>
    </row>
    <row r="1367" spans="19:24">
      <c r="S1367" s="22" t="s">
        <v>2134</v>
      </c>
      <c r="T1367" s="22">
        <v>2</v>
      </c>
      <c r="U1367" s="22">
        <v>2</v>
      </c>
      <c r="V1367" s="22">
        <v>4</v>
      </c>
      <c r="W1367" s="22">
        <v>5</v>
      </c>
      <c r="X1367" s="22">
        <v>2</v>
      </c>
    </row>
    <row r="1368" spans="19:24">
      <c r="S1368" s="22" t="s">
        <v>2134</v>
      </c>
      <c r="T1368" s="22">
        <v>2</v>
      </c>
      <c r="U1368" s="22">
        <v>2</v>
      </c>
      <c r="V1368" s="22">
        <v>4</v>
      </c>
      <c r="W1368" s="22">
        <v>5</v>
      </c>
      <c r="X1368" s="22">
        <v>3</v>
      </c>
    </row>
    <row r="1369" spans="19:24">
      <c r="S1369" s="22" t="s">
        <v>2134</v>
      </c>
      <c r="T1369" s="22">
        <v>2</v>
      </c>
      <c r="U1369" s="22">
        <v>2</v>
      </c>
      <c r="V1369" s="22">
        <v>4</v>
      </c>
      <c r="W1369" s="22">
        <v>5</v>
      </c>
      <c r="X1369" s="22">
        <v>4</v>
      </c>
    </row>
    <row r="1370" spans="19:24">
      <c r="S1370" s="22" t="s">
        <v>2813</v>
      </c>
      <c r="T1370" s="22">
        <v>2</v>
      </c>
      <c r="U1370" s="22">
        <v>2</v>
      </c>
      <c r="V1370" s="22">
        <v>4</v>
      </c>
      <c r="W1370" s="22">
        <v>6</v>
      </c>
      <c r="X1370" s="22">
        <v>1</v>
      </c>
    </row>
    <row r="1371" spans="19:24">
      <c r="S1371" s="22" t="s">
        <v>2134</v>
      </c>
      <c r="T1371" s="22">
        <v>2</v>
      </c>
      <c r="U1371" s="22">
        <v>2</v>
      </c>
      <c r="V1371" s="22">
        <v>4</v>
      </c>
      <c r="W1371" s="22">
        <v>6</v>
      </c>
      <c r="X1371" s="22">
        <v>2</v>
      </c>
    </row>
    <row r="1372" spans="19:24">
      <c r="S1372" s="22" t="s">
        <v>2134</v>
      </c>
      <c r="T1372" s="22">
        <v>2</v>
      </c>
      <c r="U1372" s="22">
        <v>2</v>
      </c>
      <c r="V1372" s="22">
        <v>4</v>
      </c>
      <c r="W1372" s="22">
        <v>6</v>
      </c>
      <c r="X1372" s="22">
        <v>3</v>
      </c>
    </row>
    <row r="1373" spans="19:24">
      <c r="S1373" s="22" t="s">
        <v>2134</v>
      </c>
      <c r="T1373" s="22">
        <v>2</v>
      </c>
      <c r="U1373" s="22">
        <v>2</v>
      </c>
      <c r="V1373" s="22">
        <v>4</v>
      </c>
      <c r="W1373" s="22">
        <v>6</v>
      </c>
      <c r="X1373" s="22">
        <v>4</v>
      </c>
    </row>
    <row r="1374" spans="19:24">
      <c r="S1374" s="22" t="s">
        <v>2813</v>
      </c>
      <c r="T1374" s="22">
        <v>2</v>
      </c>
      <c r="U1374" s="22">
        <v>2</v>
      </c>
      <c r="V1374" s="22">
        <v>4</v>
      </c>
      <c r="W1374" s="22">
        <v>7</v>
      </c>
      <c r="X1374" s="22">
        <v>1</v>
      </c>
    </row>
    <row r="1375" spans="19:24">
      <c r="S1375" s="22" t="s">
        <v>2134</v>
      </c>
      <c r="T1375" s="22">
        <v>2</v>
      </c>
      <c r="U1375" s="22">
        <v>2</v>
      </c>
      <c r="V1375" s="22">
        <v>4</v>
      </c>
      <c r="W1375" s="22">
        <v>7</v>
      </c>
      <c r="X1375" s="22">
        <v>2</v>
      </c>
    </row>
    <row r="1376" spans="19:24">
      <c r="S1376" s="22" t="s">
        <v>2134</v>
      </c>
      <c r="T1376" s="22">
        <v>2</v>
      </c>
      <c r="U1376" s="22">
        <v>2</v>
      </c>
      <c r="V1376" s="22">
        <v>4</v>
      </c>
      <c r="W1376" s="22">
        <v>7</v>
      </c>
      <c r="X1376" s="22">
        <v>3</v>
      </c>
    </row>
    <row r="1377" spans="19:24">
      <c r="S1377" s="22" t="s">
        <v>2134</v>
      </c>
      <c r="T1377" s="22">
        <v>2</v>
      </c>
      <c r="U1377" s="22">
        <v>2</v>
      </c>
      <c r="V1377" s="22">
        <v>4</v>
      </c>
      <c r="W1377" s="22">
        <v>7</v>
      </c>
      <c r="X1377" s="22">
        <v>4</v>
      </c>
    </row>
    <row r="1378" spans="19:24">
      <c r="S1378" s="22" t="s">
        <v>2134</v>
      </c>
      <c r="T1378" s="22">
        <v>2</v>
      </c>
      <c r="U1378" s="22">
        <v>2</v>
      </c>
      <c r="V1378" s="22">
        <v>5</v>
      </c>
      <c r="W1378" s="22">
        <v>1</v>
      </c>
      <c r="X1378" s="22">
        <v>1</v>
      </c>
    </row>
    <row r="1379" spans="19:24">
      <c r="S1379" s="22" t="s">
        <v>2134</v>
      </c>
      <c r="T1379" s="22">
        <v>2</v>
      </c>
      <c r="U1379" s="22">
        <v>2</v>
      </c>
      <c r="V1379" s="22">
        <v>5</v>
      </c>
      <c r="W1379" s="22">
        <v>1</v>
      </c>
      <c r="X1379" s="22">
        <v>2</v>
      </c>
    </row>
    <row r="1380" spans="19:24">
      <c r="S1380" s="22" t="s">
        <v>2134</v>
      </c>
      <c r="T1380" s="22">
        <v>2</v>
      </c>
      <c r="U1380" s="22">
        <v>2</v>
      </c>
      <c r="V1380" s="22">
        <v>5</v>
      </c>
      <c r="W1380" s="22">
        <v>1</v>
      </c>
      <c r="X1380" s="22">
        <v>3</v>
      </c>
    </row>
    <row r="1381" spans="19:24">
      <c r="S1381" s="22" t="s">
        <v>2134</v>
      </c>
      <c r="T1381" s="22">
        <v>2</v>
      </c>
      <c r="U1381" s="22">
        <v>2</v>
      </c>
      <c r="V1381" s="22">
        <v>5</v>
      </c>
      <c r="W1381" s="22">
        <v>1</v>
      </c>
      <c r="X1381" s="22">
        <v>4</v>
      </c>
    </row>
    <row r="1382" spans="19:24">
      <c r="S1382" s="22" t="s">
        <v>2813</v>
      </c>
      <c r="T1382" s="22">
        <v>2</v>
      </c>
      <c r="U1382" s="22">
        <v>2</v>
      </c>
      <c r="V1382" s="22">
        <v>5</v>
      </c>
      <c r="W1382" s="22">
        <v>2</v>
      </c>
      <c r="X1382" s="22">
        <v>1</v>
      </c>
    </row>
    <row r="1383" spans="19:24">
      <c r="S1383" s="22" t="s">
        <v>2134</v>
      </c>
      <c r="T1383" s="22">
        <v>2</v>
      </c>
      <c r="U1383" s="22">
        <v>2</v>
      </c>
      <c r="V1383" s="22">
        <v>5</v>
      </c>
      <c r="W1383" s="22">
        <v>2</v>
      </c>
      <c r="X1383" s="22">
        <v>2</v>
      </c>
    </row>
    <row r="1384" spans="19:24">
      <c r="S1384" s="22" t="s">
        <v>2134</v>
      </c>
      <c r="T1384" s="22">
        <v>2</v>
      </c>
      <c r="U1384" s="22">
        <v>2</v>
      </c>
      <c r="V1384" s="22">
        <v>5</v>
      </c>
      <c r="W1384" s="22">
        <v>2</v>
      </c>
      <c r="X1384" s="22">
        <v>3</v>
      </c>
    </row>
    <row r="1385" spans="19:24">
      <c r="S1385" s="22" t="s">
        <v>2134</v>
      </c>
      <c r="T1385" s="22">
        <v>2</v>
      </c>
      <c r="U1385" s="22">
        <v>2</v>
      </c>
      <c r="V1385" s="22">
        <v>5</v>
      </c>
      <c r="W1385" s="22">
        <v>2</v>
      </c>
      <c r="X1385" s="22">
        <v>4</v>
      </c>
    </row>
    <row r="1386" spans="19:24">
      <c r="S1386" s="22" t="s">
        <v>2813</v>
      </c>
      <c r="T1386" s="22">
        <v>2</v>
      </c>
      <c r="U1386" s="22">
        <v>2</v>
      </c>
      <c r="V1386" s="22">
        <v>5</v>
      </c>
      <c r="W1386" s="22">
        <v>3</v>
      </c>
      <c r="X1386" s="22">
        <v>1</v>
      </c>
    </row>
    <row r="1387" spans="19:24">
      <c r="S1387" s="22" t="s">
        <v>2134</v>
      </c>
      <c r="T1387" s="22">
        <v>2</v>
      </c>
      <c r="U1387" s="22">
        <v>2</v>
      </c>
      <c r="V1387" s="22">
        <v>5</v>
      </c>
      <c r="W1387" s="22">
        <v>3</v>
      </c>
      <c r="X1387" s="22">
        <v>2</v>
      </c>
    </row>
    <row r="1388" spans="19:24">
      <c r="S1388" s="22" t="s">
        <v>2134</v>
      </c>
      <c r="T1388" s="22">
        <v>2</v>
      </c>
      <c r="U1388" s="22">
        <v>2</v>
      </c>
      <c r="V1388" s="22">
        <v>5</v>
      </c>
      <c r="W1388" s="22">
        <v>3</v>
      </c>
      <c r="X1388" s="22">
        <v>3</v>
      </c>
    </row>
    <row r="1389" spans="19:24">
      <c r="S1389" s="22" t="s">
        <v>2134</v>
      </c>
      <c r="T1389" s="22">
        <v>2</v>
      </c>
      <c r="U1389" s="22">
        <v>2</v>
      </c>
      <c r="V1389" s="22">
        <v>5</v>
      </c>
      <c r="W1389" s="22">
        <v>3</v>
      </c>
      <c r="X1389" s="22">
        <v>4</v>
      </c>
    </row>
    <row r="1390" spans="19:24">
      <c r="S1390" s="22" t="s">
        <v>2813</v>
      </c>
      <c r="T1390" s="22">
        <v>2</v>
      </c>
      <c r="U1390" s="22">
        <v>2</v>
      </c>
      <c r="V1390" s="22">
        <v>5</v>
      </c>
      <c r="W1390" s="22">
        <v>4</v>
      </c>
      <c r="X1390" s="22">
        <v>1</v>
      </c>
    </row>
    <row r="1391" spans="19:24">
      <c r="S1391" s="22" t="s">
        <v>2134</v>
      </c>
      <c r="T1391" s="22">
        <v>2</v>
      </c>
      <c r="U1391" s="22">
        <v>2</v>
      </c>
      <c r="V1391" s="22">
        <v>5</v>
      </c>
      <c r="W1391" s="22">
        <v>4</v>
      </c>
      <c r="X1391" s="22">
        <v>2</v>
      </c>
    </row>
    <row r="1392" spans="19:24">
      <c r="S1392" s="22" t="s">
        <v>2134</v>
      </c>
      <c r="T1392" s="22">
        <v>2</v>
      </c>
      <c r="U1392" s="22">
        <v>2</v>
      </c>
      <c r="V1392" s="22">
        <v>5</v>
      </c>
      <c r="W1392" s="22">
        <v>4</v>
      </c>
      <c r="X1392" s="22">
        <v>3</v>
      </c>
    </row>
    <row r="1393" spans="19:24">
      <c r="S1393" s="22" t="s">
        <v>2134</v>
      </c>
      <c r="T1393" s="22">
        <v>2</v>
      </c>
      <c r="U1393" s="22">
        <v>2</v>
      </c>
      <c r="V1393" s="22">
        <v>5</v>
      </c>
      <c r="W1393" s="22">
        <v>4</v>
      </c>
      <c r="X1393" s="22">
        <v>4</v>
      </c>
    </row>
    <row r="1394" spans="19:24">
      <c r="S1394" s="22" t="s">
        <v>2813</v>
      </c>
      <c r="T1394" s="22">
        <v>2</v>
      </c>
      <c r="U1394" s="22">
        <v>2</v>
      </c>
      <c r="V1394" s="22">
        <v>5</v>
      </c>
      <c r="W1394" s="22">
        <v>5</v>
      </c>
      <c r="X1394" s="22">
        <v>1</v>
      </c>
    </row>
    <row r="1395" spans="19:24">
      <c r="S1395" s="22" t="s">
        <v>2134</v>
      </c>
      <c r="T1395" s="22">
        <v>2</v>
      </c>
      <c r="U1395" s="22">
        <v>2</v>
      </c>
      <c r="V1395" s="22">
        <v>5</v>
      </c>
      <c r="W1395" s="22">
        <v>5</v>
      </c>
      <c r="X1395" s="22">
        <v>2</v>
      </c>
    </row>
    <row r="1396" spans="19:24">
      <c r="S1396" s="22" t="s">
        <v>2134</v>
      </c>
      <c r="T1396" s="22">
        <v>2</v>
      </c>
      <c r="U1396" s="22">
        <v>2</v>
      </c>
      <c r="V1396" s="22">
        <v>5</v>
      </c>
      <c r="W1396" s="22">
        <v>5</v>
      </c>
      <c r="X1396" s="22">
        <v>3</v>
      </c>
    </row>
    <row r="1397" spans="19:24">
      <c r="S1397" s="22" t="s">
        <v>2134</v>
      </c>
      <c r="T1397" s="22">
        <v>2</v>
      </c>
      <c r="U1397" s="22">
        <v>2</v>
      </c>
      <c r="V1397" s="22">
        <v>5</v>
      </c>
      <c r="W1397" s="22">
        <v>5</v>
      </c>
      <c r="X1397" s="22">
        <v>4</v>
      </c>
    </row>
    <row r="1398" spans="19:24">
      <c r="S1398" s="22" t="s">
        <v>2813</v>
      </c>
      <c r="T1398" s="22">
        <v>2</v>
      </c>
      <c r="U1398" s="22">
        <v>2</v>
      </c>
      <c r="V1398" s="22">
        <v>5</v>
      </c>
      <c r="W1398" s="22">
        <v>6</v>
      </c>
      <c r="X1398" s="22">
        <v>1</v>
      </c>
    </row>
    <row r="1399" spans="19:24">
      <c r="S1399" s="22" t="s">
        <v>2134</v>
      </c>
      <c r="T1399" s="22">
        <v>2</v>
      </c>
      <c r="U1399" s="22">
        <v>2</v>
      </c>
      <c r="V1399" s="22">
        <v>5</v>
      </c>
      <c r="W1399" s="22">
        <v>6</v>
      </c>
      <c r="X1399" s="22">
        <v>2</v>
      </c>
    </row>
    <row r="1400" spans="19:24">
      <c r="S1400" s="22" t="s">
        <v>2134</v>
      </c>
      <c r="T1400" s="22">
        <v>2</v>
      </c>
      <c r="U1400" s="22">
        <v>2</v>
      </c>
      <c r="V1400" s="22">
        <v>5</v>
      </c>
      <c r="W1400" s="22">
        <v>6</v>
      </c>
      <c r="X1400" s="22">
        <v>3</v>
      </c>
    </row>
    <row r="1401" spans="19:24">
      <c r="S1401" s="22" t="s">
        <v>2134</v>
      </c>
      <c r="T1401" s="22">
        <v>2</v>
      </c>
      <c r="U1401" s="22">
        <v>2</v>
      </c>
      <c r="V1401" s="22">
        <v>5</v>
      </c>
      <c r="W1401" s="22">
        <v>6</v>
      </c>
      <c r="X1401" s="22">
        <v>4</v>
      </c>
    </row>
    <row r="1402" spans="19:24">
      <c r="S1402" s="22" t="s">
        <v>2813</v>
      </c>
      <c r="T1402" s="22">
        <v>2</v>
      </c>
      <c r="U1402" s="22">
        <v>2</v>
      </c>
      <c r="V1402" s="22">
        <v>5</v>
      </c>
      <c r="W1402" s="22">
        <v>7</v>
      </c>
      <c r="X1402" s="22">
        <v>1</v>
      </c>
    </row>
    <row r="1403" spans="19:24">
      <c r="S1403" s="22" t="s">
        <v>2134</v>
      </c>
      <c r="T1403" s="22">
        <v>2</v>
      </c>
      <c r="U1403" s="22">
        <v>2</v>
      </c>
      <c r="V1403" s="22">
        <v>5</v>
      </c>
      <c r="W1403" s="22">
        <v>7</v>
      </c>
      <c r="X1403" s="22">
        <v>2</v>
      </c>
    </row>
    <row r="1404" spans="19:24">
      <c r="S1404" s="22" t="s">
        <v>2134</v>
      </c>
      <c r="T1404" s="22">
        <v>2</v>
      </c>
      <c r="U1404" s="22">
        <v>2</v>
      </c>
      <c r="V1404" s="22">
        <v>5</v>
      </c>
      <c r="W1404" s="22">
        <v>7</v>
      </c>
      <c r="X1404" s="22">
        <v>3</v>
      </c>
    </row>
    <row r="1405" spans="19:24">
      <c r="S1405" s="22" t="s">
        <v>2134</v>
      </c>
      <c r="T1405" s="22">
        <v>2</v>
      </c>
      <c r="U1405" s="22">
        <v>2</v>
      </c>
      <c r="V1405" s="22">
        <v>5</v>
      </c>
      <c r="W1405" s="22">
        <v>7</v>
      </c>
      <c r="X1405" s="22">
        <v>4</v>
      </c>
    </row>
    <row r="1406" spans="19:24">
      <c r="S1406" s="22" t="s">
        <v>2134</v>
      </c>
      <c r="T1406" s="22">
        <v>2</v>
      </c>
      <c r="U1406" s="22">
        <v>2</v>
      </c>
      <c r="V1406" s="22">
        <v>6</v>
      </c>
      <c r="W1406" s="22">
        <v>1</v>
      </c>
      <c r="X1406" s="22">
        <v>1</v>
      </c>
    </row>
    <row r="1407" spans="19:24">
      <c r="S1407" s="22">
        <v>9099540</v>
      </c>
      <c r="T1407" s="22">
        <v>2</v>
      </c>
      <c r="U1407" s="22">
        <v>2</v>
      </c>
      <c r="V1407" s="22">
        <v>6</v>
      </c>
      <c r="W1407" s="22">
        <v>1</v>
      </c>
      <c r="X1407" s="22">
        <v>2</v>
      </c>
    </row>
    <row r="1408" spans="19:24">
      <c r="S1408" s="22">
        <v>9099550</v>
      </c>
      <c r="T1408" s="22">
        <v>2</v>
      </c>
      <c r="U1408" s="22">
        <v>2</v>
      </c>
      <c r="V1408" s="22">
        <v>6</v>
      </c>
      <c r="W1408" s="22">
        <v>1</v>
      </c>
      <c r="X1408" s="22">
        <v>3</v>
      </c>
    </row>
    <row r="1409" spans="19:24">
      <c r="S1409" s="22" t="s">
        <v>2134</v>
      </c>
      <c r="T1409" s="22">
        <v>2</v>
      </c>
      <c r="U1409" s="22">
        <v>2</v>
      </c>
      <c r="V1409" s="22">
        <v>6</v>
      </c>
      <c r="W1409" s="22">
        <v>1</v>
      </c>
      <c r="X1409" s="22">
        <v>4</v>
      </c>
    </row>
    <row r="1410" spans="19:24">
      <c r="S1410" s="22" t="s">
        <v>2813</v>
      </c>
      <c r="T1410" s="22">
        <v>2</v>
      </c>
      <c r="U1410" s="22">
        <v>2</v>
      </c>
      <c r="V1410" s="22">
        <v>6</v>
      </c>
      <c r="W1410" s="22">
        <v>2</v>
      </c>
      <c r="X1410" s="22">
        <v>1</v>
      </c>
    </row>
    <row r="1411" spans="19:24">
      <c r="S1411" s="22" t="s">
        <v>2134</v>
      </c>
      <c r="T1411" s="22">
        <v>2</v>
      </c>
      <c r="U1411" s="22">
        <v>2</v>
      </c>
      <c r="V1411" s="22">
        <v>6</v>
      </c>
      <c r="W1411" s="22">
        <v>2</v>
      </c>
      <c r="X1411" s="22">
        <v>2</v>
      </c>
    </row>
    <row r="1412" spans="19:24">
      <c r="S1412" s="22" t="s">
        <v>2134</v>
      </c>
      <c r="T1412" s="22">
        <v>2</v>
      </c>
      <c r="U1412" s="22">
        <v>2</v>
      </c>
      <c r="V1412" s="22">
        <v>6</v>
      </c>
      <c r="W1412" s="22">
        <v>2</v>
      </c>
      <c r="X1412" s="22">
        <v>3</v>
      </c>
    </row>
    <row r="1413" spans="19:24">
      <c r="S1413" s="22" t="s">
        <v>2134</v>
      </c>
      <c r="T1413" s="22">
        <v>2</v>
      </c>
      <c r="U1413" s="22">
        <v>2</v>
      </c>
      <c r="V1413" s="22">
        <v>6</v>
      </c>
      <c r="W1413" s="22">
        <v>2</v>
      </c>
      <c r="X1413" s="22">
        <v>4</v>
      </c>
    </row>
    <row r="1414" spans="19:24">
      <c r="S1414" s="22" t="s">
        <v>2813</v>
      </c>
      <c r="T1414" s="22">
        <v>2</v>
      </c>
      <c r="U1414" s="22">
        <v>2</v>
      </c>
      <c r="V1414" s="22">
        <v>6</v>
      </c>
      <c r="W1414" s="22">
        <v>3</v>
      </c>
      <c r="X1414" s="22">
        <v>1</v>
      </c>
    </row>
    <row r="1415" spans="19:24">
      <c r="S1415" s="22" t="s">
        <v>2134</v>
      </c>
      <c r="T1415" s="22">
        <v>2</v>
      </c>
      <c r="U1415" s="22">
        <v>2</v>
      </c>
      <c r="V1415" s="22">
        <v>6</v>
      </c>
      <c r="W1415" s="22">
        <v>3</v>
      </c>
      <c r="X1415" s="22">
        <v>2</v>
      </c>
    </row>
    <row r="1416" spans="19:24">
      <c r="S1416" s="22" t="s">
        <v>2134</v>
      </c>
      <c r="T1416" s="22">
        <v>2</v>
      </c>
      <c r="U1416" s="22">
        <v>2</v>
      </c>
      <c r="V1416" s="22">
        <v>6</v>
      </c>
      <c r="W1416" s="22">
        <v>3</v>
      </c>
      <c r="X1416" s="22">
        <v>3</v>
      </c>
    </row>
    <row r="1417" spans="19:24">
      <c r="S1417" s="22" t="s">
        <v>2134</v>
      </c>
      <c r="T1417" s="22">
        <v>2</v>
      </c>
      <c r="U1417" s="22">
        <v>2</v>
      </c>
      <c r="V1417" s="22">
        <v>6</v>
      </c>
      <c r="W1417" s="22">
        <v>3</v>
      </c>
      <c r="X1417" s="22">
        <v>4</v>
      </c>
    </row>
    <row r="1418" spans="19:24">
      <c r="S1418" s="22" t="s">
        <v>2813</v>
      </c>
      <c r="T1418" s="22">
        <v>2</v>
      </c>
      <c r="U1418" s="22">
        <v>2</v>
      </c>
      <c r="V1418" s="22">
        <v>6</v>
      </c>
      <c r="W1418" s="22">
        <v>4</v>
      </c>
      <c r="X1418" s="22">
        <v>1</v>
      </c>
    </row>
    <row r="1419" spans="19:24">
      <c r="S1419" s="22" t="s">
        <v>2134</v>
      </c>
      <c r="T1419" s="22">
        <v>2</v>
      </c>
      <c r="U1419" s="22">
        <v>2</v>
      </c>
      <c r="V1419" s="22">
        <v>6</v>
      </c>
      <c r="W1419" s="22">
        <v>4</v>
      </c>
      <c r="X1419" s="22">
        <v>2</v>
      </c>
    </row>
    <row r="1420" spans="19:24">
      <c r="S1420" s="22" t="s">
        <v>2134</v>
      </c>
      <c r="T1420" s="22">
        <v>2</v>
      </c>
      <c r="U1420" s="22">
        <v>2</v>
      </c>
      <c r="V1420" s="22">
        <v>6</v>
      </c>
      <c r="W1420" s="22">
        <v>4</v>
      </c>
      <c r="X1420" s="22">
        <v>3</v>
      </c>
    </row>
    <row r="1421" spans="19:24">
      <c r="S1421" s="22" t="s">
        <v>2134</v>
      </c>
      <c r="T1421" s="22">
        <v>2</v>
      </c>
      <c r="U1421" s="22">
        <v>2</v>
      </c>
      <c r="V1421" s="22">
        <v>6</v>
      </c>
      <c r="W1421" s="22">
        <v>4</v>
      </c>
      <c r="X1421" s="22">
        <v>4</v>
      </c>
    </row>
    <row r="1422" spans="19:24">
      <c r="S1422" s="22" t="s">
        <v>2813</v>
      </c>
      <c r="T1422" s="22">
        <v>2</v>
      </c>
      <c r="U1422" s="22">
        <v>2</v>
      </c>
      <c r="V1422" s="22">
        <v>6</v>
      </c>
      <c r="W1422" s="22">
        <v>5</v>
      </c>
      <c r="X1422" s="22">
        <v>1</v>
      </c>
    </row>
    <row r="1423" spans="19:24">
      <c r="S1423" s="22" t="s">
        <v>2134</v>
      </c>
      <c r="T1423" s="22">
        <v>2</v>
      </c>
      <c r="U1423" s="22">
        <v>2</v>
      </c>
      <c r="V1423" s="22">
        <v>6</v>
      </c>
      <c r="W1423" s="22">
        <v>5</v>
      </c>
      <c r="X1423" s="22">
        <v>2</v>
      </c>
    </row>
    <row r="1424" spans="19:24">
      <c r="S1424" s="22" t="s">
        <v>2134</v>
      </c>
      <c r="T1424" s="22">
        <v>2</v>
      </c>
      <c r="U1424" s="22">
        <v>2</v>
      </c>
      <c r="V1424" s="22">
        <v>6</v>
      </c>
      <c r="W1424" s="22">
        <v>5</v>
      </c>
      <c r="X1424" s="22">
        <v>3</v>
      </c>
    </row>
    <row r="1425" spans="19:24">
      <c r="S1425" s="22" t="s">
        <v>2134</v>
      </c>
      <c r="T1425" s="22">
        <v>2</v>
      </c>
      <c r="U1425" s="22">
        <v>2</v>
      </c>
      <c r="V1425" s="22">
        <v>6</v>
      </c>
      <c r="W1425" s="22">
        <v>5</v>
      </c>
      <c r="X1425" s="22">
        <v>4</v>
      </c>
    </row>
    <row r="1426" spans="19:24">
      <c r="S1426" s="22" t="s">
        <v>2813</v>
      </c>
      <c r="T1426" s="22">
        <v>2</v>
      </c>
      <c r="U1426" s="22">
        <v>2</v>
      </c>
      <c r="V1426" s="22">
        <v>6</v>
      </c>
      <c r="W1426" s="22">
        <v>6</v>
      </c>
      <c r="X1426" s="22">
        <v>1</v>
      </c>
    </row>
    <row r="1427" spans="19:24">
      <c r="S1427" s="22" t="s">
        <v>2134</v>
      </c>
      <c r="T1427" s="22">
        <v>2</v>
      </c>
      <c r="U1427" s="22">
        <v>2</v>
      </c>
      <c r="V1427" s="22">
        <v>6</v>
      </c>
      <c r="W1427" s="22">
        <v>6</v>
      </c>
      <c r="X1427" s="22">
        <v>2</v>
      </c>
    </row>
    <row r="1428" spans="19:24">
      <c r="S1428" s="22" t="s">
        <v>2134</v>
      </c>
      <c r="T1428" s="22">
        <v>2</v>
      </c>
      <c r="U1428" s="22">
        <v>2</v>
      </c>
      <c r="V1428" s="22">
        <v>6</v>
      </c>
      <c r="W1428" s="22">
        <v>6</v>
      </c>
      <c r="X1428" s="22">
        <v>3</v>
      </c>
    </row>
    <row r="1429" spans="19:24">
      <c r="S1429" s="22" t="s">
        <v>2134</v>
      </c>
      <c r="T1429" s="22">
        <v>2</v>
      </c>
      <c r="U1429" s="22">
        <v>2</v>
      </c>
      <c r="V1429" s="22">
        <v>6</v>
      </c>
      <c r="W1429" s="22">
        <v>6</v>
      </c>
      <c r="X1429" s="22">
        <v>4</v>
      </c>
    </row>
    <row r="1430" spans="19:24">
      <c r="S1430" s="22" t="s">
        <v>2813</v>
      </c>
      <c r="T1430" s="22">
        <v>2</v>
      </c>
      <c r="U1430" s="22">
        <v>2</v>
      </c>
      <c r="V1430" s="22">
        <v>6</v>
      </c>
      <c r="W1430" s="22">
        <v>7</v>
      </c>
      <c r="X1430" s="22">
        <v>1</v>
      </c>
    </row>
    <row r="1431" spans="19:24">
      <c r="S1431" s="22" t="s">
        <v>2134</v>
      </c>
      <c r="T1431" s="22">
        <v>2</v>
      </c>
      <c r="U1431" s="22">
        <v>2</v>
      </c>
      <c r="V1431" s="22">
        <v>6</v>
      </c>
      <c r="W1431" s="22">
        <v>7</v>
      </c>
      <c r="X1431" s="22">
        <v>2</v>
      </c>
    </row>
    <row r="1432" spans="19:24">
      <c r="S1432" s="22" t="s">
        <v>2134</v>
      </c>
      <c r="T1432" s="22">
        <v>2</v>
      </c>
      <c r="U1432" s="22">
        <v>2</v>
      </c>
      <c r="V1432" s="22">
        <v>6</v>
      </c>
      <c r="W1432" s="22">
        <v>7</v>
      </c>
      <c r="X1432" s="22">
        <v>3</v>
      </c>
    </row>
    <row r="1433" spans="19:24">
      <c r="S1433" s="22" t="s">
        <v>2134</v>
      </c>
      <c r="T1433" s="22">
        <v>2</v>
      </c>
      <c r="U1433" s="22">
        <v>2</v>
      </c>
      <c r="V1433" s="22">
        <v>6</v>
      </c>
      <c r="W1433" s="22">
        <v>7</v>
      </c>
      <c r="X1433" s="22">
        <v>4</v>
      </c>
    </row>
    <row r="1434" spans="19:24">
      <c r="S1434" s="22" t="s">
        <v>2134</v>
      </c>
      <c r="T1434" s="22">
        <v>2</v>
      </c>
      <c r="U1434" s="22">
        <v>2</v>
      </c>
      <c r="V1434" s="22">
        <v>7</v>
      </c>
      <c r="W1434" s="22">
        <v>1</v>
      </c>
      <c r="X1434" s="22">
        <v>1</v>
      </c>
    </row>
    <row r="1435" spans="19:24">
      <c r="S1435" s="22" t="s">
        <v>2134</v>
      </c>
      <c r="T1435" s="22">
        <v>2</v>
      </c>
      <c r="U1435" s="22">
        <v>2</v>
      </c>
      <c r="V1435" s="22">
        <v>7</v>
      </c>
      <c r="W1435" s="22">
        <v>1</v>
      </c>
      <c r="X1435" s="22">
        <v>2</v>
      </c>
    </row>
    <row r="1436" spans="19:24">
      <c r="S1436" s="22" t="s">
        <v>2134</v>
      </c>
      <c r="T1436" s="22">
        <v>2</v>
      </c>
      <c r="U1436" s="22">
        <v>2</v>
      </c>
      <c r="V1436" s="22">
        <v>7</v>
      </c>
      <c r="W1436" s="22">
        <v>1</v>
      </c>
      <c r="X1436" s="22">
        <v>3</v>
      </c>
    </row>
    <row r="1437" spans="19:24">
      <c r="S1437" s="22" t="s">
        <v>2134</v>
      </c>
      <c r="T1437" s="22">
        <v>2</v>
      </c>
      <c r="U1437" s="22">
        <v>2</v>
      </c>
      <c r="V1437" s="22">
        <v>7</v>
      </c>
      <c r="W1437" s="22">
        <v>1</v>
      </c>
      <c r="X1437" s="22">
        <v>4</v>
      </c>
    </row>
    <row r="1438" spans="19:24">
      <c r="S1438" s="22" t="s">
        <v>2134</v>
      </c>
      <c r="T1438" s="22">
        <v>2</v>
      </c>
      <c r="U1438" s="22">
        <v>2</v>
      </c>
      <c r="V1438" s="22">
        <v>7</v>
      </c>
      <c r="W1438" s="22">
        <v>2</v>
      </c>
      <c r="X1438" s="22">
        <v>1</v>
      </c>
    </row>
    <row r="1439" spans="19:24">
      <c r="S1439" s="22" t="s">
        <v>2134</v>
      </c>
      <c r="T1439" s="22">
        <v>2</v>
      </c>
      <c r="U1439" s="22">
        <v>2</v>
      </c>
      <c r="V1439" s="22">
        <v>7</v>
      </c>
      <c r="W1439" s="22">
        <v>2</v>
      </c>
      <c r="X1439" s="22">
        <v>2</v>
      </c>
    </row>
    <row r="1440" spans="19:24">
      <c r="S1440" s="22" t="s">
        <v>2134</v>
      </c>
      <c r="T1440" s="22">
        <v>2</v>
      </c>
      <c r="U1440" s="22">
        <v>2</v>
      </c>
      <c r="V1440" s="22">
        <v>7</v>
      </c>
      <c r="W1440" s="22">
        <v>2</v>
      </c>
      <c r="X1440" s="22">
        <v>3</v>
      </c>
    </row>
    <row r="1441" spans="19:24">
      <c r="S1441" s="22">
        <v>9088021</v>
      </c>
      <c r="T1441" s="22">
        <v>2</v>
      </c>
      <c r="U1441" s="22">
        <v>2</v>
      </c>
      <c r="V1441" s="22">
        <v>7</v>
      </c>
      <c r="W1441" s="22">
        <v>2</v>
      </c>
      <c r="X1441" s="22">
        <v>4</v>
      </c>
    </row>
    <row r="1442" spans="19:24">
      <c r="S1442" s="22" t="s">
        <v>2134</v>
      </c>
      <c r="T1442" s="22">
        <v>2</v>
      </c>
      <c r="U1442" s="22">
        <v>2</v>
      </c>
      <c r="V1442" s="22">
        <v>7</v>
      </c>
      <c r="W1442" s="22">
        <v>3</v>
      </c>
      <c r="X1442" s="22">
        <v>1</v>
      </c>
    </row>
    <row r="1443" spans="19:24">
      <c r="S1443" s="22" t="s">
        <v>2134</v>
      </c>
      <c r="T1443" s="22">
        <v>2</v>
      </c>
      <c r="U1443" s="22">
        <v>2</v>
      </c>
      <c r="V1443" s="22">
        <v>7</v>
      </c>
      <c r="W1443" s="22">
        <v>3</v>
      </c>
      <c r="X1443" s="22">
        <v>2</v>
      </c>
    </row>
    <row r="1444" spans="19:24">
      <c r="S1444" s="22" t="s">
        <v>2134</v>
      </c>
      <c r="T1444" s="22">
        <v>2</v>
      </c>
      <c r="U1444" s="22">
        <v>2</v>
      </c>
      <c r="V1444" s="22">
        <v>7</v>
      </c>
      <c r="W1444" s="22">
        <v>3</v>
      </c>
      <c r="X1444" s="22">
        <v>3</v>
      </c>
    </row>
    <row r="1445" spans="19:24">
      <c r="S1445" s="22" t="s">
        <v>2134</v>
      </c>
      <c r="T1445" s="22">
        <v>2</v>
      </c>
      <c r="U1445" s="22">
        <v>2</v>
      </c>
      <c r="V1445" s="22">
        <v>7</v>
      </c>
      <c r="W1445" s="22">
        <v>3</v>
      </c>
      <c r="X1445" s="22">
        <v>4</v>
      </c>
    </row>
    <row r="1446" spans="19:24">
      <c r="S1446" s="22" t="s">
        <v>2134</v>
      </c>
      <c r="T1446" s="22">
        <v>2</v>
      </c>
      <c r="U1446" s="22">
        <v>2</v>
      </c>
      <c r="V1446" s="22">
        <v>7</v>
      </c>
      <c r="W1446" s="22">
        <v>4</v>
      </c>
      <c r="X1446" s="22">
        <v>1</v>
      </c>
    </row>
    <row r="1447" spans="19:24">
      <c r="S1447" s="22">
        <v>9088016</v>
      </c>
      <c r="T1447" s="22">
        <v>2</v>
      </c>
      <c r="U1447" s="22">
        <v>2</v>
      </c>
      <c r="V1447" s="22">
        <v>7</v>
      </c>
      <c r="W1447" s="22">
        <v>4</v>
      </c>
      <c r="X1447" s="22">
        <v>2</v>
      </c>
    </row>
    <row r="1448" spans="19:24">
      <c r="S1448" s="22" t="s">
        <v>2134</v>
      </c>
      <c r="T1448" s="22">
        <v>2</v>
      </c>
      <c r="U1448" s="22">
        <v>2</v>
      </c>
      <c r="V1448" s="22">
        <v>7</v>
      </c>
      <c r="W1448" s="22">
        <v>4</v>
      </c>
      <c r="X1448" s="22">
        <v>3</v>
      </c>
    </row>
    <row r="1449" spans="19:24">
      <c r="S1449" s="22">
        <v>9088017</v>
      </c>
      <c r="T1449" s="22">
        <v>2</v>
      </c>
      <c r="U1449" s="22">
        <v>2</v>
      </c>
      <c r="V1449" s="22">
        <v>7</v>
      </c>
      <c r="W1449" s="22">
        <v>4</v>
      </c>
      <c r="X1449" s="22">
        <v>4</v>
      </c>
    </row>
    <row r="1450" spans="19:24">
      <c r="S1450" s="22" t="s">
        <v>2134</v>
      </c>
      <c r="T1450" s="22">
        <v>2</v>
      </c>
      <c r="U1450" s="22">
        <v>2</v>
      </c>
      <c r="V1450" s="22">
        <v>7</v>
      </c>
      <c r="W1450" s="22">
        <v>5</v>
      </c>
      <c r="X1450" s="22">
        <v>1</v>
      </c>
    </row>
    <row r="1451" spans="19:24">
      <c r="S1451" s="22">
        <v>9088019</v>
      </c>
      <c r="T1451" s="22">
        <v>2</v>
      </c>
      <c r="U1451" s="22">
        <v>2</v>
      </c>
      <c r="V1451" s="22">
        <v>7</v>
      </c>
      <c r="W1451" s="22">
        <v>5</v>
      </c>
      <c r="X1451" s="22">
        <v>2</v>
      </c>
    </row>
    <row r="1452" spans="19:24">
      <c r="S1452" s="22" t="s">
        <v>2134</v>
      </c>
      <c r="T1452" s="22">
        <v>2</v>
      </c>
      <c r="U1452" s="22">
        <v>2</v>
      </c>
      <c r="V1452" s="22">
        <v>7</v>
      </c>
      <c r="W1452" s="22">
        <v>5</v>
      </c>
      <c r="X1452" s="22">
        <v>3</v>
      </c>
    </row>
    <row r="1453" spans="19:24">
      <c r="S1453" s="22">
        <v>9088020</v>
      </c>
      <c r="T1453" s="22">
        <v>2</v>
      </c>
      <c r="U1453" s="22">
        <v>2</v>
      </c>
      <c r="V1453" s="22">
        <v>7</v>
      </c>
      <c r="W1453" s="22">
        <v>5</v>
      </c>
      <c r="X1453" s="22">
        <v>4</v>
      </c>
    </row>
    <row r="1454" spans="19:24">
      <c r="S1454" s="22" t="s">
        <v>2134</v>
      </c>
      <c r="T1454" s="22">
        <v>2</v>
      </c>
      <c r="U1454" s="22">
        <v>2</v>
      </c>
      <c r="V1454" s="22">
        <v>7</v>
      </c>
      <c r="W1454" s="22">
        <v>6</v>
      </c>
      <c r="X1454" s="22">
        <v>1</v>
      </c>
    </row>
    <row r="1455" spans="19:24">
      <c r="S1455" s="22" t="s">
        <v>2134</v>
      </c>
      <c r="T1455" s="22">
        <v>2</v>
      </c>
      <c r="U1455" s="22">
        <v>2</v>
      </c>
      <c r="V1455" s="22">
        <v>7</v>
      </c>
      <c r="W1455" s="22">
        <v>6</v>
      </c>
      <c r="X1455" s="22">
        <v>2</v>
      </c>
    </row>
    <row r="1456" spans="19:24">
      <c r="S1456" s="22" t="s">
        <v>2134</v>
      </c>
      <c r="T1456" s="22">
        <v>2</v>
      </c>
      <c r="U1456" s="22">
        <v>2</v>
      </c>
      <c r="V1456" s="22">
        <v>7</v>
      </c>
      <c r="W1456" s="22">
        <v>6</v>
      </c>
      <c r="X1456" s="22">
        <v>3</v>
      </c>
    </row>
    <row r="1457" spans="19:24">
      <c r="S1457" s="22" t="s">
        <v>2134</v>
      </c>
      <c r="T1457" s="22">
        <v>2</v>
      </c>
      <c r="U1457" s="22">
        <v>2</v>
      </c>
      <c r="V1457" s="22">
        <v>7</v>
      </c>
      <c r="W1457" s="22">
        <v>6</v>
      </c>
      <c r="X1457" s="22">
        <v>4</v>
      </c>
    </row>
    <row r="1458" spans="19:24">
      <c r="S1458" s="22" t="s">
        <v>2134</v>
      </c>
      <c r="T1458" s="22">
        <v>2</v>
      </c>
      <c r="U1458" s="22">
        <v>2</v>
      </c>
      <c r="V1458" s="22">
        <v>7</v>
      </c>
      <c r="W1458" s="22">
        <v>7</v>
      </c>
      <c r="X1458" s="22">
        <v>1</v>
      </c>
    </row>
    <row r="1459" spans="19:24">
      <c r="S1459" s="22" t="s">
        <v>2134</v>
      </c>
      <c r="T1459" s="22">
        <v>2</v>
      </c>
      <c r="U1459" s="22">
        <v>2</v>
      </c>
      <c r="V1459" s="22">
        <v>7</v>
      </c>
      <c r="W1459" s="22">
        <v>7</v>
      </c>
      <c r="X1459" s="22">
        <v>2</v>
      </c>
    </row>
    <row r="1460" spans="19:24">
      <c r="S1460" s="22" t="s">
        <v>2134</v>
      </c>
      <c r="T1460" s="22">
        <v>2</v>
      </c>
      <c r="U1460" s="22">
        <v>2</v>
      </c>
      <c r="V1460" s="22">
        <v>7</v>
      </c>
      <c r="W1460" s="22">
        <v>7</v>
      </c>
      <c r="X1460" s="22">
        <v>3</v>
      </c>
    </row>
    <row r="1461" spans="19:24">
      <c r="S1461" s="22" t="s">
        <v>2134</v>
      </c>
      <c r="T1461" s="22">
        <v>2</v>
      </c>
      <c r="U1461" s="22">
        <v>2</v>
      </c>
      <c r="V1461" s="22">
        <v>7</v>
      </c>
      <c r="W1461" s="22">
        <v>7</v>
      </c>
      <c r="X1461" s="22">
        <v>4</v>
      </c>
    </row>
    <row r="1462" spans="19:24">
      <c r="S1462" s="22" t="s">
        <v>2134</v>
      </c>
      <c r="T1462" s="22">
        <v>2</v>
      </c>
      <c r="U1462" s="22">
        <v>2</v>
      </c>
      <c r="V1462" s="22">
        <v>8</v>
      </c>
      <c r="W1462" s="22">
        <v>1</v>
      </c>
      <c r="X1462" s="22">
        <v>1</v>
      </c>
    </row>
    <row r="1463" spans="19:24">
      <c r="S1463" s="22">
        <v>9090109</v>
      </c>
      <c r="T1463" s="22">
        <v>2</v>
      </c>
      <c r="U1463" s="22">
        <v>2</v>
      </c>
      <c r="V1463" s="22">
        <v>8</v>
      </c>
      <c r="W1463" s="22">
        <v>1</v>
      </c>
      <c r="X1463" s="22">
        <v>2</v>
      </c>
    </row>
    <row r="1464" spans="19:24">
      <c r="S1464" s="22" t="s">
        <v>2134</v>
      </c>
      <c r="T1464" s="22">
        <v>2</v>
      </c>
      <c r="U1464" s="22">
        <v>2</v>
      </c>
      <c r="V1464" s="22">
        <v>8</v>
      </c>
      <c r="W1464" s="22">
        <v>1</v>
      </c>
      <c r="X1464" s="22">
        <v>3</v>
      </c>
    </row>
    <row r="1465" spans="19:24">
      <c r="S1465" s="22" t="s">
        <v>2134</v>
      </c>
      <c r="T1465" s="22">
        <v>2</v>
      </c>
      <c r="U1465" s="22">
        <v>2</v>
      </c>
      <c r="V1465" s="22">
        <v>8</v>
      </c>
      <c r="W1465" s="22">
        <v>1</v>
      </c>
      <c r="X1465" s="22">
        <v>4</v>
      </c>
    </row>
    <row r="1466" spans="19:24">
      <c r="S1466" s="22" t="s">
        <v>2813</v>
      </c>
      <c r="T1466" s="22">
        <v>2</v>
      </c>
      <c r="U1466" s="22">
        <v>2</v>
      </c>
      <c r="V1466" s="22">
        <v>8</v>
      </c>
      <c r="W1466" s="22">
        <v>2</v>
      </c>
      <c r="X1466" s="22">
        <v>1</v>
      </c>
    </row>
    <row r="1467" spans="19:24">
      <c r="S1467" s="22" t="s">
        <v>2134</v>
      </c>
      <c r="T1467" s="22">
        <v>2</v>
      </c>
      <c r="U1467" s="22">
        <v>2</v>
      </c>
      <c r="V1467" s="22">
        <v>8</v>
      </c>
      <c r="W1467" s="22">
        <v>2</v>
      </c>
      <c r="X1467" s="22">
        <v>2</v>
      </c>
    </row>
    <row r="1468" spans="19:24">
      <c r="S1468" s="22" t="s">
        <v>2134</v>
      </c>
      <c r="T1468" s="22">
        <v>2</v>
      </c>
      <c r="U1468" s="22">
        <v>2</v>
      </c>
      <c r="V1468" s="22">
        <v>8</v>
      </c>
      <c r="W1468" s="22">
        <v>2</v>
      </c>
      <c r="X1468" s="22">
        <v>3</v>
      </c>
    </row>
    <row r="1469" spans="19:24">
      <c r="S1469" s="22" t="s">
        <v>2134</v>
      </c>
      <c r="T1469" s="22">
        <v>2</v>
      </c>
      <c r="U1469" s="22">
        <v>2</v>
      </c>
      <c r="V1469" s="22">
        <v>8</v>
      </c>
      <c r="W1469" s="22">
        <v>2</v>
      </c>
      <c r="X1469" s="22">
        <v>4</v>
      </c>
    </row>
    <row r="1470" spans="19:24">
      <c r="S1470" s="22" t="s">
        <v>2813</v>
      </c>
      <c r="T1470" s="22">
        <v>2</v>
      </c>
      <c r="U1470" s="22">
        <v>2</v>
      </c>
      <c r="V1470" s="22">
        <v>8</v>
      </c>
      <c r="W1470" s="22">
        <v>3</v>
      </c>
      <c r="X1470" s="22">
        <v>1</v>
      </c>
    </row>
    <row r="1471" spans="19:24">
      <c r="S1471" s="22" t="s">
        <v>2134</v>
      </c>
      <c r="T1471" s="22">
        <v>2</v>
      </c>
      <c r="U1471" s="22">
        <v>2</v>
      </c>
      <c r="V1471" s="22">
        <v>8</v>
      </c>
      <c r="W1471" s="22">
        <v>3</v>
      </c>
      <c r="X1471" s="22">
        <v>2</v>
      </c>
    </row>
    <row r="1472" spans="19:24">
      <c r="S1472" s="22" t="s">
        <v>2134</v>
      </c>
      <c r="T1472" s="22">
        <v>2</v>
      </c>
      <c r="U1472" s="22">
        <v>2</v>
      </c>
      <c r="V1472" s="22">
        <v>8</v>
      </c>
      <c r="W1472" s="22">
        <v>3</v>
      </c>
      <c r="X1472" s="22">
        <v>3</v>
      </c>
    </row>
    <row r="1473" spans="19:24">
      <c r="S1473" s="22" t="s">
        <v>2134</v>
      </c>
      <c r="T1473" s="22">
        <v>2</v>
      </c>
      <c r="U1473" s="22">
        <v>2</v>
      </c>
      <c r="V1473" s="22">
        <v>8</v>
      </c>
      <c r="W1473" s="22">
        <v>3</v>
      </c>
      <c r="X1473" s="22">
        <v>4</v>
      </c>
    </row>
    <row r="1474" spans="19:24">
      <c r="S1474" s="22" t="s">
        <v>2813</v>
      </c>
      <c r="T1474" s="22">
        <v>2</v>
      </c>
      <c r="U1474" s="22">
        <v>2</v>
      </c>
      <c r="V1474" s="22">
        <v>8</v>
      </c>
      <c r="W1474" s="22">
        <v>4</v>
      </c>
      <c r="X1474" s="22">
        <v>1</v>
      </c>
    </row>
    <row r="1475" spans="19:24">
      <c r="S1475" s="22" t="s">
        <v>2134</v>
      </c>
      <c r="T1475" s="22">
        <v>2</v>
      </c>
      <c r="U1475" s="22">
        <v>2</v>
      </c>
      <c r="V1475" s="22">
        <v>8</v>
      </c>
      <c r="W1475" s="22">
        <v>4</v>
      </c>
      <c r="X1475" s="22">
        <v>2</v>
      </c>
    </row>
    <row r="1476" spans="19:24">
      <c r="S1476" s="22" t="s">
        <v>2134</v>
      </c>
      <c r="T1476" s="22">
        <v>2</v>
      </c>
      <c r="U1476" s="22">
        <v>2</v>
      </c>
      <c r="V1476" s="22">
        <v>8</v>
      </c>
      <c r="W1476" s="22">
        <v>4</v>
      </c>
      <c r="X1476" s="22">
        <v>3</v>
      </c>
    </row>
    <row r="1477" spans="19:24">
      <c r="S1477" s="22" t="s">
        <v>2134</v>
      </c>
      <c r="T1477" s="22">
        <v>2</v>
      </c>
      <c r="U1477" s="22">
        <v>2</v>
      </c>
      <c r="V1477" s="22">
        <v>8</v>
      </c>
      <c r="W1477" s="22">
        <v>4</v>
      </c>
      <c r="X1477" s="22">
        <v>4</v>
      </c>
    </row>
    <row r="1478" spans="19:24">
      <c r="S1478" s="22" t="s">
        <v>2813</v>
      </c>
      <c r="T1478" s="22">
        <v>2</v>
      </c>
      <c r="U1478" s="22">
        <v>2</v>
      </c>
      <c r="V1478" s="22">
        <v>8</v>
      </c>
      <c r="W1478" s="22">
        <v>5</v>
      </c>
      <c r="X1478" s="22">
        <v>1</v>
      </c>
    </row>
    <row r="1479" spans="19:24">
      <c r="S1479" s="22" t="s">
        <v>2134</v>
      </c>
      <c r="T1479" s="22">
        <v>2</v>
      </c>
      <c r="U1479" s="22">
        <v>2</v>
      </c>
      <c r="V1479" s="22">
        <v>8</v>
      </c>
      <c r="W1479" s="22">
        <v>5</v>
      </c>
      <c r="X1479" s="22">
        <v>2</v>
      </c>
    </row>
    <row r="1480" spans="19:24">
      <c r="S1480" s="22" t="s">
        <v>2134</v>
      </c>
      <c r="T1480" s="22">
        <v>2</v>
      </c>
      <c r="U1480" s="22">
        <v>2</v>
      </c>
      <c r="V1480" s="22">
        <v>8</v>
      </c>
      <c r="W1480" s="22">
        <v>5</v>
      </c>
      <c r="X1480" s="22">
        <v>3</v>
      </c>
    </row>
    <row r="1481" spans="19:24">
      <c r="S1481" s="22" t="s">
        <v>2134</v>
      </c>
      <c r="T1481" s="22">
        <v>2</v>
      </c>
      <c r="U1481" s="22">
        <v>2</v>
      </c>
      <c r="V1481" s="22">
        <v>8</v>
      </c>
      <c r="W1481" s="22">
        <v>5</v>
      </c>
      <c r="X1481" s="22">
        <v>4</v>
      </c>
    </row>
    <row r="1482" spans="19:24">
      <c r="S1482" s="22" t="s">
        <v>2813</v>
      </c>
      <c r="T1482" s="22">
        <v>2</v>
      </c>
      <c r="U1482" s="22">
        <v>2</v>
      </c>
      <c r="V1482" s="22">
        <v>8</v>
      </c>
      <c r="W1482" s="22">
        <v>6</v>
      </c>
      <c r="X1482" s="22">
        <v>1</v>
      </c>
    </row>
    <row r="1483" spans="19:24">
      <c r="S1483" s="22" t="s">
        <v>2134</v>
      </c>
      <c r="T1483" s="22">
        <v>2</v>
      </c>
      <c r="U1483" s="22">
        <v>2</v>
      </c>
      <c r="V1483" s="22">
        <v>8</v>
      </c>
      <c r="W1483" s="22">
        <v>6</v>
      </c>
      <c r="X1483" s="22">
        <v>2</v>
      </c>
    </row>
    <row r="1484" spans="19:24">
      <c r="S1484" s="22" t="s">
        <v>2134</v>
      </c>
      <c r="T1484" s="22">
        <v>2</v>
      </c>
      <c r="U1484" s="22">
        <v>2</v>
      </c>
      <c r="V1484" s="22">
        <v>8</v>
      </c>
      <c r="W1484" s="22">
        <v>6</v>
      </c>
      <c r="X1484" s="22">
        <v>3</v>
      </c>
    </row>
    <row r="1485" spans="19:24">
      <c r="S1485" s="22" t="s">
        <v>2134</v>
      </c>
      <c r="T1485" s="22">
        <v>2</v>
      </c>
      <c r="U1485" s="22">
        <v>2</v>
      </c>
      <c r="V1485" s="22">
        <v>8</v>
      </c>
      <c r="W1485" s="22">
        <v>6</v>
      </c>
      <c r="X1485" s="22">
        <v>4</v>
      </c>
    </row>
    <row r="1486" spans="19:24">
      <c r="S1486" s="22" t="s">
        <v>2813</v>
      </c>
      <c r="T1486" s="22">
        <v>2</v>
      </c>
      <c r="U1486" s="22">
        <v>2</v>
      </c>
      <c r="V1486" s="22">
        <v>8</v>
      </c>
      <c r="W1486" s="22">
        <v>7</v>
      </c>
      <c r="X1486" s="22">
        <v>1</v>
      </c>
    </row>
    <row r="1487" spans="19:24">
      <c r="S1487" s="22" t="s">
        <v>2134</v>
      </c>
      <c r="T1487" s="22">
        <v>2</v>
      </c>
      <c r="U1487" s="22">
        <v>2</v>
      </c>
      <c r="V1487" s="22">
        <v>8</v>
      </c>
      <c r="W1487" s="22">
        <v>7</v>
      </c>
      <c r="X1487" s="22">
        <v>2</v>
      </c>
    </row>
    <row r="1488" spans="19:24">
      <c r="S1488" s="22" t="s">
        <v>2134</v>
      </c>
      <c r="T1488" s="22">
        <v>2</v>
      </c>
      <c r="U1488" s="22">
        <v>2</v>
      </c>
      <c r="V1488" s="22">
        <v>8</v>
      </c>
      <c r="W1488" s="22">
        <v>7</v>
      </c>
      <c r="X1488" s="22">
        <v>3</v>
      </c>
    </row>
    <row r="1489" spans="19:24">
      <c r="S1489" s="22" t="s">
        <v>2134</v>
      </c>
      <c r="T1489" s="22">
        <v>2</v>
      </c>
      <c r="U1489" s="22">
        <v>2</v>
      </c>
      <c r="V1489" s="22">
        <v>8</v>
      </c>
      <c r="W1489" s="22">
        <v>7</v>
      </c>
      <c r="X1489" s="22">
        <v>4</v>
      </c>
    </row>
    <row r="1490" spans="19:24">
      <c r="S1490" s="22" t="s">
        <v>2134</v>
      </c>
      <c r="T1490" s="22">
        <v>2</v>
      </c>
      <c r="U1490" s="22">
        <v>2</v>
      </c>
      <c r="V1490" s="22">
        <v>9</v>
      </c>
      <c r="W1490" s="22">
        <v>1</v>
      </c>
      <c r="X1490" s="22">
        <v>1</v>
      </c>
    </row>
    <row r="1491" spans="19:24">
      <c r="S1491" s="22">
        <v>9072524</v>
      </c>
      <c r="T1491" s="22">
        <v>2</v>
      </c>
      <c r="U1491" s="22">
        <v>2</v>
      </c>
      <c r="V1491" s="22">
        <v>9</v>
      </c>
      <c r="W1491" s="22">
        <v>1</v>
      </c>
      <c r="X1491" s="22">
        <v>2</v>
      </c>
    </row>
    <row r="1492" spans="19:24">
      <c r="S1492" s="22">
        <v>9072525</v>
      </c>
      <c r="T1492" s="22">
        <v>2</v>
      </c>
      <c r="U1492" s="22">
        <v>2</v>
      </c>
      <c r="V1492" s="22">
        <v>9</v>
      </c>
      <c r="W1492" s="22">
        <v>1</v>
      </c>
      <c r="X1492" s="22">
        <v>3</v>
      </c>
    </row>
    <row r="1493" spans="19:24">
      <c r="S1493" s="22">
        <v>9072526</v>
      </c>
      <c r="T1493" s="22">
        <v>2</v>
      </c>
      <c r="U1493" s="22">
        <v>2</v>
      </c>
      <c r="V1493" s="22">
        <v>9</v>
      </c>
      <c r="W1493" s="22">
        <v>1</v>
      </c>
      <c r="X1493" s="22">
        <v>4</v>
      </c>
    </row>
    <row r="1494" spans="19:24">
      <c r="S1494" s="22" t="s">
        <v>2813</v>
      </c>
      <c r="T1494" s="22">
        <v>2</v>
      </c>
      <c r="U1494" s="22">
        <v>2</v>
      </c>
      <c r="V1494" s="22">
        <v>9</v>
      </c>
      <c r="W1494" s="22">
        <v>2</v>
      </c>
      <c r="X1494" s="22">
        <v>1</v>
      </c>
    </row>
    <row r="1495" spans="19:24">
      <c r="S1495" s="22" t="s">
        <v>2134</v>
      </c>
      <c r="T1495" s="22">
        <v>2</v>
      </c>
      <c r="U1495" s="22">
        <v>2</v>
      </c>
      <c r="V1495" s="22">
        <v>9</v>
      </c>
      <c r="W1495" s="22">
        <v>2</v>
      </c>
      <c r="X1495" s="22">
        <v>2</v>
      </c>
    </row>
    <row r="1496" spans="19:24">
      <c r="S1496" s="22" t="s">
        <v>2134</v>
      </c>
      <c r="T1496" s="22">
        <v>2</v>
      </c>
      <c r="U1496" s="22">
        <v>2</v>
      </c>
      <c r="V1496" s="22">
        <v>9</v>
      </c>
      <c r="W1496" s="22">
        <v>2</v>
      </c>
      <c r="X1496" s="22">
        <v>3</v>
      </c>
    </row>
    <row r="1497" spans="19:24">
      <c r="S1497" s="22" t="s">
        <v>2134</v>
      </c>
      <c r="T1497" s="22">
        <v>2</v>
      </c>
      <c r="U1497" s="22">
        <v>2</v>
      </c>
      <c r="V1497" s="22">
        <v>9</v>
      </c>
      <c r="W1497" s="22">
        <v>2</v>
      </c>
      <c r="X1497" s="22">
        <v>4</v>
      </c>
    </row>
    <row r="1498" spans="19:24">
      <c r="S1498" s="22" t="s">
        <v>2813</v>
      </c>
      <c r="T1498" s="22">
        <v>2</v>
      </c>
      <c r="U1498" s="22">
        <v>2</v>
      </c>
      <c r="V1498" s="22">
        <v>9</v>
      </c>
      <c r="W1498" s="22">
        <v>3</v>
      </c>
      <c r="X1498" s="22">
        <v>1</v>
      </c>
    </row>
    <row r="1499" spans="19:24">
      <c r="S1499" s="22" t="s">
        <v>2134</v>
      </c>
      <c r="T1499" s="22">
        <v>2</v>
      </c>
      <c r="U1499" s="22">
        <v>2</v>
      </c>
      <c r="V1499" s="22">
        <v>9</v>
      </c>
      <c r="W1499" s="22">
        <v>3</v>
      </c>
      <c r="X1499" s="22">
        <v>2</v>
      </c>
    </row>
    <row r="1500" spans="19:24">
      <c r="S1500" s="22" t="s">
        <v>2134</v>
      </c>
      <c r="T1500" s="22">
        <v>2</v>
      </c>
      <c r="U1500" s="22">
        <v>2</v>
      </c>
      <c r="V1500" s="22">
        <v>9</v>
      </c>
      <c r="W1500" s="22">
        <v>3</v>
      </c>
      <c r="X1500" s="22">
        <v>3</v>
      </c>
    </row>
    <row r="1501" spans="19:24">
      <c r="S1501" s="22" t="s">
        <v>2134</v>
      </c>
      <c r="T1501" s="22">
        <v>2</v>
      </c>
      <c r="U1501" s="22">
        <v>2</v>
      </c>
      <c r="V1501" s="22">
        <v>9</v>
      </c>
      <c r="W1501" s="22">
        <v>3</v>
      </c>
      <c r="X1501" s="22">
        <v>4</v>
      </c>
    </row>
    <row r="1502" spans="19:24">
      <c r="S1502" s="22" t="s">
        <v>2813</v>
      </c>
      <c r="T1502" s="22">
        <v>2</v>
      </c>
      <c r="U1502" s="22">
        <v>2</v>
      </c>
      <c r="V1502" s="22">
        <v>9</v>
      </c>
      <c r="W1502" s="22">
        <v>4</v>
      </c>
      <c r="X1502" s="22">
        <v>1</v>
      </c>
    </row>
    <row r="1503" spans="19:24">
      <c r="S1503" s="22" t="s">
        <v>2134</v>
      </c>
      <c r="T1503" s="22">
        <v>2</v>
      </c>
      <c r="U1503" s="22">
        <v>2</v>
      </c>
      <c r="V1503" s="22">
        <v>9</v>
      </c>
      <c r="W1503" s="22">
        <v>4</v>
      </c>
      <c r="X1503" s="22">
        <v>2</v>
      </c>
    </row>
    <row r="1504" spans="19:24">
      <c r="S1504" s="22" t="s">
        <v>2134</v>
      </c>
      <c r="T1504" s="22">
        <v>2</v>
      </c>
      <c r="U1504" s="22">
        <v>2</v>
      </c>
      <c r="V1504" s="22">
        <v>9</v>
      </c>
      <c r="W1504" s="22">
        <v>4</v>
      </c>
      <c r="X1504" s="22">
        <v>3</v>
      </c>
    </row>
    <row r="1505" spans="19:24">
      <c r="S1505" s="22" t="s">
        <v>2134</v>
      </c>
      <c r="T1505" s="22">
        <v>2</v>
      </c>
      <c r="U1505" s="22">
        <v>2</v>
      </c>
      <c r="V1505" s="22">
        <v>9</v>
      </c>
      <c r="W1505" s="22">
        <v>4</v>
      </c>
      <c r="X1505" s="22">
        <v>4</v>
      </c>
    </row>
    <row r="1506" spans="19:24">
      <c r="S1506" s="22" t="s">
        <v>2813</v>
      </c>
      <c r="T1506" s="22">
        <v>2</v>
      </c>
      <c r="U1506" s="22">
        <v>2</v>
      </c>
      <c r="V1506" s="22">
        <v>9</v>
      </c>
      <c r="W1506" s="22">
        <v>5</v>
      </c>
      <c r="X1506" s="22">
        <v>1</v>
      </c>
    </row>
    <row r="1507" spans="19:24">
      <c r="S1507" s="22" t="s">
        <v>2134</v>
      </c>
      <c r="T1507" s="22">
        <v>2</v>
      </c>
      <c r="U1507" s="22">
        <v>2</v>
      </c>
      <c r="V1507" s="22">
        <v>9</v>
      </c>
      <c r="W1507" s="22">
        <v>5</v>
      </c>
      <c r="X1507" s="22">
        <v>2</v>
      </c>
    </row>
    <row r="1508" spans="19:24">
      <c r="S1508" s="22" t="s">
        <v>2134</v>
      </c>
      <c r="T1508" s="22">
        <v>2</v>
      </c>
      <c r="U1508" s="22">
        <v>2</v>
      </c>
      <c r="V1508" s="22">
        <v>9</v>
      </c>
      <c r="W1508" s="22">
        <v>5</v>
      </c>
      <c r="X1508" s="22">
        <v>3</v>
      </c>
    </row>
    <row r="1509" spans="19:24">
      <c r="S1509" s="22" t="s">
        <v>2134</v>
      </c>
      <c r="T1509" s="22">
        <v>2</v>
      </c>
      <c r="U1509" s="22">
        <v>2</v>
      </c>
      <c r="V1509" s="22">
        <v>9</v>
      </c>
      <c r="W1509" s="22">
        <v>5</v>
      </c>
      <c r="X1509" s="22">
        <v>4</v>
      </c>
    </row>
    <row r="1510" spans="19:24">
      <c r="S1510" s="22" t="s">
        <v>2813</v>
      </c>
      <c r="T1510" s="22">
        <v>2</v>
      </c>
      <c r="U1510" s="22">
        <v>2</v>
      </c>
      <c r="V1510" s="22">
        <v>9</v>
      </c>
      <c r="W1510" s="22">
        <v>6</v>
      </c>
      <c r="X1510" s="22">
        <v>1</v>
      </c>
    </row>
    <row r="1511" spans="19:24">
      <c r="S1511" s="22" t="s">
        <v>2134</v>
      </c>
      <c r="T1511" s="22">
        <v>2</v>
      </c>
      <c r="U1511" s="22">
        <v>2</v>
      </c>
      <c r="V1511" s="22">
        <v>9</v>
      </c>
      <c r="W1511" s="22">
        <v>6</v>
      </c>
      <c r="X1511" s="22">
        <v>2</v>
      </c>
    </row>
    <row r="1512" spans="19:24">
      <c r="S1512" s="22" t="s">
        <v>2134</v>
      </c>
      <c r="T1512" s="22">
        <v>2</v>
      </c>
      <c r="U1512" s="22">
        <v>2</v>
      </c>
      <c r="V1512" s="22">
        <v>9</v>
      </c>
      <c r="W1512" s="22">
        <v>6</v>
      </c>
      <c r="X1512" s="22">
        <v>3</v>
      </c>
    </row>
    <row r="1513" spans="19:24">
      <c r="S1513" s="22" t="s">
        <v>2134</v>
      </c>
      <c r="T1513" s="22">
        <v>2</v>
      </c>
      <c r="U1513" s="22">
        <v>2</v>
      </c>
      <c r="V1513" s="22">
        <v>9</v>
      </c>
      <c r="W1513" s="22">
        <v>6</v>
      </c>
      <c r="X1513" s="22">
        <v>4</v>
      </c>
    </row>
    <row r="1514" spans="19:24">
      <c r="S1514" s="22" t="s">
        <v>2813</v>
      </c>
      <c r="T1514" s="22">
        <v>2</v>
      </c>
      <c r="U1514" s="22">
        <v>2</v>
      </c>
      <c r="V1514" s="22">
        <v>9</v>
      </c>
      <c r="W1514" s="22">
        <v>7</v>
      </c>
      <c r="X1514" s="22">
        <v>1</v>
      </c>
    </row>
    <row r="1515" spans="19:24">
      <c r="S1515" s="22" t="s">
        <v>2134</v>
      </c>
      <c r="T1515" s="22">
        <v>2</v>
      </c>
      <c r="U1515" s="22">
        <v>2</v>
      </c>
      <c r="V1515" s="22">
        <v>9</v>
      </c>
      <c r="W1515" s="22">
        <v>7</v>
      </c>
      <c r="X1515" s="22">
        <v>2</v>
      </c>
    </row>
    <row r="1516" spans="19:24">
      <c r="S1516" s="22" t="s">
        <v>2134</v>
      </c>
      <c r="T1516" s="22">
        <v>2</v>
      </c>
      <c r="U1516" s="22">
        <v>2</v>
      </c>
      <c r="V1516" s="22">
        <v>9</v>
      </c>
      <c r="W1516" s="22">
        <v>7</v>
      </c>
      <c r="X1516" s="22">
        <v>3</v>
      </c>
    </row>
    <row r="1517" spans="19:24">
      <c r="S1517" s="22" t="s">
        <v>2134</v>
      </c>
      <c r="T1517" s="22">
        <v>2</v>
      </c>
      <c r="U1517" s="22">
        <v>2</v>
      </c>
      <c r="V1517" s="22">
        <v>9</v>
      </c>
      <c r="W1517" s="22">
        <v>7</v>
      </c>
      <c r="X1517" s="22">
        <v>4</v>
      </c>
    </row>
    <row r="1518" spans="19:24">
      <c r="S1518" s="22" t="s">
        <v>2819</v>
      </c>
      <c r="T1518" s="22">
        <v>2</v>
      </c>
      <c r="U1518" s="22">
        <v>3</v>
      </c>
      <c r="V1518" s="22">
        <v>1</v>
      </c>
      <c r="W1518" s="22">
        <v>1</v>
      </c>
      <c r="X1518" s="22">
        <v>1</v>
      </c>
    </row>
    <row r="1519" spans="19:24">
      <c r="S1519" s="22" t="s">
        <v>2818</v>
      </c>
      <c r="T1519" s="22">
        <v>2</v>
      </c>
      <c r="U1519" s="22">
        <v>3</v>
      </c>
      <c r="V1519" s="22">
        <v>1</v>
      </c>
      <c r="W1519" s="22">
        <v>1</v>
      </c>
      <c r="X1519" s="22">
        <v>2</v>
      </c>
    </row>
    <row r="1520" spans="19:24">
      <c r="S1520" s="22" t="s">
        <v>2818</v>
      </c>
      <c r="T1520" s="22">
        <v>2</v>
      </c>
      <c r="U1520" s="22">
        <v>3</v>
      </c>
      <c r="V1520" s="22">
        <v>1</v>
      </c>
      <c r="W1520" s="22">
        <v>1</v>
      </c>
      <c r="X1520" s="22">
        <v>3</v>
      </c>
    </row>
    <row r="1521" spans="19:24">
      <c r="S1521" s="22" t="s">
        <v>2818</v>
      </c>
      <c r="T1521" s="22">
        <v>2</v>
      </c>
      <c r="U1521" s="22">
        <v>3</v>
      </c>
      <c r="V1521" s="22">
        <v>1</v>
      </c>
      <c r="W1521" s="22">
        <v>1</v>
      </c>
      <c r="X1521" s="22">
        <v>4</v>
      </c>
    </row>
    <row r="1522" spans="19:24">
      <c r="S1522" s="22" t="s">
        <v>2818</v>
      </c>
      <c r="T1522" s="22">
        <v>2</v>
      </c>
      <c r="U1522" s="22">
        <v>3</v>
      </c>
      <c r="V1522" s="22">
        <v>1</v>
      </c>
      <c r="W1522" s="22">
        <v>2</v>
      </c>
      <c r="X1522" s="22">
        <v>1</v>
      </c>
    </row>
    <row r="1523" spans="19:24">
      <c r="S1523" s="22" t="s">
        <v>2818</v>
      </c>
      <c r="T1523" s="22">
        <v>2</v>
      </c>
      <c r="U1523" s="22">
        <v>3</v>
      </c>
      <c r="V1523" s="22">
        <v>1</v>
      </c>
      <c r="W1523" s="22">
        <v>2</v>
      </c>
      <c r="X1523" s="22">
        <v>2</v>
      </c>
    </row>
    <row r="1524" spans="19:24">
      <c r="S1524" s="22" t="s">
        <v>2818</v>
      </c>
      <c r="T1524" s="22">
        <v>2</v>
      </c>
      <c r="U1524" s="22">
        <v>3</v>
      </c>
      <c r="V1524" s="22">
        <v>1</v>
      </c>
      <c r="W1524" s="22">
        <v>2</v>
      </c>
      <c r="X1524" s="22">
        <v>3</v>
      </c>
    </row>
    <row r="1525" spans="19:24">
      <c r="S1525" s="22" t="s">
        <v>2818</v>
      </c>
      <c r="T1525" s="22">
        <v>2</v>
      </c>
      <c r="U1525" s="22">
        <v>3</v>
      </c>
      <c r="V1525" s="22">
        <v>1</v>
      </c>
      <c r="W1525" s="22">
        <v>2</v>
      </c>
      <c r="X1525" s="22">
        <v>4</v>
      </c>
    </row>
    <row r="1526" spans="19:24">
      <c r="S1526" s="22" t="s">
        <v>2818</v>
      </c>
      <c r="T1526" s="22">
        <v>2</v>
      </c>
      <c r="U1526" s="22">
        <v>3</v>
      </c>
      <c r="V1526" s="22">
        <v>1</v>
      </c>
      <c r="W1526" s="22">
        <v>3</v>
      </c>
      <c r="X1526" s="22">
        <v>1</v>
      </c>
    </row>
    <row r="1527" spans="19:24">
      <c r="S1527" s="22" t="s">
        <v>2818</v>
      </c>
      <c r="T1527" s="22">
        <v>2</v>
      </c>
      <c r="U1527" s="22">
        <v>3</v>
      </c>
      <c r="V1527" s="22">
        <v>1</v>
      </c>
      <c r="W1527" s="22">
        <v>3</v>
      </c>
      <c r="X1527" s="22">
        <v>2</v>
      </c>
    </row>
    <row r="1528" spans="19:24">
      <c r="S1528" s="22" t="s">
        <v>2818</v>
      </c>
      <c r="T1528" s="22">
        <v>2</v>
      </c>
      <c r="U1528" s="22">
        <v>3</v>
      </c>
      <c r="V1528" s="22">
        <v>1</v>
      </c>
      <c r="W1528" s="22">
        <v>3</v>
      </c>
      <c r="X1528" s="22">
        <v>3</v>
      </c>
    </row>
    <row r="1529" spans="19:24">
      <c r="S1529" s="22" t="s">
        <v>2818</v>
      </c>
      <c r="T1529" s="22">
        <v>2</v>
      </c>
      <c r="U1529" s="22">
        <v>3</v>
      </c>
      <c r="V1529" s="22">
        <v>1</v>
      </c>
      <c r="W1529" s="22">
        <v>3</v>
      </c>
      <c r="X1529" s="22">
        <v>4</v>
      </c>
    </row>
    <row r="1530" spans="19:24">
      <c r="S1530" s="22" t="s">
        <v>2818</v>
      </c>
      <c r="T1530" s="22">
        <v>2</v>
      </c>
      <c r="U1530" s="22">
        <v>3</v>
      </c>
      <c r="V1530" s="22">
        <v>1</v>
      </c>
      <c r="W1530" s="22">
        <v>4</v>
      </c>
      <c r="X1530" s="22">
        <v>1</v>
      </c>
    </row>
    <row r="1531" spans="19:24">
      <c r="S1531" s="22" t="s">
        <v>2818</v>
      </c>
      <c r="T1531" s="22">
        <v>2</v>
      </c>
      <c r="U1531" s="22">
        <v>3</v>
      </c>
      <c r="V1531" s="22">
        <v>1</v>
      </c>
      <c r="W1531" s="22">
        <v>4</v>
      </c>
      <c r="X1531" s="22">
        <v>2</v>
      </c>
    </row>
    <row r="1532" spans="19:24">
      <c r="S1532" s="22" t="s">
        <v>2818</v>
      </c>
      <c r="T1532" s="22">
        <v>2</v>
      </c>
      <c r="U1532" s="22">
        <v>3</v>
      </c>
      <c r="V1532" s="22">
        <v>1</v>
      </c>
      <c r="W1532" s="22">
        <v>4</v>
      </c>
      <c r="X1532" s="22">
        <v>3</v>
      </c>
    </row>
    <row r="1533" spans="19:24">
      <c r="S1533" s="22" t="s">
        <v>2818</v>
      </c>
      <c r="T1533" s="22">
        <v>2</v>
      </c>
      <c r="U1533" s="22">
        <v>3</v>
      </c>
      <c r="V1533" s="22">
        <v>1</v>
      </c>
      <c r="W1533" s="22">
        <v>4</v>
      </c>
      <c r="X1533" s="22">
        <v>4</v>
      </c>
    </row>
    <row r="1534" spans="19:24">
      <c r="S1534" s="22" t="s">
        <v>2818</v>
      </c>
      <c r="T1534" s="22">
        <v>2</v>
      </c>
      <c r="U1534" s="22">
        <v>3</v>
      </c>
      <c r="V1534" s="22">
        <v>1</v>
      </c>
      <c r="W1534" s="22">
        <v>5</v>
      </c>
      <c r="X1534" s="22">
        <v>1</v>
      </c>
    </row>
    <row r="1535" spans="19:24">
      <c r="S1535" s="22" t="s">
        <v>2818</v>
      </c>
      <c r="T1535" s="22">
        <v>2</v>
      </c>
      <c r="U1535" s="22">
        <v>3</v>
      </c>
      <c r="V1535" s="22">
        <v>1</v>
      </c>
      <c r="W1535" s="22">
        <v>5</v>
      </c>
      <c r="X1535" s="22">
        <v>2</v>
      </c>
    </row>
    <row r="1536" spans="19:24">
      <c r="S1536" s="22" t="s">
        <v>2818</v>
      </c>
      <c r="T1536" s="22">
        <v>2</v>
      </c>
      <c r="U1536" s="22">
        <v>3</v>
      </c>
      <c r="V1536" s="22">
        <v>1</v>
      </c>
      <c r="W1536" s="22">
        <v>5</v>
      </c>
      <c r="X1536" s="22">
        <v>3</v>
      </c>
    </row>
    <row r="1537" spans="19:24">
      <c r="S1537" s="22" t="s">
        <v>2818</v>
      </c>
      <c r="T1537" s="22">
        <v>2</v>
      </c>
      <c r="U1537" s="22">
        <v>3</v>
      </c>
      <c r="V1537" s="22">
        <v>1</v>
      </c>
      <c r="W1537" s="22">
        <v>5</v>
      </c>
      <c r="X1537" s="22">
        <v>4</v>
      </c>
    </row>
    <row r="1538" spans="19:24">
      <c r="S1538" s="22" t="s">
        <v>2818</v>
      </c>
      <c r="T1538" s="22">
        <v>2</v>
      </c>
      <c r="U1538" s="22">
        <v>3</v>
      </c>
      <c r="V1538" s="22">
        <v>1</v>
      </c>
      <c r="W1538" s="22">
        <v>6</v>
      </c>
      <c r="X1538" s="22">
        <v>1</v>
      </c>
    </row>
    <row r="1539" spans="19:24">
      <c r="S1539" s="22" t="s">
        <v>2818</v>
      </c>
      <c r="T1539" s="22">
        <v>2</v>
      </c>
      <c r="U1539" s="22">
        <v>3</v>
      </c>
      <c r="V1539" s="22">
        <v>1</v>
      </c>
      <c r="W1539" s="22">
        <v>6</v>
      </c>
      <c r="X1539" s="22">
        <v>2</v>
      </c>
    </row>
    <row r="1540" spans="19:24">
      <c r="S1540" s="22" t="s">
        <v>2818</v>
      </c>
      <c r="T1540" s="22">
        <v>2</v>
      </c>
      <c r="U1540" s="22">
        <v>3</v>
      </c>
      <c r="V1540" s="22">
        <v>1</v>
      </c>
      <c r="W1540" s="22">
        <v>6</v>
      </c>
      <c r="X1540" s="22">
        <v>3</v>
      </c>
    </row>
    <row r="1541" spans="19:24">
      <c r="S1541" s="22" t="s">
        <v>2818</v>
      </c>
      <c r="T1541" s="22">
        <v>2</v>
      </c>
      <c r="U1541" s="22">
        <v>3</v>
      </c>
      <c r="V1541" s="22">
        <v>1</v>
      </c>
      <c r="W1541" s="22">
        <v>6</v>
      </c>
      <c r="X1541" s="22">
        <v>4</v>
      </c>
    </row>
    <row r="1542" spans="19:24">
      <c r="S1542" s="22" t="s">
        <v>2818</v>
      </c>
      <c r="T1542" s="22">
        <v>2</v>
      </c>
      <c r="U1542" s="22">
        <v>3</v>
      </c>
      <c r="V1542" s="22">
        <v>1</v>
      </c>
      <c r="W1542" s="22">
        <v>7</v>
      </c>
      <c r="X1542" s="22">
        <v>1</v>
      </c>
    </row>
    <row r="1543" spans="19:24">
      <c r="S1543" s="22" t="s">
        <v>2818</v>
      </c>
      <c r="T1543" s="22">
        <v>2</v>
      </c>
      <c r="U1543" s="22">
        <v>3</v>
      </c>
      <c r="V1543" s="22">
        <v>1</v>
      </c>
      <c r="W1543" s="22">
        <v>7</v>
      </c>
      <c r="X1543" s="22">
        <v>2</v>
      </c>
    </row>
    <row r="1544" spans="19:24">
      <c r="S1544" s="22" t="s">
        <v>2818</v>
      </c>
      <c r="T1544" s="22">
        <v>2</v>
      </c>
      <c r="U1544" s="22">
        <v>3</v>
      </c>
      <c r="V1544" s="22">
        <v>1</v>
      </c>
      <c r="W1544" s="22">
        <v>7</v>
      </c>
      <c r="X1544" s="22">
        <v>3</v>
      </c>
    </row>
    <row r="1545" spans="19:24">
      <c r="S1545" s="22" t="s">
        <v>2818</v>
      </c>
      <c r="T1545" s="22">
        <v>2</v>
      </c>
      <c r="U1545" s="22">
        <v>3</v>
      </c>
      <c r="V1545" s="22">
        <v>1</v>
      </c>
      <c r="W1545" s="22">
        <v>7</v>
      </c>
      <c r="X1545" s="22">
        <v>4</v>
      </c>
    </row>
    <row r="1546" spans="19:24">
      <c r="S1546" s="22" t="s">
        <v>2134</v>
      </c>
      <c r="T1546" s="22">
        <v>2</v>
      </c>
      <c r="U1546" s="22">
        <v>3</v>
      </c>
      <c r="V1546" s="22">
        <v>2</v>
      </c>
      <c r="W1546" s="22">
        <v>1</v>
      </c>
      <c r="X1546" s="22">
        <v>1</v>
      </c>
    </row>
    <row r="1547" spans="19:24">
      <c r="S1547" s="22" t="s">
        <v>2134</v>
      </c>
      <c r="T1547" s="22">
        <v>2</v>
      </c>
      <c r="U1547" s="22">
        <v>3</v>
      </c>
      <c r="V1547" s="22">
        <v>2</v>
      </c>
      <c r="W1547" s="22">
        <v>1</v>
      </c>
      <c r="X1547" s="22">
        <v>2</v>
      </c>
    </row>
    <row r="1548" spans="19:24">
      <c r="S1548" s="22" t="s">
        <v>2134</v>
      </c>
      <c r="T1548" s="22">
        <v>2</v>
      </c>
      <c r="U1548" s="22">
        <v>3</v>
      </c>
      <c r="V1548" s="22">
        <v>2</v>
      </c>
      <c r="W1548" s="22">
        <v>1</v>
      </c>
      <c r="X1548" s="22">
        <v>3</v>
      </c>
    </row>
    <row r="1549" spans="19:24">
      <c r="S1549" s="22" t="s">
        <v>2134</v>
      </c>
      <c r="T1549" s="22">
        <v>2</v>
      </c>
      <c r="U1549" s="22">
        <v>3</v>
      </c>
      <c r="V1549" s="22">
        <v>2</v>
      </c>
      <c r="W1549" s="22">
        <v>1</v>
      </c>
      <c r="X1549" s="22">
        <v>4</v>
      </c>
    </row>
    <row r="1550" spans="19:24">
      <c r="S1550" s="22" t="s">
        <v>2813</v>
      </c>
      <c r="T1550" s="22">
        <v>2</v>
      </c>
      <c r="U1550" s="22">
        <v>3</v>
      </c>
      <c r="V1550" s="22">
        <v>2</v>
      </c>
      <c r="W1550" s="22">
        <v>2</v>
      </c>
      <c r="X1550" s="22">
        <v>1</v>
      </c>
    </row>
    <row r="1551" spans="19:24">
      <c r="S1551" s="22" t="s">
        <v>2134</v>
      </c>
      <c r="T1551" s="22">
        <v>2</v>
      </c>
      <c r="U1551" s="22">
        <v>3</v>
      </c>
      <c r="V1551" s="22">
        <v>2</v>
      </c>
      <c r="W1551" s="22">
        <v>2</v>
      </c>
      <c r="X1551" s="22">
        <v>2</v>
      </c>
    </row>
    <row r="1552" spans="19:24">
      <c r="S1552" s="22" t="s">
        <v>2134</v>
      </c>
      <c r="T1552" s="22">
        <v>2</v>
      </c>
      <c r="U1552" s="22">
        <v>3</v>
      </c>
      <c r="V1552" s="22">
        <v>2</v>
      </c>
      <c r="W1552" s="22">
        <v>2</v>
      </c>
      <c r="X1552" s="22">
        <v>3</v>
      </c>
    </row>
    <row r="1553" spans="19:24">
      <c r="S1553" s="22" t="s">
        <v>2134</v>
      </c>
      <c r="T1553" s="22">
        <v>2</v>
      </c>
      <c r="U1553" s="22">
        <v>3</v>
      </c>
      <c r="V1553" s="22">
        <v>2</v>
      </c>
      <c r="W1553" s="22">
        <v>2</v>
      </c>
      <c r="X1553" s="22">
        <v>4</v>
      </c>
    </row>
    <row r="1554" spans="19:24">
      <c r="S1554" s="22" t="s">
        <v>2813</v>
      </c>
      <c r="T1554" s="22">
        <v>2</v>
      </c>
      <c r="U1554" s="22">
        <v>3</v>
      </c>
      <c r="V1554" s="22">
        <v>2</v>
      </c>
      <c r="W1554" s="22">
        <v>3</v>
      </c>
      <c r="X1554" s="22">
        <v>1</v>
      </c>
    </row>
    <row r="1555" spans="19:24">
      <c r="S1555" s="22" t="s">
        <v>2134</v>
      </c>
      <c r="T1555" s="22">
        <v>2</v>
      </c>
      <c r="U1555" s="22">
        <v>3</v>
      </c>
      <c r="V1555" s="22">
        <v>2</v>
      </c>
      <c r="W1555" s="22">
        <v>3</v>
      </c>
      <c r="X1555" s="22">
        <v>2</v>
      </c>
    </row>
    <row r="1556" spans="19:24">
      <c r="S1556" s="22" t="s">
        <v>2134</v>
      </c>
      <c r="T1556" s="22">
        <v>2</v>
      </c>
      <c r="U1556" s="22">
        <v>3</v>
      </c>
      <c r="V1556" s="22">
        <v>2</v>
      </c>
      <c r="W1556" s="22">
        <v>3</v>
      </c>
      <c r="X1556" s="22">
        <v>3</v>
      </c>
    </row>
    <row r="1557" spans="19:24">
      <c r="S1557" s="22" t="s">
        <v>2134</v>
      </c>
      <c r="T1557" s="22">
        <v>2</v>
      </c>
      <c r="U1557" s="22">
        <v>3</v>
      </c>
      <c r="V1557" s="22">
        <v>2</v>
      </c>
      <c r="W1557" s="22">
        <v>3</v>
      </c>
      <c r="X1557" s="22">
        <v>4</v>
      </c>
    </row>
    <row r="1558" spans="19:24">
      <c r="S1558" s="22" t="s">
        <v>2813</v>
      </c>
      <c r="T1558" s="22">
        <v>2</v>
      </c>
      <c r="U1558" s="22">
        <v>3</v>
      </c>
      <c r="V1558" s="22">
        <v>2</v>
      </c>
      <c r="W1558" s="22">
        <v>4</v>
      </c>
      <c r="X1558" s="22">
        <v>1</v>
      </c>
    </row>
    <row r="1559" spans="19:24">
      <c r="S1559" s="22" t="s">
        <v>2134</v>
      </c>
      <c r="T1559" s="22">
        <v>2</v>
      </c>
      <c r="U1559" s="22">
        <v>3</v>
      </c>
      <c r="V1559" s="22">
        <v>2</v>
      </c>
      <c r="W1559" s="22">
        <v>4</v>
      </c>
      <c r="X1559" s="22">
        <v>2</v>
      </c>
    </row>
    <row r="1560" spans="19:24">
      <c r="S1560" s="22" t="s">
        <v>2134</v>
      </c>
      <c r="T1560" s="22">
        <v>2</v>
      </c>
      <c r="U1560" s="22">
        <v>3</v>
      </c>
      <c r="V1560" s="22">
        <v>2</v>
      </c>
      <c r="W1560" s="22">
        <v>4</v>
      </c>
      <c r="X1560" s="22">
        <v>3</v>
      </c>
    </row>
    <row r="1561" spans="19:24">
      <c r="S1561" s="22" t="s">
        <v>2134</v>
      </c>
      <c r="T1561" s="22">
        <v>2</v>
      </c>
      <c r="U1561" s="22">
        <v>3</v>
      </c>
      <c r="V1561" s="22">
        <v>2</v>
      </c>
      <c r="W1561" s="22">
        <v>4</v>
      </c>
      <c r="X1561" s="22">
        <v>4</v>
      </c>
    </row>
    <row r="1562" spans="19:24">
      <c r="S1562" s="22" t="s">
        <v>2813</v>
      </c>
      <c r="T1562" s="22">
        <v>2</v>
      </c>
      <c r="U1562" s="22">
        <v>3</v>
      </c>
      <c r="V1562" s="22">
        <v>2</v>
      </c>
      <c r="W1562" s="22">
        <v>5</v>
      </c>
      <c r="X1562" s="22">
        <v>1</v>
      </c>
    </row>
    <row r="1563" spans="19:24">
      <c r="S1563" s="22" t="s">
        <v>2134</v>
      </c>
      <c r="T1563" s="22">
        <v>2</v>
      </c>
      <c r="U1563" s="22">
        <v>3</v>
      </c>
      <c r="V1563" s="22">
        <v>2</v>
      </c>
      <c r="W1563" s="22">
        <v>5</v>
      </c>
      <c r="X1563" s="22">
        <v>2</v>
      </c>
    </row>
    <row r="1564" spans="19:24">
      <c r="S1564" s="22" t="s">
        <v>2134</v>
      </c>
      <c r="T1564" s="22">
        <v>2</v>
      </c>
      <c r="U1564" s="22">
        <v>3</v>
      </c>
      <c r="V1564" s="22">
        <v>2</v>
      </c>
      <c r="W1564" s="22">
        <v>5</v>
      </c>
      <c r="X1564" s="22">
        <v>3</v>
      </c>
    </row>
    <row r="1565" spans="19:24">
      <c r="S1565" s="22" t="s">
        <v>2134</v>
      </c>
      <c r="T1565" s="22">
        <v>2</v>
      </c>
      <c r="U1565" s="22">
        <v>3</v>
      </c>
      <c r="V1565" s="22">
        <v>2</v>
      </c>
      <c r="W1565" s="22">
        <v>5</v>
      </c>
      <c r="X1565" s="22">
        <v>4</v>
      </c>
    </row>
    <row r="1566" spans="19:24">
      <c r="S1566" s="22" t="s">
        <v>2813</v>
      </c>
      <c r="T1566" s="22">
        <v>2</v>
      </c>
      <c r="U1566" s="22">
        <v>3</v>
      </c>
      <c r="V1566" s="22">
        <v>2</v>
      </c>
      <c r="W1566" s="22">
        <v>6</v>
      </c>
      <c r="X1566" s="22">
        <v>1</v>
      </c>
    </row>
    <row r="1567" spans="19:24">
      <c r="S1567" s="22" t="s">
        <v>2134</v>
      </c>
      <c r="T1567" s="22">
        <v>2</v>
      </c>
      <c r="U1567" s="22">
        <v>3</v>
      </c>
      <c r="V1567" s="22">
        <v>2</v>
      </c>
      <c r="W1567" s="22">
        <v>6</v>
      </c>
      <c r="X1567" s="22">
        <v>2</v>
      </c>
    </row>
    <row r="1568" spans="19:24">
      <c r="S1568" s="22" t="s">
        <v>2134</v>
      </c>
      <c r="T1568" s="22">
        <v>2</v>
      </c>
      <c r="U1568" s="22">
        <v>3</v>
      </c>
      <c r="V1568" s="22">
        <v>2</v>
      </c>
      <c r="W1568" s="22">
        <v>6</v>
      </c>
      <c r="X1568" s="22">
        <v>3</v>
      </c>
    </row>
    <row r="1569" spans="19:24">
      <c r="S1569" s="22" t="s">
        <v>2134</v>
      </c>
      <c r="T1569" s="22">
        <v>2</v>
      </c>
      <c r="U1569" s="22">
        <v>3</v>
      </c>
      <c r="V1569" s="22">
        <v>2</v>
      </c>
      <c r="W1569" s="22">
        <v>6</v>
      </c>
      <c r="X1569" s="22">
        <v>4</v>
      </c>
    </row>
    <row r="1570" spans="19:24">
      <c r="S1570" s="22" t="s">
        <v>2813</v>
      </c>
      <c r="T1570" s="22">
        <v>2</v>
      </c>
      <c r="U1570" s="22">
        <v>3</v>
      </c>
      <c r="V1570" s="22">
        <v>2</v>
      </c>
      <c r="W1570" s="22">
        <v>7</v>
      </c>
      <c r="X1570" s="22">
        <v>1</v>
      </c>
    </row>
    <row r="1571" spans="19:24">
      <c r="S1571" s="22" t="s">
        <v>2134</v>
      </c>
      <c r="T1571" s="22">
        <v>2</v>
      </c>
      <c r="U1571" s="22">
        <v>3</v>
      </c>
      <c r="V1571" s="22">
        <v>2</v>
      </c>
      <c r="W1571" s="22">
        <v>7</v>
      </c>
      <c r="X1571" s="22">
        <v>2</v>
      </c>
    </row>
    <row r="1572" spans="19:24">
      <c r="S1572" s="22" t="s">
        <v>2134</v>
      </c>
      <c r="T1572" s="22">
        <v>2</v>
      </c>
      <c r="U1572" s="22">
        <v>3</v>
      </c>
      <c r="V1572" s="22">
        <v>2</v>
      </c>
      <c r="W1572" s="22">
        <v>7</v>
      </c>
      <c r="X1572" s="22">
        <v>3</v>
      </c>
    </row>
    <row r="1573" spans="19:24">
      <c r="S1573" s="22" t="s">
        <v>2134</v>
      </c>
      <c r="T1573" s="22">
        <v>2</v>
      </c>
      <c r="U1573" s="22">
        <v>3</v>
      </c>
      <c r="V1573" s="22">
        <v>2</v>
      </c>
      <c r="W1573" s="22">
        <v>7</v>
      </c>
      <c r="X1573" s="22">
        <v>4</v>
      </c>
    </row>
    <row r="1574" spans="19:24">
      <c r="S1574" s="22" t="s">
        <v>2134</v>
      </c>
      <c r="T1574" s="22">
        <v>2</v>
      </c>
      <c r="U1574" s="22">
        <v>3</v>
      </c>
      <c r="V1574" s="22">
        <v>3</v>
      </c>
      <c r="W1574" s="22">
        <v>1</v>
      </c>
      <c r="X1574" s="22">
        <v>1</v>
      </c>
    </row>
    <row r="1575" spans="19:24">
      <c r="S1575" s="22" t="s">
        <v>2134</v>
      </c>
      <c r="T1575" s="22">
        <v>2</v>
      </c>
      <c r="U1575" s="22">
        <v>3</v>
      </c>
      <c r="V1575" s="22">
        <v>3</v>
      </c>
      <c r="W1575" s="22">
        <v>1</v>
      </c>
      <c r="X1575" s="22">
        <v>2</v>
      </c>
    </row>
    <row r="1576" spans="19:24">
      <c r="S1576" s="22" t="s">
        <v>2134</v>
      </c>
      <c r="T1576" s="22">
        <v>2</v>
      </c>
      <c r="U1576" s="22">
        <v>3</v>
      </c>
      <c r="V1576" s="22">
        <v>3</v>
      </c>
      <c r="W1576" s="22">
        <v>1</v>
      </c>
      <c r="X1576" s="22">
        <v>3</v>
      </c>
    </row>
    <row r="1577" spans="19:24">
      <c r="S1577" s="22" t="s">
        <v>2134</v>
      </c>
      <c r="T1577" s="22">
        <v>2</v>
      </c>
      <c r="U1577" s="22">
        <v>3</v>
      </c>
      <c r="V1577" s="22">
        <v>3</v>
      </c>
      <c r="W1577" s="22">
        <v>1</v>
      </c>
      <c r="X1577" s="22">
        <v>4</v>
      </c>
    </row>
    <row r="1578" spans="19:24">
      <c r="S1578" s="22" t="s">
        <v>2813</v>
      </c>
      <c r="T1578" s="22">
        <v>2</v>
      </c>
      <c r="U1578" s="22">
        <v>3</v>
      </c>
      <c r="V1578" s="22">
        <v>3</v>
      </c>
      <c r="W1578" s="22">
        <v>2</v>
      </c>
      <c r="X1578" s="22">
        <v>1</v>
      </c>
    </row>
    <row r="1579" spans="19:24">
      <c r="S1579" s="22" t="s">
        <v>2134</v>
      </c>
      <c r="T1579" s="22">
        <v>2</v>
      </c>
      <c r="U1579" s="22">
        <v>3</v>
      </c>
      <c r="V1579" s="22">
        <v>3</v>
      </c>
      <c r="W1579" s="22">
        <v>2</v>
      </c>
      <c r="X1579" s="22">
        <v>2</v>
      </c>
    </row>
    <row r="1580" spans="19:24">
      <c r="S1580" s="22" t="s">
        <v>2134</v>
      </c>
      <c r="T1580" s="22">
        <v>2</v>
      </c>
      <c r="U1580" s="22">
        <v>3</v>
      </c>
      <c r="V1580" s="22">
        <v>3</v>
      </c>
      <c r="W1580" s="22">
        <v>2</v>
      </c>
      <c r="X1580" s="22">
        <v>3</v>
      </c>
    </row>
    <row r="1581" spans="19:24">
      <c r="S1581" s="22" t="s">
        <v>2134</v>
      </c>
      <c r="T1581" s="22">
        <v>2</v>
      </c>
      <c r="U1581" s="22">
        <v>3</v>
      </c>
      <c r="V1581" s="22">
        <v>3</v>
      </c>
      <c r="W1581" s="22">
        <v>2</v>
      </c>
      <c r="X1581" s="22">
        <v>4</v>
      </c>
    </row>
    <row r="1582" spans="19:24">
      <c r="S1582" s="22" t="s">
        <v>2813</v>
      </c>
      <c r="T1582" s="22">
        <v>2</v>
      </c>
      <c r="U1582" s="22">
        <v>3</v>
      </c>
      <c r="V1582" s="22">
        <v>3</v>
      </c>
      <c r="W1582" s="22">
        <v>3</v>
      </c>
      <c r="X1582" s="22">
        <v>1</v>
      </c>
    </row>
    <row r="1583" spans="19:24">
      <c r="S1583" s="22" t="s">
        <v>2134</v>
      </c>
      <c r="T1583" s="22">
        <v>2</v>
      </c>
      <c r="U1583" s="22">
        <v>3</v>
      </c>
      <c r="V1583" s="22">
        <v>3</v>
      </c>
      <c r="W1583" s="22">
        <v>3</v>
      </c>
      <c r="X1583" s="22">
        <v>2</v>
      </c>
    </row>
    <row r="1584" spans="19:24">
      <c r="S1584" s="22" t="s">
        <v>2134</v>
      </c>
      <c r="T1584" s="22">
        <v>2</v>
      </c>
      <c r="U1584" s="22">
        <v>3</v>
      </c>
      <c r="V1584" s="22">
        <v>3</v>
      </c>
      <c r="W1584" s="22">
        <v>3</v>
      </c>
      <c r="X1584" s="22">
        <v>3</v>
      </c>
    </row>
    <row r="1585" spans="19:24">
      <c r="S1585" s="22" t="s">
        <v>2134</v>
      </c>
      <c r="T1585" s="22">
        <v>2</v>
      </c>
      <c r="U1585" s="22">
        <v>3</v>
      </c>
      <c r="V1585" s="22">
        <v>3</v>
      </c>
      <c r="W1585" s="22">
        <v>3</v>
      </c>
      <c r="X1585" s="22">
        <v>4</v>
      </c>
    </row>
    <row r="1586" spans="19:24">
      <c r="S1586" s="22" t="s">
        <v>2813</v>
      </c>
      <c r="T1586" s="22">
        <v>2</v>
      </c>
      <c r="U1586" s="22">
        <v>3</v>
      </c>
      <c r="V1586" s="22">
        <v>3</v>
      </c>
      <c r="W1586" s="22">
        <v>4</v>
      </c>
      <c r="X1586" s="22">
        <v>1</v>
      </c>
    </row>
    <row r="1587" spans="19:24">
      <c r="S1587" s="22" t="s">
        <v>2134</v>
      </c>
      <c r="T1587" s="22">
        <v>2</v>
      </c>
      <c r="U1587" s="22">
        <v>3</v>
      </c>
      <c r="V1587" s="22">
        <v>3</v>
      </c>
      <c r="W1587" s="22">
        <v>4</v>
      </c>
      <c r="X1587" s="22">
        <v>2</v>
      </c>
    </row>
    <row r="1588" spans="19:24">
      <c r="S1588" s="22" t="s">
        <v>2134</v>
      </c>
      <c r="T1588" s="22">
        <v>2</v>
      </c>
      <c r="U1588" s="22">
        <v>3</v>
      </c>
      <c r="V1588" s="22">
        <v>3</v>
      </c>
      <c r="W1588" s="22">
        <v>4</v>
      </c>
      <c r="X1588" s="22">
        <v>3</v>
      </c>
    </row>
    <row r="1589" spans="19:24">
      <c r="S1589" s="22" t="s">
        <v>2134</v>
      </c>
      <c r="T1589" s="22">
        <v>2</v>
      </c>
      <c r="U1589" s="22">
        <v>3</v>
      </c>
      <c r="V1589" s="22">
        <v>3</v>
      </c>
      <c r="W1589" s="22">
        <v>4</v>
      </c>
      <c r="X1589" s="22">
        <v>4</v>
      </c>
    </row>
    <row r="1590" spans="19:24">
      <c r="S1590" s="22" t="s">
        <v>2813</v>
      </c>
      <c r="T1590" s="22">
        <v>2</v>
      </c>
      <c r="U1590" s="22">
        <v>3</v>
      </c>
      <c r="V1590" s="22">
        <v>3</v>
      </c>
      <c r="W1590" s="22">
        <v>5</v>
      </c>
      <c r="X1590" s="22">
        <v>1</v>
      </c>
    </row>
    <row r="1591" spans="19:24">
      <c r="S1591" s="22" t="s">
        <v>2134</v>
      </c>
      <c r="T1591" s="22">
        <v>2</v>
      </c>
      <c r="U1591" s="22">
        <v>3</v>
      </c>
      <c r="V1591" s="22">
        <v>3</v>
      </c>
      <c r="W1591" s="22">
        <v>5</v>
      </c>
      <c r="X1591" s="22">
        <v>2</v>
      </c>
    </row>
    <row r="1592" spans="19:24">
      <c r="S1592" s="22" t="s">
        <v>2134</v>
      </c>
      <c r="T1592" s="22">
        <v>2</v>
      </c>
      <c r="U1592" s="22">
        <v>3</v>
      </c>
      <c r="V1592" s="22">
        <v>3</v>
      </c>
      <c r="W1592" s="22">
        <v>5</v>
      </c>
      <c r="X1592" s="22">
        <v>3</v>
      </c>
    </row>
    <row r="1593" spans="19:24">
      <c r="S1593" s="22" t="s">
        <v>2134</v>
      </c>
      <c r="T1593" s="22">
        <v>2</v>
      </c>
      <c r="U1593" s="22">
        <v>3</v>
      </c>
      <c r="V1593" s="22">
        <v>3</v>
      </c>
      <c r="W1593" s="22">
        <v>5</v>
      </c>
      <c r="X1593" s="22">
        <v>4</v>
      </c>
    </row>
    <row r="1594" spans="19:24">
      <c r="S1594" s="22" t="s">
        <v>2813</v>
      </c>
      <c r="T1594" s="22">
        <v>2</v>
      </c>
      <c r="U1594" s="22">
        <v>3</v>
      </c>
      <c r="V1594" s="22">
        <v>3</v>
      </c>
      <c r="W1594" s="22">
        <v>6</v>
      </c>
      <c r="X1594" s="22">
        <v>1</v>
      </c>
    </row>
    <row r="1595" spans="19:24">
      <c r="S1595" s="22" t="s">
        <v>2134</v>
      </c>
      <c r="T1595" s="22">
        <v>2</v>
      </c>
      <c r="U1595" s="22">
        <v>3</v>
      </c>
      <c r="V1595" s="22">
        <v>3</v>
      </c>
      <c r="W1595" s="22">
        <v>6</v>
      </c>
      <c r="X1595" s="22">
        <v>2</v>
      </c>
    </row>
    <row r="1596" spans="19:24">
      <c r="S1596" s="22" t="s">
        <v>2134</v>
      </c>
      <c r="T1596" s="22">
        <v>2</v>
      </c>
      <c r="U1596" s="22">
        <v>3</v>
      </c>
      <c r="V1596" s="22">
        <v>3</v>
      </c>
      <c r="W1596" s="22">
        <v>6</v>
      </c>
      <c r="X1596" s="22">
        <v>3</v>
      </c>
    </row>
    <row r="1597" spans="19:24">
      <c r="S1597" s="22" t="s">
        <v>2134</v>
      </c>
      <c r="T1597" s="22">
        <v>2</v>
      </c>
      <c r="U1597" s="22">
        <v>3</v>
      </c>
      <c r="V1597" s="22">
        <v>3</v>
      </c>
      <c r="W1597" s="22">
        <v>6</v>
      </c>
      <c r="X1597" s="22">
        <v>4</v>
      </c>
    </row>
    <row r="1598" spans="19:24">
      <c r="S1598" s="22" t="s">
        <v>2813</v>
      </c>
      <c r="T1598" s="22">
        <v>2</v>
      </c>
      <c r="U1598" s="22">
        <v>3</v>
      </c>
      <c r="V1598" s="22">
        <v>3</v>
      </c>
      <c r="W1598" s="22">
        <v>7</v>
      </c>
      <c r="X1598" s="22">
        <v>1</v>
      </c>
    </row>
    <row r="1599" spans="19:24">
      <c r="S1599" s="22" t="s">
        <v>2134</v>
      </c>
      <c r="T1599" s="22">
        <v>2</v>
      </c>
      <c r="U1599" s="22">
        <v>3</v>
      </c>
      <c r="V1599" s="22">
        <v>3</v>
      </c>
      <c r="W1599" s="22">
        <v>7</v>
      </c>
      <c r="X1599" s="22">
        <v>2</v>
      </c>
    </row>
    <row r="1600" spans="19:24">
      <c r="S1600" s="22" t="s">
        <v>2134</v>
      </c>
      <c r="T1600" s="22">
        <v>2</v>
      </c>
      <c r="U1600" s="22">
        <v>3</v>
      </c>
      <c r="V1600" s="22">
        <v>3</v>
      </c>
      <c r="W1600" s="22">
        <v>7</v>
      </c>
      <c r="X1600" s="22">
        <v>3</v>
      </c>
    </row>
    <row r="1601" spans="19:24">
      <c r="S1601" s="22" t="s">
        <v>2134</v>
      </c>
      <c r="T1601" s="22">
        <v>2</v>
      </c>
      <c r="U1601" s="22">
        <v>3</v>
      </c>
      <c r="V1601" s="22">
        <v>3</v>
      </c>
      <c r="W1601" s="22">
        <v>7</v>
      </c>
      <c r="X1601" s="22">
        <v>4</v>
      </c>
    </row>
    <row r="1602" spans="19:24">
      <c r="S1602" s="22" t="s">
        <v>2134</v>
      </c>
      <c r="T1602" s="22">
        <v>2</v>
      </c>
      <c r="U1602" s="22">
        <v>3</v>
      </c>
      <c r="V1602" s="22">
        <v>4</v>
      </c>
      <c r="W1602" s="22">
        <v>1</v>
      </c>
      <c r="X1602" s="22">
        <v>1</v>
      </c>
    </row>
    <row r="1603" spans="19:24">
      <c r="S1603" s="22" t="s">
        <v>2134</v>
      </c>
      <c r="T1603" s="22">
        <v>2</v>
      </c>
      <c r="U1603" s="22">
        <v>3</v>
      </c>
      <c r="V1603" s="22">
        <v>4</v>
      </c>
      <c r="W1603" s="22">
        <v>1</v>
      </c>
      <c r="X1603" s="22">
        <v>2</v>
      </c>
    </row>
    <row r="1604" spans="19:24">
      <c r="S1604" s="22" t="s">
        <v>2134</v>
      </c>
      <c r="T1604" s="22">
        <v>2</v>
      </c>
      <c r="U1604" s="22">
        <v>3</v>
      </c>
      <c r="V1604" s="22">
        <v>4</v>
      </c>
      <c r="W1604" s="22">
        <v>1</v>
      </c>
      <c r="X1604" s="22">
        <v>3</v>
      </c>
    </row>
    <row r="1605" spans="19:24">
      <c r="S1605" s="22" t="s">
        <v>2134</v>
      </c>
      <c r="T1605" s="22">
        <v>2</v>
      </c>
      <c r="U1605" s="22">
        <v>3</v>
      </c>
      <c r="V1605" s="22">
        <v>4</v>
      </c>
      <c r="W1605" s="22">
        <v>1</v>
      </c>
      <c r="X1605" s="22">
        <v>4</v>
      </c>
    </row>
    <row r="1606" spans="19:24">
      <c r="S1606" s="22" t="s">
        <v>2813</v>
      </c>
      <c r="T1606" s="22">
        <v>2</v>
      </c>
      <c r="U1606" s="22">
        <v>3</v>
      </c>
      <c r="V1606" s="22">
        <v>4</v>
      </c>
      <c r="W1606" s="22">
        <v>2</v>
      </c>
      <c r="X1606" s="22">
        <v>1</v>
      </c>
    </row>
    <row r="1607" spans="19:24">
      <c r="S1607" s="22" t="s">
        <v>2134</v>
      </c>
      <c r="T1607" s="22">
        <v>2</v>
      </c>
      <c r="U1607" s="22">
        <v>3</v>
      </c>
      <c r="V1607" s="22">
        <v>4</v>
      </c>
      <c r="W1607" s="22">
        <v>2</v>
      </c>
      <c r="X1607" s="22">
        <v>2</v>
      </c>
    </row>
    <row r="1608" spans="19:24">
      <c r="S1608" s="22" t="s">
        <v>2134</v>
      </c>
      <c r="T1608" s="22">
        <v>2</v>
      </c>
      <c r="U1608" s="22">
        <v>3</v>
      </c>
      <c r="V1608" s="22">
        <v>4</v>
      </c>
      <c r="W1608" s="22">
        <v>2</v>
      </c>
      <c r="X1608" s="22">
        <v>3</v>
      </c>
    </row>
    <row r="1609" spans="19:24">
      <c r="S1609" s="22" t="s">
        <v>2134</v>
      </c>
      <c r="T1609" s="22">
        <v>2</v>
      </c>
      <c r="U1609" s="22">
        <v>3</v>
      </c>
      <c r="V1609" s="22">
        <v>4</v>
      </c>
      <c r="W1609" s="22">
        <v>2</v>
      </c>
      <c r="X1609" s="22">
        <v>4</v>
      </c>
    </row>
    <row r="1610" spans="19:24">
      <c r="S1610" s="22" t="s">
        <v>2813</v>
      </c>
      <c r="T1610" s="22">
        <v>2</v>
      </c>
      <c r="U1610" s="22">
        <v>3</v>
      </c>
      <c r="V1610" s="22">
        <v>4</v>
      </c>
      <c r="W1610" s="22">
        <v>3</v>
      </c>
      <c r="X1610" s="22">
        <v>1</v>
      </c>
    </row>
    <row r="1611" spans="19:24">
      <c r="S1611" s="22" t="s">
        <v>2134</v>
      </c>
      <c r="T1611" s="22">
        <v>2</v>
      </c>
      <c r="U1611" s="22">
        <v>3</v>
      </c>
      <c r="V1611" s="22">
        <v>4</v>
      </c>
      <c r="W1611" s="22">
        <v>3</v>
      </c>
      <c r="X1611" s="22">
        <v>2</v>
      </c>
    </row>
    <row r="1612" spans="19:24">
      <c r="S1612" s="22" t="s">
        <v>2134</v>
      </c>
      <c r="T1612" s="22">
        <v>2</v>
      </c>
      <c r="U1612" s="22">
        <v>3</v>
      </c>
      <c r="V1612" s="22">
        <v>4</v>
      </c>
      <c r="W1612" s="22">
        <v>3</v>
      </c>
      <c r="X1612" s="22">
        <v>3</v>
      </c>
    </row>
    <row r="1613" spans="19:24">
      <c r="S1613" s="22" t="s">
        <v>2134</v>
      </c>
      <c r="T1613" s="22">
        <v>2</v>
      </c>
      <c r="U1613" s="22">
        <v>3</v>
      </c>
      <c r="V1613" s="22">
        <v>4</v>
      </c>
      <c r="W1613" s="22">
        <v>3</v>
      </c>
      <c r="X1613" s="22">
        <v>4</v>
      </c>
    </row>
    <row r="1614" spans="19:24">
      <c r="S1614" s="22" t="s">
        <v>2813</v>
      </c>
      <c r="T1614" s="22">
        <v>2</v>
      </c>
      <c r="U1614" s="22">
        <v>3</v>
      </c>
      <c r="V1614" s="22">
        <v>4</v>
      </c>
      <c r="W1614" s="22">
        <v>4</v>
      </c>
      <c r="X1614" s="22">
        <v>1</v>
      </c>
    </row>
    <row r="1615" spans="19:24">
      <c r="S1615" s="22" t="s">
        <v>2134</v>
      </c>
      <c r="T1615" s="22">
        <v>2</v>
      </c>
      <c r="U1615" s="22">
        <v>3</v>
      </c>
      <c r="V1615" s="22">
        <v>4</v>
      </c>
      <c r="W1615" s="22">
        <v>4</v>
      </c>
      <c r="X1615" s="22">
        <v>2</v>
      </c>
    </row>
    <row r="1616" spans="19:24">
      <c r="S1616" s="22" t="s">
        <v>2134</v>
      </c>
      <c r="T1616" s="22">
        <v>2</v>
      </c>
      <c r="U1616" s="22">
        <v>3</v>
      </c>
      <c r="V1616" s="22">
        <v>4</v>
      </c>
      <c r="W1616" s="22">
        <v>4</v>
      </c>
      <c r="X1616" s="22">
        <v>3</v>
      </c>
    </row>
    <row r="1617" spans="19:24">
      <c r="S1617" s="22" t="s">
        <v>2134</v>
      </c>
      <c r="T1617" s="22">
        <v>2</v>
      </c>
      <c r="U1617" s="22">
        <v>3</v>
      </c>
      <c r="V1617" s="22">
        <v>4</v>
      </c>
      <c r="W1617" s="22">
        <v>4</v>
      </c>
      <c r="X1617" s="22">
        <v>4</v>
      </c>
    </row>
    <row r="1618" spans="19:24">
      <c r="S1618" s="22" t="s">
        <v>2813</v>
      </c>
      <c r="T1618" s="22">
        <v>2</v>
      </c>
      <c r="U1618" s="22">
        <v>3</v>
      </c>
      <c r="V1618" s="22">
        <v>4</v>
      </c>
      <c r="W1618" s="22">
        <v>5</v>
      </c>
      <c r="X1618" s="22">
        <v>1</v>
      </c>
    </row>
    <row r="1619" spans="19:24">
      <c r="S1619" s="22" t="s">
        <v>2134</v>
      </c>
      <c r="T1619" s="22">
        <v>2</v>
      </c>
      <c r="U1619" s="22">
        <v>3</v>
      </c>
      <c r="V1619" s="22">
        <v>4</v>
      </c>
      <c r="W1619" s="22">
        <v>5</v>
      </c>
      <c r="X1619" s="22">
        <v>2</v>
      </c>
    </row>
    <row r="1620" spans="19:24">
      <c r="S1620" s="22" t="s">
        <v>2134</v>
      </c>
      <c r="T1620" s="22">
        <v>2</v>
      </c>
      <c r="U1620" s="22">
        <v>3</v>
      </c>
      <c r="V1620" s="22">
        <v>4</v>
      </c>
      <c r="W1620" s="22">
        <v>5</v>
      </c>
      <c r="X1620" s="22">
        <v>3</v>
      </c>
    </row>
    <row r="1621" spans="19:24">
      <c r="S1621" s="22" t="s">
        <v>2134</v>
      </c>
      <c r="T1621" s="22">
        <v>2</v>
      </c>
      <c r="U1621" s="22">
        <v>3</v>
      </c>
      <c r="V1621" s="22">
        <v>4</v>
      </c>
      <c r="W1621" s="22">
        <v>5</v>
      </c>
      <c r="X1621" s="22">
        <v>4</v>
      </c>
    </row>
    <row r="1622" spans="19:24">
      <c r="S1622" s="22" t="s">
        <v>2813</v>
      </c>
      <c r="T1622" s="22">
        <v>2</v>
      </c>
      <c r="U1622" s="22">
        <v>3</v>
      </c>
      <c r="V1622" s="22">
        <v>4</v>
      </c>
      <c r="W1622" s="22">
        <v>6</v>
      </c>
      <c r="X1622" s="22">
        <v>1</v>
      </c>
    </row>
    <row r="1623" spans="19:24">
      <c r="S1623" s="22" t="s">
        <v>2134</v>
      </c>
      <c r="T1623" s="22">
        <v>2</v>
      </c>
      <c r="U1623" s="22">
        <v>3</v>
      </c>
      <c r="V1623" s="22">
        <v>4</v>
      </c>
      <c r="W1623" s="22">
        <v>6</v>
      </c>
      <c r="X1623" s="22">
        <v>2</v>
      </c>
    </row>
    <row r="1624" spans="19:24">
      <c r="S1624" s="22" t="s">
        <v>2134</v>
      </c>
      <c r="T1624" s="22">
        <v>2</v>
      </c>
      <c r="U1624" s="22">
        <v>3</v>
      </c>
      <c r="V1624" s="22">
        <v>4</v>
      </c>
      <c r="W1624" s="22">
        <v>6</v>
      </c>
      <c r="X1624" s="22">
        <v>3</v>
      </c>
    </row>
    <row r="1625" spans="19:24">
      <c r="S1625" s="22" t="s">
        <v>2134</v>
      </c>
      <c r="T1625" s="22">
        <v>2</v>
      </c>
      <c r="U1625" s="22">
        <v>3</v>
      </c>
      <c r="V1625" s="22">
        <v>4</v>
      </c>
      <c r="W1625" s="22">
        <v>6</v>
      </c>
      <c r="X1625" s="22">
        <v>4</v>
      </c>
    </row>
    <row r="1626" spans="19:24">
      <c r="S1626" s="22" t="s">
        <v>2813</v>
      </c>
      <c r="T1626" s="22">
        <v>2</v>
      </c>
      <c r="U1626" s="22">
        <v>3</v>
      </c>
      <c r="V1626" s="22">
        <v>4</v>
      </c>
      <c r="W1626" s="22">
        <v>7</v>
      </c>
      <c r="X1626" s="22">
        <v>1</v>
      </c>
    </row>
    <row r="1627" spans="19:24">
      <c r="S1627" s="22" t="s">
        <v>2134</v>
      </c>
      <c r="T1627" s="22">
        <v>2</v>
      </c>
      <c r="U1627" s="22">
        <v>3</v>
      </c>
      <c r="V1627" s="22">
        <v>4</v>
      </c>
      <c r="W1627" s="22">
        <v>7</v>
      </c>
      <c r="X1627" s="22">
        <v>2</v>
      </c>
    </row>
    <row r="1628" spans="19:24">
      <c r="S1628" s="22" t="s">
        <v>2134</v>
      </c>
      <c r="T1628" s="22">
        <v>2</v>
      </c>
      <c r="U1628" s="22">
        <v>3</v>
      </c>
      <c r="V1628" s="22">
        <v>4</v>
      </c>
      <c r="W1628" s="22">
        <v>7</v>
      </c>
      <c r="X1628" s="22">
        <v>3</v>
      </c>
    </row>
    <row r="1629" spans="19:24">
      <c r="S1629" s="22" t="s">
        <v>2134</v>
      </c>
      <c r="T1629" s="22">
        <v>2</v>
      </c>
      <c r="U1629" s="22">
        <v>3</v>
      </c>
      <c r="V1629" s="22">
        <v>4</v>
      </c>
      <c r="W1629" s="22">
        <v>7</v>
      </c>
      <c r="X1629" s="22">
        <v>4</v>
      </c>
    </row>
    <row r="1630" spans="19:24">
      <c r="S1630" s="22" t="s">
        <v>2134</v>
      </c>
      <c r="T1630" s="22">
        <v>2</v>
      </c>
      <c r="U1630" s="22">
        <v>3</v>
      </c>
      <c r="V1630" s="22">
        <v>5</v>
      </c>
      <c r="W1630" s="22">
        <v>1</v>
      </c>
      <c r="X1630" s="22">
        <v>1</v>
      </c>
    </row>
    <row r="1631" spans="19:24">
      <c r="S1631" s="22" t="s">
        <v>2134</v>
      </c>
      <c r="T1631" s="22">
        <v>2</v>
      </c>
      <c r="U1631" s="22">
        <v>3</v>
      </c>
      <c r="V1631" s="22">
        <v>5</v>
      </c>
      <c r="W1631" s="22">
        <v>1</v>
      </c>
      <c r="X1631" s="22">
        <v>2</v>
      </c>
    </row>
    <row r="1632" spans="19:24">
      <c r="S1632" s="22" t="s">
        <v>2134</v>
      </c>
      <c r="T1632" s="22">
        <v>2</v>
      </c>
      <c r="U1632" s="22">
        <v>3</v>
      </c>
      <c r="V1632" s="22">
        <v>5</v>
      </c>
      <c r="W1632" s="22">
        <v>1</v>
      </c>
      <c r="X1632" s="22">
        <v>3</v>
      </c>
    </row>
    <row r="1633" spans="19:24">
      <c r="S1633" s="22" t="s">
        <v>2134</v>
      </c>
      <c r="T1633" s="22">
        <v>2</v>
      </c>
      <c r="U1633" s="22">
        <v>3</v>
      </c>
      <c r="V1633" s="22">
        <v>5</v>
      </c>
      <c r="W1633" s="22">
        <v>1</v>
      </c>
      <c r="X1633" s="22">
        <v>4</v>
      </c>
    </row>
    <row r="1634" spans="19:24">
      <c r="S1634" s="22" t="s">
        <v>2813</v>
      </c>
      <c r="T1634" s="22">
        <v>2</v>
      </c>
      <c r="U1634" s="22">
        <v>3</v>
      </c>
      <c r="V1634" s="22">
        <v>5</v>
      </c>
      <c r="W1634" s="22">
        <v>2</v>
      </c>
      <c r="X1634" s="22">
        <v>1</v>
      </c>
    </row>
    <row r="1635" spans="19:24">
      <c r="S1635" s="22" t="s">
        <v>2134</v>
      </c>
      <c r="T1635" s="22">
        <v>2</v>
      </c>
      <c r="U1635" s="22">
        <v>3</v>
      </c>
      <c r="V1635" s="22">
        <v>5</v>
      </c>
      <c r="W1635" s="22">
        <v>2</v>
      </c>
      <c r="X1635" s="22">
        <v>2</v>
      </c>
    </row>
    <row r="1636" spans="19:24">
      <c r="S1636" s="22" t="s">
        <v>2134</v>
      </c>
      <c r="T1636" s="22">
        <v>2</v>
      </c>
      <c r="U1636" s="22">
        <v>3</v>
      </c>
      <c r="V1636" s="22">
        <v>5</v>
      </c>
      <c r="W1636" s="22">
        <v>2</v>
      </c>
      <c r="X1636" s="22">
        <v>3</v>
      </c>
    </row>
    <row r="1637" spans="19:24">
      <c r="S1637" s="22" t="s">
        <v>2134</v>
      </c>
      <c r="T1637" s="22">
        <v>2</v>
      </c>
      <c r="U1637" s="22">
        <v>3</v>
      </c>
      <c r="V1637" s="22">
        <v>5</v>
      </c>
      <c r="W1637" s="22">
        <v>2</v>
      </c>
      <c r="X1637" s="22">
        <v>4</v>
      </c>
    </row>
    <row r="1638" spans="19:24">
      <c r="S1638" s="22" t="s">
        <v>2813</v>
      </c>
      <c r="T1638" s="22">
        <v>2</v>
      </c>
      <c r="U1638" s="22">
        <v>3</v>
      </c>
      <c r="V1638" s="22">
        <v>5</v>
      </c>
      <c r="W1638" s="22">
        <v>3</v>
      </c>
      <c r="X1638" s="22">
        <v>1</v>
      </c>
    </row>
    <row r="1639" spans="19:24">
      <c r="S1639" s="22" t="s">
        <v>2134</v>
      </c>
      <c r="T1639" s="22">
        <v>2</v>
      </c>
      <c r="U1639" s="22">
        <v>3</v>
      </c>
      <c r="V1639" s="22">
        <v>5</v>
      </c>
      <c r="W1639" s="22">
        <v>3</v>
      </c>
      <c r="X1639" s="22">
        <v>2</v>
      </c>
    </row>
    <row r="1640" spans="19:24">
      <c r="S1640" s="22" t="s">
        <v>2134</v>
      </c>
      <c r="T1640" s="22">
        <v>2</v>
      </c>
      <c r="U1640" s="22">
        <v>3</v>
      </c>
      <c r="V1640" s="22">
        <v>5</v>
      </c>
      <c r="W1640" s="22">
        <v>3</v>
      </c>
      <c r="X1640" s="22">
        <v>3</v>
      </c>
    </row>
    <row r="1641" spans="19:24">
      <c r="S1641" s="22" t="s">
        <v>2134</v>
      </c>
      <c r="T1641" s="22">
        <v>2</v>
      </c>
      <c r="U1641" s="22">
        <v>3</v>
      </c>
      <c r="V1641" s="22">
        <v>5</v>
      </c>
      <c r="W1641" s="22">
        <v>3</v>
      </c>
      <c r="X1641" s="22">
        <v>4</v>
      </c>
    </row>
    <row r="1642" spans="19:24">
      <c r="S1642" s="22" t="s">
        <v>2813</v>
      </c>
      <c r="T1642" s="22">
        <v>2</v>
      </c>
      <c r="U1642" s="22">
        <v>3</v>
      </c>
      <c r="V1642" s="22">
        <v>5</v>
      </c>
      <c r="W1642" s="22">
        <v>4</v>
      </c>
      <c r="X1642" s="22">
        <v>1</v>
      </c>
    </row>
    <row r="1643" spans="19:24">
      <c r="S1643" s="22" t="s">
        <v>2134</v>
      </c>
      <c r="T1643" s="22">
        <v>2</v>
      </c>
      <c r="U1643" s="22">
        <v>3</v>
      </c>
      <c r="V1643" s="22">
        <v>5</v>
      </c>
      <c r="W1643" s="22">
        <v>4</v>
      </c>
      <c r="X1643" s="22">
        <v>2</v>
      </c>
    </row>
    <row r="1644" spans="19:24">
      <c r="S1644" s="22" t="s">
        <v>2134</v>
      </c>
      <c r="T1644" s="22">
        <v>2</v>
      </c>
      <c r="U1644" s="22">
        <v>3</v>
      </c>
      <c r="V1644" s="22">
        <v>5</v>
      </c>
      <c r="W1644" s="22">
        <v>4</v>
      </c>
      <c r="X1644" s="22">
        <v>3</v>
      </c>
    </row>
    <row r="1645" spans="19:24">
      <c r="S1645" s="22" t="s">
        <v>2134</v>
      </c>
      <c r="T1645" s="22">
        <v>2</v>
      </c>
      <c r="U1645" s="22">
        <v>3</v>
      </c>
      <c r="V1645" s="22">
        <v>5</v>
      </c>
      <c r="W1645" s="22">
        <v>4</v>
      </c>
      <c r="X1645" s="22">
        <v>4</v>
      </c>
    </row>
    <row r="1646" spans="19:24">
      <c r="S1646" s="22" t="s">
        <v>2813</v>
      </c>
      <c r="T1646" s="22">
        <v>2</v>
      </c>
      <c r="U1646" s="22">
        <v>3</v>
      </c>
      <c r="V1646" s="22">
        <v>5</v>
      </c>
      <c r="W1646" s="22">
        <v>5</v>
      </c>
      <c r="X1646" s="22">
        <v>1</v>
      </c>
    </row>
    <row r="1647" spans="19:24">
      <c r="S1647" s="22" t="s">
        <v>2134</v>
      </c>
      <c r="T1647" s="22">
        <v>2</v>
      </c>
      <c r="U1647" s="22">
        <v>3</v>
      </c>
      <c r="V1647" s="22">
        <v>5</v>
      </c>
      <c r="W1647" s="22">
        <v>5</v>
      </c>
      <c r="X1647" s="22">
        <v>2</v>
      </c>
    </row>
    <row r="1648" spans="19:24">
      <c r="S1648" s="22" t="s">
        <v>2134</v>
      </c>
      <c r="T1648" s="22">
        <v>2</v>
      </c>
      <c r="U1648" s="22">
        <v>3</v>
      </c>
      <c r="V1648" s="22">
        <v>5</v>
      </c>
      <c r="W1648" s="22">
        <v>5</v>
      </c>
      <c r="X1648" s="22">
        <v>3</v>
      </c>
    </row>
    <row r="1649" spans="19:24">
      <c r="S1649" s="22" t="s">
        <v>2134</v>
      </c>
      <c r="T1649" s="22">
        <v>2</v>
      </c>
      <c r="U1649" s="22">
        <v>3</v>
      </c>
      <c r="V1649" s="22">
        <v>5</v>
      </c>
      <c r="W1649" s="22">
        <v>5</v>
      </c>
      <c r="X1649" s="22">
        <v>4</v>
      </c>
    </row>
    <row r="1650" spans="19:24">
      <c r="S1650" s="22" t="s">
        <v>2813</v>
      </c>
      <c r="T1650" s="22">
        <v>2</v>
      </c>
      <c r="U1650" s="22">
        <v>3</v>
      </c>
      <c r="V1650" s="22">
        <v>5</v>
      </c>
      <c r="W1650" s="22">
        <v>6</v>
      </c>
      <c r="X1650" s="22">
        <v>1</v>
      </c>
    </row>
    <row r="1651" spans="19:24">
      <c r="S1651" s="22" t="s">
        <v>2134</v>
      </c>
      <c r="T1651" s="22">
        <v>2</v>
      </c>
      <c r="U1651" s="22">
        <v>3</v>
      </c>
      <c r="V1651" s="22">
        <v>5</v>
      </c>
      <c r="W1651" s="22">
        <v>6</v>
      </c>
      <c r="X1651" s="22">
        <v>2</v>
      </c>
    </row>
    <row r="1652" spans="19:24">
      <c r="S1652" s="22" t="s">
        <v>2134</v>
      </c>
      <c r="T1652" s="22">
        <v>2</v>
      </c>
      <c r="U1652" s="22">
        <v>3</v>
      </c>
      <c r="V1652" s="22">
        <v>5</v>
      </c>
      <c r="W1652" s="22">
        <v>6</v>
      </c>
      <c r="X1652" s="22">
        <v>3</v>
      </c>
    </row>
    <row r="1653" spans="19:24">
      <c r="S1653" s="22" t="s">
        <v>2134</v>
      </c>
      <c r="T1653" s="22">
        <v>2</v>
      </c>
      <c r="U1653" s="22">
        <v>3</v>
      </c>
      <c r="V1653" s="22">
        <v>5</v>
      </c>
      <c r="W1653" s="22">
        <v>6</v>
      </c>
      <c r="X1653" s="22">
        <v>4</v>
      </c>
    </row>
    <row r="1654" spans="19:24">
      <c r="S1654" s="22" t="s">
        <v>2813</v>
      </c>
      <c r="T1654" s="22">
        <v>2</v>
      </c>
      <c r="U1654" s="22">
        <v>3</v>
      </c>
      <c r="V1654" s="22">
        <v>5</v>
      </c>
      <c r="W1654" s="22">
        <v>7</v>
      </c>
      <c r="X1654" s="22">
        <v>1</v>
      </c>
    </row>
    <row r="1655" spans="19:24">
      <c r="S1655" s="22" t="s">
        <v>2134</v>
      </c>
      <c r="T1655" s="22">
        <v>2</v>
      </c>
      <c r="U1655" s="22">
        <v>3</v>
      </c>
      <c r="V1655" s="22">
        <v>5</v>
      </c>
      <c r="W1655" s="22">
        <v>7</v>
      </c>
      <c r="X1655" s="22">
        <v>2</v>
      </c>
    </row>
    <row r="1656" spans="19:24">
      <c r="S1656" s="22" t="s">
        <v>2134</v>
      </c>
      <c r="T1656" s="22">
        <v>2</v>
      </c>
      <c r="U1656" s="22">
        <v>3</v>
      </c>
      <c r="V1656" s="22">
        <v>5</v>
      </c>
      <c r="W1656" s="22">
        <v>7</v>
      </c>
      <c r="X1656" s="22">
        <v>3</v>
      </c>
    </row>
    <row r="1657" spans="19:24">
      <c r="S1657" s="22" t="s">
        <v>2134</v>
      </c>
      <c r="T1657" s="22">
        <v>2</v>
      </c>
      <c r="U1657" s="22">
        <v>3</v>
      </c>
      <c r="V1657" s="22">
        <v>5</v>
      </c>
      <c r="W1657" s="22">
        <v>7</v>
      </c>
      <c r="X1657" s="22">
        <v>4</v>
      </c>
    </row>
    <row r="1658" spans="19:24">
      <c r="S1658" s="22" t="s">
        <v>2134</v>
      </c>
      <c r="T1658" s="22">
        <v>2</v>
      </c>
      <c r="U1658" s="22">
        <v>3</v>
      </c>
      <c r="V1658" s="22">
        <v>6</v>
      </c>
      <c r="W1658" s="22">
        <v>1</v>
      </c>
      <c r="X1658" s="22">
        <v>1</v>
      </c>
    </row>
    <row r="1659" spans="19:24">
      <c r="S1659" s="22" t="s">
        <v>2134</v>
      </c>
      <c r="T1659" s="22">
        <v>2</v>
      </c>
      <c r="U1659" s="22">
        <v>3</v>
      </c>
      <c r="V1659" s="22">
        <v>6</v>
      </c>
      <c r="W1659" s="22">
        <v>1</v>
      </c>
      <c r="X1659" s="22">
        <v>2</v>
      </c>
    </row>
    <row r="1660" spans="19:24">
      <c r="S1660" s="22" t="s">
        <v>2134</v>
      </c>
      <c r="T1660" s="22">
        <v>2</v>
      </c>
      <c r="U1660" s="22">
        <v>3</v>
      </c>
      <c r="V1660" s="22">
        <v>6</v>
      </c>
      <c r="W1660" s="22">
        <v>1</v>
      </c>
      <c r="X1660" s="22">
        <v>3</v>
      </c>
    </row>
    <row r="1661" spans="19:24">
      <c r="S1661" s="22" t="s">
        <v>2134</v>
      </c>
      <c r="T1661" s="22">
        <v>2</v>
      </c>
      <c r="U1661" s="22">
        <v>3</v>
      </c>
      <c r="V1661" s="22">
        <v>6</v>
      </c>
      <c r="W1661" s="22">
        <v>1</v>
      </c>
      <c r="X1661" s="22">
        <v>4</v>
      </c>
    </row>
    <row r="1662" spans="19:24">
      <c r="S1662" s="22" t="s">
        <v>2813</v>
      </c>
      <c r="T1662" s="22">
        <v>2</v>
      </c>
      <c r="U1662" s="22">
        <v>3</v>
      </c>
      <c r="V1662" s="22">
        <v>6</v>
      </c>
      <c r="W1662" s="22">
        <v>2</v>
      </c>
      <c r="X1662" s="22">
        <v>1</v>
      </c>
    </row>
    <row r="1663" spans="19:24">
      <c r="S1663" s="22" t="s">
        <v>2134</v>
      </c>
      <c r="T1663" s="22">
        <v>2</v>
      </c>
      <c r="U1663" s="22">
        <v>3</v>
      </c>
      <c r="V1663" s="22">
        <v>6</v>
      </c>
      <c r="W1663" s="22">
        <v>2</v>
      </c>
      <c r="X1663" s="22">
        <v>2</v>
      </c>
    </row>
    <row r="1664" spans="19:24">
      <c r="S1664" s="22" t="s">
        <v>2134</v>
      </c>
      <c r="T1664" s="22">
        <v>2</v>
      </c>
      <c r="U1664" s="22">
        <v>3</v>
      </c>
      <c r="V1664" s="22">
        <v>6</v>
      </c>
      <c r="W1664" s="22">
        <v>2</v>
      </c>
      <c r="X1664" s="22">
        <v>3</v>
      </c>
    </row>
    <row r="1665" spans="19:24">
      <c r="S1665" s="22" t="s">
        <v>2134</v>
      </c>
      <c r="T1665" s="22">
        <v>2</v>
      </c>
      <c r="U1665" s="22">
        <v>3</v>
      </c>
      <c r="V1665" s="22">
        <v>6</v>
      </c>
      <c r="W1665" s="22">
        <v>2</v>
      </c>
      <c r="X1665" s="22">
        <v>4</v>
      </c>
    </row>
    <row r="1666" spans="19:24">
      <c r="S1666" s="22" t="s">
        <v>2813</v>
      </c>
      <c r="T1666" s="22">
        <v>2</v>
      </c>
      <c r="U1666" s="22">
        <v>3</v>
      </c>
      <c r="V1666" s="22">
        <v>6</v>
      </c>
      <c r="W1666" s="22">
        <v>3</v>
      </c>
      <c r="X1666" s="22">
        <v>1</v>
      </c>
    </row>
    <row r="1667" spans="19:24">
      <c r="S1667" s="22" t="s">
        <v>2134</v>
      </c>
      <c r="T1667" s="22">
        <v>2</v>
      </c>
      <c r="U1667" s="22">
        <v>3</v>
      </c>
      <c r="V1667" s="22">
        <v>6</v>
      </c>
      <c r="W1667" s="22">
        <v>3</v>
      </c>
      <c r="X1667" s="22">
        <v>2</v>
      </c>
    </row>
    <row r="1668" spans="19:24">
      <c r="S1668" s="22" t="s">
        <v>2134</v>
      </c>
      <c r="T1668" s="22">
        <v>2</v>
      </c>
      <c r="U1668" s="22">
        <v>3</v>
      </c>
      <c r="V1668" s="22">
        <v>6</v>
      </c>
      <c r="W1668" s="22">
        <v>3</v>
      </c>
      <c r="X1668" s="22">
        <v>3</v>
      </c>
    </row>
    <row r="1669" spans="19:24">
      <c r="S1669" s="22" t="s">
        <v>2134</v>
      </c>
      <c r="T1669" s="22">
        <v>2</v>
      </c>
      <c r="U1669" s="22">
        <v>3</v>
      </c>
      <c r="V1669" s="22">
        <v>6</v>
      </c>
      <c r="W1669" s="22">
        <v>3</v>
      </c>
      <c r="X1669" s="22">
        <v>4</v>
      </c>
    </row>
    <row r="1670" spans="19:24">
      <c r="S1670" s="22" t="s">
        <v>2813</v>
      </c>
      <c r="T1670" s="22">
        <v>2</v>
      </c>
      <c r="U1670" s="22">
        <v>3</v>
      </c>
      <c r="V1670" s="22">
        <v>6</v>
      </c>
      <c r="W1670" s="22">
        <v>4</v>
      </c>
      <c r="X1670" s="22">
        <v>1</v>
      </c>
    </row>
    <row r="1671" spans="19:24">
      <c r="S1671" s="22" t="s">
        <v>2134</v>
      </c>
      <c r="T1671" s="22">
        <v>2</v>
      </c>
      <c r="U1671" s="22">
        <v>3</v>
      </c>
      <c r="V1671" s="22">
        <v>6</v>
      </c>
      <c r="W1671" s="22">
        <v>4</v>
      </c>
      <c r="X1671" s="22">
        <v>2</v>
      </c>
    </row>
    <row r="1672" spans="19:24">
      <c r="S1672" s="22" t="s">
        <v>2134</v>
      </c>
      <c r="T1672" s="22">
        <v>2</v>
      </c>
      <c r="U1672" s="22">
        <v>3</v>
      </c>
      <c r="V1672" s="22">
        <v>6</v>
      </c>
      <c r="W1672" s="22">
        <v>4</v>
      </c>
      <c r="X1672" s="22">
        <v>3</v>
      </c>
    </row>
    <row r="1673" spans="19:24">
      <c r="S1673" s="22" t="s">
        <v>2134</v>
      </c>
      <c r="T1673" s="22">
        <v>2</v>
      </c>
      <c r="U1673" s="22">
        <v>3</v>
      </c>
      <c r="V1673" s="22">
        <v>6</v>
      </c>
      <c r="W1673" s="22">
        <v>4</v>
      </c>
      <c r="X1673" s="22">
        <v>4</v>
      </c>
    </row>
    <row r="1674" spans="19:24">
      <c r="S1674" s="22" t="s">
        <v>2813</v>
      </c>
      <c r="T1674" s="22">
        <v>2</v>
      </c>
      <c r="U1674" s="22">
        <v>3</v>
      </c>
      <c r="V1674" s="22">
        <v>6</v>
      </c>
      <c r="W1674" s="22">
        <v>5</v>
      </c>
      <c r="X1674" s="22">
        <v>1</v>
      </c>
    </row>
    <row r="1675" spans="19:24">
      <c r="S1675" s="22" t="s">
        <v>2134</v>
      </c>
      <c r="T1675" s="22">
        <v>2</v>
      </c>
      <c r="U1675" s="22">
        <v>3</v>
      </c>
      <c r="V1675" s="22">
        <v>6</v>
      </c>
      <c r="W1675" s="22">
        <v>5</v>
      </c>
      <c r="X1675" s="22">
        <v>2</v>
      </c>
    </row>
    <row r="1676" spans="19:24">
      <c r="S1676" s="22" t="s">
        <v>2134</v>
      </c>
      <c r="T1676" s="22">
        <v>2</v>
      </c>
      <c r="U1676" s="22">
        <v>3</v>
      </c>
      <c r="V1676" s="22">
        <v>6</v>
      </c>
      <c r="W1676" s="22">
        <v>5</v>
      </c>
      <c r="X1676" s="22">
        <v>3</v>
      </c>
    </row>
    <row r="1677" spans="19:24">
      <c r="S1677" s="22" t="s">
        <v>2134</v>
      </c>
      <c r="T1677" s="22">
        <v>2</v>
      </c>
      <c r="U1677" s="22">
        <v>3</v>
      </c>
      <c r="V1677" s="22">
        <v>6</v>
      </c>
      <c r="W1677" s="22">
        <v>5</v>
      </c>
      <c r="X1677" s="22">
        <v>4</v>
      </c>
    </row>
    <row r="1678" spans="19:24">
      <c r="S1678" s="22" t="s">
        <v>2813</v>
      </c>
      <c r="T1678" s="22">
        <v>2</v>
      </c>
      <c r="U1678" s="22">
        <v>3</v>
      </c>
      <c r="V1678" s="22">
        <v>6</v>
      </c>
      <c r="W1678" s="22">
        <v>6</v>
      </c>
      <c r="X1678" s="22">
        <v>1</v>
      </c>
    </row>
    <row r="1679" spans="19:24">
      <c r="S1679" s="22" t="s">
        <v>2134</v>
      </c>
      <c r="T1679" s="22">
        <v>2</v>
      </c>
      <c r="U1679" s="22">
        <v>3</v>
      </c>
      <c r="V1679" s="22">
        <v>6</v>
      </c>
      <c r="W1679" s="22">
        <v>6</v>
      </c>
      <c r="X1679" s="22">
        <v>2</v>
      </c>
    </row>
    <row r="1680" spans="19:24">
      <c r="S1680" s="22" t="s">
        <v>2134</v>
      </c>
      <c r="T1680" s="22">
        <v>2</v>
      </c>
      <c r="U1680" s="22">
        <v>3</v>
      </c>
      <c r="V1680" s="22">
        <v>6</v>
      </c>
      <c r="W1680" s="22">
        <v>6</v>
      </c>
      <c r="X1680" s="22">
        <v>3</v>
      </c>
    </row>
    <row r="1681" spans="19:24">
      <c r="S1681" s="22" t="s">
        <v>2134</v>
      </c>
      <c r="T1681" s="22">
        <v>2</v>
      </c>
      <c r="U1681" s="22">
        <v>3</v>
      </c>
      <c r="V1681" s="22">
        <v>6</v>
      </c>
      <c r="W1681" s="22">
        <v>6</v>
      </c>
      <c r="X1681" s="22">
        <v>4</v>
      </c>
    </row>
    <row r="1682" spans="19:24">
      <c r="S1682" s="22" t="s">
        <v>2813</v>
      </c>
      <c r="T1682" s="22">
        <v>2</v>
      </c>
      <c r="U1682" s="22">
        <v>3</v>
      </c>
      <c r="V1682" s="22">
        <v>6</v>
      </c>
      <c r="W1682" s="22">
        <v>7</v>
      </c>
      <c r="X1682" s="22">
        <v>1</v>
      </c>
    </row>
    <row r="1683" spans="19:24">
      <c r="S1683" s="22" t="s">
        <v>2134</v>
      </c>
      <c r="T1683" s="22">
        <v>2</v>
      </c>
      <c r="U1683" s="22">
        <v>3</v>
      </c>
      <c r="V1683" s="22">
        <v>6</v>
      </c>
      <c r="W1683" s="22">
        <v>7</v>
      </c>
      <c r="X1683" s="22">
        <v>2</v>
      </c>
    </row>
    <row r="1684" spans="19:24">
      <c r="S1684" s="22" t="s">
        <v>2134</v>
      </c>
      <c r="T1684" s="22">
        <v>2</v>
      </c>
      <c r="U1684" s="22">
        <v>3</v>
      </c>
      <c r="V1684" s="22">
        <v>6</v>
      </c>
      <c r="W1684" s="22">
        <v>7</v>
      </c>
      <c r="X1684" s="22">
        <v>3</v>
      </c>
    </row>
    <row r="1685" spans="19:24">
      <c r="S1685" s="22" t="s">
        <v>2134</v>
      </c>
      <c r="T1685" s="22">
        <v>2</v>
      </c>
      <c r="U1685" s="22">
        <v>3</v>
      </c>
      <c r="V1685" s="22">
        <v>6</v>
      </c>
      <c r="W1685" s="22">
        <v>7</v>
      </c>
      <c r="X1685" s="22">
        <v>4</v>
      </c>
    </row>
    <row r="1686" spans="19:24">
      <c r="S1686" s="22" t="s">
        <v>2134</v>
      </c>
      <c r="T1686" s="22">
        <v>2</v>
      </c>
      <c r="U1686" s="22">
        <v>3</v>
      </c>
      <c r="V1686" s="22">
        <v>7</v>
      </c>
      <c r="W1686" s="22">
        <v>1</v>
      </c>
      <c r="X1686" s="22">
        <v>1</v>
      </c>
    </row>
    <row r="1687" spans="19:24">
      <c r="S1687" s="22" t="s">
        <v>2134</v>
      </c>
      <c r="T1687" s="22">
        <v>2</v>
      </c>
      <c r="U1687" s="22">
        <v>3</v>
      </c>
      <c r="V1687" s="22">
        <v>7</v>
      </c>
      <c r="W1687" s="22">
        <v>1</v>
      </c>
      <c r="X1687" s="22">
        <v>2</v>
      </c>
    </row>
    <row r="1688" spans="19:24">
      <c r="S1688" s="22" t="s">
        <v>2134</v>
      </c>
      <c r="T1688" s="22">
        <v>2</v>
      </c>
      <c r="U1688" s="22">
        <v>3</v>
      </c>
      <c r="V1688" s="22">
        <v>7</v>
      </c>
      <c r="W1688" s="22">
        <v>1</v>
      </c>
      <c r="X1688" s="22">
        <v>3</v>
      </c>
    </row>
    <row r="1689" spans="19:24">
      <c r="S1689" s="22" t="s">
        <v>2134</v>
      </c>
      <c r="T1689" s="22">
        <v>2</v>
      </c>
      <c r="U1689" s="22">
        <v>3</v>
      </c>
      <c r="V1689" s="22">
        <v>7</v>
      </c>
      <c r="W1689" s="22">
        <v>1</v>
      </c>
      <c r="X1689" s="22">
        <v>4</v>
      </c>
    </row>
    <row r="1690" spans="19:24">
      <c r="S1690" s="22" t="s">
        <v>2134</v>
      </c>
      <c r="T1690" s="22">
        <v>2</v>
      </c>
      <c r="U1690" s="22">
        <v>3</v>
      </c>
      <c r="V1690" s="22">
        <v>7</v>
      </c>
      <c r="W1690" s="22">
        <v>2</v>
      </c>
      <c r="X1690" s="22">
        <v>1</v>
      </c>
    </row>
    <row r="1691" spans="19:24">
      <c r="S1691" s="22" t="s">
        <v>2134</v>
      </c>
      <c r="T1691" s="22">
        <v>2</v>
      </c>
      <c r="U1691" s="22">
        <v>3</v>
      </c>
      <c r="V1691" s="22">
        <v>7</v>
      </c>
      <c r="W1691" s="22">
        <v>2</v>
      </c>
      <c r="X1691" s="22">
        <v>2</v>
      </c>
    </row>
    <row r="1692" spans="19:24">
      <c r="S1692" s="22" t="s">
        <v>2134</v>
      </c>
      <c r="T1692" s="22">
        <v>2</v>
      </c>
      <c r="U1692" s="22">
        <v>3</v>
      </c>
      <c r="V1692" s="22">
        <v>7</v>
      </c>
      <c r="W1692" s="22">
        <v>2</v>
      </c>
      <c r="X1692" s="22">
        <v>3</v>
      </c>
    </row>
    <row r="1693" spans="19:24">
      <c r="S1693" s="22" t="s">
        <v>2134</v>
      </c>
      <c r="T1693" s="22">
        <v>2</v>
      </c>
      <c r="U1693" s="22">
        <v>3</v>
      </c>
      <c r="V1693" s="22">
        <v>7</v>
      </c>
      <c r="W1693" s="22">
        <v>2</v>
      </c>
      <c r="X1693" s="22">
        <v>4</v>
      </c>
    </row>
    <row r="1694" spans="19:24">
      <c r="S1694" s="22" t="s">
        <v>2134</v>
      </c>
      <c r="T1694" s="22">
        <v>2</v>
      </c>
      <c r="U1694" s="22">
        <v>3</v>
      </c>
      <c r="V1694" s="22">
        <v>7</v>
      </c>
      <c r="W1694" s="22">
        <v>3</v>
      </c>
      <c r="X1694" s="22">
        <v>1</v>
      </c>
    </row>
    <row r="1695" spans="19:24">
      <c r="S1695" s="22" t="s">
        <v>2134</v>
      </c>
      <c r="T1695" s="22">
        <v>2</v>
      </c>
      <c r="U1695" s="22">
        <v>3</v>
      </c>
      <c r="V1695" s="22">
        <v>7</v>
      </c>
      <c r="W1695" s="22">
        <v>3</v>
      </c>
      <c r="X1695" s="22">
        <v>2</v>
      </c>
    </row>
    <row r="1696" spans="19:24">
      <c r="S1696" s="22" t="s">
        <v>2134</v>
      </c>
      <c r="T1696" s="22">
        <v>2</v>
      </c>
      <c r="U1696" s="22">
        <v>3</v>
      </c>
      <c r="V1696" s="22">
        <v>7</v>
      </c>
      <c r="W1696" s="22">
        <v>3</v>
      </c>
      <c r="X1696" s="22">
        <v>3</v>
      </c>
    </row>
    <row r="1697" spans="19:24">
      <c r="S1697" s="22" t="s">
        <v>2134</v>
      </c>
      <c r="T1697" s="22">
        <v>2</v>
      </c>
      <c r="U1697" s="22">
        <v>3</v>
      </c>
      <c r="V1697" s="22">
        <v>7</v>
      </c>
      <c r="W1697" s="22">
        <v>3</v>
      </c>
      <c r="X1697" s="22">
        <v>4</v>
      </c>
    </row>
    <row r="1698" spans="19:24">
      <c r="S1698" s="22" t="s">
        <v>2134</v>
      </c>
      <c r="T1698" s="22">
        <v>2</v>
      </c>
      <c r="U1698" s="22">
        <v>3</v>
      </c>
      <c r="V1698" s="22">
        <v>7</v>
      </c>
      <c r="W1698" s="22">
        <v>4</v>
      </c>
      <c r="X1698" s="22">
        <v>1</v>
      </c>
    </row>
    <row r="1699" spans="19:24">
      <c r="S1699" s="22" t="s">
        <v>2134</v>
      </c>
      <c r="T1699" s="22">
        <v>2</v>
      </c>
      <c r="U1699" s="22">
        <v>3</v>
      </c>
      <c r="V1699" s="22">
        <v>7</v>
      </c>
      <c r="W1699" s="22">
        <v>4</v>
      </c>
      <c r="X1699" s="22">
        <v>2</v>
      </c>
    </row>
    <row r="1700" spans="19:24">
      <c r="S1700" s="22" t="s">
        <v>2134</v>
      </c>
      <c r="T1700" s="22">
        <v>2</v>
      </c>
      <c r="U1700" s="22">
        <v>3</v>
      </c>
      <c r="V1700" s="22">
        <v>7</v>
      </c>
      <c r="W1700" s="22">
        <v>4</v>
      </c>
      <c r="X1700" s="22">
        <v>3</v>
      </c>
    </row>
    <row r="1701" spans="19:24">
      <c r="S1701" s="22" t="s">
        <v>2134</v>
      </c>
      <c r="T1701" s="22">
        <v>2</v>
      </c>
      <c r="U1701" s="22">
        <v>3</v>
      </c>
      <c r="V1701" s="22">
        <v>7</v>
      </c>
      <c r="W1701" s="22">
        <v>4</v>
      </c>
      <c r="X1701" s="22">
        <v>4</v>
      </c>
    </row>
    <row r="1702" spans="19:24">
      <c r="S1702" s="22" t="s">
        <v>2134</v>
      </c>
      <c r="T1702" s="22">
        <v>2</v>
      </c>
      <c r="U1702" s="22">
        <v>3</v>
      </c>
      <c r="V1702" s="22">
        <v>7</v>
      </c>
      <c r="W1702" s="22">
        <v>5</v>
      </c>
      <c r="X1702" s="22">
        <v>1</v>
      </c>
    </row>
    <row r="1703" spans="19:24">
      <c r="S1703" s="22" t="s">
        <v>2134</v>
      </c>
      <c r="T1703" s="22">
        <v>2</v>
      </c>
      <c r="U1703" s="22">
        <v>3</v>
      </c>
      <c r="V1703" s="22">
        <v>7</v>
      </c>
      <c r="W1703" s="22">
        <v>5</v>
      </c>
      <c r="X1703" s="22">
        <v>2</v>
      </c>
    </row>
    <row r="1704" spans="19:24">
      <c r="S1704" s="22" t="s">
        <v>2134</v>
      </c>
      <c r="T1704" s="22">
        <v>2</v>
      </c>
      <c r="U1704" s="22">
        <v>3</v>
      </c>
      <c r="V1704" s="22">
        <v>7</v>
      </c>
      <c r="W1704" s="22">
        <v>5</v>
      </c>
      <c r="X1704" s="22">
        <v>3</v>
      </c>
    </row>
    <row r="1705" spans="19:24">
      <c r="S1705" s="22" t="s">
        <v>2134</v>
      </c>
      <c r="T1705" s="22">
        <v>2</v>
      </c>
      <c r="U1705" s="22">
        <v>3</v>
      </c>
      <c r="V1705" s="22">
        <v>7</v>
      </c>
      <c r="W1705" s="22">
        <v>5</v>
      </c>
      <c r="X1705" s="22">
        <v>4</v>
      </c>
    </row>
    <row r="1706" spans="19:24">
      <c r="S1706" s="22" t="s">
        <v>2134</v>
      </c>
      <c r="T1706" s="22">
        <v>2</v>
      </c>
      <c r="U1706" s="22">
        <v>3</v>
      </c>
      <c r="V1706" s="22">
        <v>7</v>
      </c>
      <c r="W1706" s="22">
        <v>6</v>
      </c>
      <c r="X1706" s="22">
        <v>1</v>
      </c>
    </row>
    <row r="1707" spans="19:24">
      <c r="S1707" s="22" t="s">
        <v>2134</v>
      </c>
      <c r="T1707" s="22">
        <v>2</v>
      </c>
      <c r="U1707" s="22">
        <v>3</v>
      </c>
      <c r="V1707" s="22">
        <v>7</v>
      </c>
      <c r="W1707" s="22">
        <v>6</v>
      </c>
      <c r="X1707" s="22">
        <v>2</v>
      </c>
    </row>
    <row r="1708" spans="19:24">
      <c r="S1708" s="22" t="s">
        <v>2134</v>
      </c>
      <c r="T1708" s="22">
        <v>2</v>
      </c>
      <c r="U1708" s="22">
        <v>3</v>
      </c>
      <c r="V1708" s="22">
        <v>7</v>
      </c>
      <c r="W1708" s="22">
        <v>6</v>
      </c>
      <c r="X1708" s="22">
        <v>3</v>
      </c>
    </row>
    <row r="1709" spans="19:24">
      <c r="S1709" s="22" t="s">
        <v>2134</v>
      </c>
      <c r="T1709" s="22">
        <v>2</v>
      </c>
      <c r="U1709" s="22">
        <v>3</v>
      </c>
      <c r="V1709" s="22">
        <v>7</v>
      </c>
      <c r="W1709" s="22">
        <v>6</v>
      </c>
      <c r="X1709" s="22">
        <v>4</v>
      </c>
    </row>
    <row r="1710" spans="19:24">
      <c r="S1710" s="22" t="s">
        <v>2134</v>
      </c>
      <c r="T1710" s="22">
        <v>2</v>
      </c>
      <c r="U1710" s="22">
        <v>3</v>
      </c>
      <c r="V1710" s="22">
        <v>7</v>
      </c>
      <c r="W1710" s="22">
        <v>7</v>
      </c>
      <c r="X1710" s="22">
        <v>1</v>
      </c>
    </row>
    <row r="1711" spans="19:24">
      <c r="S1711" s="22" t="s">
        <v>2134</v>
      </c>
      <c r="T1711" s="22">
        <v>2</v>
      </c>
      <c r="U1711" s="22">
        <v>3</v>
      </c>
      <c r="V1711" s="22">
        <v>7</v>
      </c>
      <c r="W1711" s="22">
        <v>7</v>
      </c>
      <c r="X1711" s="22">
        <v>2</v>
      </c>
    </row>
    <row r="1712" spans="19:24">
      <c r="S1712" s="22" t="s">
        <v>2134</v>
      </c>
      <c r="T1712" s="22">
        <v>2</v>
      </c>
      <c r="U1712" s="22">
        <v>3</v>
      </c>
      <c r="V1712" s="22">
        <v>7</v>
      </c>
      <c r="W1712" s="22">
        <v>7</v>
      </c>
      <c r="X1712" s="22">
        <v>3</v>
      </c>
    </row>
    <row r="1713" spans="19:24">
      <c r="S1713" s="22" t="s">
        <v>2134</v>
      </c>
      <c r="T1713" s="22">
        <v>2</v>
      </c>
      <c r="U1713" s="22">
        <v>3</v>
      </c>
      <c r="V1713" s="22">
        <v>7</v>
      </c>
      <c r="W1713" s="22">
        <v>7</v>
      </c>
      <c r="X1713" s="22">
        <v>4</v>
      </c>
    </row>
    <row r="1714" spans="19:24">
      <c r="S1714" s="22" t="s">
        <v>2134</v>
      </c>
      <c r="T1714" s="22">
        <v>2</v>
      </c>
      <c r="U1714" s="22">
        <v>3</v>
      </c>
      <c r="V1714" s="22">
        <v>8</v>
      </c>
      <c r="W1714" s="22">
        <v>1</v>
      </c>
      <c r="X1714" s="22">
        <v>1</v>
      </c>
    </row>
    <row r="1715" spans="19:24">
      <c r="S1715" s="22" t="s">
        <v>2134</v>
      </c>
      <c r="T1715" s="22">
        <v>2</v>
      </c>
      <c r="U1715" s="22">
        <v>3</v>
      </c>
      <c r="V1715" s="22">
        <v>8</v>
      </c>
      <c r="W1715" s="22">
        <v>1</v>
      </c>
      <c r="X1715" s="22">
        <v>2</v>
      </c>
    </row>
    <row r="1716" spans="19:24">
      <c r="S1716" s="22" t="s">
        <v>2134</v>
      </c>
      <c r="T1716" s="22">
        <v>2</v>
      </c>
      <c r="U1716" s="22">
        <v>3</v>
      </c>
      <c r="V1716" s="22">
        <v>8</v>
      </c>
      <c r="W1716" s="22">
        <v>1</v>
      </c>
      <c r="X1716" s="22">
        <v>3</v>
      </c>
    </row>
    <row r="1717" spans="19:24">
      <c r="S1717" s="22" t="s">
        <v>2134</v>
      </c>
      <c r="T1717" s="22">
        <v>2</v>
      </c>
      <c r="U1717" s="22">
        <v>3</v>
      </c>
      <c r="V1717" s="22">
        <v>8</v>
      </c>
      <c r="W1717" s="22">
        <v>1</v>
      </c>
      <c r="X1717" s="22">
        <v>4</v>
      </c>
    </row>
    <row r="1718" spans="19:24">
      <c r="S1718" s="22" t="s">
        <v>2813</v>
      </c>
      <c r="T1718" s="22">
        <v>2</v>
      </c>
      <c r="U1718" s="22">
        <v>3</v>
      </c>
      <c r="V1718" s="22">
        <v>8</v>
      </c>
      <c r="W1718" s="22">
        <v>2</v>
      </c>
      <c r="X1718" s="22">
        <v>1</v>
      </c>
    </row>
    <row r="1719" spans="19:24">
      <c r="S1719" s="22" t="s">
        <v>2134</v>
      </c>
      <c r="T1719" s="22">
        <v>2</v>
      </c>
      <c r="U1719" s="22">
        <v>3</v>
      </c>
      <c r="V1719" s="22">
        <v>8</v>
      </c>
      <c r="W1719" s="22">
        <v>2</v>
      </c>
      <c r="X1719" s="22">
        <v>2</v>
      </c>
    </row>
    <row r="1720" spans="19:24">
      <c r="S1720" s="22" t="s">
        <v>2134</v>
      </c>
      <c r="T1720" s="22">
        <v>2</v>
      </c>
      <c r="U1720" s="22">
        <v>3</v>
      </c>
      <c r="V1720" s="22">
        <v>8</v>
      </c>
      <c r="W1720" s="22">
        <v>2</v>
      </c>
      <c r="X1720" s="22">
        <v>3</v>
      </c>
    </row>
    <row r="1721" spans="19:24">
      <c r="S1721" s="22" t="s">
        <v>2134</v>
      </c>
      <c r="T1721" s="22">
        <v>2</v>
      </c>
      <c r="U1721" s="22">
        <v>3</v>
      </c>
      <c r="V1721" s="22">
        <v>8</v>
      </c>
      <c r="W1721" s="22">
        <v>2</v>
      </c>
      <c r="X1721" s="22">
        <v>4</v>
      </c>
    </row>
    <row r="1722" spans="19:24">
      <c r="S1722" s="22" t="s">
        <v>2813</v>
      </c>
      <c r="T1722" s="22">
        <v>2</v>
      </c>
      <c r="U1722" s="22">
        <v>3</v>
      </c>
      <c r="V1722" s="22">
        <v>8</v>
      </c>
      <c r="W1722" s="22">
        <v>3</v>
      </c>
      <c r="X1722" s="22">
        <v>1</v>
      </c>
    </row>
    <row r="1723" spans="19:24">
      <c r="S1723" s="22" t="s">
        <v>2134</v>
      </c>
      <c r="T1723" s="22">
        <v>2</v>
      </c>
      <c r="U1723" s="22">
        <v>3</v>
      </c>
      <c r="V1723" s="22">
        <v>8</v>
      </c>
      <c r="W1723" s="22">
        <v>3</v>
      </c>
      <c r="X1723" s="22">
        <v>2</v>
      </c>
    </row>
    <row r="1724" spans="19:24">
      <c r="S1724" s="22" t="s">
        <v>2134</v>
      </c>
      <c r="T1724" s="22">
        <v>2</v>
      </c>
      <c r="U1724" s="22">
        <v>3</v>
      </c>
      <c r="V1724" s="22">
        <v>8</v>
      </c>
      <c r="W1724" s="22">
        <v>3</v>
      </c>
      <c r="X1724" s="22">
        <v>3</v>
      </c>
    </row>
    <row r="1725" spans="19:24">
      <c r="S1725" s="22" t="s">
        <v>2134</v>
      </c>
      <c r="T1725" s="22">
        <v>2</v>
      </c>
      <c r="U1725" s="22">
        <v>3</v>
      </c>
      <c r="V1725" s="22">
        <v>8</v>
      </c>
      <c r="W1725" s="22">
        <v>3</v>
      </c>
      <c r="X1725" s="22">
        <v>4</v>
      </c>
    </row>
    <row r="1726" spans="19:24">
      <c r="S1726" s="22" t="s">
        <v>2813</v>
      </c>
      <c r="T1726" s="22">
        <v>2</v>
      </c>
      <c r="U1726" s="22">
        <v>3</v>
      </c>
      <c r="V1726" s="22">
        <v>8</v>
      </c>
      <c r="W1726" s="22">
        <v>4</v>
      </c>
      <c r="X1726" s="22">
        <v>1</v>
      </c>
    </row>
    <row r="1727" spans="19:24">
      <c r="S1727" s="22" t="s">
        <v>2134</v>
      </c>
      <c r="T1727" s="22">
        <v>2</v>
      </c>
      <c r="U1727" s="22">
        <v>3</v>
      </c>
      <c r="V1727" s="22">
        <v>8</v>
      </c>
      <c r="W1727" s="22">
        <v>4</v>
      </c>
      <c r="X1727" s="22">
        <v>2</v>
      </c>
    </row>
    <row r="1728" spans="19:24">
      <c r="S1728" s="22" t="s">
        <v>2134</v>
      </c>
      <c r="T1728" s="22">
        <v>2</v>
      </c>
      <c r="U1728" s="22">
        <v>3</v>
      </c>
      <c r="V1728" s="22">
        <v>8</v>
      </c>
      <c r="W1728" s="22">
        <v>4</v>
      </c>
      <c r="X1728" s="22">
        <v>3</v>
      </c>
    </row>
    <row r="1729" spans="19:24">
      <c r="S1729" s="22" t="s">
        <v>2134</v>
      </c>
      <c r="T1729" s="22">
        <v>2</v>
      </c>
      <c r="U1729" s="22">
        <v>3</v>
      </c>
      <c r="V1729" s="22">
        <v>8</v>
      </c>
      <c r="W1729" s="22">
        <v>4</v>
      </c>
      <c r="X1729" s="22">
        <v>4</v>
      </c>
    </row>
    <row r="1730" spans="19:24">
      <c r="S1730" s="22" t="s">
        <v>2813</v>
      </c>
      <c r="T1730" s="22">
        <v>2</v>
      </c>
      <c r="U1730" s="22">
        <v>3</v>
      </c>
      <c r="V1730" s="22">
        <v>8</v>
      </c>
      <c r="W1730" s="22">
        <v>5</v>
      </c>
      <c r="X1730" s="22">
        <v>1</v>
      </c>
    </row>
    <row r="1731" spans="19:24">
      <c r="S1731" s="22" t="s">
        <v>2134</v>
      </c>
      <c r="T1731" s="22">
        <v>2</v>
      </c>
      <c r="U1731" s="22">
        <v>3</v>
      </c>
      <c r="V1731" s="22">
        <v>8</v>
      </c>
      <c r="W1731" s="22">
        <v>5</v>
      </c>
      <c r="X1731" s="22">
        <v>2</v>
      </c>
    </row>
    <row r="1732" spans="19:24">
      <c r="S1732" s="22" t="s">
        <v>2134</v>
      </c>
      <c r="T1732" s="22">
        <v>2</v>
      </c>
      <c r="U1732" s="22">
        <v>3</v>
      </c>
      <c r="V1732" s="22">
        <v>8</v>
      </c>
      <c r="W1732" s="22">
        <v>5</v>
      </c>
      <c r="X1732" s="22">
        <v>3</v>
      </c>
    </row>
    <row r="1733" spans="19:24">
      <c r="S1733" s="22" t="s">
        <v>2134</v>
      </c>
      <c r="T1733" s="22">
        <v>2</v>
      </c>
      <c r="U1733" s="22">
        <v>3</v>
      </c>
      <c r="V1733" s="22">
        <v>8</v>
      </c>
      <c r="W1733" s="22">
        <v>5</v>
      </c>
      <c r="X1733" s="22">
        <v>4</v>
      </c>
    </row>
    <row r="1734" spans="19:24">
      <c r="S1734" s="22" t="s">
        <v>2813</v>
      </c>
      <c r="T1734" s="22">
        <v>2</v>
      </c>
      <c r="U1734" s="22">
        <v>3</v>
      </c>
      <c r="V1734" s="22">
        <v>8</v>
      </c>
      <c r="W1734" s="22">
        <v>6</v>
      </c>
      <c r="X1734" s="22">
        <v>1</v>
      </c>
    </row>
    <row r="1735" spans="19:24">
      <c r="S1735" s="22" t="s">
        <v>2134</v>
      </c>
      <c r="T1735" s="22">
        <v>2</v>
      </c>
      <c r="U1735" s="22">
        <v>3</v>
      </c>
      <c r="V1735" s="22">
        <v>8</v>
      </c>
      <c r="W1735" s="22">
        <v>6</v>
      </c>
      <c r="X1735" s="22">
        <v>2</v>
      </c>
    </row>
    <row r="1736" spans="19:24">
      <c r="S1736" s="22" t="s">
        <v>2134</v>
      </c>
      <c r="T1736" s="22">
        <v>2</v>
      </c>
      <c r="U1736" s="22">
        <v>3</v>
      </c>
      <c r="V1736" s="22">
        <v>8</v>
      </c>
      <c r="W1736" s="22">
        <v>6</v>
      </c>
      <c r="X1736" s="22">
        <v>3</v>
      </c>
    </row>
    <row r="1737" spans="19:24">
      <c r="S1737" s="22" t="s">
        <v>2134</v>
      </c>
      <c r="T1737" s="22">
        <v>2</v>
      </c>
      <c r="U1737" s="22">
        <v>3</v>
      </c>
      <c r="V1737" s="22">
        <v>8</v>
      </c>
      <c r="W1737" s="22">
        <v>6</v>
      </c>
      <c r="X1737" s="22">
        <v>4</v>
      </c>
    </row>
    <row r="1738" spans="19:24">
      <c r="S1738" s="22" t="s">
        <v>2813</v>
      </c>
      <c r="T1738" s="22">
        <v>2</v>
      </c>
      <c r="U1738" s="22">
        <v>3</v>
      </c>
      <c r="V1738" s="22">
        <v>8</v>
      </c>
      <c r="W1738" s="22">
        <v>7</v>
      </c>
      <c r="X1738" s="22">
        <v>1</v>
      </c>
    </row>
    <row r="1739" spans="19:24">
      <c r="S1739" s="22" t="s">
        <v>2134</v>
      </c>
      <c r="T1739" s="22">
        <v>2</v>
      </c>
      <c r="U1739" s="22">
        <v>3</v>
      </c>
      <c r="V1739" s="22">
        <v>8</v>
      </c>
      <c r="W1739" s="22">
        <v>7</v>
      </c>
      <c r="X1739" s="22">
        <v>2</v>
      </c>
    </row>
    <row r="1740" spans="19:24">
      <c r="S1740" s="22" t="s">
        <v>2134</v>
      </c>
      <c r="T1740" s="22">
        <v>2</v>
      </c>
      <c r="U1740" s="22">
        <v>3</v>
      </c>
      <c r="V1740" s="22">
        <v>8</v>
      </c>
      <c r="W1740" s="22">
        <v>7</v>
      </c>
      <c r="X1740" s="22">
        <v>3</v>
      </c>
    </row>
    <row r="1741" spans="19:24">
      <c r="S1741" s="22" t="s">
        <v>2134</v>
      </c>
      <c r="T1741" s="22">
        <v>2</v>
      </c>
      <c r="U1741" s="22">
        <v>3</v>
      </c>
      <c r="V1741" s="22">
        <v>8</v>
      </c>
      <c r="W1741" s="22">
        <v>7</v>
      </c>
      <c r="X1741" s="22">
        <v>4</v>
      </c>
    </row>
    <row r="1742" spans="19:24">
      <c r="S1742" s="22" t="s">
        <v>2134</v>
      </c>
      <c r="T1742" s="22">
        <v>2</v>
      </c>
      <c r="U1742" s="22">
        <v>3</v>
      </c>
      <c r="V1742" s="22">
        <v>9</v>
      </c>
      <c r="W1742" s="22">
        <v>1</v>
      </c>
      <c r="X1742" s="22">
        <v>1</v>
      </c>
    </row>
    <row r="1743" spans="19:24">
      <c r="S1743" s="22" t="s">
        <v>2134</v>
      </c>
      <c r="T1743" s="22">
        <v>2</v>
      </c>
      <c r="U1743" s="22">
        <v>3</v>
      </c>
      <c r="V1743" s="22">
        <v>9</v>
      </c>
      <c r="W1743" s="22">
        <v>1</v>
      </c>
      <c r="X1743" s="22">
        <v>2</v>
      </c>
    </row>
    <row r="1744" spans="19:24">
      <c r="S1744" s="22" t="s">
        <v>2134</v>
      </c>
      <c r="T1744" s="22">
        <v>2</v>
      </c>
      <c r="U1744" s="22">
        <v>3</v>
      </c>
      <c r="V1744" s="22">
        <v>9</v>
      </c>
      <c r="W1744" s="22">
        <v>1</v>
      </c>
      <c r="X1744" s="22">
        <v>3</v>
      </c>
    </row>
    <row r="1745" spans="19:24">
      <c r="S1745" s="22" t="s">
        <v>2134</v>
      </c>
      <c r="T1745" s="22">
        <v>2</v>
      </c>
      <c r="U1745" s="22">
        <v>3</v>
      </c>
      <c r="V1745" s="22">
        <v>9</v>
      </c>
      <c r="W1745" s="22">
        <v>1</v>
      </c>
      <c r="X1745" s="22">
        <v>4</v>
      </c>
    </row>
    <row r="1746" spans="19:24">
      <c r="S1746" s="22" t="s">
        <v>2813</v>
      </c>
      <c r="T1746" s="22">
        <v>2</v>
      </c>
      <c r="U1746" s="22">
        <v>3</v>
      </c>
      <c r="V1746" s="22">
        <v>9</v>
      </c>
      <c r="W1746" s="22">
        <v>2</v>
      </c>
      <c r="X1746" s="22">
        <v>1</v>
      </c>
    </row>
    <row r="1747" spans="19:24">
      <c r="S1747" s="22" t="s">
        <v>2134</v>
      </c>
      <c r="T1747" s="22">
        <v>2</v>
      </c>
      <c r="U1747" s="22">
        <v>3</v>
      </c>
      <c r="V1747" s="22">
        <v>9</v>
      </c>
      <c r="W1747" s="22">
        <v>2</v>
      </c>
      <c r="X1747" s="22">
        <v>2</v>
      </c>
    </row>
    <row r="1748" spans="19:24">
      <c r="S1748" s="22" t="s">
        <v>2134</v>
      </c>
      <c r="T1748" s="22">
        <v>2</v>
      </c>
      <c r="U1748" s="22">
        <v>3</v>
      </c>
      <c r="V1748" s="22">
        <v>9</v>
      </c>
      <c r="W1748" s="22">
        <v>2</v>
      </c>
      <c r="X1748" s="22">
        <v>3</v>
      </c>
    </row>
    <row r="1749" spans="19:24">
      <c r="S1749" s="22" t="s">
        <v>2134</v>
      </c>
      <c r="T1749" s="22">
        <v>2</v>
      </c>
      <c r="U1749" s="22">
        <v>3</v>
      </c>
      <c r="V1749" s="22">
        <v>9</v>
      </c>
      <c r="W1749" s="22">
        <v>2</v>
      </c>
      <c r="X1749" s="22">
        <v>4</v>
      </c>
    </row>
    <row r="1750" spans="19:24">
      <c r="S1750" s="22" t="s">
        <v>2813</v>
      </c>
      <c r="T1750" s="22">
        <v>2</v>
      </c>
      <c r="U1750" s="22">
        <v>3</v>
      </c>
      <c r="V1750" s="22">
        <v>9</v>
      </c>
      <c r="W1750" s="22">
        <v>3</v>
      </c>
      <c r="X1750" s="22">
        <v>1</v>
      </c>
    </row>
    <row r="1751" spans="19:24">
      <c r="S1751" s="22" t="s">
        <v>2134</v>
      </c>
      <c r="T1751" s="22">
        <v>2</v>
      </c>
      <c r="U1751" s="22">
        <v>3</v>
      </c>
      <c r="V1751" s="22">
        <v>9</v>
      </c>
      <c r="W1751" s="22">
        <v>3</v>
      </c>
      <c r="X1751" s="22">
        <v>2</v>
      </c>
    </row>
    <row r="1752" spans="19:24">
      <c r="S1752" s="22" t="s">
        <v>2134</v>
      </c>
      <c r="T1752" s="22">
        <v>2</v>
      </c>
      <c r="U1752" s="22">
        <v>3</v>
      </c>
      <c r="V1752" s="22">
        <v>9</v>
      </c>
      <c r="W1752" s="22">
        <v>3</v>
      </c>
      <c r="X1752" s="22">
        <v>3</v>
      </c>
    </row>
    <row r="1753" spans="19:24">
      <c r="S1753" s="22" t="s">
        <v>2134</v>
      </c>
      <c r="T1753" s="22">
        <v>2</v>
      </c>
      <c r="U1753" s="22">
        <v>3</v>
      </c>
      <c r="V1753" s="22">
        <v>9</v>
      </c>
      <c r="W1753" s="22">
        <v>3</v>
      </c>
      <c r="X1753" s="22">
        <v>4</v>
      </c>
    </row>
    <row r="1754" spans="19:24">
      <c r="S1754" s="22" t="s">
        <v>2813</v>
      </c>
      <c r="T1754" s="22">
        <v>2</v>
      </c>
      <c r="U1754" s="22">
        <v>3</v>
      </c>
      <c r="V1754" s="22">
        <v>9</v>
      </c>
      <c r="W1754" s="22">
        <v>4</v>
      </c>
      <c r="X1754" s="22">
        <v>1</v>
      </c>
    </row>
    <row r="1755" spans="19:24">
      <c r="S1755" s="22" t="s">
        <v>2134</v>
      </c>
      <c r="T1755" s="22">
        <v>2</v>
      </c>
      <c r="U1755" s="22">
        <v>3</v>
      </c>
      <c r="V1755" s="22">
        <v>9</v>
      </c>
      <c r="W1755" s="22">
        <v>4</v>
      </c>
      <c r="X1755" s="22">
        <v>2</v>
      </c>
    </row>
    <row r="1756" spans="19:24">
      <c r="S1756" s="22" t="s">
        <v>2134</v>
      </c>
      <c r="T1756" s="22">
        <v>2</v>
      </c>
      <c r="U1756" s="22">
        <v>3</v>
      </c>
      <c r="V1756" s="22">
        <v>9</v>
      </c>
      <c r="W1756" s="22">
        <v>4</v>
      </c>
      <c r="X1756" s="22">
        <v>3</v>
      </c>
    </row>
    <row r="1757" spans="19:24">
      <c r="S1757" s="22" t="s">
        <v>2134</v>
      </c>
      <c r="T1757" s="22">
        <v>2</v>
      </c>
      <c r="U1757" s="22">
        <v>3</v>
      </c>
      <c r="V1757" s="22">
        <v>9</v>
      </c>
      <c r="W1757" s="22">
        <v>4</v>
      </c>
      <c r="X1757" s="22">
        <v>4</v>
      </c>
    </row>
    <row r="1758" spans="19:24">
      <c r="S1758" s="22" t="s">
        <v>2813</v>
      </c>
      <c r="T1758" s="22">
        <v>2</v>
      </c>
      <c r="U1758" s="22">
        <v>3</v>
      </c>
      <c r="V1758" s="22">
        <v>9</v>
      </c>
      <c r="W1758" s="22">
        <v>5</v>
      </c>
      <c r="X1758" s="22">
        <v>1</v>
      </c>
    </row>
    <row r="1759" spans="19:24">
      <c r="S1759" s="22" t="s">
        <v>2134</v>
      </c>
      <c r="T1759" s="22">
        <v>2</v>
      </c>
      <c r="U1759" s="22">
        <v>3</v>
      </c>
      <c r="V1759" s="22">
        <v>9</v>
      </c>
      <c r="W1759" s="22">
        <v>5</v>
      </c>
      <c r="X1759" s="22">
        <v>2</v>
      </c>
    </row>
    <row r="1760" spans="19:24">
      <c r="S1760" s="22" t="s">
        <v>2134</v>
      </c>
      <c r="T1760" s="22">
        <v>2</v>
      </c>
      <c r="U1760" s="22">
        <v>3</v>
      </c>
      <c r="V1760" s="22">
        <v>9</v>
      </c>
      <c r="W1760" s="22">
        <v>5</v>
      </c>
      <c r="X1760" s="22">
        <v>3</v>
      </c>
    </row>
    <row r="1761" spans="19:24">
      <c r="S1761" s="22" t="s">
        <v>2134</v>
      </c>
      <c r="T1761" s="22">
        <v>2</v>
      </c>
      <c r="U1761" s="22">
        <v>3</v>
      </c>
      <c r="V1761" s="22">
        <v>9</v>
      </c>
      <c r="W1761" s="22">
        <v>5</v>
      </c>
      <c r="X1761" s="22">
        <v>4</v>
      </c>
    </row>
    <row r="1762" spans="19:24">
      <c r="S1762" s="22" t="s">
        <v>2813</v>
      </c>
      <c r="T1762" s="22">
        <v>2</v>
      </c>
      <c r="U1762" s="22">
        <v>3</v>
      </c>
      <c r="V1762" s="22">
        <v>9</v>
      </c>
      <c r="W1762" s="22">
        <v>6</v>
      </c>
      <c r="X1762" s="22">
        <v>1</v>
      </c>
    </row>
    <row r="1763" spans="19:24">
      <c r="S1763" s="22" t="s">
        <v>2134</v>
      </c>
      <c r="T1763" s="22">
        <v>2</v>
      </c>
      <c r="U1763" s="22">
        <v>3</v>
      </c>
      <c r="V1763" s="22">
        <v>9</v>
      </c>
      <c r="W1763" s="22">
        <v>6</v>
      </c>
      <c r="X1763" s="22">
        <v>2</v>
      </c>
    </row>
    <row r="1764" spans="19:24">
      <c r="S1764" s="22" t="s">
        <v>2134</v>
      </c>
      <c r="T1764" s="22">
        <v>2</v>
      </c>
      <c r="U1764" s="22">
        <v>3</v>
      </c>
      <c r="V1764" s="22">
        <v>9</v>
      </c>
      <c r="W1764" s="22">
        <v>6</v>
      </c>
      <c r="X1764" s="22">
        <v>3</v>
      </c>
    </row>
    <row r="1765" spans="19:24">
      <c r="S1765" s="22" t="s">
        <v>2134</v>
      </c>
      <c r="T1765" s="22">
        <v>2</v>
      </c>
      <c r="U1765" s="22">
        <v>3</v>
      </c>
      <c r="V1765" s="22">
        <v>9</v>
      </c>
      <c r="W1765" s="22">
        <v>6</v>
      </c>
      <c r="X1765" s="22">
        <v>4</v>
      </c>
    </row>
    <row r="1766" spans="19:24">
      <c r="S1766" s="22" t="s">
        <v>2813</v>
      </c>
      <c r="T1766" s="22">
        <v>2</v>
      </c>
      <c r="U1766" s="22">
        <v>3</v>
      </c>
      <c r="V1766" s="22">
        <v>9</v>
      </c>
      <c r="W1766" s="22">
        <v>7</v>
      </c>
      <c r="X1766" s="22">
        <v>1</v>
      </c>
    </row>
    <row r="1767" spans="19:24">
      <c r="S1767" s="22" t="s">
        <v>2134</v>
      </c>
      <c r="T1767" s="22">
        <v>2</v>
      </c>
      <c r="U1767" s="22">
        <v>3</v>
      </c>
      <c r="V1767" s="22">
        <v>9</v>
      </c>
      <c r="W1767" s="22">
        <v>7</v>
      </c>
      <c r="X1767" s="22">
        <v>2</v>
      </c>
    </row>
    <row r="1768" spans="19:24">
      <c r="S1768" s="22" t="s">
        <v>2134</v>
      </c>
      <c r="T1768" s="22">
        <v>2</v>
      </c>
      <c r="U1768" s="22">
        <v>3</v>
      </c>
      <c r="V1768" s="22">
        <v>9</v>
      </c>
      <c r="W1768" s="22">
        <v>7</v>
      </c>
      <c r="X1768" s="22">
        <v>3</v>
      </c>
    </row>
    <row r="1769" spans="19:24">
      <c r="S1769" s="22" t="s">
        <v>2134</v>
      </c>
      <c r="T1769" s="22">
        <v>2</v>
      </c>
      <c r="U1769" s="22">
        <v>3</v>
      </c>
      <c r="V1769" s="22">
        <v>9</v>
      </c>
      <c r="W1769" s="22">
        <v>7</v>
      </c>
      <c r="X1769" s="22">
        <v>4</v>
      </c>
    </row>
    <row r="1770" spans="19:24">
      <c r="S1770" s="22" t="s">
        <v>2647</v>
      </c>
      <c r="T1770" s="22">
        <v>2</v>
      </c>
      <c r="U1770" s="22">
        <v>4</v>
      </c>
      <c r="V1770" s="22">
        <v>1</v>
      </c>
      <c r="W1770" s="22">
        <v>1</v>
      </c>
      <c r="X1770" s="22">
        <v>1</v>
      </c>
    </row>
    <row r="1771" spans="19:24">
      <c r="S1771" s="22" t="s">
        <v>2134</v>
      </c>
      <c r="T1771" s="22">
        <v>2</v>
      </c>
      <c r="U1771" s="22">
        <v>4</v>
      </c>
      <c r="V1771" s="22">
        <v>1</v>
      </c>
      <c r="W1771" s="22">
        <v>1</v>
      </c>
      <c r="X1771" s="22">
        <v>2</v>
      </c>
    </row>
    <row r="1772" spans="19:24">
      <c r="S1772" s="22" t="s">
        <v>2134</v>
      </c>
      <c r="T1772" s="22">
        <v>2</v>
      </c>
      <c r="U1772" s="22">
        <v>4</v>
      </c>
      <c r="V1772" s="22">
        <v>1</v>
      </c>
      <c r="W1772" s="22">
        <v>1</v>
      </c>
      <c r="X1772" s="22">
        <v>3</v>
      </c>
    </row>
    <row r="1773" spans="19:24">
      <c r="S1773" s="22" t="s">
        <v>2134</v>
      </c>
      <c r="T1773" s="22">
        <v>2</v>
      </c>
      <c r="U1773" s="22">
        <v>4</v>
      </c>
      <c r="V1773" s="22">
        <v>1</v>
      </c>
      <c r="W1773" s="22">
        <v>1</v>
      </c>
      <c r="X1773" s="22">
        <v>4</v>
      </c>
    </row>
    <row r="1774" spans="19:24">
      <c r="S1774" s="22" t="s">
        <v>2134</v>
      </c>
      <c r="T1774" s="22">
        <v>2</v>
      </c>
      <c r="U1774" s="22">
        <v>4</v>
      </c>
      <c r="V1774" s="22">
        <v>1</v>
      </c>
      <c r="W1774" s="22">
        <v>2</v>
      </c>
      <c r="X1774" s="22">
        <v>1</v>
      </c>
    </row>
    <row r="1775" spans="19:24">
      <c r="S1775" s="22" t="s">
        <v>2134</v>
      </c>
      <c r="T1775" s="22">
        <v>2</v>
      </c>
      <c r="U1775" s="22">
        <v>4</v>
      </c>
      <c r="V1775" s="22">
        <v>1</v>
      </c>
      <c r="W1775" s="22">
        <v>2</v>
      </c>
      <c r="X1775" s="22">
        <v>2</v>
      </c>
    </row>
    <row r="1776" spans="19:24">
      <c r="S1776" s="22" t="s">
        <v>2134</v>
      </c>
      <c r="T1776" s="22">
        <v>2</v>
      </c>
      <c r="U1776" s="22">
        <v>4</v>
      </c>
      <c r="V1776" s="22">
        <v>1</v>
      </c>
      <c r="W1776" s="22">
        <v>2</v>
      </c>
      <c r="X1776" s="22">
        <v>3</v>
      </c>
    </row>
    <row r="1777" spans="19:24">
      <c r="S1777" s="22" t="s">
        <v>2134</v>
      </c>
      <c r="T1777" s="22">
        <v>2</v>
      </c>
      <c r="U1777" s="22">
        <v>4</v>
      </c>
      <c r="V1777" s="22">
        <v>1</v>
      </c>
      <c r="W1777" s="22">
        <v>2</v>
      </c>
      <c r="X1777" s="22">
        <v>4</v>
      </c>
    </row>
    <row r="1778" spans="19:24">
      <c r="S1778" s="22" t="s">
        <v>2134</v>
      </c>
      <c r="T1778" s="22">
        <v>2</v>
      </c>
      <c r="U1778" s="22">
        <v>4</v>
      </c>
      <c r="V1778" s="22">
        <v>1</v>
      </c>
      <c r="W1778" s="22">
        <v>3</v>
      </c>
      <c r="X1778" s="22">
        <v>1</v>
      </c>
    </row>
    <row r="1779" spans="19:24">
      <c r="S1779" s="22" t="s">
        <v>2134</v>
      </c>
      <c r="T1779" s="22">
        <v>2</v>
      </c>
      <c r="U1779" s="22">
        <v>4</v>
      </c>
      <c r="V1779" s="22">
        <v>1</v>
      </c>
      <c r="W1779" s="22">
        <v>3</v>
      </c>
      <c r="X1779" s="22">
        <v>2</v>
      </c>
    </row>
    <row r="1780" spans="19:24">
      <c r="S1780" s="22" t="s">
        <v>2134</v>
      </c>
      <c r="T1780" s="22">
        <v>2</v>
      </c>
      <c r="U1780" s="22">
        <v>4</v>
      </c>
      <c r="V1780" s="22">
        <v>1</v>
      </c>
      <c r="W1780" s="22">
        <v>3</v>
      </c>
      <c r="X1780" s="22">
        <v>3</v>
      </c>
    </row>
    <row r="1781" spans="19:24">
      <c r="S1781" s="22" t="s">
        <v>2134</v>
      </c>
      <c r="T1781" s="22">
        <v>2</v>
      </c>
      <c r="U1781" s="22">
        <v>4</v>
      </c>
      <c r="V1781" s="22">
        <v>1</v>
      </c>
      <c r="W1781" s="22">
        <v>3</v>
      </c>
      <c r="X1781" s="22">
        <v>4</v>
      </c>
    </row>
    <row r="1782" spans="19:24">
      <c r="S1782" s="22" t="s">
        <v>2134</v>
      </c>
      <c r="T1782" s="22">
        <v>2</v>
      </c>
      <c r="U1782" s="22">
        <v>4</v>
      </c>
      <c r="V1782" s="22">
        <v>1</v>
      </c>
      <c r="W1782" s="22">
        <v>4</v>
      </c>
      <c r="X1782" s="22">
        <v>1</v>
      </c>
    </row>
    <row r="1783" spans="19:24">
      <c r="S1783" s="22" t="s">
        <v>2134</v>
      </c>
      <c r="T1783" s="22">
        <v>2</v>
      </c>
      <c r="U1783" s="22">
        <v>4</v>
      </c>
      <c r="V1783" s="22">
        <v>1</v>
      </c>
      <c r="W1783" s="22">
        <v>4</v>
      </c>
      <c r="X1783" s="22">
        <v>2</v>
      </c>
    </row>
    <row r="1784" spans="19:24">
      <c r="S1784" s="22" t="s">
        <v>2134</v>
      </c>
      <c r="T1784" s="22">
        <v>2</v>
      </c>
      <c r="U1784" s="22">
        <v>4</v>
      </c>
      <c r="V1784" s="22">
        <v>1</v>
      </c>
      <c r="W1784" s="22">
        <v>4</v>
      </c>
      <c r="X1784" s="22">
        <v>3</v>
      </c>
    </row>
    <row r="1785" spans="19:24">
      <c r="S1785" s="22" t="s">
        <v>2134</v>
      </c>
      <c r="T1785" s="22">
        <v>2</v>
      </c>
      <c r="U1785" s="22">
        <v>4</v>
      </c>
      <c r="V1785" s="22">
        <v>1</v>
      </c>
      <c r="W1785" s="22">
        <v>4</v>
      </c>
      <c r="X1785" s="22">
        <v>4</v>
      </c>
    </row>
    <row r="1786" spans="19:24">
      <c r="S1786" s="22" t="s">
        <v>2134</v>
      </c>
      <c r="T1786" s="22">
        <v>2</v>
      </c>
      <c r="U1786" s="22">
        <v>4</v>
      </c>
      <c r="V1786" s="22">
        <v>1</v>
      </c>
      <c r="W1786" s="22">
        <v>5</v>
      </c>
      <c r="X1786" s="22">
        <v>1</v>
      </c>
    </row>
    <row r="1787" spans="19:24">
      <c r="S1787" s="22" t="s">
        <v>2134</v>
      </c>
      <c r="T1787" s="22">
        <v>2</v>
      </c>
      <c r="U1787" s="22">
        <v>4</v>
      </c>
      <c r="V1787" s="22">
        <v>1</v>
      </c>
      <c r="W1787" s="22">
        <v>5</v>
      </c>
      <c r="X1787" s="22">
        <v>2</v>
      </c>
    </row>
    <row r="1788" spans="19:24">
      <c r="S1788" s="22" t="s">
        <v>2134</v>
      </c>
      <c r="T1788" s="22">
        <v>2</v>
      </c>
      <c r="U1788" s="22">
        <v>4</v>
      </c>
      <c r="V1788" s="22">
        <v>1</v>
      </c>
      <c r="W1788" s="22">
        <v>5</v>
      </c>
      <c r="X1788" s="22">
        <v>3</v>
      </c>
    </row>
    <row r="1789" spans="19:24">
      <c r="S1789" s="22" t="s">
        <v>2134</v>
      </c>
      <c r="T1789" s="22">
        <v>2</v>
      </c>
      <c r="U1789" s="22">
        <v>4</v>
      </c>
      <c r="V1789" s="22">
        <v>1</v>
      </c>
      <c r="W1789" s="22">
        <v>5</v>
      </c>
      <c r="X1789" s="22">
        <v>4</v>
      </c>
    </row>
    <row r="1790" spans="19:24">
      <c r="S1790" s="22" t="s">
        <v>2134</v>
      </c>
      <c r="T1790" s="22">
        <v>2</v>
      </c>
      <c r="U1790" s="22">
        <v>4</v>
      </c>
      <c r="V1790" s="22">
        <v>1</v>
      </c>
      <c r="W1790" s="22">
        <v>6</v>
      </c>
      <c r="X1790" s="22">
        <v>1</v>
      </c>
    </row>
    <row r="1791" spans="19:24">
      <c r="S1791" s="22" t="s">
        <v>2134</v>
      </c>
      <c r="T1791" s="22">
        <v>2</v>
      </c>
      <c r="U1791" s="22">
        <v>4</v>
      </c>
      <c r="V1791" s="22">
        <v>1</v>
      </c>
      <c r="W1791" s="22">
        <v>6</v>
      </c>
      <c r="X1791" s="22">
        <v>2</v>
      </c>
    </row>
    <row r="1792" spans="19:24">
      <c r="S1792" s="22" t="s">
        <v>2134</v>
      </c>
      <c r="T1792" s="22">
        <v>2</v>
      </c>
      <c r="U1792" s="22">
        <v>4</v>
      </c>
      <c r="V1792" s="22">
        <v>1</v>
      </c>
      <c r="W1792" s="22">
        <v>6</v>
      </c>
      <c r="X1792" s="22">
        <v>3</v>
      </c>
    </row>
    <row r="1793" spans="19:24">
      <c r="S1793" s="22" t="s">
        <v>2134</v>
      </c>
      <c r="T1793" s="22">
        <v>2</v>
      </c>
      <c r="U1793" s="22">
        <v>4</v>
      </c>
      <c r="V1793" s="22">
        <v>1</v>
      </c>
      <c r="W1793" s="22">
        <v>6</v>
      </c>
      <c r="X1793" s="22">
        <v>4</v>
      </c>
    </row>
    <row r="1794" spans="19:24">
      <c r="S1794" s="22" t="s">
        <v>2134</v>
      </c>
      <c r="T1794" s="22">
        <v>2</v>
      </c>
      <c r="U1794" s="22">
        <v>4</v>
      </c>
      <c r="V1794" s="22">
        <v>1</v>
      </c>
      <c r="W1794" s="22">
        <v>7</v>
      </c>
      <c r="X1794" s="22">
        <v>1</v>
      </c>
    </row>
    <row r="1795" spans="19:24">
      <c r="S1795" s="22" t="s">
        <v>2134</v>
      </c>
      <c r="T1795" s="22">
        <v>2</v>
      </c>
      <c r="U1795" s="22">
        <v>4</v>
      </c>
      <c r="V1795" s="22">
        <v>1</v>
      </c>
      <c r="W1795" s="22">
        <v>7</v>
      </c>
      <c r="X1795" s="22">
        <v>2</v>
      </c>
    </row>
    <row r="1796" spans="19:24">
      <c r="S1796" s="22" t="s">
        <v>2134</v>
      </c>
      <c r="T1796" s="22">
        <v>2</v>
      </c>
      <c r="U1796" s="22">
        <v>4</v>
      </c>
      <c r="V1796" s="22">
        <v>1</v>
      </c>
      <c r="W1796" s="22">
        <v>7</v>
      </c>
      <c r="X1796" s="22">
        <v>3</v>
      </c>
    </row>
    <row r="1797" spans="19:24">
      <c r="S1797" s="22" t="s">
        <v>2134</v>
      </c>
      <c r="T1797" s="22">
        <v>2</v>
      </c>
      <c r="U1797" s="22">
        <v>4</v>
      </c>
      <c r="V1797" s="22">
        <v>1</v>
      </c>
      <c r="W1797" s="22">
        <v>7</v>
      </c>
      <c r="X1797" s="22">
        <v>4</v>
      </c>
    </row>
    <row r="1798" spans="19:24">
      <c r="S1798" s="22" t="s">
        <v>2134</v>
      </c>
      <c r="T1798" s="22">
        <v>2</v>
      </c>
      <c r="U1798" s="22">
        <v>4</v>
      </c>
      <c r="V1798" s="22">
        <v>2</v>
      </c>
      <c r="W1798" s="22">
        <v>1</v>
      </c>
      <c r="X1798" s="22">
        <v>1</v>
      </c>
    </row>
    <row r="1799" spans="19:24">
      <c r="S1799" s="22">
        <v>9073662</v>
      </c>
      <c r="T1799" s="22">
        <v>2</v>
      </c>
      <c r="U1799" s="22">
        <v>4</v>
      </c>
      <c r="V1799" s="22">
        <v>2</v>
      </c>
      <c r="W1799" s="22">
        <v>1</v>
      </c>
      <c r="X1799" s="22">
        <v>2</v>
      </c>
    </row>
    <row r="1800" spans="19:24">
      <c r="S1800" s="22">
        <v>9073663</v>
      </c>
      <c r="T1800" s="22">
        <v>2</v>
      </c>
      <c r="U1800" s="22">
        <v>4</v>
      </c>
      <c r="V1800" s="22">
        <v>2</v>
      </c>
      <c r="W1800" s="22">
        <v>1</v>
      </c>
      <c r="X1800" s="22">
        <v>3</v>
      </c>
    </row>
    <row r="1801" spans="19:24">
      <c r="S1801" s="22">
        <v>9073664</v>
      </c>
      <c r="T1801" s="22">
        <v>2</v>
      </c>
      <c r="U1801" s="22">
        <v>4</v>
      </c>
      <c r="V1801" s="22">
        <v>2</v>
      </c>
      <c r="W1801" s="22">
        <v>1</v>
      </c>
      <c r="X1801" s="22">
        <v>4</v>
      </c>
    </row>
    <row r="1802" spans="19:24">
      <c r="S1802" s="22" t="s">
        <v>2813</v>
      </c>
      <c r="T1802" s="22">
        <v>2</v>
      </c>
      <c r="U1802" s="22">
        <v>4</v>
      </c>
      <c r="V1802" s="22">
        <v>2</v>
      </c>
      <c r="W1802" s="22">
        <v>2</v>
      </c>
      <c r="X1802" s="22">
        <v>1</v>
      </c>
    </row>
    <row r="1803" spans="19:24">
      <c r="S1803" s="22" t="s">
        <v>2134</v>
      </c>
      <c r="T1803" s="22">
        <v>2</v>
      </c>
      <c r="U1803" s="22">
        <v>4</v>
      </c>
      <c r="V1803" s="22">
        <v>2</v>
      </c>
      <c r="W1803" s="22">
        <v>2</v>
      </c>
      <c r="X1803" s="22">
        <v>2</v>
      </c>
    </row>
    <row r="1804" spans="19:24">
      <c r="S1804" s="22" t="s">
        <v>2134</v>
      </c>
      <c r="T1804" s="22">
        <v>2</v>
      </c>
      <c r="U1804" s="22">
        <v>4</v>
      </c>
      <c r="V1804" s="22">
        <v>2</v>
      </c>
      <c r="W1804" s="22">
        <v>2</v>
      </c>
      <c r="X1804" s="22">
        <v>3</v>
      </c>
    </row>
    <row r="1805" spans="19:24">
      <c r="S1805" s="22" t="s">
        <v>2134</v>
      </c>
      <c r="T1805" s="22">
        <v>2</v>
      </c>
      <c r="U1805" s="22">
        <v>4</v>
      </c>
      <c r="V1805" s="22">
        <v>2</v>
      </c>
      <c r="W1805" s="22">
        <v>2</v>
      </c>
      <c r="X1805" s="22">
        <v>4</v>
      </c>
    </row>
    <row r="1806" spans="19:24">
      <c r="S1806" s="22" t="s">
        <v>2813</v>
      </c>
      <c r="T1806" s="22">
        <v>2</v>
      </c>
      <c r="U1806" s="22">
        <v>4</v>
      </c>
      <c r="V1806" s="22">
        <v>2</v>
      </c>
      <c r="W1806" s="22">
        <v>3</v>
      </c>
      <c r="X1806" s="22">
        <v>1</v>
      </c>
    </row>
    <row r="1807" spans="19:24">
      <c r="S1807" s="22" t="s">
        <v>2134</v>
      </c>
      <c r="T1807" s="22">
        <v>2</v>
      </c>
      <c r="U1807" s="22">
        <v>4</v>
      </c>
      <c r="V1807" s="22">
        <v>2</v>
      </c>
      <c r="W1807" s="22">
        <v>3</v>
      </c>
      <c r="X1807" s="22">
        <v>2</v>
      </c>
    </row>
    <row r="1808" spans="19:24">
      <c r="S1808" s="22" t="s">
        <v>2134</v>
      </c>
      <c r="T1808" s="22">
        <v>2</v>
      </c>
      <c r="U1808" s="22">
        <v>4</v>
      </c>
      <c r="V1808" s="22">
        <v>2</v>
      </c>
      <c r="W1808" s="22">
        <v>3</v>
      </c>
      <c r="X1808" s="22">
        <v>3</v>
      </c>
    </row>
    <row r="1809" spans="19:24">
      <c r="S1809" s="22" t="s">
        <v>2134</v>
      </c>
      <c r="T1809" s="22">
        <v>2</v>
      </c>
      <c r="U1809" s="22">
        <v>4</v>
      </c>
      <c r="V1809" s="22">
        <v>2</v>
      </c>
      <c r="W1809" s="22">
        <v>3</v>
      </c>
      <c r="X1809" s="22">
        <v>4</v>
      </c>
    </row>
    <row r="1810" spans="19:24">
      <c r="S1810" s="22" t="s">
        <v>2813</v>
      </c>
      <c r="T1810" s="22">
        <v>2</v>
      </c>
      <c r="U1810" s="22">
        <v>4</v>
      </c>
      <c r="V1810" s="22">
        <v>2</v>
      </c>
      <c r="W1810" s="22">
        <v>4</v>
      </c>
      <c r="X1810" s="22">
        <v>1</v>
      </c>
    </row>
    <row r="1811" spans="19:24">
      <c r="S1811" s="22" t="s">
        <v>2134</v>
      </c>
      <c r="T1811" s="22">
        <v>2</v>
      </c>
      <c r="U1811" s="22">
        <v>4</v>
      </c>
      <c r="V1811" s="22">
        <v>2</v>
      </c>
      <c r="W1811" s="22">
        <v>4</v>
      </c>
      <c r="X1811" s="22">
        <v>2</v>
      </c>
    </row>
    <row r="1812" spans="19:24">
      <c r="S1812" s="22" t="s">
        <v>2134</v>
      </c>
      <c r="T1812" s="22">
        <v>2</v>
      </c>
      <c r="U1812" s="22">
        <v>4</v>
      </c>
      <c r="V1812" s="22">
        <v>2</v>
      </c>
      <c r="W1812" s="22">
        <v>4</v>
      </c>
      <c r="X1812" s="22">
        <v>3</v>
      </c>
    </row>
    <row r="1813" spans="19:24">
      <c r="S1813" s="22" t="s">
        <v>2134</v>
      </c>
      <c r="T1813" s="22">
        <v>2</v>
      </c>
      <c r="U1813" s="22">
        <v>4</v>
      </c>
      <c r="V1813" s="22">
        <v>2</v>
      </c>
      <c r="W1813" s="22">
        <v>4</v>
      </c>
      <c r="X1813" s="22">
        <v>4</v>
      </c>
    </row>
    <row r="1814" spans="19:24">
      <c r="S1814" s="22" t="s">
        <v>2813</v>
      </c>
      <c r="T1814" s="22">
        <v>2</v>
      </c>
      <c r="U1814" s="22">
        <v>4</v>
      </c>
      <c r="V1814" s="22">
        <v>2</v>
      </c>
      <c r="W1814" s="22">
        <v>5</v>
      </c>
      <c r="X1814" s="22">
        <v>1</v>
      </c>
    </row>
    <row r="1815" spans="19:24">
      <c r="S1815" s="22" t="s">
        <v>2134</v>
      </c>
      <c r="T1815" s="22">
        <v>2</v>
      </c>
      <c r="U1815" s="22">
        <v>4</v>
      </c>
      <c r="V1815" s="22">
        <v>2</v>
      </c>
      <c r="W1815" s="22">
        <v>5</v>
      </c>
      <c r="X1815" s="22">
        <v>2</v>
      </c>
    </row>
    <row r="1816" spans="19:24">
      <c r="S1816" s="22" t="s">
        <v>2134</v>
      </c>
      <c r="T1816" s="22">
        <v>2</v>
      </c>
      <c r="U1816" s="22">
        <v>4</v>
      </c>
      <c r="V1816" s="22">
        <v>2</v>
      </c>
      <c r="W1816" s="22">
        <v>5</v>
      </c>
      <c r="X1816" s="22">
        <v>3</v>
      </c>
    </row>
    <row r="1817" spans="19:24">
      <c r="S1817" s="22" t="s">
        <v>2134</v>
      </c>
      <c r="T1817" s="22">
        <v>2</v>
      </c>
      <c r="U1817" s="22">
        <v>4</v>
      </c>
      <c r="V1817" s="22">
        <v>2</v>
      </c>
      <c r="W1817" s="22">
        <v>5</v>
      </c>
      <c r="X1817" s="22">
        <v>4</v>
      </c>
    </row>
    <row r="1818" spans="19:24">
      <c r="S1818" s="22" t="s">
        <v>2813</v>
      </c>
      <c r="T1818" s="22">
        <v>2</v>
      </c>
      <c r="U1818" s="22">
        <v>4</v>
      </c>
      <c r="V1818" s="22">
        <v>2</v>
      </c>
      <c r="W1818" s="22">
        <v>6</v>
      </c>
      <c r="X1818" s="22">
        <v>1</v>
      </c>
    </row>
    <row r="1819" spans="19:24">
      <c r="S1819" s="22" t="s">
        <v>2134</v>
      </c>
      <c r="T1819" s="22">
        <v>2</v>
      </c>
      <c r="U1819" s="22">
        <v>4</v>
      </c>
      <c r="V1819" s="22">
        <v>2</v>
      </c>
      <c r="W1819" s="22">
        <v>6</v>
      </c>
      <c r="X1819" s="22">
        <v>2</v>
      </c>
    </row>
    <row r="1820" spans="19:24">
      <c r="S1820" s="22" t="s">
        <v>2134</v>
      </c>
      <c r="T1820" s="22">
        <v>2</v>
      </c>
      <c r="U1820" s="22">
        <v>4</v>
      </c>
      <c r="V1820" s="22">
        <v>2</v>
      </c>
      <c r="W1820" s="22">
        <v>6</v>
      </c>
      <c r="X1820" s="22">
        <v>3</v>
      </c>
    </row>
    <row r="1821" spans="19:24">
      <c r="S1821" s="22" t="s">
        <v>2134</v>
      </c>
      <c r="T1821" s="22">
        <v>2</v>
      </c>
      <c r="U1821" s="22">
        <v>4</v>
      </c>
      <c r="V1821" s="22">
        <v>2</v>
      </c>
      <c r="W1821" s="22">
        <v>6</v>
      </c>
      <c r="X1821" s="22">
        <v>4</v>
      </c>
    </row>
    <row r="1822" spans="19:24">
      <c r="S1822" s="22" t="s">
        <v>2813</v>
      </c>
      <c r="T1822" s="22">
        <v>2</v>
      </c>
      <c r="U1822" s="22">
        <v>4</v>
      </c>
      <c r="V1822" s="22">
        <v>2</v>
      </c>
      <c r="W1822" s="22">
        <v>7</v>
      </c>
      <c r="X1822" s="22">
        <v>1</v>
      </c>
    </row>
    <row r="1823" spans="19:24">
      <c r="S1823" s="22" t="s">
        <v>2134</v>
      </c>
      <c r="T1823" s="22">
        <v>2</v>
      </c>
      <c r="U1823" s="22">
        <v>4</v>
      </c>
      <c r="V1823" s="22">
        <v>2</v>
      </c>
      <c r="W1823" s="22">
        <v>7</v>
      </c>
      <c r="X1823" s="22">
        <v>2</v>
      </c>
    </row>
    <row r="1824" spans="19:24">
      <c r="S1824" s="22" t="s">
        <v>2134</v>
      </c>
      <c r="T1824" s="22">
        <v>2</v>
      </c>
      <c r="U1824" s="22">
        <v>4</v>
      </c>
      <c r="V1824" s="22">
        <v>2</v>
      </c>
      <c r="W1824" s="22">
        <v>7</v>
      </c>
      <c r="X1824" s="22">
        <v>3</v>
      </c>
    </row>
    <row r="1825" spans="19:24">
      <c r="S1825" s="22" t="s">
        <v>2134</v>
      </c>
      <c r="T1825" s="22">
        <v>2</v>
      </c>
      <c r="U1825" s="22">
        <v>4</v>
      </c>
      <c r="V1825" s="22">
        <v>2</v>
      </c>
      <c r="W1825" s="22">
        <v>7</v>
      </c>
      <c r="X1825" s="22">
        <v>4</v>
      </c>
    </row>
    <row r="1826" spans="19:24">
      <c r="S1826" s="22" t="s">
        <v>2134</v>
      </c>
      <c r="T1826" s="22">
        <v>2</v>
      </c>
      <c r="U1826" s="22">
        <v>4</v>
      </c>
      <c r="V1826" s="22">
        <v>3</v>
      </c>
      <c r="W1826" s="22">
        <v>1</v>
      </c>
      <c r="X1826" s="22">
        <v>1</v>
      </c>
    </row>
    <row r="1827" spans="19:24">
      <c r="S1827" s="22">
        <v>9091580</v>
      </c>
      <c r="T1827" s="22">
        <v>2</v>
      </c>
      <c r="U1827" s="22">
        <v>4</v>
      </c>
      <c r="V1827" s="22">
        <v>3</v>
      </c>
      <c r="W1827" s="22">
        <v>1</v>
      </c>
      <c r="X1827" s="22">
        <v>2</v>
      </c>
    </row>
    <row r="1828" spans="19:24">
      <c r="S1828" s="22">
        <v>9091590</v>
      </c>
      <c r="T1828" s="22">
        <v>2</v>
      </c>
      <c r="U1828" s="22">
        <v>4</v>
      </c>
      <c r="V1828" s="22">
        <v>3</v>
      </c>
      <c r="W1828" s="22">
        <v>1</v>
      </c>
      <c r="X1828" s="22">
        <v>3</v>
      </c>
    </row>
    <row r="1829" spans="19:24">
      <c r="S1829" s="22">
        <v>9091600</v>
      </c>
      <c r="T1829" s="22">
        <v>2</v>
      </c>
      <c r="U1829" s="22">
        <v>4</v>
      </c>
      <c r="V1829" s="22">
        <v>3</v>
      </c>
      <c r="W1829" s="22">
        <v>1</v>
      </c>
      <c r="X1829" s="22">
        <v>4</v>
      </c>
    </row>
    <row r="1830" spans="19:24">
      <c r="S1830" s="22" t="s">
        <v>2813</v>
      </c>
      <c r="T1830" s="22">
        <v>2</v>
      </c>
      <c r="U1830" s="22">
        <v>4</v>
      </c>
      <c r="V1830" s="22">
        <v>3</v>
      </c>
      <c r="W1830" s="22">
        <v>2</v>
      </c>
      <c r="X1830" s="22">
        <v>1</v>
      </c>
    </row>
    <row r="1831" spans="19:24">
      <c r="S1831" s="22" t="s">
        <v>2134</v>
      </c>
      <c r="T1831" s="22">
        <v>2</v>
      </c>
      <c r="U1831" s="22">
        <v>4</v>
      </c>
      <c r="V1831" s="22">
        <v>3</v>
      </c>
      <c r="W1831" s="22">
        <v>2</v>
      </c>
      <c r="X1831" s="22">
        <v>2</v>
      </c>
    </row>
    <row r="1832" spans="19:24">
      <c r="S1832" s="22" t="s">
        <v>2134</v>
      </c>
      <c r="T1832" s="22">
        <v>2</v>
      </c>
      <c r="U1832" s="22">
        <v>4</v>
      </c>
      <c r="V1832" s="22">
        <v>3</v>
      </c>
      <c r="W1832" s="22">
        <v>2</v>
      </c>
      <c r="X1832" s="22">
        <v>3</v>
      </c>
    </row>
    <row r="1833" spans="19:24">
      <c r="S1833" s="22" t="s">
        <v>2134</v>
      </c>
      <c r="T1833" s="22">
        <v>2</v>
      </c>
      <c r="U1833" s="22">
        <v>4</v>
      </c>
      <c r="V1833" s="22">
        <v>3</v>
      </c>
      <c r="W1833" s="22">
        <v>2</v>
      </c>
      <c r="X1833" s="22">
        <v>4</v>
      </c>
    </row>
    <row r="1834" spans="19:24">
      <c r="S1834" s="22" t="s">
        <v>2813</v>
      </c>
      <c r="T1834" s="22">
        <v>2</v>
      </c>
      <c r="U1834" s="22">
        <v>4</v>
      </c>
      <c r="V1834" s="22">
        <v>3</v>
      </c>
      <c r="W1834" s="22">
        <v>3</v>
      </c>
      <c r="X1834" s="22">
        <v>1</v>
      </c>
    </row>
    <row r="1835" spans="19:24">
      <c r="S1835" s="22" t="s">
        <v>2134</v>
      </c>
      <c r="T1835" s="22">
        <v>2</v>
      </c>
      <c r="U1835" s="22">
        <v>4</v>
      </c>
      <c r="V1835" s="22">
        <v>3</v>
      </c>
      <c r="W1835" s="22">
        <v>3</v>
      </c>
      <c r="X1835" s="22">
        <v>2</v>
      </c>
    </row>
    <row r="1836" spans="19:24">
      <c r="S1836" s="22" t="s">
        <v>2134</v>
      </c>
      <c r="T1836" s="22">
        <v>2</v>
      </c>
      <c r="U1836" s="22">
        <v>4</v>
      </c>
      <c r="V1836" s="22">
        <v>3</v>
      </c>
      <c r="W1836" s="22">
        <v>3</v>
      </c>
      <c r="X1836" s="22">
        <v>3</v>
      </c>
    </row>
    <row r="1837" spans="19:24">
      <c r="S1837" s="22" t="s">
        <v>2134</v>
      </c>
      <c r="T1837" s="22">
        <v>2</v>
      </c>
      <c r="U1837" s="22">
        <v>4</v>
      </c>
      <c r="V1837" s="22">
        <v>3</v>
      </c>
      <c r="W1837" s="22">
        <v>3</v>
      </c>
      <c r="X1837" s="22">
        <v>4</v>
      </c>
    </row>
    <row r="1838" spans="19:24">
      <c r="S1838" s="22" t="s">
        <v>2813</v>
      </c>
      <c r="T1838" s="22">
        <v>2</v>
      </c>
      <c r="U1838" s="22">
        <v>4</v>
      </c>
      <c r="V1838" s="22">
        <v>3</v>
      </c>
      <c r="W1838" s="22">
        <v>4</v>
      </c>
      <c r="X1838" s="22">
        <v>1</v>
      </c>
    </row>
    <row r="1839" spans="19:24">
      <c r="S1839" s="22" t="s">
        <v>2134</v>
      </c>
      <c r="T1839" s="22">
        <v>2</v>
      </c>
      <c r="U1839" s="22">
        <v>4</v>
      </c>
      <c r="V1839" s="22">
        <v>3</v>
      </c>
      <c r="W1839" s="22">
        <v>4</v>
      </c>
      <c r="X1839" s="22">
        <v>2</v>
      </c>
    </row>
    <row r="1840" spans="19:24">
      <c r="S1840" s="22" t="s">
        <v>2134</v>
      </c>
      <c r="T1840" s="22">
        <v>2</v>
      </c>
      <c r="U1840" s="22">
        <v>4</v>
      </c>
      <c r="V1840" s="22">
        <v>3</v>
      </c>
      <c r="W1840" s="22">
        <v>4</v>
      </c>
      <c r="X1840" s="22">
        <v>3</v>
      </c>
    </row>
    <row r="1841" spans="19:24">
      <c r="S1841" s="22" t="s">
        <v>2134</v>
      </c>
      <c r="T1841" s="22">
        <v>2</v>
      </c>
      <c r="U1841" s="22">
        <v>4</v>
      </c>
      <c r="V1841" s="22">
        <v>3</v>
      </c>
      <c r="W1841" s="22">
        <v>4</v>
      </c>
      <c r="X1841" s="22">
        <v>4</v>
      </c>
    </row>
    <row r="1842" spans="19:24">
      <c r="S1842" s="22" t="s">
        <v>2813</v>
      </c>
      <c r="T1842" s="22">
        <v>2</v>
      </c>
      <c r="U1842" s="22">
        <v>4</v>
      </c>
      <c r="V1842" s="22">
        <v>3</v>
      </c>
      <c r="W1842" s="22">
        <v>5</v>
      </c>
      <c r="X1842" s="22">
        <v>1</v>
      </c>
    </row>
    <row r="1843" spans="19:24">
      <c r="S1843" s="22" t="s">
        <v>2134</v>
      </c>
      <c r="T1843" s="22">
        <v>2</v>
      </c>
      <c r="U1843" s="22">
        <v>4</v>
      </c>
      <c r="V1843" s="22">
        <v>3</v>
      </c>
      <c r="W1843" s="22">
        <v>5</v>
      </c>
      <c r="X1843" s="22">
        <v>2</v>
      </c>
    </row>
    <row r="1844" spans="19:24">
      <c r="S1844" s="22" t="s">
        <v>2134</v>
      </c>
      <c r="T1844" s="22">
        <v>2</v>
      </c>
      <c r="U1844" s="22">
        <v>4</v>
      </c>
      <c r="V1844" s="22">
        <v>3</v>
      </c>
      <c r="W1844" s="22">
        <v>5</v>
      </c>
      <c r="X1844" s="22">
        <v>3</v>
      </c>
    </row>
    <row r="1845" spans="19:24">
      <c r="S1845" s="22" t="s">
        <v>2134</v>
      </c>
      <c r="T1845" s="22">
        <v>2</v>
      </c>
      <c r="U1845" s="22">
        <v>4</v>
      </c>
      <c r="V1845" s="22">
        <v>3</v>
      </c>
      <c r="W1845" s="22">
        <v>5</v>
      </c>
      <c r="X1845" s="22">
        <v>4</v>
      </c>
    </row>
    <row r="1846" spans="19:24">
      <c r="S1846" s="22" t="s">
        <v>2813</v>
      </c>
      <c r="T1846" s="22">
        <v>2</v>
      </c>
      <c r="U1846" s="22">
        <v>4</v>
      </c>
      <c r="V1846" s="22">
        <v>3</v>
      </c>
      <c r="W1846" s="22">
        <v>6</v>
      </c>
      <c r="X1846" s="22">
        <v>1</v>
      </c>
    </row>
    <row r="1847" spans="19:24">
      <c r="S1847" s="22" t="s">
        <v>2134</v>
      </c>
      <c r="T1847" s="22">
        <v>2</v>
      </c>
      <c r="U1847" s="22">
        <v>4</v>
      </c>
      <c r="V1847" s="22">
        <v>3</v>
      </c>
      <c r="W1847" s="22">
        <v>6</v>
      </c>
      <c r="X1847" s="22">
        <v>2</v>
      </c>
    </row>
    <row r="1848" spans="19:24">
      <c r="S1848" s="22" t="s">
        <v>2134</v>
      </c>
      <c r="T1848" s="22">
        <v>2</v>
      </c>
      <c r="U1848" s="22">
        <v>4</v>
      </c>
      <c r="V1848" s="22">
        <v>3</v>
      </c>
      <c r="W1848" s="22">
        <v>6</v>
      </c>
      <c r="X1848" s="22">
        <v>3</v>
      </c>
    </row>
    <row r="1849" spans="19:24">
      <c r="S1849" s="22" t="s">
        <v>2134</v>
      </c>
      <c r="T1849" s="22">
        <v>2</v>
      </c>
      <c r="U1849" s="22">
        <v>4</v>
      </c>
      <c r="V1849" s="22">
        <v>3</v>
      </c>
      <c r="W1849" s="22">
        <v>6</v>
      </c>
      <c r="X1849" s="22">
        <v>4</v>
      </c>
    </row>
    <row r="1850" spans="19:24">
      <c r="S1850" s="22" t="s">
        <v>2813</v>
      </c>
      <c r="T1850" s="22">
        <v>2</v>
      </c>
      <c r="U1850" s="22">
        <v>4</v>
      </c>
      <c r="V1850" s="22">
        <v>3</v>
      </c>
      <c r="W1850" s="22">
        <v>7</v>
      </c>
      <c r="X1850" s="22">
        <v>1</v>
      </c>
    </row>
    <row r="1851" spans="19:24">
      <c r="S1851" s="22" t="s">
        <v>2134</v>
      </c>
      <c r="T1851" s="22">
        <v>2</v>
      </c>
      <c r="U1851" s="22">
        <v>4</v>
      </c>
      <c r="V1851" s="22">
        <v>3</v>
      </c>
      <c r="W1851" s="22">
        <v>7</v>
      </c>
      <c r="X1851" s="22">
        <v>2</v>
      </c>
    </row>
    <row r="1852" spans="19:24">
      <c r="S1852" s="22" t="s">
        <v>2134</v>
      </c>
      <c r="T1852" s="22">
        <v>2</v>
      </c>
      <c r="U1852" s="22">
        <v>4</v>
      </c>
      <c r="V1852" s="22">
        <v>3</v>
      </c>
      <c r="W1852" s="22">
        <v>7</v>
      </c>
      <c r="X1852" s="22">
        <v>3</v>
      </c>
    </row>
    <row r="1853" spans="19:24">
      <c r="S1853" s="22" t="s">
        <v>2134</v>
      </c>
      <c r="T1853" s="22">
        <v>2</v>
      </c>
      <c r="U1853" s="22">
        <v>4</v>
      </c>
      <c r="V1853" s="22">
        <v>3</v>
      </c>
      <c r="W1853" s="22">
        <v>7</v>
      </c>
      <c r="X1853" s="22">
        <v>4</v>
      </c>
    </row>
    <row r="1854" spans="19:24">
      <c r="S1854" s="22" t="s">
        <v>2134</v>
      </c>
      <c r="T1854" s="22">
        <v>2</v>
      </c>
      <c r="U1854" s="22">
        <v>4</v>
      </c>
      <c r="V1854" s="22">
        <v>4</v>
      </c>
      <c r="W1854" s="22">
        <v>1</v>
      </c>
      <c r="X1854" s="22">
        <v>1</v>
      </c>
    </row>
    <row r="1855" spans="19:24">
      <c r="S1855" s="22">
        <v>9094450</v>
      </c>
      <c r="T1855" s="22">
        <v>2</v>
      </c>
      <c r="U1855" s="22">
        <v>4</v>
      </c>
      <c r="V1855" s="22">
        <v>4</v>
      </c>
      <c r="W1855" s="22">
        <v>1</v>
      </c>
      <c r="X1855" s="22">
        <v>2</v>
      </c>
    </row>
    <row r="1856" spans="19:24">
      <c r="S1856" s="22">
        <v>9094460</v>
      </c>
      <c r="T1856" s="22">
        <v>2</v>
      </c>
      <c r="U1856" s="22">
        <v>4</v>
      </c>
      <c r="V1856" s="22">
        <v>4</v>
      </c>
      <c r="W1856" s="22">
        <v>1</v>
      </c>
      <c r="X1856" s="22">
        <v>3</v>
      </c>
    </row>
    <row r="1857" spans="19:24">
      <c r="S1857" s="22">
        <v>9094470</v>
      </c>
      <c r="T1857" s="22">
        <v>2</v>
      </c>
      <c r="U1857" s="22">
        <v>4</v>
      </c>
      <c r="V1857" s="22">
        <v>4</v>
      </c>
      <c r="W1857" s="22">
        <v>1</v>
      </c>
      <c r="X1857" s="22">
        <v>4</v>
      </c>
    </row>
    <row r="1858" spans="19:24">
      <c r="S1858" s="22" t="s">
        <v>2813</v>
      </c>
      <c r="T1858" s="22">
        <v>2</v>
      </c>
      <c r="U1858" s="22">
        <v>4</v>
      </c>
      <c r="V1858" s="22">
        <v>4</v>
      </c>
      <c r="W1858" s="22">
        <v>2</v>
      </c>
      <c r="X1858" s="22">
        <v>1</v>
      </c>
    </row>
    <row r="1859" spans="19:24">
      <c r="S1859" s="22" t="s">
        <v>2134</v>
      </c>
      <c r="T1859" s="22">
        <v>2</v>
      </c>
      <c r="U1859" s="22">
        <v>4</v>
      </c>
      <c r="V1859" s="22">
        <v>4</v>
      </c>
      <c r="W1859" s="22">
        <v>2</v>
      </c>
      <c r="X1859" s="22">
        <v>2</v>
      </c>
    </row>
    <row r="1860" spans="19:24">
      <c r="S1860" s="22" t="s">
        <v>2134</v>
      </c>
      <c r="T1860" s="22">
        <v>2</v>
      </c>
      <c r="U1860" s="22">
        <v>4</v>
      </c>
      <c r="V1860" s="22">
        <v>4</v>
      </c>
      <c r="W1860" s="22">
        <v>2</v>
      </c>
      <c r="X1860" s="22">
        <v>3</v>
      </c>
    </row>
    <row r="1861" spans="19:24">
      <c r="S1861" s="22" t="s">
        <v>2134</v>
      </c>
      <c r="T1861" s="22">
        <v>2</v>
      </c>
      <c r="U1861" s="22">
        <v>4</v>
      </c>
      <c r="V1861" s="22">
        <v>4</v>
      </c>
      <c r="W1861" s="22">
        <v>2</v>
      </c>
      <c r="X1861" s="22">
        <v>4</v>
      </c>
    </row>
    <row r="1862" spans="19:24">
      <c r="S1862" s="22" t="s">
        <v>2813</v>
      </c>
      <c r="T1862" s="22">
        <v>2</v>
      </c>
      <c r="U1862" s="22">
        <v>4</v>
      </c>
      <c r="V1862" s="22">
        <v>4</v>
      </c>
      <c r="W1862" s="22">
        <v>3</v>
      </c>
      <c r="X1862" s="22">
        <v>1</v>
      </c>
    </row>
    <row r="1863" spans="19:24">
      <c r="S1863" s="22" t="s">
        <v>2134</v>
      </c>
      <c r="T1863" s="22">
        <v>2</v>
      </c>
      <c r="U1863" s="22">
        <v>4</v>
      </c>
      <c r="V1863" s="22">
        <v>4</v>
      </c>
      <c r="W1863" s="22">
        <v>3</v>
      </c>
      <c r="X1863" s="22">
        <v>2</v>
      </c>
    </row>
    <row r="1864" spans="19:24">
      <c r="S1864" s="22" t="s">
        <v>2134</v>
      </c>
      <c r="T1864" s="22">
        <v>2</v>
      </c>
      <c r="U1864" s="22">
        <v>4</v>
      </c>
      <c r="V1864" s="22">
        <v>4</v>
      </c>
      <c r="W1864" s="22">
        <v>3</v>
      </c>
      <c r="X1864" s="22">
        <v>3</v>
      </c>
    </row>
    <row r="1865" spans="19:24">
      <c r="S1865" s="22" t="s">
        <v>2134</v>
      </c>
      <c r="T1865" s="22">
        <v>2</v>
      </c>
      <c r="U1865" s="22">
        <v>4</v>
      </c>
      <c r="V1865" s="22">
        <v>4</v>
      </c>
      <c r="W1865" s="22">
        <v>3</v>
      </c>
      <c r="X1865" s="22">
        <v>4</v>
      </c>
    </row>
    <row r="1866" spans="19:24">
      <c r="S1866" s="22" t="s">
        <v>2813</v>
      </c>
      <c r="T1866" s="22">
        <v>2</v>
      </c>
      <c r="U1866" s="22">
        <v>4</v>
      </c>
      <c r="V1866" s="22">
        <v>4</v>
      </c>
      <c r="W1866" s="22">
        <v>4</v>
      </c>
      <c r="X1866" s="22">
        <v>1</v>
      </c>
    </row>
    <row r="1867" spans="19:24">
      <c r="S1867" s="22" t="s">
        <v>2134</v>
      </c>
      <c r="T1867" s="22">
        <v>2</v>
      </c>
      <c r="U1867" s="22">
        <v>4</v>
      </c>
      <c r="V1867" s="22">
        <v>4</v>
      </c>
      <c r="W1867" s="22">
        <v>4</v>
      </c>
      <c r="X1867" s="22">
        <v>2</v>
      </c>
    </row>
    <row r="1868" spans="19:24">
      <c r="S1868" s="22" t="s">
        <v>2134</v>
      </c>
      <c r="T1868" s="22">
        <v>2</v>
      </c>
      <c r="U1868" s="22">
        <v>4</v>
      </c>
      <c r="V1868" s="22">
        <v>4</v>
      </c>
      <c r="W1868" s="22">
        <v>4</v>
      </c>
      <c r="X1868" s="22">
        <v>3</v>
      </c>
    </row>
    <row r="1869" spans="19:24">
      <c r="S1869" s="22" t="s">
        <v>2134</v>
      </c>
      <c r="T1869" s="22">
        <v>2</v>
      </c>
      <c r="U1869" s="22">
        <v>4</v>
      </c>
      <c r="V1869" s="22">
        <v>4</v>
      </c>
      <c r="W1869" s="22">
        <v>4</v>
      </c>
      <c r="X1869" s="22">
        <v>4</v>
      </c>
    </row>
    <row r="1870" spans="19:24">
      <c r="S1870" s="22" t="s">
        <v>2813</v>
      </c>
      <c r="T1870" s="22">
        <v>2</v>
      </c>
      <c r="U1870" s="22">
        <v>4</v>
      </c>
      <c r="V1870" s="22">
        <v>4</v>
      </c>
      <c r="W1870" s="22">
        <v>5</v>
      </c>
      <c r="X1870" s="22">
        <v>1</v>
      </c>
    </row>
    <row r="1871" spans="19:24">
      <c r="S1871" s="22" t="s">
        <v>2134</v>
      </c>
      <c r="T1871" s="22">
        <v>2</v>
      </c>
      <c r="U1871" s="22">
        <v>4</v>
      </c>
      <c r="V1871" s="22">
        <v>4</v>
      </c>
      <c r="W1871" s="22">
        <v>5</v>
      </c>
      <c r="X1871" s="22">
        <v>2</v>
      </c>
    </row>
    <row r="1872" spans="19:24">
      <c r="S1872" s="22" t="s">
        <v>2134</v>
      </c>
      <c r="T1872" s="22">
        <v>2</v>
      </c>
      <c r="U1872" s="22">
        <v>4</v>
      </c>
      <c r="V1872" s="22">
        <v>4</v>
      </c>
      <c r="W1872" s="22">
        <v>5</v>
      </c>
      <c r="X1872" s="22">
        <v>3</v>
      </c>
    </row>
    <row r="1873" spans="19:24">
      <c r="S1873" s="22" t="s">
        <v>2134</v>
      </c>
      <c r="T1873" s="22">
        <v>2</v>
      </c>
      <c r="U1873" s="22">
        <v>4</v>
      </c>
      <c r="V1873" s="22">
        <v>4</v>
      </c>
      <c r="W1873" s="22">
        <v>5</v>
      </c>
      <c r="X1873" s="22">
        <v>4</v>
      </c>
    </row>
    <row r="1874" spans="19:24">
      <c r="S1874" s="22" t="s">
        <v>2813</v>
      </c>
      <c r="T1874" s="22">
        <v>2</v>
      </c>
      <c r="U1874" s="22">
        <v>4</v>
      </c>
      <c r="V1874" s="22">
        <v>4</v>
      </c>
      <c r="W1874" s="22">
        <v>6</v>
      </c>
      <c r="X1874" s="22">
        <v>1</v>
      </c>
    </row>
    <row r="1875" spans="19:24">
      <c r="S1875" s="22" t="s">
        <v>2134</v>
      </c>
      <c r="T1875" s="22">
        <v>2</v>
      </c>
      <c r="U1875" s="22">
        <v>4</v>
      </c>
      <c r="V1875" s="22">
        <v>4</v>
      </c>
      <c r="W1875" s="22">
        <v>6</v>
      </c>
      <c r="X1875" s="22">
        <v>2</v>
      </c>
    </row>
    <row r="1876" spans="19:24">
      <c r="S1876" s="22" t="s">
        <v>2134</v>
      </c>
      <c r="T1876" s="22">
        <v>2</v>
      </c>
      <c r="U1876" s="22">
        <v>4</v>
      </c>
      <c r="V1876" s="22">
        <v>4</v>
      </c>
      <c r="W1876" s="22">
        <v>6</v>
      </c>
      <c r="X1876" s="22">
        <v>3</v>
      </c>
    </row>
    <row r="1877" spans="19:24">
      <c r="S1877" s="22" t="s">
        <v>2134</v>
      </c>
      <c r="T1877" s="22">
        <v>2</v>
      </c>
      <c r="U1877" s="22">
        <v>4</v>
      </c>
      <c r="V1877" s="22">
        <v>4</v>
      </c>
      <c r="W1877" s="22">
        <v>6</v>
      </c>
      <c r="X1877" s="22">
        <v>4</v>
      </c>
    </row>
    <row r="1878" spans="19:24">
      <c r="S1878" s="22" t="s">
        <v>2813</v>
      </c>
      <c r="T1878" s="22">
        <v>2</v>
      </c>
      <c r="U1878" s="22">
        <v>4</v>
      </c>
      <c r="V1878" s="22">
        <v>4</v>
      </c>
      <c r="W1878" s="22">
        <v>7</v>
      </c>
      <c r="X1878" s="22">
        <v>1</v>
      </c>
    </row>
    <row r="1879" spans="19:24">
      <c r="S1879" s="22" t="s">
        <v>2134</v>
      </c>
      <c r="T1879" s="22">
        <v>2</v>
      </c>
      <c r="U1879" s="22">
        <v>4</v>
      </c>
      <c r="V1879" s="22">
        <v>4</v>
      </c>
      <c r="W1879" s="22">
        <v>7</v>
      </c>
      <c r="X1879" s="22">
        <v>2</v>
      </c>
    </row>
    <row r="1880" spans="19:24">
      <c r="S1880" s="22" t="s">
        <v>2134</v>
      </c>
      <c r="T1880" s="22">
        <v>2</v>
      </c>
      <c r="U1880" s="22">
        <v>4</v>
      </c>
      <c r="V1880" s="22">
        <v>4</v>
      </c>
      <c r="W1880" s="22">
        <v>7</v>
      </c>
      <c r="X1880" s="22">
        <v>3</v>
      </c>
    </row>
    <row r="1881" spans="19:24">
      <c r="S1881" s="22" t="s">
        <v>2134</v>
      </c>
      <c r="T1881" s="22">
        <v>2</v>
      </c>
      <c r="U1881" s="22">
        <v>4</v>
      </c>
      <c r="V1881" s="22">
        <v>4</v>
      </c>
      <c r="W1881" s="22">
        <v>7</v>
      </c>
      <c r="X1881" s="22">
        <v>4</v>
      </c>
    </row>
    <row r="1882" spans="19:24">
      <c r="S1882" s="22" t="s">
        <v>2134</v>
      </c>
      <c r="T1882" s="22">
        <v>2</v>
      </c>
      <c r="U1882" s="22">
        <v>4</v>
      </c>
      <c r="V1882" s="22">
        <v>5</v>
      </c>
      <c r="W1882" s="22">
        <v>1</v>
      </c>
      <c r="X1882" s="22">
        <v>1</v>
      </c>
    </row>
    <row r="1883" spans="19:24">
      <c r="S1883" s="22" t="s">
        <v>2134</v>
      </c>
      <c r="T1883" s="22">
        <v>2</v>
      </c>
      <c r="U1883" s="22">
        <v>4</v>
      </c>
      <c r="V1883" s="22">
        <v>5</v>
      </c>
      <c r="W1883" s="22">
        <v>1</v>
      </c>
      <c r="X1883" s="22">
        <v>2</v>
      </c>
    </row>
    <row r="1884" spans="19:24">
      <c r="S1884" s="22" t="s">
        <v>2134</v>
      </c>
      <c r="T1884" s="22">
        <v>2</v>
      </c>
      <c r="U1884" s="22">
        <v>4</v>
      </c>
      <c r="V1884" s="22">
        <v>5</v>
      </c>
      <c r="W1884" s="22">
        <v>1</v>
      </c>
      <c r="X1884" s="22">
        <v>3</v>
      </c>
    </row>
    <row r="1885" spans="19:24">
      <c r="S1885" s="22" t="s">
        <v>2134</v>
      </c>
      <c r="T1885" s="22">
        <v>2</v>
      </c>
      <c r="U1885" s="22">
        <v>4</v>
      </c>
      <c r="V1885" s="22">
        <v>5</v>
      </c>
      <c r="W1885" s="22">
        <v>1</v>
      </c>
      <c r="X1885" s="22">
        <v>4</v>
      </c>
    </row>
    <row r="1886" spans="19:24">
      <c r="S1886" s="22" t="s">
        <v>2813</v>
      </c>
      <c r="T1886" s="22">
        <v>2</v>
      </c>
      <c r="U1886" s="22">
        <v>4</v>
      </c>
      <c r="V1886" s="22">
        <v>5</v>
      </c>
      <c r="W1886" s="22">
        <v>2</v>
      </c>
      <c r="X1886" s="22">
        <v>1</v>
      </c>
    </row>
    <row r="1887" spans="19:24">
      <c r="S1887" s="22" t="s">
        <v>2134</v>
      </c>
      <c r="T1887" s="22">
        <v>2</v>
      </c>
      <c r="U1887" s="22">
        <v>4</v>
      </c>
      <c r="V1887" s="22">
        <v>5</v>
      </c>
      <c r="W1887" s="22">
        <v>2</v>
      </c>
      <c r="X1887" s="22">
        <v>2</v>
      </c>
    </row>
    <row r="1888" spans="19:24">
      <c r="S1888" s="22" t="s">
        <v>2134</v>
      </c>
      <c r="T1888" s="22">
        <v>2</v>
      </c>
      <c r="U1888" s="22">
        <v>4</v>
      </c>
      <c r="V1888" s="22">
        <v>5</v>
      </c>
      <c r="W1888" s="22">
        <v>2</v>
      </c>
      <c r="X1888" s="22">
        <v>3</v>
      </c>
    </row>
    <row r="1889" spans="19:24">
      <c r="S1889" s="22" t="s">
        <v>2134</v>
      </c>
      <c r="T1889" s="22">
        <v>2</v>
      </c>
      <c r="U1889" s="22">
        <v>4</v>
      </c>
      <c r="V1889" s="22">
        <v>5</v>
      </c>
      <c r="W1889" s="22">
        <v>2</v>
      </c>
      <c r="X1889" s="22">
        <v>4</v>
      </c>
    </row>
    <row r="1890" spans="19:24">
      <c r="S1890" s="22" t="s">
        <v>2813</v>
      </c>
      <c r="T1890" s="22">
        <v>2</v>
      </c>
      <c r="U1890" s="22">
        <v>4</v>
      </c>
      <c r="V1890" s="22">
        <v>5</v>
      </c>
      <c r="W1890" s="22">
        <v>3</v>
      </c>
      <c r="X1890" s="22">
        <v>1</v>
      </c>
    </row>
    <row r="1891" spans="19:24">
      <c r="S1891" s="22" t="s">
        <v>2134</v>
      </c>
      <c r="T1891" s="22">
        <v>2</v>
      </c>
      <c r="U1891" s="22">
        <v>4</v>
      </c>
      <c r="V1891" s="22">
        <v>5</v>
      </c>
      <c r="W1891" s="22">
        <v>3</v>
      </c>
      <c r="X1891" s="22">
        <v>2</v>
      </c>
    </row>
    <row r="1892" spans="19:24">
      <c r="S1892" s="22" t="s">
        <v>2134</v>
      </c>
      <c r="T1892" s="22">
        <v>2</v>
      </c>
      <c r="U1892" s="22">
        <v>4</v>
      </c>
      <c r="V1892" s="22">
        <v>5</v>
      </c>
      <c r="W1892" s="22">
        <v>3</v>
      </c>
      <c r="X1892" s="22">
        <v>3</v>
      </c>
    </row>
    <row r="1893" spans="19:24">
      <c r="S1893" s="22" t="s">
        <v>2134</v>
      </c>
      <c r="T1893" s="22">
        <v>2</v>
      </c>
      <c r="U1893" s="22">
        <v>4</v>
      </c>
      <c r="V1893" s="22">
        <v>5</v>
      </c>
      <c r="W1893" s="22">
        <v>3</v>
      </c>
      <c r="X1893" s="22">
        <v>4</v>
      </c>
    </row>
    <row r="1894" spans="19:24">
      <c r="S1894" s="22" t="s">
        <v>2813</v>
      </c>
      <c r="T1894" s="22">
        <v>2</v>
      </c>
      <c r="U1894" s="22">
        <v>4</v>
      </c>
      <c r="V1894" s="22">
        <v>5</v>
      </c>
      <c r="W1894" s="22">
        <v>4</v>
      </c>
      <c r="X1894" s="22">
        <v>1</v>
      </c>
    </row>
    <row r="1895" spans="19:24">
      <c r="S1895" s="22" t="s">
        <v>2134</v>
      </c>
      <c r="T1895" s="22">
        <v>2</v>
      </c>
      <c r="U1895" s="22">
        <v>4</v>
      </c>
      <c r="V1895" s="22">
        <v>5</v>
      </c>
      <c r="W1895" s="22">
        <v>4</v>
      </c>
      <c r="X1895" s="22">
        <v>2</v>
      </c>
    </row>
    <row r="1896" spans="19:24">
      <c r="S1896" s="22" t="s">
        <v>2134</v>
      </c>
      <c r="T1896" s="22">
        <v>2</v>
      </c>
      <c r="U1896" s="22">
        <v>4</v>
      </c>
      <c r="V1896" s="22">
        <v>5</v>
      </c>
      <c r="W1896" s="22">
        <v>4</v>
      </c>
      <c r="X1896" s="22">
        <v>3</v>
      </c>
    </row>
    <row r="1897" spans="19:24">
      <c r="S1897" s="22" t="s">
        <v>2134</v>
      </c>
      <c r="T1897" s="22">
        <v>2</v>
      </c>
      <c r="U1897" s="22">
        <v>4</v>
      </c>
      <c r="V1897" s="22">
        <v>5</v>
      </c>
      <c r="W1897" s="22">
        <v>4</v>
      </c>
      <c r="X1897" s="22">
        <v>4</v>
      </c>
    </row>
    <row r="1898" spans="19:24">
      <c r="S1898" s="22" t="s">
        <v>2813</v>
      </c>
      <c r="T1898" s="22">
        <v>2</v>
      </c>
      <c r="U1898" s="22">
        <v>4</v>
      </c>
      <c r="V1898" s="22">
        <v>5</v>
      </c>
      <c r="W1898" s="22">
        <v>5</v>
      </c>
      <c r="X1898" s="22">
        <v>1</v>
      </c>
    </row>
    <row r="1899" spans="19:24">
      <c r="S1899" s="22" t="s">
        <v>2134</v>
      </c>
      <c r="T1899" s="22">
        <v>2</v>
      </c>
      <c r="U1899" s="22">
        <v>4</v>
      </c>
      <c r="V1899" s="22">
        <v>5</v>
      </c>
      <c r="W1899" s="22">
        <v>5</v>
      </c>
      <c r="X1899" s="22">
        <v>2</v>
      </c>
    </row>
    <row r="1900" spans="19:24">
      <c r="S1900" s="22" t="s">
        <v>2134</v>
      </c>
      <c r="T1900" s="22">
        <v>2</v>
      </c>
      <c r="U1900" s="22">
        <v>4</v>
      </c>
      <c r="V1900" s="22">
        <v>5</v>
      </c>
      <c r="W1900" s="22">
        <v>5</v>
      </c>
      <c r="X1900" s="22">
        <v>3</v>
      </c>
    </row>
    <row r="1901" spans="19:24">
      <c r="S1901" s="22" t="s">
        <v>2134</v>
      </c>
      <c r="T1901" s="22">
        <v>2</v>
      </c>
      <c r="U1901" s="22">
        <v>4</v>
      </c>
      <c r="V1901" s="22">
        <v>5</v>
      </c>
      <c r="W1901" s="22">
        <v>5</v>
      </c>
      <c r="X1901" s="22">
        <v>4</v>
      </c>
    </row>
    <row r="1902" spans="19:24">
      <c r="S1902" s="22" t="s">
        <v>2813</v>
      </c>
      <c r="T1902" s="22">
        <v>2</v>
      </c>
      <c r="U1902" s="22">
        <v>4</v>
      </c>
      <c r="V1902" s="22">
        <v>5</v>
      </c>
      <c r="W1902" s="22">
        <v>6</v>
      </c>
      <c r="X1902" s="22">
        <v>1</v>
      </c>
    </row>
    <row r="1903" spans="19:24">
      <c r="S1903" s="22" t="s">
        <v>2134</v>
      </c>
      <c r="T1903" s="22">
        <v>2</v>
      </c>
      <c r="U1903" s="22">
        <v>4</v>
      </c>
      <c r="V1903" s="22">
        <v>5</v>
      </c>
      <c r="W1903" s="22">
        <v>6</v>
      </c>
      <c r="X1903" s="22">
        <v>2</v>
      </c>
    </row>
    <row r="1904" spans="19:24">
      <c r="S1904" s="22" t="s">
        <v>2134</v>
      </c>
      <c r="T1904" s="22">
        <v>2</v>
      </c>
      <c r="U1904" s="22">
        <v>4</v>
      </c>
      <c r="V1904" s="22">
        <v>5</v>
      </c>
      <c r="W1904" s="22">
        <v>6</v>
      </c>
      <c r="X1904" s="22">
        <v>3</v>
      </c>
    </row>
    <row r="1905" spans="19:24">
      <c r="S1905" s="22" t="s">
        <v>2134</v>
      </c>
      <c r="T1905" s="22">
        <v>2</v>
      </c>
      <c r="U1905" s="22">
        <v>4</v>
      </c>
      <c r="V1905" s="22">
        <v>5</v>
      </c>
      <c r="W1905" s="22">
        <v>6</v>
      </c>
      <c r="X1905" s="22">
        <v>4</v>
      </c>
    </row>
    <row r="1906" spans="19:24">
      <c r="S1906" s="22" t="s">
        <v>2813</v>
      </c>
      <c r="T1906" s="22">
        <v>2</v>
      </c>
      <c r="U1906" s="22">
        <v>4</v>
      </c>
      <c r="V1906" s="22">
        <v>5</v>
      </c>
      <c r="W1906" s="22">
        <v>7</v>
      </c>
      <c r="X1906" s="22">
        <v>1</v>
      </c>
    </row>
    <row r="1907" spans="19:24">
      <c r="S1907" s="22" t="s">
        <v>2134</v>
      </c>
      <c r="T1907" s="22">
        <v>2</v>
      </c>
      <c r="U1907" s="22">
        <v>4</v>
      </c>
      <c r="V1907" s="22">
        <v>5</v>
      </c>
      <c r="W1907" s="22">
        <v>7</v>
      </c>
      <c r="X1907" s="22">
        <v>2</v>
      </c>
    </row>
    <row r="1908" spans="19:24">
      <c r="S1908" s="22" t="s">
        <v>2134</v>
      </c>
      <c r="T1908" s="22">
        <v>2</v>
      </c>
      <c r="U1908" s="22">
        <v>4</v>
      </c>
      <c r="V1908" s="22">
        <v>5</v>
      </c>
      <c r="W1908" s="22">
        <v>7</v>
      </c>
      <c r="X1908" s="22">
        <v>3</v>
      </c>
    </row>
    <row r="1909" spans="19:24">
      <c r="S1909" s="22" t="s">
        <v>2134</v>
      </c>
      <c r="T1909" s="22">
        <v>2</v>
      </c>
      <c r="U1909" s="22">
        <v>4</v>
      </c>
      <c r="V1909" s="22">
        <v>5</v>
      </c>
      <c r="W1909" s="22">
        <v>7</v>
      </c>
      <c r="X1909" s="22">
        <v>4</v>
      </c>
    </row>
    <row r="1910" spans="19:24">
      <c r="S1910" s="22" t="s">
        <v>2134</v>
      </c>
      <c r="T1910" s="22">
        <v>2</v>
      </c>
      <c r="U1910" s="22">
        <v>4</v>
      </c>
      <c r="V1910" s="22">
        <v>6</v>
      </c>
      <c r="W1910" s="22">
        <v>1</v>
      </c>
      <c r="X1910" s="22">
        <v>1</v>
      </c>
    </row>
    <row r="1911" spans="19:24">
      <c r="S1911" s="22" t="s">
        <v>2134</v>
      </c>
      <c r="T1911" s="22">
        <v>2</v>
      </c>
      <c r="U1911" s="22">
        <v>4</v>
      </c>
      <c r="V1911" s="22">
        <v>6</v>
      </c>
      <c r="W1911" s="22">
        <v>1</v>
      </c>
      <c r="X1911" s="22">
        <v>2</v>
      </c>
    </row>
    <row r="1912" spans="19:24">
      <c r="S1912" s="22" t="s">
        <v>2134</v>
      </c>
      <c r="T1912" s="22">
        <v>2</v>
      </c>
      <c r="U1912" s="22">
        <v>4</v>
      </c>
      <c r="V1912" s="22">
        <v>6</v>
      </c>
      <c r="W1912" s="22">
        <v>1</v>
      </c>
      <c r="X1912" s="22">
        <v>3</v>
      </c>
    </row>
    <row r="1913" spans="19:24">
      <c r="S1913" s="22" t="s">
        <v>2134</v>
      </c>
      <c r="T1913" s="22">
        <v>2</v>
      </c>
      <c r="U1913" s="22">
        <v>4</v>
      </c>
      <c r="V1913" s="22">
        <v>6</v>
      </c>
      <c r="W1913" s="22">
        <v>1</v>
      </c>
      <c r="X1913" s="22">
        <v>4</v>
      </c>
    </row>
    <row r="1914" spans="19:24">
      <c r="S1914" s="22" t="s">
        <v>2813</v>
      </c>
      <c r="T1914" s="22">
        <v>2</v>
      </c>
      <c r="U1914" s="22">
        <v>4</v>
      </c>
      <c r="V1914" s="22">
        <v>6</v>
      </c>
      <c r="W1914" s="22">
        <v>2</v>
      </c>
      <c r="X1914" s="22">
        <v>1</v>
      </c>
    </row>
    <row r="1915" spans="19:24">
      <c r="S1915" s="22" t="s">
        <v>2134</v>
      </c>
      <c r="T1915" s="22">
        <v>2</v>
      </c>
      <c r="U1915" s="22">
        <v>4</v>
      </c>
      <c r="V1915" s="22">
        <v>6</v>
      </c>
      <c r="W1915" s="22">
        <v>2</v>
      </c>
      <c r="X1915" s="22">
        <v>2</v>
      </c>
    </row>
    <row r="1916" spans="19:24">
      <c r="S1916" s="22" t="s">
        <v>2134</v>
      </c>
      <c r="T1916" s="22">
        <v>2</v>
      </c>
      <c r="U1916" s="22">
        <v>4</v>
      </c>
      <c r="V1916" s="22">
        <v>6</v>
      </c>
      <c r="W1916" s="22">
        <v>2</v>
      </c>
      <c r="X1916" s="22">
        <v>3</v>
      </c>
    </row>
    <row r="1917" spans="19:24">
      <c r="S1917" s="22" t="s">
        <v>2134</v>
      </c>
      <c r="T1917" s="22">
        <v>2</v>
      </c>
      <c r="U1917" s="22">
        <v>4</v>
      </c>
      <c r="V1917" s="22">
        <v>6</v>
      </c>
      <c r="W1917" s="22">
        <v>2</v>
      </c>
      <c r="X1917" s="22">
        <v>4</v>
      </c>
    </row>
    <row r="1918" spans="19:24">
      <c r="S1918" s="22" t="s">
        <v>2813</v>
      </c>
      <c r="T1918" s="22">
        <v>2</v>
      </c>
      <c r="U1918" s="22">
        <v>4</v>
      </c>
      <c r="V1918" s="22">
        <v>6</v>
      </c>
      <c r="W1918" s="22">
        <v>3</v>
      </c>
      <c r="X1918" s="22">
        <v>1</v>
      </c>
    </row>
    <row r="1919" spans="19:24">
      <c r="S1919" s="22" t="s">
        <v>2134</v>
      </c>
      <c r="T1919" s="22">
        <v>2</v>
      </c>
      <c r="U1919" s="22">
        <v>4</v>
      </c>
      <c r="V1919" s="22">
        <v>6</v>
      </c>
      <c r="W1919" s="22">
        <v>3</v>
      </c>
      <c r="X1919" s="22">
        <v>2</v>
      </c>
    </row>
    <row r="1920" spans="19:24">
      <c r="S1920" s="22" t="s">
        <v>2134</v>
      </c>
      <c r="T1920" s="22">
        <v>2</v>
      </c>
      <c r="U1920" s="22">
        <v>4</v>
      </c>
      <c r="V1920" s="22">
        <v>6</v>
      </c>
      <c r="W1920" s="22">
        <v>3</v>
      </c>
      <c r="X1920" s="22">
        <v>3</v>
      </c>
    </row>
    <row r="1921" spans="19:24">
      <c r="S1921" s="22" t="s">
        <v>2134</v>
      </c>
      <c r="T1921" s="22">
        <v>2</v>
      </c>
      <c r="U1921" s="22">
        <v>4</v>
      </c>
      <c r="V1921" s="22">
        <v>6</v>
      </c>
      <c r="W1921" s="22">
        <v>3</v>
      </c>
      <c r="X1921" s="22">
        <v>4</v>
      </c>
    </row>
    <row r="1922" spans="19:24">
      <c r="S1922" s="22" t="s">
        <v>2813</v>
      </c>
      <c r="T1922" s="22">
        <v>2</v>
      </c>
      <c r="U1922" s="22">
        <v>4</v>
      </c>
      <c r="V1922" s="22">
        <v>6</v>
      </c>
      <c r="W1922" s="22">
        <v>4</v>
      </c>
      <c r="X1922" s="22">
        <v>1</v>
      </c>
    </row>
    <row r="1923" spans="19:24">
      <c r="S1923" s="22" t="s">
        <v>2134</v>
      </c>
      <c r="T1923" s="22">
        <v>2</v>
      </c>
      <c r="U1923" s="22">
        <v>4</v>
      </c>
      <c r="V1923" s="22">
        <v>6</v>
      </c>
      <c r="W1923" s="22">
        <v>4</v>
      </c>
      <c r="X1923" s="22">
        <v>2</v>
      </c>
    </row>
    <row r="1924" spans="19:24">
      <c r="S1924" s="22" t="s">
        <v>2134</v>
      </c>
      <c r="T1924" s="22">
        <v>2</v>
      </c>
      <c r="U1924" s="22">
        <v>4</v>
      </c>
      <c r="V1924" s="22">
        <v>6</v>
      </c>
      <c r="W1924" s="22">
        <v>4</v>
      </c>
      <c r="X1924" s="22">
        <v>3</v>
      </c>
    </row>
    <row r="1925" spans="19:24">
      <c r="S1925" s="22" t="s">
        <v>2134</v>
      </c>
      <c r="T1925" s="22">
        <v>2</v>
      </c>
      <c r="U1925" s="22">
        <v>4</v>
      </c>
      <c r="V1925" s="22">
        <v>6</v>
      </c>
      <c r="W1925" s="22">
        <v>4</v>
      </c>
      <c r="X1925" s="22">
        <v>4</v>
      </c>
    </row>
    <row r="1926" spans="19:24">
      <c r="S1926" s="22" t="s">
        <v>2813</v>
      </c>
      <c r="T1926" s="22">
        <v>2</v>
      </c>
      <c r="U1926" s="22">
        <v>4</v>
      </c>
      <c r="V1926" s="22">
        <v>6</v>
      </c>
      <c r="W1926" s="22">
        <v>5</v>
      </c>
      <c r="X1926" s="22">
        <v>1</v>
      </c>
    </row>
    <row r="1927" spans="19:24">
      <c r="S1927" s="22" t="s">
        <v>2134</v>
      </c>
      <c r="T1927" s="22">
        <v>2</v>
      </c>
      <c r="U1927" s="22">
        <v>4</v>
      </c>
      <c r="V1927" s="22">
        <v>6</v>
      </c>
      <c r="W1927" s="22">
        <v>5</v>
      </c>
      <c r="X1927" s="22">
        <v>2</v>
      </c>
    </row>
    <row r="1928" spans="19:24">
      <c r="S1928" s="22" t="s">
        <v>2134</v>
      </c>
      <c r="T1928" s="22">
        <v>2</v>
      </c>
      <c r="U1928" s="22">
        <v>4</v>
      </c>
      <c r="V1928" s="22">
        <v>6</v>
      </c>
      <c r="W1928" s="22">
        <v>5</v>
      </c>
      <c r="X1928" s="22">
        <v>3</v>
      </c>
    </row>
    <row r="1929" spans="19:24">
      <c r="S1929" s="22" t="s">
        <v>2134</v>
      </c>
      <c r="T1929" s="22">
        <v>2</v>
      </c>
      <c r="U1929" s="22">
        <v>4</v>
      </c>
      <c r="V1929" s="22">
        <v>6</v>
      </c>
      <c r="W1929" s="22">
        <v>5</v>
      </c>
      <c r="X1929" s="22">
        <v>4</v>
      </c>
    </row>
    <row r="1930" spans="19:24">
      <c r="S1930" s="22" t="s">
        <v>2813</v>
      </c>
      <c r="T1930" s="22">
        <v>2</v>
      </c>
      <c r="U1930" s="22">
        <v>4</v>
      </c>
      <c r="V1930" s="22">
        <v>6</v>
      </c>
      <c r="W1930" s="22">
        <v>6</v>
      </c>
      <c r="X1930" s="22">
        <v>1</v>
      </c>
    </row>
    <row r="1931" spans="19:24">
      <c r="S1931" s="22" t="s">
        <v>2134</v>
      </c>
      <c r="T1931" s="22">
        <v>2</v>
      </c>
      <c r="U1931" s="22">
        <v>4</v>
      </c>
      <c r="V1931" s="22">
        <v>6</v>
      </c>
      <c r="W1931" s="22">
        <v>6</v>
      </c>
      <c r="X1931" s="22">
        <v>2</v>
      </c>
    </row>
    <row r="1932" spans="19:24">
      <c r="S1932" s="22" t="s">
        <v>2134</v>
      </c>
      <c r="T1932" s="22">
        <v>2</v>
      </c>
      <c r="U1932" s="22">
        <v>4</v>
      </c>
      <c r="V1932" s="22">
        <v>6</v>
      </c>
      <c r="W1932" s="22">
        <v>6</v>
      </c>
      <c r="X1932" s="22">
        <v>3</v>
      </c>
    </row>
    <row r="1933" spans="19:24">
      <c r="S1933" s="22" t="s">
        <v>2134</v>
      </c>
      <c r="T1933" s="22">
        <v>2</v>
      </c>
      <c r="U1933" s="22">
        <v>4</v>
      </c>
      <c r="V1933" s="22">
        <v>6</v>
      </c>
      <c r="W1933" s="22">
        <v>6</v>
      </c>
      <c r="X1933" s="22">
        <v>4</v>
      </c>
    </row>
    <row r="1934" spans="19:24">
      <c r="S1934" s="22" t="s">
        <v>2813</v>
      </c>
      <c r="T1934" s="22">
        <v>2</v>
      </c>
      <c r="U1934" s="22">
        <v>4</v>
      </c>
      <c r="V1934" s="22">
        <v>6</v>
      </c>
      <c r="W1934" s="22">
        <v>7</v>
      </c>
      <c r="X1934" s="22">
        <v>1</v>
      </c>
    </row>
    <row r="1935" spans="19:24">
      <c r="S1935" s="22" t="s">
        <v>2134</v>
      </c>
      <c r="T1935" s="22">
        <v>2</v>
      </c>
      <c r="U1935" s="22">
        <v>4</v>
      </c>
      <c r="V1935" s="22">
        <v>6</v>
      </c>
      <c r="W1935" s="22">
        <v>7</v>
      </c>
      <c r="X1935" s="22">
        <v>2</v>
      </c>
    </row>
    <row r="1936" spans="19:24">
      <c r="S1936" s="22" t="s">
        <v>2134</v>
      </c>
      <c r="T1936" s="22">
        <v>2</v>
      </c>
      <c r="U1936" s="22">
        <v>4</v>
      </c>
      <c r="V1936" s="22">
        <v>6</v>
      </c>
      <c r="W1936" s="22">
        <v>7</v>
      </c>
      <c r="X1936" s="22">
        <v>3</v>
      </c>
    </row>
    <row r="1937" spans="19:24">
      <c r="S1937" s="22" t="s">
        <v>2134</v>
      </c>
      <c r="T1937" s="22">
        <v>2</v>
      </c>
      <c r="U1937" s="22">
        <v>4</v>
      </c>
      <c r="V1937" s="22">
        <v>6</v>
      </c>
      <c r="W1937" s="22">
        <v>7</v>
      </c>
      <c r="X1937" s="22">
        <v>4</v>
      </c>
    </row>
    <row r="1938" spans="19:24">
      <c r="S1938" s="22" t="s">
        <v>2134</v>
      </c>
      <c r="T1938" s="22">
        <v>2</v>
      </c>
      <c r="U1938" s="22">
        <v>4</v>
      </c>
      <c r="V1938" s="22">
        <v>7</v>
      </c>
      <c r="W1938" s="22">
        <v>1</v>
      </c>
      <c r="X1938" s="22">
        <v>1</v>
      </c>
    </row>
    <row r="1939" spans="19:24">
      <c r="S1939" s="22" t="s">
        <v>2134</v>
      </c>
      <c r="T1939" s="22">
        <v>2</v>
      </c>
      <c r="U1939" s="22">
        <v>4</v>
      </c>
      <c r="V1939" s="22">
        <v>7</v>
      </c>
      <c r="W1939" s="22">
        <v>1</v>
      </c>
      <c r="X1939" s="22">
        <v>2</v>
      </c>
    </row>
    <row r="1940" spans="19:24">
      <c r="S1940" s="22" t="s">
        <v>2134</v>
      </c>
      <c r="T1940" s="22">
        <v>2</v>
      </c>
      <c r="U1940" s="22">
        <v>4</v>
      </c>
      <c r="V1940" s="22">
        <v>7</v>
      </c>
      <c r="W1940" s="22">
        <v>1</v>
      </c>
      <c r="X1940" s="22">
        <v>3</v>
      </c>
    </row>
    <row r="1941" spans="19:24">
      <c r="S1941" s="22" t="s">
        <v>2134</v>
      </c>
      <c r="T1941" s="22">
        <v>2</v>
      </c>
      <c r="U1941" s="22">
        <v>4</v>
      </c>
      <c r="V1941" s="22">
        <v>7</v>
      </c>
      <c r="W1941" s="22">
        <v>1</v>
      </c>
      <c r="X1941" s="22">
        <v>4</v>
      </c>
    </row>
    <row r="1942" spans="19:24">
      <c r="S1942" s="22" t="s">
        <v>2134</v>
      </c>
      <c r="T1942" s="22">
        <v>2</v>
      </c>
      <c r="U1942" s="22">
        <v>4</v>
      </c>
      <c r="V1942" s="22">
        <v>7</v>
      </c>
      <c r="W1942" s="22">
        <v>2</v>
      </c>
      <c r="X1942" s="22">
        <v>1</v>
      </c>
    </row>
    <row r="1943" spans="19:24">
      <c r="S1943" s="22" t="s">
        <v>2134</v>
      </c>
      <c r="T1943" s="22">
        <v>2</v>
      </c>
      <c r="U1943" s="22">
        <v>4</v>
      </c>
      <c r="V1943" s="22">
        <v>7</v>
      </c>
      <c r="W1943" s="22">
        <v>2</v>
      </c>
      <c r="X1943" s="22">
        <v>2</v>
      </c>
    </row>
    <row r="1944" spans="19:24">
      <c r="S1944" s="22" t="s">
        <v>2134</v>
      </c>
      <c r="T1944" s="22">
        <v>2</v>
      </c>
      <c r="U1944" s="22">
        <v>4</v>
      </c>
      <c r="V1944" s="22">
        <v>7</v>
      </c>
      <c r="W1944" s="22">
        <v>2</v>
      </c>
      <c r="X1944" s="22">
        <v>3</v>
      </c>
    </row>
    <row r="1945" spans="19:24">
      <c r="S1945" s="22" t="s">
        <v>2134</v>
      </c>
      <c r="T1945" s="22">
        <v>2</v>
      </c>
      <c r="U1945" s="22">
        <v>4</v>
      </c>
      <c r="V1945" s="22">
        <v>7</v>
      </c>
      <c r="W1945" s="22">
        <v>2</v>
      </c>
      <c r="X1945" s="22">
        <v>4</v>
      </c>
    </row>
    <row r="1946" spans="19:24">
      <c r="S1946" s="22" t="s">
        <v>2134</v>
      </c>
      <c r="T1946" s="22">
        <v>2</v>
      </c>
      <c r="U1946" s="22">
        <v>4</v>
      </c>
      <c r="V1946" s="22">
        <v>7</v>
      </c>
      <c r="W1946" s="22">
        <v>3</v>
      </c>
      <c r="X1946" s="22">
        <v>1</v>
      </c>
    </row>
    <row r="1947" spans="19:24">
      <c r="S1947" s="22" t="s">
        <v>2134</v>
      </c>
      <c r="T1947" s="22">
        <v>2</v>
      </c>
      <c r="U1947" s="22">
        <v>4</v>
      </c>
      <c r="V1947" s="22">
        <v>7</v>
      </c>
      <c r="W1947" s="22">
        <v>3</v>
      </c>
      <c r="X1947" s="22">
        <v>2</v>
      </c>
    </row>
    <row r="1948" spans="19:24">
      <c r="S1948" s="22" t="s">
        <v>2134</v>
      </c>
      <c r="T1948" s="22">
        <v>2</v>
      </c>
      <c r="U1948" s="22">
        <v>4</v>
      </c>
      <c r="V1948" s="22">
        <v>7</v>
      </c>
      <c r="W1948" s="22">
        <v>3</v>
      </c>
      <c r="X1948" s="22">
        <v>3</v>
      </c>
    </row>
    <row r="1949" spans="19:24">
      <c r="S1949" s="22" t="s">
        <v>2134</v>
      </c>
      <c r="T1949" s="22">
        <v>2</v>
      </c>
      <c r="U1949" s="22">
        <v>4</v>
      </c>
      <c r="V1949" s="22">
        <v>7</v>
      </c>
      <c r="W1949" s="22">
        <v>3</v>
      </c>
      <c r="X1949" s="22">
        <v>4</v>
      </c>
    </row>
    <row r="1950" spans="19:24">
      <c r="S1950" s="22" t="s">
        <v>2134</v>
      </c>
      <c r="T1950" s="22">
        <v>2</v>
      </c>
      <c r="U1950" s="22">
        <v>4</v>
      </c>
      <c r="V1950" s="22">
        <v>7</v>
      </c>
      <c r="W1950" s="22">
        <v>4</v>
      </c>
      <c r="X1950" s="22">
        <v>1</v>
      </c>
    </row>
    <row r="1951" spans="19:24">
      <c r="S1951" s="22" t="s">
        <v>2134</v>
      </c>
      <c r="T1951" s="22">
        <v>2</v>
      </c>
      <c r="U1951" s="22">
        <v>4</v>
      </c>
      <c r="V1951" s="22">
        <v>7</v>
      </c>
      <c r="W1951" s="22">
        <v>4</v>
      </c>
      <c r="X1951" s="22">
        <v>2</v>
      </c>
    </row>
    <row r="1952" spans="19:24">
      <c r="S1952" s="22" t="s">
        <v>2134</v>
      </c>
      <c r="T1952" s="22">
        <v>2</v>
      </c>
      <c r="U1952" s="22">
        <v>4</v>
      </c>
      <c r="V1952" s="22">
        <v>7</v>
      </c>
      <c r="W1952" s="22">
        <v>4</v>
      </c>
      <c r="X1952" s="22">
        <v>3</v>
      </c>
    </row>
    <row r="1953" spans="19:24">
      <c r="S1953" s="22" t="s">
        <v>2134</v>
      </c>
      <c r="T1953" s="22">
        <v>2</v>
      </c>
      <c r="U1953" s="22">
        <v>4</v>
      </c>
      <c r="V1953" s="22">
        <v>7</v>
      </c>
      <c r="W1953" s="22">
        <v>4</v>
      </c>
      <c r="X1953" s="22">
        <v>4</v>
      </c>
    </row>
    <row r="1954" spans="19:24">
      <c r="S1954" s="22" t="s">
        <v>2134</v>
      </c>
      <c r="T1954" s="22">
        <v>2</v>
      </c>
      <c r="U1954" s="22">
        <v>4</v>
      </c>
      <c r="V1954" s="22">
        <v>7</v>
      </c>
      <c r="W1954" s="22">
        <v>5</v>
      </c>
      <c r="X1954" s="22">
        <v>1</v>
      </c>
    </row>
    <row r="1955" spans="19:24">
      <c r="S1955" s="22" t="s">
        <v>2134</v>
      </c>
      <c r="T1955" s="22">
        <v>2</v>
      </c>
      <c r="U1955" s="22">
        <v>4</v>
      </c>
      <c r="V1955" s="22">
        <v>7</v>
      </c>
      <c r="W1955" s="22">
        <v>5</v>
      </c>
      <c r="X1955" s="22">
        <v>2</v>
      </c>
    </row>
    <row r="1956" spans="19:24">
      <c r="S1956" s="22" t="s">
        <v>2134</v>
      </c>
      <c r="T1956" s="22">
        <v>2</v>
      </c>
      <c r="U1956" s="22">
        <v>4</v>
      </c>
      <c r="V1956" s="22">
        <v>7</v>
      </c>
      <c r="W1956" s="22">
        <v>5</v>
      </c>
      <c r="X1956" s="22">
        <v>3</v>
      </c>
    </row>
    <row r="1957" spans="19:24">
      <c r="S1957" s="22">
        <v>9088180</v>
      </c>
      <c r="T1957" s="22">
        <v>2</v>
      </c>
      <c r="U1957" s="22">
        <v>4</v>
      </c>
      <c r="V1957" s="22">
        <v>7</v>
      </c>
      <c r="W1957" s="22">
        <v>5</v>
      </c>
      <c r="X1957" s="22">
        <v>4</v>
      </c>
    </row>
    <row r="1958" spans="19:24">
      <c r="S1958" s="22" t="s">
        <v>2134</v>
      </c>
      <c r="T1958" s="22">
        <v>2</v>
      </c>
      <c r="U1958" s="22">
        <v>4</v>
      </c>
      <c r="V1958" s="22">
        <v>7</v>
      </c>
      <c r="W1958" s="22">
        <v>6</v>
      </c>
      <c r="X1958" s="22">
        <v>1</v>
      </c>
    </row>
    <row r="1959" spans="19:24">
      <c r="S1959" s="22" t="s">
        <v>2134</v>
      </c>
      <c r="T1959" s="22">
        <v>2</v>
      </c>
      <c r="U1959" s="22">
        <v>4</v>
      </c>
      <c r="V1959" s="22">
        <v>7</v>
      </c>
      <c r="W1959" s="22">
        <v>6</v>
      </c>
      <c r="X1959" s="22">
        <v>2</v>
      </c>
    </row>
    <row r="1960" spans="19:24">
      <c r="S1960" s="22" t="s">
        <v>2134</v>
      </c>
      <c r="T1960" s="22">
        <v>2</v>
      </c>
      <c r="U1960" s="22">
        <v>4</v>
      </c>
      <c r="V1960" s="22">
        <v>7</v>
      </c>
      <c r="W1960" s="22">
        <v>6</v>
      </c>
      <c r="X1960" s="22">
        <v>3</v>
      </c>
    </row>
    <row r="1961" spans="19:24">
      <c r="S1961" s="22" t="s">
        <v>2134</v>
      </c>
      <c r="T1961" s="22">
        <v>2</v>
      </c>
      <c r="U1961" s="22">
        <v>4</v>
      </c>
      <c r="V1961" s="22">
        <v>7</v>
      </c>
      <c r="W1961" s="22">
        <v>6</v>
      </c>
      <c r="X1961" s="22">
        <v>4</v>
      </c>
    </row>
    <row r="1962" spans="19:24">
      <c r="S1962" s="22" t="s">
        <v>2134</v>
      </c>
      <c r="T1962" s="22">
        <v>2</v>
      </c>
      <c r="U1962" s="22">
        <v>4</v>
      </c>
      <c r="V1962" s="22">
        <v>7</v>
      </c>
      <c r="W1962" s="22">
        <v>7</v>
      </c>
      <c r="X1962" s="22">
        <v>1</v>
      </c>
    </row>
    <row r="1963" spans="19:24">
      <c r="S1963" s="22" t="s">
        <v>2134</v>
      </c>
      <c r="T1963" s="22">
        <v>2</v>
      </c>
      <c r="U1963" s="22">
        <v>4</v>
      </c>
      <c r="V1963" s="22">
        <v>7</v>
      </c>
      <c r="W1963" s="22">
        <v>7</v>
      </c>
      <c r="X1963" s="22">
        <v>2</v>
      </c>
    </row>
    <row r="1964" spans="19:24">
      <c r="S1964" s="22" t="s">
        <v>2134</v>
      </c>
      <c r="T1964" s="22">
        <v>2</v>
      </c>
      <c r="U1964" s="22">
        <v>4</v>
      </c>
      <c r="V1964" s="22">
        <v>7</v>
      </c>
      <c r="W1964" s="22">
        <v>7</v>
      </c>
      <c r="X1964" s="22">
        <v>3</v>
      </c>
    </row>
    <row r="1965" spans="19:24">
      <c r="S1965" s="22" t="s">
        <v>2134</v>
      </c>
      <c r="T1965" s="22">
        <v>2</v>
      </c>
      <c r="U1965" s="22">
        <v>4</v>
      </c>
      <c r="V1965" s="22">
        <v>7</v>
      </c>
      <c r="W1965" s="22">
        <v>7</v>
      </c>
      <c r="X1965" s="22">
        <v>4</v>
      </c>
    </row>
    <row r="1966" spans="19:24">
      <c r="S1966" s="22" t="s">
        <v>2134</v>
      </c>
      <c r="T1966" s="22">
        <v>2</v>
      </c>
      <c r="U1966" s="22">
        <v>4</v>
      </c>
      <c r="V1966" s="22">
        <v>8</v>
      </c>
      <c r="W1966" s="22">
        <v>1</v>
      </c>
      <c r="X1966" s="22">
        <v>1</v>
      </c>
    </row>
    <row r="1967" spans="19:24">
      <c r="S1967" s="22" t="s">
        <v>2134</v>
      </c>
      <c r="T1967" s="22">
        <v>2</v>
      </c>
      <c r="U1967" s="22">
        <v>4</v>
      </c>
      <c r="V1967" s="22">
        <v>8</v>
      </c>
      <c r="W1967" s="22">
        <v>1</v>
      </c>
      <c r="X1967" s="22">
        <v>2</v>
      </c>
    </row>
    <row r="1968" spans="19:24">
      <c r="S1968" s="22" t="s">
        <v>2134</v>
      </c>
      <c r="T1968" s="22">
        <v>2</v>
      </c>
      <c r="U1968" s="22">
        <v>4</v>
      </c>
      <c r="V1968" s="22">
        <v>8</v>
      </c>
      <c r="W1968" s="22">
        <v>1</v>
      </c>
      <c r="X1968" s="22">
        <v>3</v>
      </c>
    </row>
    <row r="1969" spans="19:24">
      <c r="S1969" s="22" t="s">
        <v>2134</v>
      </c>
      <c r="T1969" s="22">
        <v>2</v>
      </c>
      <c r="U1969" s="22">
        <v>4</v>
      </c>
      <c r="V1969" s="22">
        <v>8</v>
      </c>
      <c r="W1969" s="22">
        <v>1</v>
      </c>
      <c r="X1969" s="22">
        <v>4</v>
      </c>
    </row>
    <row r="1970" spans="19:24">
      <c r="S1970" s="22" t="s">
        <v>2813</v>
      </c>
      <c r="T1970" s="22">
        <v>2</v>
      </c>
      <c r="U1970" s="22">
        <v>4</v>
      </c>
      <c r="V1970" s="22">
        <v>8</v>
      </c>
      <c r="W1970" s="22">
        <v>2</v>
      </c>
      <c r="X1970" s="22">
        <v>1</v>
      </c>
    </row>
    <row r="1971" spans="19:24">
      <c r="S1971" s="22" t="s">
        <v>2134</v>
      </c>
      <c r="T1971" s="22">
        <v>2</v>
      </c>
      <c r="U1971" s="22">
        <v>4</v>
      </c>
      <c r="V1971" s="22">
        <v>8</v>
      </c>
      <c r="W1971" s="22">
        <v>2</v>
      </c>
      <c r="X1971" s="22">
        <v>2</v>
      </c>
    </row>
    <row r="1972" spans="19:24">
      <c r="S1972" s="22" t="s">
        <v>2134</v>
      </c>
      <c r="T1972" s="22">
        <v>2</v>
      </c>
      <c r="U1972" s="22">
        <v>4</v>
      </c>
      <c r="V1972" s="22">
        <v>8</v>
      </c>
      <c r="W1972" s="22">
        <v>2</v>
      </c>
      <c r="X1972" s="22">
        <v>3</v>
      </c>
    </row>
    <row r="1973" spans="19:24">
      <c r="S1973" s="22" t="s">
        <v>2134</v>
      </c>
      <c r="T1973" s="22">
        <v>2</v>
      </c>
      <c r="U1973" s="22">
        <v>4</v>
      </c>
      <c r="V1973" s="22">
        <v>8</v>
      </c>
      <c r="W1973" s="22">
        <v>2</v>
      </c>
      <c r="X1973" s="22">
        <v>4</v>
      </c>
    </row>
    <row r="1974" spans="19:24">
      <c r="S1974" s="22" t="s">
        <v>2813</v>
      </c>
      <c r="T1974" s="22">
        <v>2</v>
      </c>
      <c r="U1974" s="22">
        <v>4</v>
      </c>
      <c r="V1974" s="22">
        <v>8</v>
      </c>
      <c r="W1974" s="22">
        <v>3</v>
      </c>
      <c r="X1974" s="22">
        <v>1</v>
      </c>
    </row>
    <row r="1975" spans="19:24">
      <c r="S1975" s="22" t="s">
        <v>2134</v>
      </c>
      <c r="T1975" s="22">
        <v>2</v>
      </c>
      <c r="U1975" s="22">
        <v>4</v>
      </c>
      <c r="V1975" s="22">
        <v>8</v>
      </c>
      <c r="W1975" s="22">
        <v>3</v>
      </c>
      <c r="X1975" s="22">
        <v>2</v>
      </c>
    </row>
    <row r="1976" spans="19:24">
      <c r="S1976" s="22" t="s">
        <v>2134</v>
      </c>
      <c r="T1976" s="22">
        <v>2</v>
      </c>
      <c r="U1976" s="22">
        <v>4</v>
      </c>
      <c r="V1976" s="22">
        <v>8</v>
      </c>
      <c r="W1976" s="22">
        <v>3</v>
      </c>
      <c r="X1976" s="22">
        <v>3</v>
      </c>
    </row>
    <row r="1977" spans="19:24">
      <c r="S1977" s="22" t="s">
        <v>2134</v>
      </c>
      <c r="T1977" s="22">
        <v>2</v>
      </c>
      <c r="U1977" s="22">
        <v>4</v>
      </c>
      <c r="V1977" s="22">
        <v>8</v>
      </c>
      <c r="W1977" s="22">
        <v>3</v>
      </c>
      <c r="X1977" s="22">
        <v>4</v>
      </c>
    </row>
    <row r="1978" spans="19:24">
      <c r="S1978" s="22" t="s">
        <v>2813</v>
      </c>
      <c r="T1978" s="22">
        <v>2</v>
      </c>
      <c r="U1978" s="22">
        <v>4</v>
      </c>
      <c r="V1978" s="22">
        <v>8</v>
      </c>
      <c r="W1978" s="22">
        <v>4</v>
      </c>
      <c r="X1978" s="22">
        <v>1</v>
      </c>
    </row>
    <row r="1979" spans="19:24">
      <c r="S1979" s="22" t="s">
        <v>2134</v>
      </c>
      <c r="T1979" s="22">
        <v>2</v>
      </c>
      <c r="U1979" s="22">
        <v>4</v>
      </c>
      <c r="V1979" s="22">
        <v>8</v>
      </c>
      <c r="W1979" s="22">
        <v>4</v>
      </c>
      <c r="X1979" s="22">
        <v>2</v>
      </c>
    </row>
    <row r="1980" spans="19:24">
      <c r="S1980" s="22" t="s">
        <v>2134</v>
      </c>
      <c r="T1980" s="22">
        <v>2</v>
      </c>
      <c r="U1980" s="22">
        <v>4</v>
      </c>
      <c r="V1980" s="22">
        <v>8</v>
      </c>
      <c r="W1980" s="22">
        <v>4</v>
      </c>
      <c r="X1980" s="22">
        <v>3</v>
      </c>
    </row>
    <row r="1981" spans="19:24">
      <c r="S1981" s="22" t="s">
        <v>2134</v>
      </c>
      <c r="T1981" s="22">
        <v>2</v>
      </c>
      <c r="U1981" s="22">
        <v>4</v>
      </c>
      <c r="V1981" s="22">
        <v>8</v>
      </c>
      <c r="W1981" s="22">
        <v>4</v>
      </c>
      <c r="X1981" s="22">
        <v>4</v>
      </c>
    </row>
    <row r="1982" spans="19:24">
      <c r="S1982" s="22" t="s">
        <v>2813</v>
      </c>
      <c r="T1982" s="22">
        <v>2</v>
      </c>
      <c r="U1982" s="22">
        <v>4</v>
      </c>
      <c r="V1982" s="22">
        <v>8</v>
      </c>
      <c r="W1982" s="22">
        <v>5</v>
      </c>
      <c r="X1982" s="22">
        <v>1</v>
      </c>
    </row>
    <row r="1983" spans="19:24">
      <c r="S1983" s="22" t="s">
        <v>2134</v>
      </c>
      <c r="T1983" s="22">
        <v>2</v>
      </c>
      <c r="U1983" s="22">
        <v>4</v>
      </c>
      <c r="V1983" s="22">
        <v>8</v>
      </c>
      <c r="W1983" s="22">
        <v>5</v>
      </c>
      <c r="X1983" s="22">
        <v>2</v>
      </c>
    </row>
    <row r="1984" spans="19:24">
      <c r="S1984" s="22" t="s">
        <v>2134</v>
      </c>
      <c r="T1984" s="22">
        <v>2</v>
      </c>
      <c r="U1984" s="22">
        <v>4</v>
      </c>
      <c r="V1984" s="22">
        <v>8</v>
      </c>
      <c r="W1984" s="22">
        <v>5</v>
      </c>
      <c r="X1984" s="22">
        <v>3</v>
      </c>
    </row>
    <row r="1985" spans="19:24">
      <c r="S1985" s="22" t="s">
        <v>2134</v>
      </c>
      <c r="T1985" s="22">
        <v>2</v>
      </c>
      <c r="U1985" s="22">
        <v>4</v>
      </c>
      <c r="V1985" s="22">
        <v>8</v>
      </c>
      <c r="W1985" s="22">
        <v>5</v>
      </c>
      <c r="X1985" s="22">
        <v>4</v>
      </c>
    </row>
    <row r="1986" spans="19:24">
      <c r="S1986" s="22" t="s">
        <v>2813</v>
      </c>
      <c r="T1986" s="22">
        <v>2</v>
      </c>
      <c r="U1986" s="22">
        <v>4</v>
      </c>
      <c r="V1986" s="22">
        <v>8</v>
      </c>
      <c r="W1986" s="22">
        <v>6</v>
      </c>
      <c r="X1986" s="22">
        <v>1</v>
      </c>
    </row>
    <row r="1987" spans="19:24">
      <c r="S1987" s="22" t="s">
        <v>2134</v>
      </c>
      <c r="T1987" s="22">
        <v>2</v>
      </c>
      <c r="U1987" s="22">
        <v>4</v>
      </c>
      <c r="V1987" s="22">
        <v>8</v>
      </c>
      <c r="W1987" s="22">
        <v>6</v>
      </c>
      <c r="X1987" s="22">
        <v>2</v>
      </c>
    </row>
    <row r="1988" spans="19:24">
      <c r="S1988" s="22" t="s">
        <v>2134</v>
      </c>
      <c r="T1988" s="22">
        <v>2</v>
      </c>
      <c r="U1988" s="22">
        <v>4</v>
      </c>
      <c r="V1988" s="22">
        <v>8</v>
      </c>
      <c r="W1988" s="22">
        <v>6</v>
      </c>
      <c r="X1988" s="22">
        <v>3</v>
      </c>
    </row>
    <row r="1989" spans="19:24">
      <c r="S1989" s="22" t="s">
        <v>2134</v>
      </c>
      <c r="T1989" s="22">
        <v>2</v>
      </c>
      <c r="U1989" s="22">
        <v>4</v>
      </c>
      <c r="V1989" s="22">
        <v>8</v>
      </c>
      <c r="W1989" s="22">
        <v>6</v>
      </c>
      <c r="X1989" s="22">
        <v>4</v>
      </c>
    </row>
    <row r="1990" spans="19:24">
      <c r="S1990" s="22" t="s">
        <v>2813</v>
      </c>
      <c r="T1990" s="22">
        <v>2</v>
      </c>
      <c r="U1990" s="22">
        <v>4</v>
      </c>
      <c r="V1990" s="22">
        <v>8</v>
      </c>
      <c r="W1990" s="22">
        <v>7</v>
      </c>
      <c r="X1990" s="22">
        <v>1</v>
      </c>
    </row>
    <row r="1991" spans="19:24">
      <c r="S1991" s="22" t="s">
        <v>2134</v>
      </c>
      <c r="T1991" s="22">
        <v>2</v>
      </c>
      <c r="U1991" s="22">
        <v>4</v>
      </c>
      <c r="V1991" s="22">
        <v>8</v>
      </c>
      <c r="W1991" s="22">
        <v>7</v>
      </c>
      <c r="X1991" s="22">
        <v>2</v>
      </c>
    </row>
    <row r="1992" spans="19:24">
      <c r="S1992" s="22" t="s">
        <v>2134</v>
      </c>
      <c r="T1992" s="22">
        <v>2</v>
      </c>
      <c r="U1992" s="22">
        <v>4</v>
      </c>
      <c r="V1992" s="22">
        <v>8</v>
      </c>
      <c r="W1992" s="22">
        <v>7</v>
      </c>
      <c r="X1992" s="22">
        <v>3</v>
      </c>
    </row>
    <row r="1993" spans="19:24">
      <c r="S1993" s="22" t="s">
        <v>2134</v>
      </c>
      <c r="T1993" s="22">
        <v>2</v>
      </c>
      <c r="U1993" s="22">
        <v>4</v>
      </c>
      <c r="V1993" s="22">
        <v>8</v>
      </c>
      <c r="W1993" s="22">
        <v>7</v>
      </c>
      <c r="X1993" s="22">
        <v>4</v>
      </c>
    </row>
    <row r="1994" spans="19:24">
      <c r="S1994" s="22" t="s">
        <v>2134</v>
      </c>
      <c r="T1994" s="22">
        <v>2</v>
      </c>
      <c r="U1994" s="22">
        <v>4</v>
      </c>
      <c r="V1994" s="22">
        <v>9</v>
      </c>
      <c r="W1994" s="22">
        <v>1</v>
      </c>
      <c r="X1994" s="22">
        <v>1</v>
      </c>
    </row>
    <row r="1995" spans="19:24">
      <c r="S1995" s="22" t="s">
        <v>2134</v>
      </c>
      <c r="T1995" s="22">
        <v>2</v>
      </c>
      <c r="U1995" s="22">
        <v>4</v>
      </c>
      <c r="V1995" s="22">
        <v>9</v>
      </c>
      <c r="W1995" s="22">
        <v>1</v>
      </c>
      <c r="X1995" s="22">
        <v>2</v>
      </c>
    </row>
    <row r="1996" spans="19:24">
      <c r="S1996" s="22" t="s">
        <v>2134</v>
      </c>
      <c r="T1996" s="22">
        <v>2</v>
      </c>
      <c r="U1996" s="22">
        <v>4</v>
      </c>
      <c r="V1996" s="22">
        <v>9</v>
      </c>
      <c r="W1996" s="22">
        <v>1</v>
      </c>
      <c r="X1996" s="22">
        <v>3</v>
      </c>
    </row>
    <row r="1997" spans="19:24">
      <c r="S1997" s="22" t="s">
        <v>2134</v>
      </c>
      <c r="T1997" s="22">
        <v>2</v>
      </c>
      <c r="U1997" s="22">
        <v>4</v>
      </c>
      <c r="V1997" s="22">
        <v>9</v>
      </c>
      <c r="W1997" s="22">
        <v>1</v>
      </c>
      <c r="X1997" s="22">
        <v>4</v>
      </c>
    </row>
    <row r="1998" spans="19:24">
      <c r="S1998" s="22" t="s">
        <v>2813</v>
      </c>
      <c r="T1998" s="22">
        <v>2</v>
      </c>
      <c r="U1998" s="22">
        <v>4</v>
      </c>
      <c r="V1998" s="22">
        <v>9</v>
      </c>
      <c r="W1998" s="22">
        <v>2</v>
      </c>
      <c r="X1998" s="22">
        <v>1</v>
      </c>
    </row>
    <row r="1999" spans="19:24">
      <c r="S1999" s="22" t="s">
        <v>2134</v>
      </c>
      <c r="T1999" s="22">
        <v>2</v>
      </c>
      <c r="U1999" s="22">
        <v>4</v>
      </c>
      <c r="V1999" s="22">
        <v>9</v>
      </c>
      <c r="W1999" s="22">
        <v>2</v>
      </c>
      <c r="X1999" s="22">
        <v>2</v>
      </c>
    </row>
    <row r="2000" spans="19:24">
      <c r="S2000" s="22" t="s">
        <v>2134</v>
      </c>
      <c r="T2000" s="22">
        <v>2</v>
      </c>
      <c r="U2000" s="22">
        <v>4</v>
      </c>
      <c r="V2000" s="22">
        <v>9</v>
      </c>
      <c r="W2000" s="22">
        <v>2</v>
      </c>
      <c r="X2000" s="22">
        <v>3</v>
      </c>
    </row>
    <row r="2001" spans="19:24">
      <c r="S2001" s="22" t="s">
        <v>2134</v>
      </c>
      <c r="T2001" s="22">
        <v>2</v>
      </c>
      <c r="U2001" s="22">
        <v>4</v>
      </c>
      <c r="V2001" s="22">
        <v>9</v>
      </c>
      <c r="W2001" s="22">
        <v>2</v>
      </c>
      <c r="X2001" s="22">
        <v>4</v>
      </c>
    </row>
    <row r="2002" spans="19:24">
      <c r="S2002" s="22" t="s">
        <v>2813</v>
      </c>
      <c r="T2002" s="22">
        <v>2</v>
      </c>
      <c r="U2002" s="22">
        <v>4</v>
      </c>
      <c r="V2002" s="22">
        <v>9</v>
      </c>
      <c r="W2002" s="22">
        <v>3</v>
      </c>
      <c r="X2002" s="22">
        <v>1</v>
      </c>
    </row>
    <row r="2003" spans="19:24">
      <c r="S2003" s="22" t="s">
        <v>2134</v>
      </c>
      <c r="T2003" s="22">
        <v>2</v>
      </c>
      <c r="U2003" s="22">
        <v>4</v>
      </c>
      <c r="V2003" s="22">
        <v>9</v>
      </c>
      <c r="W2003" s="22">
        <v>3</v>
      </c>
      <c r="X2003" s="22">
        <v>2</v>
      </c>
    </row>
    <row r="2004" spans="19:24">
      <c r="S2004" s="22" t="s">
        <v>2134</v>
      </c>
      <c r="T2004" s="22">
        <v>2</v>
      </c>
      <c r="U2004" s="22">
        <v>4</v>
      </c>
      <c r="V2004" s="22">
        <v>9</v>
      </c>
      <c r="W2004" s="22">
        <v>3</v>
      </c>
      <c r="X2004" s="22">
        <v>3</v>
      </c>
    </row>
    <row r="2005" spans="19:24">
      <c r="S2005" s="22" t="s">
        <v>2134</v>
      </c>
      <c r="T2005" s="22">
        <v>2</v>
      </c>
      <c r="U2005" s="22">
        <v>4</v>
      </c>
      <c r="V2005" s="22">
        <v>9</v>
      </c>
      <c r="W2005" s="22">
        <v>3</v>
      </c>
      <c r="X2005" s="22">
        <v>4</v>
      </c>
    </row>
    <row r="2006" spans="19:24">
      <c r="S2006" s="22" t="s">
        <v>2813</v>
      </c>
      <c r="T2006" s="22">
        <v>2</v>
      </c>
      <c r="U2006" s="22">
        <v>4</v>
      </c>
      <c r="V2006" s="22">
        <v>9</v>
      </c>
      <c r="W2006" s="22">
        <v>4</v>
      </c>
      <c r="X2006" s="22">
        <v>1</v>
      </c>
    </row>
    <row r="2007" spans="19:24">
      <c r="S2007" s="22" t="s">
        <v>2134</v>
      </c>
      <c r="T2007" s="22">
        <v>2</v>
      </c>
      <c r="U2007" s="22">
        <v>4</v>
      </c>
      <c r="V2007" s="22">
        <v>9</v>
      </c>
      <c r="W2007" s="22">
        <v>4</v>
      </c>
      <c r="X2007" s="22">
        <v>2</v>
      </c>
    </row>
    <row r="2008" spans="19:24">
      <c r="S2008" s="22" t="s">
        <v>2134</v>
      </c>
      <c r="T2008" s="22">
        <v>2</v>
      </c>
      <c r="U2008" s="22">
        <v>4</v>
      </c>
      <c r="V2008" s="22">
        <v>9</v>
      </c>
      <c r="W2008" s="22">
        <v>4</v>
      </c>
      <c r="X2008" s="22">
        <v>3</v>
      </c>
    </row>
    <row r="2009" spans="19:24">
      <c r="S2009" s="22" t="s">
        <v>2134</v>
      </c>
      <c r="T2009" s="22">
        <v>2</v>
      </c>
      <c r="U2009" s="22">
        <v>4</v>
      </c>
      <c r="V2009" s="22">
        <v>9</v>
      </c>
      <c r="W2009" s="22">
        <v>4</v>
      </c>
      <c r="X2009" s="22">
        <v>4</v>
      </c>
    </row>
    <row r="2010" spans="19:24">
      <c r="S2010" s="22" t="s">
        <v>2813</v>
      </c>
      <c r="T2010" s="22">
        <v>2</v>
      </c>
      <c r="U2010" s="22">
        <v>4</v>
      </c>
      <c r="V2010" s="22">
        <v>9</v>
      </c>
      <c r="W2010" s="22">
        <v>5</v>
      </c>
      <c r="X2010" s="22">
        <v>1</v>
      </c>
    </row>
    <row r="2011" spans="19:24">
      <c r="S2011" s="22" t="s">
        <v>2134</v>
      </c>
      <c r="T2011" s="22">
        <v>2</v>
      </c>
      <c r="U2011" s="22">
        <v>4</v>
      </c>
      <c r="V2011" s="22">
        <v>9</v>
      </c>
      <c r="W2011" s="22">
        <v>5</v>
      </c>
      <c r="X2011" s="22">
        <v>2</v>
      </c>
    </row>
    <row r="2012" spans="19:24">
      <c r="S2012" s="22" t="s">
        <v>2134</v>
      </c>
      <c r="T2012" s="22">
        <v>2</v>
      </c>
      <c r="U2012" s="22">
        <v>4</v>
      </c>
      <c r="V2012" s="22">
        <v>9</v>
      </c>
      <c r="W2012" s="22">
        <v>5</v>
      </c>
      <c r="X2012" s="22">
        <v>3</v>
      </c>
    </row>
    <row r="2013" spans="19:24">
      <c r="S2013" s="22" t="s">
        <v>2134</v>
      </c>
      <c r="T2013" s="22">
        <v>2</v>
      </c>
      <c r="U2013" s="22">
        <v>4</v>
      </c>
      <c r="V2013" s="22">
        <v>9</v>
      </c>
      <c r="W2013" s="22">
        <v>5</v>
      </c>
      <c r="X2013" s="22">
        <v>4</v>
      </c>
    </row>
    <row r="2014" spans="19:24">
      <c r="S2014" s="22" t="s">
        <v>2813</v>
      </c>
      <c r="T2014" s="22">
        <v>2</v>
      </c>
      <c r="U2014" s="22">
        <v>4</v>
      </c>
      <c r="V2014" s="22">
        <v>9</v>
      </c>
      <c r="W2014" s="22">
        <v>6</v>
      </c>
      <c r="X2014" s="22">
        <v>1</v>
      </c>
    </row>
    <row r="2015" spans="19:24">
      <c r="S2015" s="22" t="s">
        <v>2134</v>
      </c>
      <c r="T2015" s="22">
        <v>2</v>
      </c>
      <c r="U2015" s="22">
        <v>4</v>
      </c>
      <c r="V2015" s="22">
        <v>9</v>
      </c>
      <c r="W2015" s="22">
        <v>6</v>
      </c>
      <c r="X2015" s="22">
        <v>2</v>
      </c>
    </row>
    <row r="2016" spans="19:24">
      <c r="S2016" s="22" t="s">
        <v>2134</v>
      </c>
      <c r="T2016" s="22">
        <v>2</v>
      </c>
      <c r="U2016" s="22">
        <v>4</v>
      </c>
      <c r="V2016" s="22">
        <v>9</v>
      </c>
      <c r="W2016" s="22">
        <v>6</v>
      </c>
      <c r="X2016" s="22">
        <v>3</v>
      </c>
    </row>
    <row r="2017" spans="18:24">
      <c r="S2017" s="22" t="s">
        <v>2134</v>
      </c>
      <c r="T2017" s="22">
        <v>2</v>
      </c>
      <c r="U2017" s="22">
        <v>4</v>
      </c>
      <c r="V2017" s="22">
        <v>9</v>
      </c>
      <c r="W2017" s="22">
        <v>6</v>
      </c>
      <c r="X2017" s="22">
        <v>4</v>
      </c>
    </row>
    <row r="2018" spans="18:24">
      <c r="S2018" s="22" t="s">
        <v>2813</v>
      </c>
      <c r="T2018" s="22">
        <v>2</v>
      </c>
      <c r="U2018" s="22">
        <v>4</v>
      </c>
      <c r="V2018" s="22">
        <v>9</v>
      </c>
      <c r="W2018" s="22">
        <v>7</v>
      </c>
      <c r="X2018" s="22">
        <v>1</v>
      </c>
    </row>
    <row r="2019" spans="18:24">
      <c r="S2019" s="22" t="s">
        <v>2134</v>
      </c>
      <c r="T2019" s="22">
        <v>2</v>
      </c>
      <c r="U2019" s="22">
        <v>4</v>
      </c>
      <c r="V2019" s="22">
        <v>9</v>
      </c>
      <c r="W2019" s="22">
        <v>7</v>
      </c>
      <c r="X2019" s="22">
        <v>2</v>
      </c>
    </row>
    <row r="2020" spans="18:24">
      <c r="S2020" s="22" t="s">
        <v>2134</v>
      </c>
      <c r="T2020" s="22">
        <v>2</v>
      </c>
      <c r="U2020" s="22">
        <v>4</v>
      </c>
      <c r="V2020" s="22">
        <v>9</v>
      </c>
      <c r="W2020" s="22">
        <v>7</v>
      </c>
      <c r="X2020" s="22">
        <v>3</v>
      </c>
    </row>
    <row r="2021" spans="18:24">
      <c r="R2021" s="253"/>
      <c r="S2021" s="22" t="s">
        <v>2134</v>
      </c>
      <c r="T2021" s="22">
        <v>2</v>
      </c>
      <c r="U2021" s="22">
        <v>4</v>
      </c>
      <c r="V2021" s="22">
        <v>9</v>
      </c>
      <c r="W2021" s="22">
        <v>7</v>
      </c>
      <c r="X2021" s="22">
        <v>4</v>
      </c>
    </row>
    <row r="2022" spans="18:24">
      <c r="S2022" s="22" t="s">
        <v>2811</v>
      </c>
      <c r="T2022" s="22">
        <v>3</v>
      </c>
      <c r="U2022" s="22">
        <v>1</v>
      </c>
      <c r="V2022" s="22">
        <v>1</v>
      </c>
      <c r="W2022" s="22">
        <v>1</v>
      </c>
      <c r="X2022" s="22">
        <v>1</v>
      </c>
    </row>
    <row r="2023" spans="18:24">
      <c r="S2023" s="22" t="s">
        <v>2134</v>
      </c>
      <c r="T2023" s="22">
        <v>3</v>
      </c>
      <c r="U2023" s="22">
        <v>1</v>
      </c>
      <c r="V2023" s="22">
        <v>1</v>
      </c>
      <c r="W2023" s="22">
        <v>1</v>
      </c>
      <c r="X2023" s="22">
        <v>2</v>
      </c>
    </row>
    <row r="2024" spans="18:24">
      <c r="S2024" s="22" t="s">
        <v>2134</v>
      </c>
      <c r="T2024" s="22">
        <v>3</v>
      </c>
      <c r="U2024" s="22">
        <v>1</v>
      </c>
      <c r="V2024" s="22">
        <v>1</v>
      </c>
      <c r="W2024" s="22">
        <v>1</v>
      </c>
      <c r="X2024" s="22">
        <v>3</v>
      </c>
    </row>
    <row r="2025" spans="18:24">
      <c r="S2025" s="22" t="s">
        <v>2134</v>
      </c>
      <c r="T2025" s="22">
        <v>3</v>
      </c>
      <c r="U2025" s="22">
        <v>1</v>
      </c>
      <c r="V2025" s="22">
        <v>1</v>
      </c>
      <c r="W2025" s="22">
        <v>1</v>
      </c>
      <c r="X2025" s="22">
        <v>4</v>
      </c>
    </row>
    <row r="2026" spans="18:24">
      <c r="S2026" s="22" t="s">
        <v>2134</v>
      </c>
      <c r="T2026" s="22">
        <v>3</v>
      </c>
      <c r="U2026" s="22">
        <v>1</v>
      </c>
      <c r="V2026" s="22">
        <v>1</v>
      </c>
      <c r="W2026" s="22">
        <v>2</v>
      </c>
      <c r="X2026" s="22">
        <v>1</v>
      </c>
    </row>
    <row r="2027" spans="18:24">
      <c r="S2027" s="22" t="s">
        <v>2134</v>
      </c>
      <c r="T2027" s="22">
        <v>3</v>
      </c>
      <c r="U2027" s="22">
        <v>1</v>
      </c>
      <c r="V2027" s="22">
        <v>1</v>
      </c>
      <c r="W2027" s="22">
        <v>2</v>
      </c>
      <c r="X2027" s="22">
        <v>2</v>
      </c>
    </row>
    <row r="2028" spans="18:24">
      <c r="S2028" s="22" t="s">
        <v>2134</v>
      </c>
      <c r="T2028" s="22">
        <v>3</v>
      </c>
      <c r="U2028" s="22">
        <v>1</v>
      </c>
      <c r="V2028" s="22">
        <v>1</v>
      </c>
      <c r="W2028" s="22">
        <v>2</v>
      </c>
      <c r="X2028" s="22">
        <v>3</v>
      </c>
    </row>
    <row r="2029" spans="18:24">
      <c r="S2029" s="22" t="s">
        <v>2134</v>
      </c>
      <c r="T2029" s="22">
        <v>3</v>
      </c>
      <c r="U2029" s="22">
        <v>1</v>
      </c>
      <c r="V2029" s="22">
        <v>1</v>
      </c>
      <c r="W2029" s="22">
        <v>2</v>
      </c>
      <c r="X2029" s="22">
        <v>4</v>
      </c>
    </row>
    <row r="2030" spans="18:24">
      <c r="S2030" s="22" t="s">
        <v>2134</v>
      </c>
      <c r="T2030" s="22">
        <v>3</v>
      </c>
      <c r="U2030" s="22">
        <v>1</v>
      </c>
      <c r="V2030" s="22">
        <v>1</v>
      </c>
      <c r="W2030" s="22">
        <v>3</v>
      </c>
      <c r="X2030" s="22">
        <v>1</v>
      </c>
    </row>
    <row r="2031" spans="18:24">
      <c r="S2031" s="22" t="s">
        <v>2134</v>
      </c>
      <c r="T2031" s="22">
        <v>3</v>
      </c>
      <c r="U2031" s="22">
        <v>1</v>
      </c>
      <c r="V2031" s="22">
        <v>1</v>
      </c>
      <c r="W2031" s="22">
        <v>3</v>
      </c>
      <c r="X2031" s="22">
        <v>2</v>
      </c>
    </row>
    <row r="2032" spans="18:24">
      <c r="S2032" s="22" t="s">
        <v>2134</v>
      </c>
      <c r="T2032" s="22">
        <v>3</v>
      </c>
      <c r="U2032" s="22">
        <v>1</v>
      </c>
      <c r="V2032" s="22">
        <v>1</v>
      </c>
      <c r="W2032" s="22">
        <v>3</v>
      </c>
      <c r="X2032" s="22">
        <v>3</v>
      </c>
    </row>
    <row r="2033" spans="19:24">
      <c r="S2033" s="22" t="s">
        <v>2134</v>
      </c>
      <c r="T2033" s="22">
        <v>3</v>
      </c>
      <c r="U2033" s="22">
        <v>1</v>
      </c>
      <c r="V2033" s="22">
        <v>1</v>
      </c>
      <c r="W2033" s="22">
        <v>3</v>
      </c>
      <c r="X2033" s="22">
        <v>4</v>
      </c>
    </row>
    <row r="2034" spans="19:24">
      <c r="S2034" s="22" t="s">
        <v>2134</v>
      </c>
      <c r="T2034" s="22">
        <v>3</v>
      </c>
      <c r="U2034" s="22">
        <v>1</v>
      </c>
      <c r="V2034" s="22">
        <v>1</v>
      </c>
      <c r="W2034" s="22">
        <v>4</v>
      </c>
      <c r="X2034" s="22">
        <v>1</v>
      </c>
    </row>
    <row r="2035" spans="19:24">
      <c r="S2035" s="22" t="s">
        <v>2134</v>
      </c>
      <c r="T2035" s="22">
        <v>3</v>
      </c>
      <c r="U2035" s="22">
        <v>1</v>
      </c>
      <c r="V2035" s="22">
        <v>1</v>
      </c>
      <c r="W2035" s="22">
        <v>4</v>
      </c>
      <c r="X2035" s="22">
        <v>2</v>
      </c>
    </row>
    <row r="2036" spans="19:24">
      <c r="S2036" s="22" t="s">
        <v>2134</v>
      </c>
      <c r="T2036" s="22">
        <v>3</v>
      </c>
      <c r="U2036" s="22">
        <v>1</v>
      </c>
      <c r="V2036" s="22">
        <v>1</v>
      </c>
      <c r="W2036" s="22">
        <v>4</v>
      </c>
      <c r="X2036" s="22">
        <v>3</v>
      </c>
    </row>
    <row r="2037" spans="19:24">
      <c r="S2037" s="22" t="s">
        <v>2134</v>
      </c>
      <c r="T2037" s="22">
        <v>3</v>
      </c>
      <c r="U2037" s="22">
        <v>1</v>
      </c>
      <c r="V2037" s="22">
        <v>1</v>
      </c>
      <c r="W2037" s="22">
        <v>4</v>
      </c>
      <c r="X2037" s="22">
        <v>4</v>
      </c>
    </row>
    <row r="2038" spans="19:24">
      <c r="S2038" s="22" t="s">
        <v>2134</v>
      </c>
      <c r="T2038" s="22">
        <v>3</v>
      </c>
      <c r="U2038" s="22">
        <v>1</v>
      </c>
      <c r="V2038" s="22">
        <v>1</v>
      </c>
      <c r="W2038" s="22">
        <v>5</v>
      </c>
      <c r="X2038" s="22">
        <v>1</v>
      </c>
    </row>
    <row r="2039" spans="19:24">
      <c r="S2039" s="22" t="s">
        <v>2134</v>
      </c>
      <c r="T2039" s="22">
        <v>3</v>
      </c>
      <c r="U2039" s="22">
        <v>1</v>
      </c>
      <c r="V2039" s="22">
        <v>1</v>
      </c>
      <c r="W2039" s="22">
        <v>5</v>
      </c>
      <c r="X2039" s="22">
        <v>2</v>
      </c>
    </row>
    <row r="2040" spans="19:24">
      <c r="S2040" s="22" t="s">
        <v>2134</v>
      </c>
      <c r="T2040" s="22">
        <v>3</v>
      </c>
      <c r="U2040" s="22">
        <v>1</v>
      </c>
      <c r="V2040" s="22">
        <v>1</v>
      </c>
      <c r="W2040" s="22">
        <v>5</v>
      </c>
      <c r="X2040" s="22">
        <v>3</v>
      </c>
    </row>
    <row r="2041" spans="19:24">
      <c r="S2041" s="22" t="s">
        <v>2134</v>
      </c>
      <c r="T2041" s="22">
        <v>3</v>
      </c>
      <c r="U2041" s="22">
        <v>1</v>
      </c>
      <c r="V2041" s="22">
        <v>1</v>
      </c>
      <c r="W2041" s="22">
        <v>5</v>
      </c>
      <c r="X2041" s="22">
        <v>4</v>
      </c>
    </row>
    <row r="2042" spans="19:24">
      <c r="S2042" s="22" t="s">
        <v>2134</v>
      </c>
      <c r="T2042" s="22">
        <v>3</v>
      </c>
      <c r="U2042" s="22">
        <v>1</v>
      </c>
      <c r="V2042" s="22">
        <v>1</v>
      </c>
      <c r="W2042" s="22">
        <v>6</v>
      </c>
      <c r="X2042" s="22">
        <v>1</v>
      </c>
    </row>
    <row r="2043" spans="19:24">
      <c r="S2043" s="22" t="s">
        <v>2134</v>
      </c>
      <c r="T2043" s="22">
        <v>3</v>
      </c>
      <c r="U2043" s="22">
        <v>1</v>
      </c>
      <c r="V2043" s="22">
        <v>1</v>
      </c>
      <c r="W2043" s="22">
        <v>6</v>
      </c>
      <c r="X2043" s="22">
        <v>2</v>
      </c>
    </row>
    <row r="2044" spans="19:24">
      <c r="S2044" s="22" t="s">
        <v>2134</v>
      </c>
      <c r="T2044" s="22">
        <v>3</v>
      </c>
      <c r="U2044" s="22">
        <v>1</v>
      </c>
      <c r="V2044" s="22">
        <v>1</v>
      </c>
      <c r="W2044" s="22">
        <v>6</v>
      </c>
      <c r="X2044" s="22">
        <v>3</v>
      </c>
    </row>
    <row r="2045" spans="19:24">
      <c r="S2045" s="22" t="s">
        <v>2134</v>
      </c>
      <c r="T2045" s="22">
        <v>3</v>
      </c>
      <c r="U2045" s="22">
        <v>1</v>
      </c>
      <c r="V2045" s="22">
        <v>1</v>
      </c>
      <c r="W2045" s="22">
        <v>6</v>
      </c>
      <c r="X2045" s="22">
        <v>4</v>
      </c>
    </row>
    <row r="2046" spans="19:24">
      <c r="S2046" s="22" t="s">
        <v>2134</v>
      </c>
      <c r="T2046" s="22">
        <v>3</v>
      </c>
      <c r="U2046" s="22">
        <v>1</v>
      </c>
      <c r="V2046" s="22">
        <v>1</v>
      </c>
      <c r="W2046" s="22">
        <v>7</v>
      </c>
      <c r="X2046" s="22">
        <v>1</v>
      </c>
    </row>
    <row r="2047" spans="19:24">
      <c r="S2047" s="22" t="s">
        <v>2134</v>
      </c>
      <c r="T2047" s="22">
        <v>3</v>
      </c>
      <c r="U2047" s="22">
        <v>1</v>
      </c>
      <c r="V2047" s="22">
        <v>1</v>
      </c>
      <c r="W2047" s="22">
        <v>7</v>
      </c>
      <c r="X2047" s="22">
        <v>2</v>
      </c>
    </row>
    <row r="2048" spans="19:24">
      <c r="S2048" s="22" t="s">
        <v>2134</v>
      </c>
      <c r="T2048" s="22">
        <v>3</v>
      </c>
      <c r="U2048" s="22">
        <v>1</v>
      </c>
      <c r="V2048" s="22">
        <v>1</v>
      </c>
      <c r="W2048" s="22">
        <v>7</v>
      </c>
      <c r="X2048" s="22">
        <v>3</v>
      </c>
    </row>
    <row r="2049" spans="19:24">
      <c r="S2049" s="22" t="s">
        <v>2134</v>
      </c>
      <c r="T2049" s="22">
        <v>3</v>
      </c>
      <c r="U2049" s="22">
        <v>1</v>
      </c>
      <c r="V2049" s="22">
        <v>1</v>
      </c>
      <c r="W2049" s="22">
        <v>7</v>
      </c>
      <c r="X2049" s="22">
        <v>4</v>
      </c>
    </row>
    <row r="2050" spans="19:24">
      <c r="S2050" s="22" t="s">
        <v>2134</v>
      </c>
      <c r="T2050" s="22">
        <v>3</v>
      </c>
      <c r="U2050" s="22">
        <v>1</v>
      </c>
      <c r="V2050" s="22">
        <v>2</v>
      </c>
      <c r="W2050" s="22">
        <v>1</v>
      </c>
      <c r="X2050" s="22">
        <v>1</v>
      </c>
    </row>
    <row r="2051" spans="19:24">
      <c r="S2051" s="22" t="s">
        <v>2134</v>
      </c>
      <c r="T2051" s="22">
        <v>3</v>
      </c>
      <c r="U2051" s="22">
        <v>1</v>
      </c>
      <c r="V2051" s="22">
        <v>2</v>
      </c>
      <c r="W2051" s="22">
        <v>1</v>
      </c>
      <c r="X2051" s="22">
        <v>2</v>
      </c>
    </row>
    <row r="2052" spans="19:24">
      <c r="S2052" s="22" t="s">
        <v>2134</v>
      </c>
      <c r="T2052" s="22">
        <v>3</v>
      </c>
      <c r="U2052" s="22">
        <v>1</v>
      </c>
      <c r="V2052" s="22">
        <v>2</v>
      </c>
      <c r="W2052" s="22">
        <v>1</v>
      </c>
      <c r="X2052" s="22">
        <v>3</v>
      </c>
    </row>
    <row r="2053" spans="19:24">
      <c r="S2053" s="22" t="s">
        <v>2134</v>
      </c>
      <c r="T2053" s="22">
        <v>3</v>
      </c>
      <c r="U2053" s="22">
        <v>1</v>
      </c>
      <c r="V2053" s="22">
        <v>2</v>
      </c>
      <c r="W2053" s="22">
        <v>1</v>
      </c>
      <c r="X2053" s="22">
        <v>4</v>
      </c>
    </row>
    <row r="2054" spans="19:24">
      <c r="S2054" s="22" t="s">
        <v>2134</v>
      </c>
      <c r="T2054" s="22">
        <v>3</v>
      </c>
      <c r="U2054" s="22">
        <v>1</v>
      </c>
      <c r="V2054" s="22">
        <v>2</v>
      </c>
      <c r="W2054" s="22">
        <v>2</v>
      </c>
      <c r="X2054" s="22">
        <v>1</v>
      </c>
    </row>
    <row r="2055" spans="19:24">
      <c r="S2055" s="22" t="s">
        <v>2134</v>
      </c>
      <c r="T2055" s="22">
        <v>3</v>
      </c>
      <c r="U2055" s="22">
        <v>1</v>
      </c>
      <c r="V2055" s="22">
        <v>2</v>
      </c>
      <c r="W2055" s="22">
        <v>2</v>
      </c>
      <c r="X2055" s="22">
        <v>2</v>
      </c>
    </row>
    <row r="2056" spans="19:24">
      <c r="S2056" s="22" t="s">
        <v>2134</v>
      </c>
      <c r="T2056" s="22">
        <v>3</v>
      </c>
      <c r="U2056" s="22">
        <v>1</v>
      </c>
      <c r="V2056" s="22">
        <v>2</v>
      </c>
      <c r="W2056" s="22">
        <v>2</v>
      </c>
      <c r="X2056" s="22">
        <v>3</v>
      </c>
    </row>
    <row r="2057" spans="19:24">
      <c r="S2057" s="22" t="s">
        <v>2134</v>
      </c>
      <c r="T2057" s="22">
        <v>3</v>
      </c>
      <c r="U2057" s="22">
        <v>1</v>
      </c>
      <c r="V2057" s="22">
        <v>2</v>
      </c>
      <c r="W2057" s="22">
        <v>2</v>
      </c>
      <c r="X2057" s="22">
        <v>4</v>
      </c>
    </row>
    <row r="2058" spans="19:24">
      <c r="S2058" s="22" t="s">
        <v>2134</v>
      </c>
      <c r="T2058" s="22">
        <v>3</v>
      </c>
      <c r="U2058" s="22">
        <v>1</v>
      </c>
      <c r="V2058" s="22">
        <v>2</v>
      </c>
      <c r="W2058" s="22">
        <v>3</v>
      </c>
      <c r="X2058" s="22">
        <v>1</v>
      </c>
    </row>
    <row r="2059" spans="19:24">
      <c r="S2059" s="22" t="s">
        <v>2134</v>
      </c>
      <c r="T2059" s="22">
        <v>3</v>
      </c>
      <c r="U2059" s="22">
        <v>1</v>
      </c>
      <c r="V2059" s="22">
        <v>2</v>
      </c>
      <c r="W2059" s="22">
        <v>3</v>
      </c>
      <c r="X2059" s="22">
        <v>2</v>
      </c>
    </row>
    <row r="2060" spans="19:24">
      <c r="S2060" s="22" t="s">
        <v>2134</v>
      </c>
      <c r="T2060" s="22">
        <v>3</v>
      </c>
      <c r="U2060" s="22">
        <v>1</v>
      </c>
      <c r="V2060" s="22">
        <v>2</v>
      </c>
      <c r="W2060" s="22">
        <v>3</v>
      </c>
      <c r="X2060" s="22">
        <v>3</v>
      </c>
    </row>
    <row r="2061" spans="19:24">
      <c r="S2061" s="22" t="s">
        <v>2134</v>
      </c>
      <c r="T2061" s="22">
        <v>3</v>
      </c>
      <c r="U2061" s="22">
        <v>1</v>
      </c>
      <c r="V2061" s="22">
        <v>2</v>
      </c>
      <c r="W2061" s="22">
        <v>3</v>
      </c>
      <c r="X2061" s="22">
        <v>4</v>
      </c>
    </row>
    <row r="2062" spans="19:24">
      <c r="S2062" s="22" t="s">
        <v>2134</v>
      </c>
      <c r="T2062" s="22">
        <v>3</v>
      </c>
      <c r="U2062" s="22">
        <v>1</v>
      </c>
      <c r="V2062" s="22">
        <v>2</v>
      </c>
      <c r="W2062" s="22">
        <v>4</v>
      </c>
      <c r="X2062" s="22">
        <v>1</v>
      </c>
    </row>
    <row r="2063" spans="19:24">
      <c r="S2063" s="22" t="s">
        <v>2134</v>
      </c>
      <c r="T2063" s="22">
        <v>3</v>
      </c>
      <c r="U2063" s="22">
        <v>1</v>
      </c>
      <c r="V2063" s="22">
        <v>2</v>
      </c>
      <c r="W2063" s="22">
        <v>4</v>
      </c>
      <c r="X2063" s="22">
        <v>2</v>
      </c>
    </row>
    <row r="2064" spans="19:24">
      <c r="S2064" s="22" t="s">
        <v>2134</v>
      </c>
      <c r="T2064" s="22">
        <v>3</v>
      </c>
      <c r="U2064" s="22">
        <v>1</v>
      </c>
      <c r="V2064" s="22">
        <v>2</v>
      </c>
      <c r="W2064" s="22">
        <v>4</v>
      </c>
      <c r="X2064" s="22">
        <v>3</v>
      </c>
    </row>
    <row r="2065" spans="19:24">
      <c r="S2065" s="22" t="s">
        <v>2134</v>
      </c>
      <c r="T2065" s="22">
        <v>3</v>
      </c>
      <c r="U2065" s="22">
        <v>1</v>
      </c>
      <c r="V2065" s="22">
        <v>2</v>
      </c>
      <c r="W2065" s="22">
        <v>4</v>
      </c>
      <c r="X2065" s="22">
        <v>4</v>
      </c>
    </row>
    <row r="2066" spans="19:24">
      <c r="S2066" s="22" t="s">
        <v>2134</v>
      </c>
      <c r="T2066" s="22">
        <v>3</v>
      </c>
      <c r="U2066" s="22">
        <v>1</v>
      </c>
      <c r="V2066" s="22">
        <v>2</v>
      </c>
      <c r="W2066" s="22">
        <v>5</v>
      </c>
      <c r="X2066" s="22">
        <v>1</v>
      </c>
    </row>
    <row r="2067" spans="19:24">
      <c r="S2067" s="22" t="s">
        <v>2134</v>
      </c>
      <c r="T2067" s="22">
        <v>3</v>
      </c>
      <c r="U2067" s="22">
        <v>1</v>
      </c>
      <c r="V2067" s="22">
        <v>2</v>
      </c>
      <c r="W2067" s="22">
        <v>5</v>
      </c>
      <c r="X2067" s="22">
        <v>2</v>
      </c>
    </row>
    <row r="2068" spans="19:24">
      <c r="S2068" s="22" t="s">
        <v>2134</v>
      </c>
      <c r="T2068" s="22">
        <v>3</v>
      </c>
      <c r="U2068" s="22">
        <v>1</v>
      </c>
      <c r="V2068" s="22">
        <v>2</v>
      </c>
      <c r="W2068" s="22">
        <v>5</v>
      </c>
      <c r="X2068" s="22">
        <v>3</v>
      </c>
    </row>
    <row r="2069" spans="19:24">
      <c r="S2069" s="22" t="s">
        <v>2134</v>
      </c>
      <c r="T2069" s="22">
        <v>3</v>
      </c>
      <c r="U2069" s="22">
        <v>1</v>
      </c>
      <c r="V2069" s="22">
        <v>2</v>
      </c>
      <c r="W2069" s="22">
        <v>5</v>
      </c>
      <c r="X2069" s="22">
        <v>4</v>
      </c>
    </row>
    <row r="2070" spans="19:24">
      <c r="S2070" s="22" t="s">
        <v>2134</v>
      </c>
      <c r="T2070" s="22">
        <v>3</v>
      </c>
      <c r="U2070" s="22">
        <v>1</v>
      </c>
      <c r="V2070" s="22">
        <v>2</v>
      </c>
      <c r="W2070" s="22">
        <v>6</v>
      </c>
      <c r="X2070" s="22">
        <v>1</v>
      </c>
    </row>
    <row r="2071" spans="19:24">
      <c r="S2071" s="22" t="s">
        <v>2134</v>
      </c>
      <c r="T2071" s="22">
        <v>3</v>
      </c>
      <c r="U2071" s="22">
        <v>1</v>
      </c>
      <c r="V2071" s="22">
        <v>2</v>
      </c>
      <c r="W2071" s="22">
        <v>6</v>
      </c>
      <c r="X2071" s="22">
        <v>2</v>
      </c>
    </row>
    <row r="2072" spans="19:24">
      <c r="S2072" s="22" t="s">
        <v>2134</v>
      </c>
      <c r="T2072" s="22">
        <v>3</v>
      </c>
      <c r="U2072" s="22">
        <v>1</v>
      </c>
      <c r="V2072" s="22">
        <v>2</v>
      </c>
      <c r="W2072" s="22">
        <v>6</v>
      </c>
      <c r="X2072" s="22">
        <v>3</v>
      </c>
    </row>
    <row r="2073" spans="19:24">
      <c r="S2073" s="22" t="s">
        <v>2134</v>
      </c>
      <c r="T2073" s="22">
        <v>3</v>
      </c>
      <c r="U2073" s="22">
        <v>1</v>
      </c>
      <c r="V2073" s="22">
        <v>2</v>
      </c>
      <c r="W2073" s="22">
        <v>6</v>
      </c>
      <c r="X2073" s="22">
        <v>4</v>
      </c>
    </row>
    <row r="2074" spans="19:24">
      <c r="S2074" s="22" t="s">
        <v>2134</v>
      </c>
      <c r="T2074" s="22">
        <v>3</v>
      </c>
      <c r="U2074" s="22">
        <v>1</v>
      </c>
      <c r="V2074" s="22">
        <v>2</v>
      </c>
      <c r="W2074" s="22">
        <v>7</v>
      </c>
      <c r="X2074" s="22">
        <v>1</v>
      </c>
    </row>
    <row r="2075" spans="19:24">
      <c r="S2075" s="22" t="s">
        <v>2134</v>
      </c>
      <c r="T2075" s="22">
        <v>3</v>
      </c>
      <c r="U2075" s="22">
        <v>1</v>
      </c>
      <c r="V2075" s="22">
        <v>2</v>
      </c>
      <c r="W2075" s="22">
        <v>7</v>
      </c>
      <c r="X2075" s="22">
        <v>2</v>
      </c>
    </row>
    <row r="2076" spans="19:24">
      <c r="S2076" s="22" t="s">
        <v>2134</v>
      </c>
      <c r="T2076" s="22">
        <v>3</v>
      </c>
      <c r="U2076" s="22">
        <v>1</v>
      </c>
      <c r="V2076" s="22">
        <v>2</v>
      </c>
      <c r="W2076" s="22">
        <v>7</v>
      </c>
      <c r="X2076" s="22">
        <v>3</v>
      </c>
    </row>
    <row r="2077" spans="19:24">
      <c r="S2077" s="22" t="s">
        <v>2134</v>
      </c>
      <c r="T2077" s="22">
        <v>3</v>
      </c>
      <c r="U2077" s="22">
        <v>1</v>
      </c>
      <c r="V2077" s="22">
        <v>2</v>
      </c>
      <c r="W2077" s="22">
        <v>7</v>
      </c>
      <c r="X2077" s="22">
        <v>4</v>
      </c>
    </row>
    <row r="2078" spans="19:24">
      <c r="S2078" s="22" t="s">
        <v>2134</v>
      </c>
      <c r="T2078" s="22">
        <v>3</v>
      </c>
      <c r="U2078" s="22">
        <v>1</v>
      </c>
      <c r="V2078" s="22">
        <v>3</v>
      </c>
      <c r="W2078" s="22">
        <v>1</v>
      </c>
      <c r="X2078" s="22">
        <v>1</v>
      </c>
    </row>
    <row r="2079" spans="19:24">
      <c r="S2079" s="22" t="s">
        <v>2134</v>
      </c>
      <c r="T2079" s="22">
        <v>3</v>
      </c>
      <c r="U2079" s="22">
        <v>1</v>
      </c>
      <c r="V2079" s="22">
        <v>3</v>
      </c>
      <c r="W2079" s="22">
        <v>1</v>
      </c>
      <c r="X2079" s="22">
        <v>2</v>
      </c>
    </row>
    <row r="2080" spans="19:24">
      <c r="S2080" s="22" t="s">
        <v>2134</v>
      </c>
      <c r="T2080" s="22">
        <v>3</v>
      </c>
      <c r="U2080" s="22">
        <v>1</v>
      </c>
      <c r="V2080" s="22">
        <v>3</v>
      </c>
      <c r="W2080" s="22">
        <v>1</v>
      </c>
      <c r="X2080" s="22">
        <v>3</v>
      </c>
    </row>
    <row r="2081" spans="19:24">
      <c r="S2081" s="22" t="s">
        <v>2134</v>
      </c>
      <c r="T2081" s="22">
        <v>3</v>
      </c>
      <c r="U2081" s="22">
        <v>1</v>
      </c>
      <c r="V2081" s="22">
        <v>3</v>
      </c>
      <c r="W2081" s="22">
        <v>1</v>
      </c>
      <c r="X2081" s="22">
        <v>4</v>
      </c>
    </row>
    <row r="2082" spans="19:24">
      <c r="S2082" s="22" t="s">
        <v>2134</v>
      </c>
      <c r="T2082" s="22">
        <v>3</v>
      </c>
      <c r="U2082" s="22">
        <v>1</v>
      </c>
      <c r="V2082" s="22">
        <v>3</v>
      </c>
      <c r="W2082" s="22">
        <v>2</v>
      </c>
      <c r="X2082" s="22">
        <v>1</v>
      </c>
    </row>
    <row r="2083" spans="19:24">
      <c r="S2083" s="22" t="s">
        <v>2134</v>
      </c>
      <c r="T2083" s="22">
        <v>3</v>
      </c>
      <c r="U2083" s="22">
        <v>1</v>
      </c>
      <c r="V2083" s="22">
        <v>3</v>
      </c>
      <c r="W2083" s="22">
        <v>2</v>
      </c>
      <c r="X2083" s="22">
        <v>2</v>
      </c>
    </row>
    <row r="2084" spans="19:24">
      <c r="S2084" s="22" t="s">
        <v>2134</v>
      </c>
      <c r="T2084" s="22">
        <v>3</v>
      </c>
      <c r="U2084" s="22">
        <v>1</v>
      </c>
      <c r="V2084" s="22">
        <v>3</v>
      </c>
      <c r="W2084" s="22">
        <v>2</v>
      </c>
      <c r="X2084" s="22">
        <v>3</v>
      </c>
    </row>
    <row r="2085" spans="19:24">
      <c r="S2085" s="22" t="s">
        <v>2134</v>
      </c>
      <c r="T2085" s="22">
        <v>3</v>
      </c>
      <c r="U2085" s="22">
        <v>1</v>
      </c>
      <c r="V2085" s="22">
        <v>3</v>
      </c>
      <c r="W2085" s="22">
        <v>2</v>
      </c>
      <c r="X2085" s="22">
        <v>4</v>
      </c>
    </row>
    <row r="2086" spans="19:24">
      <c r="S2086" s="22" t="s">
        <v>2134</v>
      </c>
      <c r="T2086" s="22">
        <v>3</v>
      </c>
      <c r="U2086" s="22">
        <v>1</v>
      </c>
      <c r="V2086" s="22">
        <v>3</v>
      </c>
      <c r="W2086" s="22">
        <v>3</v>
      </c>
      <c r="X2086" s="22">
        <v>1</v>
      </c>
    </row>
    <row r="2087" spans="19:24">
      <c r="S2087" s="22" t="s">
        <v>2134</v>
      </c>
      <c r="T2087" s="22">
        <v>3</v>
      </c>
      <c r="U2087" s="22">
        <v>1</v>
      </c>
      <c r="V2087" s="22">
        <v>3</v>
      </c>
      <c r="W2087" s="22">
        <v>3</v>
      </c>
      <c r="X2087" s="22">
        <v>2</v>
      </c>
    </row>
    <row r="2088" spans="19:24">
      <c r="S2088" s="22" t="s">
        <v>2134</v>
      </c>
      <c r="T2088" s="22">
        <v>3</v>
      </c>
      <c r="U2088" s="22">
        <v>1</v>
      </c>
      <c r="V2088" s="22">
        <v>3</v>
      </c>
      <c r="W2088" s="22">
        <v>3</v>
      </c>
      <c r="X2088" s="22">
        <v>3</v>
      </c>
    </row>
    <row r="2089" spans="19:24">
      <c r="S2089" s="22" t="s">
        <v>2134</v>
      </c>
      <c r="T2089" s="22">
        <v>3</v>
      </c>
      <c r="U2089" s="22">
        <v>1</v>
      </c>
      <c r="V2089" s="22">
        <v>3</v>
      </c>
      <c r="W2089" s="22">
        <v>3</v>
      </c>
      <c r="X2089" s="22">
        <v>4</v>
      </c>
    </row>
    <row r="2090" spans="19:24">
      <c r="S2090" s="22" t="s">
        <v>2134</v>
      </c>
      <c r="T2090" s="22">
        <v>3</v>
      </c>
      <c r="U2090" s="22">
        <v>1</v>
      </c>
      <c r="V2090" s="22">
        <v>3</v>
      </c>
      <c r="W2090" s="22">
        <v>4</v>
      </c>
      <c r="X2090" s="22">
        <v>1</v>
      </c>
    </row>
    <row r="2091" spans="19:24">
      <c r="S2091" s="22" t="s">
        <v>2134</v>
      </c>
      <c r="T2091" s="22">
        <v>3</v>
      </c>
      <c r="U2091" s="22">
        <v>1</v>
      </c>
      <c r="V2091" s="22">
        <v>3</v>
      </c>
      <c r="W2091" s="22">
        <v>4</v>
      </c>
      <c r="X2091" s="22">
        <v>2</v>
      </c>
    </row>
    <row r="2092" spans="19:24">
      <c r="S2092" s="22" t="s">
        <v>2134</v>
      </c>
      <c r="T2092" s="22">
        <v>3</v>
      </c>
      <c r="U2092" s="22">
        <v>1</v>
      </c>
      <c r="V2092" s="22">
        <v>3</v>
      </c>
      <c r="W2092" s="22">
        <v>4</v>
      </c>
      <c r="X2092" s="22">
        <v>3</v>
      </c>
    </row>
    <row r="2093" spans="19:24">
      <c r="S2093" s="22" t="s">
        <v>2134</v>
      </c>
      <c r="T2093" s="22">
        <v>3</v>
      </c>
      <c r="U2093" s="22">
        <v>1</v>
      </c>
      <c r="V2093" s="22">
        <v>3</v>
      </c>
      <c r="W2093" s="22">
        <v>4</v>
      </c>
      <c r="X2093" s="22">
        <v>4</v>
      </c>
    </row>
    <row r="2094" spans="19:24">
      <c r="S2094" s="22" t="s">
        <v>2134</v>
      </c>
      <c r="T2094" s="22">
        <v>3</v>
      </c>
      <c r="U2094" s="22">
        <v>1</v>
      </c>
      <c r="V2094" s="22">
        <v>3</v>
      </c>
      <c r="W2094" s="22">
        <v>5</v>
      </c>
      <c r="X2094" s="22">
        <v>1</v>
      </c>
    </row>
    <row r="2095" spans="19:24">
      <c r="S2095" s="22" t="s">
        <v>2134</v>
      </c>
      <c r="T2095" s="22">
        <v>3</v>
      </c>
      <c r="U2095" s="22">
        <v>1</v>
      </c>
      <c r="V2095" s="22">
        <v>3</v>
      </c>
      <c r="W2095" s="22">
        <v>5</v>
      </c>
      <c r="X2095" s="22">
        <v>2</v>
      </c>
    </row>
    <row r="2096" spans="19:24">
      <c r="S2096" s="22" t="s">
        <v>2134</v>
      </c>
      <c r="T2096" s="22">
        <v>3</v>
      </c>
      <c r="U2096" s="22">
        <v>1</v>
      </c>
      <c r="V2096" s="22">
        <v>3</v>
      </c>
      <c r="W2096" s="22">
        <v>5</v>
      </c>
      <c r="X2096" s="22">
        <v>3</v>
      </c>
    </row>
    <row r="2097" spans="19:24">
      <c r="S2097" s="22" t="s">
        <v>2134</v>
      </c>
      <c r="T2097" s="22">
        <v>3</v>
      </c>
      <c r="U2097" s="22">
        <v>1</v>
      </c>
      <c r="V2097" s="22">
        <v>3</v>
      </c>
      <c r="W2097" s="22">
        <v>5</v>
      </c>
      <c r="X2097" s="22">
        <v>4</v>
      </c>
    </row>
    <row r="2098" spans="19:24">
      <c r="S2098" s="22" t="s">
        <v>2134</v>
      </c>
      <c r="T2098" s="22">
        <v>3</v>
      </c>
      <c r="U2098" s="22">
        <v>1</v>
      </c>
      <c r="V2098" s="22">
        <v>3</v>
      </c>
      <c r="W2098" s="22">
        <v>6</v>
      </c>
      <c r="X2098" s="22">
        <v>1</v>
      </c>
    </row>
    <row r="2099" spans="19:24">
      <c r="S2099" s="22" t="s">
        <v>2134</v>
      </c>
      <c r="T2099" s="22">
        <v>3</v>
      </c>
      <c r="U2099" s="22">
        <v>1</v>
      </c>
      <c r="V2099" s="22">
        <v>3</v>
      </c>
      <c r="W2099" s="22">
        <v>6</v>
      </c>
      <c r="X2099" s="22">
        <v>2</v>
      </c>
    </row>
    <row r="2100" spans="19:24">
      <c r="S2100" s="22" t="s">
        <v>2134</v>
      </c>
      <c r="T2100" s="22">
        <v>3</v>
      </c>
      <c r="U2100" s="22">
        <v>1</v>
      </c>
      <c r="V2100" s="22">
        <v>3</v>
      </c>
      <c r="W2100" s="22">
        <v>6</v>
      </c>
      <c r="X2100" s="22">
        <v>3</v>
      </c>
    </row>
    <row r="2101" spans="19:24">
      <c r="S2101" s="22" t="s">
        <v>2134</v>
      </c>
      <c r="T2101" s="22">
        <v>3</v>
      </c>
      <c r="U2101" s="22">
        <v>1</v>
      </c>
      <c r="V2101" s="22">
        <v>3</v>
      </c>
      <c r="W2101" s="22">
        <v>6</v>
      </c>
      <c r="X2101" s="22">
        <v>4</v>
      </c>
    </row>
    <row r="2102" spans="19:24">
      <c r="S2102" s="22" t="s">
        <v>2134</v>
      </c>
      <c r="T2102" s="22">
        <v>3</v>
      </c>
      <c r="U2102" s="22">
        <v>1</v>
      </c>
      <c r="V2102" s="22">
        <v>3</v>
      </c>
      <c r="W2102" s="22">
        <v>7</v>
      </c>
      <c r="X2102" s="22">
        <v>1</v>
      </c>
    </row>
    <row r="2103" spans="19:24">
      <c r="S2103" s="22" t="s">
        <v>2134</v>
      </c>
      <c r="T2103" s="22">
        <v>3</v>
      </c>
      <c r="U2103" s="22">
        <v>1</v>
      </c>
      <c r="V2103" s="22">
        <v>3</v>
      </c>
      <c r="W2103" s="22">
        <v>7</v>
      </c>
      <c r="X2103" s="22">
        <v>2</v>
      </c>
    </row>
    <row r="2104" spans="19:24">
      <c r="S2104" s="22" t="s">
        <v>2134</v>
      </c>
      <c r="T2104" s="22">
        <v>3</v>
      </c>
      <c r="U2104" s="22">
        <v>1</v>
      </c>
      <c r="V2104" s="22">
        <v>3</v>
      </c>
      <c r="W2104" s="22">
        <v>7</v>
      </c>
      <c r="X2104" s="22">
        <v>3</v>
      </c>
    </row>
    <row r="2105" spans="19:24">
      <c r="S2105" s="22" t="s">
        <v>2134</v>
      </c>
      <c r="T2105" s="22">
        <v>3</v>
      </c>
      <c r="U2105" s="22">
        <v>1</v>
      </c>
      <c r="V2105" s="22">
        <v>3</v>
      </c>
      <c r="W2105" s="22">
        <v>7</v>
      </c>
      <c r="X2105" s="22">
        <v>4</v>
      </c>
    </row>
    <row r="2106" spans="19:24">
      <c r="S2106" s="22" t="s">
        <v>2134</v>
      </c>
      <c r="T2106" s="22">
        <v>3</v>
      </c>
      <c r="U2106" s="22">
        <v>1</v>
      </c>
      <c r="V2106" s="22">
        <v>4</v>
      </c>
      <c r="W2106" s="22">
        <v>1</v>
      </c>
      <c r="X2106" s="22">
        <v>1</v>
      </c>
    </row>
    <row r="2107" spans="19:24">
      <c r="S2107" s="22" t="s">
        <v>2134</v>
      </c>
      <c r="T2107" s="22">
        <v>3</v>
      </c>
      <c r="U2107" s="22">
        <v>1</v>
      </c>
      <c r="V2107" s="22">
        <v>4</v>
      </c>
      <c r="W2107" s="22">
        <v>1</v>
      </c>
      <c r="X2107" s="22">
        <v>2</v>
      </c>
    </row>
    <row r="2108" spans="19:24">
      <c r="S2108" s="22" t="s">
        <v>2134</v>
      </c>
      <c r="T2108" s="22">
        <v>3</v>
      </c>
      <c r="U2108" s="22">
        <v>1</v>
      </c>
      <c r="V2108" s="22">
        <v>4</v>
      </c>
      <c r="W2108" s="22">
        <v>1</v>
      </c>
      <c r="X2108" s="22">
        <v>3</v>
      </c>
    </row>
    <row r="2109" spans="19:24">
      <c r="S2109" s="22" t="s">
        <v>2134</v>
      </c>
      <c r="T2109" s="22">
        <v>3</v>
      </c>
      <c r="U2109" s="22">
        <v>1</v>
      </c>
      <c r="V2109" s="22">
        <v>4</v>
      </c>
      <c r="W2109" s="22">
        <v>1</v>
      </c>
      <c r="X2109" s="22">
        <v>4</v>
      </c>
    </row>
    <row r="2110" spans="19:24">
      <c r="S2110" s="22" t="s">
        <v>2134</v>
      </c>
      <c r="T2110" s="22">
        <v>3</v>
      </c>
      <c r="U2110" s="22">
        <v>1</v>
      </c>
      <c r="V2110" s="22">
        <v>4</v>
      </c>
      <c r="W2110" s="22">
        <v>2</v>
      </c>
      <c r="X2110" s="22">
        <v>1</v>
      </c>
    </row>
    <row r="2111" spans="19:24">
      <c r="S2111" s="22" t="s">
        <v>2134</v>
      </c>
      <c r="T2111" s="22">
        <v>3</v>
      </c>
      <c r="U2111" s="22">
        <v>1</v>
      </c>
      <c r="V2111" s="22">
        <v>4</v>
      </c>
      <c r="W2111" s="22">
        <v>2</v>
      </c>
      <c r="X2111" s="22">
        <v>2</v>
      </c>
    </row>
    <row r="2112" spans="19:24">
      <c r="S2112" s="22" t="s">
        <v>2134</v>
      </c>
      <c r="T2112" s="22">
        <v>3</v>
      </c>
      <c r="U2112" s="22">
        <v>1</v>
      </c>
      <c r="V2112" s="22">
        <v>4</v>
      </c>
      <c r="W2112" s="22">
        <v>2</v>
      </c>
      <c r="X2112" s="22">
        <v>3</v>
      </c>
    </row>
    <row r="2113" spans="19:24">
      <c r="S2113" s="22" t="s">
        <v>2134</v>
      </c>
      <c r="T2113" s="22">
        <v>3</v>
      </c>
      <c r="U2113" s="22">
        <v>1</v>
      </c>
      <c r="V2113" s="22">
        <v>4</v>
      </c>
      <c r="W2113" s="22">
        <v>2</v>
      </c>
      <c r="X2113" s="22">
        <v>4</v>
      </c>
    </row>
    <row r="2114" spans="19:24">
      <c r="S2114" s="22" t="s">
        <v>2134</v>
      </c>
      <c r="T2114" s="22">
        <v>3</v>
      </c>
      <c r="U2114" s="22">
        <v>1</v>
      </c>
      <c r="V2114" s="22">
        <v>4</v>
      </c>
      <c r="W2114" s="22">
        <v>3</v>
      </c>
      <c r="X2114" s="22">
        <v>1</v>
      </c>
    </row>
    <row r="2115" spans="19:24">
      <c r="S2115" s="22" t="s">
        <v>2134</v>
      </c>
      <c r="T2115" s="22">
        <v>3</v>
      </c>
      <c r="U2115" s="22">
        <v>1</v>
      </c>
      <c r="V2115" s="22">
        <v>4</v>
      </c>
      <c r="W2115" s="22">
        <v>3</v>
      </c>
      <c r="X2115" s="22">
        <v>2</v>
      </c>
    </row>
    <row r="2116" spans="19:24">
      <c r="S2116" s="22" t="s">
        <v>2134</v>
      </c>
      <c r="T2116" s="22">
        <v>3</v>
      </c>
      <c r="U2116" s="22">
        <v>1</v>
      </c>
      <c r="V2116" s="22">
        <v>4</v>
      </c>
      <c r="W2116" s="22">
        <v>3</v>
      </c>
      <c r="X2116" s="22">
        <v>3</v>
      </c>
    </row>
    <row r="2117" spans="19:24">
      <c r="S2117" s="22" t="s">
        <v>2134</v>
      </c>
      <c r="T2117" s="22">
        <v>3</v>
      </c>
      <c r="U2117" s="22">
        <v>1</v>
      </c>
      <c r="V2117" s="22">
        <v>4</v>
      </c>
      <c r="W2117" s="22">
        <v>3</v>
      </c>
      <c r="X2117" s="22">
        <v>4</v>
      </c>
    </row>
    <row r="2118" spans="19:24">
      <c r="S2118" s="22" t="s">
        <v>2134</v>
      </c>
      <c r="T2118" s="22">
        <v>3</v>
      </c>
      <c r="U2118" s="22">
        <v>1</v>
      </c>
      <c r="V2118" s="22">
        <v>4</v>
      </c>
      <c r="W2118" s="22">
        <v>4</v>
      </c>
      <c r="X2118" s="22">
        <v>1</v>
      </c>
    </row>
    <row r="2119" spans="19:24">
      <c r="S2119" s="22" t="s">
        <v>2134</v>
      </c>
      <c r="T2119" s="22">
        <v>3</v>
      </c>
      <c r="U2119" s="22">
        <v>1</v>
      </c>
      <c r="V2119" s="22">
        <v>4</v>
      </c>
      <c r="W2119" s="22">
        <v>4</v>
      </c>
      <c r="X2119" s="22">
        <v>2</v>
      </c>
    </row>
    <row r="2120" spans="19:24">
      <c r="S2120" s="22" t="s">
        <v>2134</v>
      </c>
      <c r="T2120" s="22">
        <v>3</v>
      </c>
      <c r="U2120" s="22">
        <v>1</v>
      </c>
      <c r="V2120" s="22">
        <v>4</v>
      </c>
      <c r="W2120" s="22">
        <v>4</v>
      </c>
      <c r="X2120" s="22">
        <v>3</v>
      </c>
    </row>
    <row r="2121" spans="19:24">
      <c r="S2121" s="22" t="s">
        <v>2134</v>
      </c>
      <c r="T2121" s="22">
        <v>3</v>
      </c>
      <c r="U2121" s="22">
        <v>1</v>
      </c>
      <c r="V2121" s="22">
        <v>4</v>
      </c>
      <c r="W2121" s="22">
        <v>4</v>
      </c>
      <c r="X2121" s="22">
        <v>4</v>
      </c>
    </row>
    <row r="2122" spans="19:24">
      <c r="S2122" s="22" t="s">
        <v>2134</v>
      </c>
      <c r="T2122" s="22">
        <v>3</v>
      </c>
      <c r="U2122" s="22">
        <v>1</v>
      </c>
      <c r="V2122" s="22">
        <v>4</v>
      </c>
      <c r="W2122" s="22">
        <v>5</v>
      </c>
      <c r="X2122" s="22">
        <v>1</v>
      </c>
    </row>
    <row r="2123" spans="19:24">
      <c r="S2123" s="22" t="s">
        <v>2134</v>
      </c>
      <c r="T2123" s="22">
        <v>3</v>
      </c>
      <c r="U2123" s="22">
        <v>1</v>
      </c>
      <c r="V2123" s="22">
        <v>4</v>
      </c>
      <c r="W2123" s="22">
        <v>5</v>
      </c>
      <c r="X2123" s="22">
        <v>2</v>
      </c>
    </row>
    <row r="2124" spans="19:24">
      <c r="S2124" s="22" t="s">
        <v>2134</v>
      </c>
      <c r="T2124" s="22">
        <v>3</v>
      </c>
      <c r="U2124" s="22">
        <v>1</v>
      </c>
      <c r="V2124" s="22">
        <v>4</v>
      </c>
      <c r="W2124" s="22">
        <v>5</v>
      </c>
      <c r="X2124" s="22">
        <v>3</v>
      </c>
    </row>
    <row r="2125" spans="19:24">
      <c r="S2125" s="22" t="s">
        <v>2134</v>
      </c>
      <c r="T2125" s="22">
        <v>3</v>
      </c>
      <c r="U2125" s="22">
        <v>1</v>
      </c>
      <c r="V2125" s="22">
        <v>4</v>
      </c>
      <c r="W2125" s="22">
        <v>5</v>
      </c>
      <c r="X2125" s="22">
        <v>4</v>
      </c>
    </row>
    <row r="2126" spans="19:24">
      <c r="S2126" s="22" t="s">
        <v>2134</v>
      </c>
      <c r="T2126" s="22">
        <v>3</v>
      </c>
      <c r="U2126" s="22">
        <v>1</v>
      </c>
      <c r="V2126" s="22">
        <v>4</v>
      </c>
      <c r="W2126" s="22">
        <v>6</v>
      </c>
      <c r="X2126" s="22">
        <v>1</v>
      </c>
    </row>
    <row r="2127" spans="19:24">
      <c r="S2127" s="22" t="s">
        <v>2134</v>
      </c>
      <c r="T2127" s="22">
        <v>3</v>
      </c>
      <c r="U2127" s="22">
        <v>1</v>
      </c>
      <c r="V2127" s="22">
        <v>4</v>
      </c>
      <c r="W2127" s="22">
        <v>6</v>
      </c>
      <c r="X2127" s="22">
        <v>2</v>
      </c>
    </row>
    <row r="2128" spans="19:24">
      <c r="S2128" s="22" t="s">
        <v>2134</v>
      </c>
      <c r="T2128" s="22">
        <v>3</v>
      </c>
      <c r="U2128" s="22">
        <v>1</v>
      </c>
      <c r="V2128" s="22">
        <v>4</v>
      </c>
      <c r="W2128" s="22">
        <v>6</v>
      </c>
      <c r="X2128" s="22">
        <v>3</v>
      </c>
    </row>
    <row r="2129" spans="19:24">
      <c r="S2129" s="22" t="s">
        <v>2134</v>
      </c>
      <c r="T2129" s="22">
        <v>3</v>
      </c>
      <c r="U2129" s="22">
        <v>1</v>
      </c>
      <c r="V2129" s="22">
        <v>4</v>
      </c>
      <c r="W2129" s="22">
        <v>6</v>
      </c>
      <c r="X2129" s="22">
        <v>4</v>
      </c>
    </row>
    <row r="2130" spans="19:24">
      <c r="S2130" s="22" t="s">
        <v>2134</v>
      </c>
      <c r="T2130" s="22">
        <v>3</v>
      </c>
      <c r="U2130" s="22">
        <v>1</v>
      </c>
      <c r="V2130" s="22">
        <v>4</v>
      </c>
      <c r="W2130" s="22">
        <v>7</v>
      </c>
      <c r="X2130" s="22">
        <v>1</v>
      </c>
    </row>
    <row r="2131" spans="19:24">
      <c r="S2131" s="22" t="s">
        <v>2134</v>
      </c>
      <c r="T2131" s="22">
        <v>3</v>
      </c>
      <c r="U2131" s="22">
        <v>1</v>
      </c>
      <c r="V2131" s="22">
        <v>4</v>
      </c>
      <c r="W2131" s="22">
        <v>7</v>
      </c>
      <c r="X2131" s="22">
        <v>2</v>
      </c>
    </row>
    <row r="2132" spans="19:24">
      <c r="S2132" s="22" t="s">
        <v>2134</v>
      </c>
      <c r="T2132" s="22">
        <v>3</v>
      </c>
      <c r="U2132" s="22">
        <v>1</v>
      </c>
      <c r="V2132" s="22">
        <v>4</v>
      </c>
      <c r="W2132" s="22">
        <v>7</v>
      </c>
      <c r="X2132" s="22">
        <v>3</v>
      </c>
    </row>
    <row r="2133" spans="19:24">
      <c r="S2133" s="22" t="s">
        <v>2134</v>
      </c>
      <c r="T2133" s="22">
        <v>3</v>
      </c>
      <c r="U2133" s="22">
        <v>1</v>
      </c>
      <c r="V2133" s="22">
        <v>4</v>
      </c>
      <c r="W2133" s="22">
        <v>7</v>
      </c>
      <c r="X2133" s="22">
        <v>4</v>
      </c>
    </row>
    <row r="2134" spans="19:24">
      <c r="S2134" s="22" t="s">
        <v>2134</v>
      </c>
      <c r="T2134" s="22">
        <v>3</v>
      </c>
      <c r="U2134" s="22">
        <v>1</v>
      </c>
      <c r="V2134" s="22">
        <v>5</v>
      </c>
      <c r="W2134" s="22">
        <v>1</v>
      </c>
      <c r="X2134" s="22">
        <v>1</v>
      </c>
    </row>
    <row r="2135" spans="19:24">
      <c r="S2135" s="22" t="s">
        <v>2134</v>
      </c>
      <c r="T2135" s="22">
        <v>3</v>
      </c>
      <c r="U2135" s="22">
        <v>1</v>
      </c>
      <c r="V2135" s="22">
        <v>5</v>
      </c>
      <c r="W2135" s="22">
        <v>1</v>
      </c>
      <c r="X2135" s="22">
        <v>2</v>
      </c>
    </row>
    <row r="2136" spans="19:24">
      <c r="S2136" s="22" t="s">
        <v>2134</v>
      </c>
      <c r="T2136" s="22">
        <v>3</v>
      </c>
      <c r="U2136" s="22">
        <v>1</v>
      </c>
      <c r="V2136" s="22">
        <v>5</v>
      </c>
      <c r="W2136" s="22">
        <v>1</v>
      </c>
      <c r="X2136" s="22">
        <v>3</v>
      </c>
    </row>
    <row r="2137" spans="19:24">
      <c r="S2137" s="22" t="s">
        <v>2134</v>
      </c>
      <c r="T2137" s="22">
        <v>3</v>
      </c>
      <c r="U2137" s="22">
        <v>1</v>
      </c>
      <c r="V2137" s="22">
        <v>5</v>
      </c>
      <c r="W2137" s="22">
        <v>1</v>
      </c>
      <c r="X2137" s="22">
        <v>4</v>
      </c>
    </row>
    <row r="2138" spans="19:24">
      <c r="S2138" s="22" t="s">
        <v>2134</v>
      </c>
      <c r="T2138" s="22">
        <v>3</v>
      </c>
      <c r="U2138" s="22">
        <v>1</v>
      </c>
      <c r="V2138" s="22">
        <v>5</v>
      </c>
      <c r="W2138" s="22">
        <v>2</v>
      </c>
      <c r="X2138" s="22">
        <v>1</v>
      </c>
    </row>
    <row r="2139" spans="19:24">
      <c r="S2139" s="22" t="s">
        <v>2134</v>
      </c>
      <c r="T2139" s="22">
        <v>3</v>
      </c>
      <c r="U2139" s="22">
        <v>1</v>
      </c>
      <c r="V2139" s="22">
        <v>5</v>
      </c>
      <c r="W2139" s="22">
        <v>2</v>
      </c>
      <c r="X2139" s="22">
        <v>2</v>
      </c>
    </row>
    <row r="2140" spans="19:24">
      <c r="S2140" s="22" t="s">
        <v>2134</v>
      </c>
      <c r="T2140" s="22">
        <v>3</v>
      </c>
      <c r="U2140" s="22">
        <v>1</v>
      </c>
      <c r="V2140" s="22">
        <v>5</v>
      </c>
      <c r="W2140" s="22">
        <v>2</v>
      </c>
      <c r="X2140" s="22">
        <v>3</v>
      </c>
    </row>
    <row r="2141" spans="19:24">
      <c r="S2141" s="22" t="s">
        <v>2134</v>
      </c>
      <c r="T2141" s="22">
        <v>3</v>
      </c>
      <c r="U2141" s="22">
        <v>1</v>
      </c>
      <c r="V2141" s="22">
        <v>5</v>
      </c>
      <c r="W2141" s="22">
        <v>2</v>
      </c>
      <c r="X2141" s="22">
        <v>4</v>
      </c>
    </row>
    <row r="2142" spans="19:24">
      <c r="S2142" s="22" t="s">
        <v>2134</v>
      </c>
      <c r="T2142" s="22">
        <v>3</v>
      </c>
      <c r="U2142" s="22">
        <v>1</v>
      </c>
      <c r="V2142" s="22">
        <v>5</v>
      </c>
      <c r="W2142" s="22">
        <v>3</v>
      </c>
      <c r="X2142" s="22">
        <v>1</v>
      </c>
    </row>
    <row r="2143" spans="19:24">
      <c r="S2143" s="22" t="s">
        <v>2134</v>
      </c>
      <c r="T2143" s="22">
        <v>3</v>
      </c>
      <c r="U2143" s="22">
        <v>1</v>
      </c>
      <c r="V2143" s="22">
        <v>5</v>
      </c>
      <c r="W2143" s="22">
        <v>3</v>
      </c>
      <c r="X2143" s="22">
        <v>2</v>
      </c>
    </row>
    <row r="2144" spans="19:24">
      <c r="S2144" s="22" t="s">
        <v>2134</v>
      </c>
      <c r="T2144" s="22">
        <v>3</v>
      </c>
      <c r="U2144" s="22">
        <v>1</v>
      </c>
      <c r="V2144" s="22">
        <v>5</v>
      </c>
      <c r="W2144" s="22">
        <v>3</v>
      </c>
      <c r="X2144" s="22">
        <v>3</v>
      </c>
    </row>
    <row r="2145" spans="19:24">
      <c r="S2145" s="22" t="s">
        <v>2134</v>
      </c>
      <c r="T2145" s="22">
        <v>3</v>
      </c>
      <c r="U2145" s="22">
        <v>1</v>
      </c>
      <c r="V2145" s="22">
        <v>5</v>
      </c>
      <c r="W2145" s="22">
        <v>3</v>
      </c>
      <c r="X2145" s="22">
        <v>4</v>
      </c>
    </row>
    <row r="2146" spans="19:24">
      <c r="S2146" s="22" t="s">
        <v>2134</v>
      </c>
      <c r="T2146" s="22">
        <v>3</v>
      </c>
      <c r="U2146" s="22">
        <v>1</v>
      </c>
      <c r="V2146" s="22">
        <v>5</v>
      </c>
      <c r="W2146" s="22">
        <v>4</v>
      </c>
      <c r="X2146" s="22">
        <v>1</v>
      </c>
    </row>
    <row r="2147" spans="19:24">
      <c r="S2147" s="22" t="s">
        <v>2134</v>
      </c>
      <c r="T2147" s="22">
        <v>3</v>
      </c>
      <c r="U2147" s="22">
        <v>1</v>
      </c>
      <c r="V2147" s="22">
        <v>5</v>
      </c>
      <c r="W2147" s="22">
        <v>4</v>
      </c>
      <c r="X2147" s="22">
        <v>2</v>
      </c>
    </row>
    <row r="2148" spans="19:24">
      <c r="S2148" s="22" t="s">
        <v>2134</v>
      </c>
      <c r="T2148" s="22">
        <v>3</v>
      </c>
      <c r="U2148" s="22">
        <v>1</v>
      </c>
      <c r="V2148" s="22">
        <v>5</v>
      </c>
      <c r="W2148" s="22">
        <v>4</v>
      </c>
      <c r="X2148" s="22">
        <v>3</v>
      </c>
    </row>
    <row r="2149" spans="19:24">
      <c r="S2149" s="22" t="s">
        <v>2134</v>
      </c>
      <c r="T2149" s="22">
        <v>3</v>
      </c>
      <c r="U2149" s="22">
        <v>1</v>
      </c>
      <c r="V2149" s="22">
        <v>5</v>
      </c>
      <c r="W2149" s="22">
        <v>4</v>
      </c>
      <c r="X2149" s="22">
        <v>4</v>
      </c>
    </row>
    <row r="2150" spans="19:24">
      <c r="S2150" s="22" t="s">
        <v>2134</v>
      </c>
      <c r="T2150" s="22">
        <v>3</v>
      </c>
      <c r="U2150" s="22">
        <v>1</v>
      </c>
      <c r="V2150" s="22">
        <v>5</v>
      </c>
      <c r="W2150" s="22">
        <v>5</v>
      </c>
      <c r="X2150" s="22">
        <v>1</v>
      </c>
    </row>
    <row r="2151" spans="19:24">
      <c r="S2151" s="22" t="s">
        <v>2134</v>
      </c>
      <c r="T2151" s="22">
        <v>3</v>
      </c>
      <c r="U2151" s="22">
        <v>1</v>
      </c>
      <c r="V2151" s="22">
        <v>5</v>
      </c>
      <c r="W2151" s="22">
        <v>5</v>
      </c>
      <c r="X2151" s="22">
        <v>2</v>
      </c>
    </row>
    <row r="2152" spans="19:24">
      <c r="S2152" s="22" t="s">
        <v>2134</v>
      </c>
      <c r="T2152" s="22">
        <v>3</v>
      </c>
      <c r="U2152" s="22">
        <v>1</v>
      </c>
      <c r="V2152" s="22">
        <v>5</v>
      </c>
      <c r="W2152" s="22">
        <v>5</v>
      </c>
      <c r="X2152" s="22">
        <v>3</v>
      </c>
    </row>
    <row r="2153" spans="19:24">
      <c r="S2153" s="22" t="s">
        <v>2134</v>
      </c>
      <c r="T2153" s="22">
        <v>3</v>
      </c>
      <c r="U2153" s="22">
        <v>1</v>
      </c>
      <c r="V2153" s="22">
        <v>5</v>
      </c>
      <c r="W2153" s="22">
        <v>5</v>
      </c>
      <c r="X2153" s="22">
        <v>4</v>
      </c>
    </row>
    <row r="2154" spans="19:24">
      <c r="S2154" s="22" t="s">
        <v>2134</v>
      </c>
      <c r="T2154" s="22">
        <v>3</v>
      </c>
      <c r="U2154" s="22">
        <v>1</v>
      </c>
      <c r="V2154" s="22">
        <v>5</v>
      </c>
      <c r="W2154" s="22">
        <v>6</v>
      </c>
      <c r="X2154" s="22">
        <v>1</v>
      </c>
    </row>
    <row r="2155" spans="19:24">
      <c r="S2155" s="22" t="s">
        <v>2134</v>
      </c>
      <c r="T2155" s="22">
        <v>3</v>
      </c>
      <c r="U2155" s="22">
        <v>1</v>
      </c>
      <c r="V2155" s="22">
        <v>5</v>
      </c>
      <c r="W2155" s="22">
        <v>6</v>
      </c>
      <c r="X2155" s="22">
        <v>2</v>
      </c>
    </row>
    <row r="2156" spans="19:24">
      <c r="S2156" s="22" t="s">
        <v>2134</v>
      </c>
      <c r="T2156" s="22">
        <v>3</v>
      </c>
      <c r="U2156" s="22">
        <v>1</v>
      </c>
      <c r="V2156" s="22">
        <v>5</v>
      </c>
      <c r="W2156" s="22">
        <v>6</v>
      </c>
      <c r="X2156" s="22">
        <v>3</v>
      </c>
    </row>
    <row r="2157" spans="19:24">
      <c r="S2157" s="22" t="s">
        <v>2134</v>
      </c>
      <c r="T2157" s="22">
        <v>3</v>
      </c>
      <c r="U2157" s="22">
        <v>1</v>
      </c>
      <c r="V2157" s="22">
        <v>5</v>
      </c>
      <c r="W2157" s="22">
        <v>6</v>
      </c>
      <c r="X2157" s="22">
        <v>4</v>
      </c>
    </row>
    <row r="2158" spans="19:24">
      <c r="S2158" s="22" t="s">
        <v>2134</v>
      </c>
      <c r="T2158" s="22">
        <v>3</v>
      </c>
      <c r="U2158" s="22">
        <v>1</v>
      </c>
      <c r="V2158" s="22">
        <v>5</v>
      </c>
      <c r="W2158" s="22">
        <v>7</v>
      </c>
      <c r="X2158" s="22">
        <v>1</v>
      </c>
    </row>
    <row r="2159" spans="19:24">
      <c r="S2159" s="22" t="s">
        <v>2134</v>
      </c>
      <c r="T2159" s="22">
        <v>3</v>
      </c>
      <c r="U2159" s="22">
        <v>1</v>
      </c>
      <c r="V2159" s="22">
        <v>5</v>
      </c>
      <c r="W2159" s="22">
        <v>7</v>
      </c>
      <c r="X2159" s="22">
        <v>2</v>
      </c>
    </row>
    <row r="2160" spans="19:24">
      <c r="S2160" s="22" t="s">
        <v>2134</v>
      </c>
      <c r="T2160" s="22">
        <v>3</v>
      </c>
      <c r="U2160" s="22">
        <v>1</v>
      </c>
      <c r="V2160" s="22">
        <v>5</v>
      </c>
      <c r="W2160" s="22">
        <v>7</v>
      </c>
      <c r="X2160" s="22">
        <v>3</v>
      </c>
    </row>
    <row r="2161" spans="19:24">
      <c r="S2161" s="22" t="s">
        <v>2134</v>
      </c>
      <c r="T2161" s="22">
        <v>3</v>
      </c>
      <c r="U2161" s="22">
        <v>1</v>
      </c>
      <c r="V2161" s="22">
        <v>5</v>
      </c>
      <c r="W2161" s="22">
        <v>7</v>
      </c>
      <c r="X2161" s="22">
        <v>4</v>
      </c>
    </row>
    <row r="2162" spans="19:24">
      <c r="S2162" s="22" t="s">
        <v>2134</v>
      </c>
      <c r="T2162" s="22">
        <v>3</v>
      </c>
      <c r="U2162" s="22">
        <v>1</v>
      </c>
      <c r="V2162" s="22">
        <v>6</v>
      </c>
      <c r="W2162" s="22">
        <v>1</v>
      </c>
      <c r="X2162" s="22">
        <v>1</v>
      </c>
    </row>
    <row r="2163" spans="19:24">
      <c r="S2163" s="22" t="s">
        <v>2134</v>
      </c>
      <c r="T2163" s="22">
        <v>3</v>
      </c>
      <c r="U2163" s="22">
        <v>1</v>
      </c>
      <c r="V2163" s="22">
        <v>6</v>
      </c>
      <c r="W2163" s="22">
        <v>1</v>
      </c>
      <c r="X2163" s="22">
        <v>2</v>
      </c>
    </row>
    <row r="2164" spans="19:24">
      <c r="S2164" s="22" t="s">
        <v>2134</v>
      </c>
      <c r="T2164" s="22">
        <v>3</v>
      </c>
      <c r="U2164" s="22">
        <v>1</v>
      </c>
      <c r="V2164" s="22">
        <v>6</v>
      </c>
      <c r="W2164" s="22">
        <v>1</v>
      </c>
      <c r="X2164" s="22">
        <v>3</v>
      </c>
    </row>
    <row r="2165" spans="19:24">
      <c r="S2165" s="22" t="s">
        <v>2134</v>
      </c>
      <c r="T2165" s="22">
        <v>3</v>
      </c>
      <c r="U2165" s="22">
        <v>1</v>
      </c>
      <c r="V2165" s="22">
        <v>6</v>
      </c>
      <c r="W2165" s="22">
        <v>1</v>
      </c>
      <c r="X2165" s="22">
        <v>4</v>
      </c>
    </row>
    <row r="2166" spans="19:24">
      <c r="S2166" s="22" t="s">
        <v>2134</v>
      </c>
      <c r="T2166" s="22">
        <v>3</v>
      </c>
      <c r="U2166" s="22">
        <v>1</v>
      </c>
      <c r="V2166" s="22">
        <v>6</v>
      </c>
      <c r="W2166" s="22">
        <v>2</v>
      </c>
      <c r="X2166" s="22">
        <v>1</v>
      </c>
    </row>
    <row r="2167" spans="19:24">
      <c r="S2167" s="22" t="s">
        <v>2134</v>
      </c>
      <c r="T2167" s="22">
        <v>3</v>
      </c>
      <c r="U2167" s="22">
        <v>1</v>
      </c>
      <c r="V2167" s="22">
        <v>6</v>
      </c>
      <c r="W2167" s="22">
        <v>2</v>
      </c>
      <c r="X2167" s="22">
        <v>2</v>
      </c>
    </row>
    <row r="2168" spans="19:24">
      <c r="S2168" s="22" t="s">
        <v>2134</v>
      </c>
      <c r="T2168" s="22">
        <v>3</v>
      </c>
      <c r="U2168" s="22">
        <v>1</v>
      </c>
      <c r="V2168" s="22">
        <v>6</v>
      </c>
      <c r="W2168" s="22">
        <v>2</v>
      </c>
      <c r="X2168" s="22">
        <v>3</v>
      </c>
    </row>
    <row r="2169" spans="19:24">
      <c r="S2169" s="22" t="s">
        <v>2134</v>
      </c>
      <c r="T2169" s="22">
        <v>3</v>
      </c>
      <c r="U2169" s="22">
        <v>1</v>
      </c>
      <c r="V2169" s="22">
        <v>6</v>
      </c>
      <c r="W2169" s="22">
        <v>2</v>
      </c>
      <c r="X2169" s="22">
        <v>4</v>
      </c>
    </row>
    <row r="2170" spans="19:24">
      <c r="S2170" s="22" t="s">
        <v>2134</v>
      </c>
      <c r="T2170" s="22">
        <v>3</v>
      </c>
      <c r="U2170" s="22">
        <v>1</v>
      </c>
      <c r="V2170" s="22">
        <v>6</v>
      </c>
      <c r="W2170" s="22">
        <v>3</v>
      </c>
      <c r="X2170" s="22">
        <v>1</v>
      </c>
    </row>
    <row r="2171" spans="19:24">
      <c r="S2171" s="22" t="s">
        <v>2134</v>
      </c>
      <c r="T2171" s="22">
        <v>3</v>
      </c>
      <c r="U2171" s="22">
        <v>1</v>
      </c>
      <c r="V2171" s="22">
        <v>6</v>
      </c>
      <c r="W2171" s="22">
        <v>3</v>
      </c>
      <c r="X2171" s="22">
        <v>2</v>
      </c>
    </row>
    <row r="2172" spans="19:24">
      <c r="S2172" s="22" t="s">
        <v>2134</v>
      </c>
      <c r="T2172" s="22">
        <v>3</v>
      </c>
      <c r="U2172" s="22">
        <v>1</v>
      </c>
      <c r="V2172" s="22">
        <v>6</v>
      </c>
      <c r="W2172" s="22">
        <v>3</v>
      </c>
      <c r="X2172" s="22">
        <v>3</v>
      </c>
    </row>
    <row r="2173" spans="19:24">
      <c r="S2173" s="22" t="s">
        <v>2134</v>
      </c>
      <c r="T2173" s="22">
        <v>3</v>
      </c>
      <c r="U2173" s="22">
        <v>1</v>
      </c>
      <c r="V2173" s="22">
        <v>6</v>
      </c>
      <c r="W2173" s="22">
        <v>3</v>
      </c>
      <c r="X2173" s="22">
        <v>4</v>
      </c>
    </row>
    <row r="2174" spans="19:24">
      <c r="S2174" s="22" t="s">
        <v>2134</v>
      </c>
      <c r="T2174" s="22">
        <v>3</v>
      </c>
      <c r="U2174" s="22">
        <v>1</v>
      </c>
      <c r="V2174" s="22">
        <v>6</v>
      </c>
      <c r="W2174" s="22">
        <v>4</v>
      </c>
      <c r="X2174" s="22">
        <v>1</v>
      </c>
    </row>
    <row r="2175" spans="19:24">
      <c r="S2175" s="22" t="s">
        <v>2134</v>
      </c>
      <c r="T2175" s="22">
        <v>3</v>
      </c>
      <c r="U2175" s="22">
        <v>1</v>
      </c>
      <c r="V2175" s="22">
        <v>6</v>
      </c>
      <c r="W2175" s="22">
        <v>4</v>
      </c>
      <c r="X2175" s="22">
        <v>2</v>
      </c>
    </row>
    <row r="2176" spans="19:24">
      <c r="S2176" s="22" t="s">
        <v>2134</v>
      </c>
      <c r="T2176" s="22">
        <v>3</v>
      </c>
      <c r="U2176" s="22">
        <v>1</v>
      </c>
      <c r="V2176" s="22">
        <v>6</v>
      </c>
      <c r="W2176" s="22">
        <v>4</v>
      </c>
      <c r="X2176" s="22">
        <v>3</v>
      </c>
    </row>
    <row r="2177" spans="19:24">
      <c r="S2177" s="22" t="s">
        <v>2134</v>
      </c>
      <c r="T2177" s="22">
        <v>3</v>
      </c>
      <c r="U2177" s="22">
        <v>1</v>
      </c>
      <c r="V2177" s="22">
        <v>6</v>
      </c>
      <c r="W2177" s="22">
        <v>4</v>
      </c>
      <c r="X2177" s="22">
        <v>4</v>
      </c>
    </row>
    <row r="2178" spans="19:24">
      <c r="S2178" s="22" t="s">
        <v>2134</v>
      </c>
      <c r="T2178" s="22">
        <v>3</v>
      </c>
      <c r="U2178" s="22">
        <v>1</v>
      </c>
      <c r="V2178" s="22">
        <v>6</v>
      </c>
      <c r="W2178" s="22">
        <v>5</v>
      </c>
      <c r="X2178" s="22">
        <v>1</v>
      </c>
    </row>
    <row r="2179" spans="19:24">
      <c r="S2179" s="22" t="s">
        <v>2134</v>
      </c>
      <c r="T2179" s="22">
        <v>3</v>
      </c>
      <c r="U2179" s="22">
        <v>1</v>
      </c>
      <c r="V2179" s="22">
        <v>6</v>
      </c>
      <c r="W2179" s="22">
        <v>5</v>
      </c>
      <c r="X2179" s="22">
        <v>2</v>
      </c>
    </row>
    <row r="2180" spans="19:24">
      <c r="S2180" s="22" t="s">
        <v>2134</v>
      </c>
      <c r="T2180" s="22">
        <v>3</v>
      </c>
      <c r="U2180" s="22">
        <v>1</v>
      </c>
      <c r="V2180" s="22">
        <v>6</v>
      </c>
      <c r="W2180" s="22">
        <v>5</v>
      </c>
      <c r="X2180" s="22">
        <v>3</v>
      </c>
    </row>
    <row r="2181" spans="19:24">
      <c r="S2181" s="22" t="s">
        <v>2134</v>
      </c>
      <c r="T2181" s="22">
        <v>3</v>
      </c>
      <c r="U2181" s="22">
        <v>1</v>
      </c>
      <c r="V2181" s="22">
        <v>6</v>
      </c>
      <c r="W2181" s="22">
        <v>5</v>
      </c>
      <c r="X2181" s="22">
        <v>4</v>
      </c>
    </row>
    <row r="2182" spans="19:24">
      <c r="S2182" s="22" t="s">
        <v>2134</v>
      </c>
      <c r="T2182" s="22">
        <v>3</v>
      </c>
      <c r="U2182" s="22">
        <v>1</v>
      </c>
      <c r="V2182" s="22">
        <v>6</v>
      </c>
      <c r="W2182" s="22">
        <v>6</v>
      </c>
      <c r="X2182" s="22">
        <v>1</v>
      </c>
    </row>
    <row r="2183" spans="19:24">
      <c r="S2183" s="22" t="s">
        <v>2134</v>
      </c>
      <c r="T2183" s="22">
        <v>3</v>
      </c>
      <c r="U2183" s="22">
        <v>1</v>
      </c>
      <c r="V2183" s="22">
        <v>6</v>
      </c>
      <c r="W2183" s="22">
        <v>6</v>
      </c>
      <c r="X2183" s="22">
        <v>2</v>
      </c>
    </row>
    <row r="2184" spans="19:24">
      <c r="S2184" s="22" t="s">
        <v>2134</v>
      </c>
      <c r="T2184" s="22">
        <v>3</v>
      </c>
      <c r="U2184" s="22">
        <v>1</v>
      </c>
      <c r="V2184" s="22">
        <v>6</v>
      </c>
      <c r="W2184" s="22">
        <v>6</v>
      </c>
      <c r="X2184" s="22">
        <v>3</v>
      </c>
    </row>
    <row r="2185" spans="19:24">
      <c r="S2185" s="22" t="s">
        <v>2134</v>
      </c>
      <c r="T2185" s="22">
        <v>3</v>
      </c>
      <c r="U2185" s="22">
        <v>1</v>
      </c>
      <c r="V2185" s="22">
        <v>6</v>
      </c>
      <c r="W2185" s="22">
        <v>6</v>
      </c>
      <c r="X2185" s="22">
        <v>4</v>
      </c>
    </row>
    <row r="2186" spans="19:24">
      <c r="S2186" s="22" t="s">
        <v>2134</v>
      </c>
      <c r="T2186" s="22">
        <v>3</v>
      </c>
      <c r="U2186" s="22">
        <v>1</v>
      </c>
      <c r="V2186" s="22">
        <v>6</v>
      </c>
      <c r="W2186" s="22">
        <v>7</v>
      </c>
      <c r="X2186" s="22">
        <v>1</v>
      </c>
    </row>
    <row r="2187" spans="19:24">
      <c r="S2187" s="22" t="s">
        <v>2134</v>
      </c>
      <c r="T2187" s="22">
        <v>3</v>
      </c>
      <c r="U2187" s="22">
        <v>1</v>
      </c>
      <c r="V2187" s="22">
        <v>6</v>
      </c>
      <c r="W2187" s="22">
        <v>7</v>
      </c>
      <c r="X2187" s="22">
        <v>2</v>
      </c>
    </row>
    <row r="2188" spans="19:24">
      <c r="S2188" s="22" t="s">
        <v>2134</v>
      </c>
      <c r="T2188" s="22">
        <v>3</v>
      </c>
      <c r="U2188" s="22">
        <v>1</v>
      </c>
      <c r="V2188" s="22">
        <v>6</v>
      </c>
      <c r="W2188" s="22">
        <v>7</v>
      </c>
      <c r="X2188" s="22">
        <v>3</v>
      </c>
    </row>
    <row r="2189" spans="19:24">
      <c r="S2189" s="22" t="s">
        <v>2134</v>
      </c>
      <c r="T2189" s="22">
        <v>3</v>
      </c>
      <c r="U2189" s="22">
        <v>1</v>
      </c>
      <c r="V2189" s="22">
        <v>6</v>
      </c>
      <c r="W2189" s="22">
        <v>7</v>
      </c>
      <c r="X2189" s="22">
        <v>4</v>
      </c>
    </row>
    <row r="2190" spans="19:24">
      <c r="S2190" s="22" t="s">
        <v>2134</v>
      </c>
      <c r="T2190" s="22">
        <v>3</v>
      </c>
      <c r="U2190" s="22">
        <v>1</v>
      </c>
      <c r="V2190" s="22">
        <v>7</v>
      </c>
      <c r="W2190" s="22">
        <v>1</v>
      </c>
      <c r="X2190" s="22">
        <v>1</v>
      </c>
    </row>
    <row r="2191" spans="19:24">
      <c r="S2191" s="22" t="s">
        <v>2134</v>
      </c>
      <c r="T2191" s="22">
        <v>3</v>
      </c>
      <c r="U2191" s="22">
        <v>1</v>
      </c>
      <c r="V2191" s="22">
        <v>7</v>
      </c>
      <c r="W2191" s="22">
        <v>1</v>
      </c>
      <c r="X2191" s="22">
        <v>2</v>
      </c>
    </row>
    <row r="2192" spans="19:24">
      <c r="S2192" s="22" t="s">
        <v>2134</v>
      </c>
      <c r="T2192" s="22">
        <v>3</v>
      </c>
      <c r="U2192" s="22">
        <v>1</v>
      </c>
      <c r="V2192" s="22">
        <v>7</v>
      </c>
      <c r="W2192" s="22">
        <v>1</v>
      </c>
      <c r="X2192" s="22">
        <v>3</v>
      </c>
    </row>
    <row r="2193" spans="19:24">
      <c r="S2193" s="22" t="s">
        <v>2134</v>
      </c>
      <c r="T2193" s="22">
        <v>3</v>
      </c>
      <c r="U2193" s="22">
        <v>1</v>
      </c>
      <c r="V2193" s="22">
        <v>7</v>
      </c>
      <c r="W2193" s="22">
        <v>1</v>
      </c>
      <c r="X2193" s="22">
        <v>4</v>
      </c>
    </row>
    <row r="2194" spans="19:24">
      <c r="S2194" s="22" t="s">
        <v>2134</v>
      </c>
      <c r="T2194" s="22">
        <v>3</v>
      </c>
      <c r="U2194" s="22">
        <v>1</v>
      </c>
      <c r="V2194" s="22">
        <v>7</v>
      </c>
      <c r="W2194" s="22">
        <v>2</v>
      </c>
      <c r="X2194" s="22">
        <v>1</v>
      </c>
    </row>
    <row r="2195" spans="19:24">
      <c r="S2195" s="22" t="s">
        <v>2134</v>
      </c>
      <c r="T2195" s="22">
        <v>3</v>
      </c>
      <c r="U2195" s="22">
        <v>1</v>
      </c>
      <c r="V2195" s="22">
        <v>7</v>
      </c>
      <c r="W2195" s="22">
        <v>2</v>
      </c>
      <c r="X2195" s="22">
        <v>2</v>
      </c>
    </row>
    <row r="2196" spans="19:24">
      <c r="S2196" s="22" t="s">
        <v>2134</v>
      </c>
      <c r="T2196" s="22">
        <v>3</v>
      </c>
      <c r="U2196" s="22">
        <v>1</v>
      </c>
      <c r="V2196" s="22">
        <v>7</v>
      </c>
      <c r="W2196" s="22">
        <v>2</v>
      </c>
      <c r="X2196" s="22">
        <v>3</v>
      </c>
    </row>
    <row r="2197" spans="19:24">
      <c r="S2197" s="22" t="s">
        <v>2134</v>
      </c>
      <c r="T2197" s="22">
        <v>3</v>
      </c>
      <c r="U2197" s="22">
        <v>1</v>
      </c>
      <c r="V2197" s="22">
        <v>7</v>
      </c>
      <c r="W2197" s="22">
        <v>2</v>
      </c>
      <c r="X2197" s="22">
        <v>4</v>
      </c>
    </row>
    <row r="2198" spans="19:24">
      <c r="S2198" s="22" t="s">
        <v>2134</v>
      </c>
      <c r="T2198" s="22">
        <v>3</v>
      </c>
      <c r="U2198" s="22">
        <v>1</v>
      </c>
      <c r="V2198" s="22">
        <v>7</v>
      </c>
      <c r="W2198" s="22">
        <v>3</v>
      </c>
      <c r="X2198" s="22">
        <v>1</v>
      </c>
    </row>
    <row r="2199" spans="19:24">
      <c r="S2199" s="22" t="s">
        <v>2134</v>
      </c>
      <c r="T2199" s="22">
        <v>3</v>
      </c>
      <c r="U2199" s="22">
        <v>1</v>
      </c>
      <c r="V2199" s="22">
        <v>7</v>
      </c>
      <c r="W2199" s="22">
        <v>3</v>
      </c>
      <c r="X2199" s="22">
        <v>2</v>
      </c>
    </row>
    <row r="2200" spans="19:24">
      <c r="S2200" s="22" t="s">
        <v>2134</v>
      </c>
      <c r="T2200" s="22">
        <v>3</v>
      </c>
      <c r="U2200" s="22">
        <v>1</v>
      </c>
      <c r="V2200" s="22">
        <v>7</v>
      </c>
      <c r="W2200" s="22">
        <v>3</v>
      </c>
      <c r="X2200" s="22">
        <v>3</v>
      </c>
    </row>
    <row r="2201" spans="19:24">
      <c r="S2201" s="22" t="s">
        <v>2134</v>
      </c>
      <c r="T2201" s="22">
        <v>3</v>
      </c>
      <c r="U2201" s="22">
        <v>1</v>
      </c>
      <c r="V2201" s="22">
        <v>7</v>
      </c>
      <c r="W2201" s="22">
        <v>3</v>
      </c>
      <c r="X2201" s="22">
        <v>4</v>
      </c>
    </row>
    <row r="2202" spans="19:24">
      <c r="S2202" s="22" t="s">
        <v>2134</v>
      </c>
      <c r="T2202" s="22">
        <v>3</v>
      </c>
      <c r="U2202" s="22">
        <v>1</v>
      </c>
      <c r="V2202" s="22">
        <v>7</v>
      </c>
      <c r="W2202" s="22">
        <v>4</v>
      </c>
      <c r="X2202" s="22">
        <v>1</v>
      </c>
    </row>
    <row r="2203" spans="19:24">
      <c r="S2203" s="22" t="s">
        <v>2134</v>
      </c>
      <c r="T2203" s="22">
        <v>3</v>
      </c>
      <c r="U2203" s="22">
        <v>1</v>
      </c>
      <c r="V2203" s="22">
        <v>7</v>
      </c>
      <c r="W2203" s="22">
        <v>4</v>
      </c>
      <c r="X2203" s="22">
        <v>2</v>
      </c>
    </row>
    <row r="2204" spans="19:24">
      <c r="S2204" s="22" t="s">
        <v>2134</v>
      </c>
      <c r="T2204" s="22">
        <v>3</v>
      </c>
      <c r="U2204" s="22">
        <v>1</v>
      </c>
      <c r="V2204" s="22">
        <v>7</v>
      </c>
      <c r="W2204" s="22">
        <v>4</v>
      </c>
      <c r="X2204" s="22">
        <v>3</v>
      </c>
    </row>
    <row r="2205" spans="19:24">
      <c r="S2205" s="22" t="s">
        <v>2134</v>
      </c>
      <c r="T2205" s="22">
        <v>3</v>
      </c>
      <c r="U2205" s="22">
        <v>1</v>
      </c>
      <c r="V2205" s="22">
        <v>7</v>
      </c>
      <c r="W2205" s="22">
        <v>4</v>
      </c>
      <c r="X2205" s="22">
        <v>4</v>
      </c>
    </row>
    <row r="2206" spans="19:24">
      <c r="S2206" s="22" t="s">
        <v>2134</v>
      </c>
      <c r="T2206" s="22">
        <v>3</v>
      </c>
      <c r="U2206" s="22">
        <v>1</v>
      </c>
      <c r="V2206" s="22">
        <v>7</v>
      </c>
      <c r="W2206" s="22">
        <v>5</v>
      </c>
      <c r="X2206" s="22">
        <v>1</v>
      </c>
    </row>
    <row r="2207" spans="19:24">
      <c r="S2207" s="22" t="s">
        <v>2134</v>
      </c>
      <c r="T2207" s="22">
        <v>3</v>
      </c>
      <c r="U2207" s="22">
        <v>1</v>
      </c>
      <c r="V2207" s="22">
        <v>7</v>
      </c>
      <c r="W2207" s="22">
        <v>5</v>
      </c>
      <c r="X2207" s="22">
        <v>2</v>
      </c>
    </row>
    <row r="2208" spans="19:24">
      <c r="S2208" s="22" t="s">
        <v>2134</v>
      </c>
      <c r="T2208" s="22">
        <v>3</v>
      </c>
      <c r="U2208" s="22">
        <v>1</v>
      </c>
      <c r="V2208" s="22">
        <v>7</v>
      </c>
      <c r="W2208" s="22">
        <v>5</v>
      </c>
      <c r="X2208" s="22">
        <v>3</v>
      </c>
    </row>
    <row r="2209" spans="19:24">
      <c r="S2209" s="22" t="s">
        <v>2134</v>
      </c>
      <c r="T2209" s="22">
        <v>3</v>
      </c>
      <c r="U2209" s="22">
        <v>1</v>
      </c>
      <c r="V2209" s="22">
        <v>7</v>
      </c>
      <c r="W2209" s="22">
        <v>5</v>
      </c>
      <c r="X2209" s="22">
        <v>4</v>
      </c>
    </row>
    <row r="2210" spans="19:24">
      <c r="S2210" s="22" t="s">
        <v>2134</v>
      </c>
      <c r="T2210" s="22">
        <v>3</v>
      </c>
      <c r="U2210" s="22">
        <v>1</v>
      </c>
      <c r="V2210" s="22">
        <v>7</v>
      </c>
      <c r="W2210" s="22">
        <v>6</v>
      </c>
      <c r="X2210" s="22">
        <v>1</v>
      </c>
    </row>
    <row r="2211" spans="19:24">
      <c r="S2211" s="22" t="s">
        <v>2134</v>
      </c>
      <c r="T2211" s="22">
        <v>3</v>
      </c>
      <c r="U2211" s="22">
        <v>1</v>
      </c>
      <c r="V2211" s="22">
        <v>7</v>
      </c>
      <c r="W2211" s="22">
        <v>6</v>
      </c>
      <c r="X2211" s="22">
        <v>2</v>
      </c>
    </row>
    <row r="2212" spans="19:24">
      <c r="S2212" s="22" t="s">
        <v>2134</v>
      </c>
      <c r="T2212" s="22">
        <v>3</v>
      </c>
      <c r="U2212" s="22">
        <v>1</v>
      </c>
      <c r="V2212" s="22">
        <v>7</v>
      </c>
      <c r="W2212" s="22">
        <v>6</v>
      </c>
      <c r="X2212" s="22">
        <v>3</v>
      </c>
    </row>
    <row r="2213" spans="19:24">
      <c r="S2213" s="22" t="s">
        <v>2134</v>
      </c>
      <c r="T2213" s="22">
        <v>3</v>
      </c>
      <c r="U2213" s="22">
        <v>1</v>
      </c>
      <c r="V2213" s="22">
        <v>7</v>
      </c>
      <c r="W2213" s="22">
        <v>6</v>
      </c>
      <c r="X2213" s="22">
        <v>4</v>
      </c>
    </row>
    <row r="2214" spans="19:24">
      <c r="S2214" s="22" t="s">
        <v>2134</v>
      </c>
      <c r="T2214" s="22">
        <v>3</v>
      </c>
      <c r="U2214" s="22">
        <v>1</v>
      </c>
      <c r="V2214" s="22">
        <v>7</v>
      </c>
      <c r="W2214" s="22">
        <v>7</v>
      </c>
      <c r="X2214" s="22">
        <v>1</v>
      </c>
    </row>
    <row r="2215" spans="19:24">
      <c r="S2215" s="22" t="s">
        <v>2134</v>
      </c>
      <c r="T2215" s="22">
        <v>3</v>
      </c>
      <c r="U2215" s="22">
        <v>1</v>
      </c>
      <c r="V2215" s="22">
        <v>7</v>
      </c>
      <c r="W2215" s="22">
        <v>7</v>
      </c>
      <c r="X2215" s="22">
        <v>2</v>
      </c>
    </row>
    <row r="2216" spans="19:24">
      <c r="S2216" s="22" t="s">
        <v>2134</v>
      </c>
      <c r="T2216" s="22">
        <v>3</v>
      </c>
      <c r="U2216" s="22">
        <v>1</v>
      </c>
      <c r="V2216" s="22">
        <v>7</v>
      </c>
      <c r="W2216" s="22">
        <v>7</v>
      </c>
      <c r="X2216" s="22">
        <v>3</v>
      </c>
    </row>
    <row r="2217" spans="19:24">
      <c r="S2217" s="22" t="s">
        <v>2134</v>
      </c>
      <c r="T2217" s="22">
        <v>3</v>
      </c>
      <c r="U2217" s="22">
        <v>1</v>
      </c>
      <c r="V2217" s="22">
        <v>7</v>
      </c>
      <c r="W2217" s="22">
        <v>7</v>
      </c>
      <c r="X2217" s="22">
        <v>4</v>
      </c>
    </row>
    <row r="2218" spans="19:24">
      <c r="S2218" s="22" t="s">
        <v>2134</v>
      </c>
      <c r="T2218" s="22">
        <v>3</v>
      </c>
      <c r="U2218" s="22">
        <v>1</v>
      </c>
      <c r="V2218" s="22">
        <v>8</v>
      </c>
      <c r="W2218" s="22">
        <v>1</v>
      </c>
      <c r="X2218" s="22">
        <v>1</v>
      </c>
    </row>
    <row r="2219" spans="19:24">
      <c r="S2219" s="22" t="s">
        <v>2134</v>
      </c>
      <c r="T2219" s="22">
        <v>3</v>
      </c>
      <c r="U2219" s="22">
        <v>1</v>
      </c>
      <c r="V2219" s="22">
        <v>8</v>
      </c>
      <c r="W2219" s="22">
        <v>1</v>
      </c>
      <c r="X2219" s="22">
        <v>2</v>
      </c>
    </row>
    <row r="2220" spans="19:24">
      <c r="S2220" s="22" t="s">
        <v>2134</v>
      </c>
      <c r="T2220" s="22">
        <v>3</v>
      </c>
      <c r="U2220" s="22">
        <v>1</v>
      </c>
      <c r="V2220" s="22">
        <v>8</v>
      </c>
      <c r="W2220" s="22">
        <v>1</v>
      </c>
      <c r="X2220" s="22">
        <v>3</v>
      </c>
    </row>
    <row r="2221" spans="19:24">
      <c r="S2221" s="22" t="s">
        <v>2134</v>
      </c>
      <c r="T2221" s="22">
        <v>3</v>
      </c>
      <c r="U2221" s="22">
        <v>1</v>
      </c>
      <c r="V2221" s="22">
        <v>8</v>
      </c>
      <c r="W2221" s="22">
        <v>1</v>
      </c>
      <c r="X2221" s="22">
        <v>4</v>
      </c>
    </row>
    <row r="2222" spans="19:24">
      <c r="S2222" s="22" t="s">
        <v>2134</v>
      </c>
      <c r="T2222" s="22">
        <v>3</v>
      </c>
      <c r="U2222" s="22">
        <v>1</v>
      </c>
      <c r="V2222" s="22">
        <v>8</v>
      </c>
      <c r="W2222" s="22">
        <v>2</v>
      </c>
      <c r="X2222" s="22">
        <v>1</v>
      </c>
    </row>
    <row r="2223" spans="19:24">
      <c r="S2223" s="22" t="s">
        <v>2134</v>
      </c>
      <c r="T2223" s="22">
        <v>3</v>
      </c>
      <c r="U2223" s="22">
        <v>1</v>
      </c>
      <c r="V2223" s="22">
        <v>8</v>
      </c>
      <c r="W2223" s="22">
        <v>2</v>
      </c>
      <c r="X2223" s="22">
        <v>2</v>
      </c>
    </row>
    <row r="2224" spans="19:24">
      <c r="S2224" s="22" t="s">
        <v>2134</v>
      </c>
      <c r="T2224" s="22">
        <v>3</v>
      </c>
      <c r="U2224" s="22">
        <v>1</v>
      </c>
      <c r="V2224" s="22">
        <v>8</v>
      </c>
      <c r="W2224" s="22">
        <v>2</v>
      </c>
      <c r="X2224" s="22">
        <v>3</v>
      </c>
    </row>
    <row r="2225" spans="19:24">
      <c r="S2225" s="22" t="s">
        <v>2134</v>
      </c>
      <c r="T2225" s="22">
        <v>3</v>
      </c>
      <c r="U2225" s="22">
        <v>1</v>
      </c>
      <c r="V2225" s="22">
        <v>8</v>
      </c>
      <c r="W2225" s="22">
        <v>2</v>
      </c>
      <c r="X2225" s="22">
        <v>4</v>
      </c>
    </row>
    <row r="2226" spans="19:24">
      <c r="S2226" s="22" t="s">
        <v>2134</v>
      </c>
      <c r="T2226" s="22">
        <v>3</v>
      </c>
      <c r="U2226" s="22">
        <v>1</v>
      </c>
      <c r="V2226" s="22">
        <v>8</v>
      </c>
      <c r="W2226" s="22">
        <v>3</v>
      </c>
      <c r="X2226" s="22">
        <v>1</v>
      </c>
    </row>
    <row r="2227" spans="19:24">
      <c r="S2227" s="22" t="s">
        <v>2134</v>
      </c>
      <c r="T2227" s="22">
        <v>3</v>
      </c>
      <c r="U2227" s="22">
        <v>1</v>
      </c>
      <c r="V2227" s="22">
        <v>8</v>
      </c>
      <c r="W2227" s="22">
        <v>3</v>
      </c>
      <c r="X2227" s="22">
        <v>2</v>
      </c>
    </row>
    <row r="2228" spans="19:24">
      <c r="S2228" s="22" t="s">
        <v>2134</v>
      </c>
      <c r="T2228" s="22">
        <v>3</v>
      </c>
      <c r="U2228" s="22">
        <v>1</v>
      </c>
      <c r="V2228" s="22">
        <v>8</v>
      </c>
      <c r="W2228" s="22">
        <v>3</v>
      </c>
      <c r="X2228" s="22">
        <v>3</v>
      </c>
    </row>
    <row r="2229" spans="19:24">
      <c r="S2229" s="22" t="s">
        <v>2134</v>
      </c>
      <c r="T2229" s="22">
        <v>3</v>
      </c>
      <c r="U2229" s="22">
        <v>1</v>
      </c>
      <c r="V2229" s="22">
        <v>8</v>
      </c>
      <c r="W2229" s="22">
        <v>3</v>
      </c>
      <c r="X2229" s="22">
        <v>4</v>
      </c>
    </row>
    <row r="2230" spans="19:24">
      <c r="S2230" s="22" t="s">
        <v>2134</v>
      </c>
      <c r="T2230" s="22">
        <v>3</v>
      </c>
      <c r="U2230" s="22">
        <v>1</v>
      </c>
      <c r="V2230" s="22">
        <v>8</v>
      </c>
      <c r="W2230" s="22">
        <v>4</v>
      </c>
      <c r="X2230" s="22">
        <v>1</v>
      </c>
    </row>
    <row r="2231" spans="19:24">
      <c r="S2231" s="22" t="s">
        <v>2134</v>
      </c>
      <c r="T2231" s="22">
        <v>3</v>
      </c>
      <c r="U2231" s="22">
        <v>1</v>
      </c>
      <c r="V2231" s="22">
        <v>8</v>
      </c>
      <c r="W2231" s="22">
        <v>4</v>
      </c>
      <c r="X2231" s="22">
        <v>2</v>
      </c>
    </row>
    <row r="2232" spans="19:24">
      <c r="S2232" s="22" t="s">
        <v>2134</v>
      </c>
      <c r="T2232" s="22">
        <v>3</v>
      </c>
      <c r="U2232" s="22">
        <v>1</v>
      </c>
      <c r="V2232" s="22">
        <v>8</v>
      </c>
      <c r="W2232" s="22">
        <v>4</v>
      </c>
      <c r="X2232" s="22">
        <v>3</v>
      </c>
    </row>
    <row r="2233" spans="19:24">
      <c r="S2233" s="22" t="s">
        <v>2134</v>
      </c>
      <c r="T2233" s="22">
        <v>3</v>
      </c>
      <c r="U2233" s="22">
        <v>1</v>
      </c>
      <c r="V2233" s="22">
        <v>8</v>
      </c>
      <c r="W2233" s="22">
        <v>4</v>
      </c>
      <c r="X2233" s="22">
        <v>4</v>
      </c>
    </row>
    <row r="2234" spans="19:24">
      <c r="S2234" s="22" t="s">
        <v>2134</v>
      </c>
      <c r="T2234" s="22">
        <v>3</v>
      </c>
      <c r="U2234" s="22">
        <v>1</v>
      </c>
      <c r="V2234" s="22">
        <v>8</v>
      </c>
      <c r="W2234" s="22">
        <v>5</v>
      </c>
      <c r="X2234" s="22">
        <v>1</v>
      </c>
    </row>
    <row r="2235" spans="19:24">
      <c r="S2235" s="22" t="s">
        <v>2134</v>
      </c>
      <c r="T2235" s="22">
        <v>3</v>
      </c>
      <c r="U2235" s="22">
        <v>1</v>
      </c>
      <c r="V2235" s="22">
        <v>8</v>
      </c>
      <c r="W2235" s="22">
        <v>5</v>
      </c>
      <c r="X2235" s="22">
        <v>2</v>
      </c>
    </row>
    <row r="2236" spans="19:24">
      <c r="S2236" s="22" t="s">
        <v>2134</v>
      </c>
      <c r="T2236" s="22">
        <v>3</v>
      </c>
      <c r="U2236" s="22">
        <v>1</v>
      </c>
      <c r="V2236" s="22">
        <v>8</v>
      </c>
      <c r="W2236" s="22">
        <v>5</v>
      </c>
      <c r="X2236" s="22">
        <v>3</v>
      </c>
    </row>
    <row r="2237" spans="19:24">
      <c r="S2237" s="22" t="s">
        <v>2134</v>
      </c>
      <c r="T2237" s="22">
        <v>3</v>
      </c>
      <c r="U2237" s="22">
        <v>1</v>
      </c>
      <c r="V2237" s="22">
        <v>8</v>
      </c>
      <c r="W2237" s="22">
        <v>5</v>
      </c>
      <c r="X2237" s="22">
        <v>4</v>
      </c>
    </row>
    <row r="2238" spans="19:24">
      <c r="S2238" s="22" t="s">
        <v>2134</v>
      </c>
      <c r="T2238" s="22">
        <v>3</v>
      </c>
      <c r="U2238" s="22">
        <v>1</v>
      </c>
      <c r="V2238" s="22">
        <v>8</v>
      </c>
      <c r="W2238" s="22">
        <v>6</v>
      </c>
      <c r="X2238" s="22">
        <v>1</v>
      </c>
    </row>
    <row r="2239" spans="19:24">
      <c r="S2239" s="22" t="s">
        <v>2134</v>
      </c>
      <c r="T2239" s="22">
        <v>3</v>
      </c>
      <c r="U2239" s="22">
        <v>1</v>
      </c>
      <c r="V2239" s="22">
        <v>8</v>
      </c>
      <c r="W2239" s="22">
        <v>6</v>
      </c>
      <c r="X2239" s="22">
        <v>2</v>
      </c>
    </row>
    <row r="2240" spans="19:24">
      <c r="S2240" s="22" t="s">
        <v>2134</v>
      </c>
      <c r="T2240" s="22">
        <v>3</v>
      </c>
      <c r="U2240" s="22">
        <v>1</v>
      </c>
      <c r="V2240" s="22">
        <v>8</v>
      </c>
      <c r="W2240" s="22">
        <v>6</v>
      </c>
      <c r="X2240" s="22">
        <v>3</v>
      </c>
    </row>
    <row r="2241" spans="19:24">
      <c r="S2241" s="22" t="s">
        <v>2134</v>
      </c>
      <c r="T2241" s="22">
        <v>3</v>
      </c>
      <c r="U2241" s="22">
        <v>1</v>
      </c>
      <c r="V2241" s="22">
        <v>8</v>
      </c>
      <c r="W2241" s="22">
        <v>6</v>
      </c>
      <c r="X2241" s="22">
        <v>4</v>
      </c>
    </row>
    <row r="2242" spans="19:24">
      <c r="S2242" s="22" t="s">
        <v>2134</v>
      </c>
      <c r="T2242" s="22">
        <v>3</v>
      </c>
      <c r="U2242" s="22">
        <v>1</v>
      </c>
      <c r="V2242" s="22">
        <v>8</v>
      </c>
      <c r="W2242" s="22">
        <v>7</v>
      </c>
      <c r="X2242" s="22">
        <v>1</v>
      </c>
    </row>
    <row r="2243" spans="19:24">
      <c r="S2243" s="22" t="s">
        <v>2134</v>
      </c>
      <c r="T2243" s="22">
        <v>3</v>
      </c>
      <c r="U2243" s="22">
        <v>1</v>
      </c>
      <c r="V2243" s="22">
        <v>8</v>
      </c>
      <c r="W2243" s="22">
        <v>7</v>
      </c>
      <c r="X2243" s="22">
        <v>2</v>
      </c>
    </row>
    <row r="2244" spans="19:24">
      <c r="S2244" s="22" t="s">
        <v>2134</v>
      </c>
      <c r="T2244" s="22">
        <v>3</v>
      </c>
      <c r="U2244" s="22">
        <v>1</v>
      </c>
      <c r="V2244" s="22">
        <v>8</v>
      </c>
      <c r="W2244" s="22">
        <v>7</v>
      </c>
      <c r="X2244" s="22">
        <v>3</v>
      </c>
    </row>
    <row r="2245" spans="19:24">
      <c r="S2245" s="22" t="s">
        <v>2134</v>
      </c>
      <c r="T2245" s="22">
        <v>3</v>
      </c>
      <c r="U2245" s="22">
        <v>1</v>
      </c>
      <c r="V2245" s="22">
        <v>8</v>
      </c>
      <c r="W2245" s="22">
        <v>7</v>
      </c>
      <c r="X2245" s="22">
        <v>4</v>
      </c>
    </row>
    <row r="2246" spans="19:24">
      <c r="S2246" s="22" t="s">
        <v>2134</v>
      </c>
      <c r="T2246" s="22">
        <v>3</v>
      </c>
      <c r="U2246" s="22">
        <v>1</v>
      </c>
      <c r="V2246" s="22">
        <v>9</v>
      </c>
      <c r="W2246" s="22">
        <v>1</v>
      </c>
      <c r="X2246" s="22">
        <v>1</v>
      </c>
    </row>
    <row r="2247" spans="19:24">
      <c r="S2247" s="22" t="s">
        <v>2134</v>
      </c>
      <c r="T2247" s="22">
        <v>3</v>
      </c>
      <c r="U2247" s="22">
        <v>1</v>
      </c>
      <c r="V2247" s="22">
        <v>9</v>
      </c>
      <c r="W2247" s="22">
        <v>1</v>
      </c>
      <c r="X2247" s="22">
        <v>2</v>
      </c>
    </row>
    <row r="2248" spans="19:24">
      <c r="S2248" s="22" t="s">
        <v>2134</v>
      </c>
      <c r="T2248" s="22">
        <v>3</v>
      </c>
      <c r="U2248" s="22">
        <v>1</v>
      </c>
      <c r="V2248" s="22">
        <v>9</v>
      </c>
      <c r="W2248" s="22">
        <v>1</v>
      </c>
      <c r="X2248" s="22">
        <v>3</v>
      </c>
    </row>
    <row r="2249" spans="19:24">
      <c r="S2249" s="22" t="s">
        <v>2134</v>
      </c>
      <c r="T2249" s="22">
        <v>3</v>
      </c>
      <c r="U2249" s="22">
        <v>1</v>
      </c>
      <c r="V2249" s="22">
        <v>9</v>
      </c>
      <c r="W2249" s="22">
        <v>1</v>
      </c>
      <c r="X2249" s="22">
        <v>4</v>
      </c>
    </row>
    <row r="2250" spans="19:24">
      <c r="S2250" s="22" t="s">
        <v>2134</v>
      </c>
      <c r="T2250" s="22">
        <v>3</v>
      </c>
      <c r="U2250" s="22">
        <v>1</v>
      </c>
      <c r="V2250" s="22">
        <v>9</v>
      </c>
      <c r="W2250" s="22">
        <v>2</v>
      </c>
      <c r="X2250" s="22">
        <v>1</v>
      </c>
    </row>
    <row r="2251" spans="19:24">
      <c r="S2251" s="22" t="s">
        <v>2134</v>
      </c>
      <c r="T2251" s="22">
        <v>3</v>
      </c>
      <c r="U2251" s="22">
        <v>1</v>
      </c>
      <c r="V2251" s="22">
        <v>9</v>
      </c>
      <c r="W2251" s="22">
        <v>2</v>
      </c>
      <c r="X2251" s="22">
        <v>2</v>
      </c>
    </row>
    <row r="2252" spans="19:24">
      <c r="S2252" s="22" t="s">
        <v>2134</v>
      </c>
      <c r="T2252" s="22">
        <v>3</v>
      </c>
      <c r="U2252" s="22">
        <v>1</v>
      </c>
      <c r="V2252" s="22">
        <v>9</v>
      </c>
      <c r="W2252" s="22">
        <v>2</v>
      </c>
      <c r="X2252" s="22">
        <v>3</v>
      </c>
    </row>
    <row r="2253" spans="19:24">
      <c r="S2253" s="22" t="s">
        <v>2134</v>
      </c>
      <c r="T2253" s="22">
        <v>3</v>
      </c>
      <c r="U2253" s="22">
        <v>1</v>
      </c>
      <c r="V2253" s="22">
        <v>9</v>
      </c>
      <c r="W2253" s="22">
        <v>2</v>
      </c>
      <c r="X2253" s="22">
        <v>4</v>
      </c>
    </row>
    <row r="2254" spans="19:24">
      <c r="S2254" s="22" t="s">
        <v>2134</v>
      </c>
      <c r="T2254" s="22">
        <v>3</v>
      </c>
      <c r="U2254" s="22">
        <v>1</v>
      </c>
      <c r="V2254" s="22">
        <v>9</v>
      </c>
      <c r="W2254" s="22">
        <v>3</v>
      </c>
      <c r="X2254" s="22">
        <v>1</v>
      </c>
    </row>
    <row r="2255" spans="19:24">
      <c r="S2255" s="22" t="s">
        <v>2134</v>
      </c>
      <c r="T2255" s="22">
        <v>3</v>
      </c>
      <c r="U2255" s="22">
        <v>1</v>
      </c>
      <c r="V2255" s="22">
        <v>9</v>
      </c>
      <c r="W2255" s="22">
        <v>3</v>
      </c>
      <c r="X2255" s="22">
        <v>2</v>
      </c>
    </row>
    <row r="2256" spans="19:24">
      <c r="S2256" s="22" t="s">
        <v>2134</v>
      </c>
      <c r="T2256" s="22">
        <v>3</v>
      </c>
      <c r="U2256" s="22">
        <v>1</v>
      </c>
      <c r="V2256" s="22">
        <v>9</v>
      </c>
      <c r="W2256" s="22">
        <v>3</v>
      </c>
      <c r="X2256" s="22">
        <v>3</v>
      </c>
    </row>
    <row r="2257" spans="19:24">
      <c r="S2257" s="22" t="s">
        <v>2134</v>
      </c>
      <c r="T2257" s="22">
        <v>3</v>
      </c>
      <c r="U2257" s="22">
        <v>1</v>
      </c>
      <c r="V2257" s="22">
        <v>9</v>
      </c>
      <c r="W2257" s="22">
        <v>3</v>
      </c>
      <c r="X2257" s="22">
        <v>4</v>
      </c>
    </row>
    <row r="2258" spans="19:24">
      <c r="S2258" s="22" t="s">
        <v>2134</v>
      </c>
      <c r="T2258" s="22">
        <v>3</v>
      </c>
      <c r="U2258" s="22">
        <v>1</v>
      </c>
      <c r="V2258" s="22">
        <v>9</v>
      </c>
      <c r="W2258" s="22">
        <v>4</v>
      </c>
      <c r="X2258" s="22">
        <v>1</v>
      </c>
    </row>
    <row r="2259" spans="19:24">
      <c r="S2259" s="22" t="s">
        <v>2134</v>
      </c>
      <c r="T2259" s="22">
        <v>3</v>
      </c>
      <c r="U2259" s="22">
        <v>1</v>
      </c>
      <c r="V2259" s="22">
        <v>9</v>
      </c>
      <c r="W2259" s="22">
        <v>4</v>
      </c>
      <c r="X2259" s="22">
        <v>2</v>
      </c>
    </row>
    <row r="2260" spans="19:24">
      <c r="S2260" s="22" t="s">
        <v>2134</v>
      </c>
      <c r="T2260" s="22">
        <v>3</v>
      </c>
      <c r="U2260" s="22">
        <v>1</v>
      </c>
      <c r="V2260" s="22">
        <v>9</v>
      </c>
      <c r="W2260" s="22">
        <v>4</v>
      </c>
      <c r="X2260" s="22">
        <v>3</v>
      </c>
    </row>
    <row r="2261" spans="19:24">
      <c r="S2261" s="22" t="s">
        <v>2134</v>
      </c>
      <c r="T2261" s="22">
        <v>3</v>
      </c>
      <c r="U2261" s="22">
        <v>1</v>
      </c>
      <c r="V2261" s="22">
        <v>9</v>
      </c>
      <c r="W2261" s="22">
        <v>4</v>
      </c>
      <c r="X2261" s="22">
        <v>4</v>
      </c>
    </row>
    <row r="2262" spans="19:24">
      <c r="S2262" s="22" t="s">
        <v>2134</v>
      </c>
      <c r="T2262" s="22">
        <v>3</v>
      </c>
      <c r="U2262" s="22">
        <v>1</v>
      </c>
      <c r="V2262" s="22">
        <v>9</v>
      </c>
      <c r="W2262" s="22">
        <v>5</v>
      </c>
      <c r="X2262" s="22">
        <v>1</v>
      </c>
    </row>
    <row r="2263" spans="19:24">
      <c r="S2263" s="22" t="s">
        <v>2134</v>
      </c>
      <c r="T2263" s="22">
        <v>3</v>
      </c>
      <c r="U2263" s="22">
        <v>1</v>
      </c>
      <c r="V2263" s="22">
        <v>9</v>
      </c>
      <c r="W2263" s="22">
        <v>5</v>
      </c>
      <c r="X2263" s="22">
        <v>2</v>
      </c>
    </row>
    <row r="2264" spans="19:24">
      <c r="S2264" s="22" t="s">
        <v>2134</v>
      </c>
      <c r="T2264" s="22">
        <v>3</v>
      </c>
      <c r="U2264" s="22">
        <v>1</v>
      </c>
      <c r="V2264" s="22">
        <v>9</v>
      </c>
      <c r="W2264" s="22">
        <v>5</v>
      </c>
      <c r="X2264" s="22">
        <v>3</v>
      </c>
    </row>
    <row r="2265" spans="19:24">
      <c r="S2265" s="22" t="s">
        <v>2134</v>
      </c>
      <c r="T2265" s="22">
        <v>3</v>
      </c>
      <c r="U2265" s="22">
        <v>1</v>
      </c>
      <c r="V2265" s="22">
        <v>9</v>
      </c>
      <c r="W2265" s="22">
        <v>5</v>
      </c>
      <c r="X2265" s="22">
        <v>4</v>
      </c>
    </row>
    <row r="2266" spans="19:24">
      <c r="S2266" s="22" t="s">
        <v>2134</v>
      </c>
      <c r="T2266" s="22">
        <v>3</v>
      </c>
      <c r="U2266" s="22">
        <v>1</v>
      </c>
      <c r="V2266" s="22">
        <v>9</v>
      </c>
      <c r="W2266" s="22">
        <v>6</v>
      </c>
      <c r="X2266" s="22">
        <v>1</v>
      </c>
    </row>
    <row r="2267" spans="19:24">
      <c r="S2267" s="22" t="s">
        <v>2134</v>
      </c>
      <c r="T2267" s="22">
        <v>3</v>
      </c>
      <c r="U2267" s="22">
        <v>1</v>
      </c>
      <c r="V2267" s="22">
        <v>9</v>
      </c>
      <c r="W2267" s="22">
        <v>6</v>
      </c>
      <c r="X2267" s="22">
        <v>2</v>
      </c>
    </row>
    <row r="2268" spans="19:24">
      <c r="S2268" s="22" t="s">
        <v>2134</v>
      </c>
      <c r="T2268" s="22">
        <v>3</v>
      </c>
      <c r="U2268" s="22">
        <v>1</v>
      </c>
      <c r="V2268" s="22">
        <v>9</v>
      </c>
      <c r="W2268" s="22">
        <v>6</v>
      </c>
      <c r="X2268" s="22">
        <v>3</v>
      </c>
    </row>
    <row r="2269" spans="19:24">
      <c r="S2269" s="22" t="s">
        <v>2134</v>
      </c>
      <c r="T2269" s="22">
        <v>3</v>
      </c>
      <c r="U2269" s="22">
        <v>1</v>
      </c>
      <c r="V2269" s="22">
        <v>9</v>
      </c>
      <c r="W2269" s="22">
        <v>6</v>
      </c>
      <c r="X2269" s="22">
        <v>4</v>
      </c>
    </row>
    <row r="2270" spans="19:24">
      <c r="S2270" s="22" t="s">
        <v>2134</v>
      </c>
      <c r="T2270" s="22">
        <v>3</v>
      </c>
      <c r="U2270" s="22">
        <v>1</v>
      </c>
      <c r="V2270" s="22">
        <v>9</v>
      </c>
      <c r="W2270" s="22">
        <v>7</v>
      </c>
      <c r="X2270" s="22">
        <v>1</v>
      </c>
    </row>
    <row r="2271" spans="19:24">
      <c r="S2271" s="22" t="s">
        <v>2134</v>
      </c>
      <c r="T2271" s="22">
        <v>3</v>
      </c>
      <c r="U2271" s="22">
        <v>1</v>
      </c>
      <c r="V2271" s="22">
        <v>9</v>
      </c>
      <c r="W2271" s="22">
        <v>7</v>
      </c>
      <c r="X2271" s="22">
        <v>2</v>
      </c>
    </row>
    <row r="2272" spans="19:24">
      <c r="S2272" s="22" t="s">
        <v>2134</v>
      </c>
      <c r="T2272" s="22">
        <v>3</v>
      </c>
      <c r="U2272" s="22">
        <v>1</v>
      </c>
      <c r="V2272" s="22">
        <v>9</v>
      </c>
      <c r="W2272" s="22">
        <v>7</v>
      </c>
      <c r="X2272" s="22">
        <v>3</v>
      </c>
    </row>
    <row r="2273" spans="19:24">
      <c r="S2273" s="22" t="s">
        <v>2134</v>
      </c>
      <c r="T2273" s="22">
        <v>3</v>
      </c>
      <c r="U2273" s="22">
        <v>1</v>
      </c>
      <c r="V2273" s="22">
        <v>9</v>
      </c>
      <c r="W2273" s="22">
        <v>7</v>
      </c>
      <c r="X2273" s="22">
        <v>4</v>
      </c>
    </row>
    <row r="2274" spans="19:24">
      <c r="S2274" s="22" t="s">
        <v>2647</v>
      </c>
      <c r="T2274" s="22">
        <v>3</v>
      </c>
      <c r="U2274" s="22">
        <v>2</v>
      </c>
      <c r="V2274" s="22">
        <v>1</v>
      </c>
      <c r="W2274" s="22">
        <v>1</v>
      </c>
      <c r="X2274" s="22">
        <v>1</v>
      </c>
    </row>
    <row r="2275" spans="19:24">
      <c r="S2275" s="22" t="s">
        <v>2134</v>
      </c>
      <c r="T2275" s="22">
        <v>3</v>
      </c>
      <c r="U2275" s="22">
        <v>2</v>
      </c>
      <c r="V2275" s="22">
        <v>1</v>
      </c>
      <c r="W2275" s="22">
        <v>1</v>
      </c>
      <c r="X2275" s="22">
        <v>2</v>
      </c>
    </row>
    <row r="2276" spans="19:24">
      <c r="S2276" s="22" t="s">
        <v>2134</v>
      </c>
      <c r="T2276" s="22">
        <v>3</v>
      </c>
      <c r="U2276" s="22">
        <v>2</v>
      </c>
      <c r="V2276" s="22">
        <v>1</v>
      </c>
      <c r="W2276" s="22">
        <v>1</v>
      </c>
      <c r="X2276" s="22">
        <v>3</v>
      </c>
    </row>
    <row r="2277" spans="19:24">
      <c r="S2277" s="22" t="s">
        <v>2134</v>
      </c>
      <c r="T2277" s="22">
        <v>3</v>
      </c>
      <c r="U2277" s="22">
        <v>2</v>
      </c>
      <c r="V2277" s="22">
        <v>1</v>
      </c>
      <c r="W2277" s="22">
        <v>1</v>
      </c>
      <c r="X2277" s="22">
        <v>4</v>
      </c>
    </row>
    <row r="2278" spans="19:24">
      <c r="S2278" s="22" t="s">
        <v>2134</v>
      </c>
      <c r="T2278" s="22">
        <v>3</v>
      </c>
      <c r="U2278" s="22">
        <v>2</v>
      </c>
      <c r="V2278" s="22">
        <v>1</v>
      </c>
      <c r="W2278" s="22">
        <v>2</v>
      </c>
      <c r="X2278" s="22">
        <v>1</v>
      </c>
    </row>
    <row r="2279" spans="19:24">
      <c r="S2279" s="22" t="s">
        <v>2134</v>
      </c>
      <c r="T2279" s="22">
        <v>3</v>
      </c>
      <c r="U2279" s="22">
        <v>2</v>
      </c>
      <c r="V2279" s="22">
        <v>1</v>
      </c>
      <c r="W2279" s="22">
        <v>2</v>
      </c>
      <c r="X2279" s="22">
        <v>2</v>
      </c>
    </row>
    <row r="2280" spans="19:24">
      <c r="S2280" s="22" t="s">
        <v>2134</v>
      </c>
      <c r="T2280" s="22">
        <v>3</v>
      </c>
      <c r="U2280" s="22">
        <v>2</v>
      </c>
      <c r="V2280" s="22">
        <v>1</v>
      </c>
      <c r="W2280" s="22">
        <v>2</v>
      </c>
      <c r="X2280" s="22">
        <v>3</v>
      </c>
    </row>
    <row r="2281" spans="19:24">
      <c r="S2281" s="22" t="s">
        <v>2134</v>
      </c>
      <c r="T2281" s="22">
        <v>3</v>
      </c>
      <c r="U2281" s="22">
        <v>2</v>
      </c>
      <c r="V2281" s="22">
        <v>1</v>
      </c>
      <c r="W2281" s="22">
        <v>2</v>
      </c>
      <c r="X2281" s="22">
        <v>4</v>
      </c>
    </row>
    <row r="2282" spans="19:24">
      <c r="S2282" s="22" t="s">
        <v>2134</v>
      </c>
      <c r="T2282" s="22">
        <v>3</v>
      </c>
      <c r="U2282" s="22">
        <v>2</v>
      </c>
      <c r="V2282" s="22">
        <v>1</v>
      </c>
      <c r="W2282" s="22">
        <v>3</v>
      </c>
      <c r="X2282" s="22">
        <v>1</v>
      </c>
    </row>
    <row r="2283" spans="19:24">
      <c r="S2283" s="22" t="s">
        <v>2134</v>
      </c>
      <c r="T2283" s="22">
        <v>3</v>
      </c>
      <c r="U2283" s="22">
        <v>2</v>
      </c>
      <c r="V2283" s="22">
        <v>1</v>
      </c>
      <c r="W2283" s="22">
        <v>3</v>
      </c>
      <c r="X2283" s="22">
        <v>2</v>
      </c>
    </row>
    <row r="2284" spans="19:24">
      <c r="S2284" s="22" t="s">
        <v>2134</v>
      </c>
      <c r="T2284" s="22">
        <v>3</v>
      </c>
      <c r="U2284" s="22">
        <v>2</v>
      </c>
      <c r="V2284" s="22">
        <v>1</v>
      </c>
      <c r="W2284" s="22">
        <v>3</v>
      </c>
      <c r="X2284" s="22">
        <v>3</v>
      </c>
    </row>
    <row r="2285" spans="19:24">
      <c r="S2285" s="22" t="s">
        <v>2134</v>
      </c>
      <c r="T2285" s="22">
        <v>3</v>
      </c>
      <c r="U2285" s="22">
        <v>2</v>
      </c>
      <c r="V2285" s="22">
        <v>1</v>
      </c>
      <c r="W2285" s="22">
        <v>3</v>
      </c>
      <c r="X2285" s="22">
        <v>4</v>
      </c>
    </row>
    <row r="2286" spans="19:24">
      <c r="S2286" s="22" t="s">
        <v>2134</v>
      </c>
      <c r="T2286" s="22">
        <v>3</v>
      </c>
      <c r="U2286" s="22">
        <v>2</v>
      </c>
      <c r="V2286" s="22">
        <v>1</v>
      </c>
      <c r="W2286" s="22">
        <v>4</v>
      </c>
      <c r="X2286" s="22">
        <v>1</v>
      </c>
    </row>
    <row r="2287" spans="19:24">
      <c r="S2287" s="22" t="s">
        <v>2134</v>
      </c>
      <c r="T2287" s="22">
        <v>3</v>
      </c>
      <c r="U2287" s="22">
        <v>2</v>
      </c>
      <c r="V2287" s="22">
        <v>1</v>
      </c>
      <c r="W2287" s="22">
        <v>4</v>
      </c>
      <c r="X2287" s="22">
        <v>2</v>
      </c>
    </row>
    <row r="2288" spans="19:24">
      <c r="S2288" s="22" t="s">
        <v>2134</v>
      </c>
      <c r="T2288" s="22">
        <v>3</v>
      </c>
      <c r="U2288" s="22">
        <v>2</v>
      </c>
      <c r="V2288" s="22">
        <v>1</v>
      </c>
      <c r="W2288" s="22">
        <v>4</v>
      </c>
      <c r="X2288" s="22">
        <v>3</v>
      </c>
    </row>
    <row r="2289" spans="19:24">
      <c r="S2289" s="22" t="s">
        <v>2134</v>
      </c>
      <c r="T2289" s="22">
        <v>3</v>
      </c>
      <c r="U2289" s="22">
        <v>2</v>
      </c>
      <c r="V2289" s="22">
        <v>1</v>
      </c>
      <c r="W2289" s="22">
        <v>4</v>
      </c>
      <c r="X2289" s="22">
        <v>4</v>
      </c>
    </row>
    <row r="2290" spans="19:24">
      <c r="S2290" s="22" t="s">
        <v>2134</v>
      </c>
      <c r="T2290" s="22">
        <v>3</v>
      </c>
      <c r="U2290" s="22">
        <v>2</v>
      </c>
      <c r="V2290" s="22">
        <v>1</v>
      </c>
      <c r="W2290" s="22">
        <v>5</v>
      </c>
      <c r="X2290" s="22">
        <v>1</v>
      </c>
    </row>
    <row r="2291" spans="19:24">
      <c r="S2291" s="22" t="s">
        <v>2134</v>
      </c>
      <c r="T2291" s="22">
        <v>3</v>
      </c>
      <c r="U2291" s="22">
        <v>2</v>
      </c>
      <c r="V2291" s="22">
        <v>1</v>
      </c>
      <c r="W2291" s="22">
        <v>5</v>
      </c>
      <c r="X2291" s="22">
        <v>2</v>
      </c>
    </row>
    <row r="2292" spans="19:24">
      <c r="S2292" s="22" t="s">
        <v>2134</v>
      </c>
      <c r="T2292" s="22">
        <v>3</v>
      </c>
      <c r="U2292" s="22">
        <v>2</v>
      </c>
      <c r="V2292" s="22">
        <v>1</v>
      </c>
      <c r="W2292" s="22">
        <v>5</v>
      </c>
      <c r="X2292" s="22">
        <v>3</v>
      </c>
    </row>
    <row r="2293" spans="19:24">
      <c r="S2293" s="22" t="s">
        <v>2134</v>
      </c>
      <c r="T2293" s="22">
        <v>3</v>
      </c>
      <c r="U2293" s="22">
        <v>2</v>
      </c>
      <c r="V2293" s="22">
        <v>1</v>
      </c>
      <c r="W2293" s="22">
        <v>5</v>
      </c>
      <c r="X2293" s="22">
        <v>4</v>
      </c>
    </row>
    <row r="2294" spans="19:24">
      <c r="S2294" s="22" t="s">
        <v>2134</v>
      </c>
      <c r="T2294" s="22">
        <v>3</v>
      </c>
      <c r="U2294" s="22">
        <v>2</v>
      </c>
      <c r="V2294" s="22">
        <v>1</v>
      </c>
      <c r="W2294" s="22">
        <v>6</v>
      </c>
      <c r="X2294" s="22">
        <v>1</v>
      </c>
    </row>
    <row r="2295" spans="19:24">
      <c r="S2295" s="22" t="s">
        <v>2134</v>
      </c>
      <c r="T2295" s="22">
        <v>3</v>
      </c>
      <c r="U2295" s="22">
        <v>2</v>
      </c>
      <c r="V2295" s="22">
        <v>1</v>
      </c>
      <c r="W2295" s="22">
        <v>6</v>
      </c>
      <c r="X2295" s="22">
        <v>2</v>
      </c>
    </row>
    <row r="2296" spans="19:24">
      <c r="S2296" s="22" t="s">
        <v>2134</v>
      </c>
      <c r="T2296" s="22">
        <v>3</v>
      </c>
      <c r="U2296" s="22">
        <v>2</v>
      </c>
      <c r="V2296" s="22">
        <v>1</v>
      </c>
      <c r="W2296" s="22">
        <v>6</v>
      </c>
      <c r="X2296" s="22">
        <v>3</v>
      </c>
    </row>
    <row r="2297" spans="19:24">
      <c r="S2297" s="22" t="s">
        <v>2134</v>
      </c>
      <c r="T2297" s="22">
        <v>3</v>
      </c>
      <c r="U2297" s="22">
        <v>2</v>
      </c>
      <c r="V2297" s="22">
        <v>1</v>
      </c>
      <c r="W2297" s="22">
        <v>6</v>
      </c>
      <c r="X2297" s="22">
        <v>4</v>
      </c>
    </row>
    <row r="2298" spans="19:24">
      <c r="S2298" s="22" t="s">
        <v>2134</v>
      </c>
      <c r="T2298" s="22">
        <v>3</v>
      </c>
      <c r="U2298" s="22">
        <v>2</v>
      </c>
      <c r="V2298" s="22">
        <v>1</v>
      </c>
      <c r="W2298" s="22">
        <v>7</v>
      </c>
      <c r="X2298" s="22">
        <v>1</v>
      </c>
    </row>
    <row r="2299" spans="19:24">
      <c r="S2299" s="22" t="s">
        <v>2134</v>
      </c>
      <c r="T2299" s="22">
        <v>3</v>
      </c>
      <c r="U2299" s="22">
        <v>2</v>
      </c>
      <c r="V2299" s="22">
        <v>1</v>
      </c>
      <c r="W2299" s="22">
        <v>7</v>
      </c>
      <c r="X2299" s="22">
        <v>2</v>
      </c>
    </row>
    <row r="2300" spans="19:24">
      <c r="S2300" s="22" t="s">
        <v>2134</v>
      </c>
      <c r="T2300" s="22">
        <v>3</v>
      </c>
      <c r="U2300" s="22">
        <v>2</v>
      </c>
      <c r="V2300" s="22">
        <v>1</v>
      </c>
      <c r="W2300" s="22">
        <v>7</v>
      </c>
      <c r="X2300" s="22">
        <v>3</v>
      </c>
    </row>
    <row r="2301" spans="19:24">
      <c r="S2301" s="22" t="s">
        <v>2134</v>
      </c>
      <c r="T2301" s="22">
        <v>3</v>
      </c>
      <c r="U2301" s="22">
        <v>2</v>
      </c>
      <c r="V2301" s="22">
        <v>1</v>
      </c>
      <c r="W2301" s="22">
        <v>7</v>
      </c>
      <c r="X2301" s="22">
        <v>4</v>
      </c>
    </row>
    <row r="2302" spans="19:24">
      <c r="S2302" s="22" t="s">
        <v>2134</v>
      </c>
      <c r="T2302" s="22">
        <v>3</v>
      </c>
      <c r="U2302" s="22">
        <v>2</v>
      </c>
      <c r="V2302" s="22">
        <v>2</v>
      </c>
      <c r="W2302" s="22">
        <v>1</v>
      </c>
      <c r="X2302" s="22">
        <v>1</v>
      </c>
    </row>
    <row r="2303" spans="19:24">
      <c r="S2303" s="22">
        <v>9091738</v>
      </c>
      <c r="T2303" s="22">
        <v>3</v>
      </c>
      <c r="U2303" s="22">
        <v>2</v>
      </c>
      <c r="V2303" s="22">
        <v>2</v>
      </c>
      <c r="W2303" s="22">
        <v>1</v>
      </c>
      <c r="X2303" s="22">
        <v>2</v>
      </c>
    </row>
    <row r="2304" spans="19:24">
      <c r="S2304" s="22">
        <v>9091739</v>
      </c>
      <c r="T2304" s="22">
        <v>3</v>
      </c>
      <c r="U2304" s="22">
        <v>2</v>
      </c>
      <c r="V2304" s="22">
        <v>2</v>
      </c>
      <c r="W2304" s="22">
        <v>1</v>
      </c>
      <c r="X2304" s="22">
        <v>3</v>
      </c>
    </row>
    <row r="2305" spans="19:24">
      <c r="S2305" s="22">
        <v>9091740</v>
      </c>
      <c r="T2305" s="22">
        <v>3</v>
      </c>
      <c r="U2305" s="22">
        <v>2</v>
      </c>
      <c r="V2305" s="22">
        <v>2</v>
      </c>
      <c r="W2305" s="22">
        <v>1</v>
      </c>
      <c r="X2305" s="22">
        <v>4</v>
      </c>
    </row>
    <row r="2306" spans="19:24">
      <c r="S2306" s="22" t="s">
        <v>2813</v>
      </c>
      <c r="T2306" s="22">
        <v>3</v>
      </c>
      <c r="U2306" s="22">
        <v>2</v>
      </c>
      <c r="V2306" s="22">
        <v>2</v>
      </c>
      <c r="W2306" s="22">
        <v>2</v>
      </c>
      <c r="X2306" s="22">
        <v>1</v>
      </c>
    </row>
    <row r="2307" spans="19:24">
      <c r="S2307" s="22" t="s">
        <v>2134</v>
      </c>
      <c r="T2307" s="22">
        <v>3</v>
      </c>
      <c r="U2307" s="22">
        <v>2</v>
      </c>
      <c r="V2307" s="22">
        <v>2</v>
      </c>
      <c r="W2307" s="22">
        <v>2</v>
      </c>
      <c r="X2307" s="22">
        <v>2</v>
      </c>
    </row>
    <row r="2308" spans="19:24">
      <c r="S2308" s="22" t="s">
        <v>2134</v>
      </c>
      <c r="T2308" s="22">
        <v>3</v>
      </c>
      <c r="U2308" s="22">
        <v>2</v>
      </c>
      <c r="V2308" s="22">
        <v>2</v>
      </c>
      <c r="W2308" s="22">
        <v>2</v>
      </c>
      <c r="X2308" s="22">
        <v>3</v>
      </c>
    </row>
    <row r="2309" spans="19:24">
      <c r="S2309" s="22" t="s">
        <v>2134</v>
      </c>
      <c r="T2309" s="22">
        <v>3</v>
      </c>
      <c r="U2309" s="22">
        <v>2</v>
      </c>
      <c r="V2309" s="22">
        <v>2</v>
      </c>
      <c r="W2309" s="22">
        <v>2</v>
      </c>
      <c r="X2309" s="22">
        <v>4</v>
      </c>
    </row>
    <row r="2310" spans="19:24">
      <c r="S2310" s="22" t="s">
        <v>2813</v>
      </c>
      <c r="T2310" s="22">
        <v>3</v>
      </c>
      <c r="U2310" s="22">
        <v>2</v>
      </c>
      <c r="V2310" s="22">
        <v>2</v>
      </c>
      <c r="W2310" s="22">
        <v>3</v>
      </c>
      <c r="X2310" s="22">
        <v>1</v>
      </c>
    </row>
    <row r="2311" spans="19:24">
      <c r="S2311" s="22" t="s">
        <v>2134</v>
      </c>
      <c r="T2311" s="22">
        <v>3</v>
      </c>
      <c r="U2311" s="22">
        <v>2</v>
      </c>
      <c r="V2311" s="22">
        <v>2</v>
      </c>
      <c r="W2311" s="22">
        <v>3</v>
      </c>
      <c r="X2311" s="22">
        <v>2</v>
      </c>
    </row>
    <row r="2312" spans="19:24">
      <c r="S2312" s="22" t="s">
        <v>2134</v>
      </c>
      <c r="T2312" s="22">
        <v>3</v>
      </c>
      <c r="U2312" s="22">
        <v>2</v>
      </c>
      <c r="V2312" s="22">
        <v>2</v>
      </c>
      <c r="W2312" s="22">
        <v>3</v>
      </c>
      <c r="X2312" s="22">
        <v>3</v>
      </c>
    </row>
    <row r="2313" spans="19:24">
      <c r="S2313" s="22" t="s">
        <v>2134</v>
      </c>
      <c r="T2313" s="22">
        <v>3</v>
      </c>
      <c r="U2313" s="22">
        <v>2</v>
      </c>
      <c r="V2313" s="22">
        <v>2</v>
      </c>
      <c r="W2313" s="22">
        <v>3</v>
      </c>
      <c r="X2313" s="22">
        <v>4</v>
      </c>
    </row>
    <row r="2314" spans="19:24">
      <c r="S2314" s="22" t="s">
        <v>2813</v>
      </c>
      <c r="T2314" s="22">
        <v>3</v>
      </c>
      <c r="U2314" s="22">
        <v>2</v>
      </c>
      <c r="V2314" s="22">
        <v>2</v>
      </c>
      <c r="W2314" s="22">
        <v>4</v>
      </c>
      <c r="X2314" s="22">
        <v>1</v>
      </c>
    </row>
    <row r="2315" spans="19:24">
      <c r="S2315" s="22" t="s">
        <v>2134</v>
      </c>
      <c r="T2315" s="22">
        <v>3</v>
      </c>
      <c r="U2315" s="22">
        <v>2</v>
      </c>
      <c r="V2315" s="22">
        <v>2</v>
      </c>
      <c r="W2315" s="22">
        <v>4</v>
      </c>
      <c r="X2315" s="22">
        <v>2</v>
      </c>
    </row>
    <row r="2316" spans="19:24">
      <c r="S2316" s="22" t="s">
        <v>2134</v>
      </c>
      <c r="T2316" s="22">
        <v>3</v>
      </c>
      <c r="U2316" s="22">
        <v>2</v>
      </c>
      <c r="V2316" s="22">
        <v>2</v>
      </c>
      <c r="W2316" s="22">
        <v>4</v>
      </c>
      <c r="X2316" s="22">
        <v>3</v>
      </c>
    </row>
    <row r="2317" spans="19:24">
      <c r="S2317" s="22" t="s">
        <v>2134</v>
      </c>
      <c r="T2317" s="22">
        <v>3</v>
      </c>
      <c r="U2317" s="22">
        <v>2</v>
      </c>
      <c r="V2317" s="22">
        <v>2</v>
      </c>
      <c r="W2317" s="22">
        <v>4</v>
      </c>
      <c r="X2317" s="22">
        <v>4</v>
      </c>
    </row>
    <row r="2318" spans="19:24">
      <c r="S2318" s="22" t="s">
        <v>2813</v>
      </c>
      <c r="T2318" s="22">
        <v>3</v>
      </c>
      <c r="U2318" s="22">
        <v>2</v>
      </c>
      <c r="V2318" s="22">
        <v>2</v>
      </c>
      <c r="W2318" s="22">
        <v>5</v>
      </c>
      <c r="X2318" s="22">
        <v>1</v>
      </c>
    </row>
    <row r="2319" spans="19:24">
      <c r="S2319" s="22" t="s">
        <v>2134</v>
      </c>
      <c r="T2319" s="22">
        <v>3</v>
      </c>
      <c r="U2319" s="22">
        <v>2</v>
      </c>
      <c r="V2319" s="22">
        <v>2</v>
      </c>
      <c r="W2319" s="22">
        <v>5</v>
      </c>
      <c r="X2319" s="22">
        <v>2</v>
      </c>
    </row>
    <row r="2320" spans="19:24">
      <c r="S2320" s="22" t="s">
        <v>2134</v>
      </c>
      <c r="T2320" s="22">
        <v>3</v>
      </c>
      <c r="U2320" s="22">
        <v>2</v>
      </c>
      <c r="V2320" s="22">
        <v>2</v>
      </c>
      <c r="W2320" s="22">
        <v>5</v>
      </c>
      <c r="X2320" s="22">
        <v>3</v>
      </c>
    </row>
    <row r="2321" spans="19:24">
      <c r="S2321" s="22" t="s">
        <v>2134</v>
      </c>
      <c r="T2321" s="22">
        <v>3</v>
      </c>
      <c r="U2321" s="22">
        <v>2</v>
      </c>
      <c r="V2321" s="22">
        <v>2</v>
      </c>
      <c r="W2321" s="22">
        <v>5</v>
      </c>
      <c r="X2321" s="22">
        <v>4</v>
      </c>
    </row>
    <row r="2322" spans="19:24">
      <c r="S2322" s="22" t="s">
        <v>2813</v>
      </c>
      <c r="T2322" s="22">
        <v>3</v>
      </c>
      <c r="U2322" s="22">
        <v>2</v>
      </c>
      <c r="V2322" s="22">
        <v>2</v>
      </c>
      <c r="W2322" s="22">
        <v>6</v>
      </c>
      <c r="X2322" s="22">
        <v>1</v>
      </c>
    </row>
    <row r="2323" spans="19:24">
      <c r="S2323" s="22" t="s">
        <v>2134</v>
      </c>
      <c r="T2323" s="22">
        <v>3</v>
      </c>
      <c r="U2323" s="22">
        <v>2</v>
      </c>
      <c r="V2323" s="22">
        <v>2</v>
      </c>
      <c r="W2323" s="22">
        <v>6</v>
      </c>
      <c r="X2323" s="22">
        <v>2</v>
      </c>
    </row>
    <row r="2324" spans="19:24">
      <c r="S2324" s="22" t="s">
        <v>2134</v>
      </c>
      <c r="T2324" s="22">
        <v>3</v>
      </c>
      <c r="U2324" s="22">
        <v>2</v>
      </c>
      <c r="V2324" s="22">
        <v>2</v>
      </c>
      <c r="W2324" s="22">
        <v>6</v>
      </c>
      <c r="X2324" s="22">
        <v>3</v>
      </c>
    </row>
    <row r="2325" spans="19:24">
      <c r="S2325" s="22" t="s">
        <v>2134</v>
      </c>
      <c r="T2325" s="22">
        <v>3</v>
      </c>
      <c r="U2325" s="22">
        <v>2</v>
      </c>
      <c r="V2325" s="22">
        <v>2</v>
      </c>
      <c r="W2325" s="22">
        <v>6</v>
      </c>
      <c r="X2325" s="22">
        <v>4</v>
      </c>
    </row>
    <row r="2326" spans="19:24">
      <c r="S2326" s="22" t="s">
        <v>2813</v>
      </c>
      <c r="T2326" s="22">
        <v>3</v>
      </c>
      <c r="U2326" s="22">
        <v>2</v>
      </c>
      <c r="V2326" s="22">
        <v>2</v>
      </c>
      <c r="W2326" s="22">
        <v>7</v>
      </c>
      <c r="X2326" s="22">
        <v>1</v>
      </c>
    </row>
    <row r="2327" spans="19:24">
      <c r="S2327" s="22" t="s">
        <v>2134</v>
      </c>
      <c r="T2327" s="22">
        <v>3</v>
      </c>
      <c r="U2327" s="22">
        <v>2</v>
      </c>
      <c r="V2327" s="22">
        <v>2</v>
      </c>
      <c r="W2327" s="22">
        <v>7</v>
      </c>
      <c r="X2327" s="22">
        <v>2</v>
      </c>
    </row>
    <row r="2328" spans="19:24">
      <c r="S2328" s="22" t="s">
        <v>2134</v>
      </c>
      <c r="T2328" s="22">
        <v>3</v>
      </c>
      <c r="U2328" s="22">
        <v>2</v>
      </c>
      <c r="V2328" s="22">
        <v>2</v>
      </c>
      <c r="W2328" s="22">
        <v>7</v>
      </c>
      <c r="X2328" s="22">
        <v>3</v>
      </c>
    </row>
    <row r="2329" spans="19:24">
      <c r="S2329" s="22" t="s">
        <v>2134</v>
      </c>
      <c r="T2329" s="22">
        <v>3</v>
      </c>
      <c r="U2329" s="22">
        <v>2</v>
      </c>
      <c r="V2329" s="22">
        <v>2</v>
      </c>
      <c r="W2329" s="22">
        <v>7</v>
      </c>
      <c r="X2329" s="22">
        <v>4</v>
      </c>
    </row>
    <row r="2330" spans="19:24">
      <c r="S2330" s="22" t="s">
        <v>2134</v>
      </c>
      <c r="T2330" s="22">
        <v>3</v>
      </c>
      <c r="U2330" s="22">
        <v>2</v>
      </c>
      <c r="V2330" s="22">
        <v>3</v>
      </c>
      <c r="W2330" s="22">
        <v>1</v>
      </c>
      <c r="X2330" s="22">
        <v>1</v>
      </c>
    </row>
    <row r="2331" spans="19:24">
      <c r="S2331" s="22" t="s">
        <v>2134</v>
      </c>
      <c r="T2331" s="22">
        <v>3</v>
      </c>
      <c r="U2331" s="22">
        <v>2</v>
      </c>
      <c r="V2331" s="22">
        <v>3</v>
      </c>
      <c r="W2331" s="22">
        <v>1</v>
      </c>
      <c r="X2331" s="22">
        <v>2</v>
      </c>
    </row>
    <row r="2332" spans="19:24">
      <c r="S2332" s="22" t="s">
        <v>2134</v>
      </c>
      <c r="T2332" s="22">
        <v>3</v>
      </c>
      <c r="U2332" s="22">
        <v>2</v>
      </c>
      <c r="V2332" s="22">
        <v>3</v>
      </c>
      <c r="W2332" s="22">
        <v>1</v>
      </c>
      <c r="X2332" s="22">
        <v>3</v>
      </c>
    </row>
    <row r="2333" spans="19:24">
      <c r="S2333" s="22">
        <v>9091756</v>
      </c>
      <c r="T2333" s="22">
        <v>3</v>
      </c>
      <c r="U2333" s="22">
        <v>2</v>
      </c>
      <c r="V2333" s="22">
        <v>3</v>
      </c>
      <c r="W2333" s="22">
        <v>1</v>
      </c>
      <c r="X2333" s="22">
        <v>4</v>
      </c>
    </row>
    <row r="2334" spans="19:24">
      <c r="S2334" s="22" t="s">
        <v>2813</v>
      </c>
      <c r="T2334" s="22">
        <v>3</v>
      </c>
      <c r="U2334" s="22">
        <v>2</v>
      </c>
      <c r="V2334" s="22">
        <v>3</v>
      </c>
      <c r="W2334" s="22">
        <v>2</v>
      </c>
      <c r="X2334" s="22">
        <v>1</v>
      </c>
    </row>
    <row r="2335" spans="19:24">
      <c r="S2335" s="22" t="s">
        <v>2134</v>
      </c>
      <c r="T2335" s="22">
        <v>3</v>
      </c>
      <c r="U2335" s="22">
        <v>2</v>
      </c>
      <c r="V2335" s="22">
        <v>3</v>
      </c>
      <c r="W2335" s="22">
        <v>2</v>
      </c>
      <c r="X2335" s="22">
        <v>2</v>
      </c>
    </row>
    <row r="2336" spans="19:24">
      <c r="S2336" s="22" t="s">
        <v>2134</v>
      </c>
      <c r="T2336" s="22">
        <v>3</v>
      </c>
      <c r="U2336" s="22">
        <v>2</v>
      </c>
      <c r="V2336" s="22">
        <v>3</v>
      </c>
      <c r="W2336" s="22">
        <v>2</v>
      </c>
      <c r="X2336" s="22">
        <v>3</v>
      </c>
    </row>
    <row r="2337" spans="19:24">
      <c r="S2337" s="22" t="s">
        <v>2134</v>
      </c>
      <c r="T2337" s="22">
        <v>3</v>
      </c>
      <c r="U2337" s="22">
        <v>2</v>
      </c>
      <c r="V2337" s="22">
        <v>3</v>
      </c>
      <c r="W2337" s="22">
        <v>2</v>
      </c>
      <c r="X2337" s="22">
        <v>4</v>
      </c>
    </row>
    <row r="2338" spans="19:24">
      <c r="S2338" s="22" t="s">
        <v>2813</v>
      </c>
      <c r="T2338" s="22">
        <v>3</v>
      </c>
      <c r="U2338" s="22">
        <v>2</v>
      </c>
      <c r="V2338" s="22">
        <v>3</v>
      </c>
      <c r="W2338" s="22">
        <v>3</v>
      </c>
      <c r="X2338" s="22">
        <v>1</v>
      </c>
    </row>
    <row r="2339" spans="19:24">
      <c r="S2339" s="22" t="s">
        <v>2134</v>
      </c>
      <c r="T2339" s="22">
        <v>3</v>
      </c>
      <c r="U2339" s="22">
        <v>2</v>
      </c>
      <c r="V2339" s="22">
        <v>3</v>
      </c>
      <c r="W2339" s="22">
        <v>3</v>
      </c>
      <c r="X2339" s="22">
        <v>2</v>
      </c>
    </row>
    <row r="2340" spans="19:24">
      <c r="S2340" s="22" t="s">
        <v>2134</v>
      </c>
      <c r="T2340" s="22">
        <v>3</v>
      </c>
      <c r="U2340" s="22">
        <v>2</v>
      </c>
      <c r="V2340" s="22">
        <v>3</v>
      </c>
      <c r="W2340" s="22">
        <v>3</v>
      </c>
      <c r="X2340" s="22">
        <v>3</v>
      </c>
    </row>
    <row r="2341" spans="19:24">
      <c r="S2341" s="22" t="s">
        <v>2134</v>
      </c>
      <c r="T2341" s="22">
        <v>3</v>
      </c>
      <c r="U2341" s="22">
        <v>2</v>
      </c>
      <c r="V2341" s="22">
        <v>3</v>
      </c>
      <c r="W2341" s="22">
        <v>3</v>
      </c>
      <c r="X2341" s="22">
        <v>4</v>
      </c>
    </row>
    <row r="2342" spans="19:24">
      <c r="S2342" s="22" t="s">
        <v>2813</v>
      </c>
      <c r="T2342" s="22">
        <v>3</v>
      </c>
      <c r="U2342" s="22">
        <v>2</v>
      </c>
      <c r="V2342" s="22">
        <v>3</v>
      </c>
      <c r="W2342" s="22">
        <v>4</v>
      </c>
      <c r="X2342" s="22">
        <v>1</v>
      </c>
    </row>
    <row r="2343" spans="19:24">
      <c r="S2343" s="22" t="s">
        <v>2134</v>
      </c>
      <c r="T2343" s="22">
        <v>3</v>
      </c>
      <c r="U2343" s="22">
        <v>2</v>
      </c>
      <c r="V2343" s="22">
        <v>3</v>
      </c>
      <c r="W2343" s="22">
        <v>4</v>
      </c>
      <c r="X2343" s="22">
        <v>2</v>
      </c>
    </row>
    <row r="2344" spans="19:24">
      <c r="S2344" s="22" t="s">
        <v>2134</v>
      </c>
      <c r="T2344" s="22">
        <v>3</v>
      </c>
      <c r="U2344" s="22">
        <v>2</v>
      </c>
      <c r="V2344" s="22">
        <v>3</v>
      </c>
      <c r="W2344" s="22">
        <v>4</v>
      </c>
      <c r="X2344" s="22">
        <v>3</v>
      </c>
    </row>
    <row r="2345" spans="19:24">
      <c r="S2345" s="22" t="s">
        <v>2134</v>
      </c>
      <c r="T2345" s="22">
        <v>3</v>
      </c>
      <c r="U2345" s="22">
        <v>2</v>
      </c>
      <c r="V2345" s="22">
        <v>3</v>
      </c>
      <c r="W2345" s="22">
        <v>4</v>
      </c>
      <c r="X2345" s="22">
        <v>4</v>
      </c>
    </row>
    <row r="2346" spans="19:24">
      <c r="S2346" s="22" t="s">
        <v>2813</v>
      </c>
      <c r="T2346" s="22">
        <v>3</v>
      </c>
      <c r="U2346" s="22">
        <v>2</v>
      </c>
      <c r="V2346" s="22">
        <v>3</v>
      </c>
      <c r="W2346" s="22">
        <v>5</v>
      </c>
      <c r="X2346" s="22">
        <v>1</v>
      </c>
    </row>
    <row r="2347" spans="19:24">
      <c r="S2347" s="22" t="s">
        <v>2134</v>
      </c>
      <c r="T2347" s="22">
        <v>3</v>
      </c>
      <c r="U2347" s="22">
        <v>2</v>
      </c>
      <c r="V2347" s="22">
        <v>3</v>
      </c>
      <c r="W2347" s="22">
        <v>5</v>
      </c>
      <c r="X2347" s="22">
        <v>2</v>
      </c>
    </row>
    <row r="2348" spans="19:24">
      <c r="S2348" s="22" t="s">
        <v>2134</v>
      </c>
      <c r="T2348" s="22">
        <v>3</v>
      </c>
      <c r="U2348" s="22">
        <v>2</v>
      </c>
      <c r="V2348" s="22">
        <v>3</v>
      </c>
      <c r="W2348" s="22">
        <v>5</v>
      </c>
      <c r="X2348" s="22">
        <v>3</v>
      </c>
    </row>
    <row r="2349" spans="19:24">
      <c r="S2349" s="22" t="s">
        <v>2134</v>
      </c>
      <c r="T2349" s="22">
        <v>3</v>
      </c>
      <c r="U2349" s="22">
        <v>2</v>
      </c>
      <c r="V2349" s="22">
        <v>3</v>
      </c>
      <c r="W2349" s="22">
        <v>5</v>
      </c>
      <c r="X2349" s="22">
        <v>4</v>
      </c>
    </row>
    <row r="2350" spans="19:24">
      <c r="S2350" s="22" t="s">
        <v>2813</v>
      </c>
      <c r="T2350" s="22">
        <v>3</v>
      </c>
      <c r="U2350" s="22">
        <v>2</v>
      </c>
      <c r="V2350" s="22">
        <v>3</v>
      </c>
      <c r="W2350" s="22">
        <v>6</v>
      </c>
      <c r="X2350" s="22">
        <v>1</v>
      </c>
    </row>
    <row r="2351" spans="19:24">
      <c r="S2351" s="22" t="s">
        <v>2134</v>
      </c>
      <c r="T2351" s="22">
        <v>3</v>
      </c>
      <c r="U2351" s="22">
        <v>2</v>
      </c>
      <c r="V2351" s="22">
        <v>3</v>
      </c>
      <c r="W2351" s="22">
        <v>6</v>
      </c>
      <c r="X2351" s="22">
        <v>2</v>
      </c>
    </row>
    <row r="2352" spans="19:24">
      <c r="S2352" s="22" t="s">
        <v>2134</v>
      </c>
      <c r="T2352" s="22">
        <v>3</v>
      </c>
      <c r="U2352" s="22">
        <v>2</v>
      </c>
      <c r="V2352" s="22">
        <v>3</v>
      </c>
      <c r="W2352" s="22">
        <v>6</v>
      </c>
      <c r="X2352" s="22">
        <v>3</v>
      </c>
    </row>
    <row r="2353" spans="19:24">
      <c r="S2353" s="22" t="s">
        <v>2134</v>
      </c>
      <c r="T2353" s="22">
        <v>3</v>
      </c>
      <c r="U2353" s="22">
        <v>2</v>
      </c>
      <c r="V2353" s="22">
        <v>3</v>
      </c>
      <c r="W2353" s="22">
        <v>6</v>
      </c>
      <c r="X2353" s="22">
        <v>4</v>
      </c>
    </row>
    <row r="2354" spans="19:24">
      <c r="S2354" s="22" t="s">
        <v>2813</v>
      </c>
      <c r="T2354" s="22">
        <v>3</v>
      </c>
      <c r="U2354" s="22">
        <v>2</v>
      </c>
      <c r="V2354" s="22">
        <v>3</v>
      </c>
      <c r="W2354" s="22">
        <v>7</v>
      </c>
      <c r="X2354" s="22">
        <v>1</v>
      </c>
    </row>
    <row r="2355" spans="19:24">
      <c r="S2355" s="22" t="s">
        <v>2134</v>
      </c>
      <c r="T2355" s="22">
        <v>3</v>
      </c>
      <c r="U2355" s="22">
        <v>2</v>
      </c>
      <c r="V2355" s="22">
        <v>3</v>
      </c>
      <c r="W2355" s="22">
        <v>7</v>
      </c>
      <c r="X2355" s="22">
        <v>2</v>
      </c>
    </row>
    <row r="2356" spans="19:24">
      <c r="S2356" s="22" t="s">
        <v>2134</v>
      </c>
      <c r="T2356" s="22">
        <v>3</v>
      </c>
      <c r="U2356" s="22">
        <v>2</v>
      </c>
      <c r="V2356" s="22">
        <v>3</v>
      </c>
      <c r="W2356" s="22">
        <v>7</v>
      </c>
      <c r="X2356" s="22">
        <v>3</v>
      </c>
    </row>
    <row r="2357" spans="19:24">
      <c r="S2357" s="22" t="s">
        <v>2134</v>
      </c>
      <c r="T2357" s="22">
        <v>3</v>
      </c>
      <c r="U2357" s="22">
        <v>2</v>
      </c>
      <c r="V2357" s="22">
        <v>3</v>
      </c>
      <c r="W2357" s="22">
        <v>7</v>
      </c>
      <c r="X2357" s="22">
        <v>4</v>
      </c>
    </row>
    <row r="2358" spans="19:24">
      <c r="S2358" s="22" t="s">
        <v>2134</v>
      </c>
      <c r="T2358" s="22">
        <v>3</v>
      </c>
      <c r="U2358" s="22">
        <v>2</v>
      </c>
      <c r="V2358" s="22">
        <v>4</v>
      </c>
      <c r="W2358" s="22">
        <v>1</v>
      </c>
      <c r="X2358" s="22">
        <v>1</v>
      </c>
    </row>
    <row r="2359" spans="19:24">
      <c r="S2359" s="22">
        <v>9091761</v>
      </c>
      <c r="T2359" s="22">
        <v>3</v>
      </c>
      <c r="U2359" s="22">
        <v>2</v>
      </c>
      <c r="V2359" s="22">
        <v>4</v>
      </c>
      <c r="W2359" s="22">
        <v>1</v>
      </c>
      <c r="X2359" s="22">
        <v>2</v>
      </c>
    </row>
    <row r="2360" spans="19:24">
      <c r="S2360" s="22">
        <v>9091762</v>
      </c>
      <c r="T2360" s="22">
        <v>3</v>
      </c>
      <c r="U2360" s="22">
        <v>2</v>
      </c>
      <c r="V2360" s="22">
        <v>4</v>
      </c>
      <c r="W2360" s="22">
        <v>1</v>
      </c>
      <c r="X2360" s="22">
        <v>3</v>
      </c>
    </row>
    <row r="2361" spans="19:24">
      <c r="S2361" s="22">
        <v>9091763</v>
      </c>
      <c r="T2361" s="22">
        <v>3</v>
      </c>
      <c r="U2361" s="22">
        <v>2</v>
      </c>
      <c r="V2361" s="22">
        <v>4</v>
      </c>
      <c r="W2361" s="22">
        <v>1</v>
      </c>
      <c r="X2361" s="22">
        <v>4</v>
      </c>
    </row>
    <row r="2362" spans="19:24">
      <c r="S2362" s="22" t="s">
        <v>2813</v>
      </c>
      <c r="T2362" s="22">
        <v>3</v>
      </c>
      <c r="U2362" s="22">
        <v>2</v>
      </c>
      <c r="V2362" s="22">
        <v>4</v>
      </c>
      <c r="W2362" s="22">
        <v>2</v>
      </c>
      <c r="X2362" s="22">
        <v>1</v>
      </c>
    </row>
    <row r="2363" spans="19:24">
      <c r="S2363" s="22" t="s">
        <v>2134</v>
      </c>
      <c r="T2363" s="22">
        <v>3</v>
      </c>
      <c r="U2363" s="22">
        <v>2</v>
      </c>
      <c r="V2363" s="22">
        <v>4</v>
      </c>
      <c r="W2363" s="22">
        <v>2</v>
      </c>
      <c r="X2363" s="22">
        <v>2</v>
      </c>
    </row>
    <row r="2364" spans="19:24">
      <c r="S2364" s="22" t="s">
        <v>2134</v>
      </c>
      <c r="T2364" s="22">
        <v>3</v>
      </c>
      <c r="U2364" s="22">
        <v>2</v>
      </c>
      <c r="V2364" s="22">
        <v>4</v>
      </c>
      <c r="W2364" s="22">
        <v>2</v>
      </c>
      <c r="X2364" s="22">
        <v>3</v>
      </c>
    </row>
    <row r="2365" spans="19:24">
      <c r="S2365" s="22" t="s">
        <v>2134</v>
      </c>
      <c r="T2365" s="22">
        <v>3</v>
      </c>
      <c r="U2365" s="22">
        <v>2</v>
      </c>
      <c r="V2365" s="22">
        <v>4</v>
      </c>
      <c r="W2365" s="22">
        <v>2</v>
      </c>
      <c r="X2365" s="22">
        <v>4</v>
      </c>
    </row>
    <row r="2366" spans="19:24">
      <c r="S2366" s="22" t="s">
        <v>2813</v>
      </c>
      <c r="T2366" s="22">
        <v>3</v>
      </c>
      <c r="U2366" s="22">
        <v>2</v>
      </c>
      <c r="V2366" s="22">
        <v>4</v>
      </c>
      <c r="W2366" s="22">
        <v>3</v>
      </c>
      <c r="X2366" s="22">
        <v>1</v>
      </c>
    </row>
    <row r="2367" spans="19:24">
      <c r="S2367" s="22" t="s">
        <v>2134</v>
      </c>
      <c r="T2367" s="22">
        <v>3</v>
      </c>
      <c r="U2367" s="22">
        <v>2</v>
      </c>
      <c r="V2367" s="22">
        <v>4</v>
      </c>
      <c r="W2367" s="22">
        <v>3</v>
      </c>
      <c r="X2367" s="22">
        <v>2</v>
      </c>
    </row>
    <row r="2368" spans="19:24">
      <c r="S2368" s="22" t="s">
        <v>2134</v>
      </c>
      <c r="T2368" s="22">
        <v>3</v>
      </c>
      <c r="U2368" s="22">
        <v>2</v>
      </c>
      <c r="V2368" s="22">
        <v>4</v>
      </c>
      <c r="W2368" s="22">
        <v>3</v>
      </c>
      <c r="X2368" s="22">
        <v>3</v>
      </c>
    </row>
    <row r="2369" spans="19:24">
      <c r="S2369" s="22" t="s">
        <v>2134</v>
      </c>
      <c r="T2369" s="22">
        <v>3</v>
      </c>
      <c r="U2369" s="22">
        <v>2</v>
      </c>
      <c r="V2369" s="22">
        <v>4</v>
      </c>
      <c r="W2369" s="22">
        <v>3</v>
      </c>
      <c r="X2369" s="22">
        <v>4</v>
      </c>
    </row>
    <row r="2370" spans="19:24">
      <c r="S2370" s="22" t="s">
        <v>2813</v>
      </c>
      <c r="T2370" s="22">
        <v>3</v>
      </c>
      <c r="U2370" s="22">
        <v>2</v>
      </c>
      <c r="V2370" s="22">
        <v>4</v>
      </c>
      <c r="W2370" s="22">
        <v>4</v>
      </c>
      <c r="X2370" s="22">
        <v>1</v>
      </c>
    </row>
    <row r="2371" spans="19:24">
      <c r="S2371" s="22" t="s">
        <v>2134</v>
      </c>
      <c r="T2371" s="22">
        <v>3</v>
      </c>
      <c r="U2371" s="22">
        <v>2</v>
      </c>
      <c r="V2371" s="22">
        <v>4</v>
      </c>
      <c r="W2371" s="22">
        <v>4</v>
      </c>
      <c r="X2371" s="22">
        <v>2</v>
      </c>
    </row>
    <row r="2372" spans="19:24">
      <c r="S2372" s="22" t="s">
        <v>2134</v>
      </c>
      <c r="T2372" s="22">
        <v>3</v>
      </c>
      <c r="U2372" s="22">
        <v>2</v>
      </c>
      <c r="V2372" s="22">
        <v>4</v>
      </c>
      <c r="W2372" s="22">
        <v>4</v>
      </c>
      <c r="X2372" s="22">
        <v>3</v>
      </c>
    </row>
    <row r="2373" spans="19:24">
      <c r="S2373" s="22" t="s">
        <v>2134</v>
      </c>
      <c r="T2373" s="22">
        <v>3</v>
      </c>
      <c r="U2373" s="22">
        <v>2</v>
      </c>
      <c r="V2373" s="22">
        <v>4</v>
      </c>
      <c r="W2373" s="22">
        <v>4</v>
      </c>
      <c r="X2373" s="22">
        <v>4</v>
      </c>
    </row>
    <row r="2374" spans="19:24">
      <c r="S2374" s="22" t="s">
        <v>2813</v>
      </c>
      <c r="T2374" s="22">
        <v>3</v>
      </c>
      <c r="U2374" s="22">
        <v>2</v>
      </c>
      <c r="V2374" s="22">
        <v>4</v>
      </c>
      <c r="W2374" s="22">
        <v>5</v>
      </c>
      <c r="X2374" s="22">
        <v>1</v>
      </c>
    </row>
    <row r="2375" spans="19:24">
      <c r="S2375" s="22" t="s">
        <v>2134</v>
      </c>
      <c r="T2375" s="22">
        <v>3</v>
      </c>
      <c r="U2375" s="22">
        <v>2</v>
      </c>
      <c r="V2375" s="22">
        <v>4</v>
      </c>
      <c r="W2375" s="22">
        <v>5</v>
      </c>
      <c r="X2375" s="22">
        <v>2</v>
      </c>
    </row>
    <row r="2376" spans="19:24">
      <c r="S2376" s="22" t="s">
        <v>2134</v>
      </c>
      <c r="T2376" s="22">
        <v>3</v>
      </c>
      <c r="U2376" s="22">
        <v>2</v>
      </c>
      <c r="V2376" s="22">
        <v>4</v>
      </c>
      <c r="W2376" s="22">
        <v>5</v>
      </c>
      <c r="X2376" s="22">
        <v>3</v>
      </c>
    </row>
    <row r="2377" spans="19:24">
      <c r="S2377" s="22" t="s">
        <v>2134</v>
      </c>
      <c r="T2377" s="22">
        <v>3</v>
      </c>
      <c r="U2377" s="22">
        <v>2</v>
      </c>
      <c r="V2377" s="22">
        <v>4</v>
      </c>
      <c r="W2377" s="22">
        <v>5</v>
      </c>
      <c r="X2377" s="22">
        <v>4</v>
      </c>
    </row>
    <row r="2378" spans="19:24">
      <c r="S2378" s="22" t="s">
        <v>2813</v>
      </c>
      <c r="T2378" s="22">
        <v>3</v>
      </c>
      <c r="U2378" s="22">
        <v>2</v>
      </c>
      <c r="V2378" s="22">
        <v>4</v>
      </c>
      <c r="W2378" s="22">
        <v>6</v>
      </c>
      <c r="X2378" s="22">
        <v>1</v>
      </c>
    </row>
    <row r="2379" spans="19:24">
      <c r="S2379" s="22" t="s">
        <v>2134</v>
      </c>
      <c r="T2379" s="22">
        <v>3</v>
      </c>
      <c r="U2379" s="22">
        <v>2</v>
      </c>
      <c r="V2379" s="22">
        <v>4</v>
      </c>
      <c r="W2379" s="22">
        <v>6</v>
      </c>
      <c r="X2379" s="22">
        <v>2</v>
      </c>
    </row>
    <row r="2380" spans="19:24">
      <c r="S2380" s="22" t="s">
        <v>2134</v>
      </c>
      <c r="T2380" s="22">
        <v>3</v>
      </c>
      <c r="U2380" s="22">
        <v>2</v>
      </c>
      <c r="V2380" s="22">
        <v>4</v>
      </c>
      <c r="W2380" s="22">
        <v>6</v>
      </c>
      <c r="X2380" s="22">
        <v>3</v>
      </c>
    </row>
    <row r="2381" spans="19:24">
      <c r="S2381" s="22" t="s">
        <v>2134</v>
      </c>
      <c r="T2381" s="22">
        <v>3</v>
      </c>
      <c r="U2381" s="22">
        <v>2</v>
      </c>
      <c r="V2381" s="22">
        <v>4</v>
      </c>
      <c r="W2381" s="22">
        <v>6</v>
      </c>
      <c r="X2381" s="22">
        <v>4</v>
      </c>
    </row>
    <row r="2382" spans="19:24">
      <c r="S2382" s="22" t="s">
        <v>2813</v>
      </c>
      <c r="T2382" s="22">
        <v>3</v>
      </c>
      <c r="U2382" s="22">
        <v>2</v>
      </c>
      <c r="V2382" s="22">
        <v>4</v>
      </c>
      <c r="W2382" s="22">
        <v>7</v>
      </c>
      <c r="X2382" s="22">
        <v>1</v>
      </c>
    </row>
    <row r="2383" spans="19:24">
      <c r="S2383" s="22" t="s">
        <v>2134</v>
      </c>
      <c r="T2383" s="22">
        <v>3</v>
      </c>
      <c r="U2383" s="22">
        <v>2</v>
      </c>
      <c r="V2383" s="22">
        <v>4</v>
      </c>
      <c r="W2383" s="22">
        <v>7</v>
      </c>
      <c r="X2383" s="22">
        <v>2</v>
      </c>
    </row>
    <row r="2384" spans="19:24">
      <c r="S2384" s="22" t="s">
        <v>2134</v>
      </c>
      <c r="T2384" s="22">
        <v>3</v>
      </c>
      <c r="U2384" s="22">
        <v>2</v>
      </c>
      <c r="V2384" s="22">
        <v>4</v>
      </c>
      <c r="W2384" s="22">
        <v>7</v>
      </c>
      <c r="X2384" s="22">
        <v>3</v>
      </c>
    </row>
    <row r="2385" spans="19:24">
      <c r="S2385" s="22" t="s">
        <v>2134</v>
      </c>
      <c r="T2385" s="22">
        <v>3</v>
      </c>
      <c r="U2385" s="22">
        <v>2</v>
      </c>
      <c r="V2385" s="22">
        <v>4</v>
      </c>
      <c r="W2385" s="22">
        <v>7</v>
      </c>
      <c r="X2385" s="22">
        <v>4</v>
      </c>
    </row>
    <row r="2386" spans="19:24">
      <c r="S2386" s="22" t="s">
        <v>2134</v>
      </c>
      <c r="T2386" s="22">
        <v>3</v>
      </c>
      <c r="U2386" s="22">
        <v>2</v>
      </c>
      <c r="V2386" s="22">
        <v>5</v>
      </c>
      <c r="W2386" s="22">
        <v>1</v>
      </c>
      <c r="X2386" s="22">
        <v>1</v>
      </c>
    </row>
    <row r="2387" spans="19:24">
      <c r="S2387" s="22" t="s">
        <v>2134</v>
      </c>
      <c r="T2387" s="22">
        <v>3</v>
      </c>
      <c r="U2387" s="22">
        <v>2</v>
      </c>
      <c r="V2387" s="22">
        <v>5</v>
      </c>
      <c r="W2387" s="22">
        <v>1</v>
      </c>
      <c r="X2387" s="22">
        <v>2</v>
      </c>
    </row>
    <row r="2388" spans="19:24">
      <c r="S2388" s="22" t="s">
        <v>2134</v>
      </c>
      <c r="T2388" s="22">
        <v>3</v>
      </c>
      <c r="U2388" s="22">
        <v>2</v>
      </c>
      <c r="V2388" s="22">
        <v>5</v>
      </c>
      <c r="W2388" s="22">
        <v>1</v>
      </c>
      <c r="X2388" s="22">
        <v>3</v>
      </c>
    </row>
    <row r="2389" spans="19:24">
      <c r="S2389" s="22" t="s">
        <v>2134</v>
      </c>
      <c r="T2389" s="22">
        <v>3</v>
      </c>
      <c r="U2389" s="22">
        <v>2</v>
      </c>
      <c r="V2389" s="22">
        <v>5</v>
      </c>
      <c r="W2389" s="22">
        <v>1</v>
      </c>
      <c r="X2389" s="22">
        <v>4</v>
      </c>
    </row>
    <row r="2390" spans="19:24">
      <c r="S2390" s="22" t="s">
        <v>2813</v>
      </c>
      <c r="T2390" s="22">
        <v>3</v>
      </c>
      <c r="U2390" s="22">
        <v>2</v>
      </c>
      <c r="V2390" s="22">
        <v>5</v>
      </c>
      <c r="W2390" s="22">
        <v>2</v>
      </c>
      <c r="X2390" s="22">
        <v>1</v>
      </c>
    </row>
    <row r="2391" spans="19:24">
      <c r="S2391" s="22" t="s">
        <v>2134</v>
      </c>
      <c r="T2391" s="22">
        <v>3</v>
      </c>
      <c r="U2391" s="22">
        <v>2</v>
      </c>
      <c r="V2391" s="22">
        <v>5</v>
      </c>
      <c r="W2391" s="22">
        <v>2</v>
      </c>
      <c r="X2391" s="22">
        <v>2</v>
      </c>
    </row>
    <row r="2392" spans="19:24">
      <c r="S2392" s="22" t="s">
        <v>2134</v>
      </c>
      <c r="T2392" s="22">
        <v>3</v>
      </c>
      <c r="U2392" s="22">
        <v>2</v>
      </c>
      <c r="V2392" s="22">
        <v>5</v>
      </c>
      <c r="W2392" s="22">
        <v>2</v>
      </c>
      <c r="X2392" s="22">
        <v>3</v>
      </c>
    </row>
    <row r="2393" spans="19:24">
      <c r="S2393" s="22" t="s">
        <v>2134</v>
      </c>
      <c r="T2393" s="22">
        <v>3</v>
      </c>
      <c r="U2393" s="22">
        <v>2</v>
      </c>
      <c r="V2393" s="22">
        <v>5</v>
      </c>
      <c r="W2393" s="22">
        <v>2</v>
      </c>
      <c r="X2393" s="22">
        <v>4</v>
      </c>
    </row>
    <row r="2394" spans="19:24">
      <c r="S2394" s="22" t="s">
        <v>2813</v>
      </c>
      <c r="T2394" s="22">
        <v>3</v>
      </c>
      <c r="U2394" s="22">
        <v>2</v>
      </c>
      <c r="V2394" s="22">
        <v>5</v>
      </c>
      <c r="W2394" s="22">
        <v>3</v>
      </c>
      <c r="X2394" s="22">
        <v>1</v>
      </c>
    </row>
    <row r="2395" spans="19:24">
      <c r="S2395" s="22" t="s">
        <v>2134</v>
      </c>
      <c r="T2395" s="22">
        <v>3</v>
      </c>
      <c r="U2395" s="22">
        <v>2</v>
      </c>
      <c r="V2395" s="22">
        <v>5</v>
      </c>
      <c r="W2395" s="22">
        <v>3</v>
      </c>
      <c r="X2395" s="22">
        <v>2</v>
      </c>
    </row>
    <row r="2396" spans="19:24">
      <c r="S2396" s="22" t="s">
        <v>2134</v>
      </c>
      <c r="T2396" s="22">
        <v>3</v>
      </c>
      <c r="U2396" s="22">
        <v>2</v>
      </c>
      <c r="V2396" s="22">
        <v>5</v>
      </c>
      <c r="W2396" s="22">
        <v>3</v>
      </c>
      <c r="X2396" s="22">
        <v>3</v>
      </c>
    </row>
    <row r="2397" spans="19:24">
      <c r="S2397" s="22" t="s">
        <v>2134</v>
      </c>
      <c r="T2397" s="22">
        <v>3</v>
      </c>
      <c r="U2397" s="22">
        <v>2</v>
      </c>
      <c r="V2397" s="22">
        <v>5</v>
      </c>
      <c r="W2397" s="22">
        <v>3</v>
      </c>
      <c r="X2397" s="22">
        <v>4</v>
      </c>
    </row>
    <row r="2398" spans="19:24">
      <c r="S2398" s="22" t="s">
        <v>2813</v>
      </c>
      <c r="T2398" s="22">
        <v>3</v>
      </c>
      <c r="U2398" s="22">
        <v>2</v>
      </c>
      <c r="V2398" s="22">
        <v>5</v>
      </c>
      <c r="W2398" s="22">
        <v>4</v>
      </c>
      <c r="X2398" s="22">
        <v>1</v>
      </c>
    </row>
    <row r="2399" spans="19:24">
      <c r="S2399" s="22" t="s">
        <v>2134</v>
      </c>
      <c r="T2399" s="22">
        <v>3</v>
      </c>
      <c r="U2399" s="22">
        <v>2</v>
      </c>
      <c r="V2399" s="22">
        <v>5</v>
      </c>
      <c r="W2399" s="22">
        <v>4</v>
      </c>
      <c r="X2399" s="22">
        <v>2</v>
      </c>
    </row>
    <row r="2400" spans="19:24">
      <c r="S2400" s="22" t="s">
        <v>2134</v>
      </c>
      <c r="T2400" s="22">
        <v>3</v>
      </c>
      <c r="U2400" s="22">
        <v>2</v>
      </c>
      <c r="V2400" s="22">
        <v>5</v>
      </c>
      <c r="W2400" s="22">
        <v>4</v>
      </c>
      <c r="X2400" s="22">
        <v>3</v>
      </c>
    </row>
    <row r="2401" spans="19:24">
      <c r="S2401" s="22" t="s">
        <v>2134</v>
      </c>
      <c r="T2401" s="22">
        <v>3</v>
      </c>
      <c r="U2401" s="22">
        <v>2</v>
      </c>
      <c r="V2401" s="22">
        <v>5</v>
      </c>
      <c r="W2401" s="22">
        <v>4</v>
      </c>
      <c r="X2401" s="22">
        <v>4</v>
      </c>
    </row>
    <row r="2402" spans="19:24">
      <c r="S2402" s="22" t="s">
        <v>2813</v>
      </c>
      <c r="T2402" s="22">
        <v>3</v>
      </c>
      <c r="U2402" s="22">
        <v>2</v>
      </c>
      <c r="V2402" s="22">
        <v>5</v>
      </c>
      <c r="W2402" s="22">
        <v>5</v>
      </c>
      <c r="X2402" s="22">
        <v>1</v>
      </c>
    </row>
    <row r="2403" spans="19:24">
      <c r="S2403" s="22" t="s">
        <v>2134</v>
      </c>
      <c r="T2403" s="22">
        <v>3</v>
      </c>
      <c r="U2403" s="22">
        <v>2</v>
      </c>
      <c r="V2403" s="22">
        <v>5</v>
      </c>
      <c r="W2403" s="22">
        <v>5</v>
      </c>
      <c r="X2403" s="22">
        <v>2</v>
      </c>
    </row>
    <row r="2404" spans="19:24">
      <c r="S2404" s="22" t="s">
        <v>2134</v>
      </c>
      <c r="T2404" s="22">
        <v>3</v>
      </c>
      <c r="U2404" s="22">
        <v>2</v>
      </c>
      <c r="V2404" s="22">
        <v>5</v>
      </c>
      <c r="W2404" s="22">
        <v>5</v>
      </c>
      <c r="X2404" s="22">
        <v>3</v>
      </c>
    </row>
    <row r="2405" spans="19:24">
      <c r="S2405" s="22" t="s">
        <v>2134</v>
      </c>
      <c r="T2405" s="22">
        <v>3</v>
      </c>
      <c r="U2405" s="22">
        <v>2</v>
      </c>
      <c r="V2405" s="22">
        <v>5</v>
      </c>
      <c r="W2405" s="22">
        <v>5</v>
      </c>
      <c r="X2405" s="22">
        <v>4</v>
      </c>
    </row>
    <row r="2406" spans="19:24">
      <c r="S2406" s="22" t="s">
        <v>2813</v>
      </c>
      <c r="T2406" s="22">
        <v>3</v>
      </c>
      <c r="U2406" s="22">
        <v>2</v>
      </c>
      <c r="V2406" s="22">
        <v>5</v>
      </c>
      <c r="W2406" s="22">
        <v>6</v>
      </c>
      <c r="X2406" s="22">
        <v>1</v>
      </c>
    </row>
    <row r="2407" spans="19:24">
      <c r="S2407" s="22" t="s">
        <v>2134</v>
      </c>
      <c r="T2407" s="22">
        <v>3</v>
      </c>
      <c r="U2407" s="22">
        <v>2</v>
      </c>
      <c r="V2407" s="22">
        <v>5</v>
      </c>
      <c r="W2407" s="22">
        <v>6</v>
      </c>
      <c r="X2407" s="22">
        <v>2</v>
      </c>
    </row>
    <row r="2408" spans="19:24">
      <c r="S2408" s="22" t="s">
        <v>2134</v>
      </c>
      <c r="T2408" s="22">
        <v>3</v>
      </c>
      <c r="U2408" s="22">
        <v>2</v>
      </c>
      <c r="V2408" s="22">
        <v>5</v>
      </c>
      <c r="W2408" s="22">
        <v>6</v>
      </c>
      <c r="X2408" s="22">
        <v>3</v>
      </c>
    </row>
    <row r="2409" spans="19:24">
      <c r="S2409" s="22" t="s">
        <v>2134</v>
      </c>
      <c r="T2409" s="22">
        <v>3</v>
      </c>
      <c r="U2409" s="22">
        <v>2</v>
      </c>
      <c r="V2409" s="22">
        <v>5</v>
      </c>
      <c r="W2409" s="22">
        <v>6</v>
      </c>
      <c r="X2409" s="22">
        <v>4</v>
      </c>
    </row>
    <row r="2410" spans="19:24">
      <c r="S2410" s="22" t="s">
        <v>2813</v>
      </c>
      <c r="T2410" s="22">
        <v>3</v>
      </c>
      <c r="U2410" s="22">
        <v>2</v>
      </c>
      <c r="V2410" s="22">
        <v>5</v>
      </c>
      <c r="W2410" s="22">
        <v>7</v>
      </c>
      <c r="X2410" s="22">
        <v>1</v>
      </c>
    </row>
    <row r="2411" spans="19:24">
      <c r="S2411" s="22" t="s">
        <v>2134</v>
      </c>
      <c r="T2411" s="22">
        <v>3</v>
      </c>
      <c r="U2411" s="22">
        <v>2</v>
      </c>
      <c r="V2411" s="22">
        <v>5</v>
      </c>
      <c r="W2411" s="22">
        <v>7</v>
      </c>
      <c r="X2411" s="22">
        <v>2</v>
      </c>
    </row>
    <row r="2412" spans="19:24">
      <c r="S2412" s="22" t="s">
        <v>2134</v>
      </c>
      <c r="T2412" s="22">
        <v>3</v>
      </c>
      <c r="U2412" s="22">
        <v>2</v>
      </c>
      <c r="V2412" s="22">
        <v>5</v>
      </c>
      <c r="W2412" s="22">
        <v>7</v>
      </c>
      <c r="X2412" s="22">
        <v>3</v>
      </c>
    </row>
    <row r="2413" spans="19:24">
      <c r="S2413" s="22" t="s">
        <v>2134</v>
      </c>
      <c r="T2413" s="22">
        <v>3</v>
      </c>
      <c r="U2413" s="22">
        <v>2</v>
      </c>
      <c r="V2413" s="22">
        <v>5</v>
      </c>
      <c r="W2413" s="22">
        <v>7</v>
      </c>
      <c r="X2413" s="22">
        <v>4</v>
      </c>
    </row>
    <row r="2414" spans="19:24">
      <c r="S2414" s="22" t="s">
        <v>2134</v>
      </c>
      <c r="T2414" s="22">
        <v>3</v>
      </c>
      <c r="U2414" s="22">
        <v>2</v>
      </c>
      <c r="V2414" s="22">
        <v>6</v>
      </c>
      <c r="W2414" s="22">
        <v>1</v>
      </c>
      <c r="X2414" s="22">
        <v>1</v>
      </c>
    </row>
    <row r="2415" spans="19:24">
      <c r="S2415" s="22" t="s">
        <v>2134</v>
      </c>
      <c r="T2415" s="22">
        <v>3</v>
      </c>
      <c r="U2415" s="22">
        <v>2</v>
      </c>
      <c r="V2415" s="22">
        <v>6</v>
      </c>
      <c r="W2415" s="22">
        <v>1</v>
      </c>
      <c r="X2415" s="22">
        <v>2</v>
      </c>
    </row>
    <row r="2416" spans="19:24">
      <c r="S2416" s="22" t="s">
        <v>2134</v>
      </c>
      <c r="T2416" s="22">
        <v>3</v>
      </c>
      <c r="U2416" s="22">
        <v>2</v>
      </c>
      <c r="V2416" s="22">
        <v>6</v>
      </c>
      <c r="W2416" s="22">
        <v>1</v>
      </c>
      <c r="X2416" s="22">
        <v>3</v>
      </c>
    </row>
    <row r="2417" spans="19:24">
      <c r="S2417" s="22" t="s">
        <v>2134</v>
      </c>
      <c r="T2417" s="22">
        <v>3</v>
      </c>
      <c r="U2417" s="22">
        <v>2</v>
      </c>
      <c r="V2417" s="22">
        <v>6</v>
      </c>
      <c r="W2417" s="22">
        <v>1</v>
      </c>
      <c r="X2417" s="22">
        <v>4</v>
      </c>
    </row>
    <row r="2418" spans="19:24">
      <c r="S2418" s="22" t="s">
        <v>2813</v>
      </c>
      <c r="T2418" s="22">
        <v>3</v>
      </c>
      <c r="U2418" s="22">
        <v>2</v>
      </c>
      <c r="V2418" s="22">
        <v>6</v>
      </c>
      <c r="W2418" s="22">
        <v>2</v>
      </c>
      <c r="X2418" s="22">
        <v>1</v>
      </c>
    </row>
    <row r="2419" spans="19:24">
      <c r="S2419" s="22" t="s">
        <v>2134</v>
      </c>
      <c r="T2419" s="22">
        <v>3</v>
      </c>
      <c r="U2419" s="22">
        <v>2</v>
      </c>
      <c r="V2419" s="22">
        <v>6</v>
      </c>
      <c r="W2419" s="22">
        <v>2</v>
      </c>
      <c r="X2419" s="22">
        <v>2</v>
      </c>
    </row>
    <row r="2420" spans="19:24">
      <c r="S2420" s="22" t="s">
        <v>2134</v>
      </c>
      <c r="T2420" s="22">
        <v>3</v>
      </c>
      <c r="U2420" s="22">
        <v>2</v>
      </c>
      <c r="V2420" s="22">
        <v>6</v>
      </c>
      <c r="W2420" s="22">
        <v>2</v>
      </c>
      <c r="X2420" s="22">
        <v>3</v>
      </c>
    </row>
    <row r="2421" spans="19:24">
      <c r="S2421" s="22" t="s">
        <v>2134</v>
      </c>
      <c r="T2421" s="22">
        <v>3</v>
      </c>
      <c r="U2421" s="22">
        <v>2</v>
      </c>
      <c r="V2421" s="22">
        <v>6</v>
      </c>
      <c r="W2421" s="22">
        <v>2</v>
      </c>
      <c r="X2421" s="22">
        <v>4</v>
      </c>
    </row>
    <row r="2422" spans="19:24">
      <c r="S2422" s="22" t="s">
        <v>2813</v>
      </c>
      <c r="T2422" s="22">
        <v>3</v>
      </c>
      <c r="U2422" s="22">
        <v>2</v>
      </c>
      <c r="V2422" s="22">
        <v>6</v>
      </c>
      <c r="W2422" s="22">
        <v>3</v>
      </c>
      <c r="X2422" s="22">
        <v>1</v>
      </c>
    </row>
    <row r="2423" spans="19:24">
      <c r="S2423" s="22" t="s">
        <v>2134</v>
      </c>
      <c r="T2423" s="22">
        <v>3</v>
      </c>
      <c r="U2423" s="22">
        <v>2</v>
      </c>
      <c r="V2423" s="22">
        <v>6</v>
      </c>
      <c r="W2423" s="22">
        <v>3</v>
      </c>
      <c r="X2423" s="22">
        <v>2</v>
      </c>
    </row>
    <row r="2424" spans="19:24">
      <c r="S2424" s="22" t="s">
        <v>2134</v>
      </c>
      <c r="T2424" s="22">
        <v>3</v>
      </c>
      <c r="U2424" s="22">
        <v>2</v>
      </c>
      <c r="V2424" s="22">
        <v>6</v>
      </c>
      <c r="W2424" s="22">
        <v>3</v>
      </c>
      <c r="X2424" s="22">
        <v>3</v>
      </c>
    </row>
    <row r="2425" spans="19:24">
      <c r="S2425" s="22" t="s">
        <v>2134</v>
      </c>
      <c r="T2425" s="22">
        <v>3</v>
      </c>
      <c r="U2425" s="22">
        <v>2</v>
      </c>
      <c r="V2425" s="22">
        <v>6</v>
      </c>
      <c r="W2425" s="22">
        <v>3</v>
      </c>
      <c r="X2425" s="22">
        <v>4</v>
      </c>
    </row>
    <row r="2426" spans="19:24">
      <c r="S2426" s="22" t="s">
        <v>2813</v>
      </c>
      <c r="T2426" s="22">
        <v>3</v>
      </c>
      <c r="U2426" s="22">
        <v>2</v>
      </c>
      <c r="V2426" s="22">
        <v>6</v>
      </c>
      <c r="W2426" s="22">
        <v>4</v>
      </c>
      <c r="X2426" s="22">
        <v>1</v>
      </c>
    </row>
    <row r="2427" spans="19:24">
      <c r="S2427" s="22" t="s">
        <v>2134</v>
      </c>
      <c r="T2427" s="22">
        <v>3</v>
      </c>
      <c r="U2427" s="22">
        <v>2</v>
      </c>
      <c r="V2427" s="22">
        <v>6</v>
      </c>
      <c r="W2427" s="22">
        <v>4</v>
      </c>
      <c r="X2427" s="22">
        <v>2</v>
      </c>
    </row>
    <row r="2428" spans="19:24">
      <c r="S2428" s="22" t="s">
        <v>2134</v>
      </c>
      <c r="T2428" s="22">
        <v>3</v>
      </c>
      <c r="U2428" s="22">
        <v>2</v>
      </c>
      <c r="V2428" s="22">
        <v>6</v>
      </c>
      <c r="W2428" s="22">
        <v>4</v>
      </c>
      <c r="X2428" s="22">
        <v>3</v>
      </c>
    </row>
    <row r="2429" spans="19:24">
      <c r="S2429" s="22" t="s">
        <v>2134</v>
      </c>
      <c r="T2429" s="22">
        <v>3</v>
      </c>
      <c r="U2429" s="22">
        <v>2</v>
      </c>
      <c r="V2429" s="22">
        <v>6</v>
      </c>
      <c r="W2429" s="22">
        <v>4</v>
      </c>
      <c r="X2429" s="22">
        <v>4</v>
      </c>
    </row>
    <row r="2430" spans="19:24">
      <c r="S2430" s="22" t="s">
        <v>2813</v>
      </c>
      <c r="T2430" s="22">
        <v>3</v>
      </c>
      <c r="U2430" s="22">
        <v>2</v>
      </c>
      <c r="V2430" s="22">
        <v>6</v>
      </c>
      <c r="W2430" s="22">
        <v>5</v>
      </c>
      <c r="X2430" s="22">
        <v>1</v>
      </c>
    </row>
    <row r="2431" spans="19:24">
      <c r="S2431" s="22" t="s">
        <v>2134</v>
      </c>
      <c r="T2431" s="22">
        <v>3</v>
      </c>
      <c r="U2431" s="22">
        <v>2</v>
      </c>
      <c r="V2431" s="22">
        <v>6</v>
      </c>
      <c r="W2431" s="22">
        <v>5</v>
      </c>
      <c r="X2431" s="22">
        <v>2</v>
      </c>
    </row>
    <row r="2432" spans="19:24">
      <c r="S2432" s="22" t="s">
        <v>2134</v>
      </c>
      <c r="T2432" s="22">
        <v>3</v>
      </c>
      <c r="U2432" s="22">
        <v>2</v>
      </c>
      <c r="V2432" s="22">
        <v>6</v>
      </c>
      <c r="W2432" s="22">
        <v>5</v>
      </c>
      <c r="X2432" s="22">
        <v>3</v>
      </c>
    </row>
    <row r="2433" spans="19:24">
      <c r="S2433" s="22" t="s">
        <v>2134</v>
      </c>
      <c r="T2433" s="22">
        <v>3</v>
      </c>
      <c r="U2433" s="22">
        <v>2</v>
      </c>
      <c r="V2433" s="22">
        <v>6</v>
      </c>
      <c r="W2433" s="22">
        <v>5</v>
      </c>
      <c r="X2433" s="22">
        <v>4</v>
      </c>
    </row>
    <row r="2434" spans="19:24">
      <c r="S2434" s="22" t="s">
        <v>2813</v>
      </c>
      <c r="T2434" s="22">
        <v>3</v>
      </c>
      <c r="U2434" s="22">
        <v>2</v>
      </c>
      <c r="V2434" s="22">
        <v>6</v>
      </c>
      <c r="W2434" s="22">
        <v>6</v>
      </c>
      <c r="X2434" s="22">
        <v>1</v>
      </c>
    </row>
    <row r="2435" spans="19:24">
      <c r="S2435" s="22" t="s">
        <v>2134</v>
      </c>
      <c r="T2435" s="22">
        <v>3</v>
      </c>
      <c r="U2435" s="22">
        <v>2</v>
      </c>
      <c r="V2435" s="22">
        <v>6</v>
      </c>
      <c r="W2435" s="22">
        <v>6</v>
      </c>
      <c r="X2435" s="22">
        <v>2</v>
      </c>
    </row>
    <row r="2436" spans="19:24">
      <c r="S2436" s="22" t="s">
        <v>2134</v>
      </c>
      <c r="T2436" s="22">
        <v>3</v>
      </c>
      <c r="U2436" s="22">
        <v>2</v>
      </c>
      <c r="V2436" s="22">
        <v>6</v>
      </c>
      <c r="W2436" s="22">
        <v>6</v>
      </c>
      <c r="X2436" s="22">
        <v>3</v>
      </c>
    </row>
    <row r="2437" spans="19:24">
      <c r="S2437" s="22" t="s">
        <v>2134</v>
      </c>
      <c r="T2437" s="22">
        <v>3</v>
      </c>
      <c r="U2437" s="22">
        <v>2</v>
      </c>
      <c r="V2437" s="22">
        <v>6</v>
      </c>
      <c r="W2437" s="22">
        <v>6</v>
      </c>
      <c r="X2437" s="22">
        <v>4</v>
      </c>
    </row>
    <row r="2438" spans="19:24">
      <c r="S2438" s="22" t="s">
        <v>2813</v>
      </c>
      <c r="T2438" s="22">
        <v>3</v>
      </c>
      <c r="U2438" s="22">
        <v>2</v>
      </c>
      <c r="V2438" s="22">
        <v>6</v>
      </c>
      <c r="W2438" s="22">
        <v>7</v>
      </c>
      <c r="X2438" s="22">
        <v>1</v>
      </c>
    </row>
    <row r="2439" spans="19:24">
      <c r="S2439" s="22" t="s">
        <v>2134</v>
      </c>
      <c r="T2439" s="22">
        <v>3</v>
      </c>
      <c r="U2439" s="22">
        <v>2</v>
      </c>
      <c r="V2439" s="22">
        <v>6</v>
      </c>
      <c r="W2439" s="22">
        <v>7</v>
      </c>
      <c r="X2439" s="22">
        <v>2</v>
      </c>
    </row>
    <row r="2440" spans="19:24">
      <c r="S2440" s="22" t="s">
        <v>2134</v>
      </c>
      <c r="T2440" s="22">
        <v>3</v>
      </c>
      <c r="U2440" s="22">
        <v>2</v>
      </c>
      <c r="V2440" s="22">
        <v>6</v>
      </c>
      <c r="W2440" s="22">
        <v>7</v>
      </c>
      <c r="X2440" s="22">
        <v>3</v>
      </c>
    </row>
    <row r="2441" spans="19:24">
      <c r="S2441" s="22" t="s">
        <v>2134</v>
      </c>
      <c r="T2441" s="22">
        <v>3</v>
      </c>
      <c r="U2441" s="22">
        <v>2</v>
      </c>
      <c r="V2441" s="22">
        <v>6</v>
      </c>
      <c r="W2441" s="22">
        <v>7</v>
      </c>
      <c r="X2441" s="22">
        <v>4</v>
      </c>
    </row>
    <row r="2442" spans="19:24">
      <c r="S2442" s="22" t="s">
        <v>2134</v>
      </c>
      <c r="T2442" s="22">
        <v>3</v>
      </c>
      <c r="U2442" s="22">
        <v>2</v>
      </c>
      <c r="V2442" s="22">
        <v>7</v>
      </c>
      <c r="W2442" s="22">
        <v>1</v>
      </c>
      <c r="X2442" s="22">
        <v>1</v>
      </c>
    </row>
    <row r="2443" spans="19:24">
      <c r="S2443" s="22" t="s">
        <v>2134</v>
      </c>
      <c r="T2443" s="22">
        <v>3</v>
      </c>
      <c r="U2443" s="22">
        <v>2</v>
      </c>
      <c r="V2443" s="22">
        <v>7</v>
      </c>
      <c r="W2443" s="22">
        <v>1</v>
      </c>
      <c r="X2443" s="22">
        <v>2</v>
      </c>
    </row>
    <row r="2444" spans="19:24">
      <c r="S2444" s="22" t="s">
        <v>2134</v>
      </c>
      <c r="T2444" s="22">
        <v>3</v>
      </c>
      <c r="U2444" s="22">
        <v>2</v>
      </c>
      <c r="V2444" s="22">
        <v>7</v>
      </c>
      <c r="W2444" s="22">
        <v>1</v>
      </c>
      <c r="X2444" s="22">
        <v>3</v>
      </c>
    </row>
    <row r="2445" spans="19:24">
      <c r="S2445" s="22" t="s">
        <v>2134</v>
      </c>
      <c r="T2445" s="22">
        <v>3</v>
      </c>
      <c r="U2445" s="22">
        <v>2</v>
      </c>
      <c r="V2445" s="22">
        <v>7</v>
      </c>
      <c r="W2445" s="22">
        <v>1</v>
      </c>
      <c r="X2445" s="22">
        <v>4</v>
      </c>
    </row>
    <row r="2446" spans="19:24">
      <c r="S2446" s="22" t="s">
        <v>2134</v>
      </c>
      <c r="T2446" s="22">
        <v>3</v>
      </c>
      <c r="U2446" s="22">
        <v>2</v>
      </c>
      <c r="V2446" s="22">
        <v>7</v>
      </c>
      <c r="W2446" s="22">
        <v>2</v>
      </c>
      <c r="X2446" s="22">
        <v>1</v>
      </c>
    </row>
    <row r="2447" spans="19:24">
      <c r="S2447" s="22" t="s">
        <v>2134</v>
      </c>
      <c r="T2447" s="22">
        <v>3</v>
      </c>
      <c r="U2447" s="22">
        <v>2</v>
      </c>
      <c r="V2447" s="22">
        <v>7</v>
      </c>
      <c r="W2447" s="22">
        <v>2</v>
      </c>
      <c r="X2447" s="22">
        <v>2</v>
      </c>
    </row>
    <row r="2448" spans="19:24">
      <c r="S2448" s="22" t="s">
        <v>2134</v>
      </c>
      <c r="T2448" s="22">
        <v>3</v>
      </c>
      <c r="U2448" s="22">
        <v>2</v>
      </c>
      <c r="V2448" s="22">
        <v>7</v>
      </c>
      <c r="W2448" s="22">
        <v>2</v>
      </c>
      <c r="X2448" s="22">
        <v>3</v>
      </c>
    </row>
    <row r="2449" spans="19:24">
      <c r="S2449" s="22" t="s">
        <v>2134</v>
      </c>
      <c r="T2449" s="22">
        <v>3</v>
      </c>
      <c r="U2449" s="22">
        <v>2</v>
      </c>
      <c r="V2449" s="22">
        <v>7</v>
      </c>
      <c r="W2449" s="22">
        <v>2</v>
      </c>
      <c r="X2449" s="22">
        <v>4</v>
      </c>
    </row>
    <row r="2450" spans="19:24">
      <c r="S2450" s="22" t="s">
        <v>2134</v>
      </c>
      <c r="T2450" s="22">
        <v>3</v>
      </c>
      <c r="U2450" s="22">
        <v>2</v>
      </c>
      <c r="V2450" s="22">
        <v>7</v>
      </c>
      <c r="W2450" s="22">
        <v>3</v>
      </c>
      <c r="X2450" s="22">
        <v>1</v>
      </c>
    </row>
    <row r="2451" spans="19:24">
      <c r="S2451" s="22" t="s">
        <v>2134</v>
      </c>
      <c r="T2451" s="22">
        <v>3</v>
      </c>
      <c r="U2451" s="22">
        <v>2</v>
      </c>
      <c r="V2451" s="22">
        <v>7</v>
      </c>
      <c r="W2451" s="22">
        <v>3</v>
      </c>
      <c r="X2451" s="22">
        <v>2</v>
      </c>
    </row>
    <row r="2452" spans="19:24">
      <c r="S2452" s="22" t="s">
        <v>2134</v>
      </c>
      <c r="T2452" s="22">
        <v>3</v>
      </c>
      <c r="U2452" s="22">
        <v>2</v>
      </c>
      <c r="V2452" s="22">
        <v>7</v>
      </c>
      <c r="W2452" s="22">
        <v>3</v>
      </c>
      <c r="X2452" s="22">
        <v>3</v>
      </c>
    </row>
    <row r="2453" spans="19:24">
      <c r="S2453" s="22" t="s">
        <v>2134</v>
      </c>
      <c r="T2453" s="22">
        <v>3</v>
      </c>
      <c r="U2453" s="22">
        <v>2</v>
      </c>
      <c r="V2453" s="22">
        <v>7</v>
      </c>
      <c r="W2453" s="22">
        <v>3</v>
      </c>
      <c r="X2453" s="22">
        <v>4</v>
      </c>
    </row>
    <row r="2454" spans="19:24">
      <c r="S2454" s="22" t="s">
        <v>2134</v>
      </c>
      <c r="T2454" s="22">
        <v>3</v>
      </c>
      <c r="U2454" s="22">
        <v>2</v>
      </c>
      <c r="V2454" s="22">
        <v>7</v>
      </c>
      <c r="W2454" s="22">
        <v>4</v>
      </c>
      <c r="X2454" s="22">
        <v>1</v>
      </c>
    </row>
    <row r="2455" spans="19:24">
      <c r="S2455" s="22">
        <v>9091745</v>
      </c>
      <c r="T2455" s="22">
        <v>3</v>
      </c>
      <c r="U2455" s="22">
        <v>2</v>
      </c>
      <c r="V2455" s="22">
        <v>7</v>
      </c>
      <c r="W2455" s="22">
        <v>4</v>
      </c>
      <c r="X2455" s="22">
        <v>2</v>
      </c>
    </row>
    <row r="2456" spans="19:24">
      <c r="S2456" s="22" t="s">
        <v>2134</v>
      </c>
      <c r="T2456" s="22">
        <v>3</v>
      </c>
      <c r="U2456" s="22">
        <v>2</v>
      </c>
      <c r="V2456" s="22">
        <v>7</v>
      </c>
      <c r="W2456" s="22">
        <v>4</v>
      </c>
      <c r="X2456" s="22">
        <v>3</v>
      </c>
    </row>
    <row r="2457" spans="19:24">
      <c r="S2457" s="22" t="s">
        <v>2134</v>
      </c>
      <c r="T2457" s="22">
        <v>3</v>
      </c>
      <c r="U2457" s="22">
        <v>2</v>
      </c>
      <c r="V2457" s="22">
        <v>7</v>
      </c>
      <c r="W2457" s="22">
        <v>4</v>
      </c>
      <c r="X2457" s="22">
        <v>4</v>
      </c>
    </row>
    <row r="2458" spans="19:24">
      <c r="S2458" s="22" t="s">
        <v>2134</v>
      </c>
      <c r="T2458" s="22">
        <v>3</v>
      </c>
      <c r="U2458" s="22">
        <v>2</v>
      </c>
      <c r="V2458" s="22">
        <v>7</v>
      </c>
      <c r="W2458" s="22">
        <v>5</v>
      </c>
      <c r="X2458" s="22">
        <v>1</v>
      </c>
    </row>
    <row r="2459" spans="19:24">
      <c r="S2459" s="22">
        <v>9091746</v>
      </c>
      <c r="T2459" s="22">
        <v>3</v>
      </c>
      <c r="U2459" s="22">
        <v>2</v>
      </c>
      <c r="V2459" s="22">
        <v>7</v>
      </c>
      <c r="W2459" s="22">
        <v>5</v>
      </c>
      <c r="X2459" s="22">
        <v>2</v>
      </c>
    </row>
    <row r="2460" spans="19:24">
      <c r="S2460" s="22" t="s">
        <v>2134</v>
      </c>
      <c r="T2460" s="22">
        <v>3</v>
      </c>
      <c r="U2460" s="22">
        <v>2</v>
      </c>
      <c r="V2460" s="22">
        <v>7</v>
      </c>
      <c r="W2460" s="22">
        <v>5</v>
      </c>
      <c r="X2460" s="22">
        <v>3</v>
      </c>
    </row>
    <row r="2461" spans="19:24">
      <c r="S2461" s="22">
        <v>9091747</v>
      </c>
      <c r="T2461" s="22">
        <v>3</v>
      </c>
      <c r="U2461" s="22">
        <v>2</v>
      </c>
      <c r="V2461" s="22">
        <v>7</v>
      </c>
      <c r="W2461" s="22">
        <v>5</v>
      </c>
      <c r="X2461" s="22">
        <v>4</v>
      </c>
    </row>
    <row r="2462" spans="19:24">
      <c r="S2462" s="22" t="s">
        <v>2134</v>
      </c>
      <c r="T2462" s="22">
        <v>3</v>
      </c>
      <c r="U2462" s="22">
        <v>2</v>
      </c>
      <c r="V2462" s="22">
        <v>7</v>
      </c>
      <c r="W2462" s="22">
        <v>6</v>
      </c>
      <c r="X2462" s="22">
        <v>1</v>
      </c>
    </row>
    <row r="2463" spans="19:24">
      <c r="S2463" s="22" t="s">
        <v>2134</v>
      </c>
      <c r="T2463" s="22">
        <v>3</v>
      </c>
      <c r="U2463" s="22">
        <v>2</v>
      </c>
      <c r="V2463" s="22">
        <v>7</v>
      </c>
      <c r="W2463" s="22">
        <v>6</v>
      </c>
      <c r="X2463" s="22">
        <v>2</v>
      </c>
    </row>
    <row r="2464" spans="19:24">
      <c r="S2464" s="22" t="s">
        <v>2134</v>
      </c>
      <c r="T2464" s="22">
        <v>3</v>
      </c>
      <c r="U2464" s="22">
        <v>2</v>
      </c>
      <c r="V2464" s="22">
        <v>7</v>
      </c>
      <c r="W2464" s="22">
        <v>6</v>
      </c>
      <c r="X2464" s="22">
        <v>3</v>
      </c>
    </row>
    <row r="2465" spans="19:24">
      <c r="S2465" s="22" t="s">
        <v>2134</v>
      </c>
      <c r="T2465" s="22">
        <v>3</v>
      </c>
      <c r="U2465" s="22">
        <v>2</v>
      </c>
      <c r="V2465" s="22">
        <v>7</v>
      </c>
      <c r="W2465" s="22">
        <v>6</v>
      </c>
      <c r="X2465" s="22">
        <v>4</v>
      </c>
    </row>
    <row r="2466" spans="19:24">
      <c r="S2466" s="22" t="s">
        <v>2134</v>
      </c>
      <c r="T2466" s="22">
        <v>3</v>
      </c>
      <c r="U2466" s="22">
        <v>2</v>
      </c>
      <c r="V2466" s="22">
        <v>7</v>
      </c>
      <c r="W2466" s="22">
        <v>7</v>
      </c>
      <c r="X2466" s="22">
        <v>1</v>
      </c>
    </row>
    <row r="2467" spans="19:24">
      <c r="S2467" s="22" t="s">
        <v>2134</v>
      </c>
      <c r="T2467" s="22">
        <v>3</v>
      </c>
      <c r="U2467" s="22">
        <v>2</v>
      </c>
      <c r="V2467" s="22">
        <v>7</v>
      </c>
      <c r="W2467" s="22">
        <v>7</v>
      </c>
      <c r="X2467" s="22">
        <v>2</v>
      </c>
    </row>
    <row r="2468" spans="19:24">
      <c r="S2468" s="22" t="s">
        <v>2134</v>
      </c>
      <c r="T2468" s="22">
        <v>3</v>
      </c>
      <c r="U2468" s="22">
        <v>2</v>
      </c>
      <c r="V2468" s="22">
        <v>7</v>
      </c>
      <c r="W2468" s="22">
        <v>7</v>
      </c>
      <c r="X2468" s="22">
        <v>3</v>
      </c>
    </row>
    <row r="2469" spans="19:24">
      <c r="S2469" s="22" t="s">
        <v>2134</v>
      </c>
      <c r="T2469" s="22">
        <v>3</v>
      </c>
      <c r="U2469" s="22">
        <v>2</v>
      </c>
      <c r="V2469" s="22">
        <v>7</v>
      </c>
      <c r="W2469" s="22">
        <v>7</v>
      </c>
      <c r="X2469" s="22">
        <v>4</v>
      </c>
    </row>
    <row r="2470" spans="19:24">
      <c r="S2470" s="22" t="s">
        <v>2134</v>
      </c>
      <c r="T2470" s="22">
        <v>3</v>
      </c>
      <c r="U2470" s="22">
        <v>2</v>
      </c>
      <c r="V2470" s="22">
        <v>8</v>
      </c>
      <c r="W2470" s="22">
        <v>1</v>
      </c>
      <c r="X2470" s="22">
        <v>1</v>
      </c>
    </row>
    <row r="2471" spans="19:24">
      <c r="S2471" s="22">
        <v>9116394</v>
      </c>
      <c r="T2471" s="22">
        <v>3</v>
      </c>
      <c r="U2471" s="22">
        <v>2</v>
      </c>
      <c r="V2471" s="22">
        <v>8</v>
      </c>
      <c r="W2471" s="22">
        <v>1</v>
      </c>
      <c r="X2471" s="22">
        <v>2</v>
      </c>
    </row>
    <row r="2472" spans="19:24">
      <c r="S2472" s="22" t="s">
        <v>2134</v>
      </c>
      <c r="T2472" s="22">
        <v>3</v>
      </c>
      <c r="U2472" s="22">
        <v>2</v>
      </c>
      <c r="V2472" s="22">
        <v>8</v>
      </c>
      <c r="W2472" s="22">
        <v>1</v>
      </c>
      <c r="X2472" s="22">
        <v>3</v>
      </c>
    </row>
    <row r="2473" spans="19:24">
      <c r="S2473" s="22" t="s">
        <v>2134</v>
      </c>
      <c r="T2473" s="22">
        <v>3</v>
      </c>
      <c r="U2473" s="22">
        <v>2</v>
      </c>
      <c r="V2473" s="22">
        <v>8</v>
      </c>
      <c r="W2473" s="22">
        <v>1</v>
      </c>
      <c r="X2473" s="22">
        <v>4</v>
      </c>
    </row>
    <row r="2474" spans="19:24">
      <c r="S2474" s="22" t="s">
        <v>2813</v>
      </c>
      <c r="T2474" s="22">
        <v>3</v>
      </c>
      <c r="U2474" s="22">
        <v>2</v>
      </c>
      <c r="V2474" s="22">
        <v>8</v>
      </c>
      <c r="W2474" s="22">
        <v>2</v>
      </c>
      <c r="X2474" s="22">
        <v>1</v>
      </c>
    </row>
    <row r="2475" spans="19:24">
      <c r="S2475" s="22" t="s">
        <v>2134</v>
      </c>
      <c r="T2475" s="22">
        <v>3</v>
      </c>
      <c r="U2475" s="22">
        <v>2</v>
      </c>
      <c r="V2475" s="22">
        <v>8</v>
      </c>
      <c r="W2475" s="22">
        <v>2</v>
      </c>
      <c r="X2475" s="22">
        <v>2</v>
      </c>
    </row>
    <row r="2476" spans="19:24">
      <c r="S2476" s="22" t="s">
        <v>2134</v>
      </c>
      <c r="T2476" s="22">
        <v>3</v>
      </c>
      <c r="U2476" s="22">
        <v>2</v>
      </c>
      <c r="V2476" s="22">
        <v>8</v>
      </c>
      <c r="W2476" s="22">
        <v>2</v>
      </c>
      <c r="X2476" s="22">
        <v>3</v>
      </c>
    </row>
    <row r="2477" spans="19:24">
      <c r="S2477" s="22" t="s">
        <v>2134</v>
      </c>
      <c r="T2477" s="22">
        <v>3</v>
      </c>
      <c r="U2477" s="22">
        <v>2</v>
      </c>
      <c r="V2477" s="22">
        <v>8</v>
      </c>
      <c r="W2477" s="22">
        <v>2</v>
      </c>
      <c r="X2477" s="22">
        <v>4</v>
      </c>
    </row>
    <row r="2478" spans="19:24">
      <c r="S2478" s="22" t="s">
        <v>2813</v>
      </c>
      <c r="T2478" s="22">
        <v>3</v>
      </c>
      <c r="U2478" s="22">
        <v>2</v>
      </c>
      <c r="V2478" s="22">
        <v>8</v>
      </c>
      <c r="W2478" s="22">
        <v>3</v>
      </c>
      <c r="X2478" s="22">
        <v>1</v>
      </c>
    </row>
    <row r="2479" spans="19:24">
      <c r="S2479" s="22" t="s">
        <v>2134</v>
      </c>
      <c r="T2479" s="22">
        <v>3</v>
      </c>
      <c r="U2479" s="22">
        <v>2</v>
      </c>
      <c r="V2479" s="22">
        <v>8</v>
      </c>
      <c r="W2479" s="22">
        <v>3</v>
      </c>
      <c r="X2479" s="22">
        <v>2</v>
      </c>
    </row>
    <row r="2480" spans="19:24">
      <c r="S2480" s="22" t="s">
        <v>2134</v>
      </c>
      <c r="T2480" s="22">
        <v>3</v>
      </c>
      <c r="U2480" s="22">
        <v>2</v>
      </c>
      <c r="V2480" s="22">
        <v>8</v>
      </c>
      <c r="W2480" s="22">
        <v>3</v>
      </c>
      <c r="X2480" s="22">
        <v>3</v>
      </c>
    </row>
    <row r="2481" spans="19:24">
      <c r="S2481" s="22" t="s">
        <v>2134</v>
      </c>
      <c r="T2481" s="22">
        <v>3</v>
      </c>
      <c r="U2481" s="22">
        <v>2</v>
      </c>
      <c r="V2481" s="22">
        <v>8</v>
      </c>
      <c r="W2481" s="22">
        <v>3</v>
      </c>
      <c r="X2481" s="22">
        <v>4</v>
      </c>
    </row>
    <row r="2482" spans="19:24">
      <c r="S2482" s="22" t="s">
        <v>2813</v>
      </c>
      <c r="T2482" s="22">
        <v>3</v>
      </c>
      <c r="U2482" s="22">
        <v>2</v>
      </c>
      <c r="V2482" s="22">
        <v>8</v>
      </c>
      <c r="W2482" s="22">
        <v>4</v>
      </c>
      <c r="X2482" s="22">
        <v>1</v>
      </c>
    </row>
    <row r="2483" spans="19:24">
      <c r="S2483" s="22" t="s">
        <v>2134</v>
      </c>
      <c r="T2483" s="22">
        <v>3</v>
      </c>
      <c r="U2483" s="22">
        <v>2</v>
      </c>
      <c r="V2483" s="22">
        <v>8</v>
      </c>
      <c r="W2483" s="22">
        <v>4</v>
      </c>
      <c r="X2483" s="22">
        <v>2</v>
      </c>
    </row>
    <row r="2484" spans="19:24">
      <c r="S2484" s="22" t="s">
        <v>2134</v>
      </c>
      <c r="T2484" s="22">
        <v>3</v>
      </c>
      <c r="U2484" s="22">
        <v>2</v>
      </c>
      <c r="V2484" s="22">
        <v>8</v>
      </c>
      <c r="W2484" s="22">
        <v>4</v>
      </c>
      <c r="X2484" s="22">
        <v>3</v>
      </c>
    </row>
    <row r="2485" spans="19:24">
      <c r="S2485" s="22" t="s">
        <v>2134</v>
      </c>
      <c r="T2485" s="22">
        <v>3</v>
      </c>
      <c r="U2485" s="22">
        <v>2</v>
      </c>
      <c r="V2485" s="22">
        <v>8</v>
      </c>
      <c r="W2485" s="22">
        <v>4</v>
      </c>
      <c r="X2485" s="22">
        <v>4</v>
      </c>
    </row>
    <row r="2486" spans="19:24">
      <c r="S2486" s="22" t="s">
        <v>2813</v>
      </c>
      <c r="T2486" s="22">
        <v>3</v>
      </c>
      <c r="U2486" s="22">
        <v>2</v>
      </c>
      <c r="V2486" s="22">
        <v>8</v>
      </c>
      <c r="W2486" s="22">
        <v>5</v>
      </c>
      <c r="X2486" s="22">
        <v>1</v>
      </c>
    </row>
    <row r="2487" spans="19:24">
      <c r="S2487" s="22" t="s">
        <v>2134</v>
      </c>
      <c r="T2487" s="22">
        <v>3</v>
      </c>
      <c r="U2487" s="22">
        <v>2</v>
      </c>
      <c r="V2487" s="22">
        <v>8</v>
      </c>
      <c r="W2487" s="22">
        <v>5</v>
      </c>
      <c r="X2487" s="22">
        <v>2</v>
      </c>
    </row>
    <row r="2488" spans="19:24">
      <c r="S2488" s="22" t="s">
        <v>2134</v>
      </c>
      <c r="T2488" s="22">
        <v>3</v>
      </c>
      <c r="U2488" s="22">
        <v>2</v>
      </c>
      <c r="V2488" s="22">
        <v>8</v>
      </c>
      <c r="W2488" s="22">
        <v>5</v>
      </c>
      <c r="X2488" s="22">
        <v>3</v>
      </c>
    </row>
    <row r="2489" spans="19:24">
      <c r="S2489" s="22" t="s">
        <v>2134</v>
      </c>
      <c r="T2489" s="22">
        <v>3</v>
      </c>
      <c r="U2489" s="22">
        <v>2</v>
      </c>
      <c r="V2489" s="22">
        <v>8</v>
      </c>
      <c r="W2489" s="22">
        <v>5</v>
      </c>
      <c r="X2489" s="22">
        <v>4</v>
      </c>
    </row>
    <row r="2490" spans="19:24">
      <c r="S2490" s="22" t="s">
        <v>2813</v>
      </c>
      <c r="T2490" s="22">
        <v>3</v>
      </c>
      <c r="U2490" s="22">
        <v>2</v>
      </c>
      <c r="V2490" s="22">
        <v>8</v>
      </c>
      <c r="W2490" s="22">
        <v>6</v>
      </c>
      <c r="X2490" s="22">
        <v>1</v>
      </c>
    </row>
    <row r="2491" spans="19:24">
      <c r="S2491" s="22" t="s">
        <v>2134</v>
      </c>
      <c r="T2491" s="22">
        <v>3</v>
      </c>
      <c r="U2491" s="22">
        <v>2</v>
      </c>
      <c r="V2491" s="22">
        <v>8</v>
      </c>
      <c r="W2491" s="22">
        <v>6</v>
      </c>
      <c r="X2491" s="22">
        <v>2</v>
      </c>
    </row>
    <row r="2492" spans="19:24">
      <c r="S2492" s="22" t="s">
        <v>2134</v>
      </c>
      <c r="T2492" s="22">
        <v>3</v>
      </c>
      <c r="U2492" s="22">
        <v>2</v>
      </c>
      <c r="V2492" s="22">
        <v>8</v>
      </c>
      <c r="W2492" s="22">
        <v>6</v>
      </c>
      <c r="X2492" s="22">
        <v>3</v>
      </c>
    </row>
    <row r="2493" spans="19:24">
      <c r="S2493" s="22" t="s">
        <v>2134</v>
      </c>
      <c r="T2493" s="22">
        <v>3</v>
      </c>
      <c r="U2493" s="22">
        <v>2</v>
      </c>
      <c r="V2493" s="22">
        <v>8</v>
      </c>
      <c r="W2493" s="22">
        <v>6</v>
      </c>
      <c r="X2493" s="22">
        <v>4</v>
      </c>
    </row>
    <row r="2494" spans="19:24">
      <c r="S2494" s="22" t="s">
        <v>2813</v>
      </c>
      <c r="T2494" s="22">
        <v>3</v>
      </c>
      <c r="U2494" s="22">
        <v>2</v>
      </c>
      <c r="V2494" s="22">
        <v>8</v>
      </c>
      <c r="W2494" s="22">
        <v>7</v>
      </c>
      <c r="X2494" s="22">
        <v>1</v>
      </c>
    </row>
    <row r="2495" spans="19:24">
      <c r="S2495" s="22" t="s">
        <v>2134</v>
      </c>
      <c r="T2495" s="22">
        <v>3</v>
      </c>
      <c r="U2495" s="22">
        <v>2</v>
      </c>
      <c r="V2495" s="22">
        <v>8</v>
      </c>
      <c r="W2495" s="22">
        <v>7</v>
      </c>
      <c r="X2495" s="22">
        <v>2</v>
      </c>
    </row>
    <row r="2496" spans="19:24">
      <c r="S2496" s="22" t="s">
        <v>2134</v>
      </c>
      <c r="T2496" s="22">
        <v>3</v>
      </c>
      <c r="U2496" s="22">
        <v>2</v>
      </c>
      <c r="V2496" s="22">
        <v>8</v>
      </c>
      <c r="W2496" s="22">
        <v>7</v>
      </c>
      <c r="X2496" s="22">
        <v>3</v>
      </c>
    </row>
    <row r="2497" spans="19:24">
      <c r="S2497" s="22" t="s">
        <v>2134</v>
      </c>
      <c r="T2497" s="22">
        <v>3</v>
      </c>
      <c r="U2497" s="22">
        <v>2</v>
      </c>
      <c r="V2497" s="22">
        <v>8</v>
      </c>
      <c r="W2497" s="22">
        <v>7</v>
      </c>
      <c r="X2497" s="22">
        <v>4</v>
      </c>
    </row>
    <row r="2498" spans="19:24">
      <c r="S2498" s="22" t="s">
        <v>2134</v>
      </c>
      <c r="T2498" s="22">
        <v>3</v>
      </c>
      <c r="U2498" s="22">
        <v>2</v>
      </c>
      <c r="V2498" s="22">
        <v>9</v>
      </c>
      <c r="W2498" s="22">
        <v>1</v>
      </c>
      <c r="X2498" s="22">
        <v>1</v>
      </c>
    </row>
    <row r="2499" spans="19:24">
      <c r="S2499" s="22" t="s">
        <v>2134</v>
      </c>
      <c r="T2499" s="22">
        <v>3</v>
      </c>
      <c r="U2499" s="22">
        <v>2</v>
      </c>
      <c r="V2499" s="22">
        <v>9</v>
      </c>
      <c r="W2499" s="22">
        <v>1</v>
      </c>
      <c r="X2499" s="22">
        <v>2</v>
      </c>
    </row>
    <row r="2500" spans="19:24">
      <c r="S2500" s="22" t="s">
        <v>2134</v>
      </c>
      <c r="T2500" s="22">
        <v>3</v>
      </c>
      <c r="U2500" s="22">
        <v>2</v>
      </c>
      <c r="V2500" s="22">
        <v>9</v>
      </c>
      <c r="W2500" s="22">
        <v>1</v>
      </c>
      <c r="X2500" s="22">
        <v>3</v>
      </c>
    </row>
    <row r="2501" spans="19:24">
      <c r="S2501" s="22" t="s">
        <v>2134</v>
      </c>
      <c r="T2501" s="22">
        <v>3</v>
      </c>
      <c r="U2501" s="22">
        <v>2</v>
      </c>
      <c r="V2501" s="22">
        <v>9</v>
      </c>
      <c r="W2501" s="22">
        <v>1</v>
      </c>
      <c r="X2501" s="22">
        <v>4</v>
      </c>
    </row>
    <row r="2502" spans="19:24">
      <c r="S2502" s="22" t="s">
        <v>2813</v>
      </c>
      <c r="T2502" s="22">
        <v>3</v>
      </c>
      <c r="U2502" s="22">
        <v>2</v>
      </c>
      <c r="V2502" s="22">
        <v>9</v>
      </c>
      <c r="W2502" s="22">
        <v>2</v>
      </c>
      <c r="X2502" s="22">
        <v>1</v>
      </c>
    </row>
    <row r="2503" spans="19:24">
      <c r="S2503" s="22" t="s">
        <v>2134</v>
      </c>
      <c r="T2503" s="22">
        <v>3</v>
      </c>
      <c r="U2503" s="22">
        <v>2</v>
      </c>
      <c r="V2503" s="22">
        <v>9</v>
      </c>
      <c r="W2503" s="22">
        <v>2</v>
      </c>
      <c r="X2503" s="22">
        <v>2</v>
      </c>
    </row>
    <row r="2504" spans="19:24">
      <c r="S2504" s="22" t="s">
        <v>2134</v>
      </c>
      <c r="T2504" s="22">
        <v>3</v>
      </c>
      <c r="U2504" s="22">
        <v>2</v>
      </c>
      <c r="V2504" s="22">
        <v>9</v>
      </c>
      <c r="W2504" s="22">
        <v>2</v>
      </c>
      <c r="X2504" s="22">
        <v>3</v>
      </c>
    </row>
    <row r="2505" spans="19:24">
      <c r="S2505" s="22" t="s">
        <v>2134</v>
      </c>
      <c r="T2505" s="22">
        <v>3</v>
      </c>
      <c r="U2505" s="22">
        <v>2</v>
      </c>
      <c r="V2505" s="22">
        <v>9</v>
      </c>
      <c r="W2505" s="22">
        <v>2</v>
      </c>
      <c r="X2505" s="22">
        <v>4</v>
      </c>
    </row>
    <row r="2506" spans="19:24">
      <c r="S2506" s="22" t="s">
        <v>2813</v>
      </c>
      <c r="T2506" s="22">
        <v>3</v>
      </c>
      <c r="U2506" s="22">
        <v>2</v>
      </c>
      <c r="V2506" s="22">
        <v>9</v>
      </c>
      <c r="W2506" s="22">
        <v>3</v>
      </c>
      <c r="X2506" s="22">
        <v>1</v>
      </c>
    </row>
    <row r="2507" spans="19:24">
      <c r="S2507" s="22" t="s">
        <v>2134</v>
      </c>
      <c r="T2507" s="22">
        <v>3</v>
      </c>
      <c r="U2507" s="22">
        <v>2</v>
      </c>
      <c r="V2507" s="22">
        <v>9</v>
      </c>
      <c r="W2507" s="22">
        <v>3</v>
      </c>
      <c r="X2507" s="22">
        <v>2</v>
      </c>
    </row>
    <row r="2508" spans="19:24">
      <c r="S2508" s="22" t="s">
        <v>2134</v>
      </c>
      <c r="T2508" s="22">
        <v>3</v>
      </c>
      <c r="U2508" s="22">
        <v>2</v>
      </c>
      <c r="V2508" s="22">
        <v>9</v>
      </c>
      <c r="W2508" s="22">
        <v>3</v>
      </c>
      <c r="X2508" s="22">
        <v>3</v>
      </c>
    </row>
    <row r="2509" spans="19:24">
      <c r="S2509" s="22" t="s">
        <v>2134</v>
      </c>
      <c r="T2509" s="22">
        <v>3</v>
      </c>
      <c r="U2509" s="22">
        <v>2</v>
      </c>
      <c r="V2509" s="22">
        <v>9</v>
      </c>
      <c r="W2509" s="22">
        <v>3</v>
      </c>
      <c r="X2509" s="22">
        <v>4</v>
      </c>
    </row>
    <row r="2510" spans="19:24">
      <c r="S2510" s="22" t="s">
        <v>2813</v>
      </c>
      <c r="T2510" s="22">
        <v>3</v>
      </c>
      <c r="U2510" s="22">
        <v>2</v>
      </c>
      <c r="V2510" s="22">
        <v>9</v>
      </c>
      <c r="W2510" s="22">
        <v>4</v>
      </c>
      <c r="X2510" s="22">
        <v>1</v>
      </c>
    </row>
    <row r="2511" spans="19:24">
      <c r="S2511" s="22" t="s">
        <v>2134</v>
      </c>
      <c r="T2511" s="22">
        <v>3</v>
      </c>
      <c r="U2511" s="22">
        <v>2</v>
      </c>
      <c r="V2511" s="22">
        <v>9</v>
      </c>
      <c r="W2511" s="22">
        <v>4</v>
      </c>
      <c r="X2511" s="22">
        <v>2</v>
      </c>
    </row>
    <row r="2512" spans="19:24">
      <c r="S2512" s="22" t="s">
        <v>2134</v>
      </c>
      <c r="T2512" s="22">
        <v>3</v>
      </c>
      <c r="U2512" s="22">
        <v>2</v>
      </c>
      <c r="V2512" s="22">
        <v>9</v>
      </c>
      <c r="W2512" s="22">
        <v>4</v>
      </c>
      <c r="X2512" s="22">
        <v>3</v>
      </c>
    </row>
    <row r="2513" spans="19:24">
      <c r="S2513" s="22" t="s">
        <v>2134</v>
      </c>
      <c r="T2513" s="22">
        <v>3</v>
      </c>
      <c r="U2513" s="22">
        <v>2</v>
      </c>
      <c r="V2513" s="22">
        <v>9</v>
      </c>
      <c r="W2513" s="22">
        <v>4</v>
      </c>
      <c r="X2513" s="22">
        <v>4</v>
      </c>
    </row>
    <row r="2514" spans="19:24">
      <c r="S2514" s="22" t="s">
        <v>2813</v>
      </c>
      <c r="T2514" s="22">
        <v>3</v>
      </c>
      <c r="U2514" s="22">
        <v>2</v>
      </c>
      <c r="V2514" s="22">
        <v>9</v>
      </c>
      <c r="W2514" s="22">
        <v>5</v>
      </c>
      <c r="X2514" s="22">
        <v>1</v>
      </c>
    </row>
    <row r="2515" spans="19:24">
      <c r="S2515" s="22" t="s">
        <v>2134</v>
      </c>
      <c r="T2515" s="22">
        <v>3</v>
      </c>
      <c r="U2515" s="22">
        <v>2</v>
      </c>
      <c r="V2515" s="22">
        <v>9</v>
      </c>
      <c r="W2515" s="22">
        <v>5</v>
      </c>
      <c r="X2515" s="22">
        <v>2</v>
      </c>
    </row>
    <row r="2516" spans="19:24">
      <c r="S2516" s="22" t="s">
        <v>2134</v>
      </c>
      <c r="T2516" s="22">
        <v>3</v>
      </c>
      <c r="U2516" s="22">
        <v>2</v>
      </c>
      <c r="V2516" s="22">
        <v>9</v>
      </c>
      <c r="W2516" s="22">
        <v>5</v>
      </c>
      <c r="X2516" s="22">
        <v>3</v>
      </c>
    </row>
    <row r="2517" spans="19:24">
      <c r="S2517" s="22" t="s">
        <v>2134</v>
      </c>
      <c r="T2517" s="22">
        <v>3</v>
      </c>
      <c r="U2517" s="22">
        <v>2</v>
      </c>
      <c r="V2517" s="22">
        <v>9</v>
      </c>
      <c r="W2517" s="22">
        <v>5</v>
      </c>
      <c r="X2517" s="22">
        <v>4</v>
      </c>
    </row>
    <row r="2518" spans="19:24">
      <c r="S2518" s="22" t="s">
        <v>2813</v>
      </c>
      <c r="T2518" s="22">
        <v>3</v>
      </c>
      <c r="U2518" s="22">
        <v>2</v>
      </c>
      <c r="V2518" s="22">
        <v>9</v>
      </c>
      <c r="W2518" s="22">
        <v>6</v>
      </c>
      <c r="X2518" s="22">
        <v>1</v>
      </c>
    </row>
    <row r="2519" spans="19:24">
      <c r="S2519" s="22" t="s">
        <v>2134</v>
      </c>
      <c r="T2519" s="22">
        <v>3</v>
      </c>
      <c r="U2519" s="22">
        <v>2</v>
      </c>
      <c r="V2519" s="22">
        <v>9</v>
      </c>
      <c r="W2519" s="22">
        <v>6</v>
      </c>
      <c r="X2519" s="22">
        <v>2</v>
      </c>
    </row>
    <row r="2520" spans="19:24">
      <c r="S2520" s="22" t="s">
        <v>2134</v>
      </c>
      <c r="T2520" s="22">
        <v>3</v>
      </c>
      <c r="U2520" s="22">
        <v>2</v>
      </c>
      <c r="V2520" s="22">
        <v>9</v>
      </c>
      <c r="W2520" s="22">
        <v>6</v>
      </c>
      <c r="X2520" s="22">
        <v>3</v>
      </c>
    </row>
    <row r="2521" spans="19:24">
      <c r="S2521" s="22" t="s">
        <v>2134</v>
      </c>
      <c r="T2521" s="22">
        <v>3</v>
      </c>
      <c r="U2521" s="22">
        <v>2</v>
      </c>
      <c r="V2521" s="22">
        <v>9</v>
      </c>
      <c r="W2521" s="22">
        <v>6</v>
      </c>
      <c r="X2521" s="22">
        <v>4</v>
      </c>
    </row>
    <row r="2522" spans="19:24">
      <c r="S2522" s="22" t="s">
        <v>2813</v>
      </c>
      <c r="T2522" s="22">
        <v>3</v>
      </c>
      <c r="U2522" s="22">
        <v>2</v>
      </c>
      <c r="V2522" s="22">
        <v>9</v>
      </c>
      <c r="W2522" s="22">
        <v>7</v>
      </c>
      <c r="X2522" s="22">
        <v>1</v>
      </c>
    </row>
    <row r="2523" spans="19:24">
      <c r="S2523" s="22" t="s">
        <v>2134</v>
      </c>
      <c r="T2523" s="22">
        <v>3</v>
      </c>
      <c r="U2523" s="22">
        <v>2</v>
      </c>
      <c r="V2523" s="22">
        <v>9</v>
      </c>
      <c r="W2523" s="22">
        <v>7</v>
      </c>
      <c r="X2523" s="22">
        <v>2</v>
      </c>
    </row>
    <row r="2524" spans="19:24">
      <c r="S2524" s="22" t="s">
        <v>2134</v>
      </c>
      <c r="T2524" s="22">
        <v>3</v>
      </c>
      <c r="U2524" s="22">
        <v>2</v>
      </c>
      <c r="V2524" s="22">
        <v>9</v>
      </c>
      <c r="W2524" s="22">
        <v>7</v>
      </c>
      <c r="X2524" s="22">
        <v>3</v>
      </c>
    </row>
    <row r="2525" spans="19:24">
      <c r="S2525" s="22" t="s">
        <v>2134</v>
      </c>
      <c r="T2525" s="22">
        <v>3</v>
      </c>
      <c r="U2525" s="22">
        <v>2</v>
      </c>
      <c r="V2525" s="22">
        <v>9</v>
      </c>
      <c r="W2525" s="22">
        <v>7</v>
      </c>
      <c r="X2525" s="22">
        <v>4</v>
      </c>
    </row>
    <row r="2526" spans="19:24">
      <c r="S2526" s="22" t="s">
        <v>2647</v>
      </c>
      <c r="T2526" s="22">
        <v>3</v>
      </c>
      <c r="U2526" s="22">
        <v>3</v>
      </c>
      <c r="V2526" s="22">
        <v>1</v>
      </c>
      <c r="W2526" s="22">
        <v>1</v>
      </c>
      <c r="X2526" s="22">
        <v>1</v>
      </c>
    </row>
    <row r="2527" spans="19:24">
      <c r="S2527" s="22" t="s">
        <v>2134</v>
      </c>
      <c r="T2527" s="22">
        <v>3</v>
      </c>
      <c r="U2527" s="22">
        <v>3</v>
      </c>
      <c r="V2527" s="22">
        <v>1</v>
      </c>
      <c r="W2527" s="22">
        <v>1</v>
      </c>
      <c r="X2527" s="22">
        <v>2</v>
      </c>
    </row>
    <row r="2528" spans="19:24">
      <c r="S2528" s="22" t="s">
        <v>2134</v>
      </c>
      <c r="T2528" s="22">
        <v>3</v>
      </c>
      <c r="U2528" s="22">
        <v>3</v>
      </c>
      <c r="V2528" s="22">
        <v>1</v>
      </c>
      <c r="W2528" s="22">
        <v>1</v>
      </c>
      <c r="X2528" s="22">
        <v>3</v>
      </c>
    </row>
    <row r="2529" spans="19:24">
      <c r="S2529" s="22" t="s">
        <v>2134</v>
      </c>
      <c r="T2529" s="22">
        <v>3</v>
      </c>
      <c r="U2529" s="22">
        <v>3</v>
      </c>
      <c r="V2529" s="22">
        <v>1</v>
      </c>
      <c r="W2529" s="22">
        <v>1</v>
      </c>
      <c r="X2529" s="22">
        <v>4</v>
      </c>
    </row>
    <row r="2530" spans="19:24">
      <c r="S2530" s="22" t="s">
        <v>2134</v>
      </c>
      <c r="T2530" s="22">
        <v>3</v>
      </c>
      <c r="U2530" s="22">
        <v>3</v>
      </c>
      <c r="V2530" s="22">
        <v>1</v>
      </c>
      <c r="W2530" s="22">
        <v>2</v>
      </c>
      <c r="X2530" s="22">
        <v>1</v>
      </c>
    </row>
    <row r="2531" spans="19:24">
      <c r="S2531" s="22" t="s">
        <v>2134</v>
      </c>
      <c r="T2531" s="22">
        <v>3</v>
      </c>
      <c r="U2531" s="22">
        <v>3</v>
      </c>
      <c r="V2531" s="22">
        <v>1</v>
      </c>
      <c r="W2531" s="22">
        <v>2</v>
      </c>
      <c r="X2531" s="22">
        <v>2</v>
      </c>
    </row>
    <row r="2532" spans="19:24">
      <c r="S2532" s="22" t="s">
        <v>2134</v>
      </c>
      <c r="T2532" s="22">
        <v>3</v>
      </c>
      <c r="U2532" s="22">
        <v>3</v>
      </c>
      <c r="V2532" s="22">
        <v>1</v>
      </c>
      <c r="W2532" s="22">
        <v>2</v>
      </c>
      <c r="X2532" s="22">
        <v>3</v>
      </c>
    </row>
    <row r="2533" spans="19:24">
      <c r="S2533" s="22" t="s">
        <v>2134</v>
      </c>
      <c r="T2533" s="22">
        <v>3</v>
      </c>
      <c r="U2533" s="22">
        <v>3</v>
      </c>
      <c r="V2533" s="22">
        <v>1</v>
      </c>
      <c r="W2533" s="22">
        <v>2</v>
      </c>
      <c r="X2533" s="22">
        <v>4</v>
      </c>
    </row>
    <row r="2534" spans="19:24">
      <c r="S2534" s="22" t="s">
        <v>2134</v>
      </c>
      <c r="T2534" s="22">
        <v>3</v>
      </c>
      <c r="U2534" s="22">
        <v>3</v>
      </c>
      <c r="V2534" s="22">
        <v>1</v>
      </c>
      <c r="W2534" s="22">
        <v>3</v>
      </c>
      <c r="X2534" s="22">
        <v>1</v>
      </c>
    </row>
    <row r="2535" spans="19:24">
      <c r="S2535" s="22" t="s">
        <v>2134</v>
      </c>
      <c r="T2535" s="22">
        <v>3</v>
      </c>
      <c r="U2535" s="22">
        <v>3</v>
      </c>
      <c r="V2535" s="22">
        <v>1</v>
      </c>
      <c r="W2535" s="22">
        <v>3</v>
      </c>
      <c r="X2535" s="22">
        <v>2</v>
      </c>
    </row>
    <row r="2536" spans="19:24">
      <c r="S2536" s="22" t="s">
        <v>2134</v>
      </c>
      <c r="T2536" s="22">
        <v>3</v>
      </c>
      <c r="U2536" s="22">
        <v>3</v>
      </c>
      <c r="V2536" s="22">
        <v>1</v>
      </c>
      <c r="W2536" s="22">
        <v>3</v>
      </c>
      <c r="X2536" s="22">
        <v>3</v>
      </c>
    </row>
    <row r="2537" spans="19:24">
      <c r="S2537" s="22" t="s">
        <v>2134</v>
      </c>
      <c r="T2537" s="22">
        <v>3</v>
      </c>
      <c r="U2537" s="22">
        <v>3</v>
      </c>
      <c r="V2537" s="22">
        <v>1</v>
      </c>
      <c r="W2537" s="22">
        <v>3</v>
      </c>
      <c r="X2537" s="22">
        <v>4</v>
      </c>
    </row>
    <row r="2538" spans="19:24">
      <c r="S2538" s="22" t="s">
        <v>2134</v>
      </c>
      <c r="T2538" s="22">
        <v>3</v>
      </c>
      <c r="U2538" s="22">
        <v>3</v>
      </c>
      <c r="V2538" s="22">
        <v>1</v>
      </c>
      <c r="W2538" s="22">
        <v>4</v>
      </c>
      <c r="X2538" s="22">
        <v>1</v>
      </c>
    </row>
    <row r="2539" spans="19:24">
      <c r="S2539" s="22" t="s">
        <v>2134</v>
      </c>
      <c r="T2539" s="22">
        <v>3</v>
      </c>
      <c r="U2539" s="22">
        <v>3</v>
      </c>
      <c r="V2539" s="22">
        <v>1</v>
      </c>
      <c r="W2539" s="22">
        <v>4</v>
      </c>
      <c r="X2539" s="22">
        <v>2</v>
      </c>
    </row>
    <row r="2540" spans="19:24">
      <c r="S2540" s="22" t="s">
        <v>2134</v>
      </c>
      <c r="T2540" s="22">
        <v>3</v>
      </c>
      <c r="U2540" s="22">
        <v>3</v>
      </c>
      <c r="V2540" s="22">
        <v>1</v>
      </c>
      <c r="W2540" s="22">
        <v>4</v>
      </c>
      <c r="X2540" s="22">
        <v>3</v>
      </c>
    </row>
    <row r="2541" spans="19:24">
      <c r="S2541" s="22" t="s">
        <v>2134</v>
      </c>
      <c r="T2541" s="22">
        <v>3</v>
      </c>
      <c r="U2541" s="22">
        <v>3</v>
      </c>
      <c r="V2541" s="22">
        <v>1</v>
      </c>
      <c r="W2541" s="22">
        <v>4</v>
      </c>
      <c r="X2541" s="22">
        <v>4</v>
      </c>
    </row>
    <row r="2542" spans="19:24">
      <c r="S2542" s="22" t="s">
        <v>2134</v>
      </c>
      <c r="T2542" s="22">
        <v>3</v>
      </c>
      <c r="U2542" s="22">
        <v>3</v>
      </c>
      <c r="V2542" s="22">
        <v>1</v>
      </c>
      <c r="W2542" s="22">
        <v>5</v>
      </c>
      <c r="X2542" s="22">
        <v>1</v>
      </c>
    </row>
    <row r="2543" spans="19:24">
      <c r="S2543" s="22" t="s">
        <v>2134</v>
      </c>
      <c r="T2543" s="22">
        <v>3</v>
      </c>
      <c r="U2543" s="22">
        <v>3</v>
      </c>
      <c r="V2543" s="22">
        <v>1</v>
      </c>
      <c r="W2543" s="22">
        <v>5</v>
      </c>
      <c r="X2543" s="22">
        <v>2</v>
      </c>
    </row>
    <row r="2544" spans="19:24">
      <c r="S2544" s="22" t="s">
        <v>2134</v>
      </c>
      <c r="T2544" s="22">
        <v>3</v>
      </c>
      <c r="U2544" s="22">
        <v>3</v>
      </c>
      <c r="V2544" s="22">
        <v>1</v>
      </c>
      <c r="W2544" s="22">
        <v>5</v>
      </c>
      <c r="X2544" s="22">
        <v>3</v>
      </c>
    </row>
    <row r="2545" spans="19:24">
      <c r="S2545" s="22" t="s">
        <v>2134</v>
      </c>
      <c r="T2545" s="22">
        <v>3</v>
      </c>
      <c r="U2545" s="22">
        <v>3</v>
      </c>
      <c r="V2545" s="22">
        <v>1</v>
      </c>
      <c r="W2545" s="22">
        <v>5</v>
      </c>
      <c r="X2545" s="22">
        <v>4</v>
      </c>
    </row>
    <row r="2546" spans="19:24">
      <c r="S2546" s="22" t="s">
        <v>2134</v>
      </c>
      <c r="T2546" s="22">
        <v>3</v>
      </c>
      <c r="U2546" s="22">
        <v>3</v>
      </c>
      <c r="V2546" s="22">
        <v>1</v>
      </c>
      <c r="W2546" s="22">
        <v>6</v>
      </c>
      <c r="X2546" s="22">
        <v>1</v>
      </c>
    </row>
    <row r="2547" spans="19:24">
      <c r="S2547" s="22" t="s">
        <v>2134</v>
      </c>
      <c r="T2547" s="22">
        <v>3</v>
      </c>
      <c r="U2547" s="22">
        <v>3</v>
      </c>
      <c r="V2547" s="22">
        <v>1</v>
      </c>
      <c r="W2547" s="22">
        <v>6</v>
      </c>
      <c r="X2547" s="22">
        <v>2</v>
      </c>
    </row>
    <row r="2548" spans="19:24">
      <c r="S2548" s="22" t="s">
        <v>2134</v>
      </c>
      <c r="T2548" s="22">
        <v>3</v>
      </c>
      <c r="U2548" s="22">
        <v>3</v>
      </c>
      <c r="V2548" s="22">
        <v>1</v>
      </c>
      <c r="W2548" s="22">
        <v>6</v>
      </c>
      <c r="X2548" s="22">
        <v>3</v>
      </c>
    </row>
    <row r="2549" spans="19:24">
      <c r="S2549" s="22" t="s">
        <v>2134</v>
      </c>
      <c r="T2549" s="22">
        <v>3</v>
      </c>
      <c r="U2549" s="22">
        <v>3</v>
      </c>
      <c r="V2549" s="22">
        <v>1</v>
      </c>
      <c r="W2549" s="22">
        <v>6</v>
      </c>
      <c r="X2549" s="22">
        <v>4</v>
      </c>
    </row>
    <row r="2550" spans="19:24">
      <c r="S2550" s="22" t="s">
        <v>2134</v>
      </c>
      <c r="T2550" s="22">
        <v>3</v>
      </c>
      <c r="U2550" s="22">
        <v>3</v>
      </c>
      <c r="V2550" s="22">
        <v>1</v>
      </c>
      <c r="W2550" s="22">
        <v>7</v>
      </c>
      <c r="X2550" s="22">
        <v>1</v>
      </c>
    </row>
    <row r="2551" spans="19:24">
      <c r="S2551" s="22" t="s">
        <v>2134</v>
      </c>
      <c r="T2551" s="22">
        <v>3</v>
      </c>
      <c r="U2551" s="22">
        <v>3</v>
      </c>
      <c r="V2551" s="22">
        <v>1</v>
      </c>
      <c r="W2551" s="22">
        <v>7</v>
      </c>
      <c r="X2551" s="22">
        <v>2</v>
      </c>
    </row>
    <row r="2552" spans="19:24">
      <c r="S2552" s="22" t="s">
        <v>2134</v>
      </c>
      <c r="T2552" s="22">
        <v>3</v>
      </c>
      <c r="U2552" s="22">
        <v>3</v>
      </c>
      <c r="V2552" s="22">
        <v>1</v>
      </c>
      <c r="W2552" s="22">
        <v>7</v>
      </c>
      <c r="X2552" s="22">
        <v>3</v>
      </c>
    </row>
    <row r="2553" spans="19:24">
      <c r="S2553" s="22" t="s">
        <v>2134</v>
      </c>
      <c r="T2553" s="22">
        <v>3</v>
      </c>
      <c r="U2553" s="22">
        <v>3</v>
      </c>
      <c r="V2553" s="22">
        <v>1</v>
      </c>
      <c r="W2553" s="22">
        <v>7</v>
      </c>
      <c r="X2553" s="22">
        <v>4</v>
      </c>
    </row>
    <row r="2554" spans="19:24">
      <c r="S2554" s="22" t="s">
        <v>2134</v>
      </c>
      <c r="T2554" s="22">
        <v>3</v>
      </c>
      <c r="U2554" s="22">
        <v>3</v>
      </c>
      <c r="V2554" s="22">
        <v>2</v>
      </c>
      <c r="W2554" s="22">
        <v>1</v>
      </c>
      <c r="X2554" s="22">
        <v>1</v>
      </c>
    </row>
    <row r="2555" spans="19:24">
      <c r="S2555" s="22" t="s">
        <v>2134</v>
      </c>
      <c r="T2555" s="22">
        <v>3</v>
      </c>
      <c r="U2555" s="22">
        <v>3</v>
      </c>
      <c r="V2555" s="22">
        <v>2</v>
      </c>
      <c r="W2555" s="22">
        <v>1</v>
      </c>
      <c r="X2555" s="22">
        <v>2</v>
      </c>
    </row>
    <row r="2556" spans="19:24">
      <c r="S2556" s="22" t="s">
        <v>2134</v>
      </c>
      <c r="T2556" s="22">
        <v>3</v>
      </c>
      <c r="U2556" s="22">
        <v>3</v>
      </c>
      <c r="V2556" s="22">
        <v>2</v>
      </c>
      <c r="W2556" s="22">
        <v>1</v>
      </c>
      <c r="X2556" s="22">
        <v>3</v>
      </c>
    </row>
    <row r="2557" spans="19:24">
      <c r="S2557" s="22" t="s">
        <v>2134</v>
      </c>
      <c r="T2557" s="22">
        <v>3</v>
      </c>
      <c r="U2557" s="22">
        <v>3</v>
      </c>
      <c r="V2557" s="22">
        <v>2</v>
      </c>
      <c r="W2557" s="22">
        <v>1</v>
      </c>
      <c r="X2557" s="22">
        <v>4</v>
      </c>
    </row>
    <row r="2558" spans="19:24">
      <c r="S2558" s="22" t="s">
        <v>2813</v>
      </c>
      <c r="T2558" s="22">
        <v>3</v>
      </c>
      <c r="U2558" s="22">
        <v>3</v>
      </c>
      <c r="V2558" s="22">
        <v>2</v>
      </c>
      <c r="W2558" s="22">
        <v>2</v>
      </c>
      <c r="X2558" s="22">
        <v>1</v>
      </c>
    </row>
    <row r="2559" spans="19:24">
      <c r="S2559" s="22" t="s">
        <v>2134</v>
      </c>
      <c r="T2559" s="22">
        <v>3</v>
      </c>
      <c r="U2559" s="22">
        <v>3</v>
      </c>
      <c r="V2559" s="22">
        <v>2</v>
      </c>
      <c r="W2559" s="22">
        <v>2</v>
      </c>
      <c r="X2559" s="22">
        <v>2</v>
      </c>
    </row>
    <row r="2560" spans="19:24">
      <c r="S2560" s="22" t="s">
        <v>2134</v>
      </c>
      <c r="T2560" s="22">
        <v>3</v>
      </c>
      <c r="U2560" s="22">
        <v>3</v>
      </c>
      <c r="V2560" s="22">
        <v>2</v>
      </c>
      <c r="W2560" s="22">
        <v>2</v>
      </c>
      <c r="X2560" s="22">
        <v>3</v>
      </c>
    </row>
    <row r="2561" spans="19:24">
      <c r="S2561" s="22" t="s">
        <v>2134</v>
      </c>
      <c r="T2561" s="22">
        <v>3</v>
      </c>
      <c r="U2561" s="22">
        <v>3</v>
      </c>
      <c r="V2561" s="22">
        <v>2</v>
      </c>
      <c r="W2561" s="22">
        <v>2</v>
      </c>
      <c r="X2561" s="22">
        <v>4</v>
      </c>
    </row>
    <row r="2562" spans="19:24">
      <c r="S2562" s="22" t="s">
        <v>2813</v>
      </c>
      <c r="T2562" s="22">
        <v>3</v>
      </c>
      <c r="U2562" s="22">
        <v>3</v>
      </c>
      <c r="V2562" s="22">
        <v>2</v>
      </c>
      <c r="W2562" s="22">
        <v>3</v>
      </c>
      <c r="X2562" s="22">
        <v>1</v>
      </c>
    </row>
    <row r="2563" spans="19:24">
      <c r="S2563" s="22" t="s">
        <v>2134</v>
      </c>
      <c r="T2563" s="22">
        <v>3</v>
      </c>
      <c r="U2563" s="22">
        <v>3</v>
      </c>
      <c r="V2563" s="22">
        <v>2</v>
      </c>
      <c r="W2563" s="22">
        <v>3</v>
      </c>
      <c r="X2563" s="22">
        <v>2</v>
      </c>
    </row>
    <row r="2564" spans="19:24">
      <c r="S2564" s="22" t="s">
        <v>2134</v>
      </c>
      <c r="T2564" s="22">
        <v>3</v>
      </c>
      <c r="U2564" s="22">
        <v>3</v>
      </c>
      <c r="V2564" s="22">
        <v>2</v>
      </c>
      <c r="W2564" s="22">
        <v>3</v>
      </c>
      <c r="X2564" s="22">
        <v>3</v>
      </c>
    </row>
    <row r="2565" spans="19:24">
      <c r="S2565" s="22" t="s">
        <v>2134</v>
      </c>
      <c r="T2565" s="22">
        <v>3</v>
      </c>
      <c r="U2565" s="22">
        <v>3</v>
      </c>
      <c r="V2565" s="22">
        <v>2</v>
      </c>
      <c r="W2565" s="22">
        <v>3</v>
      </c>
      <c r="X2565" s="22">
        <v>4</v>
      </c>
    </row>
    <row r="2566" spans="19:24">
      <c r="S2566" s="22" t="s">
        <v>2813</v>
      </c>
      <c r="T2566" s="22">
        <v>3</v>
      </c>
      <c r="U2566" s="22">
        <v>3</v>
      </c>
      <c r="V2566" s="22">
        <v>2</v>
      </c>
      <c r="W2566" s="22">
        <v>4</v>
      </c>
      <c r="X2566" s="22">
        <v>1</v>
      </c>
    </row>
    <row r="2567" spans="19:24">
      <c r="S2567" s="22" t="s">
        <v>2134</v>
      </c>
      <c r="T2567" s="22">
        <v>3</v>
      </c>
      <c r="U2567" s="22">
        <v>3</v>
      </c>
      <c r="V2567" s="22">
        <v>2</v>
      </c>
      <c r="W2567" s="22">
        <v>4</v>
      </c>
      <c r="X2567" s="22">
        <v>2</v>
      </c>
    </row>
    <row r="2568" spans="19:24">
      <c r="S2568" s="22" t="s">
        <v>2134</v>
      </c>
      <c r="T2568" s="22">
        <v>3</v>
      </c>
      <c r="U2568" s="22">
        <v>3</v>
      </c>
      <c r="V2568" s="22">
        <v>2</v>
      </c>
      <c r="W2568" s="22">
        <v>4</v>
      </c>
      <c r="X2568" s="22">
        <v>3</v>
      </c>
    </row>
    <row r="2569" spans="19:24">
      <c r="S2569" s="22" t="s">
        <v>2134</v>
      </c>
      <c r="T2569" s="22">
        <v>3</v>
      </c>
      <c r="U2569" s="22">
        <v>3</v>
      </c>
      <c r="V2569" s="22">
        <v>2</v>
      </c>
      <c r="W2569" s="22">
        <v>4</v>
      </c>
      <c r="X2569" s="22">
        <v>4</v>
      </c>
    </row>
    <row r="2570" spans="19:24">
      <c r="S2570" s="22" t="s">
        <v>2813</v>
      </c>
      <c r="T2570" s="22">
        <v>3</v>
      </c>
      <c r="U2570" s="22">
        <v>3</v>
      </c>
      <c r="V2570" s="22">
        <v>2</v>
      </c>
      <c r="W2570" s="22">
        <v>5</v>
      </c>
      <c r="X2570" s="22">
        <v>1</v>
      </c>
    </row>
    <row r="2571" spans="19:24">
      <c r="S2571" s="22" t="s">
        <v>2134</v>
      </c>
      <c r="T2571" s="22">
        <v>3</v>
      </c>
      <c r="U2571" s="22">
        <v>3</v>
      </c>
      <c r="V2571" s="22">
        <v>2</v>
      </c>
      <c r="W2571" s="22">
        <v>5</v>
      </c>
      <c r="X2571" s="22">
        <v>2</v>
      </c>
    </row>
    <row r="2572" spans="19:24">
      <c r="S2572" s="22" t="s">
        <v>2134</v>
      </c>
      <c r="T2572" s="22">
        <v>3</v>
      </c>
      <c r="U2572" s="22">
        <v>3</v>
      </c>
      <c r="V2572" s="22">
        <v>2</v>
      </c>
      <c r="W2572" s="22">
        <v>5</v>
      </c>
      <c r="X2572" s="22">
        <v>3</v>
      </c>
    </row>
    <row r="2573" spans="19:24">
      <c r="S2573" s="22" t="s">
        <v>2134</v>
      </c>
      <c r="T2573" s="22">
        <v>3</v>
      </c>
      <c r="U2573" s="22">
        <v>3</v>
      </c>
      <c r="V2573" s="22">
        <v>2</v>
      </c>
      <c r="W2573" s="22">
        <v>5</v>
      </c>
      <c r="X2573" s="22">
        <v>4</v>
      </c>
    </row>
    <row r="2574" spans="19:24">
      <c r="S2574" s="22" t="s">
        <v>2813</v>
      </c>
      <c r="T2574" s="22">
        <v>3</v>
      </c>
      <c r="U2574" s="22">
        <v>3</v>
      </c>
      <c r="V2574" s="22">
        <v>2</v>
      </c>
      <c r="W2574" s="22">
        <v>6</v>
      </c>
      <c r="X2574" s="22">
        <v>1</v>
      </c>
    </row>
    <row r="2575" spans="19:24">
      <c r="S2575" s="22" t="s">
        <v>2134</v>
      </c>
      <c r="T2575" s="22">
        <v>3</v>
      </c>
      <c r="U2575" s="22">
        <v>3</v>
      </c>
      <c r="V2575" s="22">
        <v>2</v>
      </c>
      <c r="W2575" s="22">
        <v>6</v>
      </c>
      <c r="X2575" s="22">
        <v>2</v>
      </c>
    </row>
    <row r="2576" spans="19:24">
      <c r="S2576" s="22" t="s">
        <v>2134</v>
      </c>
      <c r="T2576" s="22">
        <v>3</v>
      </c>
      <c r="U2576" s="22">
        <v>3</v>
      </c>
      <c r="V2576" s="22">
        <v>2</v>
      </c>
      <c r="W2576" s="22">
        <v>6</v>
      </c>
      <c r="X2576" s="22">
        <v>3</v>
      </c>
    </row>
    <row r="2577" spans="19:24">
      <c r="S2577" s="22" t="s">
        <v>2134</v>
      </c>
      <c r="T2577" s="22">
        <v>3</v>
      </c>
      <c r="U2577" s="22">
        <v>3</v>
      </c>
      <c r="V2577" s="22">
        <v>2</v>
      </c>
      <c r="W2577" s="22">
        <v>6</v>
      </c>
      <c r="X2577" s="22">
        <v>4</v>
      </c>
    </row>
    <row r="2578" spans="19:24">
      <c r="S2578" s="22" t="s">
        <v>2813</v>
      </c>
      <c r="T2578" s="22">
        <v>3</v>
      </c>
      <c r="U2578" s="22">
        <v>3</v>
      </c>
      <c r="V2578" s="22">
        <v>2</v>
      </c>
      <c r="W2578" s="22">
        <v>7</v>
      </c>
      <c r="X2578" s="22">
        <v>1</v>
      </c>
    </row>
    <row r="2579" spans="19:24">
      <c r="S2579" s="22" t="s">
        <v>2134</v>
      </c>
      <c r="T2579" s="22">
        <v>3</v>
      </c>
      <c r="U2579" s="22">
        <v>3</v>
      </c>
      <c r="V2579" s="22">
        <v>2</v>
      </c>
      <c r="W2579" s="22">
        <v>7</v>
      </c>
      <c r="X2579" s="22">
        <v>2</v>
      </c>
    </row>
    <row r="2580" spans="19:24">
      <c r="S2580" s="22" t="s">
        <v>2134</v>
      </c>
      <c r="T2580" s="22">
        <v>3</v>
      </c>
      <c r="U2580" s="22">
        <v>3</v>
      </c>
      <c r="V2580" s="22">
        <v>2</v>
      </c>
      <c r="W2580" s="22">
        <v>7</v>
      </c>
      <c r="X2580" s="22">
        <v>3</v>
      </c>
    </row>
    <row r="2581" spans="19:24">
      <c r="S2581" s="22" t="s">
        <v>2134</v>
      </c>
      <c r="T2581" s="22">
        <v>3</v>
      </c>
      <c r="U2581" s="22">
        <v>3</v>
      </c>
      <c r="V2581" s="22">
        <v>2</v>
      </c>
      <c r="W2581" s="22">
        <v>7</v>
      </c>
      <c r="X2581" s="22">
        <v>4</v>
      </c>
    </row>
    <row r="2582" spans="19:24">
      <c r="S2582" s="22" t="s">
        <v>2134</v>
      </c>
      <c r="T2582" s="22">
        <v>3</v>
      </c>
      <c r="U2582" s="22">
        <v>3</v>
      </c>
      <c r="V2582" s="22">
        <v>3</v>
      </c>
      <c r="W2582" s="22">
        <v>1</v>
      </c>
      <c r="X2582" s="22">
        <v>1</v>
      </c>
    </row>
    <row r="2583" spans="19:24">
      <c r="S2583" s="22" t="s">
        <v>2134</v>
      </c>
      <c r="T2583" s="22">
        <v>3</v>
      </c>
      <c r="U2583" s="22">
        <v>3</v>
      </c>
      <c r="V2583" s="22">
        <v>3</v>
      </c>
      <c r="W2583" s="22">
        <v>1</v>
      </c>
      <c r="X2583" s="22">
        <v>2</v>
      </c>
    </row>
    <row r="2584" spans="19:24">
      <c r="S2584" s="22" t="s">
        <v>2134</v>
      </c>
      <c r="T2584" s="22">
        <v>3</v>
      </c>
      <c r="U2584" s="22">
        <v>3</v>
      </c>
      <c r="V2584" s="22">
        <v>3</v>
      </c>
      <c r="W2584" s="22">
        <v>1</v>
      </c>
      <c r="X2584" s="22">
        <v>3</v>
      </c>
    </row>
    <row r="2585" spans="19:24">
      <c r="S2585" s="22" t="s">
        <v>2134</v>
      </c>
      <c r="T2585" s="22">
        <v>3</v>
      </c>
      <c r="U2585" s="22">
        <v>3</v>
      </c>
      <c r="V2585" s="22">
        <v>3</v>
      </c>
      <c r="W2585" s="22">
        <v>1</v>
      </c>
      <c r="X2585" s="22">
        <v>4</v>
      </c>
    </row>
    <row r="2586" spans="19:24">
      <c r="S2586" s="22" t="s">
        <v>2813</v>
      </c>
      <c r="T2586" s="22">
        <v>3</v>
      </c>
      <c r="U2586" s="22">
        <v>3</v>
      </c>
      <c r="V2586" s="22">
        <v>3</v>
      </c>
      <c r="W2586" s="22">
        <v>2</v>
      </c>
      <c r="X2586" s="22">
        <v>1</v>
      </c>
    </row>
    <row r="2587" spans="19:24">
      <c r="S2587" s="22" t="s">
        <v>2134</v>
      </c>
      <c r="T2587" s="22">
        <v>3</v>
      </c>
      <c r="U2587" s="22">
        <v>3</v>
      </c>
      <c r="V2587" s="22">
        <v>3</v>
      </c>
      <c r="W2587" s="22">
        <v>2</v>
      </c>
      <c r="X2587" s="22">
        <v>2</v>
      </c>
    </row>
    <row r="2588" spans="19:24">
      <c r="S2588" s="22" t="s">
        <v>2134</v>
      </c>
      <c r="T2588" s="22">
        <v>3</v>
      </c>
      <c r="U2588" s="22">
        <v>3</v>
      </c>
      <c r="V2588" s="22">
        <v>3</v>
      </c>
      <c r="W2588" s="22">
        <v>2</v>
      </c>
      <c r="X2588" s="22">
        <v>3</v>
      </c>
    </row>
    <row r="2589" spans="19:24">
      <c r="S2589" s="22" t="s">
        <v>2134</v>
      </c>
      <c r="T2589" s="22">
        <v>3</v>
      </c>
      <c r="U2589" s="22">
        <v>3</v>
      </c>
      <c r="V2589" s="22">
        <v>3</v>
      </c>
      <c r="W2589" s="22">
        <v>2</v>
      </c>
      <c r="X2589" s="22">
        <v>4</v>
      </c>
    </row>
    <row r="2590" spans="19:24">
      <c r="S2590" s="22" t="s">
        <v>2813</v>
      </c>
      <c r="T2590" s="22">
        <v>3</v>
      </c>
      <c r="U2590" s="22">
        <v>3</v>
      </c>
      <c r="V2590" s="22">
        <v>3</v>
      </c>
      <c r="W2590" s="22">
        <v>3</v>
      </c>
      <c r="X2590" s="22">
        <v>1</v>
      </c>
    </row>
    <row r="2591" spans="19:24">
      <c r="S2591" s="22" t="s">
        <v>2134</v>
      </c>
      <c r="T2591" s="22">
        <v>3</v>
      </c>
      <c r="U2591" s="22">
        <v>3</v>
      </c>
      <c r="V2591" s="22">
        <v>3</v>
      </c>
      <c r="W2591" s="22">
        <v>3</v>
      </c>
      <c r="X2591" s="22">
        <v>2</v>
      </c>
    </row>
    <row r="2592" spans="19:24">
      <c r="S2592" s="22" t="s">
        <v>2134</v>
      </c>
      <c r="T2592" s="22">
        <v>3</v>
      </c>
      <c r="U2592" s="22">
        <v>3</v>
      </c>
      <c r="V2592" s="22">
        <v>3</v>
      </c>
      <c r="W2592" s="22">
        <v>3</v>
      </c>
      <c r="X2592" s="22">
        <v>3</v>
      </c>
    </row>
    <row r="2593" spans="19:24">
      <c r="S2593" s="22" t="s">
        <v>2134</v>
      </c>
      <c r="T2593" s="22">
        <v>3</v>
      </c>
      <c r="U2593" s="22">
        <v>3</v>
      </c>
      <c r="V2593" s="22">
        <v>3</v>
      </c>
      <c r="W2593" s="22">
        <v>3</v>
      </c>
      <c r="X2593" s="22">
        <v>4</v>
      </c>
    </row>
    <row r="2594" spans="19:24">
      <c r="S2594" s="22" t="s">
        <v>2813</v>
      </c>
      <c r="T2594" s="22">
        <v>3</v>
      </c>
      <c r="U2594" s="22">
        <v>3</v>
      </c>
      <c r="V2594" s="22">
        <v>3</v>
      </c>
      <c r="W2594" s="22">
        <v>4</v>
      </c>
      <c r="X2594" s="22">
        <v>1</v>
      </c>
    </row>
    <row r="2595" spans="19:24">
      <c r="S2595" s="22" t="s">
        <v>2134</v>
      </c>
      <c r="T2595" s="22">
        <v>3</v>
      </c>
      <c r="U2595" s="22">
        <v>3</v>
      </c>
      <c r="V2595" s="22">
        <v>3</v>
      </c>
      <c r="W2595" s="22">
        <v>4</v>
      </c>
      <c r="X2595" s="22">
        <v>2</v>
      </c>
    </row>
    <row r="2596" spans="19:24">
      <c r="S2596" s="22" t="s">
        <v>2134</v>
      </c>
      <c r="T2596" s="22">
        <v>3</v>
      </c>
      <c r="U2596" s="22">
        <v>3</v>
      </c>
      <c r="V2596" s="22">
        <v>3</v>
      </c>
      <c r="W2596" s="22">
        <v>4</v>
      </c>
      <c r="X2596" s="22">
        <v>3</v>
      </c>
    </row>
    <row r="2597" spans="19:24">
      <c r="S2597" s="22" t="s">
        <v>2134</v>
      </c>
      <c r="T2597" s="22">
        <v>3</v>
      </c>
      <c r="U2597" s="22">
        <v>3</v>
      </c>
      <c r="V2597" s="22">
        <v>3</v>
      </c>
      <c r="W2597" s="22">
        <v>4</v>
      </c>
      <c r="X2597" s="22">
        <v>4</v>
      </c>
    </row>
    <row r="2598" spans="19:24">
      <c r="S2598" s="22" t="s">
        <v>2813</v>
      </c>
      <c r="T2598" s="22">
        <v>3</v>
      </c>
      <c r="U2598" s="22">
        <v>3</v>
      </c>
      <c r="V2598" s="22">
        <v>3</v>
      </c>
      <c r="W2598" s="22">
        <v>5</v>
      </c>
      <c r="X2598" s="22">
        <v>1</v>
      </c>
    </row>
    <row r="2599" spans="19:24">
      <c r="S2599" s="22" t="s">
        <v>2134</v>
      </c>
      <c r="T2599" s="22">
        <v>3</v>
      </c>
      <c r="U2599" s="22">
        <v>3</v>
      </c>
      <c r="V2599" s="22">
        <v>3</v>
      </c>
      <c r="W2599" s="22">
        <v>5</v>
      </c>
      <c r="X2599" s="22">
        <v>2</v>
      </c>
    </row>
    <row r="2600" spans="19:24">
      <c r="S2600" s="22" t="s">
        <v>2134</v>
      </c>
      <c r="T2600" s="22">
        <v>3</v>
      </c>
      <c r="U2600" s="22">
        <v>3</v>
      </c>
      <c r="V2600" s="22">
        <v>3</v>
      </c>
      <c r="W2600" s="22">
        <v>5</v>
      </c>
      <c r="X2600" s="22">
        <v>3</v>
      </c>
    </row>
    <row r="2601" spans="19:24">
      <c r="S2601" s="22" t="s">
        <v>2134</v>
      </c>
      <c r="T2601" s="22">
        <v>3</v>
      </c>
      <c r="U2601" s="22">
        <v>3</v>
      </c>
      <c r="V2601" s="22">
        <v>3</v>
      </c>
      <c r="W2601" s="22">
        <v>5</v>
      </c>
      <c r="X2601" s="22">
        <v>4</v>
      </c>
    </row>
    <row r="2602" spans="19:24">
      <c r="S2602" s="22" t="s">
        <v>2813</v>
      </c>
      <c r="T2602" s="22">
        <v>3</v>
      </c>
      <c r="U2602" s="22">
        <v>3</v>
      </c>
      <c r="V2602" s="22">
        <v>3</v>
      </c>
      <c r="W2602" s="22">
        <v>6</v>
      </c>
      <c r="X2602" s="22">
        <v>1</v>
      </c>
    </row>
    <row r="2603" spans="19:24">
      <c r="S2603" s="22" t="s">
        <v>2134</v>
      </c>
      <c r="T2603" s="22">
        <v>3</v>
      </c>
      <c r="U2603" s="22">
        <v>3</v>
      </c>
      <c r="V2603" s="22">
        <v>3</v>
      </c>
      <c r="W2603" s="22">
        <v>6</v>
      </c>
      <c r="X2603" s="22">
        <v>2</v>
      </c>
    </row>
    <row r="2604" spans="19:24">
      <c r="S2604" s="22" t="s">
        <v>2134</v>
      </c>
      <c r="T2604" s="22">
        <v>3</v>
      </c>
      <c r="U2604" s="22">
        <v>3</v>
      </c>
      <c r="V2604" s="22">
        <v>3</v>
      </c>
      <c r="W2604" s="22">
        <v>6</v>
      </c>
      <c r="X2604" s="22">
        <v>3</v>
      </c>
    </row>
    <row r="2605" spans="19:24">
      <c r="S2605" s="22" t="s">
        <v>2134</v>
      </c>
      <c r="T2605" s="22">
        <v>3</v>
      </c>
      <c r="U2605" s="22">
        <v>3</v>
      </c>
      <c r="V2605" s="22">
        <v>3</v>
      </c>
      <c r="W2605" s="22">
        <v>6</v>
      </c>
      <c r="X2605" s="22">
        <v>4</v>
      </c>
    </row>
    <row r="2606" spans="19:24">
      <c r="S2606" s="22" t="s">
        <v>2813</v>
      </c>
      <c r="T2606" s="22">
        <v>3</v>
      </c>
      <c r="U2606" s="22">
        <v>3</v>
      </c>
      <c r="V2606" s="22">
        <v>3</v>
      </c>
      <c r="W2606" s="22">
        <v>7</v>
      </c>
      <c r="X2606" s="22">
        <v>1</v>
      </c>
    </row>
    <row r="2607" spans="19:24">
      <c r="S2607" s="22" t="s">
        <v>2134</v>
      </c>
      <c r="T2607" s="22">
        <v>3</v>
      </c>
      <c r="U2607" s="22">
        <v>3</v>
      </c>
      <c r="V2607" s="22">
        <v>3</v>
      </c>
      <c r="W2607" s="22">
        <v>7</v>
      </c>
      <c r="X2607" s="22">
        <v>2</v>
      </c>
    </row>
    <row r="2608" spans="19:24">
      <c r="S2608" s="22" t="s">
        <v>2134</v>
      </c>
      <c r="T2608" s="22">
        <v>3</v>
      </c>
      <c r="U2608" s="22">
        <v>3</v>
      </c>
      <c r="V2608" s="22">
        <v>3</v>
      </c>
      <c r="W2608" s="22">
        <v>7</v>
      </c>
      <c r="X2608" s="22">
        <v>3</v>
      </c>
    </row>
    <row r="2609" spans="19:24">
      <c r="S2609" s="22" t="s">
        <v>2134</v>
      </c>
      <c r="T2609" s="22">
        <v>3</v>
      </c>
      <c r="U2609" s="22">
        <v>3</v>
      </c>
      <c r="V2609" s="22">
        <v>3</v>
      </c>
      <c r="W2609" s="22">
        <v>7</v>
      </c>
      <c r="X2609" s="22">
        <v>4</v>
      </c>
    </row>
    <row r="2610" spans="19:24">
      <c r="S2610" s="22" t="s">
        <v>2134</v>
      </c>
      <c r="T2610" s="22">
        <v>3</v>
      </c>
      <c r="U2610" s="22">
        <v>3</v>
      </c>
      <c r="V2610" s="22">
        <v>4</v>
      </c>
      <c r="W2610" s="22">
        <v>1</v>
      </c>
      <c r="X2610" s="22">
        <v>1</v>
      </c>
    </row>
    <row r="2611" spans="19:24">
      <c r="S2611" s="22" t="s">
        <v>2134</v>
      </c>
      <c r="T2611" s="22">
        <v>3</v>
      </c>
      <c r="U2611" s="22">
        <v>3</v>
      </c>
      <c r="V2611" s="22">
        <v>4</v>
      </c>
      <c r="W2611" s="22">
        <v>1</v>
      </c>
      <c r="X2611" s="22">
        <v>2</v>
      </c>
    </row>
    <row r="2612" spans="19:24">
      <c r="S2612" s="22" t="s">
        <v>2134</v>
      </c>
      <c r="T2612" s="22">
        <v>3</v>
      </c>
      <c r="U2612" s="22">
        <v>3</v>
      </c>
      <c r="V2612" s="22">
        <v>4</v>
      </c>
      <c r="W2612" s="22">
        <v>1</v>
      </c>
      <c r="X2612" s="22">
        <v>3</v>
      </c>
    </row>
    <row r="2613" spans="19:24">
      <c r="S2613" s="22" t="s">
        <v>2134</v>
      </c>
      <c r="T2613" s="22">
        <v>3</v>
      </c>
      <c r="U2613" s="22">
        <v>3</v>
      </c>
      <c r="V2613" s="22">
        <v>4</v>
      </c>
      <c r="W2613" s="22">
        <v>1</v>
      </c>
      <c r="X2613" s="22">
        <v>4</v>
      </c>
    </row>
    <row r="2614" spans="19:24">
      <c r="S2614" s="22" t="s">
        <v>2813</v>
      </c>
      <c r="T2614" s="22">
        <v>3</v>
      </c>
      <c r="U2614" s="22">
        <v>3</v>
      </c>
      <c r="V2614" s="22">
        <v>4</v>
      </c>
      <c r="W2614" s="22">
        <v>2</v>
      </c>
      <c r="X2614" s="22">
        <v>1</v>
      </c>
    </row>
    <row r="2615" spans="19:24">
      <c r="S2615" s="22" t="s">
        <v>2134</v>
      </c>
      <c r="T2615" s="22">
        <v>3</v>
      </c>
      <c r="U2615" s="22">
        <v>3</v>
      </c>
      <c r="V2615" s="22">
        <v>4</v>
      </c>
      <c r="W2615" s="22">
        <v>2</v>
      </c>
      <c r="X2615" s="22">
        <v>2</v>
      </c>
    </row>
    <row r="2616" spans="19:24">
      <c r="S2616" s="22" t="s">
        <v>2134</v>
      </c>
      <c r="T2616" s="22">
        <v>3</v>
      </c>
      <c r="U2616" s="22">
        <v>3</v>
      </c>
      <c r="V2616" s="22">
        <v>4</v>
      </c>
      <c r="W2616" s="22">
        <v>2</v>
      </c>
      <c r="X2616" s="22">
        <v>3</v>
      </c>
    </row>
    <row r="2617" spans="19:24">
      <c r="S2617" s="22" t="s">
        <v>2134</v>
      </c>
      <c r="T2617" s="22">
        <v>3</v>
      </c>
      <c r="U2617" s="22">
        <v>3</v>
      </c>
      <c r="V2617" s="22">
        <v>4</v>
      </c>
      <c r="W2617" s="22">
        <v>2</v>
      </c>
      <c r="X2617" s="22">
        <v>4</v>
      </c>
    </row>
    <row r="2618" spans="19:24">
      <c r="S2618" s="22" t="s">
        <v>2813</v>
      </c>
      <c r="T2618" s="22">
        <v>3</v>
      </c>
      <c r="U2618" s="22">
        <v>3</v>
      </c>
      <c r="V2618" s="22">
        <v>4</v>
      </c>
      <c r="W2618" s="22">
        <v>3</v>
      </c>
      <c r="X2618" s="22">
        <v>1</v>
      </c>
    </row>
    <row r="2619" spans="19:24">
      <c r="S2619" s="22" t="s">
        <v>2134</v>
      </c>
      <c r="T2619" s="22">
        <v>3</v>
      </c>
      <c r="U2619" s="22">
        <v>3</v>
      </c>
      <c r="V2619" s="22">
        <v>4</v>
      </c>
      <c r="W2619" s="22">
        <v>3</v>
      </c>
      <c r="X2619" s="22">
        <v>2</v>
      </c>
    </row>
    <row r="2620" spans="19:24">
      <c r="S2620" s="22" t="s">
        <v>2134</v>
      </c>
      <c r="T2620" s="22">
        <v>3</v>
      </c>
      <c r="U2620" s="22">
        <v>3</v>
      </c>
      <c r="V2620" s="22">
        <v>4</v>
      </c>
      <c r="W2620" s="22">
        <v>3</v>
      </c>
      <c r="X2620" s="22">
        <v>3</v>
      </c>
    </row>
    <row r="2621" spans="19:24">
      <c r="S2621" s="22" t="s">
        <v>2134</v>
      </c>
      <c r="T2621" s="22">
        <v>3</v>
      </c>
      <c r="U2621" s="22">
        <v>3</v>
      </c>
      <c r="V2621" s="22">
        <v>4</v>
      </c>
      <c r="W2621" s="22">
        <v>3</v>
      </c>
      <c r="X2621" s="22">
        <v>4</v>
      </c>
    </row>
    <row r="2622" spans="19:24">
      <c r="S2622" s="22" t="s">
        <v>2813</v>
      </c>
      <c r="T2622" s="22">
        <v>3</v>
      </c>
      <c r="U2622" s="22">
        <v>3</v>
      </c>
      <c r="V2622" s="22">
        <v>4</v>
      </c>
      <c r="W2622" s="22">
        <v>4</v>
      </c>
      <c r="X2622" s="22">
        <v>1</v>
      </c>
    </row>
    <row r="2623" spans="19:24">
      <c r="S2623" s="22" t="s">
        <v>2134</v>
      </c>
      <c r="T2623" s="22">
        <v>3</v>
      </c>
      <c r="U2623" s="22">
        <v>3</v>
      </c>
      <c r="V2623" s="22">
        <v>4</v>
      </c>
      <c r="W2623" s="22">
        <v>4</v>
      </c>
      <c r="X2623" s="22">
        <v>2</v>
      </c>
    </row>
    <row r="2624" spans="19:24">
      <c r="S2624" s="22" t="s">
        <v>2134</v>
      </c>
      <c r="T2624" s="22">
        <v>3</v>
      </c>
      <c r="U2624" s="22">
        <v>3</v>
      </c>
      <c r="V2624" s="22">
        <v>4</v>
      </c>
      <c r="W2624" s="22">
        <v>4</v>
      </c>
      <c r="X2624" s="22">
        <v>3</v>
      </c>
    </row>
    <row r="2625" spans="19:24">
      <c r="S2625" s="22" t="s">
        <v>2134</v>
      </c>
      <c r="T2625" s="22">
        <v>3</v>
      </c>
      <c r="U2625" s="22">
        <v>3</v>
      </c>
      <c r="V2625" s="22">
        <v>4</v>
      </c>
      <c r="W2625" s="22">
        <v>4</v>
      </c>
      <c r="X2625" s="22">
        <v>4</v>
      </c>
    </row>
    <row r="2626" spans="19:24">
      <c r="S2626" s="22" t="s">
        <v>2813</v>
      </c>
      <c r="T2626" s="22">
        <v>3</v>
      </c>
      <c r="U2626" s="22">
        <v>3</v>
      </c>
      <c r="V2626" s="22">
        <v>4</v>
      </c>
      <c r="W2626" s="22">
        <v>5</v>
      </c>
      <c r="X2626" s="22">
        <v>1</v>
      </c>
    </row>
    <row r="2627" spans="19:24">
      <c r="S2627" s="22" t="s">
        <v>2134</v>
      </c>
      <c r="T2627" s="22">
        <v>3</v>
      </c>
      <c r="U2627" s="22">
        <v>3</v>
      </c>
      <c r="V2627" s="22">
        <v>4</v>
      </c>
      <c r="W2627" s="22">
        <v>5</v>
      </c>
      <c r="X2627" s="22">
        <v>2</v>
      </c>
    </row>
    <row r="2628" spans="19:24">
      <c r="S2628" s="22" t="s">
        <v>2134</v>
      </c>
      <c r="T2628" s="22">
        <v>3</v>
      </c>
      <c r="U2628" s="22">
        <v>3</v>
      </c>
      <c r="V2628" s="22">
        <v>4</v>
      </c>
      <c r="W2628" s="22">
        <v>5</v>
      </c>
      <c r="X2628" s="22">
        <v>3</v>
      </c>
    </row>
    <row r="2629" spans="19:24">
      <c r="S2629" s="22" t="s">
        <v>2134</v>
      </c>
      <c r="T2629" s="22">
        <v>3</v>
      </c>
      <c r="U2629" s="22">
        <v>3</v>
      </c>
      <c r="V2629" s="22">
        <v>4</v>
      </c>
      <c r="W2629" s="22">
        <v>5</v>
      </c>
      <c r="X2629" s="22">
        <v>4</v>
      </c>
    </row>
    <row r="2630" spans="19:24">
      <c r="S2630" s="22" t="s">
        <v>2813</v>
      </c>
      <c r="T2630" s="22">
        <v>3</v>
      </c>
      <c r="U2630" s="22">
        <v>3</v>
      </c>
      <c r="V2630" s="22">
        <v>4</v>
      </c>
      <c r="W2630" s="22">
        <v>6</v>
      </c>
      <c r="X2630" s="22">
        <v>1</v>
      </c>
    </row>
    <row r="2631" spans="19:24">
      <c r="S2631" s="22" t="s">
        <v>2134</v>
      </c>
      <c r="T2631" s="22">
        <v>3</v>
      </c>
      <c r="U2631" s="22">
        <v>3</v>
      </c>
      <c r="V2631" s="22">
        <v>4</v>
      </c>
      <c r="W2631" s="22">
        <v>6</v>
      </c>
      <c r="X2631" s="22">
        <v>2</v>
      </c>
    </row>
    <row r="2632" spans="19:24">
      <c r="S2632" s="22" t="s">
        <v>2134</v>
      </c>
      <c r="T2632" s="22">
        <v>3</v>
      </c>
      <c r="U2632" s="22">
        <v>3</v>
      </c>
      <c r="V2632" s="22">
        <v>4</v>
      </c>
      <c r="W2632" s="22">
        <v>6</v>
      </c>
      <c r="X2632" s="22">
        <v>3</v>
      </c>
    </row>
    <row r="2633" spans="19:24">
      <c r="S2633" s="22" t="s">
        <v>2134</v>
      </c>
      <c r="T2633" s="22">
        <v>3</v>
      </c>
      <c r="U2633" s="22">
        <v>3</v>
      </c>
      <c r="V2633" s="22">
        <v>4</v>
      </c>
      <c r="W2633" s="22">
        <v>6</v>
      </c>
      <c r="X2633" s="22">
        <v>4</v>
      </c>
    </row>
    <row r="2634" spans="19:24">
      <c r="S2634" s="22" t="s">
        <v>2813</v>
      </c>
      <c r="T2634" s="22">
        <v>3</v>
      </c>
      <c r="U2634" s="22">
        <v>3</v>
      </c>
      <c r="V2634" s="22">
        <v>4</v>
      </c>
      <c r="W2634" s="22">
        <v>7</v>
      </c>
      <c r="X2634" s="22">
        <v>1</v>
      </c>
    </row>
    <row r="2635" spans="19:24">
      <c r="S2635" s="22" t="s">
        <v>2134</v>
      </c>
      <c r="T2635" s="22">
        <v>3</v>
      </c>
      <c r="U2635" s="22">
        <v>3</v>
      </c>
      <c r="V2635" s="22">
        <v>4</v>
      </c>
      <c r="W2635" s="22">
        <v>7</v>
      </c>
      <c r="X2635" s="22">
        <v>2</v>
      </c>
    </row>
    <row r="2636" spans="19:24">
      <c r="S2636" s="22" t="s">
        <v>2134</v>
      </c>
      <c r="T2636" s="22">
        <v>3</v>
      </c>
      <c r="U2636" s="22">
        <v>3</v>
      </c>
      <c r="V2636" s="22">
        <v>4</v>
      </c>
      <c r="W2636" s="22">
        <v>7</v>
      </c>
      <c r="X2636" s="22">
        <v>3</v>
      </c>
    </row>
    <row r="2637" spans="19:24">
      <c r="S2637" s="22" t="s">
        <v>2134</v>
      </c>
      <c r="T2637" s="22">
        <v>3</v>
      </c>
      <c r="U2637" s="22">
        <v>3</v>
      </c>
      <c r="V2637" s="22">
        <v>4</v>
      </c>
      <c r="W2637" s="22">
        <v>7</v>
      </c>
      <c r="X2637" s="22">
        <v>4</v>
      </c>
    </row>
    <row r="2638" spans="19:24">
      <c r="S2638" s="22" t="s">
        <v>2134</v>
      </c>
      <c r="T2638" s="22">
        <v>3</v>
      </c>
      <c r="U2638" s="22">
        <v>3</v>
      </c>
      <c r="V2638" s="22">
        <v>5</v>
      </c>
      <c r="W2638" s="22">
        <v>1</v>
      </c>
      <c r="X2638" s="22">
        <v>1</v>
      </c>
    </row>
    <row r="2639" spans="19:24">
      <c r="S2639" s="22" t="s">
        <v>2134</v>
      </c>
      <c r="T2639" s="22">
        <v>3</v>
      </c>
      <c r="U2639" s="22">
        <v>3</v>
      </c>
      <c r="V2639" s="22">
        <v>5</v>
      </c>
      <c r="W2639" s="22">
        <v>1</v>
      </c>
      <c r="X2639" s="22">
        <v>2</v>
      </c>
    </row>
    <row r="2640" spans="19:24">
      <c r="S2640" s="22" t="s">
        <v>2134</v>
      </c>
      <c r="T2640" s="22">
        <v>3</v>
      </c>
      <c r="U2640" s="22">
        <v>3</v>
      </c>
      <c r="V2640" s="22">
        <v>5</v>
      </c>
      <c r="W2640" s="22">
        <v>1</v>
      </c>
      <c r="X2640" s="22">
        <v>3</v>
      </c>
    </row>
    <row r="2641" spans="19:24">
      <c r="S2641" s="22" t="s">
        <v>2134</v>
      </c>
      <c r="T2641" s="22">
        <v>3</v>
      </c>
      <c r="U2641" s="22">
        <v>3</v>
      </c>
      <c r="V2641" s="22">
        <v>5</v>
      </c>
      <c r="W2641" s="22">
        <v>1</v>
      </c>
      <c r="X2641" s="22">
        <v>4</v>
      </c>
    </row>
    <row r="2642" spans="19:24">
      <c r="S2642" s="22" t="s">
        <v>2813</v>
      </c>
      <c r="T2642" s="22">
        <v>3</v>
      </c>
      <c r="U2642" s="22">
        <v>3</v>
      </c>
      <c r="V2642" s="22">
        <v>5</v>
      </c>
      <c r="W2642" s="22">
        <v>2</v>
      </c>
      <c r="X2642" s="22">
        <v>1</v>
      </c>
    </row>
    <row r="2643" spans="19:24">
      <c r="S2643" s="22" t="s">
        <v>2134</v>
      </c>
      <c r="T2643" s="22">
        <v>3</v>
      </c>
      <c r="U2643" s="22">
        <v>3</v>
      </c>
      <c r="V2643" s="22">
        <v>5</v>
      </c>
      <c r="W2643" s="22">
        <v>2</v>
      </c>
      <c r="X2643" s="22">
        <v>2</v>
      </c>
    </row>
    <row r="2644" spans="19:24">
      <c r="S2644" s="22" t="s">
        <v>2134</v>
      </c>
      <c r="T2644" s="22">
        <v>3</v>
      </c>
      <c r="U2644" s="22">
        <v>3</v>
      </c>
      <c r="V2644" s="22">
        <v>5</v>
      </c>
      <c r="W2644" s="22">
        <v>2</v>
      </c>
      <c r="X2644" s="22">
        <v>3</v>
      </c>
    </row>
    <row r="2645" spans="19:24">
      <c r="S2645" s="22" t="s">
        <v>2134</v>
      </c>
      <c r="T2645" s="22">
        <v>3</v>
      </c>
      <c r="U2645" s="22">
        <v>3</v>
      </c>
      <c r="V2645" s="22">
        <v>5</v>
      </c>
      <c r="W2645" s="22">
        <v>2</v>
      </c>
      <c r="X2645" s="22">
        <v>4</v>
      </c>
    </row>
    <row r="2646" spans="19:24">
      <c r="S2646" s="22" t="s">
        <v>2813</v>
      </c>
      <c r="T2646" s="22">
        <v>3</v>
      </c>
      <c r="U2646" s="22">
        <v>3</v>
      </c>
      <c r="V2646" s="22">
        <v>5</v>
      </c>
      <c r="W2646" s="22">
        <v>3</v>
      </c>
      <c r="X2646" s="22">
        <v>1</v>
      </c>
    </row>
    <row r="2647" spans="19:24">
      <c r="S2647" s="22" t="s">
        <v>2134</v>
      </c>
      <c r="T2647" s="22">
        <v>3</v>
      </c>
      <c r="U2647" s="22">
        <v>3</v>
      </c>
      <c r="V2647" s="22">
        <v>5</v>
      </c>
      <c r="W2647" s="22">
        <v>3</v>
      </c>
      <c r="X2647" s="22">
        <v>2</v>
      </c>
    </row>
    <row r="2648" spans="19:24">
      <c r="S2648" s="22" t="s">
        <v>2134</v>
      </c>
      <c r="T2648" s="22">
        <v>3</v>
      </c>
      <c r="U2648" s="22">
        <v>3</v>
      </c>
      <c r="V2648" s="22">
        <v>5</v>
      </c>
      <c r="W2648" s="22">
        <v>3</v>
      </c>
      <c r="X2648" s="22">
        <v>3</v>
      </c>
    </row>
    <row r="2649" spans="19:24">
      <c r="S2649" s="22" t="s">
        <v>2134</v>
      </c>
      <c r="T2649" s="22">
        <v>3</v>
      </c>
      <c r="U2649" s="22">
        <v>3</v>
      </c>
      <c r="V2649" s="22">
        <v>5</v>
      </c>
      <c r="W2649" s="22">
        <v>3</v>
      </c>
      <c r="X2649" s="22">
        <v>4</v>
      </c>
    </row>
    <row r="2650" spans="19:24">
      <c r="S2650" s="22" t="s">
        <v>2813</v>
      </c>
      <c r="T2650" s="22">
        <v>3</v>
      </c>
      <c r="U2650" s="22">
        <v>3</v>
      </c>
      <c r="V2650" s="22">
        <v>5</v>
      </c>
      <c r="W2650" s="22">
        <v>4</v>
      </c>
      <c r="X2650" s="22">
        <v>1</v>
      </c>
    </row>
    <row r="2651" spans="19:24">
      <c r="S2651" s="22" t="s">
        <v>2134</v>
      </c>
      <c r="T2651" s="22">
        <v>3</v>
      </c>
      <c r="U2651" s="22">
        <v>3</v>
      </c>
      <c r="V2651" s="22">
        <v>5</v>
      </c>
      <c r="W2651" s="22">
        <v>4</v>
      </c>
      <c r="X2651" s="22">
        <v>2</v>
      </c>
    </row>
    <row r="2652" spans="19:24">
      <c r="S2652" s="22" t="s">
        <v>2134</v>
      </c>
      <c r="T2652" s="22">
        <v>3</v>
      </c>
      <c r="U2652" s="22">
        <v>3</v>
      </c>
      <c r="V2652" s="22">
        <v>5</v>
      </c>
      <c r="W2652" s="22">
        <v>4</v>
      </c>
      <c r="X2652" s="22">
        <v>3</v>
      </c>
    </row>
    <row r="2653" spans="19:24">
      <c r="S2653" s="22" t="s">
        <v>2134</v>
      </c>
      <c r="T2653" s="22">
        <v>3</v>
      </c>
      <c r="U2653" s="22">
        <v>3</v>
      </c>
      <c r="V2653" s="22">
        <v>5</v>
      </c>
      <c r="W2653" s="22">
        <v>4</v>
      </c>
      <c r="X2653" s="22">
        <v>4</v>
      </c>
    </row>
    <row r="2654" spans="19:24">
      <c r="S2654" s="22" t="s">
        <v>2813</v>
      </c>
      <c r="T2654" s="22">
        <v>3</v>
      </c>
      <c r="U2654" s="22">
        <v>3</v>
      </c>
      <c r="V2654" s="22">
        <v>5</v>
      </c>
      <c r="W2654" s="22">
        <v>5</v>
      </c>
      <c r="X2654" s="22">
        <v>1</v>
      </c>
    </row>
    <row r="2655" spans="19:24">
      <c r="S2655" s="22" t="s">
        <v>2134</v>
      </c>
      <c r="T2655" s="22">
        <v>3</v>
      </c>
      <c r="U2655" s="22">
        <v>3</v>
      </c>
      <c r="V2655" s="22">
        <v>5</v>
      </c>
      <c r="W2655" s="22">
        <v>5</v>
      </c>
      <c r="X2655" s="22">
        <v>2</v>
      </c>
    </row>
    <row r="2656" spans="19:24">
      <c r="S2656" s="22" t="s">
        <v>2134</v>
      </c>
      <c r="T2656" s="22">
        <v>3</v>
      </c>
      <c r="U2656" s="22">
        <v>3</v>
      </c>
      <c r="V2656" s="22">
        <v>5</v>
      </c>
      <c r="W2656" s="22">
        <v>5</v>
      </c>
      <c r="X2656" s="22">
        <v>3</v>
      </c>
    </row>
    <row r="2657" spans="19:24">
      <c r="S2657" s="22" t="s">
        <v>2134</v>
      </c>
      <c r="T2657" s="22">
        <v>3</v>
      </c>
      <c r="U2657" s="22">
        <v>3</v>
      </c>
      <c r="V2657" s="22">
        <v>5</v>
      </c>
      <c r="W2657" s="22">
        <v>5</v>
      </c>
      <c r="X2657" s="22">
        <v>4</v>
      </c>
    </row>
    <row r="2658" spans="19:24">
      <c r="S2658" s="22" t="s">
        <v>2813</v>
      </c>
      <c r="T2658" s="22">
        <v>3</v>
      </c>
      <c r="U2658" s="22">
        <v>3</v>
      </c>
      <c r="V2658" s="22">
        <v>5</v>
      </c>
      <c r="W2658" s="22">
        <v>6</v>
      </c>
      <c r="X2658" s="22">
        <v>1</v>
      </c>
    </row>
    <row r="2659" spans="19:24">
      <c r="S2659" s="22" t="s">
        <v>2134</v>
      </c>
      <c r="T2659" s="22">
        <v>3</v>
      </c>
      <c r="U2659" s="22">
        <v>3</v>
      </c>
      <c r="V2659" s="22">
        <v>5</v>
      </c>
      <c r="W2659" s="22">
        <v>6</v>
      </c>
      <c r="X2659" s="22">
        <v>2</v>
      </c>
    </row>
    <row r="2660" spans="19:24">
      <c r="S2660" s="22" t="s">
        <v>2134</v>
      </c>
      <c r="T2660" s="22">
        <v>3</v>
      </c>
      <c r="U2660" s="22">
        <v>3</v>
      </c>
      <c r="V2660" s="22">
        <v>5</v>
      </c>
      <c r="W2660" s="22">
        <v>6</v>
      </c>
      <c r="X2660" s="22">
        <v>3</v>
      </c>
    </row>
    <row r="2661" spans="19:24">
      <c r="S2661" s="22" t="s">
        <v>2134</v>
      </c>
      <c r="T2661" s="22">
        <v>3</v>
      </c>
      <c r="U2661" s="22">
        <v>3</v>
      </c>
      <c r="V2661" s="22">
        <v>5</v>
      </c>
      <c r="W2661" s="22">
        <v>6</v>
      </c>
      <c r="X2661" s="22">
        <v>4</v>
      </c>
    </row>
    <row r="2662" spans="19:24">
      <c r="S2662" s="22" t="s">
        <v>2813</v>
      </c>
      <c r="T2662" s="22">
        <v>3</v>
      </c>
      <c r="U2662" s="22">
        <v>3</v>
      </c>
      <c r="V2662" s="22">
        <v>5</v>
      </c>
      <c r="W2662" s="22">
        <v>7</v>
      </c>
      <c r="X2662" s="22">
        <v>1</v>
      </c>
    </row>
    <row r="2663" spans="19:24">
      <c r="S2663" s="22" t="s">
        <v>2134</v>
      </c>
      <c r="T2663" s="22">
        <v>3</v>
      </c>
      <c r="U2663" s="22">
        <v>3</v>
      </c>
      <c r="V2663" s="22">
        <v>5</v>
      </c>
      <c r="W2663" s="22">
        <v>7</v>
      </c>
      <c r="X2663" s="22">
        <v>2</v>
      </c>
    </row>
    <row r="2664" spans="19:24">
      <c r="S2664" s="22" t="s">
        <v>2134</v>
      </c>
      <c r="T2664" s="22">
        <v>3</v>
      </c>
      <c r="U2664" s="22">
        <v>3</v>
      </c>
      <c r="V2664" s="22">
        <v>5</v>
      </c>
      <c r="W2664" s="22">
        <v>7</v>
      </c>
      <c r="X2664" s="22">
        <v>3</v>
      </c>
    </row>
    <row r="2665" spans="19:24">
      <c r="S2665" s="22" t="s">
        <v>2134</v>
      </c>
      <c r="T2665" s="22">
        <v>3</v>
      </c>
      <c r="U2665" s="22">
        <v>3</v>
      </c>
      <c r="V2665" s="22">
        <v>5</v>
      </c>
      <c r="W2665" s="22">
        <v>7</v>
      </c>
      <c r="X2665" s="22">
        <v>4</v>
      </c>
    </row>
    <row r="2666" spans="19:24">
      <c r="S2666" s="22" t="s">
        <v>2134</v>
      </c>
      <c r="T2666" s="22">
        <v>3</v>
      </c>
      <c r="U2666" s="22">
        <v>3</v>
      </c>
      <c r="V2666" s="22">
        <v>6</v>
      </c>
      <c r="W2666" s="22">
        <v>1</v>
      </c>
      <c r="X2666" s="22">
        <v>1</v>
      </c>
    </row>
    <row r="2667" spans="19:24">
      <c r="S2667" s="22" t="s">
        <v>2134</v>
      </c>
      <c r="T2667" s="22">
        <v>3</v>
      </c>
      <c r="U2667" s="22">
        <v>3</v>
      </c>
      <c r="V2667" s="22">
        <v>6</v>
      </c>
      <c r="W2667" s="22">
        <v>1</v>
      </c>
      <c r="X2667" s="22">
        <v>2</v>
      </c>
    </row>
    <row r="2668" spans="19:24">
      <c r="S2668" s="22" t="s">
        <v>2134</v>
      </c>
      <c r="T2668" s="22">
        <v>3</v>
      </c>
      <c r="U2668" s="22">
        <v>3</v>
      </c>
      <c r="V2668" s="22">
        <v>6</v>
      </c>
      <c r="W2668" s="22">
        <v>1</v>
      </c>
      <c r="X2668" s="22">
        <v>3</v>
      </c>
    </row>
    <row r="2669" spans="19:24">
      <c r="S2669" s="22" t="s">
        <v>2134</v>
      </c>
      <c r="T2669" s="22">
        <v>3</v>
      </c>
      <c r="U2669" s="22">
        <v>3</v>
      </c>
      <c r="V2669" s="22">
        <v>6</v>
      </c>
      <c r="W2669" s="22">
        <v>1</v>
      </c>
      <c r="X2669" s="22">
        <v>4</v>
      </c>
    </row>
    <row r="2670" spans="19:24">
      <c r="S2670" s="22" t="s">
        <v>2813</v>
      </c>
      <c r="T2670" s="22">
        <v>3</v>
      </c>
      <c r="U2670" s="22">
        <v>3</v>
      </c>
      <c r="V2670" s="22">
        <v>6</v>
      </c>
      <c r="W2670" s="22">
        <v>2</v>
      </c>
      <c r="X2670" s="22">
        <v>1</v>
      </c>
    </row>
    <row r="2671" spans="19:24">
      <c r="S2671" s="22" t="s">
        <v>2134</v>
      </c>
      <c r="T2671" s="22">
        <v>3</v>
      </c>
      <c r="U2671" s="22">
        <v>3</v>
      </c>
      <c r="V2671" s="22">
        <v>6</v>
      </c>
      <c r="W2671" s="22">
        <v>2</v>
      </c>
      <c r="X2671" s="22">
        <v>2</v>
      </c>
    </row>
    <row r="2672" spans="19:24">
      <c r="S2672" s="22" t="s">
        <v>2134</v>
      </c>
      <c r="T2672" s="22">
        <v>3</v>
      </c>
      <c r="U2672" s="22">
        <v>3</v>
      </c>
      <c r="V2672" s="22">
        <v>6</v>
      </c>
      <c r="W2672" s="22">
        <v>2</v>
      </c>
      <c r="X2672" s="22">
        <v>3</v>
      </c>
    </row>
    <row r="2673" spans="19:24">
      <c r="S2673" s="22" t="s">
        <v>2134</v>
      </c>
      <c r="T2673" s="22">
        <v>3</v>
      </c>
      <c r="U2673" s="22">
        <v>3</v>
      </c>
      <c r="V2673" s="22">
        <v>6</v>
      </c>
      <c r="W2673" s="22">
        <v>2</v>
      </c>
      <c r="X2673" s="22">
        <v>4</v>
      </c>
    </row>
    <row r="2674" spans="19:24">
      <c r="S2674" s="22" t="s">
        <v>2813</v>
      </c>
      <c r="T2674" s="22">
        <v>3</v>
      </c>
      <c r="U2674" s="22">
        <v>3</v>
      </c>
      <c r="V2674" s="22">
        <v>6</v>
      </c>
      <c r="W2674" s="22">
        <v>3</v>
      </c>
      <c r="X2674" s="22">
        <v>1</v>
      </c>
    </row>
    <row r="2675" spans="19:24">
      <c r="S2675" s="22" t="s">
        <v>2134</v>
      </c>
      <c r="T2675" s="22">
        <v>3</v>
      </c>
      <c r="U2675" s="22">
        <v>3</v>
      </c>
      <c r="V2675" s="22">
        <v>6</v>
      </c>
      <c r="W2675" s="22">
        <v>3</v>
      </c>
      <c r="X2675" s="22">
        <v>2</v>
      </c>
    </row>
    <row r="2676" spans="19:24">
      <c r="S2676" s="22" t="s">
        <v>2134</v>
      </c>
      <c r="T2676" s="22">
        <v>3</v>
      </c>
      <c r="U2676" s="22">
        <v>3</v>
      </c>
      <c r="V2676" s="22">
        <v>6</v>
      </c>
      <c r="W2676" s="22">
        <v>3</v>
      </c>
      <c r="X2676" s="22">
        <v>3</v>
      </c>
    </row>
    <row r="2677" spans="19:24">
      <c r="S2677" s="22" t="s">
        <v>2134</v>
      </c>
      <c r="T2677" s="22">
        <v>3</v>
      </c>
      <c r="U2677" s="22">
        <v>3</v>
      </c>
      <c r="V2677" s="22">
        <v>6</v>
      </c>
      <c r="W2677" s="22">
        <v>3</v>
      </c>
      <c r="X2677" s="22">
        <v>4</v>
      </c>
    </row>
    <row r="2678" spans="19:24">
      <c r="S2678" s="22" t="s">
        <v>2813</v>
      </c>
      <c r="T2678" s="22">
        <v>3</v>
      </c>
      <c r="U2678" s="22">
        <v>3</v>
      </c>
      <c r="V2678" s="22">
        <v>6</v>
      </c>
      <c r="W2678" s="22">
        <v>4</v>
      </c>
      <c r="X2678" s="22">
        <v>1</v>
      </c>
    </row>
    <row r="2679" spans="19:24">
      <c r="S2679" s="22" t="s">
        <v>2134</v>
      </c>
      <c r="T2679" s="22">
        <v>3</v>
      </c>
      <c r="U2679" s="22">
        <v>3</v>
      </c>
      <c r="V2679" s="22">
        <v>6</v>
      </c>
      <c r="W2679" s="22">
        <v>4</v>
      </c>
      <c r="X2679" s="22">
        <v>2</v>
      </c>
    </row>
    <row r="2680" spans="19:24">
      <c r="S2680" s="22" t="s">
        <v>2134</v>
      </c>
      <c r="T2680" s="22">
        <v>3</v>
      </c>
      <c r="U2680" s="22">
        <v>3</v>
      </c>
      <c r="V2680" s="22">
        <v>6</v>
      </c>
      <c r="W2680" s="22">
        <v>4</v>
      </c>
      <c r="X2680" s="22">
        <v>3</v>
      </c>
    </row>
    <row r="2681" spans="19:24">
      <c r="S2681" s="22" t="s">
        <v>2134</v>
      </c>
      <c r="T2681" s="22">
        <v>3</v>
      </c>
      <c r="U2681" s="22">
        <v>3</v>
      </c>
      <c r="V2681" s="22">
        <v>6</v>
      </c>
      <c r="W2681" s="22">
        <v>4</v>
      </c>
      <c r="X2681" s="22">
        <v>4</v>
      </c>
    </row>
    <row r="2682" spans="19:24">
      <c r="S2682" s="22" t="s">
        <v>2813</v>
      </c>
      <c r="T2682" s="22">
        <v>3</v>
      </c>
      <c r="U2682" s="22">
        <v>3</v>
      </c>
      <c r="V2682" s="22">
        <v>6</v>
      </c>
      <c r="W2682" s="22">
        <v>5</v>
      </c>
      <c r="X2682" s="22">
        <v>1</v>
      </c>
    </row>
    <row r="2683" spans="19:24">
      <c r="S2683" s="22" t="s">
        <v>2134</v>
      </c>
      <c r="T2683" s="22">
        <v>3</v>
      </c>
      <c r="U2683" s="22">
        <v>3</v>
      </c>
      <c r="V2683" s="22">
        <v>6</v>
      </c>
      <c r="W2683" s="22">
        <v>5</v>
      </c>
      <c r="X2683" s="22">
        <v>2</v>
      </c>
    </row>
    <row r="2684" spans="19:24">
      <c r="S2684" s="22" t="s">
        <v>2134</v>
      </c>
      <c r="T2684" s="22">
        <v>3</v>
      </c>
      <c r="U2684" s="22">
        <v>3</v>
      </c>
      <c r="V2684" s="22">
        <v>6</v>
      </c>
      <c r="W2684" s="22">
        <v>5</v>
      </c>
      <c r="X2684" s="22">
        <v>3</v>
      </c>
    </row>
    <row r="2685" spans="19:24">
      <c r="S2685" s="22" t="s">
        <v>2134</v>
      </c>
      <c r="T2685" s="22">
        <v>3</v>
      </c>
      <c r="U2685" s="22">
        <v>3</v>
      </c>
      <c r="V2685" s="22">
        <v>6</v>
      </c>
      <c r="W2685" s="22">
        <v>5</v>
      </c>
      <c r="X2685" s="22">
        <v>4</v>
      </c>
    </row>
    <row r="2686" spans="19:24">
      <c r="S2686" s="22" t="s">
        <v>2813</v>
      </c>
      <c r="T2686" s="22">
        <v>3</v>
      </c>
      <c r="U2686" s="22">
        <v>3</v>
      </c>
      <c r="V2686" s="22">
        <v>6</v>
      </c>
      <c r="W2686" s="22">
        <v>6</v>
      </c>
      <c r="X2686" s="22">
        <v>1</v>
      </c>
    </row>
    <row r="2687" spans="19:24">
      <c r="S2687" s="22" t="s">
        <v>2134</v>
      </c>
      <c r="T2687" s="22">
        <v>3</v>
      </c>
      <c r="U2687" s="22">
        <v>3</v>
      </c>
      <c r="V2687" s="22">
        <v>6</v>
      </c>
      <c r="W2687" s="22">
        <v>6</v>
      </c>
      <c r="X2687" s="22">
        <v>2</v>
      </c>
    </row>
    <row r="2688" spans="19:24">
      <c r="S2688" s="22" t="s">
        <v>2134</v>
      </c>
      <c r="T2688" s="22">
        <v>3</v>
      </c>
      <c r="U2688" s="22">
        <v>3</v>
      </c>
      <c r="V2688" s="22">
        <v>6</v>
      </c>
      <c r="W2688" s="22">
        <v>6</v>
      </c>
      <c r="X2688" s="22">
        <v>3</v>
      </c>
    </row>
    <row r="2689" spans="19:24">
      <c r="S2689" s="22" t="s">
        <v>2134</v>
      </c>
      <c r="T2689" s="22">
        <v>3</v>
      </c>
      <c r="U2689" s="22">
        <v>3</v>
      </c>
      <c r="V2689" s="22">
        <v>6</v>
      </c>
      <c r="W2689" s="22">
        <v>6</v>
      </c>
      <c r="X2689" s="22">
        <v>4</v>
      </c>
    </row>
    <row r="2690" spans="19:24">
      <c r="S2690" s="22" t="s">
        <v>2813</v>
      </c>
      <c r="T2690" s="22">
        <v>3</v>
      </c>
      <c r="U2690" s="22">
        <v>3</v>
      </c>
      <c r="V2690" s="22">
        <v>6</v>
      </c>
      <c r="W2690" s="22">
        <v>7</v>
      </c>
      <c r="X2690" s="22">
        <v>1</v>
      </c>
    </row>
    <row r="2691" spans="19:24">
      <c r="S2691" s="22" t="s">
        <v>2134</v>
      </c>
      <c r="T2691" s="22">
        <v>3</v>
      </c>
      <c r="U2691" s="22">
        <v>3</v>
      </c>
      <c r="V2691" s="22">
        <v>6</v>
      </c>
      <c r="W2691" s="22">
        <v>7</v>
      </c>
      <c r="X2691" s="22">
        <v>2</v>
      </c>
    </row>
    <row r="2692" spans="19:24">
      <c r="S2692" s="22" t="s">
        <v>2134</v>
      </c>
      <c r="T2692" s="22">
        <v>3</v>
      </c>
      <c r="U2692" s="22">
        <v>3</v>
      </c>
      <c r="V2692" s="22">
        <v>6</v>
      </c>
      <c r="W2692" s="22">
        <v>7</v>
      </c>
      <c r="X2692" s="22">
        <v>3</v>
      </c>
    </row>
    <row r="2693" spans="19:24">
      <c r="S2693" s="22" t="s">
        <v>2134</v>
      </c>
      <c r="T2693" s="22">
        <v>3</v>
      </c>
      <c r="U2693" s="22">
        <v>3</v>
      </c>
      <c r="V2693" s="22">
        <v>6</v>
      </c>
      <c r="W2693" s="22">
        <v>7</v>
      </c>
      <c r="X2693" s="22">
        <v>4</v>
      </c>
    </row>
    <row r="2694" spans="19:24">
      <c r="S2694" s="22" t="s">
        <v>2134</v>
      </c>
      <c r="T2694" s="22">
        <v>3</v>
      </c>
      <c r="U2694" s="22">
        <v>3</v>
      </c>
      <c r="V2694" s="22">
        <v>7</v>
      </c>
      <c r="W2694" s="22">
        <v>1</v>
      </c>
      <c r="X2694" s="22">
        <v>1</v>
      </c>
    </row>
    <row r="2695" spans="19:24">
      <c r="S2695" s="22" t="s">
        <v>2134</v>
      </c>
      <c r="T2695" s="22">
        <v>3</v>
      </c>
      <c r="U2695" s="22">
        <v>3</v>
      </c>
      <c r="V2695" s="22">
        <v>7</v>
      </c>
      <c r="W2695" s="22">
        <v>1</v>
      </c>
      <c r="X2695" s="22">
        <v>2</v>
      </c>
    </row>
    <row r="2696" spans="19:24">
      <c r="S2696" s="22" t="s">
        <v>2134</v>
      </c>
      <c r="T2696" s="22">
        <v>3</v>
      </c>
      <c r="U2696" s="22">
        <v>3</v>
      </c>
      <c r="V2696" s="22">
        <v>7</v>
      </c>
      <c r="W2696" s="22">
        <v>1</v>
      </c>
      <c r="X2696" s="22">
        <v>3</v>
      </c>
    </row>
    <row r="2697" spans="19:24">
      <c r="S2697" s="22" t="s">
        <v>2134</v>
      </c>
      <c r="T2697" s="22">
        <v>3</v>
      </c>
      <c r="U2697" s="22">
        <v>3</v>
      </c>
      <c r="V2697" s="22">
        <v>7</v>
      </c>
      <c r="W2697" s="22">
        <v>1</v>
      </c>
      <c r="X2697" s="22">
        <v>4</v>
      </c>
    </row>
    <row r="2698" spans="19:24">
      <c r="S2698" s="22" t="s">
        <v>2134</v>
      </c>
      <c r="T2698" s="22">
        <v>3</v>
      </c>
      <c r="U2698" s="22">
        <v>3</v>
      </c>
      <c r="V2698" s="22">
        <v>7</v>
      </c>
      <c r="W2698" s="22">
        <v>2</v>
      </c>
      <c r="X2698" s="22">
        <v>1</v>
      </c>
    </row>
    <row r="2699" spans="19:24">
      <c r="S2699" s="22" t="s">
        <v>2134</v>
      </c>
      <c r="T2699" s="22">
        <v>3</v>
      </c>
      <c r="U2699" s="22">
        <v>3</v>
      </c>
      <c r="V2699" s="22">
        <v>7</v>
      </c>
      <c r="W2699" s="22">
        <v>2</v>
      </c>
      <c r="X2699" s="22">
        <v>2</v>
      </c>
    </row>
    <row r="2700" spans="19:24">
      <c r="S2700" s="22" t="s">
        <v>2134</v>
      </c>
      <c r="T2700" s="22">
        <v>3</v>
      </c>
      <c r="U2700" s="22">
        <v>3</v>
      </c>
      <c r="V2700" s="22">
        <v>7</v>
      </c>
      <c r="W2700" s="22">
        <v>2</v>
      </c>
      <c r="X2700" s="22">
        <v>3</v>
      </c>
    </row>
    <row r="2701" spans="19:24">
      <c r="S2701" s="22" t="s">
        <v>2134</v>
      </c>
      <c r="T2701" s="22">
        <v>3</v>
      </c>
      <c r="U2701" s="22">
        <v>3</v>
      </c>
      <c r="V2701" s="22">
        <v>7</v>
      </c>
      <c r="W2701" s="22">
        <v>2</v>
      </c>
      <c r="X2701" s="22">
        <v>4</v>
      </c>
    </row>
    <row r="2702" spans="19:24">
      <c r="S2702" s="22" t="s">
        <v>2134</v>
      </c>
      <c r="T2702" s="22">
        <v>3</v>
      </c>
      <c r="U2702" s="22">
        <v>3</v>
      </c>
      <c r="V2702" s="22">
        <v>7</v>
      </c>
      <c r="W2702" s="22">
        <v>3</v>
      </c>
      <c r="X2702" s="22">
        <v>1</v>
      </c>
    </row>
    <row r="2703" spans="19:24">
      <c r="S2703" s="22" t="s">
        <v>2134</v>
      </c>
      <c r="T2703" s="22">
        <v>3</v>
      </c>
      <c r="U2703" s="22">
        <v>3</v>
      </c>
      <c r="V2703" s="22">
        <v>7</v>
      </c>
      <c r="W2703" s="22">
        <v>3</v>
      </c>
      <c r="X2703" s="22">
        <v>2</v>
      </c>
    </row>
    <row r="2704" spans="19:24">
      <c r="S2704" s="22" t="s">
        <v>2134</v>
      </c>
      <c r="T2704" s="22">
        <v>3</v>
      </c>
      <c r="U2704" s="22">
        <v>3</v>
      </c>
      <c r="V2704" s="22">
        <v>7</v>
      </c>
      <c r="W2704" s="22">
        <v>3</v>
      </c>
      <c r="X2704" s="22">
        <v>3</v>
      </c>
    </row>
    <row r="2705" spans="19:24">
      <c r="S2705" s="22" t="s">
        <v>2134</v>
      </c>
      <c r="T2705" s="22">
        <v>3</v>
      </c>
      <c r="U2705" s="22">
        <v>3</v>
      </c>
      <c r="V2705" s="22">
        <v>7</v>
      </c>
      <c r="W2705" s="22">
        <v>3</v>
      </c>
      <c r="X2705" s="22">
        <v>4</v>
      </c>
    </row>
    <row r="2706" spans="19:24">
      <c r="S2706" s="22" t="s">
        <v>2134</v>
      </c>
      <c r="T2706" s="22">
        <v>3</v>
      </c>
      <c r="U2706" s="22">
        <v>3</v>
      </c>
      <c r="V2706" s="22">
        <v>7</v>
      </c>
      <c r="W2706" s="22">
        <v>4</v>
      </c>
      <c r="X2706" s="22">
        <v>1</v>
      </c>
    </row>
    <row r="2707" spans="19:24">
      <c r="S2707" s="22" t="s">
        <v>2134</v>
      </c>
      <c r="T2707" s="22">
        <v>3</v>
      </c>
      <c r="U2707" s="22">
        <v>3</v>
      </c>
      <c r="V2707" s="22">
        <v>7</v>
      </c>
      <c r="W2707" s="22">
        <v>4</v>
      </c>
      <c r="X2707" s="22">
        <v>2</v>
      </c>
    </row>
    <row r="2708" spans="19:24">
      <c r="S2708" s="22" t="s">
        <v>2134</v>
      </c>
      <c r="T2708" s="22">
        <v>3</v>
      </c>
      <c r="U2708" s="22">
        <v>3</v>
      </c>
      <c r="V2708" s="22">
        <v>7</v>
      </c>
      <c r="W2708" s="22">
        <v>4</v>
      </c>
      <c r="X2708" s="22">
        <v>3</v>
      </c>
    </row>
    <row r="2709" spans="19:24">
      <c r="S2709" s="22" t="s">
        <v>2134</v>
      </c>
      <c r="T2709" s="22">
        <v>3</v>
      </c>
      <c r="U2709" s="22">
        <v>3</v>
      </c>
      <c r="V2709" s="22">
        <v>7</v>
      </c>
      <c r="W2709" s="22">
        <v>4</v>
      </c>
      <c r="X2709" s="22">
        <v>4</v>
      </c>
    </row>
    <row r="2710" spans="19:24">
      <c r="S2710" s="22" t="s">
        <v>2134</v>
      </c>
      <c r="T2710" s="22">
        <v>3</v>
      </c>
      <c r="U2710" s="22">
        <v>3</v>
      </c>
      <c r="V2710" s="22">
        <v>7</v>
      </c>
      <c r="W2710" s="22">
        <v>5</v>
      </c>
      <c r="X2710" s="22">
        <v>1</v>
      </c>
    </row>
    <row r="2711" spans="19:24">
      <c r="S2711" s="22" t="s">
        <v>2134</v>
      </c>
      <c r="T2711" s="22">
        <v>3</v>
      </c>
      <c r="U2711" s="22">
        <v>3</v>
      </c>
      <c r="V2711" s="22">
        <v>7</v>
      </c>
      <c r="W2711" s="22">
        <v>5</v>
      </c>
      <c r="X2711" s="22">
        <v>2</v>
      </c>
    </row>
    <row r="2712" spans="19:24">
      <c r="S2712" s="22" t="s">
        <v>2134</v>
      </c>
      <c r="T2712" s="22">
        <v>3</v>
      </c>
      <c r="U2712" s="22">
        <v>3</v>
      </c>
      <c r="V2712" s="22">
        <v>7</v>
      </c>
      <c r="W2712" s="22">
        <v>5</v>
      </c>
      <c r="X2712" s="22">
        <v>3</v>
      </c>
    </row>
    <row r="2713" spans="19:24">
      <c r="S2713" s="22" t="s">
        <v>2134</v>
      </c>
      <c r="T2713" s="22">
        <v>3</v>
      </c>
      <c r="U2713" s="22">
        <v>3</v>
      </c>
      <c r="V2713" s="22">
        <v>7</v>
      </c>
      <c r="W2713" s="22">
        <v>5</v>
      </c>
      <c r="X2713" s="22">
        <v>4</v>
      </c>
    </row>
    <row r="2714" spans="19:24">
      <c r="S2714" s="22" t="s">
        <v>2134</v>
      </c>
      <c r="T2714" s="22">
        <v>3</v>
      </c>
      <c r="U2714" s="22">
        <v>3</v>
      </c>
      <c r="V2714" s="22">
        <v>7</v>
      </c>
      <c r="W2714" s="22">
        <v>6</v>
      </c>
      <c r="X2714" s="22">
        <v>1</v>
      </c>
    </row>
    <row r="2715" spans="19:24">
      <c r="S2715" s="22" t="s">
        <v>2134</v>
      </c>
      <c r="T2715" s="22">
        <v>3</v>
      </c>
      <c r="U2715" s="22">
        <v>3</v>
      </c>
      <c r="V2715" s="22">
        <v>7</v>
      </c>
      <c r="W2715" s="22">
        <v>6</v>
      </c>
      <c r="X2715" s="22">
        <v>2</v>
      </c>
    </row>
    <row r="2716" spans="19:24">
      <c r="S2716" s="22" t="s">
        <v>2134</v>
      </c>
      <c r="T2716" s="22">
        <v>3</v>
      </c>
      <c r="U2716" s="22">
        <v>3</v>
      </c>
      <c r="V2716" s="22">
        <v>7</v>
      </c>
      <c r="W2716" s="22">
        <v>6</v>
      </c>
      <c r="X2716" s="22">
        <v>3</v>
      </c>
    </row>
    <row r="2717" spans="19:24">
      <c r="S2717" s="22" t="s">
        <v>2134</v>
      </c>
      <c r="T2717" s="22">
        <v>3</v>
      </c>
      <c r="U2717" s="22">
        <v>3</v>
      </c>
      <c r="V2717" s="22">
        <v>7</v>
      </c>
      <c r="W2717" s="22">
        <v>6</v>
      </c>
      <c r="X2717" s="22">
        <v>4</v>
      </c>
    </row>
    <row r="2718" spans="19:24">
      <c r="S2718" s="22" t="s">
        <v>2134</v>
      </c>
      <c r="T2718" s="22">
        <v>3</v>
      </c>
      <c r="U2718" s="22">
        <v>3</v>
      </c>
      <c r="V2718" s="22">
        <v>7</v>
      </c>
      <c r="W2718" s="22">
        <v>7</v>
      </c>
      <c r="X2718" s="22">
        <v>1</v>
      </c>
    </row>
    <row r="2719" spans="19:24">
      <c r="S2719" s="22" t="s">
        <v>2134</v>
      </c>
      <c r="T2719" s="22">
        <v>3</v>
      </c>
      <c r="U2719" s="22">
        <v>3</v>
      </c>
      <c r="V2719" s="22">
        <v>7</v>
      </c>
      <c r="W2719" s="22">
        <v>7</v>
      </c>
      <c r="X2719" s="22">
        <v>2</v>
      </c>
    </row>
    <row r="2720" spans="19:24">
      <c r="S2720" s="22" t="s">
        <v>2134</v>
      </c>
      <c r="T2720" s="22">
        <v>3</v>
      </c>
      <c r="U2720" s="22">
        <v>3</v>
      </c>
      <c r="V2720" s="22">
        <v>7</v>
      </c>
      <c r="W2720" s="22">
        <v>7</v>
      </c>
      <c r="X2720" s="22">
        <v>3</v>
      </c>
    </row>
    <row r="2721" spans="19:24">
      <c r="S2721" s="22" t="s">
        <v>2134</v>
      </c>
      <c r="T2721" s="22">
        <v>3</v>
      </c>
      <c r="U2721" s="22">
        <v>3</v>
      </c>
      <c r="V2721" s="22">
        <v>7</v>
      </c>
      <c r="W2721" s="22">
        <v>7</v>
      </c>
      <c r="X2721" s="22">
        <v>4</v>
      </c>
    </row>
    <row r="2722" spans="19:24">
      <c r="S2722" s="22" t="s">
        <v>2134</v>
      </c>
      <c r="T2722" s="22">
        <v>3</v>
      </c>
      <c r="U2722" s="22">
        <v>3</v>
      </c>
      <c r="V2722" s="22">
        <v>8</v>
      </c>
      <c r="W2722" s="22">
        <v>1</v>
      </c>
      <c r="X2722" s="22">
        <v>1</v>
      </c>
    </row>
    <row r="2723" spans="19:24">
      <c r="S2723" s="22" t="s">
        <v>2134</v>
      </c>
      <c r="T2723" s="22">
        <v>3</v>
      </c>
      <c r="U2723" s="22">
        <v>3</v>
      </c>
      <c r="V2723" s="22">
        <v>8</v>
      </c>
      <c r="W2723" s="22">
        <v>1</v>
      </c>
      <c r="X2723" s="22">
        <v>2</v>
      </c>
    </row>
    <row r="2724" spans="19:24">
      <c r="S2724" s="22" t="s">
        <v>2134</v>
      </c>
      <c r="T2724" s="22">
        <v>3</v>
      </c>
      <c r="U2724" s="22">
        <v>3</v>
      </c>
      <c r="V2724" s="22">
        <v>8</v>
      </c>
      <c r="W2724" s="22">
        <v>1</v>
      </c>
      <c r="X2724" s="22">
        <v>3</v>
      </c>
    </row>
    <row r="2725" spans="19:24">
      <c r="S2725" s="22" t="s">
        <v>2134</v>
      </c>
      <c r="T2725" s="22">
        <v>3</v>
      </c>
      <c r="U2725" s="22">
        <v>3</v>
      </c>
      <c r="V2725" s="22">
        <v>8</v>
      </c>
      <c r="W2725" s="22">
        <v>1</v>
      </c>
      <c r="X2725" s="22">
        <v>4</v>
      </c>
    </row>
    <row r="2726" spans="19:24">
      <c r="S2726" s="22" t="s">
        <v>2813</v>
      </c>
      <c r="T2726" s="22">
        <v>3</v>
      </c>
      <c r="U2726" s="22">
        <v>3</v>
      </c>
      <c r="V2726" s="22">
        <v>8</v>
      </c>
      <c r="W2726" s="22">
        <v>2</v>
      </c>
      <c r="X2726" s="22">
        <v>1</v>
      </c>
    </row>
    <row r="2727" spans="19:24">
      <c r="S2727" s="22" t="s">
        <v>2134</v>
      </c>
      <c r="T2727" s="22">
        <v>3</v>
      </c>
      <c r="U2727" s="22">
        <v>3</v>
      </c>
      <c r="V2727" s="22">
        <v>8</v>
      </c>
      <c r="W2727" s="22">
        <v>2</v>
      </c>
      <c r="X2727" s="22">
        <v>2</v>
      </c>
    </row>
    <row r="2728" spans="19:24">
      <c r="S2728" s="22" t="s">
        <v>2134</v>
      </c>
      <c r="T2728" s="22">
        <v>3</v>
      </c>
      <c r="U2728" s="22">
        <v>3</v>
      </c>
      <c r="V2728" s="22">
        <v>8</v>
      </c>
      <c r="W2728" s="22">
        <v>2</v>
      </c>
      <c r="X2728" s="22">
        <v>3</v>
      </c>
    </row>
    <row r="2729" spans="19:24">
      <c r="S2729" s="22" t="s">
        <v>2134</v>
      </c>
      <c r="T2729" s="22">
        <v>3</v>
      </c>
      <c r="U2729" s="22">
        <v>3</v>
      </c>
      <c r="V2729" s="22">
        <v>8</v>
      </c>
      <c r="W2729" s="22">
        <v>2</v>
      </c>
      <c r="X2729" s="22">
        <v>4</v>
      </c>
    </row>
    <row r="2730" spans="19:24">
      <c r="S2730" s="22" t="s">
        <v>2813</v>
      </c>
      <c r="T2730" s="22">
        <v>3</v>
      </c>
      <c r="U2730" s="22">
        <v>3</v>
      </c>
      <c r="V2730" s="22">
        <v>8</v>
      </c>
      <c r="W2730" s="22">
        <v>3</v>
      </c>
      <c r="X2730" s="22">
        <v>1</v>
      </c>
    </row>
    <row r="2731" spans="19:24">
      <c r="S2731" s="22" t="s">
        <v>2134</v>
      </c>
      <c r="T2731" s="22">
        <v>3</v>
      </c>
      <c r="U2731" s="22">
        <v>3</v>
      </c>
      <c r="V2731" s="22">
        <v>8</v>
      </c>
      <c r="W2731" s="22">
        <v>3</v>
      </c>
      <c r="X2731" s="22">
        <v>2</v>
      </c>
    </row>
    <row r="2732" spans="19:24">
      <c r="S2732" s="22" t="s">
        <v>2134</v>
      </c>
      <c r="T2732" s="22">
        <v>3</v>
      </c>
      <c r="U2732" s="22">
        <v>3</v>
      </c>
      <c r="V2732" s="22">
        <v>8</v>
      </c>
      <c r="W2732" s="22">
        <v>3</v>
      </c>
      <c r="X2732" s="22">
        <v>3</v>
      </c>
    </row>
    <row r="2733" spans="19:24">
      <c r="S2733" s="22" t="s">
        <v>2134</v>
      </c>
      <c r="T2733" s="22">
        <v>3</v>
      </c>
      <c r="U2733" s="22">
        <v>3</v>
      </c>
      <c r="V2733" s="22">
        <v>8</v>
      </c>
      <c r="W2733" s="22">
        <v>3</v>
      </c>
      <c r="X2733" s="22">
        <v>4</v>
      </c>
    </row>
    <row r="2734" spans="19:24">
      <c r="S2734" s="22" t="s">
        <v>2813</v>
      </c>
      <c r="T2734" s="22">
        <v>3</v>
      </c>
      <c r="U2734" s="22">
        <v>3</v>
      </c>
      <c r="V2734" s="22">
        <v>8</v>
      </c>
      <c r="W2734" s="22">
        <v>4</v>
      </c>
      <c r="X2734" s="22">
        <v>1</v>
      </c>
    </row>
    <row r="2735" spans="19:24">
      <c r="S2735" s="22" t="s">
        <v>2134</v>
      </c>
      <c r="T2735" s="22">
        <v>3</v>
      </c>
      <c r="U2735" s="22">
        <v>3</v>
      </c>
      <c r="V2735" s="22">
        <v>8</v>
      </c>
      <c r="W2735" s="22">
        <v>4</v>
      </c>
      <c r="X2735" s="22">
        <v>2</v>
      </c>
    </row>
    <row r="2736" spans="19:24">
      <c r="S2736" s="22" t="s">
        <v>2134</v>
      </c>
      <c r="T2736" s="22">
        <v>3</v>
      </c>
      <c r="U2736" s="22">
        <v>3</v>
      </c>
      <c r="V2736" s="22">
        <v>8</v>
      </c>
      <c r="W2736" s="22">
        <v>4</v>
      </c>
      <c r="X2736" s="22">
        <v>3</v>
      </c>
    </row>
    <row r="2737" spans="19:24">
      <c r="S2737" s="22" t="s">
        <v>2134</v>
      </c>
      <c r="T2737" s="22">
        <v>3</v>
      </c>
      <c r="U2737" s="22">
        <v>3</v>
      </c>
      <c r="V2737" s="22">
        <v>8</v>
      </c>
      <c r="W2737" s="22">
        <v>4</v>
      </c>
      <c r="X2737" s="22">
        <v>4</v>
      </c>
    </row>
    <row r="2738" spans="19:24">
      <c r="S2738" s="22" t="s">
        <v>2813</v>
      </c>
      <c r="T2738" s="22">
        <v>3</v>
      </c>
      <c r="U2738" s="22">
        <v>3</v>
      </c>
      <c r="V2738" s="22">
        <v>8</v>
      </c>
      <c r="W2738" s="22">
        <v>5</v>
      </c>
      <c r="X2738" s="22">
        <v>1</v>
      </c>
    </row>
    <row r="2739" spans="19:24">
      <c r="S2739" s="22" t="s">
        <v>2134</v>
      </c>
      <c r="T2739" s="22">
        <v>3</v>
      </c>
      <c r="U2739" s="22">
        <v>3</v>
      </c>
      <c r="V2739" s="22">
        <v>8</v>
      </c>
      <c r="W2739" s="22">
        <v>5</v>
      </c>
      <c r="X2739" s="22">
        <v>2</v>
      </c>
    </row>
    <row r="2740" spans="19:24">
      <c r="S2740" s="22" t="s">
        <v>2134</v>
      </c>
      <c r="T2740" s="22">
        <v>3</v>
      </c>
      <c r="U2740" s="22">
        <v>3</v>
      </c>
      <c r="V2740" s="22">
        <v>8</v>
      </c>
      <c r="W2740" s="22">
        <v>5</v>
      </c>
      <c r="X2740" s="22">
        <v>3</v>
      </c>
    </row>
    <row r="2741" spans="19:24">
      <c r="S2741" s="22" t="s">
        <v>2134</v>
      </c>
      <c r="T2741" s="22">
        <v>3</v>
      </c>
      <c r="U2741" s="22">
        <v>3</v>
      </c>
      <c r="V2741" s="22">
        <v>8</v>
      </c>
      <c r="W2741" s="22">
        <v>5</v>
      </c>
      <c r="X2741" s="22">
        <v>4</v>
      </c>
    </row>
    <row r="2742" spans="19:24">
      <c r="S2742" s="22" t="s">
        <v>2813</v>
      </c>
      <c r="T2742" s="22">
        <v>3</v>
      </c>
      <c r="U2742" s="22">
        <v>3</v>
      </c>
      <c r="V2742" s="22">
        <v>8</v>
      </c>
      <c r="W2742" s="22">
        <v>6</v>
      </c>
      <c r="X2742" s="22">
        <v>1</v>
      </c>
    </row>
    <row r="2743" spans="19:24">
      <c r="S2743" s="22" t="s">
        <v>2134</v>
      </c>
      <c r="T2743" s="22">
        <v>3</v>
      </c>
      <c r="U2743" s="22">
        <v>3</v>
      </c>
      <c r="V2743" s="22">
        <v>8</v>
      </c>
      <c r="W2743" s="22">
        <v>6</v>
      </c>
      <c r="X2743" s="22">
        <v>2</v>
      </c>
    </row>
    <row r="2744" spans="19:24">
      <c r="S2744" s="22" t="s">
        <v>2134</v>
      </c>
      <c r="T2744" s="22">
        <v>3</v>
      </c>
      <c r="U2744" s="22">
        <v>3</v>
      </c>
      <c r="V2744" s="22">
        <v>8</v>
      </c>
      <c r="W2744" s="22">
        <v>6</v>
      </c>
      <c r="X2744" s="22">
        <v>3</v>
      </c>
    </row>
    <row r="2745" spans="19:24">
      <c r="S2745" s="22" t="s">
        <v>2134</v>
      </c>
      <c r="T2745" s="22">
        <v>3</v>
      </c>
      <c r="U2745" s="22">
        <v>3</v>
      </c>
      <c r="V2745" s="22">
        <v>8</v>
      </c>
      <c r="W2745" s="22">
        <v>6</v>
      </c>
      <c r="X2745" s="22">
        <v>4</v>
      </c>
    </row>
    <row r="2746" spans="19:24">
      <c r="S2746" s="22" t="s">
        <v>2813</v>
      </c>
      <c r="T2746" s="22">
        <v>3</v>
      </c>
      <c r="U2746" s="22">
        <v>3</v>
      </c>
      <c r="V2746" s="22">
        <v>8</v>
      </c>
      <c r="W2746" s="22">
        <v>7</v>
      </c>
      <c r="X2746" s="22">
        <v>1</v>
      </c>
    </row>
    <row r="2747" spans="19:24">
      <c r="S2747" s="22" t="s">
        <v>2134</v>
      </c>
      <c r="T2747" s="22">
        <v>3</v>
      </c>
      <c r="U2747" s="22">
        <v>3</v>
      </c>
      <c r="V2747" s="22">
        <v>8</v>
      </c>
      <c r="W2747" s="22">
        <v>7</v>
      </c>
      <c r="X2747" s="22">
        <v>2</v>
      </c>
    </row>
    <row r="2748" spans="19:24">
      <c r="S2748" s="22" t="s">
        <v>2134</v>
      </c>
      <c r="T2748" s="22">
        <v>3</v>
      </c>
      <c r="U2748" s="22">
        <v>3</v>
      </c>
      <c r="V2748" s="22">
        <v>8</v>
      </c>
      <c r="W2748" s="22">
        <v>7</v>
      </c>
      <c r="X2748" s="22">
        <v>3</v>
      </c>
    </row>
    <row r="2749" spans="19:24">
      <c r="S2749" s="22" t="s">
        <v>2134</v>
      </c>
      <c r="T2749" s="22">
        <v>3</v>
      </c>
      <c r="U2749" s="22">
        <v>3</v>
      </c>
      <c r="V2749" s="22">
        <v>8</v>
      </c>
      <c r="W2749" s="22">
        <v>7</v>
      </c>
      <c r="X2749" s="22">
        <v>4</v>
      </c>
    </row>
    <row r="2750" spans="19:24">
      <c r="S2750" s="22" t="s">
        <v>2134</v>
      </c>
      <c r="T2750" s="22">
        <v>3</v>
      </c>
      <c r="U2750" s="22">
        <v>3</v>
      </c>
      <c r="V2750" s="22">
        <v>9</v>
      </c>
      <c r="W2750" s="22">
        <v>1</v>
      </c>
      <c r="X2750" s="22">
        <v>1</v>
      </c>
    </row>
    <row r="2751" spans="19:24">
      <c r="S2751" s="22" t="s">
        <v>2134</v>
      </c>
      <c r="T2751" s="22">
        <v>3</v>
      </c>
      <c r="U2751" s="22">
        <v>3</v>
      </c>
      <c r="V2751" s="22">
        <v>9</v>
      </c>
      <c r="W2751" s="22">
        <v>1</v>
      </c>
      <c r="X2751" s="22">
        <v>2</v>
      </c>
    </row>
    <row r="2752" spans="19:24">
      <c r="S2752" s="22" t="s">
        <v>2134</v>
      </c>
      <c r="T2752" s="22">
        <v>3</v>
      </c>
      <c r="U2752" s="22">
        <v>3</v>
      </c>
      <c r="V2752" s="22">
        <v>9</v>
      </c>
      <c r="W2752" s="22">
        <v>1</v>
      </c>
      <c r="X2752" s="22">
        <v>3</v>
      </c>
    </row>
    <row r="2753" spans="19:24">
      <c r="S2753" s="22" t="s">
        <v>2134</v>
      </c>
      <c r="T2753" s="22">
        <v>3</v>
      </c>
      <c r="U2753" s="22">
        <v>3</v>
      </c>
      <c r="V2753" s="22">
        <v>9</v>
      </c>
      <c r="W2753" s="22">
        <v>1</v>
      </c>
      <c r="X2753" s="22">
        <v>4</v>
      </c>
    </row>
    <row r="2754" spans="19:24">
      <c r="S2754" s="22" t="s">
        <v>2813</v>
      </c>
      <c r="T2754" s="22">
        <v>3</v>
      </c>
      <c r="U2754" s="22">
        <v>3</v>
      </c>
      <c r="V2754" s="22">
        <v>9</v>
      </c>
      <c r="W2754" s="22">
        <v>2</v>
      </c>
      <c r="X2754" s="22">
        <v>1</v>
      </c>
    </row>
    <row r="2755" spans="19:24">
      <c r="S2755" s="22" t="s">
        <v>2134</v>
      </c>
      <c r="T2755" s="22">
        <v>3</v>
      </c>
      <c r="U2755" s="22">
        <v>3</v>
      </c>
      <c r="V2755" s="22">
        <v>9</v>
      </c>
      <c r="W2755" s="22">
        <v>2</v>
      </c>
      <c r="X2755" s="22">
        <v>2</v>
      </c>
    </row>
    <row r="2756" spans="19:24">
      <c r="S2756" s="22" t="s">
        <v>2134</v>
      </c>
      <c r="T2756" s="22">
        <v>3</v>
      </c>
      <c r="U2756" s="22">
        <v>3</v>
      </c>
      <c r="V2756" s="22">
        <v>9</v>
      </c>
      <c r="W2756" s="22">
        <v>2</v>
      </c>
      <c r="X2756" s="22">
        <v>3</v>
      </c>
    </row>
    <row r="2757" spans="19:24">
      <c r="S2757" s="22" t="s">
        <v>2134</v>
      </c>
      <c r="T2757" s="22">
        <v>3</v>
      </c>
      <c r="U2757" s="22">
        <v>3</v>
      </c>
      <c r="V2757" s="22">
        <v>9</v>
      </c>
      <c r="W2757" s="22">
        <v>2</v>
      </c>
      <c r="X2757" s="22">
        <v>4</v>
      </c>
    </row>
    <row r="2758" spans="19:24">
      <c r="S2758" s="22" t="s">
        <v>2813</v>
      </c>
      <c r="T2758" s="22">
        <v>3</v>
      </c>
      <c r="U2758" s="22">
        <v>3</v>
      </c>
      <c r="V2758" s="22">
        <v>9</v>
      </c>
      <c r="W2758" s="22">
        <v>3</v>
      </c>
      <c r="X2758" s="22">
        <v>1</v>
      </c>
    </row>
    <row r="2759" spans="19:24">
      <c r="S2759" s="22" t="s">
        <v>2134</v>
      </c>
      <c r="T2759" s="22">
        <v>3</v>
      </c>
      <c r="U2759" s="22">
        <v>3</v>
      </c>
      <c r="V2759" s="22">
        <v>9</v>
      </c>
      <c r="W2759" s="22">
        <v>3</v>
      </c>
      <c r="X2759" s="22">
        <v>2</v>
      </c>
    </row>
    <row r="2760" spans="19:24">
      <c r="S2760" s="22" t="s">
        <v>2134</v>
      </c>
      <c r="T2760" s="22">
        <v>3</v>
      </c>
      <c r="U2760" s="22">
        <v>3</v>
      </c>
      <c r="V2760" s="22">
        <v>9</v>
      </c>
      <c r="W2760" s="22">
        <v>3</v>
      </c>
      <c r="X2760" s="22">
        <v>3</v>
      </c>
    </row>
    <row r="2761" spans="19:24">
      <c r="S2761" s="22" t="s">
        <v>2134</v>
      </c>
      <c r="T2761" s="22">
        <v>3</v>
      </c>
      <c r="U2761" s="22">
        <v>3</v>
      </c>
      <c r="V2761" s="22">
        <v>9</v>
      </c>
      <c r="W2761" s="22">
        <v>3</v>
      </c>
      <c r="X2761" s="22">
        <v>4</v>
      </c>
    </row>
    <row r="2762" spans="19:24">
      <c r="S2762" s="22" t="s">
        <v>2813</v>
      </c>
      <c r="T2762" s="22">
        <v>3</v>
      </c>
      <c r="U2762" s="22">
        <v>3</v>
      </c>
      <c r="V2762" s="22">
        <v>9</v>
      </c>
      <c r="W2762" s="22">
        <v>4</v>
      </c>
      <c r="X2762" s="22">
        <v>1</v>
      </c>
    </row>
    <row r="2763" spans="19:24">
      <c r="S2763" s="22" t="s">
        <v>2134</v>
      </c>
      <c r="T2763" s="22">
        <v>3</v>
      </c>
      <c r="U2763" s="22">
        <v>3</v>
      </c>
      <c r="V2763" s="22">
        <v>9</v>
      </c>
      <c r="W2763" s="22">
        <v>4</v>
      </c>
      <c r="X2763" s="22">
        <v>2</v>
      </c>
    </row>
    <row r="2764" spans="19:24">
      <c r="S2764" s="22" t="s">
        <v>2134</v>
      </c>
      <c r="T2764" s="22">
        <v>3</v>
      </c>
      <c r="U2764" s="22">
        <v>3</v>
      </c>
      <c r="V2764" s="22">
        <v>9</v>
      </c>
      <c r="W2764" s="22">
        <v>4</v>
      </c>
      <c r="X2764" s="22">
        <v>3</v>
      </c>
    </row>
    <row r="2765" spans="19:24">
      <c r="S2765" s="22" t="s">
        <v>2134</v>
      </c>
      <c r="T2765" s="22">
        <v>3</v>
      </c>
      <c r="U2765" s="22">
        <v>3</v>
      </c>
      <c r="V2765" s="22">
        <v>9</v>
      </c>
      <c r="W2765" s="22">
        <v>4</v>
      </c>
      <c r="X2765" s="22">
        <v>4</v>
      </c>
    </row>
    <row r="2766" spans="19:24">
      <c r="S2766" s="22" t="s">
        <v>2813</v>
      </c>
      <c r="T2766" s="22">
        <v>3</v>
      </c>
      <c r="U2766" s="22">
        <v>3</v>
      </c>
      <c r="V2766" s="22">
        <v>9</v>
      </c>
      <c r="W2766" s="22">
        <v>5</v>
      </c>
      <c r="X2766" s="22">
        <v>1</v>
      </c>
    </row>
    <row r="2767" spans="19:24">
      <c r="S2767" s="22" t="s">
        <v>2134</v>
      </c>
      <c r="T2767" s="22">
        <v>3</v>
      </c>
      <c r="U2767" s="22">
        <v>3</v>
      </c>
      <c r="V2767" s="22">
        <v>9</v>
      </c>
      <c r="W2767" s="22">
        <v>5</v>
      </c>
      <c r="X2767" s="22">
        <v>2</v>
      </c>
    </row>
    <row r="2768" spans="19:24">
      <c r="S2768" s="22" t="s">
        <v>2134</v>
      </c>
      <c r="T2768" s="22">
        <v>3</v>
      </c>
      <c r="U2768" s="22">
        <v>3</v>
      </c>
      <c r="V2768" s="22">
        <v>9</v>
      </c>
      <c r="W2768" s="22">
        <v>5</v>
      </c>
      <c r="X2768" s="22">
        <v>3</v>
      </c>
    </row>
    <row r="2769" spans="19:24">
      <c r="S2769" s="22" t="s">
        <v>2134</v>
      </c>
      <c r="T2769" s="22">
        <v>3</v>
      </c>
      <c r="U2769" s="22">
        <v>3</v>
      </c>
      <c r="V2769" s="22">
        <v>9</v>
      </c>
      <c r="W2769" s="22">
        <v>5</v>
      </c>
      <c r="X2769" s="22">
        <v>4</v>
      </c>
    </row>
    <row r="2770" spans="19:24">
      <c r="S2770" s="22" t="s">
        <v>2813</v>
      </c>
      <c r="T2770" s="22">
        <v>3</v>
      </c>
      <c r="U2770" s="22">
        <v>3</v>
      </c>
      <c r="V2770" s="22">
        <v>9</v>
      </c>
      <c r="W2770" s="22">
        <v>6</v>
      </c>
      <c r="X2770" s="22">
        <v>1</v>
      </c>
    </row>
    <row r="2771" spans="19:24">
      <c r="S2771" s="22" t="s">
        <v>2134</v>
      </c>
      <c r="T2771" s="22">
        <v>3</v>
      </c>
      <c r="U2771" s="22">
        <v>3</v>
      </c>
      <c r="V2771" s="22">
        <v>9</v>
      </c>
      <c r="W2771" s="22">
        <v>6</v>
      </c>
      <c r="X2771" s="22">
        <v>2</v>
      </c>
    </row>
    <row r="2772" spans="19:24">
      <c r="S2772" s="22" t="s">
        <v>2134</v>
      </c>
      <c r="T2772" s="22">
        <v>3</v>
      </c>
      <c r="U2772" s="22">
        <v>3</v>
      </c>
      <c r="V2772" s="22">
        <v>9</v>
      </c>
      <c r="W2772" s="22">
        <v>6</v>
      </c>
      <c r="X2772" s="22">
        <v>3</v>
      </c>
    </row>
    <row r="2773" spans="19:24">
      <c r="S2773" s="22" t="s">
        <v>2134</v>
      </c>
      <c r="T2773" s="22">
        <v>3</v>
      </c>
      <c r="U2773" s="22">
        <v>3</v>
      </c>
      <c r="V2773" s="22">
        <v>9</v>
      </c>
      <c r="W2773" s="22">
        <v>6</v>
      </c>
      <c r="X2773" s="22">
        <v>4</v>
      </c>
    </row>
    <row r="2774" spans="19:24">
      <c r="S2774" s="22" t="s">
        <v>2813</v>
      </c>
      <c r="T2774" s="22">
        <v>3</v>
      </c>
      <c r="U2774" s="22">
        <v>3</v>
      </c>
      <c r="V2774" s="22">
        <v>9</v>
      </c>
      <c r="W2774" s="22">
        <v>7</v>
      </c>
      <c r="X2774" s="22">
        <v>1</v>
      </c>
    </row>
    <row r="2775" spans="19:24">
      <c r="S2775" s="22" t="s">
        <v>2134</v>
      </c>
      <c r="T2775" s="22">
        <v>3</v>
      </c>
      <c r="U2775" s="22">
        <v>3</v>
      </c>
      <c r="V2775" s="22">
        <v>9</v>
      </c>
      <c r="W2775" s="22">
        <v>7</v>
      </c>
      <c r="X2775" s="22">
        <v>2</v>
      </c>
    </row>
    <row r="2776" spans="19:24">
      <c r="S2776" s="22" t="s">
        <v>2134</v>
      </c>
      <c r="T2776" s="22">
        <v>3</v>
      </c>
      <c r="U2776" s="22">
        <v>3</v>
      </c>
      <c r="V2776" s="22">
        <v>9</v>
      </c>
      <c r="W2776" s="22">
        <v>7</v>
      </c>
      <c r="X2776" s="22">
        <v>3</v>
      </c>
    </row>
    <row r="2777" spans="19:24">
      <c r="S2777" s="22" t="s">
        <v>2134</v>
      </c>
      <c r="T2777" s="22">
        <v>3</v>
      </c>
      <c r="U2777" s="22">
        <v>3</v>
      </c>
      <c r="V2777" s="22">
        <v>9</v>
      </c>
      <c r="W2777" s="22">
        <v>7</v>
      </c>
      <c r="X2777" s="22">
        <v>4</v>
      </c>
    </row>
    <row r="2778" spans="19:24">
      <c r="S2778" s="22" t="s">
        <v>2647</v>
      </c>
      <c r="T2778" s="22">
        <v>3</v>
      </c>
      <c r="U2778" s="22">
        <v>4</v>
      </c>
      <c r="V2778" s="22">
        <v>1</v>
      </c>
      <c r="W2778" s="22">
        <v>1</v>
      </c>
      <c r="X2778" s="22">
        <v>1</v>
      </c>
    </row>
    <row r="2779" spans="19:24">
      <c r="S2779" s="22" t="s">
        <v>2134</v>
      </c>
      <c r="T2779" s="22">
        <v>3</v>
      </c>
      <c r="U2779" s="22">
        <v>4</v>
      </c>
      <c r="V2779" s="22">
        <v>1</v>
      </c>
      <c r="W2779" s="22">
        <v>1</v>
      </c>
      <c r="X2779" s="22">
        <v>2</v>
      </c>
    </row>
    <row r="2780" spans="19:24">
      <c r="S2780" s="22" t="s">
        <v>2134</v>
      </c>
      <c r="T2780" s="22">
        <v>3</v>
      </c>
      <c r="U2780" s="22">
        <v>4</v>
      </c>
      <c r="V2780" s="22">
        <v>1</v>
      </c>
      <c r="W2780" s="22">
        <v>1</v>
      </c>
      <c r="X2780" s="22">
        <v>3</v>
      </c>
    </row>
    <row r="2781" spans="19:24">
      <c r="S2781" s="22" t="s">
        <v>2134</v>
      </c>
      <c r="T2781" s="22">
        <v>3</v>
      </c>
      <c r="U2781" s="22">
        <v>4</v>
      </c>
      <c r="V2781" s="22">
        <v>1</v>
      </c>
      <c r="W2781" s="22">
        <v>1</v>
      </c>
      <c r="X2781" s="22">
        <v>4</v>
      </c>
    </row>
    <row r="2782" spans="19:24">
      <c r="S2782" s="22" t="s">
        <v>2134</v>
      </c>
      <c r="T2782" s="22">
        <v>3</v>
      </c>
      <c r="U2782" s="22">
        <v>4</v>
      </c>
      <c r="V2782" s="22">
        <v>1</v>
      </c>
      <c r="W2782" s="22">
        <v>2</v>
      </c>
      <c r="X2782" s="22">
        <v>1</v>
      </c>
    </row>
    <row r="2783" spans="19:24">
      <c r="S2783" s="22" t="s">
        <v>2134</v>
      </c>
      <c r="T2783" s="22">
        <v>3</v>
      </c>
      <c r="U2783" s="22">
        <v>4</v>
      </c>
      <c r="V2783" s="22">
        <v>1</v>
      </c>
      <c r="W2783" s="22">
        <v>2</v>
      </c>
      <c r="X2783" s="22">
        <v>2</v>
      </c>
    </row>
    <row r="2784" spans="19:24">
      <c r="S2784" s="22" t="s">
        <v>2134</v>
      </c>
      <c r="T2784" s="22">
        <v>3</v>
      </c>
      <c r="U2784" s="22">
        <v>4</v>
      </c>
      <c r="V2784" s="22">
        <v>1</v>
      </c>
      <c r="W2784" s="22">
        <v>2</v>
      </c>
      <c r="X2784" s="22">
        <v>3</v>
      </c>
    </row>
    <row r="2785" spans="19:24">
      <c r="S2785" s="22" t="s">
        <v>2134</v>
      </c>
      <c r="T2785" s="22">
        <v>3</v>
      </c>
      <c r="U2785" s="22">
        <v>4</v>
      </c>
      <c r="V2785" s="22">
        <v>1</v>
      </c>
      <c r="W2785" s="22">
        <v>2</v>
      </c>
      <c r="X2785" s="22">
        <v>4</v>
      </c>
    </row>
    <row r="2786" spans="19:24">
      <c r="S2786" s="22" t="s">
        <v>2134</v>
      </c>
      <c r="T2786" s="22">
        <v>3</v>
      </c>
      <c r="U2786" s="22">
        <v>4</v>
      </c>
      <c r="V2786" s="22">
        <v>1</v>
      </c>
      <c r="W2786" s="22">
        <v>3</v>
      </c>
      <c r="X2786" s="22">
        <v>1</v>
      </c>
    </row>
    <row r="2787" spans="19:24">
      <c r="S2787" s="22" t="s">
        <v>2134</v>
      </c>
      <c r="T2787" s="22">
        <v>3</v>
      </c>
      <c r="U2787" s="22">
        <v>4</v>
      </c>
      <c r="V2787" s="22">
        <v>1</v>
      </c>
      <c r="W2787" s="22">
        <v>3</v>
      </c>
      <c r="X2787" s="22">
        <v>2</v>
      </c>
    </row>
    <row r="2788" spans="19:24">
      <c r="S2788" s="22" t="s">
        <v>2134</v>
      </c>
      <c r="T2788" s="22">
        <v>3</v>
      </c>
      <c r="U2788" s="22">
        <v>4</v>
      </c>
      <c r="V2788" s="22">
        <v>1</v>
      </c>
      <c r="W2788" s="22">
        <v>3</v>
      </c>
      <c r="X2788" s="22">
        <v>3</v>
      </c>
    </row>
    <row r="2789" spans="19:24">
      <c r="S2789" s="22" t="s">
        <v>2134</v>
      </c>
      <c r="T2789" s="22">
        <v>3</v>
      </c>
      <c r="U2789" s="22">
        <v>4</v>
      </c>
      <c r="V2789" s="22">
        <v>1</v>
      </c>
      <c r="W2789" s="22">
        <v>3</v>
      </c>
      <c r="X2789" s="22">
        <v>4</v>
      </c>
    </row>
    <row r="2790" spans="19:24">
      <c r="S2790" s="22" t="s">
        <v>2134</v>
      </c>
      <c r="T2790" s="22">
        <v>3</v>
      </c>
      <c r="U2790" s="22">
        <v>4</v>
      </c>
      <c r="V2790" s="22">
        <v>1</v>
      </c>
      <c r="W2790" s="22">
        <v>4</v>
      </c>
      <c r="X2790" s="22">
        <v>1</v>
      </c>
    </row>
    <row r="2791" spans="19:24">
      <c r="S2791" s="22" t="s">
        <v>2134</v>
      </c>
      <c r="T2791" s="22">
        <v>3</v>
      </c>
      <c r="U2791" s="22">
        <v>4</v>
      </c>
      <c r="V2791" s="22">
        <v>1</v>
      </c>
      <c r="W2791" s="22">
        <v>4</v>
      </c>
      <c r="X2791" s="22">
        <v>2</v>
      </c>
    </row>
    <row r="2792" spans="19:24">
      <c r="S2792" s="22" t="s">
        <v>2134</v>
      </c>
      <c r="T2792" s="22">
        <v>3</v>
      </c>
      <c r="U2792" s="22">
        <v>4</v>
      </c>
      <c r="V2792" s="22">
        <v>1</v>
      </c>
      <c r="W2792" s="22">
        <v>4</v>
      </c>
      <c r="X2792" s="22">
        <v>3</v>
      </c>
    </row>
    <row r="2793" spans="19:24">
      <c r="S2793" s="22" t="s">
        <v>2134</v>
      </c>
      <c r="T2793" s="22">
        <v>3</v>
      </c>
      <c r="U2793" s="22">
        <v>4</v>
      </c>
      <c r="V2793" s="22">
        <v>1</v>
      </c>
      <c r="W2793" s="22">
        <v>4</v>
      </c>
      <c r="X2793" s="22">
        <v>4</v>
      </c>
    </row>
    <row r="2794" spans="19:24">
      <c r="S2794" s="22" t="s">
        <v>2134</v>
      </c>
      <c r="T2794" s="22">
        <v>3</v>
      </c>
      <c r="U2794" s="22">
        <v>4</v>
      </c>
      <c r="V2794" s="22">
        <v>1</v>
      </c>
      <c r="W2794" s="22">
        <v>5</v>
      </c>
      <c r="X2794" s="22">
        <v>1</v>
      </c>
    </row>
    <row r="2795" spans="19:24">
      <c r="S2795" s="22" t="s">
        <v>2134</v>
      </c>
      <c r="T2795" s="22">
        <v>3</v>
      </c>
      <c r="U2795" s="22">
        <v>4</v>
      </c>
      <c r="V2795" s="22">
        <v>1</v>
      </c>
      <c r="W2795" s="22">
        <v>5</v>
      </c>
      <c r="X2795" s="22">
        <v>2</v>
      </c>
    </row>
    <row r="2796" spans="19:24">
      <c r="S2796" s="22" t="s">
        <v>2134</v>
      </c>
      <c r="T2796" s="22">
        <v>3</v>
      </c>
      <c r="U2796" s="22">
        <v>4</v>
      </c>
      <c r="V2796" s="22">
        <v>1</v>
      </c>
      <c r="W2796" s="22">
        <v>5</v>
      </c>
      <c r="X2796" s="22">
        <v>3</v>
      </c>
    </row>
    <row r="2797" spans="19:24">
      <c r="S2797" s="22" t="s">
        <v>2134</v>
      </c>
      <c r="T2797" s="22">
        <v>3</v>
      </c>
      <c r="U2797" s="22">
        <v>4</v>
      </c>
      <c r="V2797" s="22">
        <v>1</v>
      </c>
      <c r="W2797" s="22">
        <v>5</v>
      </c>
      <c r="X2797" s="22">
        <v>4</v>
      </c>
    </row>
    <row r="2798" spans="19:24">
      <c r="S2798" s="22" t="s">
        <v>2134</v>
      </c>
      <c r="T2798" s="22">
        <v>3</v>
      </c>
      <c r="U2798" s="22">
        <v>4</v>
      </c>
      <c r="V2798" s="22">
        <v>1</v>
      </c>
      <c r="W2798" s="22">
        <v>6</v>
      </c>
      <c r="X2798" s="22">
        <v>1</v>
      </c>
    </row>
    <row r="2799" spans="19:24">
      <c r="S2799" s="22" t="s">
        <v>2134</v>
      </c>
      <c r="T2799" s="22">
        <v>3</v>
      </c>
      <c r="U2799" s="22">
        <v>4</v>
      </c>
      <c r="V2799" s="22">
        <v>1</v>
      </c>
      <c r="W2799" s="22">
        <v>6</v>
      </c>
      <c r="X2799" s="22">
        <v>2</v>
      </c>
    </row>
    <row r="2800" spans="19:24">
      <c r="S2800" s="22" t="s">
        <v>2134</v>
      </c>
      <c r="T2800" s="22">
        <v>3</v>
      </c>
      <c r="U2800" s="22">
        <v>4</v>
      </c>
      <c r="V2800" s="22">
        <v>1</v>
      </c>
      <c r="W2800" s="22">
        <v>6</v>
      </c>
      <c r="X2800" s="22">
        <v>3</v>
      </c>
    </row>
    <row r="2801" spans="19:24">
      <c r="S2801" s="22" t="s">
        <v>2134</v>
      </c>
      <c r="T2801" s="22">
        <v>3</v>
      </c>
      <c r="U2801" s="22">
        <v>4</v>
      </c>
      <c r="V2801" s="22">
        <v>1</v>
      </c>
      <c r="W2801" s="22">
        <v>6</v>
      </c>
      <c r="X2801" s="22">
        <v>4</v>
      </c>
    </row>
    <row r="2802" spans="19:24">
      <c r="S2802" s="22" t="s">
        <v>2134</v>
      </c>
      <c r="T2802" s="22">
        <v>3</v>
      </c>
      <c r="U2802" s="22">
        <v>4</v>
      </c>
      <c r="V2802" s="22">
        <v>1</v>
      </c>
      <c r="W2802" s="22">
        <v>7</v>
      </c>
      <c r="X2802" s="22">
        <v>1</v>
      </c>
    </row>
    <row r="2803" spans="19:24">
      <c r="S2803" s="22" t="s">
        <v>2134</v>
      </c>
      <c r="T2803" s="22">
        <v>3</v>
      </c>
      <c r="U2803" s="22">
        <v>4</v>
      </c>
      <c r="V2803" s="22">
        <v>1</v>
      </c>
      <c r="W2803" s="22">
        <v>7</v>
      </c>
      <c r="X2803" s="22">
        <v>2</v>
      </c>
    </row>
    <row r="2804" spans="19:24">
      <c r="S2804" s="22" t="s">
        <v>2134</v>
      </c>
      <c r="T2804" s="22">
        <v>3</v>
      </c>
      <c r="U2804" s="22">
        <v>4</v>
      </c>
      <c r="V2804" s="22">
        <v>1</v>
      </c>
      <c r="W2804" s="22">
        <v>7</v>
      </c>
      <c r="X2804" s="22">
        <v>3</v>
      </c>
    </row>
    <row r="2805" spans="19:24">
      <c r="S2805" s="22" t="s">
        <v>2134</v>
      </c>
      <c r="T2805" s="22">
        <v>3</v>
      </c>
      <c r="U2805" s="22">
        <v>4</v>
      </c>
      <c r="V2805" s="22">
        <v>1</v>
      </c>
      <c r="W2805" s="22">
        <v>7</v>
      </c>
      <c r="X2805" s="22">
        <v>4</v>
      </c>
    </row>
    <row r="2806" spans="19:24">
      <c r="S2806" s="22" t="s">
        <v>2134</v>
      </c>
      <c r="T2806" s="22">
        <v>3</v>
      </c>
      <c r="U2806" s="22">
        <v>4</v>
      </c>
      <c r="V2806" s="22">
        <v>2</v>
      </c>
      <c r="W2806" s="22">
        <v>1</v>
      </c>
      <c r="X2806" s="22">
        <v>1</v>
      </c>
    </row>
    <row r="2807" spans="19:24">
      <c r="S2807" s="22">
        <v>9091741</v>
      </c>
      <c r="T2807" s="22">
        <v>3</v>
      </c>
      <c r="U2807" s="22">
        <v>4</v>
      </c>
      <c r="V2807" s="22">
        <v>2</v>
      </c>
      <c r="W2807" s="22">
        <v>1</v>
      </c>
      <c r="X2807" s="22">
        <v>2</v>
      </c>
    </row>
    <row r="2808" spans="19:24">
      <c r="S2808" s="22">
        <v>9091742</v>
      </c>
      <c r="T2808" s="22">
        <v>3</v>
      </c>
      <c r="U2808" s="22">
        <v>4</v>
      </c>
      <c r="V2808" s="22">
        <v>2</v>
      </c>
      <c r="W2808" s="22">
        <v>1</v>
      </c>
      <c r="X2808" s="22">
        <v>3</v>
      </c>
    </row>
    <row r="2809" spans="19:24">
      <c r="S2809" s="22">
        <v>9091743</v>
      </c>
      <c r="T2809" s="22">
        <v>3</v>
      </c>
      <c r="U2809" s="22">
        <v>4</v>
      </c>
      <c r="V2809" s="22">
        <v>2</v>
      </c>
      <c r="W2809" s="22">
        <v>1</v>
      </c>
      <c r="X2809" s="22">
        <v>4</v>
      </c>
    </row>
    <row r="2810" spans="19:24">
      <c r="S2810" s="22" t="s">
        <v>2813</v>
      </c>
      <c r="T2810" s="22">
        <v>3</v>
      </c>
      <c r="U2810" s="22">
        <v>4</v>
      </c>
      <c r="V2810" s="22">
        <v>2</v>
      </c>
      <c r="W2810" s="22">
        <v>2</v>
      </c>
      <c r="X2810" s="22">
        <v>1</v>
      </c>
    </row>
    <row r="2811" spans="19:24">
      <c r="S2811" s="22" t="s">
        <v>2134</v>
      </c>
      <c r="T2811" s="22">
        <v>3</v>
      </c>
      <c r="U2811" s="22">
        <v>4</v>
      </c>
      <c r="V2811" s="22">
        <v>2</v>
      </c>
      <c r="W2811" s="22">
        <v>2</v>
      </c>
      <c r="X2811" s="22">
        <v>2</v>
      </c>
    </row>
    <row r="2812" spans="19:24">
      <c r="S2812" s="22" t="s">
        <v>2134</v>
      </c>
      <c r="T2812" s="22">
        <v>3</v>
      </c>
      <c r="U2812" s="22">
        <v>4</v>
      </c>
      <c r="V2812" s="22">
        <v>2</v>
      </c>
      <c r="W2812" s="22">
        <v>2</v>
      </c>
      <c r="X2812" s="22">
        <v>3</v>
      </c>
    </row>
    <row r="2813" spans="19:24">
      <c r="S2813" s="22" t="s">
        <v>2134</v>
      </c>
      <c r="T2813" s="22">
        <v>3</v>
      </c>
      <c r="U2813" s="22">
        <v>4</v>
      </c>
      <c r="V2813" s="22">
        <v>2</v>
      </c>
      <c r="W2813" s="22">
        <v>2</v>
      </c>
      <c r="X2813" s="22">
        <v>4</v>
      </c>
    </row>
    <row r="2814" spans="19:24">
      <c r="S2814" s="22" t="s">
        <v>2813</v>
      </c>
      <c r="T2814" s="22">
        <v>3</v>
      </c>
      <c r="U2814" s="22">
        <v>4</v>
      </c>
      <c r="V2814" s="22">
        <v>2</v>
      </c>
      <c r="W2814" s="22">
        <v>3</v>
      </c>
      <c r="X2814" s="22">
        <v>1</v>
      </c>
    </row>
    <row r="2815" spans="19:24">
      <c r="S2815" s="22" t="s">
        <v>2134</v>
      </c>
      <c r="T2815" s="22">
        <v>3</v>
      </c>
      <c r="U2815" s="22">
        <v>4</v>
      </c>
      <c r="V2815" s="22">
        <v>2</v>
      </c>
      <c r="W2815" s="22">
        <v>3</v>
      </c>
      <c r="X2815" s="22">
        <v>2</v>
      </c>
    </row>
    <row r="2816" spans="19:24">
      <c r="S2816" s="22" t="s">
        <v>2134</v>
      </c>
      <c r="T2816" s="22">
        <v>3</v>
      </c>
      <c r="U2816" s="22">
        <v>4</v>
      </c>
      <c r="V2816" s="22">
        <v>2</v>
      </c>
      <c r="W2816" s="22">
        <v>3</v>
      </c>
      <c r="X2816" s="22">
        <v>3</v>
      </c>
    </row>
    <row r="2817" spans="19:24">
      <c r="S2817" s="22" t="s">
        <v>2134</v>
      </c>
      <c r="T2817" s="22">
        <v>3</v>
      </c>
      <c r="U2817" s="22">
        <v>4</v>
      </c>
      <c r="V2817" s="22">
        <v>2</v>
      </c>
      <c r="W2817" s="22">
        <v>3</v>
      </c>
      <c r="X2817" s="22">
        <v>4</v>
      </c>
    </row>
    <row r="2818" spans="19:24">
      <c r="S2818" s="22" t="s">
        <v>2813</v>
      </c>
      <c r="T2818" s="22">
        <v>3</v>
      </c>
      <c r="U2818" s="22">
        <v>4</v>
      </c>
      <c r="V2818" s="22">
        <v>2</v>
      </c>
      <c r="W2818" s="22">
        <v>4</v>
      </c>
      <c r="X2818" s="22">
        <v>1</v>
      </c>
    </row>
    <row r="2819" spans="19:24">
      <c r="S2819" s="22" t="s">
        <v>2134</v>
      </c>
      <c r="T2819" s="22">
        <v>3</v>
      </c>
      <c r="U2819" s="22">
        <v>4</v>
      </c>
      <c r="V2819" s="22">
        <v>2</v>
      </c>
      <c r="W2819" s="22">
        <v>4</v>
      </c>
      <c r="X2819" s="22">
        <v>2</v>
      </c>
    </row>
    <row r="2820" spans="19:24">
      <c r="S2820" s="22" t="s">
        <v>2134</v>
      </c>
      <c r="T2820" s="22">
        <v>3</v>
      </c>
      <c r="U2820" s="22">
        <v>4</v>
      </c>
      <c r="V2820" s="22">
        <v>2</v>
      </c>
      <c r="W2820" s="22">
        <v>4</v>
      </c>
      <c r="X2820" s="22">
        <v>3</v>
      </c>
    </row>
    <row r="2821" spans="19:24">
      <c r="S2821" s="22" t="s">
        <v>2134</v>
      </c>
      <c r="T2821" s="22">
        <v>3</v>
      </c>
      <c r="U2821" s="22">
        <v>4</v>
      </c>
      <c r="V2821" s="22">
        <v>2</v>
      </c>
      <c r="W2821" s="22">
        <v>4</v>
      </c>
      <c r="X2821" s="22">
        <v>4</v>
      </c>
    </row>
    <row r="2822" spans="19:24">
      <c r="S2822" s="22" t="s">
        <v>2813</v>
      </c>
      <c r="T2822" s="22">
        <v>3</v>
      </c>
      <c r="U2822" s="22">
        <v>4</v>
      </c>
      <c r="V2822" s="22">
        <v>2</v>
      </c>
      <c r="W2822" s="22">
        <v>5</v>
      </c>
      <c r="X2822" s="22">
        <v>1</v>
      </c>
    </row>
    <row r="2823" spans="19:24">
      <c r="S2823" s="22" t="s">
        <v>2134</v>
      </c>
      <c r="T2823" s="22">
        <v>3</v>
      </c>
      <c r="U2823" s="22">
        <v>4</v>
      </c>
      <c r="V2823" s="22">
        <v>2</v>
      </c>
      <c r="W2823" s="22">
        <v>5</v>
      </c>
      <c r="X2823" s="22">
        <v>2</v>
      </c>
    </row>
    <row r="2824" spans="19:24">
      <c r="S2824" s="22" t="s">
        <v>2134</v>
      </c>
      <c r="T2824" s="22">
        <v>3</v>
      </c>
      <c r="U2824" s="22">
        <v>4</v>
      </c>
      <c r="V2824" s="22">
        <v>2</v>
      </c>
      <c r="W2824" s="22">
        <v>5</v>
      </c>
      <c r="X2824" s="22">
        <v>3</v>
      </c>
    </row>
    <row r="2825" spans="19:24">
      <c r="S2825" s="22" t="s">
        <v>2134</v>
      </c>
      <c r="T2825" s="22">
        <v>3</v>
      </c>
      <c r="U2825" s="22">
        <v>4</v>
      </c>
      <c r="V2825" s="22">
        <v>2</v>
      </c>
      <c r="W2825" s="22">
        <v>5</v>
      </c>
      <c r="X2825" s="22">
        <v>4</v>
      </c>
    </row>
    <row r="2826" spans="19:24">
      <c r="S2826" s="22" t="s">
        <v>2813</v>
      </c>
      <c r="T2826" s="22">
        <v>3</v>
      </c>
      <c r="U2826" s="22">
        <v>4</v>
      </c>
      <c r="V2826" s="22">
        <v>2</v>
      </c>
      <c r="W2826" s="22">
        <v>6</v>
      </c>
      <c r="X2826" s="22">
        <v>1</v>
      </c>
    </row>
    <row r="2827" spans="19:24">
      <c r="S2827" s="22" t="s">
        <v>2134</v>
      </c>
      <c r="T2827" s="22">
        <v>3</v>
      </c>
      <c r="U2827" s="22">
        <v>4</v>
      </c>
      <c r="V2827" s="22">
        <v>2</v>
      </c>
      <c r="W2827" s="22">
        <v>6</v>
      </c>
      <c r="X2827" s="22">
        <v>2</v>
      </c>
    </row>
    <row r="2828" spans="19:24">
      <c r="S2828" s="22" t="s">
        <v>2134</v>
      </c>
      <c r="T2828" s="22">
        <v>3</v>
      </c>
      <c r="U2828" s="22">
        <v>4</v>
      </c>
      <c r="V2828" s="22">
        <v>2</v>
      </c>
      <c r="W2828" s="22">
        <v>6</v>
      </c>
      <c r="X2828" s="22">
        <v>3</v>
      </c>
    </row>
    <row r="2829" spans="19:24">
      <c r="S2829" s="22" t="s">
        <v>2134</v>
      </c>
      <c r="T2829" s="22">
        <v>3</v>
      </c>
      <c r="U2829" s="22">
        <v>4</v>
      </c>
      <c r="V2829" s="22">
        <v>2</v>
      </c>
      <c r="W2829" s="22">
        <v>6</v>
      </c>
      <c r="X2829" s="22">
        <v>4</v>
      </c>
    </row>
    <row r="2830" spans="19:24">
      <c r="S2830" s="22" t="s">
        <v>2813</v>
      </c>
      <c r="T2830" s="22">
        <v>3</v>
      </c>
      <c r="U2830" s="22">
        <v>4</v>
      </c>
      <c r="V2830" s="22">
        <v>2</v>
      </c>
      <c r="W2830" s="22">
        <v>7</v>
      </c>
      <c r="X2830" s="22">
        <v>1</v>
      </c>
    </row>
    <row r="2831" spans="19:24">
      <c r="S2831" s="22" t="s">
        <v>2134</v>
      </c>
      <c r="T2831" s="22">
        <v>3</v>
      </c>
      <c r="U2831" s="22">
        <v>4</v>
      </c>
      <c r="V2831" s="22">
        <v>2</v>
      </c>
      <c r="W2831" s="22">
        <v>7</v>
      </c>
      <c r="X2831" s="22">
        <v>2</v>
      </c>
    </row>
    <row r="2832" spans="19:24">
      <c r="S2832" s="22" t="s">
        <v>2134</v>
      </c>
      <c r="T2832" s="22">
        <v>3</v>
      </c>
      <c r="U2832" s="22">
        <v>4</v>
      </c>
      <c r="V2832" s="22">
        <v>2</v>
      </c>
      <c r="W2832" s="22">
        <v>7</v>
      </c>
      <c r="X2832" s="22">
        <v>3</v>
      </c>
    </row>
    <row r="2833" spans="19:24">
      <c r="S2833" s="22" t="s">
        <v>2134</v>
      </c>
      <c r="T2833" s="22">
        <v>3</v>
      </c>
      <c r="U2833" s="22">
        <v>4</v>
      </c>
      <c r="V2833" s="22">
        <v>2</v>
      </c>
      <c r="W2833" s="22">
        <v>7</v>
      </c>
      <c r="X2833" s="22">
        <v>4</v>
      </c>
    </row>
    <row r="2834" spans="19:24">
      <c r="S2834" s="22" t="s">
        <v>2134</v>
      </c>
      <c r="T2834" s="22">
        <v>3</v>
      </c>
      <c r="U2834" s="22">
        <v>4</v>
      </c>
      <c r="V2834" s="22">
        <v>3</v>
      </c>
      <c r="W2834" s="22">
        <v>1</v>
      </c>
      <c r="X2834" s="22">
        <v>1</v>
      </c>
    </row>
    <row r="2835" spans="19:24">
      <c r="S2835" s="22" t="s">
        <v>2134</v>
      </c>
      <c r="T2835" s="22">
        <v>3</v>
      </c>
      <c r="U2835" s="22">
        <v>4</v>
      </c>
      <c r="V2835" s="22">
        <v>3</v>
      </c>
      <c r="W2835" s="22">
        <v>1</v>
      </c>
      <c r="X2835" s="22">
        <v>2</v>
      </c>
    </row>
    <row r="2836" spans="19:24">
      <c r="S2836" s="22" t="s">
        <v>2134</v>
      </c>
      <c r="T2836" s="22">
        <v>3</v>
      </c>
      <c r="U2836" s="22">
        <v>4</v>
      </c>
      <c r="V2836" s="22">
        <v>3</v>
      </c>
      <c r="W2836" s="22">
        <v>1</v>
      </c>
      <c r="X2836" s="22">
        <v>3</v>
      </c>
    </row>
    <row r="2837" spans="19:24">
      <c r="S2837" s="22" t="s">
        <v>2134</v>
      </c>
      <c r="T2837" s="22">
        <v>3</v>
      </c>
      <c r="U2837" s="22">
        <v>4</v>
      </c>
      <c r="V2837" s="22">
        <v>3</v>
      </c>
      <c r="W2837" s="22">
        <v>1</v>
      </c>
      <c r="X2837" s="22">
        <v>4</v>
      </c>
    </row>
    <row r="2838" spans="19:24">
      <c r="S2838" s="22" t="s">
        <v>2813</v>
      </c>
      <c r="T2838" s="22">
        <v>3</v>
      </c>
      <c r="U2838" s="22">
        <v>4</v>
      </c>
      <c r="V2838" s="22">
        <v>3</v>
      </c>
      <c r="W2838" s="22">
        <v>2</v>
      </c>
      <c r="X2838" s="22">
        <v>1</v>
      </c>
    </row>
    <row r="2839" spans="19:24">
      <c r="S2839" s="22" t="s">
        <v>2134</v>
      </c>
      <c r="T2839" s="22">
        <v>3</v>
      </c>
      <c r="U2839" s="22">
        <v>4</v>
      </c>
      <c r="V2839" s="22">
        <v>3</v>
      </c>
      <c r="W2839" s="22">
        <v>2</v>
      </c>
      <c r="X2839" s="22">
        <v>2</v>
      </c>
    </row>
    <row r="2840" spans="19:24">
      <c r="S2840" s="22" t="s">
        <v>2134</v>
      </c>
      <c r="T2840" s="22">
        <v>3</v>
      </c>
      <c r="U2840" s="22">
        <v>4</v>
      </c>
      <c r="V2840" s="22">
        <v>3</v>
      </c>
      <c r="W2840" s="22">
        <v>2</v>
      </c>
      <c r="X2840" s="22">
        <v>3</v>
      </c>
    </row>
    <row r="2841" spans="19:24">
      <c r="S2841" s="22" t="s">
        <v>2134</v>
      </c>
      <c r="T2841" s="22">
        <v>3</v>
      </c>
      <c r="U2841" s="22">
        <v>4</v>
      </c>
      <c r="V2841" s="22">
        <v>3</v>
      </c>
      <c r="W2841" s="22">
        <v>2</v>
      </c>
      <c r="X2841" s="22">
        <v>4</v>
      </c>
    </row>
    <row r="2842" spans="19:24">
      <c r="S2842" s="22" t="s">
        <v>2813</v>
      </c>
      <c r="T2842" s="22">
        <v>3</v>
      </c>
      <c r="U2842" s="22">
        <v>4</v>
      </c>
      <c r="V2842" s="22">
        <v>3</v>
      </c>
      <c r="W2842" s="22">
        <v>3</v>
      </c>
      <c r="X2842" s="22">
        <v>1</v>
      </c>
    </row>
    <row r="2843" spans="19:24">
      <c r="S2843" s="22" t="s">
        <v>2134</v>
      </c>
      <c r="T2843" s="22">
        <v>3</v>
      </c>
      <c r="U2843" s="22">
        <v>4</v>
      </c>
      <c r="V2843" s="22">
        <v>3</v>
      </c>
      <c r="W2843" s="22">
        <v>3</v>
      </c>
      <c r="X2843" s="22">
        <v>2</v>
      </c>
    </row>
    <row r="2844" spans="19:24">
      <c r="S2844" s="22" t="s">
        <v>2134</v>
      </c>
      <c r="T2844" s="22">
        <v>3</v>
      </c>
      <c r="U2844" s="22">
        <v>4</v>
      </c>
      <c r="V2844" s="22">
        <v>3</v>
      </c>
      <c r="W2844" s="22">
        <v>3</v>
      </c>
      <c r="X2844" s="22">
        <v>3</v>
      </c>
    </row>
    <row r="2845" spans="19:24">
      <c r="S2845" s="22" t="s">
        <v>2134</v>
      </c>
      <c r="T2845" s="22">
        <v>3</v>
      </c>
      <c r="U2845" s="22">
        <v>4</v>
      </c>
      <c r="V2845" s="22">
        <v>3</v>
      </c>
      <c r="W2845" s="22">
        <v>3</v>
      </c>
      <c r="X2845" s="22">
        <v>4</v>
      </c>
    </row>
    <row r="2846" spans="19:24">
      <c r="S2846" s="22" t="s">
        <v>2813</v>
      </c>
      <c r="T2846" s="22">
        <v>3</v>
      </c>
      <c r="U2846" s="22">
        <v>4</v>
      </c>
      <c r="V2846" s="22">
        <v>3</v>
      </c>
      <c r="W2846" s="22">
        <v>4</v>
      </c>
      <c r="X2846" s="22">
        <v>1</v>
      </c>
    </row>
    <row r="2847" spans="19:24">
      <c r="S2847" s="22" t="s">
        <v>2134</v>
      </c>
      <c r="T2847" s="22">
        <v>3</v>
      </c>
      <c r="U2847" s="22">
        <v>4</v>
      </c>
      <c r="V2847" s="22">
        <v>3</v>
      </c>
      <c r="W2847" s="22">
        <v>4</v>
      </c>
      <c r="X2847" s="22">
        <v>2</v>
      </c>
    </row>
    <row r="2848" spans="19:24">
      <c r="S2848" s="22" t="s">
        <v>2134</v>
      </c>
      <c r="T2848" s="22">
        <v>3</v>
      </c>
      <c r="U2848" s="22">
        <v>4</v>
      </c>
      <c r="V2848" s="22">
        <v>3</v>
      </c>
      <c r="W2848" s="22">
        <v>4</v>
      </c>
      <c r="X2848" s="22">
        <v>3</v>
      </c>
    </row>
    <row r="2849" spans="19:24">
      <c r="S2849" s="22" t="s">
        <v>2134</v>
      </c>
      <c r="T2849" s="22">
        <v>3</v>
      </c>
      <c r="U2849" s="22">
        <v>4</v>
      </c>
      <c r="V2849" s="22">
        <v>3</v>
      </c>
      <c r="W2849" s="22">
        <v>4</v>
      </c>
      <c r="X2849" s="22">
        <v>4</v>
      </c>
    </row>
    <row r="2850" spans="19:24">
      <c r="S2850" s="22" t="s">
        <v>2813</v>
      </c>
      <c r="T2850" s="22">
        <v>3</v>
      </c>
      <c r="U2850" s="22">
        <v>4</v>
      </c>
      <c r="V2850" s="22">
        <v>3</v>
      </c>
      <c r="W2850" s="22">
        <v>5</v>
      </c>
      <c r="X2850" s="22">
        <v>1</v>
      </c>
    </row>
    <row r="2851" spans="19:24">
      <c r="S2851" s="22" t="s">
        <v>2134</v>
      </c>
      <c r="T2851" s="22">
        <v>3</v>
      </c>
      <c r="U2851" s="22">
        <v>4</v>
      </c>
      <c r="V2851" s="22">
        <v>3</v>
      </c>
      <c r="W2851" s="22">
        <v>5</v>
      </c>
      <c r="X2851" s="22">
        <v>2</v>
      </c>
    </row>
    <row r="2852" spans="19:24">
      <c r="S2852" s="22" t="s">
        <v>2134</v>
      </c>
      <c r="T2852" s="22">
        <v>3</v>
      </c>
      <c r="U2852" s="22">
        <v>4</v>
      </c>
      <c r="V2852" s="22">
        <v>3</v>
      </c>
      <c r="W2852" s="22">
        <v>5</v>
      </c>
      <c r="X2852" s="22">
        <v>3</v>
      </c>
    </row>
    <row r="2853" spans="19:24">
      <c r="S2853" s="22" t="s">
        <v>2134</v>
      </c>
      <c r="T2853" s="22">
        <v>3</v>
      </c>
      <c r="U2853" s="22">
        <v>4</v>
      </c>
      <c r="V2853" s="22">
        <v>3</v>
      </c>
      <c r="W2853" s="22">
        <v>5</v>
      </c>
      <c r="X2853" s="22">
        <v>4</v>
      </c>
    </row>
    <row r="2854" spans="19:24">
      <c r="S2854" s="22" t="s">
        <v>2813</v>
      </c>
      <c r="T2854" s="22">
        <v>3</v>
      </c>
      <c r="U2854" s="22">
        <v>4</v>
      </c>
      <c r="V2854" s="22">
        <v>3</v>
      </c>
      <c r="W2854" s="22">
        <v>6</v>
      </c>
      <c r="X2854" s="22">
        <v>1</v>
      </c>
    </row>
    <row r="2855" spans="19:24">
      <c r="S2855" s="22" t="s">
        <v>2134</v>
      </c>
      <c r="T2855" s="22">
        <v>3</v>
      </c>
      <c r="U2855" s="22">
        <v>4</v>
      </c>
      <c r="V2855" s="22">
        <v>3</v>
      </c>
      <c r="W2855" s="22">
        <v>6</v>
      </c>
      <c r="X2855" s="22">
        <v>2</v>
      </c>
    </row>
    <row r="2856" spans="19:24">
      <c r="S2856" s="22" t="s">
        <v>2134</v>
      </c>
      <c r="T2856" s="22">
        <v>3</v>
      </c>
      <c r="U2856" s="22">
        <v>4</v>
      </c>
      <c r="V2856" s="22">
        <v>3</v>
      </c>
      <c r="W2856" s="22">
        <v>6</v>
      </c>
      <c r="X2856" s="22">
        <v>3</v>
      </c>
    </row>
    <row r="2857" spans="19:24">
      <c r="S2857" s="22" t="s">
        <v>2134</v>
      </c>
      <c r="T2857" s="22">
        <v>3</v>
      </c>
      <c r="U2857" s="22">
        <v>4</v>
      </c>
      <c r="V2857" s="22">
        <v>3</v>
      </c>
      <c r="W2857" s="22">
        <v>6</v>
      </c>
      <c r="X2857" s="22">
        <v>4</v>
      </c>
    </row>
    <row r="2858" spans="19:24">
      <c r="S2858" s="22" t="s">
        <v>2813</v>
      </c>
      <c r="T2858" s="22">
        <v>3</v>
      </c>
      <c r="U2858" s="22">
        <v>4</v>
      </c>
      <c r="V2858" s="22">
        <v>3</v>
      </c>
      <c r="W2858" s="22">
        <v>7</v>
      </c>
      <c r="X2858" s="22">
        <v>1</v>
      </c>
    </row>
    <row r="2859" spans="19:24">
      <c r="S2859" s="22" t="s">
        <v>2134</v>
      </c>
      <c r="T2859" s="22">
        <v>3</v>
      </c>
      <c r="U2859" s="22">
        <v>4</v>
      </c>
      <c r="V2859" s="22">
        <v>3</v>
      </c>
      <c r="W2859" s="22">
        <v>7</v>
      </c>
      <c r="X2859" s="22">
        <v>2</v>
      </c>
    </row>
    <row r="2860" spans="19:24">
      <c r="S2860" s="22" t="s">
        <v>2134</v>
      </c>
      <c r="T2860" s="22">
        <v>3</v>
      </c>
      <c r="U2860" s="22">
        <v>4</v>
      </c>
      <c r="V2860" s="22">
        <v>3</v>
      </c>
      <c r="W2860" s="22">
        <v>7</v>
      </c>
      <c r="X2860" s="22">
        <v>3</v>
      </c>
    </row>
    <row r="2861" spans="19:24">
      <c r="S2861" s="22" t="s">
        <v>2134</v>
      </c>
      <c r="T2861" s="22">
        <v>3</v>
      </c>
      <c r="U2861" s="22">
        <v>4</v>
      </c>
      <c r="V2861" s="22">
        <v>3</v>
      </c>
      <c r="W2861" s="22">
        <v>7</v>
      </c>
      <c r="X2861" s="22">
        <v>4</v>
      </c>
    </row>
    <row r="2862" spans="19:24">
      <c r="S2862" s="22" t="s">
        <v>2134</v>
      </c>
      <c r="T2862" s="22">
        <v>3</v>
      </c>
      <c r="U2862" s="22">
        <v>4</v>
      </c>
      <c r="V2862" s="22">
        <v>4</v>
      </c>
      <c r="W2862" s="22">
        <v>1</v>
      </c>
      <c r="X2862" s="22">
        <v>1</v>
      </c>
    </row>
    <row r="2863" spans="19:24">
      <c r="S2863" s="22" t="s">
        <v>2134</v>
      </c>
      <c r="T2863" s="22">
        <v>3</v>
      </c>
      <c r="U2863" s="22">
        <v>4</v>
      </c>
      <c r="V2863" s="22">
        <v>4</v>
      </c>
      <c r="W2863" s="22">
        <v>1</v>
      </c>
      <c r="X2863" s="22">
        <v>2</v>
      </c>
    </row>
    <row r="2864" spans="19:24">
      <c r="S2864" s="22" t="s">
        <v>2134</v>
      </c>
      <c r="T2864" s="22">
        <v>3</v>
      </c>
      <c r="U2864" s="22">
        <v>4</v>
      </c>
      <c r="V2864" s="22">
        <v>4</v>
      </c>
      <c r="W2864" s="22">
        <v>1</v>
      </c>
      <c r="X2864" s="22">
        <v>3</v>
      </c>
    </row>
    <row r="2865" spans="19:24">
      <c r="S2865" s="22">
        <v>9091766</v>
      </c>
      <c r="T2865" s="22">
        <v>3</v>
      </c>
      <c r="U2865" s="22">
        <v>4</v>
      </c>
      <c r="V2865" s="22">
        <v>4</v>
      </c>
      <c r="W2865" s="22">
        <v>1</v>
      </c>
      <c r="X2865" s="22">
        <v>4</v>
      </c>
    </row>
    <row r="2866" spans="19:24">
      <c r="S2866" s="22" t="s">
        <v>2813</v>
      </c>
      <c r="T2866" s="22">
        <v>3</v>
      </c>
      <c r="U2866" s="22">
        <v>4</v>
      </c>
      <c r="V2866" s="22">
        <v>4</v>
      </c>
      <c r="W2866" s="22">
        <v>2</v>
      </c>
      <c r="X2866" s="22">
        <v>1</v>
      </c>
    </row>
    <row r="2867" spans="19:24">
      <c r="S2867" s="22" t="s">
        <v>2134</v>
      </c>
      <c r="T2867" s="22">
        <v>3</v>
      </c>
      <c r="U2867" s="22">
        <v>4</v>
      </c>
      <c r="V2867" s="22">
        <v>4</v>
      </c>
      <c r="W2867" s="22">
        <v>2</v>
      </c>
      <c r="X2867" s="22">
        <v>2</v>
      </c>
    </row>
    <row r="2868" spans="19:24">
      <c r="S2868" s="22" t="s">
        <v>2134</v>
      </c>
      <c r="T2868" s="22">
        <v>3</v>
      </c>
      <c r="U2868" s="22">
        <v>4</v>
      </c>
      <c r="V2868" s="22">
        <v>4</v>
      </c>
      <c r="W2868" s="22">
        <v>2</v>
      </c>
      <c r="X2868" s="22">
        <v>3</v>
      </c>
    </row>
    <row r="2869" spans="19:24">
      <c r="S2869" s="22" t="s">
        <v>2134</v>
      </c>
      <c r="T2869" s="22">
        <v>3</v>
      </c>
      <c r="U2869" s="22">
        <v>4</v>
      </c>
      <c r="V2869" s="22">
        <v>4</v>
      </c>
      <c r="W2869" s="22">
        <v>2</v>
      </c>
      <c r="X2869" s="22">
        <v>4</v>
      </c>
    </row>
    <row r="2870" spans="19:24">
      <c r="S2870" s="22" t="s">
        <v>2813</v>
      </c>
      <c r="T2870" s="22">
        <v>3</v>
      </c>
      <c r="U2870" s="22">
        <v>4</v>
      </c>
      <c r="V2870" s="22">
        <v>4</v>
      </c>
      <c r="W2870" s="22">
        <v>3</v>
      </c>
      <c r="X2870" s="22">
        <v>1</v>
      </c>
    </row>
    <row r="2871" spans="19:24">
      <c r="S2871" s="22" t="s">
        <v>2134</v>
      </c>
      <c r="T2871" s="22">
        <v>3</v>
      </c>
      <c r="U2871" s="22">
        <v>4</v>
      </c>
      <c r="V2871" s="22">
        <v>4</v>
      </c>
      <c r="W2871" s="22">
        <v>3</v>
      </c>
      <c r="X2871" s="22">
        <v>2</v>
      </c>
    </row>
    <row r="2872" spans="19:24">
      <c r="S2872" s="22" t="s">
        <v>2134</v>
      </c>
      <c r="T2872" s="22">
        <v>3</v>
      </c>
      <c r="U2872" s="22">
        <v>4</v>
      </c>
      <c r="V2872" s="22">
        <v>4</v>
      </c>
      <c r="W2872" s="22">
        <v>3</v>
      </c>
      <c r="X2872" s="22">
        <v>3</v>
      </c>
    </row>
    <row r="2873" spans="19:24">
      <c r="S2873" s="22" t="s">
        <v>2134</v>
      </c>
      <c r="T2873" s="22">
        <v>3</v>
      </c>
      <c r="U2873" s="22">
        <v>4</v>
      </c>
      <c r="V2873" s="22">
        <v>4</v>
      </c>
      <c r="W2873" s="22">
        <v>3</v>
      </c>
      <c r="X2873" s="22">
        <v>4</v>
      </c>
    </row>
    <row r="2874" spans="19:24">
      <c r="S2874" s="22" t="s">
        <v>2813</v>
      </c>
      <c r="T2874" s="22">
        <v>3</v>
      </c>
      <c r="U2874" s="22">
        <v>4</v>
      </c>
      <c r="V2874" s="22">
        <v>4</v>
      </c>
      <c r="W2874" s="22">
        <v>4</v>
      </c>
      <c r="X2874" s="22">
        <v>1</v>
      </c>
    </row>
    <row r="2875" spans="19:24">
      <c r="S2875" s="22" t="s">
        <v>2134</v>
      </c>
      <c r="T2875" s="22">
        <v>3</v>
      </c>
      <c r="U2875" s="22">
        <v>4</v>
      </c>
      <c r="V2875" s="22">
        <v>4</v>
      </c>
      <c r="W2875" s="22">
        <v>4</v>
      </c>
      <c r="X2875" s="22">
        <v>2</v>
      </c>
    </row>
    <row r="2876" spans="19:24">
      <c r="S2876" s="22" t="s">
        <v>2134</v>
      </c>
      <c r="T2876" s="22">
        <v>3</v>
      </c>
      <c r="U2876" s="22">
        <v>4</v>
      </c>
      <c r="V2876" s="22">
        <v>4</v>
      </c>
      <c r="W2876" s="22">
        <v>4</v>
      </c>
      <c r="X2876" s="22">
        <v>3</v>
      </c>
    </row>
    <row r="2877" spans="19:24">
      <c r="S2877" s="22" t="s">
        <v>2134</v>
      </c>
      <c r="T2877" s="22">
        <v>3</v>
      </c>
      <c r="U2877" s="22">
        <v>4</v>
      </c>
      <c r="V2877" s="22">
        <v>4</v>
      </c>
      <c r="W2877" s="22">
        <v>4</v>
      </c>
      <c r="X2877" s="22">
        <v>4</v>
      </c>
    </row>
    <row r="2878" spans="19:24">
      <c r="S2878" s="22" t="s">
        <v>2813</v>
      </c>
      <c r="T2878" s="22">
        <v>3</v>
      </c>
      <c r="U2878" s="22">
        <v>4</v>
      </c>
      <c r="V2878" s="22">
        <v>4</v>
      </c>
      <c r="W2878" s="22">
        <v>5</v>
      </c>
      <c r="X2878" s="22">
        <v>1</v>
      </c>
    </row>
    <row r="2879" spans="19:24">
      <c r="S2879" s="22" t="s">
        <v>2134</v>
      </c>
      <c r="T2879" s="22">
        <v>3</v>
      </c>
      <c r="U2879" s="22">
        <v>4</v>
      </c>
      <c r="V2879" s="22">
        <v>4</v>
      </c>
      <c r="W2879" s="22">
        <v>5</v>
      </c>
      <c r="X2879" s="22">
        <v>2</v>
      </c>
    </row>
    <row r="2880" spans="19:24">
      <c r="S2880" s="22" t="s">
        <v>2134</v>
      </c>
      <c r="T2880" s="22">
        <v>3</v>
      </c>
      <c r="U2880" s="22">
        <v>4</v>
      </c>
      <c r="V2880" s="22">
        <v>4</v>
      </c>
      <c r="W2880" s="22">
        <v>5</v>
      </c>
      <c r="X2880" s="22">
        <v>3</v>
      </c>
    </row>
    <row r="2881" spans="19:24">
      <c r="S2881" s="22" t="s">
        <v>2134</v>
      </c>
      <c r="T2881" s="22">
        <v>3</v>
      </c>
      <c r="U2881" s="22">
        <v>4</v>
      </c>
      <c r="V2881" s="22">
        <v>4</v>
      </c>
      <c r="W2881" s="22">
        <v>5</v>
      </c>
      <c r="X2881" s="22">
        <v>4</v>
      </c>
    </row>
    <row r="2882" spans="19:24">
      <c r="S2882" s="22" t="s">
        <v>2813</v>
      </c>
      <c r="T2882" s="22">
        <v>3</v>
      </c>
      <c r="U2882" s="22">
        <v>4</v>
      </c>
      <c r="V2882" s="22">
        <v>4</v>
      </c>
      <c r="W2882" s="22">
        <v>6</v>
      </c>
      <c r="X2882" s="22">
        <v>1</v>
      </c>
    </row>
    <row r="2883" spans="19:24">
      <c r="S2883" s="22" t="s">
        <v>2134</v>
      </c>
      <c r="T2883" s="22">
        <v>3</v>
      </c>
      <c r="U2883" s="22">
        <v>4</v>
      </c>
      <c r="V2883" s="22">
        <v>4</v>
      </c>
      <c r="W2883" s="22">
        <v>6</v>
      </c>
      <c r="X2883" s="22">
        <v>2</v>
      </c>
    </row>
    <row r="2884" spans="19:24">
      <c r="S2884" s="22" t="s">
        <v>2134</v>
      </c>
      <c r="T2884" s="22">
        <v>3</v>
      </c>
      <c r="U2884" s="22">
        <v>4</v>
      </c>
      <c r="V2884" s="22">
        <v>4</v>
      </c>
      <c r="W2884" s="22">
        <v>6</v>
      </c>
      <c r="X2884" s="22">
        <v>3</v>
      </c>
    </row>
    <row r="2885" spans="19:24">
      <c r="S2885" s="22" t="s">
        <v>2134</v>
      </c>
      <c r="T2885" s="22">
        <v>3</v>
      </c>
      <c r="U2885" s="22">
        <v>4</v>
      </c>
      <c r="V2885" s="22">
        <v>4</v>
      </c>
      <c r="W2885" s="22">
        <v>6</v>
      </c>
      <c r="X2885" s="22">
        <v>4</v>
      </c>
    </row>
    <row r="2886" spans="19:24">
      <c r="S2886" s="22" t="s">
        <v>2813</v>
      </c>
      <c r="T2886" s="22">
        <v>3</v>
      </c>
      <c r="U2886" s="22">
        <v>4</v>
      </c>
      <c r="V2886" s="22">
        <v>4</v>
      </c>
      <c r="W2886" s="22">
        <v>7</v>
      </c>
      <c r="X2886" s="22">
        <v>1</v>
      </c>
    </row>
    <row r="2887" spans="19:24">
      <c r="S2887" s="22" t="s">
        <v>2134</v>
      </c>
      <c r="T2887" s="22">
        <v>3</v>
      </c>
      <c r="U2887" s="22">
        <v>4</v>
      </c>
      <c r="V2887" s="22">
        <v>4</v>
      </c>
      <c r="W2887" s="22">
        <v>7</v>
      </c>
      <c r="X2887" s="22">
        <v>2</v>
      </c>
    </row>
    <row r="2888" spans="19:24">
      <c r="S2888" s="22" t="s">
        <v>2134</v>
      </c>
      <c r="T2888" s="22">
        <v>3</v>
      </c>
      <c r="U2888" s="22">
        <v>4</v>
      </c>
      <c r="V2888" s="22">
        <v>4</v>
      </c>
      <c r="W2888" s="22">
        <v>7</v>
      </c>
      <c r="X2888" s="22">
        <v>3</v>
      </c>
    </row>
    <row r="2889" spans="19:24">
      <c r="S2889" s="22" t="s">
        <v>2134</v>
      </c>
      <c r="T2889" s="22">
        <v>3</v>
      </c>
      <c r="U2889" s="22">
        <v>4</v>
      </c>
      <c r="V2889" s="22">
        <v>4</v>
      </c>
      <c r="W2889" s="22">
        <v>7</v>
      </c>
      <c r="X2889" s="22">
        <v>4</v>
      </c>
    </row>
    <row r="2890" spans="19:24">
      <c r="S2890" s="22" t="s">
        <v>2134</v>
      </c>
      <c r="T2890" s="22">
        <v>3</v>
      </c>
      <c r="U2890" s="22">
        <v>4</v>
      </c>
      <c r="V2890" s="22">
        <v>5</v>
      </c>
      <c r="W2890" s="22">
        <v>1</v>
      </c>
      <c r="X2890" s="22">
        <v>1</v>
      </c>
    </row>
    <row r="2891" spans="19:24">
      <c r="S2891" s="22" t="s">
        <v>2134</v>
      </c>
      <c r="T2891" s="22">
        <v>3</v>
      </c>
      <c r="U2891" s="22">
        <v>4</v>
      </c>
      <c r="V2891" s="22">
        <v>5</v>
      </c>
      <c r="W2891" s="22">
        <v>1</v>
      </c>
      <c r="X2891" s="22">
        <v>2</v>
      </c>
    </row>
    <row r="2892" spans="19:24">
      <c r="S2892" s="22" t="s">
        <v>2134</v>
      </c>
      <c r="T2892" s="22">
        <v>3</v>
      </c>
      <c r="U2892" s="22">
        <v>4</v>
      </c>
      <c r="V2892" s="22">
        <v>5</v>
      </c>
      <c r="W2892" s="22">
        <v>1</v>
      </c>
      <c r="X2892" s="22">
        <v>3</v>
      </c>
    </row>
    <row r="2893" spans="19:24">
      <c r="S2893" s="22" t="s">
        <v>2134</v>
      </c>
      <c r="T2893" s="22">
        <v>3</v>
      </c>
      <c r="U2893" s="22">
        <v>4</v>
      </c>
      <c r="V2893" s="22">
        <v>5</v>
      </c>
      <c r="W2893" s="22">
        <v>1</v>
      </c>
      <c r="X2893" s="22">
        <v>4</v>
      </c>
    </row>
    <row r="2894" spans="19:24">
      <c r="S2894" s="22" t="s">
        <v>2813</v>
      </c>
      <c r="T2894" s="22">
        <v>3</v>
      </c>
      <c r="U2894" s="22">
        <v>4</v>
      </c>
      <c r="V2894" s="22">
        <v>5</v>
      </c>
      <c r="W2894" s="22">
        <v>2</v>
      </c>
      <c r="X2894" s="22">
        <v>1</v>
      </c>
    </row>
    <row r="2895" spans="19:24">
      <c r="S2895" s="22" t="s">
        <v>2134</v>
      </c>
      <c r="T2895" s="22">
        <v>3</v>
      </c>
      <c r="U2895" s="22">
        <v>4</v>
      </c>
      <c r="V2895" s="22">
        <v>5</v>
      </c>
      <c r="W2895" s="22">
        <v>2</v>
      </c>
      <c r="X2895" s="22">
        <v>2</v>
      </c>
    </row>
    <row r="2896" spans="19:24">
      <c r="S2896" s="22" t="s">
        <v>2134</v>
      </c>
      <c r="T2896" s="22">
        <v>3</v>
      </c>
      <c r="U2896" s="22">
        <v>4</v>
      </c>
      <c r="V2896" s="22">
        <v>5</v>
      </c>
      <c r="W2896" s="22">
        <v>2</v>
      </c>
      <c r="X2896" s="22">
        <v>3</v>
      </c>
    </row>
    <row r="2897" spans="19:24">
      <c r="S2897" s="22" t="s">
        <v>2134</v>
      </c>
      <c r="T2897" s="22">
        <v>3</v>
      </c>
      <c r="U2897" s="22">
        <v>4</v>
      </c>
      <c r="V2897" s="22">
        <v>5</v>
      </c>
      <c r="W2897" s="22">
        <v>2</v>
      </c>
      <c r="X2897" s="22">
        <v>4</v>
      </c>
    </row>
    <row r="2898" spans="19:24">
      <c r="S2898" s="22" t="s">
        <v>2813</v>
      </c>
      <c r="T2898" s="22">
        <v>3</v>
      </c>
      <c r="U2898" s="22">
        <v>4</v>
      </c>
      <c r="V2898" s="22">
        <v>5</v>
      </c>
      <c r="W2898" s="22">
        <v>3</v>
      </c>
      <c r="X2898" s="22">
        <v>1</v>
      </c>
    </row>
    <row r="2899" spans="19:24">
      <c r="S2899" s="22" t="s">
        <v>2134</v>
      </c>
      <c r="T2899" s="22">
        <v>3</v>
      </c>
      <c r="U2899" s="22">
        <v>4</v>
      </c>
      <c r="V2899" s="22">
        <v>5</v>
      </c>
      <c r="W2899" s="22">
        <v>3</v>
      </c>
      <c r="X2899" s="22">
        <v>2</v>
      </c>
    </row>
    <row r="2900" spans="19:24">
      <c r="S2900" s="22" t="s">
        <v>2134</v>
      </c>
      <c r="T2900" s="22">
        <v>3</v>
      </c>
      <c r="U2900" s="22">
        <v>4</v>
      </c>
      <c r="V2900" s="22">
        <v>5</v>
      </c>
      <c r="W2900" s="22">
        <v>3</v>
      </c>
      <c r="X2900" s="22">
        <v>3</v>
      </c>
    </row>
    <row r="2901" spans="19:24">
      <c r="S2901" s="22" t="s">
        <v>2134</v>
      </c>
      <c r="T2901" s="22">
        <v>3</v>
      </c>
      <c r="U2901" s="22">
        <v>4</v>
      </c>
      <c r="V2901" s="22">
        <v>5</v>
      </c>
      <c r="W2901" s="22">
        <v>3</v>
      </c>
      <c r="X2901" s="22">
        <v>4</v>
      </c>
    </row>
    <row r="2902" spans="19:24">
      <c r="S2902" s="22" t="s">
        <v>2813</v>
      </c>
      <c r="T2902" s="22">
        <v>3</v>
      </c>
      <c r="U2902" s="22">
        <v>4</v>
      </c>
      <c r="V2902" s="22">
        <v>5</v>
      </c>
      <c r="W2902" s="22">
        <v>4</v>
      </c>
      <c r="X2902" s="22">
        <v>1</v>
      </c>
    </row>
    <row r="2903" spans="19:24">
      <c r="S2903" s="22" t="s">
        <v>2134</v>
      </c>
      <c r="T2903" s="22">
        <v>3</v>
      </c>
      <c r="U2903" s="22">
        <v>4</v>
      </c>
      <c r="V2903" s="22">
        <v>5</v>
      </c>
      <c r="W2903" s="22">
        <v>4</v>
      </c>
      <c r="X2903" s="22">
        <v>2</v>
      </c>
    </row>
    <row r="2904" spans="19:24">
      <c r="S2904" s="22" t="s">
        <v>2134</v>
      </c>
      <c r="T2904" s="22">
        <v>3</v>
      </c>
      <c r="U2904" s="22">
        <v>4</v>
      </c>
      <c r="V2904" s="22">
        <v>5</v>
      </c>
      <c r="W2904" s="22">
        <v>4</v>
      </c>
      <c r="X2904" s="22">
        <v>3</v>
      </c>
    </row>
    <row r="2905" spans="19:24">
      <c r="S2905" s="22" t="s">
        <v>2134</v>
      </c>
      <c r="T2905" s="22">
        <v>3</v>
      </c>
      <c r="U2905" s="22">
        <v>4</v>
      </c>
      <c r="V2905" s="22">
        <v>5</v>
      </c>
      <c r="W2905" s="22">
        <v>4</v>
      </c>
      <c r="X2905" s="22">
        <v>4</v>
      </c>
    </row>
    <row r="2906" spans="19:24">
      <c r="S2906" s="22" t="s">
        <v>2813</v>
      </c>
      <c r="T2906" s="22">
        <v>3</v>
      </c>
      <c r="U2906" s="22">
        <v>4</v>
      </c>
      <c r="V2906" s="22">
        <v>5</v>
      </c>
      <c r="W2906" s="22">
        <v>5</v>
      </c>
      <c r="X2906" s="22">
        <v>1</v>
      </c>
    </row>
    <row r="2907" spans="19:24">
      <c r="S2907" s="22" t="s">
        <v>2134</v>
      </c>
      <c r="T2907" s="22">
        <v>3</v>
      </c>
      <c r="U2907" s="22">
        <v>4</v>
      </c>
      <c r="V2907" s="22">
        <v>5</v>
      </c>
      <c r="W2907" s="22">
        <v>5</v>
      </c>
      <c r="X2907" s="22">
        <v>2</v>
      </c>
    </row>
    <row r="2908" spans="19:24">
      <c r="S2908" s="22" t="s">
        <v>2134</v>
      </c>
      <c r="T2908" s="22">
        <v>3</v>
      </c>
      <c r="U2908" s="22">
        <v>4</v>
      </c>
      <c r="V2908" s="22">
        <v>5</v>
      </c>
      <c r="W2908" s="22">
        <v>5</v>
      </c>
      <c r="X2908" s="22">
        <v>3</v>
      </c>
    </row>
    <row r="2909" spans="19:24">
      <c r="S2909" s="22" t="s">
        <v>2134</v>
      </c>
      <c r="T2909" s="22">
        <v>3</v>
      </c>
      <c r="U2909" s="22">
        <v>4</v>
      </c>
      <c r="V2909" s="22">
        <v>5</v>
      </c>
      <c r="W2909" s="22">
        <v>5</v>
      </c>
      <c r="X2909" s="22">
        <v>4</v>
      </c>
    </row>
    <row r="2910" spans="19:24">
      <c r="S2910" s="22" t="s">
        <v>2813</v>
      </c>
      <c r="T2910" s="22">
        <v>3</v>
      </c>
      <c r="U2910" s="22">
        <v>4</v>
      </c>
      <c r="V2910" s="22">
        <v>5</v>
      </c>
      <c r="W2910" s="22">
        <v>6</v>
      </c>
      <c r="X2910" s="22">
        <v>1</v>
      </c>
    </row>
    <row r="2911" spans="19:24">
      <c r="S2911" s="22" t="s">
        <v>2134</v>
      </c>
      <c r="T2911" s="22">
        <v>3</v>
      </c>
      <c r="U2911" s="22">
        <v>4</v>
      </c>
      <c r="V2911" s="22">
        <v>5</v>
      </c>
      <c r="W2911" s="22">
        <v>6</v>
      </c>
      <c r="X2911" s="22">
        <v>2</v>
      </c>
    </row>
    <row r="2912" spans="19:24">
      <c r="S2912" s="22" t="s">
        <v>2134</v>
      </c>
      <c r="T2912" s="22">
        <v>3</v>
      </c>
      <c r="U2912" s="22">
        <v>4</v>
      </c>
      <c r="V2912" s="22">
        <v>5</v>
      </c>
      <c r="W2912" s="22">
        <v>6</v>
      </c>
      <c r="X2912" s="22">
        <v>3</v>
      </c>
    </row>
    <row r="2913" spans="19:24">
      <c r="S2913" s="22" t="s">
        <v>2134</v>
      </c>
      <c r="T2913" s="22">
        <v>3</v>
      </c>
      <c r="U2913" s="22">
        <v>4</v>
      </c>
      <c r="V2913" s="22">
        <v>5</v>
      </c>
      <c r="W2913" s="22">
        <v>6</v>
      </c>
      <c r="X2913" s="22">
        <v>4</v>
      </c>
    </row>
    <row r="2914" spans="19:24">
      <c r="S2914" s="22" t="s">
        <v>2813</v>
      </c>
      <c r="T2914" s="22">
        <v>3</v>
      </c>
      <c r="U2914" s="22">
        <v>4</v>
      </c>
      <c r="V2914" s="22">
        <v>5</v>
      </c>
      <c r="W2914" s="22">
        <v>7</v>
      </c>
      <c r="X2914" s="22">
        <v>1</v>
      </c>
    </row>
    <row r="2915" spans="19:24">
      <c r="S2915" s="22" t="s">
        <v>2134</v>
      </c>
      <c r="T2915" s="22">
        <v>3</v>
      </c>
      <c r="U2915" s="22">
        <v>4</v>
      </c>
      <c r="V2915" s="22">
        <v>5</v>
      </c>
      <c r="W2915" s="22">
        <v>7</v>
      </c>
      <c r="X2915" s="22">
        <v>2</v>
      </c>
    </row>
    <row r="2916" spans="19:24">
      <c r="S2916" s="22" t="s">
        <v>2134</v>
      </c>
      <c r="T2916" s="22">
        <v>3</v>
      </c>
      <c r="U2916" s="22">
        <v>4</v>
      </c>
      <c r="V2916" s="22">
        <v>5</v>
      </c>
      <c r="W2916" s="22">
        <v>7</v>
      </c>
      <c r="X2916" s="22">
        <v>3</v>
      </c>
    </row>
    <row r="2917" spans="19:24">
      <c r="S2917" s="22" t="s">
        <v>2134</v>
      </c>
      <c r="T2917" s="22">
        <v>3</v>
      </c>
      <c r="U2917" s="22">
        <v>4</v>
      </c>
      <c r="V2917" s="22">
        <v>5</v>
      </c>
      <c r="W2917" s="22">
        <v>7</v>
      </c>
      <c r="X2917" s="22">
        <v>4</v>
      </c>
    </row>
    <row r="2918" spans="19:24">
      <c r="S2918" s="22" t="s">
        <v>2134</v>
      </c>
      <c r="T2918" s="22">
        <v>3</v>
      </c>
      <c r="U2918" s="22">
        <v>4</v>
      </c>
      <c r="V2918" s="22">
        <v>6</v>
      </c>
      <c r="W2918" s="22">
        <v>1</v>
      </c>
      <c r="X2918" s="22">
        <v>1</v>
      </c>
    </row>
    <row r="2919" spans="19:24">
      <c r="S2919" s="22" t="s">
        <v>2134</v>
      </c>
      <c r="T2919" s="22">
        <v>3</v>
      </c>
      <c r="U2919" s="22">
        <v>4</v>
      </c>
      <c r="V2919" s="22">
        <v>6</v>
      </c>
      <c r="W2919" s="22">
        <v>1</v>
      </c>
      <c r="X2919" s="22">
        <v>2</v>
      </c>
    </row>
    <row r="2920" spans="19:24">
      <c r="S2920" s="22" t="s">
        <v>2134</v>
      </c>
      <c r="T2920" s="22">
        <v>3</v>
      </c>
      <c r="U2920" s="22">
        <v>4</v>
      </c>
      <c r="V2920" s="22">
        <v>6</v>
      </c>
      <c r="W2920" s="22">
        <v>1</v>
      </c>
      <c r="X2920" s="22">
        <v>3</v>
      </c>
    </row>
    <row r="2921" spans="19:24">
      <c r="S2921" s="22" t="s">
        <v>2134</v>
      </c>
      <c r="T2921" s="22">
        <v>3</v>
      </c>
      <c r="U2921" s="22">
        <v>4</v>
      </c>
      <c r="V2921" s="22">
        <v>6</v>
      </c>
      <c r="W2921" s="22">
        <v>1</v>
      </c>
      <c r="X2921" s="22">
        <v>4</v>
      </c>
    </row>
    <row r="2922" spans="19:24">
      <c r="S2922" s="22" t="s">
        <v>2813</v>
      </c>
      <c r="T2922" s="22">
        <v>3</v>
      </c>
      <c r="U2922" s="22">
        <v>4</v>
      </c>
      <c r="V2922" s="22">
        <v>6</v>
      </c>
      <c r="W2922" s="22">
        <v>2</v>
      </c>
      <c r="X2922" s="22">
        <v>1</v>
      </c>
    </row>
    <row r="2923" spans="19:24">
      <c r="S2923" s="22" t="s">
        <v>2134</v>
      </c>
      <c r="T2923" s="22">
        <v>3</v>
      </c>
      <c r="U2923" s="22">
        <v>4</v>
      </c>
      <c r="V2923" s="22">
        <v>6</v>
      </c>
      <c r="W2923" s="22">
        <v>2</v>
      </c>
      <c r="X2923" s="22">
        <v>2</v>
      </c>
    </row>
    <row r="2924" spans="19:24">
      <c r="S2924" s="22" t="s">
        <v>2134</v>
      </c>
      <c r="T2924" s="22">
        <v>3</v>
      </c>
      <c r="U2924" s="22">
        <v>4</v>
      </c>
      <c r="V2924" s="22">
        <v>6</v>
      </c>
      <c r="W2924" s="22">
        <v>2</v>
      </c>
      <c r="X2924" s="22">
        <v>3</v>
      </c>
    </row>
    <row r="2925" spans="19:24">
      <c r="S2925" s="22" t="s">
        <v>2134</v>
      </c>
      <c r="T2925" s="22">
        <v>3</v>
      </c>
      <c r="U2925" s="22">
        <v>4</v>
      </c>
      <c r="V2925" s="22">
        <v>6</v>
      </c>
      <c r="W2925" s="22">
        <v>2</v>
      </c>
      <c r="X2925" s="22">
        <v>4</v>
      </c>
    </row>
    <row r="2926" spans="19:24">
      <c r="S2926" s="22" t="s">
        <v>2813</v>
      </c>
      <c r="T2926" s="22">
        <v>3</v>
      </c>
      <c r="U2926" s="22">
        <v>4</v>
      </c>
      <c r="V2926" s="22">
        <v>6</v>
      </c>
      <c r="W2926" s="22">
        <v>3</v>
      </c>
      <c r="X2926" s="22">
        <v>1</v>
      </c>
    </row>
    <row r="2927" spans="19:24">
      <c r="S2927" s="22" t="s">
        <v>2134</v>
      </c>
      <c r="T2927" s="22">
        <v>3</v>
      </c>
      <c r="U2927" s="22">
        <v>4</v>
      </c>
      <c r="V2927" s="22">
        <v>6</v>
      </c>
      <c r="W2927" s="22">
        <v>3</v>
      </c>
      <c r="X2927" s="22">
        <v>2</v>
      </c>
    </row>
    <row r="2928" spans="19:24">
      <c r="S2928" s="22" t="s">
        <v>2134</v>
      </c>
      <c r="T2928" s="22">
        <v>3</v>
      </c>
      <c r="U2928" s="22">
        <v>4</v>
      </c>
      <c r="V2928" s="22">
        <v>6</v>
      </c>
      <c r="W2928" s="22">
        <v>3</v>
      </c>
      <c r="X2928" s="22">
        <v>3</v>
      </c>
    </row>
    <row r="2929" spans="19:24">
      <c r="S2929" s="22" t="s">
        <v>2134</v>
      </c>
      <c r="T2929" s="22">
        <v>3</v>
      </c>
      <c r="U2929" s="22">
        <v>4</v>
      </c>
      <c r="V2929" s="22">
        <v>6</v>
      </c>
      <c r="W2929" s="22">
        <v>3</v>
      </c>
      <c r="X2929" s="22">
        <v>4</v>
      </c>
    </row>
    <row r="2930" spans="19:24">
      <c r="S2930" s="22" t="s">
        <v>2813</v>
      </c>
      <c r="T2930" s="22">
        <v>3</v>
      </c>
      <c r="U2930" s="22">
        <v>4</v>
      </c>
      <c r="V2930" s="22">
        <v>6</v>
      </c>
      <c r="W2930" s="22">
        <v>4</v>
      </c>
      <c r="X2930" s="22">
        <v>1</v>
      </c>
    </row>
    <row r="2931" spans="19:24">
      <c r="S2931" s="22" t="s">
        <v>2134</v>
      </c>
      <c r="T2931" s="22">
        <v>3</v>
      </c>
      <c r="U2931" s="22">
        <v>4</v>
      </c>
      <c r="V2931" s="22">
        <v>6</v>
      </c>
      <c r="W2931" s="22">
        <v>4</v>
      </c>
      <c r="X2931" s="22">
        <v>2</v>
      </c>
    </row>
    <row r="2932" spans="19:24">
      <c r="S2932" s="22" t="s">
        <v>2134</v>
      </c>
      <c r="T2932" s="22">
        <v>3</v>
      </c>
      <c r="U2932" s="22">
        <v>4</v>
      </c>
      <c r="V2932" s="22">
        <v>6</v>
      </c>
      <c r="W2932" s="22">
        <v>4</v>
      </c>
      <c r="X2932" s="22">
        <v>3</v>
      </c>
    </row>
    <row r="2933" spans="19:24">
      <c r="S2933" s="22" t="s">
        <v>2134</v>
      </c>
      <c r="T2933" s="22">
        <v>3</v>
      </c>
      <c r="U2933" s="22">
        <v>4</v>
      </c>
      <c r="V2933" s="22">
        <v>6</v>
      </c>
      <c r="W2933" s="22">
        <v>4</v>
      </c>
      <c r="X2933" s="22">
        <v>4</v>
      </c>
    </row>
    <row r="2934" spans="19:24">
      <c r="S2934" s="22" t="s">
        <v>2813</v>
      </c>
      <c r="T2934" s="22">
        <v>3</v>
      </c>
      <c r="U2934" s="22">
        <v>4</v>
      </c>
      <c r="V2934" s="22">
        <v>6</v>
      </c>
      <c r="W2934" s="22">
        <v>5</v>
      </c>
      <c r="X2934" s="22">
        <v>1</v>
      </c>
    </row>
    <row r="2935" spans="19:24">
      <c r="S2935" s="22" t="s">
        <v>2134</v>
      </c>
      <c r="T2935" s="22">
        <v>3</v>
      </c>
      <c r="U2935" s="22">
        <v>4</v>
      </c>
      <c r="V2935" s="22">
        <v>6</v>
      </c>
      <c r="W2935" s="22">
        <v>5</v>
      </c>
      <c r="X2935" s="22">
        <v>2</v>
      </c>
    </row>
    <row r="2936" spans="19:24">
      <c r="S2936" s="22" t="s">
        <v>2134</v>
      </c>
      <c r="T2936" s="22">
        <v>3</v>
      </c>
      <c r="U2936" s="22">
        <v>4</v>
      </c>
      <c r="V2936" s="22">
        <v>6</v>
      </c>
      <c r="W2936" s="22">
        <v>5</v>
      </c>
      <c r="X2936" s="22">
        <v>3</v>
      </c>
    </row>
    <row r="2937" spans="19:24">
      <c r="S2937" s="22" t="s">
        <v>2134</v>
      </c>
      <c r="T2937" s="22">
        <v>3</v>
      </c>
      <c r="U2937" s="22">
        <v>4</v>
      </c>
      <c r="V2937" s="22">
        <v>6</v>
      </c>
      <c r="W2937" s="22">
        <v>5</v>
      </c>
      <c r="X2937" s="22">
        <v>4</v>
      </c>
    </row>
    <row r="2938" spans="19:24">
      <c r="S2938" s="22" t="s">
        <v>2813</v>
      </c>
      <c r="T2938" s="22">
        <v>3</v>
      </c>
      <c r="U2938" s="22">
        <v>4</v>
      </c>
      <c r="V2938" s="22">
        <v>6</v>
      </c>
      <c r="W2938" s="22">
        <v>6</v>
      </c>
      <c r="X2938" s="22">
        <v>1</v>
      </c>
    </row>
    <row r="2939" spans="19:24">
      <c r="S2939" s="22" t="s">
        <v>2134</v>
      </c>
      <c r="T2939" s="22">
        <v>3</v>
      </c>
      <c r="U2939" s="22">
        <v>4</v>
      </c>
      <c r="V2939" s="22">
        <v>6</v>
      </c>
      <c r="W2939" s="22">
        <v>6</v>
      </c>
      <c r="X2939" s="22">
        <v>2</v>
      </c>
    </row>
    <row r="2940" spans="19:24">
      <c r="S2940" s="22" t="s">
        <v>2134</v>
      </c>
      <c r="T2940" s="22">
        <v>3</v>
      </c>
      <c r="U2940" s="22">
        <v>4</v>
      </c>
      <c r="V2940" s="22">
        <v>6</v>
      </c>
      <c r="W2940" s="22">
        <v>6</v>
      </c>
      <c r="X2940" s="22">
        <v>3</v>
      </c>
    </row>
    <row r="2941" spans="19:24">
      <c r="S2941" s="22" t="s">
        <v>2134</v>
      </c>
      <c r="T2941" s="22">
        <v>3</v>
      </c>
      <c r="U2941" s="22">
        <v>4</v>
      </c>
      <c r="V2941" s="22">
        <v>6</v>
      </c>
      <c r="W2941" s="22">
        <v>6</v>
      </c>
      <c r="X2941" s="22">
        <v>4</v>
      </c>
    </row>
    <row r="2942" spans="19:24">
      <c r="S2942" s="22" t="s">
        <v>2813</v>
      </c>
      <c r="T2942" s="22">
        <v>3</v>
      </c>
      <c r="U2942" s="22">
        <v>4</v>
      </c>
      <c r="V2942" s="22">
        <v>6</v>
      </c>
      <c r="W2942" s="22">
        <v>7</v>
      </c>
      <c r="X2942" s="22">
        <v>1</v>
      </c>
    </row>
    <row r="2943" spans="19:24">
      <c r="S2943" s="22" t="s">
        <v>2134</v>
      </c>
      <c r="T2943" s="22">
        <v>3</v>
      </c>
      <c r="U2943" s="22">
        <v>4</v>
      </c>
      <c r="V2943" s="22">
        <v>6</v>
      </c>
      <c r="W2943" s="22">
        <v>7</v>
      </c>
      <c r="X2943" s="22">
        <v>2</v>
      </c>
    </row>
    <row r="2944" spans="19:24">
      <c r="S2944" s="22" t="s">
        <v>2134</v>
      </c>
      <c r="T2944" s="22">
        <v>3</v>
      </c>
      <c r="U2944" s="22">
        <v>4</v>
      </c>
      <c r="V2944" s="22">
        <v>6</v>
      </c>
      <c r="W2944" s="22">
        <v>7</v>
      </c>
      <c r="X2944" s="22">
        <v>3</v>
      </c>
    </row>
    <row r="2945" spans="19:24">
      <c r="S2945" s="22" t="s">
        <v>2134</v>
      </c>
      <c r="T2945" s="22">
        <v>3</v>
      </c>
      <c r="U2945" s="22">
        <v>4</v>
      </c>
      <c r="V2945" s="22">
        <v>6</v>
      </c>
      <c r="W2945" s="22">
        <v>7</v>
      </c>
      <c r="X2945" s="22">
        <v>4</v>
      </c>
    </row>
    <row r="2946" spans="19:24">
      <c r="S2946" s="22" t="s">
        <v>2134</v>
      </c>
      <c r="T2946" s="22">
        <v>3</v>
      </c>
      <c r="U2946" s="22">
        <v>4</v>
      </c>
      <c r="V2946" s="22">
        <v>7</v>
      </c>
      <c r="W2946" s="22">
        <v>1</v>
      </c>
      <c r="X2946" s="22">
        <v>1</v>
      </c>
    </row>
    <row r="2947" spans="19:24">
      <c r="S2947" s="22" t="s">
        <v>2134</v>
      </c>
      <c r="T2947" s="22">
        <v>3</v>
      </c>
      <c r="U2947" s="22">
        <v>4</v>
      </c>
      <c r="V2947" s="22">
        <v>7</v>
      </c>
      <c r="W2947" s="22">
        <v>1</v>
      </c>
      <c r="X2947" s="22">
        <v>2</v>
      </c>
    </row>
    <row r="2948" spans="19:24">
      <c r="S2948" s="22" t="s">
        <v>2134</v>
      </c>
      <c r="T2948" s="22">
        <v>3</v>
      </c>
      <c r="U2948" s="22">
        <v>4</v>
      </c>
      <c r="V2948" s="22">
        <v>7</v>
      </c>
      <c r="W2948" s="22">
        <v>1</v>
      </c>
      <c r="X2948" s="22">
        <v>3</v>
      </c>
    </row>
    <row r="2949" spans="19:24">
      <c r="S2949" s="22" t="s">
        <v>2134</v>
      </c>
      <c r="T2949" s="22">
        <v>3</v>
      </c>
      <c r="U2949" s="22">
        <v>4</v>
      </c>
      <c r="V2949" s="22">
        <v>7</v>
      </c>
      <c r="W2949" s="22">
        <v>1</v>
      </c>
      <c r="X2949" s="22">
        <v>4</v>
      </c>
    </row>
    <row r="2950" spans="19:24">
      <c r="S2950" s="22" t="s">
        <v>2134</v>
      </c>
      <c r="T2950" s="22">
        <v>3</v>
      </c>
      <c r="U2950" s="22">
        <v>4</v>
      </c>
      <c r="V2950" s="22">
        <v>7</v>
      </c>
      <c r="W2950" s="22">
        <v>2</v>
      </c>
      <c r="X2950" s="22">
        <v>1</v>
      </c>
    </row>
    <row r="2951" spans="19:24">
      <c r="S2951" s="22" t="s">
        <v>2134</v>
      </c>
      <c r="T2951" s="22">
        <v>3</v>
      </c>
      <c r="U2951" s="22">
        <v>4</v>
      </c>
      <c r="V2951" s="22">
        <v>7</v>
      </c>
      <c r="W2951" s="22">
        <v>2</v>
      </c>
      <c r="X2951" s="22">
        <v>2</v>
      </c>
    </row>
    <row r="2952" spans="19:24">
      <c r="S2952" s="22" t="s">
        <v>2134</v>
      </c>
      <c r="T2952" s="22">
        <v>3</v>
      </c>
      <c r="U2952" s="22">
        <v>4</v>
      </c>
      <c r="V2952" s="22">
        <v>7</v>
      </c>
      <c r="W2952" s="22">
        <v>2</v>
      </c>
      <c r="X2952" s="22">
        <v>3</v>
      </c>
    </row>
    <row r="2953" spans="19:24">
      <c r="S2953" s="22" t="s">
        <v>2134</v>
      </c>
      <c r="T2953" s="22">
        <v>3</v>
      </c>
      <c r="U2953" s="22">
        <v>4</v>
      </c>
      <c r="V2953" s="22">
        <v>7</v>
      </c>
      <c r="W2953" s="22">
        <v>2</v>
      </c>
      <c r="X2953" s="22">
        <v>4</v>
      </c>
    </row>
    <row r="2954" spans="19:24">
      <c r="S2954" s="22" t="s">
        <v>2134</v>
      </c>
      <c r="T2954" s="22">
        <v>3</v>
      </c>
      <c r="U2954" s="22">
        <v>4</v>
      </c>
      <c r="V2954" s="22">
        <v>7</v>
      </c>
      <c r="W2954" s="22">
        <v>3</v>
      </c>
      <c r="X2954" s="22">
        <v>1</v>
      </c>
    </row>
    <row r="2955" spans="19:24">
      <c r="S2955" s="22" t="s">
        <v>2134</v>
      </c>
      <c r="T2955" s="22">
        <v>3</v>
      </c>
      <c r="U2955" s="22">
        <v>4</v>
      </c>
      <c r="V2955" s="22">
        <v>7</v>
      </c>
      <c r="W2955" s="22">
        <v>3</v>
      </c>
      <c r="X2955" s="22">
        <v>2</v>
      </c>
    </row>
    <row r="2956" spans="19:24">
      <c r="S2956" s="22" t="s">
        <v>2134</v>
      </c>
      <c r="T2956" s="22">
        <v>3</v>
      </c>
      <c r="U2956" s="22">
        <v>4</v>
      </c>
      <c r="V2956" s="22">
        <v>7</v>
      </c>
      <c r="W2956" s="22">
        <v>3</v>
      </c>
      <c r="X2956" s="22">
        <v>3</v>
      </c>
    </row>
    <row r="2957" spans="19:24">
      <c r="S2957" s="22" t="s">
        <v>2134</v>
      </c>
      <c r="T2957" s="22">
        <v>3</v>
      </c>
      <c r="U2957" s="22">
        <v>4</v>
      </c>
      <c r="V2957" s="22">
        <v>7</v>
      </c>
      <c r="W2957" s="22">
        <v>3</v>
      </c>
      <c r="X2957" s="22">
        <v>4</v>
      </c>
    </row>
    <row r="2958" spans="19:24">
      <c r="S2958" s="22" t="s">
        <v>2134</v>
      </c>
      <c r="T2958" s="22">
        <v>3</v>
      </c>
      <c r="U2958" s="22">
        <v>4</v>
      </c>
      <c r="V2958" s="22">
        <v>7</v>
      </c>
      <c r="W2958" s="22">
        <v>4</v>
      </c>
      <c r="X2958" s="22">
        <v>1</v>
      </c>
    </row>
    <row r="2959" spans="19:24">
      <c r="S2959" s="22" t="s">
        <v>2134</v>
      </c>
      <c r="T2959" s="22">
        <v>3</v>
      </c>
      <c r="U2959" s="22">
        <v>4</v>
      </c>
      <c r="V2959" s="22">
        <v>7</v>
      </c>
      <c r="W2959" s="22">
        <v>4</v>
      </c>
      <c r="X2959" s="22">
        <v>2</v>
      </c>
    </row>
    <row r="2960" spans="19:24">
      <c r="S2960" s="22" t="s">
        <v>2134</v>
      </c>
      <c r="T2960" s="22">
        <v>3</v>
      </c>
      <c r="U2960" s="22">
        <v>4</v>
      </c>
      <c r="V2960" s="22">
        <v>7</v>
      </c>
      <c r="W2960" s="22">
        <v>4</v>
      </c>
      <c r="X2960" s="22">
        <v>3</v>
      </c>
    </row>
    <row r="2961" spans="19:24">
      <c r="S2961" s="22" t="s">
        <v>2134</v>
      </c>
      <c r="T2961" s="22">
        <v>3</v>
      </c>
      <c r="U2961" s="22">
        <v>4</v>
      </c>
      <c r="V2961" s="22">
        <v>7</v>
      </c>
      <c r="W2961" s="22">
        <v>4</v>
      </c>
      <c r="X2961" s="22">
        <v>4</v>
      </c>
    </row>
    <row r="2962" spans="19:24">
      <c r="S2962" s="22" t="s">
        <v>2134</v>
      </c>
      <c r="T2962" s="22">
        <v>3</v>
      </c>
      <c r="U2962" s="22">
        <v>4</v>
      </c>
      <c r="V2962" s="22">
        <v>7</v>
      </c>
      <c r="W2962" s="22">
        <v>5</v>
      </c>
      <c r="X2962" s="22">
        <v>1</v>
      </c>
    </row>
    <row r="2963" spans="19:24">
      <c r="S2963" s="22">
        <v>9091750</v>
      </c>
      <c r="T2963" s="22">
        <v>3</v>
      </c>
      <c r="U2963" s="22">
        <v>4</v>
      </c>
      <c r="V2963" s="22">
        <v>7</v>
      </c>
      <c r="W2963" s="22">
        <v>5</v>
      </c>
      <c r="X2963" s="22">
        <v>2</v>
      </c>
    </row>
    <row r="2964" spans="19:24">
      <c r="S2964" s="22" t="s">
        <v>2134</v>
      </c>
      <c r="T2964" s="22">
        <v>3</v>
      </c>
      <c r="U2964" s="22">
        <v>4</v>
      </c>
      <c r="V2964" s="22">
        <v>7</v>
      </c>
      <c r="W2964" s="22">
        <v>5</v>
      </c>
      <c r="X2964" s="22">
        <v>3</v>
      </c>
    </row>
    <row r="2965" spans="19:24">
      <c r="S2965" s="22">
        <v>9091751</v>
      </c>
      <c r="T2965" s="22">
        <v>3</v>
      </c>
      <c r="U2965" s="22">
        <v>4</v>
      </c>
      <c r="V2965" s="22">
        <v>7</v>
      </c>
      <c r="W2965" s="22">
        <v>5</v>
      </c>
      <c r="X2965" s="22">
        <v>4</v>
      </c>
    </row>
    <row r="2966" spans="19:24">
      <c r="S2966" s="22" t="s">
        <v>2134</v>
      </c>
      <c r="T2966" s="22">
        <v>3</v>
      </c>
      <c r="U2966" s="22">
        <v>4</v>
      </c>
      <c r="V2966" s="22">
        <v>7</v>
      </c>
      <c r="W2966" s="22">
        <v>6</v>
      </c>
      <c r="X2966" s="22">
        <v>1</v>
      </c>
    </row>
    <row r="2967" spans="19:24">
      <c r="S2967" s="22" t="s">
        <v>2134</v>
      </c>
      <c r="T2967" s="22">
        <v>3</v>
      </c>
      <c r="U2967" s="22">
        <v>4</v>
      </c>
      <c r="V2967" s="22">
        <v>7</v>
      </c>
      <c r="W2967" s="22">
        <v>6</v>
      </c>
      <c r="X2967" s="22">
        <v>2</v>
      </c>
    </row>
    <row r="2968" spans="19:24">
      <c r="S2968" s="22" t="s">
        <v>2134</v>
      </c>
      <c r="T2968" s="22">
        <v>3</v>
      </c>
      <c r="U2968" s="22">
        <v>4</v>
      </c>
      <c r="V2968" s="22">
        <v>7</v>
      </c>
      <c r="W2968" s="22">
        <v>6</v>
      </c>
      <c r="X2968" s="22">
        <v>3</v>
      </c>
    </row>
    <row r="2969" spans="19:24">
      <c r="S2969" s="22" t="s">
        <v>2134</v>
      </c>
      <c r="T2969" s="22">
        <v>3</v>
      </c>
      <c r="U2969" s="22">
        <v>4</v>
      </c>
      <c r="V2969" s="22">
        <v>7</v>
      </c>
      <c r="W2969" s="22">
        <v>6</v>
      </c>
      <c r="X2969" s="22">
        <v>4</v>
      </c>
    </row>
    <row r="2970" spans="19:24">
      <c r="S2970" s="22" t="s">
        <v>2134</v>
      </c>
      <c r="T2970" s="22">
        <v>3</v>
      </c>
      <c r="U2970" s="22">
        <v>4</v>
      </c>
      <c r="V2970" s="22">
        <v>7</v>
      </c>
      <c r="W2970" s="22">
        <v>7</v>
      </c>
      <c r="X2970" s="22">
        <v>1</v>
      </c>
    </row>
    <row r="2971" spans="19:24">
      <c r="S2971" s="22" t="s">
        <v>2134</v>
      </c>
      <c r="T2971" s="22">
        <v>3</v>
      </c>
      <c r="U2971" s="22">
        <v>4</v>
      </c>
      <c r="V2971" s="22">
        <v>7</v>
      </c>
      <c r="W2971" s="22">
        <v>7</v>
      </c>
      <c r="X2971" s="22">
        <v>2</v>
      </c>
    </row>
    <row r="2972" spans="19:24">
      <c r="S2972" s="22" t="s">
        <v>2134</v>
      </c>
      <c r="T2972" s="22">
        <v>3</v>
      </c>
      <c r="U2972" s="22">
        <v>4</v>
      </c>
      <c r="V2972" s="22">
        <v>7</v>
      </c>
      <c r="W2972" s="22">
        <v>7</v>
      </c>
      <c r="X2972" s="22">
        <v>3</v>
      </c>
    </row>
    <row r="2973" spans="19:24">
      <c r="S2973" s="22" t="s">
        <v>2134</v>
      </c>
      <c r="T2973" s="22">
        <v>3</v>
      </c>
      <c r="U2973" s="22">
        <v>4</v>
      </c>
      <c r="V2973" s="22">
        <v>7</v>
      </c>
      <c r="W2973" s="22">
        <v>7</v>
      </c>
      <c r="X2973" s="22">
        <v>4</v>
      </c>
    </row>
    <row r="2974" spans="19:24">
      <c r="S2974" s="22" t="s">
        <v>2134</v>
      </c>
      <c r="T2974" s="22">
        <v>3</v>
      </c>
      <c r="U2974" s="22">
        <v>4</v>
      </c>
      <c r="V2974" s="22">
        <v>8</v>
      </c>
      <c r="W2974" s="22">
        <v>1</v>
      </c>
      <c r="X2974" s="22">
        <v>1</v>
      </c>
    </row>
    <row r="2975" spans="19:24">
      <c r="S2975" s="22" t="s">
        <v>2134</v>
      </c>
      <c r="T2975" s="22">
        <v>3</v>
      </c>
      <c r="U2975" s="22">
        <v>4</v>
      </c>
      <c r="V2975" s="22">
        <v>8</v>
      </c>
      <c r="W2975" s="22">
        <v>1</v>
      </c>
      <c r="X2975" s="22">
        <v>2</v>
      </c>
    </row>
    <row r="2976" spans="19:24">
      <c r="S2976" s="22" t="s">
        <v>2134</v>
      </c>
      <c r="T2976" s="22">
        <v>3</v>
      </c>
      <c r="U2976" s="22">
        <v>4</v>
      </c>
      <c r="V2976" s="22">
        <v>8</v>
      </c>
      <c r="W2976" s="22">
        <v>1</v>
      </c>
      <c r="X2976" s="22">
        <v>3</v>
      </c>
    </row>
    <row r="2977" spans="19:24">
      <c r="S2977" s="22" t="s">
        <v>2134</v>
      </c>
      <c r="T2977" s="22">
        <v>3</v>
      </c>
      <c r="U2977" s="22">
        <v>4</v>
      </c>
      <c r="V2977" s="22">
        <v>8</v>
      </c>
      <c r="W2977" s="22">
        <v>1</v>
      </c>
      <c r="X2977" s="22">
        <v>4</v>
      </c>
    </row>
    <row r="2978" spans="19:24">
      <c r="S2978" s="22" t="s">
        <v>2813</v>
      </c>
      <c r="T2978" s="22">
        <v>3</v>
      </c>
      <c r="U2978" s="22">
        <v>4</v>
      </c>
      <c r="V2978" s="22">
        <v>8</v>
      </c>
      <c r="W2978" s="22">
        <v>2</v>
      </c>
      <c r="X2978" s="22">
        <v>1</v>
      </c>
    </row>
    <row r="2979" spans="19:24">
      <c r="S2979" s="22" t="s">
        <v>2134</v>
      </c>
      <c r="T2979" s="22">
        <v>3</v>
      </c>
      <c r="U2979" s="22">
        <v>4</v>
      </c>
      <c r="V2979" s="22">
        <v>8</v>
      </c>
      <c r="W2979" s="22">
        <v>2</v>
      </c>
      <c r="X2979" s="22">
        <v>2</v>
      </c>
    </row>
    <row r="2980" spans="19:24">
      <c r="S2980" s="22" t="s">
        <v>2134</v>
      </c>
      <c r="T2980" s="22">
        <v>3</v>
      </c>
      <c r="U2980" s="22">
        <v>4</v>
      </c>
      <c r="V2980" s="22">
        <v>8</v>
      </c>
      <c r="W2980" s="22">
        <v>2</v>
      </c>
      <c r="X2980" s="22">
        <v>3</v>
      </c>
    </row>
    <row r="2981" spans="19:24">
      <c r="S2981" s="22" t="s">
        <v>2134</v>
      </c>
      <c r="T2981" s="22">
        <v>3</v>
      </c>
      <c r="U2981" s="22">
        <v>4</v>
      </c>
      <c r="V2981" s="22">
        <v>8</v>
      </c>
      <c r="W2981" s="22">
        <v>2</v>
      </c>
      <c r="X2981" s="22">
        <v>4</v>
      </c>
    </row>
    <row r="2982" spans="19:24">
      <c r="S2982" s="22" t="s">
        <v>2813</v>
      </c>
      <c r="T2982" s="22">
        <v>3</v>
      </c>
      <c r="U2982" s="22">
        <v>4</v>
      </c>
      <c r="V2982" s="22">
        <v>8</v>
      </c>
      <c r="W2982" s="22">
        <v>3</v>
      </c>
      <c r="X2982" s="22">
        <v>1</v>
      </c>
    </row>
    <row r="2983" spans="19:24">
      <c r="S2983" s="22" t="s">
        <v>2134</v>
      </c>
      <c r="T2983" s="22">
        <v>3</v>
      </c>
      <c r="U2983" s="22">
        <v>4</v>
      </c>
      <c r="V2983" s="22">
        <v>8</v>
      </c>
      <c r="W2983" s="22">
        <v>3</v>
      </c>
      <c r="X2983" s="22">
        <v>2</v>
      </c>
    </row>
    <row r="2984" spans="19:24">
      <c r="S2984" s="22" t="s">
        <v>2134</v>
      </c>
      <c r="T2984" s="22">
        <v>3</v>
      </c>
      <c r="U2984" s="22">
        <v>4</v>
      </c>
      <c r="V2984" s="22">
        <v>8</v>
      </c>
      <c r="W2984" s="22">
        <v>3</v>
      </c>
      <c r="X2984" s="22">
        <v>3</v>
      </c>
    </row>
    <row r="2985" spans="19:24">
      <c r="S2985" s="22" t="s">
        <v>2134</v>
      </c>
      <c r="T2985" s="22">
        <v>3</v>
      </c>
      <c r="U2985" s="22">
        <v>4</v>
      </c>
      <c r="V2985" s="22">
        <v>8</v>
      </c>
      <c r="W2985" s="22">
        <v>3</v>
      </c>
      <c r="X2985" s="22">
        <v>4</v>
      </c>
    </row>
    <row r="2986" spans="19:24">
      <c r="S2986" s="22" t="s">
        <v>2813</v>
      </c>
      <c r="T2986" s="22">
        <v>3</v>
      </c>
      <c r="U2986" s="22">
        <v>4</v>
      </c>
      <c r="V2986" s="22">
        <v>8</v>
      </c>
      <c r="W2986" s="22">
        <v>4</v>
      </c>
      <c r="X2986" s="22">
        <v>1</v>
      </c>
    </row>
    <row r="2987" spans="19:24">
      <c r="S2987" s="22" t="s">
        <v>2134</v>
      </c>
      <c r="T2987" s="22">
        <v>3</v>
      </c>
      <c r="U2987" s="22">
        <v>4</v>
      </c>
      <c r="V2987" s="22">
        <v>8</v>
      </c>
      <c r="W2987" s="22">
        <v>4</v>
      </c>
      <c r="X2987" s="22">
        <v>2</v>
      </c>
    </row>
    <row r="2988" spans="19:24">
      <c r="S2988" s="22" t="s">
        <v>2134</v>
      </c>
      <c r="T2988" s="22">
        <v>3</v>
      </c>
      <c r="U2988" s="22">
        <v>4</v>
      </c>
      <c r="V2988" s="22">
        <v>8</v>
      </c>
      <c r="W2988" s="22">
        <v>4</v>
      </c>
      <c r="X2988" s="22">
        <v>3</v>
      </c>
    </row>
    <row r="2989" spans="19:24">
      <c r="S2989" s="22" t="s">
        <v>2134</v>
      </c>
      <c r="T2989" s="22">
        <v>3</v>
      </c>
      <c r="U2989" s="22">
        <v>4</v>
      </c>
      <c r="V2989" s="22">
        <v>8</v>
      </c>
      <c r="W2989" s="22">
        <v>4</v>
      </c>
      <c r="X2989" s="22">
        <v>4</v>
      </c>
    </row>
    <row r="2990" spans="19:24">
      <c r="S2990" s="22" t="s">
        <v>2813</v>
      </c>
      <c r="T2990" s="22">
        <v>3</v>
      </c>
      <c r="U2990" s="22">
        <v>4</v>
      </c>
      <c r="V2990" s="22">
        <v>8</v>
      </c>
      <c r="W2990" s="22">
        <v>5</v>
      </c>
      <c r="X2990" s="22">
        <v>1</v>
      </c>
    </row>
    <row r="2991" spans="19:24">
      <c r="S2991" s="22" t="s">
        <v>2134</v>
      </c>
      <c r="T2991" s="22">
        <v>3</v>
      </c>
      <c r="U2991" s="22">
        <v>4</v>
      </c>
      <c r="V2991" s="22">
        <v>8</v>
      </c>
      <c r="W2991" s="22">
        <v>5</v>
      </c>
      <c r="X2991" s="22">
        <v>2</v>
      </c>
    </row>
    <row r="2992" spans="19:24">
      <c r="S2992" s="22" t="s">
        <v>2134</v>
      </c>
      <c r="T2992" s="22">
        <v>3</v>
      </c>
      <c r="U2992" s="22">
        <v>4</v>
      </c>
      <c r="V2992" s="22">
        <v>8</v>
      </c>
      <c r="W2992" s="22">
        <v>5</v>
      </c>
      <c r="X2992" s="22">
        <v>3</v>
      </c>
    </row>
    <row r="2993" spans="19:24">
      <c r="S2993" s="22" t="s">
        <v>2134</v>
      </c>
      <c r="T2993" s="22">
        <v>3</v>
      </c>
      <c r="U2993" s="22">
        <v>4</v>
      </c>
      <c r="V2993" s="22">
        <v>8</v>
      </c>
      <c r="W2993" s="22">
        <v>5</v>
      </c>
      <c r="X2993" s="22">
        <v>4</v>
      </c>
    </row>
    <row r="2994" spans="19:24">
      <c r="S2994" s="22" t="s">
        <v>2813</v>
      </c>
      <c r="T2994" s="22">
        <v>3</v>
      </c>
      <c r="U2994" s="22">
        <v>4</v>
      </c>
      <c r="V2994" s="22">
        <v>8</v>
      </c>
      <c r="W2994" s="22">
        <v>6</v>
      </c>
      <c r="X2994" s="22">
        <v>1</v>
      </c>
    </row>
    <row r="2995" spans="19:24">
      <c r="S2995" s="22" t="s">
        <v>2134</v>
      </c>
      <c r="T2995" s="22">
        <v>3</v>
      </c>
      <c r="U2995" s="22">
        <v>4</v>
      </c>
      <c r="V2995" s="22">
        <v>8</v>
      </c>
      <c r="W2995" s="22">
        <v>6</v>
      </c>
      <c r="X2995" s="22">
        <v>2</v>
      </c>
    </row>
    <row r="2996" spans="19:24">
      <c r="S2996" s="22" t="s">
        <v>2134</v>
      </c>
      <c r="T2996" s="22">
        <v>3</v>
      </c>
      <c r="U2996" s="22">
        <v>4</v>
      </c>
      <c r="V2996" s="22">
        <v>8</v>
      </c>
      <c r="W2996" s="22">
        <v>6</v>
      </c>
      <c r="X2996" s="22">
        <v>3</v>
      </c>
    </row>
    <row r="2997" spans="19:24">
      <c r="S2997" s="22" t="s">
        <v>2134</v>
      </c>
      <c r="T2997" s="22">
        <v>3</v>
      </c>
      <c r="U2997" s="22">
        <v>4</v>
      </c>
      <c r="V2997" s="22">
        <v>8</v>
      </c>
      <c r="W2997" s="22">
        <v>6</v>
      </c>
      <c r="X2997" s="22">
        <v>4</v>
      </c>
    </row>
    <row r="2998" spans="19:24">
      <c r="S2998" s="22" t="s">
        <v>2813</v>
      </c>
      <c r="T2998" s="22">
        <v>3</v>
      </c>
      <c r="U2998" s="22">
        <v>4</v>
      </c>
      <c r="V2998" s="22">
        <v>8</v>
      </c>
      <c r="W2998" s="22">
        <v>7</v>
      </c>
      <c r="X2998" s="22">
        <v>1</v>
      </c>
    </row>
    <row r="2999" spans="19:24">
      <c r="S2999" s="22" t="s">
        <v>2134</v>
      </c>
      <c r="T2999" s="22">
        <v>3</v>
      </c>
      <c r="U2999" s="22">
        <v>4</v>
      </c>
      <c r="V2999" s="22">
        <v>8</v>
      </c>
      <c r="W2999" s="22">
        <v>7</v>
      </c>
      <c r="X2999" s="22">
        <v>2</v>
      </c>
    </row>
    <row r="3000" spans="19:24">
      <c r="S3000" s="22" t="s">
        <v>2134</v>
      </c>
      <c r="T3000" s="22">
        <v>3</v>
      </c>
      <c r="U3000" s="22">
        <v>4</v>
      </c>
      <c r="V3000" s="22">
        <v>8</v>
      </c>
      <c r="W3000" s="22">
        <v>7</v>
      </c>
      <c r="X3000" s="22">
        <v>3</v>
      </c>
    </row>
    <row r="3001" spans="19:24">
      <c r="S3001" s="22" t="s">
        <v>2134</v>
      </c>
      <c r="T3001" s="22">
        <v>3</v>
      </c>
      <c r="U3001" s="22">
        <v>4</v>
      </c>
      <c r="V3001" s="22">
        <v>8</v>
      </c>
      <c r="W3001" s="22">
        <v>7</v>
      </c>
      <c r="X3001" s="22">
        <v>4</v>
      </c>
    </row>
    <row r="3002" spans="19:24">
      <c r="S3002" s="22" t="s">
        <v>2134</v>
      </c>
      <c r="T3002" s="22">
        <v>3</v>
      </c>
      <c r="U3002" s="22">
        <v>4</v>
      </c>
      <c r="V3002" s="22">
        <v>9</v>
      </c>
      <c r="W3002" s="22">
        <v>1</v>
      </c>
      <c r="X3002" s="22">
        <v>1</v>
      </c>
    </row>
    <row r="3003" spans="19:24">
      <c r="S3003" s="22" t="s">
        <v>2134</v>
      </c>
      <c r="T3003" s="22">
        <v>3</v>
      </c>
      <c r="U3003" s="22">
        <v>4</v>
      </c>
      <c r="V3003" s="22">
        <v>9</v>
      </c>
      <c r="W3003" s="22">
        <v>1</v>
      </c>
      <c r="X3003" s="22">
        <v>2</v>
      </c>
    </row>
    <row r="3004" spans="19:24">
      <c r="S3004" s="22" t="s">
        <v>2134</v>
      </c>
      <c r="T3004" s="22">
        <v>3</v>
      </c>
      <c r="U3004" s="22">
        <v>4</v>
      </c>
      <c r="V3004" s="22">
        <v>9</v>
      </c>
      <c r="W3004" s="22">
        <v>1</v>
      </c>
      <c r="X3004" s="22">
        <v>3</v>
      </c>
    </row>
    <row r="3005" spans="19:24">
      <c r="S3005" s="22" t="s">
        <v>2134</v>
      </c>
      <c r="T3005" s="22">
        <v>3</v>
      </c>
      <c r="U3005" s="22">
        <v>4</v>
      </c>
      <c r="V3005" s="22">
        <v>9</v>
      </c>
      <c r="W3005" s="22">
        <v>1</v>
      </c>
      <c r="X3005" s="22">
        <v>4</v>
      </c>
    </row>
    <row r="3006" spans="19:24">
      <c r="S3006" s="22" t="s">
        <v>2813</v>
      </c>
      <c r="T3006" s="22">
        <v>3</v>
      </c>
      <c r="U3006" s="22">
        <v>4</v>
      </c>
      <c r="V3006" s="22">
        <v>9</v>
      </c>
      <c r="W3006" s="22">
        <v>2</v>
      </c>
      <c r="X3006" s="22">
        <v>1</v>
      </c>
    </row>
    <row r="3007" spans="19:24">
      <c r="S3007" s="22" t="s">
        <v>2134</v>
      </c>
      <c r="T3007" s="22">
        <v>3</v>
      </c>
      <c r="U3007" s="22">
        <v>4</v>
      </c>
      <c r="V3007" s="22">
        <v>9</v>
      </c>
      <c r="W3007" s="22">
        <v>2</v>
      </c>
      <c r="X3007" s="22">
        <v>2</v>
      </c>
    </row>
    <row r="3008" spans="19:24">
      <c r="S3008" s="22" t="s">
        <v>2134</v>
      </c>
      <c r="T3008" s="22">
        <v>3</v>
      </c>
      <c r="U3008" s="22">
        <v>4</v>
      </c>
      <c r="V3008" s="22">
        <v>9</v>
      </c>
      <c r="W3008" s="22">
        <v>2</v>
      </c>
      <c r="X3008" s="22">
        <v>3</v>
      </c>
    </row>
    <row r="3009" spans="19:24">
      <c r="S3009" s="22" t="s">
        <v>2134</v>
      </c>
      <c r="T3009" s="22">
        <v>3</v>
      </c>
      <c r="U3009" s="22">
        <v>4</v>
      </c>
      <c r="V3009" s="22">
        <v>9</v>
      </c>
      <c r="W3009" s="22">
        <v>2</v>
      </c>
      <c r="X3009" s="22">
        <v>4</v>
      </c>
    </row>
    <row r="3010" spans="19:24">
      <c r="S3010" s="22" t="s">
        <v>2813</v>
      </c>
      <c r="T3010" s="22">
        <v>3</v>
      </c>
      <c r="U3010" s="22">
        <v>4</v>
      </c>
      <c r="V3010" s="22">
        <v>9</v>
      </c>
      <c r="W3010" s="22">
        <v>3</v>
      </c>
      <c r="X3010" s="22">
        <v>1</v>
      </c>
    </row>
    <row r="3011" spans="19:24">
      <c r="S3011" s="22" t="s">
        <v>2134</v>
      </c>
      <c r="T3011" s="22">
        <v>3</v>
      </c>
      <c r="U3011" s="22">
        <v>4</v>
      </c>
      <c r="V3011" s="22">
        <v>9</v>
      </c>
      <c r="W3011" s="22">
        <v>3</v>
      </c>
      <c r="X3011" s="22">
        <v>2</v>
      </c>
    </row>
    <row r="3012" spans="19:24">
      <c r="S3012" s="22" t="s">
        <v>2134</v>
      </c>
      <c r="T3012" s="22">
        <v>3</v>
      </c>
      <c r="U3012" s="22">
        <v>4</v>
      </c>
      <c r="V3012" s="22">
        <v>9</v>
      </c>
      <c r="W3012" s="22">
        <v>3</v>
      </c>
      <c r="X3012" s="22">
        <v>3</v>
      </c>
    </row>
    <row r="3013" spans="19:24">
      <c r="S3013" s="22" t="s">
        <v>2134</v>
      </c>
      <c r="T3013" s="22">
        <v>3</v>
      </c>
      <c r="U3013" s="22">
        <v>4</v>
      </c>
      <c r="V3013" s="22">
        <v>9</v>
      </c>
      <c r="W3013" s="22">
        <v>3</v>
      </c>
      <c r="X3013" s="22">
        <v>4</v>
      </c>
    </row>
    <row r="3014" spans="19:24">
      <c r="S3014" s="22" t="s">
        <v>2813</v>
      </c>
      <c r="T3014" s="22">
        <v>3</v>
      </c>
      <c r="U3014" s="22">
        <v>4</v>
      </c>
      <c r="V3014" s="22">
        <v>9</v>
      </c>
      <c r="W3014" s="22">
        <v>4</v>
      </c>
      <c r="X3014" s="22">
        <v>1</v>
      </c>
    </row>
    <row r="3015" spans="19:24">
      <c r="S3015" s="22" t="s">
        <v>2134</v>
      </c>
      <c r="T3015" s="22">
        <v>3</v>
      </c>
      <c r="U3015" s="22">
        <v>4</v>
      </c>
      <c r="V3015" s="22">
        <v>9</v>
      </c>
      <c r="W3015" s="22">
        <v>4</v>
      </c>
      <c r="X3015" s="22">
        <v>2</v>
      </c>
    </row>
    <row r="3016" spans="19:24">
      <c r="S3016" s="22" t="s">
        <v>2134</v>
      </c>
      <c r="T3016" s="22">
        <v>3</v>
      </c>
      <c r="U3016" s="22">
        <v>4</v>
      </c>
      <c r="V3016" s="22">
        <v>9</v>
      </c>
      <c r="W3016" s="22">
        <v>4</v>
      </c>
      <c r="X3016" s="22">
        <v>3</v>
      </c>
    </row>
    <row r="3017" spans="19:24">
      <c r="S3017" s="22" t="s">
        <v>2134</v>
      </c>
      <c r="T3017" s="22">
        <v>3</v>
      </c>
      <c r="U3017" s="22">
        <v>4</v>
      </c>
      <c r="V3017" s="22">
        <v>9</v>
      </c>
      <c r="W3017" s="22">
        <v>4</v>
      </c>
      <c r="X3017" s="22">
        <v>4</v>
      </c>
    </row>
    <row r="3018" spans="19:24">
      <c r="S3018" s="22" t="s">
        <v>2813</v>
      </c>
      <c r="T3018" s="22">
        <v>3</v>
      </c>
      <c r="U3018" s="22">
        <v>4</v>
      </c>
      <c r="V3018" s="22">
        <v>9</v>
      </c>
      <c r="W3018" s="22">
        <v>5</v>
      </c>
      <c r="X3018" s="22">
        <v>1</v>
      </c>
    </row>
    <row r="3019" spans="19:24">
      <c r="S3019" s="22" t="s">
        <v>2134</v>
      </c>
      <c r="T3019" s="22">
        <v>3</v>
      </c>
      <c r="U3019" s="22">
        <v>4</v>
      </c>
      <c r="V3019" s="22">
        <v>9</v>
      </c>
      <c r="W3019" s="22">
        <v>5</v>
      </c>
      <c r="X3019" s="22">
        <v>2</v>
      </c>
    </row>
    <row r="3020" spans="19:24">
      <c r="S3020" s="22" t="s">
        <v>2134</v>
      </c>
      <c r="T3020" s="22">
        <v>3</v>
      </c>
      <c r="U3020" s="22">
        <v>4</v>
      </c>
      <c r="V3020" s="22">
        <v>9</v>
      </c>
      <c r="W3020" s="22">
        <v>5</v>
      </c>
      <c r="X3020" s="22">
        <v>3</v>
      </c>
    </row>
    <row r="3021" spans="19:24">
      <c r="S3021" s="22" t="s">
        <v>2134</v>
      </c>
      <c r="T3021" s="22">
        <v>3</v>
      </c>
      <c r="U3021" s="22">
        <v>4</v>
      </c>
      <c r="V3021" s="22">
        <v>9</v>
      </c>
      <c r="W3021" s="22">
        <v>5</v>
      </c>
      <c r="X3021" s="22">
        <v>4</v>
      </c>
    </row>
    <row r="3022" spans="19:24">
      <c r="S3022" s="22" t="s">
        <v>2813</v>
      </c>
      <c r="T3022" s="22">
        <v>3</v>
      </c>
      <c r="U3022" s="22">
        <v>4</v>
      </c>
      <c r="V3022" s="22">
        <v>9</v>
      </c>
      <c r="W3022" s="22">
        <v>6</v>
      </c>
      <c r="X3022" s="22">
        <v>1</v>
      </c>
    </row>
    <row r="3023" spans="19:24">
      <c r="S3023" s="22" t="s">
        <v>2134</v>
      </c>
      <c r="T3023" s="22">
        <v>3</v>
      </c>
      <c r="U3023" s="22">
        <v>4</v>
      </c>
      <c r="V3023" s="22">
        <v>9</v>
      </c>
      <c r="W3023" s="22">
        <v>6</v>
      </c>
      <c r="X3023" s="22">
        <v>2</v>
      </c>
    </row>
    <row r="3024" spans="19:24">
      <c r="S3024" s="22" t="s">
        <v>2134</v>
      </c>
      <c r="T3024" s="22">
        <v>3</v>
      </c>
      <c r="U3024" s="22">
        <v>4</v>
      </c>
      <c r="V3024" s="22">
        <v>9</v>
      </c>
      <c r="W3024" s="22">
        <v>6</v>
      </c>
      <c r="X3024" s="22">
        <v>3</v>
      </c>
    </row>
    <row r="3025" spans="18:24">
      <c r="S3025" s="22" t="s">
        <v>2134</v>
      </c>
      <c r="T3025" s="22">
        <v>3</v>
      </c>
      <c r="U3025" s="22">
        <v>4</v>
      </c>
      <c r="V3025" s="22">
        <v>9</v>
      </c>
      <c r="W3025" s="22">
        <v>6</v>
      </c>
      <c r="X3025" s="22">
        <v>4</v>
      </c>
    </row>
    <row r="3026" spans="18:24">
      <c r="S3026" s="22" t="s">
        <v>2813</v>
      </c>
      <c r="T3026" s="22">
        <v>3</v>
      </c>
      <c r="U3026" s="22">
        <v>4</v>
      </c>
      <c r="V3026" s="22">
        <v>9</v>
      </c>
      <c r="W3026" s="22">
        <v>7</v>
      </c>
      <c r="X3026" s="22">
        <v>1</v>
      </c>
    </row>
    <row r="3027" spans="18:24">
      <c r="S3027" s="22" t="s">
        <v>2134</v>
      </c>
      <c r="T3027" s="22">
        <v>3</v>
      </c>
      <c r="U3027" s="22">
        <v>4</v>
      </c>
      <c r="V3027" s="22">
        <v>9</v>
      </c>
      <c r="W3027" s="22">
        <v>7</v>
      </c>
      <c r="X3027" s="22">
        <v>2</v>
      </c>
    </row>
    <row r="3028" spans="18:24">
      <c r="S3028" s="22" t="s">
        <v>2134</v>
      </c>
      <c r="T3028" s="22">
        <v>3</v>
      </c>
      <c r="U3028" s="22">
        <v>4</v>
      </c>
      <c r="V3028" s="22">
        <v>9</v>
      </c>
      <c r="W3028" s="22">
        <v>7</v>
      </c>
      <c r="X3028" s="22">
        <v>3</v>
      </c>
    </row>
    <row r="3029" spans="18:24">
      <c r="R3029" s="253"/>
      <c r="S3029" s="22" t="s">
        <v>2134</v>
      </c>
      <c r="T3029" s="22">
        <v>3</v>
      </c>
      <c r="U3029" s="22">
        <v>4</v>
      </c>
      <c r="V3029" s="22">
        <v>9</v>
      </c>
      <c r="W3029" s="22">
        <v>7</v>
      </c>
      <c r="X3029" s="22">
        <v>4</v>
      </c>
    </row>
    <row r="3030" spans="18:24">
      <c r="S3030" s="22" t="s">
        <v>2811</v>
      </c>
      <c r="T3030" s="22">
        <v>4</v>
      </c>
      <c r="U3030" s="22">
        <v>1</v>
      </c>
      <c r="V3030" s="22">
        <v>1</v>
      </c>
      <c r="W3030" s="22">
        <v>1</v>
      </c>
      <c r="X3030" s="22">
        <v>1</v>
      </c>
    </row>
    <row r="3031" spans="18:24">
      <c r="S3031" s="22" t="s">
        <v>2134</v>
      </c>
      <c r="T3031" s="22">
        <v>4</v>
      </c>
      <c r="U3031" s="22">
        <v>1</v>
      </c>
      <c r="V3031" s="22">
        <v>1</v>
      </c>
      <c r="W3031" s="22">
        <v>1</v>
      </c>
      <c r="X3031" s="22">
        <v>2</v>
      </c>
    </row>
    <row r="3032" spans="18:24">
      <c r="S3032" s="22" t="s">
        <v>2134</v>
      </c>
      <c r="T3032" s="22">
        <v>4</v>
      </c>
      <c r="U3032" s="22">
        <v>1</v>
      </c>
      <c r="V3032" s="22">
        <v>1</v>
      </c>
      <c r="W3032" s="22">
        <v>1</v>
      </c>
      <c r="X3032" s="22">
        <v>3</v>
      </c>
    </row>
    <row r="3033" spans="18:24">
      <c r="S3033" s="22" t="s">
        <v>2134</v>
      </c>
      <c r="T3033" s="22">
        <v>4</v>
      </c>
      <c r="U3033" s="22">
        <v>1</v>
      </c>
      <c r="V3033" s="22">
        <v>1</v>
      </c>
      <c r="W3033" s="22">
        <v>1</v>
      </c>
      <c r="X3033" s="22">
        <v>4</v>
      </c>
    </row>
    <row r="3034" spans="18:24">
      <c r="S3034" s="22" t="s">
        <v>2134</v>
      </c>
      <c r="T3034" s="22">
        <v>4</v>
      </c>
      <c r="U3034" s="22">
        <v>1</v>
      </c>
      <c r="V3034" s="22">
        <v>1</v>
      </c>
      <c r="W3034" s="22">
        <v>2</v>
      </c>
      <c r="X3034" s="22">
        <v>1</v>
      </c>
    </row>
    <row r="3035" spans="18:24">
      <c r="S3035" s="22" t="s">
        <v>2134</v>
      </c>
      <c r="T3035" s="22">
        <v>4</v>
      </c>
      <c r="U3035" s="22">
        <v>1</v>
      </c>
      <c r="V3035" s="22">
        <v>1</v>
      </c>
      <c r="W3035" s="22">
        <v>2</v>
      </c>
      <c r="X3035" s="22">
        <v>2</v>
      </c>
    </row>
    <row r="3036" spans="18:24">
      <c r="S3036" s="22" t="s">
        <v>2134</v>
      </c>
      <c r="T3036" s="22">
        <v>4</v>
      </c>
      <c r="U3036" s="22">
        <v>1</v>
      </c>
      <c r="V3036" s="22">
        <v>1</v>
      </c>
      <c r="W3036" s="22">
        <v>2</v>
      </c>
      <c r="X3036" s="22">
        <v>3</v>
      </c>
    </row>
    <row r="3037" spans="18:24">
      <c r="S3037" s="22" t="s">
        <v>2134</v>
      </c>
      <c r="T3037" s="22">
        <v>4</v>
      </c>
      <c r="U3037" s="22">
        <v>1</v>
      </c>
      <c r="V3037" s="22">
        <v>1</v>
      </c>
      <c r="W3037" s="22">
        <v>2</v>
      </c>
      <c r="X3037" s="22">
        <v>4</v>
      </c>
    </row>
    <row r="3038" spans="18:24">
      <c r="S3038" s="22" t="s">
        <v>2134</v>
      </c>
      <c r="T3038" s="22">
        <v>4</v>
      </c>
      <c r="U3038" s="22">
        <v>1</v>
      </c>
      <c r="V3038" s="22">
        <v>1</v>
      </c>
      <c r="W3038" s="22">
        <v>3</v>
      </c>
      <c r="X3038" s="22">
        <v>1</v>
      </c>
    </row>
    <row r="3039" spans="18:24">
      <c r="S3039" s="22" t="s">
        <v>2134</v>
      </c>
      <c r="T3039" s="22">
        <v>4</v>
      </c>
      <c r="U3039" s="22">
        <v>1</v>
      </c>
      <c r="V3039" s="22">
        <v>1</v>
      </c>
      <c r="W3039" s="22">
        <v>3</v>
      </c>
      <c r="X3039" s="22">
        <v>2</v>
      </c>
    </row>
    <row r="3040" spans="18:24">
      <c r="S3040" s="22" t="s">
        <v>2134</v>
      </c>
      <c r="T3040" s="22">
        <v>4</v>
      </c>
      <c r="U3040" s="22">
        <v>1</v>
      </c>
      <c r="V3040" s="22">
        <v>1</v>
      </c>
      <c r="W3040" s="22">
        <v>3</v>
      </c>
      <c r="X3040" s="22">
        <v>3</v>
      </c>
    </row>
    <row r="3041" spans="19:24">
      <c r="S3041" s="22" t="s">
        <v>2134</v>
      </c>
      <c r="T3041" s="22">
        <v>4</v>
      </c>
      <c r="U3041" s="22">
        <v>1</v>
      </c>
      <c r="V3041" s="22">
        <v>1</v>
      </c>
      <c r="W3041" s="22">
        <v>3</v>
      </c>
      <c r="X3041" s="22">
        <v>4</v>
      </c>
    </row>
    <row r="3042" spans="19:24">
      <c r="S3042" s="22" t="s">
        <v>2134</v>
      </c>
      <c r="T3042" s="22">
        <v>4</v>
      </c>
      <c r="U3042" s="22">
        <v>1</v>
      </c>
      <c r="V3042" s="22">
        <v>1</v>
      </c>
      <c r="W3042" s="22">
        <v>4</v>
      </c>
      <c r="X3042" s="22">
        <v>1</v>
      </c>
    </row>
    <row r="3043" spans="19:24">
      <c r="S3043" s="22" t="s">
        <v>2134</v>
      </c>
      <c r="T3043" s="22">
        <v>4</v>
      </c>
      <c r="U3043" s="22">
        <v>1</v>
      </c>
      <c r="V3043" s="22">
        <v>1</v>
      </c>
      <c r="W3043" s="22">
        <v>4</v>
      </c>
      <c r="X3043" s="22">
        <v>2</v>
      </c>
    </row>
    <row r="3044" spans="19:24">
      <c r="S3044" s="22" t="s">
        <v>2134</v>
      </c>
      <c r="T3044" s="22">
        <v>4</v>
      </c>
      <c r="U3044" s="22">
        <v>1</v>
      </c>
      <c r="V3044" s="22">
        <v>1</v>
      </c>
      <c r="W3044" s="22">
        <v>4</v>
      </c>
      <c r="X3044" s="22">
        <v>3</v>
      </c>
    </row>
    <row r="3045" spans="19:24">
      <c r="S3045" s="22" t="s">
        <v>2134</v>
      </c>
      <c r="T3045" s="22">
        <v>4</v>
      </c>
      <c r="U3045" s="22">
        <v>1</v>
      </c>
      <c r="V3045" s="22">
        <v>1</v>
      </c>
      <c r="W3045" s="22">
        <v>4</v>
      </c>
      <c r="X3045" s="22">
        <v>4</v>
      </c>
    </row>
    <row r="3046" spans="19:24">
      <c r="S3046" s="22" t="s">
        <v>2134</v>
      </c>
      <c r="T3046" s="22">
        <v>4</v>
      </c>
      <c r="U3046" s="22">
        <v>1</v>
      </c>
      <c r="V3046" s="22">
        <v>1</v>
      </c>
      <c r="W3046" s="22">
        <v>5</v>
      </c>
      <c r="X3046" s="22">
        <v>1</v>
      </c>
    </row>
    <row r="3047" spans="19:24">
      <c r="S3047" s="22" t="s">
        <v>2134</v>
      </c>
      <c r="T3047" s="22">
        <v>4</v>
      </c>
      <c r="U3047" s="22">
        <v>1</v>
      </c>
      <c r="V3047" s="22">
        <v>1</v>
      </c>
      <c r="W3047" s="22">
        <v>5</v>
      </c>
      <c r="X3047" s="22">
        <v>2</v>
      </c>
    </row>
    <row r="3048" spans="19:24">
      <c r="S3048" s="22" t="s">
        <v>2134</v>
      </c>
      <c r="T3048" s="22">
        <v>4</v>
      </c>
      <c r="U3048" s="22">
        <v>1</v>
      </c>
      <c r="V3048" s="22">
        <v>1</v>
      </c>
      <c r="W3048" s="22">
        <v>5</v>
      </c>
      <c r="X3048" s="22">
        <v>3</v>
      </c>
    </row>
    <row r="3049" spans="19:24">
      <c r="S3049" s="22" t="s">
        <v>2134</v>
      </c>
      <c r="T3049" s="22">
        <v>4</v>
      </c>
      <c r="U3049" s="22">
        <v>1</v>
      </c>
      <c r="V3049" s="22">
        <v>1</v>
      </c>
      <c r="W3049" s="22">
        <v>5</v>
      </c>
      <c r="X3049" s="22">
        <v>4</v>
      </c>
    </row>
    <row r="3050" spans="19:24">
      <c r="S3050" s="22" t="s">
        <v>2134</v>
      </c>
      <c r="T3050" s="22">
        <v>4</v>
      </c>
      <c r="U3050" s="22">
        <v>1</v>
      </c>
      <c r="V3050" s="22">
        <v>1</v>
      </c>
      <c r="W3050" s="22">
        <v>6</v>
      </c>
      <c r="X3050" s="22">
        <v>1</v>
      </c>
    </row>
    <row r="3051" spans="19:24">
      <c r="S3051" s="22" t="s">
        <v>2134</v>
      </c>
      <c r="T3051" s="22">
        <v>4</v>
      </c>
      <c r="U3051" s="22">
        <v>1</v>
      </c>
      <c r="V3051" s="22">
        <v>1</v>
      </c>
      <c r="W3051" s="22">
        <v>6</v>
      </c>
      <c r="X3051" s="22">
        <v>2</v>
      </c>
    </row>
    <row r="3052" spans="19:24">
      <c r="S3052" s="22" t="s">
        <v>2134</v>
      </c>
      <c r="T3052" s="22">
        <v>4</v>
      </c>
      <c r="U3052" s="22">
        <v>1</v>
      </c>
      <c r="V3052" s="22">
        <v>1</v>
      </c>
      <c r="W3052" s="22">
        <v>6</v>
      </c>
      <c r="X3052" s="22">
        <v>3</v>
      </c>
    </row>
    <row r="3053" spans="19:24">
      <c r="S3053" s="22" t="s">
        <v>2134</v>
      </c>
      <c r="T3053" s="22">
        <v>4</v>
      </c>
      <c r="U3053" s="22">
        <v>1</v>
      </c>
      <c r="V3053" s="22">
        <v>1</v>
      </c>
      <c r="W3053" s="22">
        <v>6</v>
      </c>
      <c r="X3053" s="22">
        <v>4</v>
      </c>
    </row>
    <row r="3054" spans="19:24">
      <c r="S3054" s="22" t="s">
        <v>2134</v>
      </c>
      <c r="T3054" s="22">
        <v>4</v>
      </c>
      <c r="U3054" s="22">
        <v>1</v>
      </c>
      <c r="V3054" s="22">
        <v>1</v>
      </c>
      <c r="W3054" s="22">
        <v>7</v>
      </c>
      <c r="X3054" s="22">
        <v>1</v>
      </c>
    </row>
    <row r="3055" spans="19:24">
      <c r="S3055" s="22" t="s">
        <v>2134</v>
      </c>
      <c r="T3055" s="22">
        <v>4</v>
      </c>
      <c r="U3055" s="22">
        <v>1</v>
      </c>
      <c r="V3055" s="22">
        <v>1</v>
      </c>
      <c r="W3055" s="22">
        <v>7</v>
      </c>
      <c r="X3055" s="22">
        <v>2</v>
      </c>
    </row>
    <row r="3056" spans="19:24">
      <c r="S3056" s="22" t="s">
        <v>2134</v>
      </c>
      <c r="T3056" s="22">
        <v>4</v>
      </c>
      <c r="U3056" s="22">
        <v>1</v>
      </c>
      <c r="V3056" s="22">
        <v>1</v>
      </c>
      <c r="W3056" s="22">
        <v>7</v>
      </c>
      <c r="X3056" s="22">
        <v>3</v>
      </c>
    </row>
    <row r="3057" spans="19:24">
      <c r="S3057" s="22" t="s">
        <v>2134</v>
      </c>
      <c r="T3057" s="22">
        <v>4</v>
      </c>
      <c r="U3057" s="22">
        <v>1</v>
      </c>
      <c r="V3057" s="22">
        <v>1</v>
      </c>
      <c r="W3057" s="22">
        <v>7</v>
      </c>
      <c r="X3057" s="22">
        <v>4</v>
      </c>
    </row>
    <row r="3058" spans="19:24">
      <c r="S3058" s="22" t="s">
        <v>2134</v>
      </c>
      <c r="T3058" s="22">
        <v>4</v>
      </c>
      <c r="U3058" s="22">
        <v>1</v>
      </c>
      <c r="V3058" s="22">
        <v>2</v>
      </c>
      <c r="W3058" s="22">
        <v>1</v>
      </c>
      <c r="X3058" s="22">
        <v>1</v>
      </c>
    </row>
    <row r="3059" spans="19:24">
      <c r="S3059" s="22" t="s">
        <v>2134</v>
      </c>
      <c r="T3059" s="22">
        <v>4</v>
      </c>
      <c r="U3059" s="22">
        <v>1</v>
      </c>
      <c r="V3059" s="22">
        <v>2</v>
      </c>
      <c r="W3059" s="22">
        <v>1</v>
      </c>
      <c r="X3059" s="22">
        <v>2</v>
      </c>
    </row>
    <row r="3060" spans="19:24">
      <c r="S3060" s="22" t="s">
        <v>2134</v>
      </c>
      <c r="T3060" s="22">
        <v>4</v>
      </c>
      <c r="U3060" s="22">
        <v>1</v>
      </c>
      <c r="V3060" s="22">
        <v>2</v>
      </c>
      <c r="W3060" s="22">
        <v>1</v>
      </c>
      <c r="X3060" s="22">
        <v>3</v>
      </c>
    </row>
    <row r="3061" spans="19:24">
      <c r="S3061" s="22" t="s">
        <v>2134</v>
      </c>
      <c r="T3061" s="22">
        <v>4</v>
      </c>
      <c r="U3061" s="22">
        <v>1</v>
      </c>
      <c r="V3061" s="22">
        <v>2</v>
      </c>
      <c r="W3061" s="22">
        <v>1</v>
      </c>
      <c r="X3061" s="22">
        <v>4</v>
      </c>
    </row>
    <row r="3062" spans="19:24">
      <c r="S3062" s="22" t="s">
        <v>2134</v>
      </c>
      <c r="T3062" s="22">
        <v>4</v>
      </c>
      <c r="U3062" s="22">
        <v>1</v>
      </c>
      <c r="V3062" s="22">
        <v>2</v>
      </c>
      <c r="W3062" s="22">
        <v>2</v>
      </c>
      <c r="X3062" s="22">
        <v>1</v>
      </c>
    </row>
    <row r="3063" spans="19:24">
      <c r="S3063" s="22" t="s">
        <v>2134</v>
      </c>
      <c r="T3063" s="22">
        <v>4</v>
      </c>
      <c r="U3063" s="22">
        <v>1</v>
      </c>
      <c r="V3063" s="22">
        <v>2</v>
      </c>
      <c r="W3063" s="22">
        <v>2</v>
      </c>
      <c r="X3063" s="22">
        <v>2</v>
      </c>
    </row>
    <row r="3064" spans="19:24">
      <c r="S3064" s="22" t="s">
        <v>2134</v>
      </c>
      <c r="T3064" s="22">
        <v>4</v>
      </c>
      <c r="U3064" s="22">
        <v>1</v>
      </c>
      <c r="V3064" s="22">
        <v>2</v>
      </c>
      <c r="W3064" s="22">
        <v>2</v>
      </c>
      <c r="X3064" s="22">
        <v>3</v>
      </c>
    </row>
    <row r="3065" spans="19:24">
      <c r="S3065" s="22" t="s">
        <v>2134</v>
      </c>
      <c r="T3065" s="22">
        <v>4</v>
      </c>
      <c r="U3065" s="22">
        <v>1</v>
      </c>
      <c r="V3065" s="22">
        <v>2</v>
      </c>
      <c r="W3065" s="22">
        <v>2</v>
      </c>
      <c r="X3065" s="22">
        <v>4</v>
      </c>
    </row>
    <row r="3066" spans="19:24">
      <c r="S3066" s="22" t="s">
        <v>2134</v>
      </c>
      <c r="T3066" s="22">
        <v>4</v>
      </c>
      <c r="U3066" s="22">
        <v>1</v>
      </c>
      <c r="V3066" s="22">
        <v>2</v>
      </c>
      <c r="W3066" s="22">
        <v>3</v>
      </c>
      <c r="X3066" s="22">
        <v>1</v>
      </c>
    </row>
    <row r="3067" spans="19:24">
      <c r="S3067" s="22" t="s">
        <v>2134</v>
      </c>
      <c r="T3067" s="22">
        <v>4</v>
      </c>
      <c r="U3067" s="22">
        <v>1</v>
      </c>
      <c r="V3067" s="22">
        <v>2</v>
      </c>
      <c r="W3067" s="22">
        <v>3</v>
      </c>
      <c r="X3067" s="22">
        <v>2</v>
      </c>
    </row>
    <row r="3068" spans="19:24">
      <c r="S3068" s="22" t="s">
        <v>2134</v>
      </c>
      <c r="T3068" s="22">
        <v>4</v>
      </c>
      <c r="U3068" s="22">
        <v>1</v>
      </c>
      <c r="V3068" s="22">
        <v>2</v>
      </c>
      <c r="W3068" s="22">
        <v>3</v>
      </c>
      <c r="X3068" s="22">
        <v>3</v>
      </c>
    </row>
    <row r="3069" spans="19:24">
      <c r="S3069" s="22" t="s">
        <v>2134</v>
      </c>
      <c r="T3069" s="22">
        <v>4</v>
      </c>
      <c r="U3069" s="22">
        <v>1</v>
      </c>
      <c r="V3069" s="22">
        <v>2</v>
      </c>
      <c r="W3069" s="22">
        <v>3</v>
      </c>
      <c r="X3069" s="22">
        <v>4</v>
      </c>
    </row>
    <row r="3070" spans="19:24">
      <c r="S3070" s="22" t="s">
        <v>2134</v>
      </c>
      <c r="T3070" s="22">
        <v>4</v>
      </c>
      <c r="U3070" s="22">
        <v>1</v>
      </c>
      <c r="V3070" s="22">
        <v>2</v>
      </c>
      <c r="W3070" s="22">
        <v>4</v>
      </c>
      <c r="X3070" s="22">
        <v>1</v>
      </c>
    </row>
    <row r="3071" spans="19:24">
      <c r="S3071" s="22" t="s">
        <v>2134</v>
      </c>
      <c r="T3071" s="22">
        <v>4</v>
      </c>
      <c r="U3071" s="22">
        <v>1</v>
      </c>
      <c r="V3071" s="22">
        <v>2</v>
      </c>
      <c r="W3071" s="22">
        <v>4</v>
      </c>
      <c r="X3071" s="22">
        <v>2</v>
      </c>
    </row>
    <row r="3072" spans="19:24">
      <c r="S3072" s="22" t="s">
        <v>2134</v>
      </c>
      <c r="T3072" s="22">
        <v>4</v>
      </c>
      <c r="U3072" s="22">
        <v>1</v>
      </c>
      <c r="V3072" s="22">
        <v>2</v>
      </c>
      <c r="W3072" s="22">
        <v>4</v>
      </c>
      <c r="X3072" s="22">
        <v>3</v>
      </c>
    </row>
    <row r="3073" spans="19:24">
      <c r="S3073" s="22" t="s">
        <v>2134</v>
      </c>
      <c r="T3073" s="22">
        <v>4</v>
      </c>
      <c r="U3073" s="22">
        <v>1</v>
      </c>
      <c r="V3073" s="22">
        <v>2</v>
      </c>
      <c r="W3073" s="22">
        <v>4</v>
      </c>
      <c r="X3073" s="22">
        <v>4</v>
      </c>
    </row>
    <row r="3074" spans="19:24">
      <c r="S3074" s="22" t="s">
        <v>2134</v>
      </c>
      <c r="T3074" s="22">
        <v>4</v>
      </c>
      <c r="U3074" s="22">
        <v>1</v>
      </c>
      <c r="V3074" s="22">
        <v>2</v>
      </c>
      <c r="W3074" s="22">
        <v>5</v>
      </c>
      <c r="X3074" s="22">
        <v>1</v>
      </c>
    </row>
    <row r="3075" spans="19:24">
      <c r="S3075" s="22" t="s">
        <v>2134</v>
      </c>
      <c r="T3075" s="22">
        <v>4</v>
      </c>
      <c r="U3075" s="22">
        <v>1</v>
      </c>
      <c r="V3075" s="22">
        <v>2</v>
      </c>
      <c r="W3075" s="22">
        <v>5</v>
      </c>
      <c r="X3075" s="22">
        <v>2</v>
      </c>
    </row>
    <row r="3076" spans="19:24">
      <c r="S3076" s="22" t="s">
        <v>2134</v>
      </c>
      <c r="T3076" s="22">
        <v>4</v>
      </c>
      <c r="U3076" s="22">
        <v>1</v>
      </c>
      <c r="V3076" s="22">
        <v>2</v>
      </c>
      <c r="W3076" s="22">
        <v>5</v>
      </c>
      <c r="X3076" s="22">
        <v>3</v>
      </c>
    </row>
    <row r="3077" spans="19:24">
      <c r="S3077" s="22" t="s">
        <v>2134</v>
      </c>
      <c r="T3077" s="22">
        <v>4</v>
      </c>
      <c r="U3077" s="22">
        <v>1</v>
      </c>
      <c r="V3077" s="22">
        <v>2</v>
      </c>
      <c r="W3077" s="22">
        <v>5</v>
      </c>
      <c r="X3077" s="22">
        <v>4</v>
      </c>
    </row>
    <row r="3078" spans="19:24">
      <c r="S3078" s="22" t="s">
        <v>2134</v>
      </c>
      <c r="T3078" s="22">
        <v>4</v>
      </c>
      <c r="U3078" s="22">
        <v>1</v>
      </c>
      <c r="V3078" s="22">
        <v>2</v>
      </c>
      <c r="W3078" s="22">
        <v>6</v>
      </c>
      <c r="X3078" s="22">
        <v>1</v>
      </c>
    </row>
    <row r="3079" spans="19:24">
      <c r="S3079" s="22" t="s">
        <v>2134</v>
      </c>
      <c r="T3079" s="22">
        <v>4</v>
      </c>
      <c r="U3079" s="22">
        <v>1</v>
      </c>
      <c r="V3079" s="22">
        <v>2</v>
      </c>
      <c r="W3079" s="22">
        <v>6</v>
      </c>
      <c r="X3079" s="22">
        <v>2</v>
      </c>
    </row>
    <row r="3080" spans="19:24">
      <c r="S3080" s="22" t="s">
        <v>2134</v>
      </c>
      <c r="T3080" s="22">
        <v>4</v>
      </c>
      <c r="U3080" s="22">
        <v>1</v>
      </c>
      <c r="V3080" s="22">
        <v>2</v>
      </c>
      <c r="W3080" s="22">
        <v>6</v>
      </c>
      <c r="X3080" s="22">
        <v>3</v>
      </c>
    </row>
    <row r="3081" spans="19:24">
      <c r="S3081" s="22" t="s">
        <v>2134</v>
      </c>
      <c r="T3081" s="22">
        <v>4</v>
      </c>
      <c r="U3081" s="22">
        <v>1</v>
      </c>
      <c r="V3081" s="22">
        <v>2</v>
      </c>
      <c r="W3081" s="22">
        <v>6</v>
      </c>
      <c r="X3081" s="22">
        <v>4</v>
      </c>
    </row>
    <row r="3082" spans="19:24">
      <c r="S3082" s="22" t="s">
        <v>2134</v>
      </c>
      <c r="T3082" s="22">
        <v>4</v>
      </c>
      <c r="U3082" s="22">
        <v>1</v>
      </c>
      <c r="V3082" s="22">
        <v>2</v>
      </c>
      <c r="W3082" s="22">
        <v>7</v>
      </c>
      <c r="X3082" s="22">
        <v>1</v>
      </c>
    </row>
    <row r="3083" spans="19:24">
      <c r="S3083" s="22" t="s">
        <v>2134</v>
      </c>
      <c r="T3083" s="22">
        <v>4</v>
      </c>
      <c r="U3083" s="22">
        <v>1</v>
      </c>
      <c r="V3083" s="22">
        <v>2</v>
      </c>
      <c r="W3083" s="22">
        <v>7</v>
      </c>
      <c r="X3083" s="22">
        <v>2</v>
      </c>
    </row>
    <row r="3084" spans="19:24">
      <c r="S3084" s="22" t="s">
        <v>2134</v>
      </c>
      <c r="T3084" s="22">
        <v>4</v>
      </c>
      <c r="U3084" s="22">
        <v>1</v>
      </c>
      <c r="V3084" s="22">
        <v>2</v>
      </c>
      <c r="W3084" s="22">
        <v>7</v>
      </c>
      <c r="X3084" s="22">
        <v>3</v>
      </c>
    </row>
    <row r="3085" spans="19:24">
      <c r="S3085" s="22" t="s">
        <v>2134</v>
      </c>
      <c r="T3085" s="22">
        <v>4</v>
      </c>
      <c r="U3085" s="22">
        <v>1</v>
      </c>
      <c r="V3085" s="22">
        <v>2</v>
      </c>
      <c r="W3085" s="22">
        <v>7</v>
      </c>
      <c r="X3085" s="22">
        <v>4</v>
      </c>
    </row>
    <row r="3086" spans="19:24">
      <c r="S3086" s="22" t="s">
        <v>2134</v>
      </c>
      <c r="T3086" s="22">
        <v>4</v>
      </c>
      <c r="U3086" s="22">
        <v>1</v>
      </c>
      <c r="V3086" s="22">
        <v>3</v>
      </c>
      <c r="W3086" s="22">
        <v>1</v>
      </c>
      <c r="X3086" s="22">
        <v>1</v>
      </c>
    </row>
    <row r="3087" spans="19:24">
      <c r="S3087" s="22" t="s">
        <v>2134</v>
      </c>
      <c r="T3087" s="22">
        <v>4</v>
      </c>
      <c r="U3087" s="22">
        <v>1</v>
      </c>
      <c r="V3087" s="22">
        <v>3</v>
      </c>
      <c r="W3087" s="22">
        <v>1</v>
      </c>
      <c r="X3087" s="22">
        <v>2</v>
      </c>
    </row>
    <row r="3088" spans="19:24">
      <c r="S3088" s="22" t="s">
        <v>2134</v>
      </c>
      <c r="T3088" s="22">
        <v>4</v>
      </c>
      <c r="U3088" s="22">
        <v>1</v>
      </c>
      <c r="V3088" s="22">
        <v>3</v>
      </c>
      <c r="W3088" s="22">
        <v>1</v>
      </c>
      <c r="X3088" s="22">
        <v>3</v>
      </c>
    </row>
    <row r="3089" spans="19:24">
      <c r="S3089" s="22" t="s">
        <v>2134</v>
      </c>
      <c r="T3089" s="22">
        <v>4</v>
      </c>
      <c r="U3089" s="22">
        <v>1</v>
      </c>
      <c r="V3089" s="22">
        <v>3</v>
      </c>
      <c r="W3089" s="22">
        <v>1</v>
      </c>
      <c r="X3089" s="22">
        <v>4</v>
      </c>
    </row>
    <row r="3090" spans="19:24">
      <c r="S3090" s="22" t="s">
        <v>2134</v>
      </c>
      <c r="T3090" s="22">
        <v>4</v>
      </c>
      <c r="U3090" s="22">
        <v>1</v>
      </c>
      <c r="V3090" s="22">
        <v>3</v>
      </c>
      <c r="W3090" s="22">
        <v>2</v>
      </c>
      <c r="X3090" s="22">
        <v>1</v>
      </c>
    </row>
    <row r="3091" spans="19:24">
      <c r="S3091" s="22" t="s">
        <v>2134</v>
      </c>
      <c r="T3091" s="22">
        <v>4</v>
      </c>
      <c r="U3091" s="22">
        <v>1</v>
      </c>
      <c r="V3091" s="22">
        <v>3</v>
      </c>
      <c r="W3091" s="22">
        <v>2</v>
      </c>
      <c r="X3091" s="22">
        <v>2</v>
      </c>
    </row>
    <row r="3092" spans="19:24">
      <c r="S3092" s="22" t="s">
        <v>2134</v>
      </c>
      <c r="T3092" s="22">
        <v>4</v>
      </c>
      <c r="U3092" s="22">
        <v>1</v>
      </c>
      <c r="V3092" s="22">
        <v>3</v>
      </c>
      <c r="W3092" s="22">
        <v>2</v>
      </c>
      <c r="X3092" s="22">
        <v>3</v>
      </c>
    </row>
    <row r="3093" spans="19:24">
      <c r="S3093" s="22" t="s">
        <v>2134</v>
      </c>
      <c r="T3093" s="22">
        <v>4</v>
      </c>
      <c r="U3093" s="22">
        <v>1</v>
      </c>
      <c r="V3093" s="22">
        <v>3</v>
      </c>
      <c r="W3093" s="22">
        <v>2</v>
      </c>
      <c r="X3093" s="22">
        <v>4</v>
      </c>
    </row>
    <row r="3094" spans="19:24">
      <c r="S3094" s="22" t="s">
        <v>2134</v>
      </c>
      <c r="T3094" s="22">
        <v>4</v>
      </c>
      <c r="U3094" s="22">
        <v>1</v>
      </c>
      <c r="V3094" s="22">
        <v>3</v>
      </c>
      <c r="W3094" s="22">
        <v>3</v>
      </c>
      <c r="X3094" s="22">
        <v>1</v>
      </c>
    </row>
    <row r="3095" spans="19:24">
      <c r="S3095" s="22" t="s">
        <v>2134</v>
      </c>
      <c r="T3095" s="22">
        <v>4</v>
      </c>
      <c r="U3095" s="22">
        <v>1</v>
      </c>
      <c r="V3095" s="22">
        <v>3</v>
      </c>
      <c r="W3095" s="22">
        <v>3</v>
      </c>
      <c r="X3095" s="22">
        <v>2</v>
      </c>
    </row>
    <row r="3096" spans="19:24">
      <c r="S3096" s="22" t="s">
        <v>2134</v>
      </c>
      <c r="T3096" s="22">
        <v>4</v>
      </c>
      <c r="U3096" s="22">
        <v>1</v>
      </c>
      <c r="V3096" s="22">
        <v>3</v>
      </c>
      <c r="W3096" s="22">
        <v>3</v>
      </c>
      <c r="X3096" s="22">
        <v>3</v>
      </c>
    </row>
    <row r="3097" spans="19:24">
      <c r="S3097" s="22" t="s">
        <v>2134</v>
      </c>
      <c r="T3097" s="22">
        <v>4</v>
      </c>
      <c r="U3097" s="22">
        <v>1</v>
      </c>
      <c r="V3097" s="22">
        <v>3</v>
      </c>
      <c r="W3097" s="22">
        <v>3</v>
      </c>
      <c r="X3097" s="22">
        <v>4</v>
      </c>
    </row>
    <row r="3098" spans="19:24">
      <c r="S3098" s="22" t="s">
        <v>2134</v>
      </c>
      <c r="T3098" s="22">
        <v>4</v>
      </c>
      <c r="U3098" s="22">
        <v>1</v>
      </c>
      <c r="V3098" s="22">
        <v>3</v>
      </c>
      <c r="W3098" s="22">
        <v>4</v>
      </c>
      <c r="X3098" s="22">
        <v>1</v>
      </c>
    </row>
    <row r="3099" spans="19:24">
      <c r="S3099" s="22" t="s">
        <v>2134</v>
      </c>
      <c r="T3099" s="22">
        <v>4</v>
      </c>
      <c r="U3099" s="22">
        <v>1</v>
      </c>
      <c r="V3099" s="22">
        <v>3</v>
      </c>
      <c r="W3099" s="22">
        <v>4</v>
      </c>
      <c r="X3099" s="22">
        <v>2</v>
      </c>
    </row>
    <row r="3100" spans="19:24">
      <c r="S3100" s="22" t="s">
        <v>2134</v>
      </c>
      <c r="T3100" s="22">
        <v>4</v>
      </c>
      <c r="U3100" s="22">
        <v>1</v>
      </c>
      <c r="V3100" s="22">
        <v>3</v>
      </c>
      <c r="W3100" s="22">
        <v>4</v>
      </c>
      <c r="X3100" s="22">
        <v>3</v>
      </c>
    </row>
    <row r="3101" spans="19:24">
      <c r="S3101" s="22" t="s">
        <v>2134</v>
      </c>
      <c r="T3101" s="22">
        <v>4</v>
      </c>
      <c r="U3101" s="22">
        <v>1</v>
      </c>
      <c r="V3101" s="22">
        <v>3</v>
      </c>
      <c r="W3101" s="22">
        <v>4</v>
      </c>
      <c r="X3101" s="22">
        <v>4</v>
      </c>
    </row>
    <row r="3102" spans="19:24">
      <c r="S3102" s="22" t="s">
        <v>2134</v>
      </c>
      <c r="T3102" s="22">
        <v>4</v>
      </c>
      <c r="U3102" s="22">
        <v>1</v>
      </c>
      <c r="V3102" s="22">
        <v>3</v>
      </c>
      <c r="W3102" s="22">
        <v>5</v>
      </c>
      <c r="X3102" s="22">
        <v>1</v>
      </c>
    </row>
    <row r="3103" spans="19:24">
      <c r="S3103" s="22" t="s">
        <v>2134</v>
      </c>
      <c r="T3103" s="22">
        <v>4</v>
      </c>
      <c r="U3103" s="22">
        <v>1</v>
      </c>
      <c r="V3103" s="22">
        <v>3</v>
      </c>
      <c r="W3103" s="22">
        <v>5</v>
      </c>
      <c r="X3103" s="22">
        <v>2</v>
      </c>
    </row>
    <row r="3104" spans="19:24">
      <c r="S3104" s="22" t="s">
        <v>2134</v>
      </c>
      <c r="T3104" s="22">
        <v>4</v>
      </c>
      <c r="U3104" s="22">
        <v>1</v>
      </c>
      <c r="V3104" s="22">
        <v>3</v>
      </c>
      <c r="W3104" s="22">
        <v>5</v>
      </c>
      <c r="X3104" s="22">
        <v>3</v>
      </c>
    </row>
    <row r="3105" spans="19:24">
      <c r="S3105" s="22" t="s">
        <v>2134</v>
      </c>
      <c r="T3105" s="22">
        <v>4</v>
      </c>
      <c r="U3105" s="22">
        <v>1</v>
      </c>
      <c r="V3105" s="22">
        <v>3</v>
      </c>
      <c r="W3105" s="22">
        <v>5</v>
      </c>
      <c r="X3105" s="22">
        <v>4</v>
      </c>
    </row>
    <row r="3106" spans="19:24">
      <c r="S3106" s="22" t="s">
        <v>2134</v>
      </c>
      <c r="T3106" s="22">
        <v>4</v>
      </c>
      <c r="U3106" s="22">
        <v>1</v>
      </c>
      <c r="V3106" s="22">
        <v>3</v>
      </c>
      <c r="W3106" s="22">
        <v>6</v>
      </c>
      <c r="X3106" s="22">
        <v>1</v>
      </c>
    </row>
    <row r="3107" spans="19:24">
      <c r="S3107" s="22" t="s">
        <v>2134</v>
      </c>
      <c r="T3107" s="22">
        <v>4</v>
      </c>
      <c r="U3107" s="22">
        <v>1</v>
      </c>
      <c r="V3107" s="22">
        <v>3</v>
      </c>
      <c r="W3107" s="22">
        <v>6</v>
      </c>
      <c r="X3107" s="22">
        <v>2</v>
      </c>
    </row>
    <row r="3108" spans="19:24">
      <c r="S3108" s="22" t="s">
        <v>2134</v>
      </c>
      <c r="T3108" s="22">
        <v>4</v>
      </c>
      <c r="U3108" s="22">
        <v>1</v>
      </c>
      <c r="V3108" s="22">
        <v>3</v>
      </c>
      <c r="W3108" s="22">
        <v>6</v>
      </c>
      <c r="X3108" s="22">
        <v>3</v>
      </c>
    </row>
    <row r="3109" spans="19:24">
      <c r="S3109" s="22" t="s">
        <v>2134</v>
      </c>
      <c r="T3109" s="22">
        <v>4</v>
      </c>
      <c r="U3109" s="22">
        <v>1</v>
      </c>
      <c r="V3109" s="22">
        <v>3</v>
      </c>
      <c r="W3109" s="22">
        <v>6</v>
      </c>
      <c r="X3109" s="22">
        <v>4</v>
      </c>
    </row>
    <row r="3110" spans="19:24">
      <c r="S3110" s="22" t="s">
        <v>2134</v>
      </c>
      <c r="T3110" s="22">
        <v>4</v>
      </c>
      <c r="U3110" s="22">
        <v>1</v>
      </c>
      <c r="V3110" s="22">
        <v>3</v>
      </c>
      <c r="W3110" s="22">
        <v>7</v>
      </c>
      <c r="X3110" s="22">
        <v>1</v>
      </c>
    </row>
    <row r="3111" spans="19:24">
      <c r="S3111" s="22" t="s">
        <v>2134</v>
      </c>
      <c r="T3111" s="22">
        <v>4</v>
      </c>
      <c r="U3111" s="22">
        <v>1</v>
      </c>
      <c r="V3111" s="22">
        <v>3</v>
      </c>
      <c r="W3111" s="22">
        <v>7</v>
      </c>
      <c r="X3111" s="22">
        <v>2</v>
      </c>
    </row>
    <row r="3112" spans="19:24">
      <c r="S3112" s="22" t="s">
        <v>2134</v>
      </c>
      <c r="T3112" s="22">
        <v>4</v>
      </c>
      <c r="U3112" s="22">
        <v>1</v>
      </c>
      <c r="V3112" s="22">
        <v>3</v>
      </c>
      <c r="W3112" s="22">
        <v>7</v>
      </c>
      <c r="X3112" s="22">
        <v>3</v>
      </c>
    </row>
    <row r="3113" spans="19:24">
      <c r="S3113" s="22" t="s">
        <v>2134</v>
      </c>
      <c r="T3113" s="22">
        <v>4</v>
      </c>
      <c r="U3113" s="22">
        <v>1</v>
      </c>
      <c r="V3113" s="22">
        <v>3</v>
      </c>
      <c r="W3113" s="22">
        <v>7</v>
      </c>
      <c r="X3113" s="22">
        <v>4</v>
      </c>
    </row>
    <row r="3114" spans="19:24">
      <c r="S3114" s="22" t="s">
        <v>2134</v>
      </c>
      <c r="T3114" s="22">
        <v>4</v>
      </c>
      <c r="U3114" s="22">
        <v>1</v>
      </c>
      <c r="V3114" s="22">
        <v>4</v>
      </c>
      <c r="W3114" s="22">
        <v>1</v>
      </c>
      <c r="X3114" s="22">
        <v>1</v>
      </c>
    </row>
    <row r="3115" spans="19:24">
      <c r="S3115" s="22" t="s">
        <v>2134</v>
      </c>
      <c r="T3115" s="22">
        <v>4</v>
      </c>
      <c r="U3115" s="22">
        <v>1</v>
      </c>
      <c r="V3115" s="22">
        <v>4</v>
      </c>
      <c r="W3115" s="22">
        <v>1</v>
      </c>
      <c r="X3115" s="22">
        <v>2</v>
      </c>
    </row>
    <row r="3116" spans="19:24">
      <c r="S3116" s="22" t="s">
        <v>2134</v>
      </c>
      <c r="T3116" s="22">
        <v>4</v>
      </c>
      <c r="U3116" s="22">
        <v>1</v>
      </c>
      <c r="V3116" s="22">
        <v>4</v>
      </c>
      <c r="W3116" s="22">
        <v>1</v>
      </c>
      <c r="X3116" s="22">
        <v>3</v>
      </c>
    </row>
    <row r="3117" spans="19:24">
      <c r="S3117" s="22" t="s">
        <v>2134</v>
      </c>
      <c r="T3117" s="22">
        <v>4</v>
      </c>
      <c r="U3117" s="22">
        <v>1</v>
      </c>
      <c r="V3117" s="22">
        <v>4</v>
      </c>
      <c r="W3117" s="22">
        <v>1</v>
      </c>
      <c r="X3117" s="22">
        <v>4</v>
      </c>
    </row>
    <row r="3118" spans="19:24">
      <c r="S3118" s="22" t="s">
        <v>2134</v>
      </c>
      <c r="T3118" s="22">
        <v>4</v>
      </c>
      <c r="U3118" s="22">
        <v>1</v>
      </c>
      <c r="V3118" s="22">
        <v>4</v>
      </c>
      <c r="W3118" s="22">
        <v>2</v>
      </c>
      <c r="X3118" s="22">
        <v>1</v>
      </c>
    </row>
    <row r="3119" spans="19:24">
      <c r="S3119" s="22" t="s">
        <v>2134</v>
      </c>
      <c r="T3119" s="22">
        <v>4</v>
      </c>
      <c r="U3119" s="22">
        <v>1</v>
      </c>
      <c r="V3119" s="22">
        <v>4</v>
      </c>
      <c r="W3119" s="22">
        <v>2</v>
      </c>
      <c r="X3119" s="22">
        <v>2</v>
      </c>
    </row>
    <row r="3120" spans="19:24">
      <c r="S3120" s="22" t="s">
        <v>2134</v>
      </c>
      <c r="T3120" s="22">
        <v>4</v>
      </c>
      <c r="U3120" s="22">
        <v>1</v>
      </c>
      <c r="V3120" s="22">
        <v>4</v>
      </c>
      <c r="W3120" s="22">
        <v>2</v>
      </c>
      <c r="X3120" s="22">
        <v>3</v>
      </c>
    </row>
    <row r="3121" spans="19:24">
      <c r="S3121" s="22" t="s">
        <v>2134</v>
      </c>
      <c r="T3121" s="22">
        <v>4</v>
      </c>
      <c r="U3121" s="22">
        <v>1</v>
      </c>
      <c r="V3121" s="22">
        <v>4</v>
      </c>
      <c r="W3121" s="22">
        <v>2</v>
      </c>
      <c r="X3121" s="22">
        <v>4</v>
      </c>
    </row>
    <row r="3122" spans="19:24">
      <c r="S3122" s="22" t="s">
        <v>2134</v>
      </c>
      <c r="T3122" s="22">
        <v>4</v>
      </c>
      <c r="U3122" s="22">
        <v>1</v>
      </c>
      <c r="V3122" s="22">
        <v>4</v>
      </c>
      <c r="W3122" s="22">
        <v>3</v>
      </c>
      <c r="X3122" s="22">
        <v>1</v>
      </c>
    </row>
    <row r="3123" spans="19:24">
      <c r="S3123" s="22" t="s">
        <v>2134</v>
      </c>
      <c r="T3123" s="22">
        <v>4</v>
      </c>
      <c r="U3123" s="22">
        <v>1</v>
      </c>
      <c r="V3123" s="22">
        <v>4</v>
      </c>
      <c r="W3123" s="22">
        <v>3</v>
      </c>
      <c r="X3123" s="22">
        <v>2</v>
      </c>
    </row>
    <row r="3124" spans="19:24">
      <c r="S3124" s="22" t="s">
        <v>2134</v>
      </c>
      <c r="T3124" s="22">
        <v>4</v>
      </c>
      <c r="U3124" s="22">
        <v>1</v>
      </c>
      <c r="V3124" s="22">
        <v>4</v>
      </c>
      <c r="W3124" s="22">
        <v>3</v>
      </c>
      <c r="X3124" s="22">
        <v>3</v>
      </c>
    </row>
    <row r="3125" spans="19:24">
      <c r="S3125" s="22" t="s">
        <v>2134</v>
      </c>
      <c r="T3125" s="22">
        <v>4</v>
      </c>
      <c r="U3125" s="22">
        <v>1</v>
      </c>
      <c r="V3125" s="22">
        <v>4</v>
      </c>
      <c r="W3125" s="22">
        <v>3</v>
      </c>
      <c r="X3125" s="22">
        <v>4</v>
      </c>
    </row>
    <row r="3126" spans="19:24">
      <c r="S3126" s="22" t="s">
        <v>2134</v>
      </c>
      <c r="T3126" s="22">
        <v>4</v>
      </c>
      <c r="U3126" s="22">
        <v>1</v>
      </c>
      <c r="V3126" s="22">
        <v>4</v>
      </c>
      <c r="W3126" s="22">
        <v>4</v>
      </c>
      <c r="X3126" s="22">
        <v>1</v>
      </c>
    </row>
    <row r="3127" spans="19:24">
      <c r="S3127" s="22" t="s">
        <v>2134</v>
      </c>
      <c r="T3127" s="22">
        <v>4</v>
      </c>
      <c r="U3127" s="22">
        <v>1</v>
      </c>
      <c r="V3127" s="22">
        <v>4</v>
      </c>
      <c r="W3127" s="22">
        <v>4</v>
      </c>
      <c r="X3127" s="22">
        <v>2</v>
      </c>
    </row>
    <row r="3128" spans="19:24">
      <c r="S3128" s="22" t="s">
        <v>2134</v>
      </c>
      <c r="T3128" s="22">
        <v>4</v>
      </c>
      <c r="U3128" s="22">
        <v>1</v>
      </c>
      <c r="V3128" s="22">
        <v>4</v>
      </c>
      <c r="W3128" s="22">
        <v>4</v>
      </c>
      <c r="X3128" s="22">
        <v>3</v>
      </c>
    </row>
    <row r="3129" spans="19:24">
      <c r="S3129" s="22" t="s">
        <v>2134</v>
      </c>
      <c r="T3129" s="22">
        <v>4</v>
      </c>
      <c r="U3129" s="22">
        <v>1</v>
      </c>
      <c r="V3129" s="22">
        <v>4</v>
      </c>
      <c r="W3129" s="22">
        <v>4</v>
      </c>
      <c r="X3129" s="22">
        <v>4</v>
      </c>
    </row>
    <row r="3130" spans="19:24">
      <c r="S3130" s="22" t="s">
        <v>2134</v>
      </c>
      <c r="T3130" s="22">
        <v>4</v>
      </c>
      <c r="U3130" s="22">
        <v>1</v>
      </c>
      <c r="V3130" s="22">
        <v>4</v>
      </c>
      <c r="W3130" s="22">
        <v>5</v>
      </c>
      <c r="X3130" s="22">
        <v>1</v>
      </c>
    </row>
    <row r="3131" spans="19:24">
      <c r="S3131" s="22" t="s">
        <v>2134</v>
      </c>
      <c r="T3131" s="22">
        <v>4</v>
      </c>
      <c r="U3131" s="22">
        <v>1</v>
      </c>
      <c r="V3131" s="22">
        <v>4</v>
      </c>
      <c r="W3131" s="22">
        <v>5</v>
      </c>
      <c r="X3131" s="22">
        <v>2</v>
      </c>
    </row>
    <row r="3132" spans="19:24">
      <c r="S3132" s="22" t="s">
        <v>2134</v>
      </c>
      <c r="T3132" s="22">
        <v>4</v>
      </c>
      <c r="U3132" s="22">
        <v>1</v>
      </c>
      <c r="V3132" s="22">
        <v>4</v>
      </c>
      <c r="W3132" s="22">
        <v>5</v>
      </c>
      <c r="X3132" s="22">
        <v>3</v>
      </c>
    </row>
    <row r="3133" spans="19:24">
      <c r="S3133" s="22" t="s">
        <v>2134</v>
      </c>
      <c r="T3133" s="22">
        <v>4</v>
      </c>
      <c r="U3133" s="22">
        <v>1</v>
      </c>
      <c r="V3133" s="22">
        <v>4</v>
      </c>
      <c r="W3133" s="22">
        <v>5</v>
      </c>
      <c r="X3133" s="22">
        <v>4</v>
      </c>
    </row>
    <row r="3134" spans="19:24">
      <c r="S3134" s="22" t="s">
        <v>2134</v>
      </c>
      <c r="T3134" s="22">
        <v>4</v>
      </c>
      <c r="U3134" s="22">
        <v>1</v>
      </c>
      <c r="V3134" s="22">
        <v>4</v>
      </c>
      <c r="W3134" s="22">
        <v>6</v>
      </c>
      <c r="X3134" s="22">
        <v>1</v>
      </c>
    </row>
    <row r="3135" spans="19:24">
      <c r="S3135" s="22" t="s">
        <v>2134</v>
      </c>
      <c r="T3135" s="22">
        <v>4</v>
      </c>
      <c r="U3135" s="22">
        <v>1</v>
      </c>
      <c r="V3135" s="22">
        <v>4</v>
      </c>
      <c r="W3135" s="22">
        <v>6</v>
      </c>
      <c r="X3135" s="22">
        <v>2</v>
      </c>
    </row>
    <row r="3136" spans="19:24">
      <c r="S3136" s="22" t="s">
        <v>2134</v>
      </c>
      <c r="T3136" s="22">
        <v>4</v>
      </c>
      <c r="U3136" s="22">
        <v>1</v>
      </c>
      <c r="V3136" s="22">
        <v>4</v>
      </c>
      <c r="W3136" s="22">
        <v>6</v>
      </c>
      <c r="X3136" s="22">
        <v>3</v>
      </c>
    </row>
    <row r="3137" spans="19:24">
      <c r="S3137" s="22" t="s">
        <v>2134</v>
      </c>
      <c r="T3137" s="22">
        <v>4</v>
      </c>
      <c r="U3137" s="22">
        <v>1</v>
      </c>
      <c r="V3137" s="22">
        <v>4</v>
      </c>
      <c r="W3137" s="22">
        <v>6</v>
      </c>
      <c r="X3137" s="22">
        <v>4</v>
      </c>
    </row>
    <row r="3138" spans="19:24">
      <c r="S3138" s="22" t="s">
        <v>2134</v>
      </c>
      <c r="T3138" s="22">
        <v>4</v>
      </c>
      <c r="U3138" s="22">
        <v>1</v>
      </c>
      <c r="V3138" s="22">
        <v>4</v>
      </c>
      <c r="W3138" s="22">
        <v>7</v>
      </c>
      <c r="X3138" s="22">
        <v>1</v>
      </c>
    </row>
    <row r="3139" spans="19:24">
      <c r="S3139" s="22" t="s">
        <v>2134</v>
      </c>
      <c r="T3139" s="22">
        <v>4</v>
      </c>
      <c r="U3139" s="22">
        <v>1</v>
      </c>
      <c r="V3139" s="22">
        <v>4</v>
      </c>
      <c r="W3139" s="22">
        <v>7</v>
      </c>
      <c r="X3139" s="22">
        <v>2</v>
      </c>
    </row>
    <row r="3140" spans="19:24">
      <c r="S3140" s="22" t="s">
        <v>2134</v>
      </c>
      <c r="T3140" s="22">
        <v>4</v>
      </c>
      <c r="U3140" s="22">
        <v>1</v>
      </c>
      <c r="V3140" s="22">
        <v>4</v>
      </c>
      <c r="W3140" s="22">
        <v>7</v>
      </c>
      <c r="X3140" s="22">
        <v>3</v>
      </c>
    </row>
    <row r="3141" spans="19:24">
      <c r="S3141" s="22" t="s">
        <v>2134</v>
      </c>
      <c r="T3141" s="22">
        <v>4</v>
      </c>
      <c r="U3141" s="22">
        <v>1</v>
      </c>
      <c r="V3141" s="22">
        <v>4</v>
      </c>
      <c r="W3141" s="22">
        <v>7</v>
      </c>
      <c r="X3141" s="22">
        <v>4</v>
      </c>
    </row>
    <row r="3142" spans="19:24">
      <c r="S3142" s="22" t="s">
        <v>2134</v>
      </c>
      <c r="T3142" s="22">
        <v>4</v>
      </c>
      <c r="U3142" s="22">
        <v>1</v>
      </c>
      <c r="V3142" s="22">
        <v>5</v>
      </c>
      <c r="W3142" s="22">
        <v>1</v>
      </c>
      <c r="X3142" s="22">
        <v>1</v>
      </c>
    </row>
    <row r="3143" spans="19:24">
      <c r="S3143" s="22" t="s">
        <v>2134</v>
      </c>
      <c r="T3143" s="22">
        <v>4</v>
      </c>
      <c r="U3143" s="22">
        <v>1</v>
      </c>
      <c r="V3143" s="22">
        <v>5</v>
      </c>
      <c r="W3143" s="22">
        <v>1</v>
      </c>
      <c r="X3143" s="22">
        <v>2</v>
      </c>
    </row>
    <row r="3144" spans="19:24">
      <c r="S3144" s="22" t="s">
        <v>2134</v>
      </c>
      <c r="T3144" s="22">
        <v>4</v>
      </c>
      <c r="U3144" s="22">
        <v>1</v>
      </c>
      <c r="V3144" s="22">
        <v>5</v>
      </c>
      <c r="W3144" s="22">
        <v>1</v>
      </c>
      <c r="X3144" s="22">
        <v>3</v>
      </c>
    </row>
    <row r="3145" spans="19:24">
      <c r="S3145" s="22" t="s">
        <v>2134</v>
      </c>
      <c r="T3145" s="22">
        <v>4</v>
      </c>
      <c r="U3145" s="22">
        <v>1</v>
      </c>
      <c r="V3145" s="22">
        <v>5</v>
      </c>
      <c r="W3145" s="22">
        <v>1</v>
      </c>
      <c r="X3145" s="22">
        <v>4</v>
      </c>
    </row>
    <row r="3146" spans="19:24">
      <c r="S3146" s="22" t="s">
        <v>2134</v>
      </c>
      <c r="T3146" s="22">
        <v>4</v>
      </c>
      <c r="U3146" s="22">
        <v>1</v>
      </c>
      <c r="V3146" s="22">
        <v>5</v>
      </c>
      <c r="W3146" s="22">
        <v>2</v>
      </c>
      <c r="X3146" s="22">
        <v>1</v>
      </c>
    </row>
    <row r="3147" spans="19:24">
      <c r="S3147" s="22" t="s">
        <v>2134</v>
      </c>
      <c r="T3147" s="22">
        <v>4</v>
      </c>
      <c r="U3147" s="22">
        <v>1</v>
      </c>
      <c r="V3147" s="22">
        <v>5</v>
      </c>
      <c r="W3147" s="22">
        <v>2</v>
      </c>
      <c r="X3147" s="22">
        <v>2</v>
      </c>
    </row>
    <row r="3148" spans="19:24">
      <c r="S3148" s="22" t="s">
        <v>2134</v>
      </c>
      <c r="T3148" s="22">
        <v>4</v>
      </c>
      <c r="U3148" s="22">
        <v>1</v>
      </c>
      <c r="V3148" s="22">
        <v>5</v>
      </c>
      <c r="W3148" s="22">
        <v>2</v>
      </c>
      <c r="X3148" s="22">
        <v>3</v>
      </c>
    </row>
    <row r="3149" spans="19:24">
      <c r="S3149" s="22" t="s">
        <v>2134</v>
      </c>
      <c r="T3149" s="22">
        <v>4</v>
      </c>
      <c r="U3149" s="22">
        <v>1</v>
      </c>
      <c r="V3149" s="22">
        <v>5</v>
      </c>
      <c r="W3149" s="22">
        <v>2</v>
      </c>
      <c r="X3149" s="22">
        <v>4</v>
      </c>
    </row>
    <row r="3150" spans="19:24">
      <c r="S3150" s="22" t="s">
        <v>2134</v>
      </c>
      <c r="T3150" s="22">
        <v>4</v>
      </c>
      <c r="U3150" s="22">
        <v>1</v>
      </c>
      <c r="V3150" s="22">
        <v>5</v>
      </c>
      <c r="W3150" s="22">
        <v>3</v>
      </c>
      <c r="X3150" s="22">
        <v>1</v>
      </c>
    </row>
    <row r="3151" spans="19:24">
      <c r="S3151" s="22" t="s">
        <v>2134</v>
      </c>
      <c r="T3151" s="22">
        <v>4</v>
      </c>
      <c r="U3151" s="22">
        <v>1</v>
      </c>
      <c r="V3151" s="22">
        <v>5</v>
      </c>
      <c r="W3151" s="22">
        <v>3</v>
      </c>
      <c r="X3151" s="22">
        <v>2</v>
      </c>
    </row>
    <row r="3152" spans="19:24">
      <c r="S3152" s="22" t="s">
        <v>2134</v>
      </c>
      <c r="T3152" s="22">
        <v>4</v>
      </c>
      <c r="U3152" s="22">
        <v>1</v>
      </c>
      <c r="V3152" s="22">
        <v>5</v>
      </c>
      <c r="W3152" s="22">
        <v>3</v>
      </c>
      <c r="X3152" s="22">
        <v>3</v>
      </c>
    </row>
    <row r="3153" spans="19:24">
      <c r="S3153" s="22" t="s">
        <v>2134</v>
      </c>
      <c r="T3153" s="22">
        <v>4</v>
      </c>
      <c r="U3153" s="22">
        <v>1</v>
      </c>
      <c r="V3153" s="22">
        <v>5</v>
      </c>
      <c r="W3153" s="22">
        <v>3</v>
      </c>
      <c r="X3153" s="22">
        <v>4</v>
      </c>
    </row>
    <row r="3154" spans="19:24">
      <c r="S3154" s="22" t="s">
        <v>2134</v>
      </c>
      <c r="T3154" s="22">
        <v>4</v>
      </c>
      <c r="U3154" s="22">
        <v>1</v>
      </c>
      <c r="V3154" s="22">
        <v>5</v>
      </c>
      <c r="W3154" s="22">
        <v>4</v>
      </c>
      <c r="X3154" s="22">
        <v>1</v>
      </c>
    </row>
    <row r="3155" spans="19:24">
      <c r="S3155" s="22" t="s">
        <v>2134</v>
      </c>
      <c r="T3155" s="22">
        <v>4</v>
      </c>
      <c r="U3155" s="22">
        <v>1</v>
      </c>
      <c r="V3155" s="22">
        <v>5</v>
      </c>
      <c r="W3155" s="22">
        <v>4</v>
      </c>
      <c r="X3155" s="22">
        <v>2</v>
      </c>
    </row>
    <row r="3156" spans="19:24">
      <c r="S3156" s="22" t="s">
        <v>2134</v>
      </c>
      <c r="T3156" s="22">
        <v>4</v>
      </c>
      <c r="U3156" s="22">
        <v>1</v>
      </c>
      <c r="V3156" s="22">
        <v>5</v>
      </c>
      <c r="W3156" s="22">
        <v>4</v>
      </c>
      <c r="X3156" s="22">
        <v>3</v>
      </c>
    </row>
    <row r="3157" spans="19:24">
      <c r="S3157" s="22" t="s">
        <v>2134</v>
      </c>
      <c r="T3157" s="22">
        <v>4</v>
      </c>
      <c r="U3157" s="22">
        <v>1</v>
      </c>
      <c r="V3157" s="22">
        <v>5</v>
      </c>
      <c r="W3157" s="22">
        <v>4</v>
      </c>
      <c r="X3157" s="22">
        <v>4</v>
      </c>
    </row>
    <row r="3158" spans="19:24">
      <c r="S3158" s="22" t="s">
        <v>2134</v>
      </c>
      <c r="T3158" s="22">
        <v>4</v>
      </c>
      <c r="U3158" s="22">
        <v>1</v>
      </c>
      <c r="V3158" s="22">
        <v>5</v>
      </c>
      <c r="W3158" s="22">
        <v>5</v>
      </c>
      <c r="X3158" s="22">
        <v>1</v>
      </c>
    </row>
    <row r="3159" spans="19:24">
      <c r="S3159" s="22" t="s">
        <v>2134</v>
      </c>
      <c r="T3159" s="22">
        <v>4</v>
      </c>
      <c r="U3159" s="22">
        <v>1</v>
      </c>
      <c r="V3159" s="22">
        <v>5</v>
      </c>
      <c r="W3159" s="22">
        <v>5</v>
      </c>
      <c r="X3159" s="22">
        <v>2</v>
      </c>
    </row>
    <row r="3160" spans="19:24">
      <c r="S3160" s="22" t="s">
        <v>2134</v>
      </c>
      <c r="T3160" s="22">
        <v>4</v>
      </c>
      <c r="U3160" s="22">
        <v>1</v>
      </c>
      <c r="V3160" s="22">
        <v>5</v>
      </c>
      <c r="W3160" s="22">
        <v>5</v>
      </c>
      <c r="X3160" s="22">
        <v>3</v>
      </c>
    </row>
    <row r="3161" spans="19:24">
      <c r="S3161" s="22" t="s">
        <v>2134</v>
      </c>
      <c r="T3161" s="22">
        <v>4</v>
      </c>
      <c r="U3161" s="22">
        <v>1</v>
      </c>
      <c r="V3161" s="22">
        <v>5</v>
      </c>
      <c r="W3161" s="22">
        <v>5</v>
      </c>
      <c r="X3161" s="22">
        <v>4</v>
      </c>
    </row>
    <row r="3162" spans="19:24">
      <c r="S3162" s="22" t="s">
        <v>2134</v>
      </c>
      <c r="T3162" s="22">
        <v>4</v>
      </c>
      <c r="U3162" s="22">
        <v>1</v>
      </c>
      <c r="V3162" s="22">
        <v>5</v>
      </c>
      <c r="W3162" s="22">
        <v>6</v>
      </c>
      <c r="X3162" s="22">
        <v>1</v>
      </c>
    </row>
    <row r="3163" spans="19:24">
      <c r="S3163" s="22" t="s">
        <v>2134</v>
      </c>
      <c r="T3163" s="22">
        <v>4</v>
      </c>
      <c r="U3163" s="22">
        <v>1</v>
      </c>
      <c r="V3163" s="22">
        <v>5</v>
      </c>
      <c r="W3163" s="22">
        <v>6</v>
      </c>
      <c r="X3163" s="22">
        <v>2</v>
      </c>
    </row>
    <row r="3164" spans="19:24">
      <c r="S3164" s="22" t="s">
        <v>2134</v>
      </c>
      <c r="T3164" s="22">
        <v>4</v>
      </c>
      <c r="U3164" s="22">
        <v>1</v>
      </c>
      <c r="V3164" s="22">
        <v>5</v>
      </c>
      <c r="W3164" s="22">
        <v>6</v>
      </c>
      <c r="X3164" s="22">
        <v>3</v>
      </c>
    </row>
    <row r="3165" spans="19:24">
      <c r="S3165" s="22" t="s">
        <v>2134</v>
      </c>
      <c r="T3165" s="22">
        <v>4</v>
      </c>
      <c r="U3165" s="22">
        <v>1</v>
      </c>
      <c r="V3165" s="22">
        <v>5</v>
      </c>
      <c r="W3165" s="22">
        <v>6</v>
      </c>
      <c r="X3165" s="22">
        <v>4</v>
      </c>
    </row>
    <row r="3166" spans="19:24">
      <c r="S3166" s="22" t="s">
        <v>2134</v>
      </c>
      <c r="T3166" s="22">
        <v>4</v>
      </c>
      <c r="U3166" s="22">
        <v>1</v>
      </c>
      <c r="V3166" s="22">
        <v>5</v>
      </c>
      <c r="W3166" s="22">
        <v>7</v>
      </c>
      <c r="X3166" s="22">
        <v>1</v>
      </c>
    </row>
    <row r="3167" spans="19:24">
      <c r="S3167" s="22" t="s">
        <v>2134</v>
      </c>
      <c r="T3167" s="22">
        <v>4</v>
      </c>
      <c r="U3167" s="22">
        <v>1</v>
      </c>
      <c r="V3167" s="22">
        <v>5</v>
      </c>
      <c r="W3167" s="22">
        <v>7</v>
      </c>
      <c r="X3167" s="22">
        <v>2</v>
      </c>
    </row>
    <row r="3168" spans="19:24">
      <c r="S3168" s="22" t="s">
        <v>2134</v>
      </c>
      <c r="T3168" s="22">
        <v>4</v>
      </c>
      <c r="U3168" s="22">
        <v>1</v>
      </c>
      <c r="V3168" s="22">
        <v>5</v>
      </c>
      <c r="W3168" s="22">
        <v>7</v>
      </c>
      <c r="X3168" s="22">
        <v>3</v>
      </c>
    </row>
    <row r="3169" spans="19:24">
      <c r="S3169" s="22" t="s">
        <v>2134</v>
      </c>
      <c r="T3169" s="22">
        <v>4</v>
      </c>
      <c r="U3169" s="22">
        <v>1</v>
      </c>
      <c r="V3169" s="22">
        <v>5</v>
      </c>
      <c r="W3169" s="22">
        <v>7</v>
      </c>
      <c r="X3169" s="22">
        <v>4</v>
      </c>
    </row>
    <row r="3170" spans="19:24">
      <c r="S3170" s="22" t="s">
        <v>2134</v>
      </c>
      <c r="T3170" s="22">
        <v>4</v>
      </c>
      <c r="U3170" s="22">
        <v>1</v>
      </c>
      <c r="V3170" s="22">
        <v>6</v>
      </c>
      <c r="W3170" s="22">
        <v>1</v>
      </c>
      <c r="X3170" s="22">
        <v>1</v>
      </c>
    </row>
    <row r="3171" spans="19:24">
      <c r="S3171" s="22" t="s">
        <v>2134</v>
      </c>
      <c r="T3171" s="22">
        <v>4</v>
      </c>
      <c r="U3171" s="22">
        <v>1</v>
      </c>
      <c r="V3171" s="22">
        <v>6</v>
      </c>
      <c r="W3171" s="22">
        <v>1</v>
      </c>
      <c r="X3171" s="22">
        <v>2</v>
      </c>
    </row>
    <row r="3172" spans="19:24">
      <c r="S3172" s="22" t="s">
        <v>2134</v>
      </c>
      <c r="T3172" s="22">
        <v>4</v>
      </c>
      <c r="U3172" s="22">
        <v>1</v>
      </c>
      <c r="V3172" s="22">
        <v>6</v>
      </c>
      <c r="W3172" s="22">
        <v>1</v>
      </c>
      <c r="X3172" s="22">
        <v>3</v>
      </c>
    </row>
    <row r="3173" spans="19:24">
      <c r="S3173" s="22" t="s">
        <v>2134</v>
      </c>
      <c r="T3173" s="22">
        <v>4</v>
      </c>
      <c r="U3173" s="22">
        <v>1</v>
      </c>
      <c r="V3173" s="22">
        <v>6</v>
      </c>
      <c r="W3173" s="22">
        <v>1</v>
      </c>
      <c r="X3173" s="22">
        <v>4</v>
      </c>
    </row>
    <row r="3174" spans="19:24">
      <c r="S3174" s="22" t="s">
        <v>2134</v>
      </c>
      <c r="T3174" s="22">
        <v>4</v>
      </c>
      <c r="U3174" s="22">
        <v>1</v>
      </c>
      <c r="V3174" s="22">
        <v>6</v>
      </c>
      <c r="W3174" s="22">
        <v>2</v>
      </c>
      <c r="X3174" s="22">
        <v>1</v>
      </c>
    </row>
    <row r="3175" spans="19:24">
      <c r="S3175" s="22" t="s">
        <v>2134</v>
      </c>
      <c r="T3175" s="22">
        <v>4</v>
      </c>
      <c r="U3175" s="22">
        <v>1</v>
      </c>
      <c r="V3175" s="22">
        <v>6</v>
      </c>
      <c r="W3175" s="22">
        <v>2</v>
      </c>
      <c r="X3175" s="22">
        <v>2</v>
      </c>
    </row>
    <row r="3176" spans="19:24">
      <c r="S3176" s="22" t="s">
        <v>2134</v>
      </c>
      <c r="T3176" s="22">
        <v>4</v>
      </c>
      <c r="U3176" s="22">
        <v>1</v>
      </c>
      <c r="V3176" s="22">
        <v>6</v>
      </c>
      <c r="W3176" s="22">
        <v>2</v>
      </c>
      <c r="X3176" s="22">
        <v>3</v>
      </c>
    </row>
    <row r="3177" spans="19:24">
      <c r="S3177" s="22" t="s">
        <v>2134</v>
      </c>
      <c r="T3177" s="22">
        <v>4</v>
      </c>
      <c r="U3177" s="22">
        <v>1</v>
      </c>
      <c r="V3177" s="22">
        <v>6</v>
      </c>
      <c r="W3177" s="22">
        <v>2</v>
      </c>
      <c r="X3177" s="22">
        <v>4</v>
      </c>
    </row>
    <row r="3178" spans="19:24">
      <c r="S3178" s="22" t="s">
        <v>2134</v>
      </c>
      <c r="T3178" s="22">
        <v>4</v>
      </c>
      <c r="U3178" s="22">
        <v>1</v>
      </c>
      <c r="V3178" s="22">
        <v>6</v>
      </c>
      <c r="W3178" s="22">
        <v>3</v>
      </c>
      <c r="X3178" s="22">
        <v>1</v>
      </c>
    </row>
    <row r="3179" spans="19:24">
      <c r="S3179" s="22" t="s">
        <v>2134</v>
      </c>
      <c r="T3179" s="22">
        <v>4</v>
      </c>
      <c r="U3179" s="22">
        <v>1</v>
      </c>
      <c r="V3179" s="22">
        <v>6</v>
      </c>
      <c r="W3179" s="22">
        <v>3</v>
      </c>
      <c r="X3179" s="22">
        <v>2</v>
      </c>
    </row>
    <row r="3180" spans="19:24">
      <c r="S3180" s="22" t="s">
        <v>2134</v>
      </c>
      <c r="T3180" s="22">
        <v>4</v>
      </c>
      <c r="U3180" s="22">
        <v>1</v>
      </c>
      <c r="V3180" s="22">
        <v>6</v>
      </c>
      <c r="W3180" s="22">
        <v>3</v>
      </c>
      <c r="X3180" s="22">
        <v>3</v>
      </c>
    </row>
    <row r="3181" spans="19:24">
      <c r="S3181" s="22" t="s">
        <v>2134</v>
      </c>
      <c r="T3181" s="22">
        <v>4</v>
      </c>
      <c r="U3181" s="22">
        <v>1</v>
      </c>
      <c r="V3181" s="22">
        <v>6</v>
      </c>
      <c r="W3181" s="22">
        <v>3</v>
      </c>
      <c r="X3181" s="22">
        <v>4</v>
      </c>
    </row>
    <row r="3182" spans="19:24">
      <c r="S3182" s="22" t="s">
        <v>2134</v>
      </c>
      <c r="T3182" s="22">
        <v>4</v>
      </c>
      <c r="U3182" s="22">
        <v>1</v>
      </c>
      <c r="V3182" s="22">
        <v>6</v>
      </c>
      <c r="W3182" s="22">
        <v>4</v>
      </c>
      <c r="X3182" s="22">
        <v>1</v>
      </c>
    </row>
    <row r="3183" spans="19:24">
      <c r="S3183" s="22" t="s">
        <v>2134</v>
      </c>
      <c r="T3183" s="22">
        <v>4</v>
      </c>
      <c r="U3183" s="22">
        <v>1</v>
      </c>
      <c r="V3183" s="22">
        <v>6</v>
      </c>
      <c r="W3183" s="22">
        <v>4</v>
      </c>
      <c r="X3183" s="22">
        <v>2</v>
      </c>
    </row>
    <row r="3184" spans="19:24">
      <c r="S3184" s="22" t="s">
        <v>2134</v>
      </c>
      <c r="T3184" s="22">
        <v>4</v>
      </c>
      <c r="U3184" s="22">
        <v>1</v>
      </c>
      <c r="V3184" s="22">
        <v>6</v>
      </c>
      <c r="W3184" s="22">
        <v>4</v>
      </c>
      <c r="X3184" s="22">
        <v>3</v>
      </c>
    </row>
    <row r="3185" spans="19:24">
      <c r="S3185" s="22" t="s">
        <v>2134</v>
      </c>
      <c r="T3185" s="22">
        <v>4</v>
      </c>
      <c r="U3185" s="22">
        <v>1</v>
      </c>
      <c r="V3185" s="22">
        <v>6</v>
      </c>
      <c r="W3185" s="22">
        <v>4</v>
      </c>
      <c r="X3185" s="22">
        <v>4</v>
      </c>
    </row>
    <row r="3186" spans="19:24">
      <c r="S3186" s="22" t="s">
        <v>2134</v>
      </c>
      <c r="T3186" s="22">
        <v>4</v>
      </c>
      <c r="U3186" s="22">
        <v>1</v>
      </c>
      <c r="V3186" s="22">
        <v>6</v>
      </c>
      <c r="W3186" s="22">
        <v>5</v>
      </c>
      <c r="X3186" s="22">
        <v>1</v>
      </c>
    </row>
    <row r="3187" spans="19:24">
      <c r="S3187" s="22" t="s">
        <v>2134</v>
      </c>
      <c r="T3187" s="22">
        <v>4</v>
      </c>
      <c r="U3187" s="22">
        <v>1</v>
      </c>
      <c r="V3187" s="22">
        <v>6</v>
      </c>
      <c r="W3187" s="22">
        <v>5</v>
      </c>
      <c r="X3187" s="22">
        <v>2</v>
      </c>
    </row>
    <row r="3188" spans="19:24">
      <c r="S3188" s="22" t="s">
        <v>2134</v>
      </c>
      <c r="T3188" s="22">
        <v>4</v>
      </c>
      <c r="U3188" s="22">
        <v>1</v>
      </c>
      <c r="V3188" s="22">
        <v>6</v>
      </c>
      <c r="W3188" s="22">
        <v>5</v>
      </c>
      <c r="X3188" s="22">
        <v>3</v>
      </c>
    </row>
    <row r="3189" spans="19:24">
      <c r="S3189" s="22" t="s">
        <v>2134</v>
      </c>
      <c r="T3189" s="22">
        <v>4</v>
      </c>
      <c r="U3189" s="22">
        <v>1</v>
      </c>
      <c r="V3189" s="22">
        <v>6</v>
      </c>
      <c r="W3189" s="22">
        <v>5</v>
      </c>
      <c r="X3189" s="22">
        <v>4</v>
      </c>
    </row>
    <row r="3190" spans="19:24">
      <c r="S3190" s="22" t="s">
        <v>2134</v>
      </c>
      <c r="T3190" s="22">
        <v>4</v>
      </c>
      <c r="U3190" s="22">
        <v>1</v>
      </c>
      <c r="V3190" s="22">
        <v>6</v>
      </c>
      <c r="W3190" s="22">
        <v>6</v>
      </c>
      <c r="X3190" s="22">
        <v>1</v>
      </c>
    </row>
    <row r="3191" spans="19:24">
      <c r="S3191" s="22" t="s">
        <v>2134</v>
      </c>
      <c r="T3191" s="22">
        <v>4</v>
      </c>
      <c r="U3191" s="22">
        <v>1</v>
      </c>
      <c r="V3191" s="22">
        <v>6</v>
      </c>
      <c r="W3191" s="22">
        <v>6</v>
      </c>
      <c r="X3191" s="22">
        <v>2</v>
      </c>
    </row>
    <row r="3192" spans="19:24">
      <c r="S3192" s="22" t="s">
        <v>2134</v>
      </c>
      <c r="T3192" s="22">
        <v>4</v>
      </c>
      <c r="U3192" s="22">
        <v>1</v>
      </c>
      <c r="V3192" s="22">
        <v>6</v>
      </c>
      <c r="W3192" s="22">
        <v>6</v>
      </c>
      <c r="X3192" s="22">
        <v>3</v>
      </c>
    </row>
    <row r="3193" spans="19:24">
      <c r="S3193" s="22" t="s">
        <v>2134</v>
      </c>
      <c r="T3193" s="22">
        <v>4</v>
      </c>
      <c r="U3193" s="22">
        <v>1</v>
      </c>
      <c r="V3193" s="22">
        <v>6</v>
      </c>
      <c r="W3193" s="22">
        <v>6</v>
      </c>
      <c r="X3193" s="22">
        <v>4</v>
      </c>
    </row>
    <row r="3194" spans="19:24">
      <c r="S3194" s="22" t="s">
        <v>2134</v>
      </c>
      <c r="T3194" s="22">
        <v>4</v>
      </c>
      <c r="U3194" s="22">
        <v>1</v>
      </c>
      <c r="V3194" s="22">
        <v>6</v>
      </c>
      <c r="W3194" s="22">
        <v>7</v>
      </c>
      <c r="X3194" s="22">
        <v>1</v>
      </c>
    </row>
    <row r="3195" spans="19:24">
      <c r="S3195" s="22" t="s">
        <v>2134</v>
      </c>
      <c r="T3195" s="22">
        <v>4</v>
      </c>
      <c r="U3195" s="22">
        <v>1</v>
      </c>
      <c r="V3195" s="22">
        <v>6</v>
      </c>
      <c r="W3195" s="22">
        <v>7</v>
      </c>
      <c r="X3195" s="22">
        <v>2</v>
      </c>
    </row>
    <row r="3196" spans="19:24">
      <c r="S3196" s="22" t="s">
        <v>2134</v>
      </c>
      <c r="T3196" s="22">
        <v>4</v>
      </c>
      <c r="U3196" s="22">
        <v>1</v>
      </c>
      <c r="V3196" s="22">
        <v>6</v>
      </c>
      <c r="W3196" s="22">
        <v>7</v>
      </c>
      <c r="X3196" s="22">
        <v>3</v>
      </c>
    </row>
    <row r="3197" spans="19:24">
      <c r="S3197" s="22" t="s">
        <v>2134</v>
      </c>
      <c r="T3197" s="22">
        <v>4</v>
      </c>
      <c r="U3197" s="22">
        <v>1</v>
      </c>
      <c r="V3197" s="22">
        <v>6</v>
      </c>
      <c r="W3197" s="22">
        <v>7</v>
      </c>
      <c r="X3197" s="22">
        <v>4</v>
      </c>
    </row>
    <row r="3198" spans="19:24">
      <c r="S3198" s="22" t="s">
        <v>2134</v>
      </c>
      <c r="T3198" s="22">
        <v>4</v>
      </c>
      <c r="U3198" s="22">
        <v>1</v>
      </c>
      <c r="V3198" s="22">
        <v>7</v>
      </c>
      <c r="W3198" s="22">
        <v>1</v>
      </c>
      <c r="X3198" s="22">
        <v>1</v>
      </c>
    </row>
    <row r="3199" spans="19:24">
      <c r="S3199" s="22" t="s">
        <v>2134</v>
      </c>
      <c r="T3199" s="22">
        <v>4</v>
      </c>
      <c r="U3199" s="22">
        <v>1</v>
      </c>
      <c r="V3199" s="22">
        <v>7</v>
      </c>
      <c r="W3199" s="22">
        <v>1</v>
      </c>
      <c r="X3199" s="22">
        <v>2</v>
      </c>
    </row>
    <row r="3200" spans="19:24">
      <c r="S3200" s="22" t="s">
        <v>2134</v>
      </c>
      <c r="T3200" s="22">
        <v>4</v>
      </c>
      <c r="U3200" s="22">
        <v>1</v>
      </c>
      <c r="V3200" s="22">
        <v>7</v>
      </c>
      <c r="W3200" s="22">
        <v>1</v>
      </c>
      <c r="X3200" s="22">
        <v>3</v>
      </c>
    </row>
    <row r="3201" spans="19:24">
      <c r="S3201" s="22" t="s">
        <v>2134</v>
      </c>
      <c r="T3201" s="22">
        <v>4</v>
      </c>
      <c r="U3201" s="22">
        <v>1</v>
      </c>
      <c r="V3201" s="22">
        <v>7</v>
      </c>
      <c r="W3201" s="22">
        <v>1</v>
      </c>
      <c r="X3201" s="22">
        <v>4</v>
      </c>
    </row>
    <row r="3202" spans="19:24">
      <c r="S3202" s="22" t="s">
        <v>2134</v>
      </c>
      <c r="T3202" s="22">
        <v>4</v>
      </c>
      <c r="U3202" s="22">
        <v>1</v>
      </c>
      <c r="V3202" s="22">
        <v>7</v>
      </c>
      <c r="W3202" s="22">
        <v>2</v>
      </c>
      <c r="X3202" s="22">
        <v>1</v>
      </c>
    </row>
    <row r="3203" spans="19:24">
      <c r="S3203" s="22" t="s">
        <v>2134</v>
      </c>
      <c r="T3203" s="22">
        <v>4</v>
      </c>
      <c r="U3203" s="22">
        <v>1</v>
      </c>
      <c r="V3203" s="22">
        <v>7</v>
      </c>
      <c r="W3203" s="22">
        <v>2</v>
      </c>
      <c r="X3203" s="22">
        <v>2</v>
      </c>
    </row>
    <row r="3204" spans="19:24">
      <c r="S3204" s="22" t="s">
        <v>2134</v>
      </c>
      <c r="T3204" s="22">
        <v>4</v>
      </c>
      <c r="U3204" s="22">
        <v>1</v>
      </c>
      <c r="V3204" s="22">
        <v>7</v>
      </c>
      <c r="W3204" s="22">
        <v>2</v>
      </c>
      <c r="X3204" s="22">
        <v>3</v>
      </c>
    </row>
    <row r="3205" spans="19:24">
      <c r="S3205" s="22" t="s">
        <v>2134</v>
      </c>
      <c r="T3205" s="22">
        <v>4</v>
      </c>
      <c r="U3205" s="22">
        <v>1</v>
      </c>
      <c r="V3205" s="22">
        <v>7</v>
      </c>
      <c r="W3205" s="22">
        <v>2</v>
      </c>
      <c r="X3205" s="22">
        <v>4</v>
      </c>
    </row>
    <row r="3206" spans="19:24">
      <c r="S3206" s="22" t="s">
        <v>2134</v>
      </c>
      <c r="T3206" s="22">
        <v>4</v>
      </c>
      <c r="U3206" s="22">
        <v>1</v>
      </c>
      <c r="V3206" s="22">
        <v>7</v>
      </c>
      <c r="W3206" s="22">
        <v>3</v>
      </c>
      <c r="X3206" s="22">
        <v>1</v>
      </c>
    </row>
    <row r="3207" spans="19:24">
      <c r="S3207" s="22" t="s">
        <v>2134</v>
      </c>
      <c r="T3207" s="22">
        <v>4</v>
      </c>
      <c r="U3207" s="22">
        <v>1</v>
      </c>
      <c r="V3207" s="22">
        <v>7</v>
      </c>
      <c r="W3207" s="22">
        <v>3</v>
      </c>
      <c r="X3207" s="22">
        <v>2</v>
      </c>
    </row>
    <row r="3208" spans="19:24">
      <c r="S3208" s="22" t="s">
        <v>2134</v>
      </c>
      <c r="T3208" s="22">
        <v>4</v>
      </c>
      <c r="U3208" s="22">
        <v>1</v>
      </c>
      <c r="V3208" s="22">
        <v>7</v>
      </c>
      <c r="W3208" s="22">
        <v>3</v>
      </c>
      <c r="X3208" s="22">
        <v>3</v>
      </c>
    </row>
    <row r="3209" spans="19:24">
      <c r="S3209" s="22" t="s">
        <v>2134</v>
      </c>
      <c r="T3209" s="22">
        <v>4</v>
      </c>
      <c r="U3209" s="22">
        <v>1</v>
      </c>
      <c r="V3209" s="22">
        <v>7</v>
      </c>
      <c r="W3209" s="22">
        <v>3</v>
      </c>
      <c r="X3209" s="22">
        <v>4</v>
      </c>
    </row>
    <row r="3210" spans="19:24">
      <c r="S3210" s="22" t="s">
        <v>2134</v>
      </c>
      <c r="T3210" s="22">
        <v>4</v>
      </c>
      <c r="U3210" s="22">
        <v>1</v>
      </c>
      <c r="V3210" s="22">
        <v>7</v>
      </c>
      <c r="W3210" s="22">
        <v>4</v>
      </c>
      <c r="X3210" s="22">
        <v>1</v>
      </c>
    </row>
    <row r="3211" spans="19:24">
      <c r="S3211" s="22" t="s">
        <v>2134</v>
      </c>
      <c r="T3211" s="22">
        <v>4</v>
      </c>
      <c r="U3211" s="22">
        <v>1</v>
      </c>
      <c r="V3211" s="22">
        <v>7</v>
      </c>
      <c r="W3211" s="22">
        <v>4</v>
      </c>
      <c r="X3211" s="22">
        <v>2</v>
      </c>
    </row>
    <row r="3212" spans="19:24">
      <c r="S3212" s="22" t="s">
        <v>2134</v>
      </c>
      <c r="T3212" s="22">
        <v>4</v>
      </c>
      <c r="U3212" s="22">
        <v>1</v>
      </c>
      <c r="V3212" s="22">
        <v>7</v>
      </c>
      <c r="W3212" s="22">
        <v>4</v>
      </c>
      <c r="X3212" s="22">
        <v>3</v>
      </c>
    </row>
    <row r="3213" spans="19:24">
      <c r="S3213" s="22" t="s">
        <v>2134</v>
      </c>
      <c r="T3213" s="22">
        <v>4</v>
      </c>
      <c r="U3213" s="22">
        <v>1</v>
      </c>
      <c r="V3213" s="22">
        <v>7</v>
      </c>
      <c r="W3213" s="22">
        <v>4</v>
      </c>
      <c r="X3213" s="22">
        <v>4</v>
      </c>
    </row>
    <row r="3214" spans="19:24">
      <c r="S3214" s="22" t="s">
        <v>2134</v>
      </c>
      <c r="T3214" s="22">
        <v>4</v>
      </c>
      <c r="U3214" s="22">
        <v>1</v>
      </c>
      <c r="V3214" s="22">
        <v>7</v>
      </c>
      <c r="W3214" s="22">
        <v>5</v>
      </c>
      <c r="X3214" s="22">
        <v>1</v>
      </c>
    </row>
    <row r="3215" spans="19:24">
      <c r="S3215" s="22" t="s">
        <v>2134</v>
      </c>
      <c r="T3215" s="22">
        <v>4</v>
      </c>
      <c r="U3215" s="22">
        <v>1</v>
      </c>
      <c r="V3215" s="22">
        <v>7</v>
      </c>
      <c r="W3215" s="22">
        <v>5</v>
      </c>
      <c r="X3215" s="22">
        <v>2</v>
      </c>
    </row>
    <row r="3216" spans="19:24">
      <c r="S3216" s="22" t="s">
        <v>2134</v>
      </c>
      <c r="T3216" s="22">
        <v>4</v>
      </c>
      <c r="U3216" s="22">
        <v>1</v>
      </c>
      <c r="V3216" s="22">
        <v>7</v>
      </c>
      <c r="W3216" s="22">
        <v>5</v>
      </c>
      <c r="X3216" s="22">
        <v>3</v>
      </c>
    </row>
    <row r="3217" spans="19:24">
      <c r="S3217" s="22" t="s">
        <v>2134</v>
      </c>
      <c r="T3217" s="22">
        <v>4</v>
      </c>
      <c r="U3217" s="22">
        <v>1</v>
      </c>
      <c r="V3217" s="22">
        <v>7</v>
      </c>
      <c r="W3217" s="22">
        <v>5</v>
      </c>
      <c r="X3217" s="22">
        <v>4</v>
      </c>
    </row>
    <row r="3218" spans="19:24">
      <c r="S3218" s="22" t="s">
        <v>2134</v>
      </c>
      <c r="T3218" s="22">
        <v>4</v>
      </c>
      <c r="U3218" s="22">
        <v>1</v>
      </c>
      <c r="V3218" s="22">
        <v>7</v>
      </c>
      <c r="W3218" s="22">
        <v>6</v>
      </c>
      <c r="X3218" s="22">
        <v>1</v>
      </c>
    </row>
    <row r="3219" spans="19:24">
      <c r="S3219" s="22" t="s">
        <v>2134</v>
      </c>
      <c r="T3219" s="22">
        <v>4</v>
      </c>
      <c r="U3219" s="22">
        <v>1</v>
      </c>
      <c r="V3219" s="22">
        <v>7</v>
      </c>
      <c r="W3219" s="22">
        <v>6</v>
      </c>
      <c r="X3219" s="22">
        <v>2</v>
      </c>
    </row>
    <row r="3220" spans="19:24">
      <c r="S3220" s="22" t="s">
        <v>2134</v>
      </c>
      <c r="T3220" s="22">
        <v>4</v>
      </c>
      <c r="U3220" s="22">
        <v>1</v>
      </c>
      <c r="V3220" s="22">
        <v>7</v>
      </c>
      <c r="W3220" s="22">
        <v>6</v>
      </c>
      <c r="X3220" s="22">
        <v>3</v>
      </c>
    </row>
    <row r="3221" spans="19:24">
      <c r="S3221" s="22" t="s">
        <v>2134</v>
      </c>
      <c r="T3221" s="22">
        <v>4</v>
      </c>
      <c r="U3221" s="22">
        <v>1</v>
      </c>
      <c r="V3221" s="22">
        <v>7</v>
      </c>
      <c r="W3221" s="22">
        <v>6</v>
      </c>
      <c r="X3221" s="22">
        <v>4</v>
      </c>
    </row>
    <row r="3222" spans="19:24">
      <c r="S3222" s="22" t="s">
        <v>2134</v>
      </c>
      <c r="T3222" s="22">
        <v>4</v>
      </c>
      <c r="U3222" s="22">
        <v>1</v>
      </c>
      <c r="V3222" s="22">
        <v>7</v>
      </c>
      <c r="W3222" s="22">
        <v>7</v>
      </c>
      <c r="X3222" s="22">
        <v>1</v>
      </c>
    </row>
    <row r="3223" spans="19:24">
      <c r="S3223" s="22" t="s">
        <v>2134</v>
      </c>
      <c r="T3223" s="22">
        <v>4</v>
      </c>
      <c r="U3223" s="22">
        <v>1</v>
      </c>
      <c r="V3223" s="22">
        <v>7</v>
      </c>
      <c r="W3223" s="22">
        <v>7</v>
      </c>
      <c r="X3223" s="22">
        <v>2</v>
      </c>
    </row>
    <row r="3224" spans="19:24">
      <c r="S3224" s="22" t="s">
        <v>2134</v>
      </c>
      <c r="T3224" s="22">
        <v>4</v>
      </c>
      <c r="U3224" s="22">
        <v>1</v>
      </c>
      <c r="V3224" s="22">
        <v>7</v>
      </c>
      <c r="W3224" s="22">
        <v>7</v>
      </c>
      <c r="X3224" s="22">
        <v>3</v>
      </c>
    </row>
    <row r="3225" spans="19:24">
      <c r="S3225" s="22" t="s">
        <v>2134</v>
      </c>
      <c r="T3225" s="22">
        <v>4</v>
      </c>
      <c r="U3225" s="22">
        <v>1</v>
      </c>
      <c r="V3225" s="22">
        <v>7</v>
      </c>
      <c r="W3225" s="22">
        <v>7</v>
      </c>
      <c r="X3225" s="22">
        <v>4</v>
      </c>
    </row>
    <row r="3226" spans="19:24">
      <c r="S3226" s="22" t="s">
        <v>2134</v>
      </c>
      <c r="T3226" s="22">
        <v>4</v>
      </c>
      <c r="U3226" s="22">
        <v>1</v>
      </c>
      <c r="V3226" s="22">
        <v>8</v>
      </c>
      <c r="W3226" s="22">
        <v>1</v>
      </c>
      <c r="X3226" s="22">
        <v>1</v>
      </c>
    </row>
    <row r="3227" spans="19:24">
      <c r="S3227" s="22" t="s">
        <v>2134</v>
      </c>
      <c r="T3227" s="22">
        <v>4</v>
      </c>
      <c r="U3227" s="22">
        <v>1</v>
      </c>
      <c r="V3227" s="22">
        <v>8</v>
      </c>
      <c r="W3227" s="22">
        <v>1</v>
      </c>
      <c r="X3227" s="22">
        <v>2</v>
      </c>
    </row>
    <row r="3228" spans="19:24">
      <c r="S3228" s="22" t="s">
        <v>2134</v>
      </c>
      <c r="T3228" s="22">
        <v>4</v>
      </c>
      <c r="U3228" s="22">
        <v>1</v>
      </c>
      <c r="V3228" s="22">
        <v>8</v>
      </c>
      <c r="W3228" s="22">
        <v>1</v>
      </c>
      <c r="X3228" s="22">
        <v>3</v>
      </c>
    </row>
    <row r="3229" spans="19:24">
      <c r="S3229" s="22" t="s">
        <v>2134</v>
      </c>
      <c r="T3229" s="22">
        <v>4</v>
      </c>
      <c r="U3229" s="22">
        <v>1</v>
      </c>
      <c r="V3229" s="22">
        <v>8</v>
      </c>
      <c r="W3229" s="22">
        <v>1</v>
      </c>
      <c r="X3229" s="22">
        <v>4</v>
      </c>
    </row>
    <row r="3230" spans="19:24">
      <c r="S3230" s="22" t="s">
        <v>2134</v>
      </c>
      <c r="T3230" s="22">
        <v>4</v>
      </c>
      <c r="U3230" s="22">
        <v>1</v>
      </c>
      <c r="V3230" s="22">
        <v>8</v>
      </c>
      <c r="W3230" s="22">
        <v>2</v>
      </c>
      <c r="X3230" s="22">
        <v>1</v>
      </c>
    </row>
    <row r="3231" spans="19:24">
      <c r="S3231" s="22" t="s">
        <v>2134</v>
      </c>
      <c r="T3231" s="22">
        <v>4</v>
      </c>
      <c r="U3231" s="22">
        <v>1</v>
      </c>
      <c r="V3231" s="22">
        <v>8</v>
      </c>
      <c r="W3231" s="22">
        <v>2</v>
      </c>
      <c r="X3231" s="22">
        <v>2</v>
      </c>
    </row>
    <row r="3232" spans="19:24">
      <c r="S3232" s="22" t="s">
        <v>2134</v>
      </c>
      <c r="T3232" s="22">
        <v>4</v>
      </c>
      <c r="U3232" s="22">
        <v>1</v>
      </c>
      <c r="V3232" s="22">
        <v>8</v>
      </c>
      <c r="W3232" s="22">
        <v>2</v>
      </c>
      <c r="X3232" s="22">
        <v>3</v>
      </c>
    </row>
    <row r="3233" spans="19:24">
      <c r="S3233" s="22" t="s">
        <v>2134</v>
      </c>
      <c r="T3233" s="22">
        <v>4</v>
      </c>
      <c r="U3233" s="22">
        <v>1</v>
      </c>
      <c r="V3233" s="22">
        <v>8</v>
      </c>
      <c r="W3233" s="22">
        <v>2</v>
      </c>
      <c r="X3233" s="22">
        <v>4</v>
      </c>
    </row>
    <row r="3234" spans="19:24">
      <c r="S3234" s="22" t="s">
        <v>2134</v>
      </c>
      <c r="T3234" s="22">
        <v>4</v>
      </c>
      <c r="U3234" s="22">
        <v>1</v>
      </c>
      <c r="V3234" s="22">
        <v>8</v>
      </c>
      <c r="W3234" s="22">
        <v>3</v>
      </c>
      <c r="X3234" s="22">
        <v>1</v>
      </c>
    </row>
    <row r="3235" spans="19:24">
      <c r="S3235" s="22" t="s">
        <v>2134</v>
      </c>
      <c r="T3235" s="22">
        <v>4</v>
      </c>
      <c r="U3235" s="22">
        <v>1</v>
      </c>
      <c r="V3235" s="22">
        <v>8</v>
      </c>
      <c r="W3235" s="22">
        <v>3</v>
      </c>
      <c r="X3235" s="22">
        <v>2</v>
      </c>
    </row>
    <row r="3236" spans="19:24">
      <c r="S3236" s="22" t="s">
        <v>2134</v>
      </c>
      <c r="T3236" s="22">
        <v>4</v>
      </c>
      <c r="U3236" s="22">
        <v>1</v>
      </c>
      <c r="V3236" s="22">
        <v>8</v>
      </c>
      <c r="W3236" s="22">
        <v>3</v>
      </c>
      <c r="X3236" s="22">
        <v>3</v>
      </c>
    </row>
    <row r="3237" spans="19:24">
      <c r="S3237" s="22" t="s">
        <v>2134</v>
      </c>
      <c r="T3237" s="22">
        <v>4</v>
      </c>
      <c r="U3237" s="22">
        <v>1</v>
      </c>
      <c r="V3237" s="22">
        <v>8</v>
      </c>
      <c r="W3237" s="22">
        <v>3</v>
      </c>
      <c r="X3237" s="22">
        <v>4</v>
      </c>
    </row>
    <row r="3238" spans="19:24">
      <c r="S3238" s="22" t="s">
        <v>2134</v>
      </c>
      <c r="T3238" s="22">
        <v>4</v>
      </c>
      <c r="U3238" s="22">
        <v>1</v>
      </c>
      <c r="V3238" s="22">
        <v>8</v>
      </c>
      <c r="W3238" s="22">
        <v>4</v>
      </c>
      <c r="X3238" s="22">
        <v>1</v>
      </c>
    </row>
    <row r="3239" spans="19:24">
      <c r="S3239" s="22" t="s">
        <v>2134</v>
      </c>
      <c r="T3239" s="22">
        <v>4</v>
      </c>
      <c r="U3239" s="22">
        <v>1</v>
      </c>
      <c r="V3239" s="22">
        <v>8</v>
      </c>
      <c r="W3239" s="22">
        <v>4</v>
      </c>
      <c r="X3239" s="22">
        <v>2</v>
      </c>
    </row>
    <row r="3240" spans="19:24">
      <c r="S3240" s="22" t="s">
        <v>2134</v>
      </c>
      <c r="T3240" s="22">
        <v>4</v>
      </c>
      <c r="U3240" s="22">
        <v>1</v>
      </c>
      <c r="V3240" s="22">
        <v>8</v>
      </c>
      <c r="W3240" s="22">
        <v>4</v>
      </c>
      <c r="X3240" s="22">
        <v>3</v>
      </c>
    </row>
    <row r="3241" spans="19:24">
      <c r="S3241" s="22" t="s">
        <v>2134</v>
      </c>
      <c r="T3241" s="22">
        <v>4</v>
      </c>
      <c r="U3241" s="22">
        <v>1</v>
      </c>
      <c r="V3241" s="22">
        <v>8</v>
      </c>
      <c r="W3241" s="22">
        <v>4</v>
      </c>
      <c r="X3241" s="22">
        <v>4</v>
      </c>
    </row>
    <row r="3242" spans="19:24">
      <c r="S3242" s="22" t="s">
        <v>2134</v>
      </c>
      <c r="T3242" s="22">
        <v>4</v>
      </c>
      <c r="U3242" s="22">
        <v>1</v>
      </c>
      <c r="V3242" s="22">
        <v>8</v>
      </c>
      <c r="W3242" s="22">
        <v>5</v>
      </c>
      <c r="X3242" s="22">
        <v>1</v>
      </c>
    </row>
    <row r="3243" spans="19:24">
      <c r="S3243" s="22" t="s">
        <v>2134</v>
      </c>
      <c r="T3243" s="22">
        <v>4</v>
      </c>
      <c r="U3243" s="22">
        <v>1</v>
      </c>
      <c r="V3243" s="22">
        <v>8</v>
      </c>
      <c r="W3243" s="22">
        <v>5</v>
      </c>
      <c r="X3243" s="22">
        <v>2</v>
      </c>
    </row>
    <row r="3244" spans="19:24">
      <c r="S3244" s="22" t="s">
        <v>2134</v>
      </c>
      <c r="T3244" s="22">
        <v>4</v>
      </c>
      <c r="U3244" s="22">
        <v>1</v>
      </c>
      <c r="V3244" s="22">
        <v>8</v>
      </c>
      <c r="W3244" s="22">
        <v>5</v>
      </c>
      <c r="X3244" s="22">
        <v>3</v>
      </c>
    </row>
    <row r="3245" spans="19:24">
      <c r="S3245" s="22" t="s">
        <v>2134</v>
      </c>
      <c r="T3245" s="22">
        <v>4</v>
      </c>
      <c r="U3245" s="22">
        <v>1</v>
      </c>
      <c r="V3245" s="22">
        <v>8</v>
      </c>
      <c r="W3245" s="22">
        <v>5</v>
      </c>
      <c r="X3245" s="22">
        <v>4</v>
      </c>
    </row>
    <row r="3246" spans="19:24">
      <c r="S3246" s="22" t="s">
        <v>2134</v>
      </c>
      <c r="T3246" s="22">
        <v>4</v>
      </c>
      <c r="U3246" s="22">
        <v>1</v>
      </c>
      <c r="V3246" s="22">
        <v>8</v>
      </c>
      <c r="W3246" s="22">
        <v>6</v>
      </c>
      <c r="X3246" s="22">
        <v>1</v>
      </c>
    </row>
    <row r="3247" spans="19:24">
      <c r="S3247" s="22" t="s">
        <v>2134</v>
      </c>
      <c r="T3247" s="22">
        <v>4</v>
      </c>
      <c r="U3247" s="22">
        <v>1</v>
      </c>
      <c r="V3247" s="22">
        <v>8</v>
      </c>
      <c r="W3247" s="22">
        <v>6</v>
      </c>
      <c r="X3247" s="22">
        <v>2</v>
      </c>
    </row>
    <row r="3248" spans="19:24">
      <c r="S3248" s="22" t="s">
        <v>2134</v>
      </c>
      <c r="T3248" s="22">
        <v>4</v>
      </c>
      <c r="U3248" s="22">
        <v>1</v>
      </c>
      <c r="V3248" s="22">
        <v>8</v>
      </c>
      <c r="W3248" s="22">
        <v>6</v>
      </c>
      <c r="X3248" s="22">
        <v>3</v>
      </c>
    </row>
    <row r="3249" spans="19:24">
      <c r="S3249" s="22" t="s">
        <v>2134</v>
      </c>
      <c r="T3249" s="22">
        <v>4</v>
      </c>
      <c r="U3249" s="22">
        <v>1</v>
      </c>
      <c r="V3249" s="22">
        <v>8</v>
      </c>
      <c r="W3249" s="22">
        <v>6</v>
      </c>
      <c r="X3249" s="22">
        <v>4</v>
      </c>
    </row>
    <row r="3250" spans="19:24">
      <c r="S3250" s="22" t="s">
        <v>2134</v>
      </c>
      <c r="T3250" s="22">
        <v>4</v>
      </c>
      <c r="U3250" s="22">
        <v>1</v>
      </c>
      <c r="V3250" s="22">
        <v>8</v>
      </c>
      <c r="W3250" s="22">
        <v>7</v>
      </c>
      <c r="X3250" s="22">
        <v>1</v>
      </c>
    </row>
    <row r="3251" spans="19:24">
      <c r="S3251" s="22" t="s">
        <v>2134</v>
      </c>
      <c r="T3251" s="22">
        <v>4</v>
      </c>
      <c r="U3251" s="22">
        <v>1</v>
      </c>
      <c r="V3251" s="22">
        <v>8</v>
      </c>
      <c r="W3251" s="22">
        <v>7</v>
      </c>
      <c r="X3251" s="22">
        <v>2</v>
      </c>
    </row>
    <row r="3252" spans="19:24">
      <c r="S3252" s="22" t="s">
        <v>2134</v>
      </c>
      <c r="T3252" s="22">
        <v>4</v>
      </c>
      <c r="U3252" s="22">
        <v>1</v>
      </c>
      <c r="V3252" s="22">
        <v>8</v>
      </c>
      <c r="W3252" s="22">
        <v>7</v>
      </c>
      <c r="X3252" s="22">
        <v>3</v>
      </c>
    </row>
    <row r="3253" spans="19:24">
      <c r="S3253" s="22" t="s">
        <v>2134</v>
      </c>
      <c r="T3253" s="22">
        <v>4</v>
      </c>
      <c r="U3253" s="22">
        <v>1</v>
      </c>
      <c r="V3253" s="22">
        <v>8</v>
      </c>
      <c r="W3253" s="22">
        <v>7</v>
      </c>
      <c r="X3253" s="22">
        <v>4</v>
      </c>
    </row>
    <row r="3254" spans="19:24">
      <c r="S3254" s="22" t="s">
        <v>2134</v>
      </c>
      <c r="T3254" s="22">
        <v>4</v>
      </c>
      <c r="U3254" s="22">
        <v>1</v>
      </c>
      <c r="V3254" s="22">
        <v>9</v>
      </c>
      <c r="W3254" s="22">
        <v>1</v>
      </c>
      <c r="X3254" s="22">
        <v>1</v>
      </c>
    </row>
    <row r="3255" spans="19:24">
      <c r="S3255" s="22" t="s">
        <v>2134</v>
      </c>
      <c r="T3255" s="22">
        <v>4</v>
      </c>
      <c r="U3255" s="22">
        <v>1</v>
      </c>
      <c r="V3255" s="22">
        <v>9</v>
      </c>
      <c r="W3255" s="22">
        <v>1</v>
      </c>
      <c r="X3255" s="22">
        <v>2</v>
      </c>
    </row>
    <row r="3256" spans="19:24">
      <c r="S3256" s="22" t="s">
        <v>2134</v>
      </c>
      <c r="T3256" s="22">
        <v>4</v>
      </c>
      <c r="U3256" s="22">
        <v>1</v>
      </c>
      <c r="V3256" s="22">
        <v>9</v>
      </c>
      <c r="W3256" s="22">
        <v>1</v>
      </c>
      <c r="X3256" s="22">
        <v>3</v>
      </c>
    </row>
    <row r="3257" spans="19:24">
      <c r="S3257" s="22" t="s">
        <v>2134</v>
      </c>
      <c r="T3257" s="22">
        <v>4</v>
      </c>
      <c r="U3257" s="22">
        <v>1</v>
      </c>
      <c r="V3257" s="22">
        <v>9</v>
      </c>
      <c r="W3257" s="22">
        <v>1</v>
      </c>
      <c r="X3257" s="22">
        <v>4</v>
      </c>
    </row>
    <row r="3258" spans="19:24">
      <c r="S3258" s="22" t="s">
        <v>2134</v>
      </c>
      <c r="T3258" s="22">
        <v>4</v>
      </c>
      <c r="U3258" s="22">
        <v>1</v>
      </c>
      <c r="V3258" s="22">
        <v>9</v>
      </c>
      <c r="W3258" s="22">
        <v>2</v>
      </c>
      <c r="X3258" s="22">
        <v>1</v>
      </c>
    </row>
    <row r="3259" spans="19:24">
      <c r="S3259" s="22" t="s">
        <v>2134</v>
      </c>
      <c r="T3259" s="22">
        <v>4</v>
      </c>
      <c r="U3259" s="22">
        <v>1</v>
      </c>
      <c r="V3259" s="22">
        <v>9</v>
      </c>
      <c r="W3259" s="22">
        <v>2</v>
      </c>
      <c r="X3259" s="22">
        <v>2</v>
      </c>
    </row>
    <row r="3260" spans="19:24">
      <c r="S3260" s="22" t="s">
        <v>2134</v>
      </c>
      <c r="T3260" s="22">
        <v>4</v>
      </c>
      <c r="U3260" s="22">
        <v>1</v>
      </c>
      <c r="V3260" s="22">
        <v>9</v>
      </c>
      <c r="W3260" s="22">
        <v>2</v>
      </c>
      <c r="X3260" s="22">
        <v>3</v>
      </c>
    </row>
    <row r="3261" spans="19:24">
      <c r="S3261" s="22" t="s">
        <v>2134</v>
      </c>
      <c r="T3261" s="22">
        <v>4</v>
      </c>
      <c r="U3261" s="22">
        <v>1</v>
      </c>
      <c r="V3261" s="22">
        <v>9</v>
      </c>
      <c r="W3261" s="22">
        <v>2</v>
      </c>
      <c r="X3261" s="22">
        <v>4</v>
      </c>
    </row>
    <row r="3262" spans="19:24">
      <c r="S3262" s="22" t="s">
        <v>2134</v>
      </c>
      <c r="T3262" s="22">
        <v>4</v>
      </c>
      <c r="U3262" s="22">
        <v>1</v>
      </c>
      <c r="V3262" s="22">
        <v>9</v>
      </c>
      <c r="W3262" s="22">
        <v>3</v>
      </c>
      <c r="X3262" s="22">
        <v>1</v>
      </c>
    </row>
    <row r="3263" spans="19:24">
      <c r="S3263" s="22" t="s">
        <v>2134</v>
      </c>
      <c r="T3263" s="22">
        <v>4</v>
      </c>
      <c r="U3263" s="22">
        <v>1</v>
      </c>
      <c r="V3263" s="22">
        <v>9</v>
      </c>
      <c r="W3263" s="22">
        <v>3</v>
      </c>
      <c r="X3263" s="22">
        <v>2</v>
      </c>
    </row>
    <row r="3264" spans="19:24">
      <c r="S3264" s="22" t="s">
        <v>2134</v>
      </c>
      <c r="T3264" s="22">
        <v>4</v>
      </c>
      <c r="U3264" s="22">
        <v>1</v>
      </c>
      <c r="V3264" s="22">
        <v>9</v>
      </c>
      <c r="W3264" s="22">
        <v>3</v>
      </c>
      <c r="X3264" s="22">
        <v>3</v>
      </c>
    </row>
    <row r="3265" spans="19:24">
      <c r="S3265" s="22" t="s">
        <v>2134</v>
      </c>
      <c r="T3265" s="22">
        <v>4</v>
      </c>
      <c r="U3265" s="22">
        <v>1</v>
      </c>
      <c r="V3265" s="22">
        <v>9</v>
      </c>
      <c r="W3265" s="22">
        <v>3</v>
      </c>
      <c r="X3265" s="22">
        <v>4</v>
      </c>
    </row>
    <row r="3266" spans="19:24">
      <c r="S3266" s="22" t="s">
        <v>2134</v>
      </c>
      <c r="T3266" s="22">
        <v>4</v>
      </c>
      <c r="U3266" s="22">
        <v>1</v>
      </c>
      <c r="V3266" s="22">
        <v>9</v>
      </c>
      <c r="W3266" s="22">
        <v>4</v>
      </c>
      <c r="X3266" s="22">
        <v>1</v>
      </c>
    </row>
    <row r="3267" spans="19:24">
      <c r="S3267" s="22" t="s">
        <v>2134</v>
      </c>
      <c r="T3267" s="22">
        <v>4</v>
      </c>
      <c r="U3267" s="22">
        <v>1</v>
      </c>
      <c r="V3267" s="22">
        <v>9</v>
      </c>
      <c r="W3267" s="22">
        <v>4</v>
      </c>
      <c r="X3267" s="22">
        <v>2</v>
      </c>
    </row>
    <row r="3268" spans="19:24">
      <c r="S3268" s="22" t="s">
        <v>2134</v>
      </c>
      <c r="T3268" s="22">
        <v>4</v>
      </c>
      <c r="U3268" s="22">
        <v>1</v>
      </c>
      <c r="V3268" s="22">
        <v>9</v>
      </c>
      <c r="W3268" s="22">
        <v>4</v>
      </c>
      <c r="X3268" s="22">
        <v>3</v>
      </c>
    </row>
    <row r="3269" spans="19:24">
      <c r="S3269" s="22" t="s">
        <v>2134</v>
      </c>
      <c r="T3269" s="22">
        <v>4</v>
      </c>
      <c r="U3269" s="22">
        <v>1</v>
      </c>
      <c r="V3269" s="22">
        <v>9</v>
      </c>
      <c r="W3269" s="22">
        <v>4</v>
      </c>
      <c r="X3269" s="22">
        <v>4</v>
      </c>
    </row>
    <row r="3270" spans="19:24">
      <c r="S3270" s="22" t="s">
        <v>2134</v>
      </c>
      <c r="T3270" s="22">
        <v>4</v>
      </c>
      <c r="U3270" s="22">
        <v>1</v>
      </c>
      <c r="V3270" s="22">
        <v>9</v>
      </c>
      <c r="W3270" s="22">
        <v>5</v>
      </c>
      <c r="X3270" s="22">
        <v>1</v>
      </c>
    </row>
    <row r="3271" spans="19:24">
      <c r="S3271" s="22" t="s">
        <v>2134</v>
      </c>
      <c r="T3271" s="22">
        <v>4</v>
      </c>
      <c r="U3271" s="22">
        <v>1</v>
      </c>
      <c r="V3271" s="22">
        <v>9</v>
      </c>
      <c r="W3271" s="22">
        <v>5</v>
      </c>
      <c r="X3271" s="22">
        <v>2</v>
      </c>
    </row>
    <row r="3272" spans="19:24">
      <c r="S3272" s="22" t="s">
        <v>2134</v>
      </c>
      <c r="T3272" s="22">
        <v>4</v>
      </c>
      <c r="U3272" s="22">
        <v>1</v>
      </c>
      <c r="V3272" s="22">
        <v>9</v>
      </c>
      <c r="W3272" s="22">
        <v>5</v>
      </c>
      <c r="X3272" s="22">
        <v>3</v>
      </c>
    </row>
    <row r="3273" spans="19:24">
      <c r="S3273" s="22" t="s">
        <v>2134</v>
      </c>
      <c r="T3273" s="22">
        <v>4</v>
      </c>
      <c r="U3273" s="22">
        <v>1</v>
      </c>
      <c r="V3273" s="22">
        <v>9</v>
      </c>
      <c r="W3273" s="22">
        <v>5</v>
      </c>
      <c r="X3273" s="22">
        <v>4</v>
      </c>
    </row>
    <row r="3274" spans="19:24">
      <c r="S3274" s="22" t="s">
        <v>2134</v>
      </c>
      <c r="T3274" s="22">
        <v>4</v>
      </c>
      <c r="U3274" s="22">
        <v>1</v>
      </c>
      <c r="V3274" s="22">
        <v>9</v>
      </c>
      <c r="W3274" s="22">
        <v>6</v>
      </c>
      <c r="X3274" s="22">
        <v>1</v>
      </c>
    </row>
    <row r="3275" spans="19:24">
      <c r="S3275" s="22" t="s">
        <v>2134</v>
      </c>
      <c r="T3275" s="22">
        <v>4</v>
      </c>
      <c r="U3275" s="22">
        <v>1</v>
      </c>
      <c r="V3275" s="22">
        <v>9</v>
      </c>
      <c r="W3275" s="22">
        <v>6</v>
      </c>
      <c r="X3275" s="22">
        <v>2</v>
      </c>
    </row>
    <row r="3276" spans="19:24">
      <c r="S3276" s="22" t="s">
        <v>2134</v>
      </c>
      <c r="T3276" s="22">
        <v>4</v>
      </c>
      <c r="U3276" s="22">
        <v>1</v>
      </c>
      <c r="V3276" s="22">
        <v>9</v>
      </c>
      <c r="W3276" s="22">
        <v>6</v>
      </c>
      <c r="X3276" s="22">
        <v>3</v>
      </c>
    </row>
    <row r="3277" spans="19:24">
      <c r="S3277" s="22" t="s">
        <v>2134</v>
      </c>
      <c r="T3277" s="22">
        <v>4</v>
      </c>
      <c r="U3277" s="22">
        <v>1</v>
      </c>
      <c r="V3277" s="22">
        <v>9</v>
      </c>
      <c r="W3277" s="22">
        <v>6</v>
      </c>
      <c r="X3277" s="22">
        <v>4</v>
      </c>
    </row>
    <row r="3278" spans="19:24">
      <c r="S3278" s="22" t="s">
        <v>2134</v>
      </c>
      <c r="T3278" s="22">
        <v>4</v>
      </c>
      <c r="U3278" s="22">
        <v>1</v>
      </c>
      <c r="V3278" s="22">
        <v>9</v>
      </c>
      <c r="W3278" s="22">
        <v>7</v>
      </c>
      <c r="X3278" s="22">
        <v>1</v>
      </c>
    </row>
    <row r="3279" spans="19:24">
      <c r="S3279" s="22" t="s">
        <v>2134</v>
      </c>
      <c r="T3279" s="22">
        <v>4</v>
      </c>
      <c r="U3279" s="22">
        <v>1</v>
      </c>
      <c r="V3279" s="22">
        <v>9</v>
      </c>
      <c r="W3279" s="22">
        <v>7</v>
      </c>
      <c r="X3279" s="22">
        <v>2</v>
      </c>
    </row>
    <row r="3280" spans="19:24">
      <c r="S3280" s="22" t="s">
        <v>2134</v>
      </c>
      <c r="T3280" s="22">
        <v>4</v>
      </c>
      <c r="U3280" s="22">
        <v>1</v>
      </c>
      <c r="V3280" s="22">
        <v>9</v>
      </c>
      <c r="W3280" s="22">
        <v>7</v>
      </c>
      <c r="X3280" s="22">
        <v>3</v>
      </c>
    </row>
    <row r="3281" spans="19:24">
      <c r="S3281" s="22" t="s">
        <v>2134</v>
      </c>
      <c r="T3281" s="22">
        <v>4</v>
      </c>
      <c r="U3281" s="22">
        <v>1</v>
      </c>
      <c r="V3281" s="22">
        <v>9</v>
      </c>
      <c r="W3281" s="22">
        <v>7</v>
      </c>
      <c r="X3281" s="22">
        <v>4</v>
      </c>
    </row>
    <row r="3282" spans="19:24">
      <c r="S3282" s="22" t="s">
        <v>2647</v>
      </c>
      <c r="T3282" s="22">
        <v>4</v>
      </c>
      <c r="U3282" s="22">
        <v>2</v>
      </c>
      <c r="V3282" s="22">
        <v>1</v>
      </c>
      <c r="W3282" s="22">
        <v>1</v>
      </c>
      <c r="X3282" s="22">
        <v>1</v>
      </c>
    </row>
    <row r="3283" spans="19:24">
      <c r="S3283" s="22" t="s">
        <v>2134</v>
      </c>
      <c r="T3283" s="22">
        <v>4</v>
      </c>
      <c r="U3283" s="22">
        <v>2</v>
      </c>
      <c r="V3283" s="22">
        <v>1</v>
      </c>
      <c r="W3283" s="22">
        <v>1</v>
      </c>
      <c r="X3283" s="22">
        <v>2</v>
      </c>
    </row>
    <row r="3284" spans="19:24">
      <c r="S3284" s="22" t="s">
        <v>2134</v>
      </c>
      <c r="T3284" s="22">
        <v>4</v>
      </c>
      <c r="U3284" s="22">
        <v>2</v>
      </c>
      <c r="V3284" s="22">
        <v>1</v>
      </c>
      <c r="W3284" s="22">
        <v>1</v>
      </c>
      <c r="X3284" s="22">
        <v>3</v>
      </c>
    </row>
    <row r="3285" spans="19:24">
      <c r="S3285" s="22" t="s">
        <v>2134</v>
      </c>
      <c r="T3285" s="22">
        <v>4</v>
      </c>
      <c r="U3285" s="22">
        <v>2</v>
      </c>
      <c r="V3285" s="22">
        <v>1</v>
      </c>
      <c r="W3285" s="22">
        <v>1</v>
      </c>
      <c r="X3285" s="22">
        <v>4</v>
      </c>
    </row>
    <row r="3286" spans="19:24">
      <c r="S3286" s="22" t="s">
        <v>2134</v>
      </c>
      <c r="T3286" s="22">
        <v>4</v>
      </c>
      <c r="U3286" s="22">
        <v>2</v>
      </c>
      <c r="V3286" s="22">
        <v>1</v>
      </c>
      <c r="W3286" s="22">
        <v>2</v>
      </c>
      <c r="X3286" s="22">
        <v>1</v>
      </c>
    </row>
    <row r="3287" spans="19:24">
      <c r="S3287" s="22" t="s">
        <v>2134</v>
      </c>
      <c r="T3287" s="22">
        <v>4</v>
      </c>
      <c r="U3287" s="22">
        <v>2</v>
      </c>
      <c r="V3287" s="22">
        <v>1</v>
      </c>
      <c r="W3287" s="22">
        <v>2</v>
      </c>
      <c r="X3287" s="22">
        <v>2</v>
      </c>
    </row>
    <row r="3288" spans="19:24">
      <c r="S3288" s="22" t="s">
        <v>2134</v>
      </c>
      <c r="T3288" s="22">
        <v>4</v>
      </c>
      <c r="U3288" s="22">
        <v>2</v>
      </c>
      <c r="V3288" s="22">
        <v>1</v>
      </c>
      <c r="W3288" s="22">
        <v>2</v>
      </c>
      <c r="X3288" s="22">
        <v>3</v>
      </c>
    </row>
    <row r="3289" spans="19:24">
      <c r="S3289" s="22" t="s">
        <v>2134</v>
      </c>
      <c r="T3289" s="22">
        <v>4</v>
      </c>
      <c r="U3289" s="22">
        <v>2</v>
      </c>
      <c r="V3289" s="22">
        <v>1</v>
      </c>
      <c r="W3289" s="22">
        <v>2</v>
      </c>
      <c r="X3289" s="22">
        <v>4</v>
      </c>
    </row>
    <row r="3290" spans="19:24">
      <c r="S3290" s="22" t="s">
        <v>2134</v>
      </c>
      <c r="T3290" s="22">
        <v>4</v>
      </c>
      <c r="U3290" s="22">
        <v>2</v>
      </c>
      <c r="V3290" s="22">
        <v>1</v>
      </c>
      <c r="W3290" s="22">
        <v>3</v>
      </c>
      <c r="X3290" s="22">
        <v>1</v>
      </c>
    </row>
    <row r="3291" spans="19:24">
      <c r="S3291" s="22" t="s">
        <v>2134</v>
      </c>
      <c r="T3291" s="22">
        <v>4</v>
      </c>
      <c r="U3291" s="22">
        <v>2</v>
      </c>
      <c r="V3291" s="22">
        <v>1</v>
      </c>
      <c r="W3291" s="22">
        <v>3</v>
      </c>
      <c r="X3291" s="22">
        <v>2</v>
      </c>
    </row>
    <row r="3292" spans="19:24">
      <c r="S3292" s="22" t="s">
        <v>2134</v>
      </c>
      <c r="T3292" s="22">
        <v>4</v>
      </c>
      <c r="U3292" s="22">
        <v>2</v>
      </c>
      <c r="V3292" s="22">
        <v>1</v>
      </c>
      <c r="W3292" s="22">
        <v>3</v>
      </c>
      <c r="X3292" s="22">
        <v>3</v>
      </c>
    </row>
    <row r="3293" spans="19:24">
      <c r="S3293" s="22" t="s">
        <v>2134</v>
      </c>
      <c r="T3293" s="22">
        <v>4</v>
      </c>
      <c r="U3293" s="22">
        <v>2</v>
      </c>
      <c r="V3293" s="22">
        <v>1</v>
      </c>
      <c r="W3293" s="22">
        <v>3</v>
      </c>
      <c r="X3293" s="22">
        <v>4</v>
      </c>
    </row>
    <row r="3294" spans="19:24">
      <c r="S3294" s="22" t="s">
        <v>2134</v>
      </c>
      <c r="T3294" s="22">
        <v>4</v>
      </c>
      <c r="U3294" s="22">
        <v>2</v>
      </c>
      <c r="V3294" s="22">
        <v>1</v>
      </c>
      <c r="W3294" s="22">
        <v>4</v>
      </c>
      <c r="X3294" s="22">
        <v>1</v>
      </c>
    </row>
    <row r="3295" spans="19:24">
      <c r="S3295" s="22" t="s">
        <v>2134</v>
      </c>
      <c r="T3295" s="22">
        <v>4</v>
      </c>
      <c r="U3295" s="22">
        <v>2</v>
      </c>
      <c r="V3295" s="22">
        <v>1</v>
      </c>
      <c r="W3295" s="22">
        <v>4</v>
      </c>
      <c r="X3295" s="22">
        <v>2</v>
      </c>
    </row>
    <row r="3296" spans="19:24">
      <c r="S3296" s="22" t="s">
        <v>2134</v>
      </c>
      <c r="T3296" s="22">
        <v>4</v>
      </c>
      <c r="U3296" s="22">
        <v>2</v>
      </c>
      <c r="V3296" s="22">
        <v>1</v>
      </c>
      <c r="W3296" s="22">
        <v>4</v>
      </c>
      <c r="X3296" s="22">
        <v>3</v>
      </c>
    </row>
    <row r="3297" spans="19:24">
      <c r="S3297" s="22" t="s">
        <v>2134</v>
      </c>
      <c r="T3297" s="22">
        <v>4</v>
      </c>
      <c r="U3297" s="22">
        <v>2</v>
      </c>
      <c r="V3297" s="22">
        <v>1</v>
      </c>
      <c r="W3297" s="22">
        <v>4</v>
      </c>
      <c r="X3297" s="22">
        <v>4</v>
      </c>
    </row>
    <row r="3298" spans="19:24">
      <c r="S3298" s="22" t="s">
        <v>2134</v>
      </c>
      <c r="T3298" s="22">
        <v>4</v>
      </c>
      <c r="U3298" s="22">
        <v>2</v>
      </c>
      <c r="V3298" s="22">
        <v>1</v>
      </c>
      <c r="W3298" s="22">
        <v>5</v>
      </c>
      <c r="X3298" s="22">
        <v>1</v>
      </c>
    </row>
    <row r="3299" spans="19:24">
      <c r="S3299" s="22" t="s">
        <v>2134</v>
      </c>
      <c r="T3299" s="22">
        <v>4</v>
      </c>
      <c r="U3299" s="22">
        <v>2</v>
      </c>
      <c r="V3299" s="22">
        <v>1</v>
      </c>
      <c r="W3299" s="22">
        <v>5</v>
      </c>
      <c r="X3299" s="22">
        <v>2</v>
      </c>
    </row>
    <row r="3300" spans="19:24">
      <c r="S3300" s="22" t="s">
        <v>2134</v>
      </c>
      <c r="T3300" s="22">
        <v>4</v>
      </c>
      <c r="U3300" s="22">
        <v>2</v>
      </c>
      <c r="V3300" s="22">
        <v>1</v>
      </c>
      <c r="W3300" s="22">
        <v>5</v>
      </c>
      <c r="X3300" s="22">
        <v>3</v>
      </c>
    </row>
    <row r="3301" spans="19:24">
      <c r="S3301" s="22" t="s">
        <v>2134</v>
      </c>
      <c r="T3301" s="22">
        <v>4</v>
      </c>
      <c r="U3301" s="22">
        <v>2</v>
      </c>
      <c r="V3301" s="22">
        <v>1</v>
      </c>
      <c r="W3301" s="22">
        <v>5</v>
      </c>
      <c r="X3301" s="22">
        <v>4</v>
      </c>
    </row>
    <row r="3302" spans="19:24">
      <c r="S3302" s="22" t="s">
        <v>2134</v>
      </c>
      <c r="T3302" s="22">
        <v>4</v>
      </c>
      <c r="U3302" s="22">
        <v>2</v>
      </c>
      <c r="V3302" s="22">
        <v>1</v>
      </c>
      <c r="W3302" s="22">
        <v>6</v>
      </c>
      <c r="X3302" s="22">
        <v>1</v>
      </c>
    </row>
    <row r="3303" spans="19:24">
      <c r="S3303" s="22" t="s">
        <v>2134</v>
      </c>
      <c r="T3303" s="22">
        <v>4</v>
      </c>
      <c r="U3303" s="22">
        <v>2</v>
      </c>
      <c r="V3303" s="22">
        <v>1</v>
      </c>
      <c r="W3303" s="22">
        <v>6</v>
      </c>
      <c r="X3303" s="22">
        <v>2</v>
      </c>
    </row>
    <row r="3304" spans="19:24">
      <c r="S3304" s="22" t="s">
        <v>2134</v>
      </c>
      <c r="T3304" s="22">
        <v>4</v>
      </c>
      <c r="U3304" s="22">
        <v>2</v>
      </c>
      <c r="V3304" s="22">
        <v>1</v>
      </c>
      <c r="W3304" s="22">
        <v>6</v>
      </c>
      <c r="X3304" s="22">
        <v>3</v>
      </c>
    </row>
    <row r="3305" spans="19:24">
      <c r="S3305" s="22" t="s">
        <v>2134</v>
      </c>
      <c r="T3305" s="22">
        <v>4</v>
      </c>
      <c r="U3305" s="22">
        <v>2</v>
      </c>
      <c r="V3305" s="22">
        <v>1</v>
      </c>
      <c r="W3305" s="22">
        <v>6</v>
      </c>
      <c r="X3305" s="22">
        <v>4</v>
      </c>
    </row>
    <row r="3306" spans="19:24">
      <c r="S3306" s="22" t="s">
        <v>2134</v>
      </c>
      <c r="T3306" s="22">
        <v>4</v>
      </c>
      <c r="U3306" s="22">
        <v>2</v>
      </c>
      <c r="V3306" s="22">
        <v>1</v>
      </c>
      <c r="W3306" s="22">
        <v>7</v>
      </c>
      <c r="X3306" s="22">
        <v>1</v>
      </c>
    </row>
    <row r="3307" spans="19:24">
      <c r="S3307" s="22" t="s">
        <v>2134</v>
      </c>
      <c r="T3307" s="22">
        <v>4</v>
      </c>
      <c r="U3307" s="22">
        <v>2</v>
      </c>
      <c r="V3307" s="22">
        <v>1</v>
      </c>
      <c r="W3307" s="22">
        <v>7</v>
      </c>
      <c r="X3307" s="22">
        <v>2</v>
      </c>
    </row>
    <row r="3308" spans="19:24">
      <c r="S3308" s="22" t="s">
        <v>2134</v>
      </c>
      <c r="T3308" s="22">
        <v>4</v>
      </c>
      <c r="U3308" s="22">
        <v>2</v>
      </c>
      <c r="V3308" s="22">
        <v>1</v>
      </c>
      <c r="W3308" s="22">
        <v>7</v>
      </c>
      <c r="X3308" s="22">
        <v>3</v>
      </c>
    </row>
    <row r="3309" spans="19:24">
      <c r="S3309" s="22" t="s">
        <v>2134</v>
      </c>
      <c r="T3309" s="22">
        <v>4</v>
      </c>
      <c r="U3309" s="22">
        <v>2</v>
      </c>
      <c r="V3309" s="22">
        <v>1</v>
      </c>
      <c r="W3309" s="22">
        <v>7</v>
      </c>
      <c r="X3309" s="22">
        <v>4</v>
      </c>
    </row>
    <row r="3310" spans="19:24">
      <c r="S3310" s="22" t="s">
        <v>2134</v>
      </c>
      <c r="T3310" s="22">
        <v>4</v>
      </c>
      <c r="U3310" s="22">
        <v>2</v>
      </c>
      <c r="V3310" s="22">
        <v>2</v>
      </c>
      <c r="W3310" s="22">
        <v>1</v>
      </c>
      <c r="X3310" s="22">
        <v>1</v>
      </c>
    </row>
    <row r="3311" spans="19:24">
      <c r="S3311" s="22" t="s">
        <v>2134</v>
      </c>
      <c r="T3311" s="22">
        <v>4</v>
      </c>
      <c r="U3311" s="22">
        <v>2</v>
      </c>
      <c r="V3311" s="22">
        <v>2</v>
      </c>
      <c r="W3311" s="22">
        <v>1</v>
      </c>
      <c r="X3311" s="22">
        <v>2</v>
      </c>
    </row>
    <row r="3312" spans="19:24">
      <c r="S3312" s="22" t="s">
        <v>2134</v>
      </c>
      <c r="T3312" s="22">
        <v>4</v>
      </c>
      <c r="U3312" s="22">
        <v>2</v>
      </c>
      <c r="V3312" s="22">
        <v>2</v>
      </c>
      <c r="W3312" s="22">
        <v>1</v>
      </c>
      <c r="X3312" s="22">
        <v>3</v>
      </c>
    </row>
    <row r="3313" spans="19:24">
      <c r="S3313" s="22" t="s">
        <v>2134</v>
      </c>
      <c r="T3313" s="22">
        <v>4</v>
      </c>
      <c r="U3313" s="22">
        <v>2</v>
      </c>
      <c r="V3313" s="22">
        <v>2</v>
      </c>
      <c r="W3313" s="22">
        <v>1</v>
      </c>
      <c r="X3313" s="22">
        <v>4</v>
      </c>
    </row>
    <row r="3314" spans="19:24">
      <c r="S3314" s="22" t="s">
        <v>2813</v>
      </c>
      <c r="T3314" s="22">
        <v>4</v>
      </c>
      <c r="U3314" s="22">
        <v>2</v>
      </c>
      <c r="V3314" s="22">
        <v>2</v>
      </c>
      <c r="W3314" s="22">
        <v>2</v>
      </c>
      <c r="X3314" s="22">
        <v>1</v>
      </c>
    </row>
    <row r="3315" spans="19:24">
      <c r="S3315" s="22" t="s">
        <v>2134</v>
      </c>
      <c r="T3315" s="22">
        <v>4</v>
      </c>
      <c r="U3315" s="22">
        <v>2</v>
      </c>
      <c r="V3315" s="22">
        <v>2</v>
      </c>
      <c r="W3315" s="22">
        <v>2</v>
      </c>
      <c r="X3315" s="22">
        <v>2</v>
      </c>
    </row>
    <row r="3316" spans="19:24">
      <c r="S3316" s="22" t="s">
        <v>2134</v>
      </c>
      <c r="T3316" s="22">
        <v>4</v>
      </c>
      <c r="U3316" s="22">
        <v>2</v>
      </c>
      <c r="V3316" s="22">
        <v>2</v>
      </c>
      <c r="W3316" s="22">
        <v>2</v>
      </c>
      <c r="X3316" s="22">
        <v>3</v>
      </c>
    </row>
    <row r="3317" spans="19:24">
      <c r="S3317" s="22" t="s">
        <v>2134</v>
      </c>
      <c r="T3317" s="22">
        <v>4</v>
      </c>
      <c r="U3317" s="22">
        <v>2</v>
      </c>
      <c r="V3317" s="22">
        <v>2</v>
      </c>
      <c r="W3317" s="22">
        <v>2</v>
      </c>
      <c r="X3317" s="22">
        <v>4</v>
      </c>
    </row>
    <row r="3318" spans="19:24">
      <c r="S3318" s="22" t="s">
        <v>2813</v>
      </c>
      <c r="T3318" s="22">
        <v>4</v>
      </c>
      <c r="U3318" s="22">
        <v>2</v>
      </c>
      <c r="V3318" s="22">
        <v>2</v>
      </c>
      <c r="W3318" s="22">
        <v>3</v>
      </c>
      <c r="X3318" s="22">
        <v>1</v>
      </c>
    </row>
    <row r="3319" spans="19:24">
      <c r="S3319" s="22" t="s">
        <v>2134</v>
      </c>
      <c r="T3319" s="22">
        <v>4</v>
      </c>
      <c r="U3319" s="22">
        <v>2</v>
      </c>
      <c r="V3319" s="22">
        <v>2</v>
      </c>
      <c r="W3319" s="22">
        <v>3</v>
      </c>
      <c r="X3319" s="22">
        <v>2</v>
      </c>
    </row>
    <row r="3320" spans="19:24">
      <c r="S3320" s="22" t="s">
        <v>2134</v>
      </c>
      <c r="T3320" s="22">
        <v>4</v>
      </c>
      <c r="U3320" s="22">
        <v>2</v>
      </c>
      <c r="V3320" s="22">
        <v>2</v>
      </c>
      <c r="W3320" s="22">
        <v>3</v>
      </c>
      <c r="X3320" s="22">
        <v>3</v>
      </c>
    </row>
    <row r="3321" spans="19:24">
      <c r="S3321" s="22" t="s">
        <v>2134</v>
      </c>
      <c r="T3321" s="22">
        <v>4</v>
      </c>
      <c r="U3321" s="22">
        <v>2</v>
      </c>
      <c r="V3321" s="22">
        <v>2</v>
      </c>
      <c r="W3321" s="22">
        <v>3</v>
      </c>
      <c r="X3321" s="22">
        <v>4</v>
      </c>
    </row>
    <row r="3322" spans="19:24">
      <c r="S3322" s="22" t="s">
        <v>2813</v>
      </c>
      <c r="T3322" s="22">
        <v>4</v>
      </c>
      <c r="U3322" s="22">
        <v>2</v>
      </c>
      <c r="V3322" s="22">
        <v>2</v>
      </c>
      <c r="W3322" s="22">
        <v>4</v>
      </c>
      <c r="X3322" s="22">
        <v>1</v>
      </c>
    </row>
    <row r="3323" spans="19:24">
      <c r="S3323" s="22" t="s">
        <v>2134</v>
      </c>
      <c r="T3323" s="22">
        <v>4</v>
      </c>
      <c r="U3323" s="22">
        <v>2</v>
      </c>
      <c r="V3323" s="22">
        <v>2</v>
      </c>
      <c r="W3323" s="22">
        <v>4</v>
      </c>
      <c r="X3323" s="22">
        <v>2</v>
      </c>
    </row>
    <row r="3324" spans="19:24">
      <c r="S3324" s="22" t="s">
        <v>2134</v>
      </c>
      <c r="T3324" s="22">
        <v>4</v>
      </c>
      <c r="U3324" s="22">
        <v>2</v>
      </c>
      <c r="V3324" s="22">
        <v>2</v>
      </c>
      <c r="W3324" s="22">
        <v>4</v>
      </c>
      <c r="X3324" s="22">
        <v>3</v>
      </c>
    </row>
    <row r="3325" spans="19:24">
      <c r="S3325" s="22" t="s">
        <v>2134</v>
      </c>
      <c r="T3325" s="22">
        <v>4</v>
      </c>
      <c r="U3325" s="22">
        <v>2</v>
      </c>
      <c r="V3325" s="22">
        <v>2</v>
      </c>
      <c r="W3325" s="22">
        <v>4</v>
      </c>
      <c r="X3325" s="22">
        <v>4</v>
      </c>
    </row>
    <row r="3326" spans="19:24">
      <c r="S3326" s="22" t="s">
        <v>2813</v>
      </c>
      <c r="T3326" s="22">
        <v>4</v>
      </c>
      <c r="U3326" s="22">
        <v>2</v>
      </c>
      <c r="V3326" s="22">
        <v>2</v>
      </c>
      <c r="W3326" s="22">
        <v>5</v>
      </c>
      <c r="X3326" s="22">
        <v>1</v>
      </c>
    </row>
    <row r="3327" spans="19:24">
      <c r="S3327" s="22" t="s">
        <v>2134</v>
      </c>
      <c r="T3327" s="22">
        <v>4</v>
      </c>
      <c r="U3327" s="22">
        <v>2</v>
      </c>
      <c r="V3327" s="22">
        <v>2</v>
      </c>
      <c r="W3327" s="22">
        <v>5</v>
      </c>
      <c r="X3327" s="22">
        <v>2</v>
      </c>
    </row>
    <row r="3328" spans="19:24">
      <c r="S3328" s="22" t="s">
        <v>2134</v>
      </c>
      <c r="T3328" s="22">
        <v>4</v>
      </c>
      <c r="U3328" s="22">
        <v>2</v>
      </c>
      <c r="V3328" s="22">
        <v>2</v>
      </c>
      <c r="W3328" s="22">
        <v>5</v>
      </c>
      <c r="X3328" s="22">
        <v>3</v>
      </c>
    </row>
    <row r="3329" spans="19:24">
      <c r="S3329" s="22" t="s">
        <v>2134</v>
      </c>
      <c r="T3329" s="22">
        <v>4</v>
      </c>
      <c r="U3329" s="22">
        <v>2</v>
      </c>
      <c r="V3329" s="22">
        <v>2</v>
      </c>
      <c r="W3329" s="22">
        <v>5</v>
      </c>
      <c r="X3329" s="22">
        <v>4</v>
      </c>
    </row>
    <row r="3330" spans="19:24">
      <c r="S3330" s="22" t="s">
        <v>2813</v>
      </c>
      <c r="T3330" s="22">
        <v>4</v>
      </c>
      <c r="U3330" s="22">
        <v>2</v>
      </c>
      <c r="V3330" s="22">
        <v>2</v>
      </c>
      <c r="W3330" s="22">
        <v>6</v>
      </c>
      <c r="X3330" s="22">
        <v>1</v>
      </c>
    </row>
    <row r="3331" spans="19:24">
      <c r="S3331" s="22" t="s">
        <v>2134</v>
      </c>
      <c r="T3331" s="22">
        <v>4</v>
      </c>
      <c r="U3331" s="22">
        <v>2</v>
      </c>
      <c r="V3331" s="22">
        <v>2</v>
      </c>
      <c r="W3331" s="22">
        <v>6</v>
      </c>
      <c r="X3331" s="22">
        <v>2</v>
      </c>
    </row>
    <row r="3332" spans="19:24">
      <c r="S3332" s="22" t="s">
        <v>2134</v>
      </c>
      <c r="T3332" s="22">
        <v>4</v>
      </c>
      <c r="U3332" s="22">
        <v>2</v>
      </c>
      <c r="V3332" s="22">
        <v>2</v>
      </c>
      <c r="W3332" s="22">
        <v>6</v>
      </c>
      <c r="X3332" s="22">
        <v>3</v>
      </c>
    </row>
    <row r="3333" spans="19:24">
      <c r="S3333" s="22" t="s">
        <v>2134</v>
      </c>
      <c r="T3333" s="22">
        <v>4</v>
      </c>
      <c r="U3333" s="22">
        <v>2</v>
      </c>
      <c r="V3333" s="22">
        <v>2</v>
      </c>
      <c r="W3333" s="22">
        <v>6</v>
      </c>
      <c r="X3333" s="22">
        <v>4</v>
      </c>
    </row>
    <row r="3334" spans="19:24">
      <c r="S3334" s="22" t="s">
        <v>2813</v>
      </c>
      <c r="T3334" s="22">
        <v>4</v>
      </c>
      <c r="U3334" s="22">
        <v>2</v>
      </c>
      <c r="V3334" s="22">
        <v>2</v>
      </c>
      <c r="W3334" s="22">
        <v>7</v>
      </c>
      <c r="X3334" s="22">
        <v>1</v>
      </c>
    </row>
    <row r="3335" spans="19:24">
      <c r="S3335" s="22" t="s">
        <v>2134</v>
      </c>
      <c r="T3335" s="22">
        <v>4</v>
      </c>
      <c r="U3335" s="22">
        <v>2</v>
      </c>
      <c r="V3335" s="22">
        <v>2</v>
      </c>
      <c r="W3335" s="22">
        <v>7</v>
      </c>
      <c r="X3335" s="22">
        <v>2</v>
      </c>
    </row>
    <row r="3336" spans="19:24">
      <c r="S3336" s="22" t="s">
        <v>2134</v>
      </c>
      <c r="T3336" s="22">
        <v>4</v>
      </c>
      <c r="U3336" s="22">
        <v>2</v>
      </c>
      <c r="V3336" s="22">
        <v>2</v>
      </c>
      <c r="W3336" s="22">
        <v>7</v>
      </c>
      <c r="X3336" s="22">
        <v>3</v>
      </c>
    </row>
    <row r="3337" spans="19:24">
      <c r="S3337" s="22" t="s">
        <v>2134</v>
      </c>
      <c r="T3337" s="22">
        <v>4</v>
      </c>
      <c r="U3337" s="22">
        <v>2</v>
      </c>
      <c r="V3337" s="22">
        <v>2</v>
      </c>
      <c r="W3337" s="22">
        <v>7</v>
      </c>
      <c r="X3337" s="22">
        <v>4</v>
      </c>
    </row>
    <row r="3338" spans="19:24">
      <c r="S3338" s="22" t="s">
        <v>2134</v>
      </c>
      <c r="T3338" s="22">
        <v>4</v>
      </c>
      <c r="U3338" s="22">
        <v>2</v>
      </c>
      <c r="V3338" s="22">
        <v>3</v>
      </c>
      <c r="W3338" s="22">
        <v>1</v>
      </c>
      <c r="X3338" s="22">
        <v>1</v>
      </c>
    </row>
    <row r="3339" spans="19:24">
      <c r="S3339" s="22" t="s">
        <v>2134</v>
      </c>
      <c r="T3339" s="22">
        <v>4</v>
      </c>
      <c r="U3339" s="22">
        <v>2</v>
      </c>
      <c r="V3339" s="22">
        <v>3</v>
      </c>
      <c r="W3339" s="22">
        <v>1</v>
      </c>
      <c r="X3339" s="22">
        <v>2</v>
      </c>
    </row>
    <row r="3340" spans="19:24">
      <c r="S3340" s="22" t="s">
        <v>2134</v>
      </c>
      <c r="T3340" s="22">
        <v>4</v>
      </c>
      <c r="U3340" s="22">
        <v>2</v>
      </c>
      <c r="V3340" s="22">
        <v>3</v>
      </c>
      <c r="W3340" s="22">
        <v>1</v>
      </c>
      <c r="X3340" s="22">
        <v>3</v>
      </c>
    </row>
    <row r="3341" spans="19:24">
      <c r="S3341" s="22" t="s">
        <v>2134</v>
      </c>
      <c r="T3341" s="22">
        <v>4</v>
      </c>
      <c r="U3341" s="22">
        <v>2</v>
      </c>
      <c r="V3341" s="22">
        <v>3</v>
      </c>
      <c r="W3341" s="22">
        <v>1</v>
      </c>
      <c r="X3341" s="22">
        <v>4</v>
      </c>
    </row>
    <row r="3342" spans="19:24">
      <c r="S3342" s="22" t="s">
        <v>2813</v>
      </c>
      <c r="T3342" s="22">
        <v>4</v>
      </c>
      <c r="U3342" s="22">
        <v>2</v>
      </c>
      <c r="V3342" s="22">
        <v>3</v>
      </c>
      <c r="W3342" s="22">
        <v>2</v>
      </c>
      <c r="X3342" s="22">
        <v>1</v>
      </c>
    </row>
    <row r="3343" spans="19:24">
      <c r="S3343" s="22" t="s">
        <v>2134</v>
      </c>
      <c r="T3343" s="22">
        <v>4</v>
      </c>
      <c r="U3343" s="22">
        <v>2</v>
      </c>
      <c r="V3343" s="22">
        <v>3</v>
      </c>
      <c r="W3343" s="22">
        <v>2</v>
      </c>
      <c r="X3343" s="22">
        <v>2</v>
      </c>
    </row>
    <row r="3344" spans="19:24">
      <c r="S3344" s="22" t="s">
        <v>2134</v>
      </c>
      <c r="T3344" s="22">
        <v>4</v>
      </c>
      <c r="U3344" s="22">
        <v>2</v>
      </c>
      <c r="V3344" s="22">
        <v>3</v>
      </c>
      <c r="W3344" s="22">
        <v>2</v>
      </c>
      <c r="X3344" s="22">
        <v>3</v>
      </c>
    </row>
    <row r="3345" spans="19:24">
      <c r="S3345" s="22" t="s">
        <v>2134</v>
      </c>
      <c r="T3345" s="22">
        <v>4</v>
      </c>
      <c r="U3345" s="22">
        <v>2</v>
      </c>
      <c r="V3345" s="22">
        <v>3</v>
      </c>
      <c r="W3345" s="22">
        <v>2</v>
      </c>
      <c r="X3345" s="22">
        <v>4</v>
      </c>
    </row>
    <row r="3346" spans="19:24">
      <c r="S3346" s="22" t="s">
        <v>2813</v>
      </c>
      <c r="T3346" s="22">
        <v>4</v>
      </c>
      <c r="U3346" s="22">
        <v>2</v>
      </c>
      <c r="V3346" s="22">
        <v>3</v>
      </c>
      <c r="W3346" s="22">
        <v>3</v>
      </c>
      <c r="X3346" s="22">
        <v>1</v>
      </c>
    </row>
    <row r="3347" spans="19:24">
      <c r="S3347" s="22" t="s">
        <v>2134</v>
      </c>
      <c r="T3347" s="22">
        <v>4</v>
      </c>
      <c r="U3347" s="22">
        <v>2</v>
      </c>
      <c r="V3347" s="22">
        <v>3</v>
      </c>
      <c r="W3347" s="22">
        <v>3</v>
      </c>
      <c r="X3347" s="22">
        <v>2</v>
      </c>
    </row>
    <row r="3348" spans="19:24">
      <c r="S3348" s="22" t="s">
        <v>2134</v>
      </c>
      <c r="T3348" s="22">
        <v>4</v>
      </c>
      <c r="U3348" s="22">
        <v>2</v>
      </c>
      <c r="V3348" s="22">
        <v>3</v>
      </c>
      <c r="W3348" s="22">
        <v>3</v>
      </c>
      <c r="X3348" s="22">
        <v>3</v>
      </c>
    </row>
    <row r="3349" spans="19:24">
      <c r="S3349" s="22" t="s">
        <v>2134</v>
      </c>
      <c r="T3349" s="22">
        <v>4</v>
      </c>
      <c r="U3349" s="22">
        <v>2</v>
      </c>
      <c r="V3349" s="22">
        <v>3</v>
      </c>
      <c r="W3349" s="22">
        <v>3</v>
      </c>
      <c r="X3349" s="22">
        <v>4</v>
      </c>
    </row>
    <row r="3350" spans="19:24">
      <c r="S3350" s="22" t="s">
        <v>2813</v>
      </c>
      <c r="T3350" s="22">
        <v>4</v>
      </c>
      <c r="U3350" s="22">
        <v>2</v>
      </c>
      <c r="V3350" s="22">
        <v>3</v>
      </c>
      <c r="W3350" s="22">
        <v>4</v>
      </c>
      <c r="X3350" s="22">
        <v>1</v>
      </c>
    </row>
    <row r="3351" spans="19:24">
      <c r="S3351" s="22" t="s">
        <v>2134</v>
      </c>
      <c r="T3351" s="22">
        <v>4</v>
      </c>
      <c r="U3351" s="22">
        <v>2</v>
      </c>
      <c r="V3351" s="22">
        <v>3</v>
      </c>
      <c r="W3351" s="22">
        <v>4</v>
      </c>
      <c r="X3351" s="22">
        <v>2</v>
      </c>
    </row>
    <row r="3352" spans="19:24">
      <c r="S3352" s="22" t="s">
        <v>2134</v>
      </c>
      <c r="T3352" s="22">
        <v>4</v>
      </c>
      <c r="U3352" s="22">
        <v>2</v>
      </c>
      <c r="V3352" s="22">
        <v>3</v>
      </c>
      <c r="W3352" s="22">
        <v>4</v>
      </c>
      <c r="X3352" s="22">
        <v>3</v>
      </c>
    </row>
    <row r="3353" spans="19:24">
      <c r="S3353" s="22" t="s">
        <v>2134</v>
      </c>
      <c r="T3353" s="22">
        <v>4</v>
      </c>
      <c r="U3353" s="22">
        <v>2</v>
      </c>
      <c r="V3353" s="22">
        <v>3</v>
      </c>
      <c r="W3353" s="22">
        <v>4</v>
      </c>
      <c r="X3353" s="22">
        <v>4</v>
      </c>
    </row>
    <row r="3354" spans="19:24">
      <c r="S3354" s="22" t="s">
        <v>2813</v>
      </c>
      <c r="T3354" s="22">
        <v>4</v>
      </c>
      <c r="U3354" s="22">
        <v>2</v>
      </c>
      <c r="V3354" s="22">
        <v>3</v>
      </c>
      <c r="W3354" s="22">
        <v>5</v>
      </c>
      <c r="X3354" s="22">
        <v>1</v>
      </c>
    </row>
    <row r="3355" spans="19:24">
      <c r="S3355" s="22" t="s">
        <v>2134</v>
      </c>
      <c r="T3355" s="22">
        <v>4</v>
      </c>
      <c r="U3355" s="22">
        <v>2</v>
      </c>
      <c r="V3355" s="22">
        <v>3</v>
      </c>
      <c r="W3355" s="22">
        <v>5</v>
      </c>
      <c r="X3355" s="22">
        <v>2</v>
      </c>
    </row>
    <row r="3356" spans="19:24">
      <c r="S3356" s="22" t="s">
        <v>2134</v>
      </c>
      <c r="T3356" s="22">
        <v>4</v>
      </c>
      <c r="U3356" s="22">
        <v>2</v>
      </c>
      <c r="V3356" s="22">
        <v>3</v>
      </c>
      <c r="W3356" s="22">
        <v>5</v>
      </c>
      <c r="X3356" s="22">
        <v>3</v>
      </c>
    </row>
    <row r="3357" spans="19:24">
      <c r="S3357" s="22" t="s">
        <v>2134</v>
      </c>
      <c r="T3357" s="22">
        <v>4</v>
      </c>
      <c r="U3357" s="22">
        <v>2</v>
      </c>
      <c r="V3357" s="22">
        <v>3</v>
      </c>
      <c r="W3357" s="22">
        <v>5</v>
      </c>
      <c r="X3357" s="22">
        <v>4</v>
      </c>
    </row>
    <row r="3358" spans="19:24">
      <c r="S3358" s="22" t="s">
        <v>2813</v>
      </c>
      <c r="T3358" s="22">
        <v>4</v>
      </c>
      <c r="U3358" s="22">
        <v>2</v>
      </c>
      <c r="V3358" s="22">
        <v>3</v>
      </c>
      <c r="W3358" s="22">
        <v>6</v>
      </c>
      <c r="X3358" s="22">
        <v>1</v>
      </c>
    </row>
    <row r="3359" spans="19:24">
      <c r="S3359" s="22" t="s">
        <v>2134</v>
      </c>
      <c r="T3359" s="22">
        <v>4</v>
      </c>
      <c r="U3359" s="22">
        <v>2</v>
      </c>
      <c r="V3359" s="22">
        <v>3</v>
      </c>
      <c r="W3359" s="22">
        <v>6</v>
      </c>
      <c r="X3359" s="22">
        <v>2</v>
      </c>
    </row>
    <row r="3360" spans="19:24">
      <c r="S3360" s="22" t="s">
        <v>2134</v>
      </c>
      <c r="T3360" s="22">
        <v>4</v>
      </c>
      <c r="U3360" s="22">
        <v>2</v>
      </c>
      <c r="V3360" s="22">
        <v>3</v>
      </c>
      <c r="W3360" s="22">
        <v>6</v>
      </c>
      <c r="X3360" s="22">
        <v>3</v>
      </c>
    </row>
    <row r="3361" spans="19:24">
      <c r="S3361" s="22" t="s">
        <v>2134</v>
      </c>
      <c r="T3361" s="22">
        <v>4</v>
      </c>
      <c r="U3361" s="22">
        <v>2</v>
      </c>
      <c r="V3361" s="22">
        <v>3</v>
      </c>
      <c r="W3361" s="22">
        <v>6</v>
      </c>
      <c r="X3361" s="22">
        <v>4</v>
      </c>
    </row>
    <row r="3362" spans="19:24">
      <c r="S3362" s="22" t="s">
        <v>2813</v>
      </c>
      <c r="T3362" s="22">
        <v>4</v>
      </c>
      <c r="U3362" s="22">
        <v>2</v>
      </c>
      <c r="V3362" s="22">
        <v>3</v>
      </c>
      <c r="W3362" s="22">
        <v>7</v>
      </c>
      <c r="X3362" s="22">
        <v>1</v>
      </c>
    </row>
    <row r="3363" spans="19:24">
      <c r="S3363" s="22" t="s">
        <v>2134</v>
      </c>
      <c r="T3363" s="22">
        <v>4</v>
      </c>
      <c r="U3363" s="22">
        <v>2</v>
      </c>
      <c r="V3363" s="22">
        <v>3</v>
      </c>
      <c r="W3363" s="22">
        <v>7</v>
      </c>
      <c r="X3363" s="22">
        <v>2</v>
      </c>
    </row>
    <row r="3364" spans="19:24">
      <c r="S3364" s="22" t="s">
        <v>2134</v>
      </c>
      <c r="T3364" s="22">
        <v>4</v>
      </c>
      <c r="U3364" s="22">
        <v>2</v>
      </c>
      <c r="V3364" s="22">
        <v>3</v>
      </c>
      <c r="W3364" s="22">
        <v>7</v>
      </c>
      <c r="X3364" s="22">
        <v>3</v>
      </c>
    </row>
    <row r="3365" spans="19:24">
      <c r="S3365" s="22" t="s">
        <v>2134</v>
      </c>
      <c r="T3365" s="22">
        <v>4</v>
      </c>
      <c r="U3365" s="22">
        <v>2</v>
      </c>
      <c r="V3365" s="22">
        <v>3</v>
      </c>
      <c r="W3365" s="22">
        <v>7</v>
      </c>
      <c r="X3365" s="22">
        <v>4</v>
      </c>
    </row>
    <row r="3366" spans="19:24">
      <c r="S3366" s="22" t="s">
        <v>2134</v>
      </c>
      <c r="T3366" s="22">
        <v>4</v>
      </c>
      <c r="U3366" s="22">
        <v>2</v>
      </c>
      <c r="V3366" s="22">
        <v>4</v>
      </c>
      <c r="W3366" s="22">
        <v>1</v>
      </c>
      <c r="X3366" s="22">
        <v>1</v>
      </c>
    </row>
    <row r="3367" spans="19:24">
      <c r="S3367" s="22" t="s">
        <v>2134</v>
      </c>
      <c r="T3367" s="22">
        <v>4</v>
      </c>
      <c r="U3367" s="22">
        <v>2</v>
      </c>
      <c r="V3367" s="22">
        <v>4</v>
      </c>
      <c r="W3367" s="22">
        <v>1</v>
      </c>
      <c r="X3367" s="22">
        <v>2</v>
      </c>
    </row>
    <row r="3368" spans="19:24">
      <c r="S3368" s="22" t="s">
        <v>2134</v>
      </c>
      <c r="T3368" s="22">
        <v>4</v>
      </c>
      <c r="U3368" s="22">
        <v>2</v>
      </c>
      <c r="V3368" s="22">
        <v>4</v>
      </c>
      <c r="W3368" s="22">
        <v>1</v>
      </c>
      <c r="X3368" s="22">
        <v>3</v>
      </c>
    </row>
    <row r="3369" spans="19:24">
      <c r="S3369" s="22" t="s">
        <v>2134</v>
      </c>
      <c r="T3369" s="22">
        <v>4</v>
      </c>
      <c r="U3369" s="22">
        <v>2</v>
      </c>
      <c r="V3369" s="22">
        <v>4</v>
      </c>
      <c r="W3369" s="22">
        <v>1</v>
      </c>
      <c r="X3369" s="22">
        <v>4</v>
      </c>
    </row>
    <row r="3370" spans="19:24">
      <c r="S3370" s="22" t="s">
        <v>2813</v>
      </c>
      <c r="T3370" s="22">
        <v>4</v>
      </c>
      <c r="U3370" s="22">
        <v>2</v>
      </c>
      <c r="V3370" s="22">
        <v>4</v>
      </c>
      <c r="W3370" s="22">
        <v>2</v>
      </c>
      <c r="X3370" s="22">
        <v>1</v>
      </c>
    </row>
    <row r="3371" spans="19:24">
      <c r="S3371" s="22" t="s">
        <v>2134</v>
      </c>
      <c r="T3371" s="22">
        <v>4</v>
      </c>
      <c r="U3371" s="22">
        <v>2</v>
      </c>
      <c r="V3371" s="22">
        <v>4</v>
      </c>
      <c r="W3371" s="22">
        <v>2</v>
      </c>
      <c r="X3371" s="22">
        <v>2</v>
      </c>
    </row>
    <row r="3372" spans="19:24">
      <c r="S3372" s="22" t="s">
        <v>2134</v>
      </c>
      <c r="T3372" s="22">
        <v>4</v>
      </c>
      <c r="U3372" s="22">
        <v>2</v>
      </c>
      <c r="V3372" s="22">
        <v>4</v>
      </c>
      <c r="W3372" s="22">
        <v>2</v>
      </c>
      <c r="X3372" s="22">
        <v>3</v>
      </c>
    </row>
    <row r="3373" spans="19:24">
      <c r="S3373" s="22" t="s">
        <v>2134</v>
      </c>
      <c r="T3373" s="22">
        <v>4</v>
      </c>
      <c r="U3373" s="22">
        <v>2</v>
      </c>
      <c r="V3373" s="22">
        <v>4</v>
      </c>
      <c r="W3373" s="22">
        <v>2</v>
      </c>
      <c r="X3373" s="22">
        <v>4</v>
      </c>
    </row>
    <row r="3374" spans="19:24">
      <c r="S3374" s="22" t="s">
        <v>2813</v>
      </c>
      <c r="T3374" s="22">
        <v>4</v>
      </c>
      <c r="U3374" s="22">
        <v>2</v>
      </c>
      <c r="V3374" s="22">
        <v>4</v>
      </c>
      <c r="W3374" s="22">
        <v>3</v>
      </c>
      <c r="X3374" s="22">
        <v>1</v>
      </c>
    </row>
    <row r="3375" spans="19:24">
      <c r="S3375" s="22" t="s">
        <v>2134</v>
      </c>
      <c r="T3375" s="22">
        <v>4</v>
      </c>
      <c r="U3375" s="22">
        <v>2</v>
      </c>
      <c r="V3375" s="22">
        <v>4</v>
      </c>
      <c r="W3375" s="22">
        <v>3</v>
      </c>
      <c r="X3375" s="22">
        <v>2</v>
      </c>
    </row>
    <row r="3376" spans="19:24">
      <c r="S3376" s="22" t="s">
        <v>2134</v>
      </c>
      <c r="T3376" s="22">
        <v>4</v>
      </c>
      <c r="U3376" s="22">
        <v>2</v>
      </c>
      <c r="V3376" s="22">
        <v>4</v>
      </c>
      <c r="W3376" s="22">
        <v>3</v>
      </c>
      <c r="X3376" s="22">
        <v>3</v>
      </c>
    </row>
    <row r="3377" spans="19:24">
      <c r="S3377" s="22" t="s">
        <v>2134</v>
      </c>
      <c r="T3377" s="22">
        <v>4</v>
      </c>
      <c r="U3377" s="22">
        <v>2</v>
      </c>
      <c r="V3377" s="22">
        <v>4</v>
      </c>
      <c r="W3377" s="22">
        <v>3</v>
      </c>
      <c r="X3377" s="22">
        <v>4</v>
      </c>
    </row>
    <row r="3378" spans="19:24">
      <c r="S3378" s="22" t="s">
        <v>2813</v>
      </c>
      <c r="T3378" s="22">
        <v>4</v>
      </c>
      <c r="U3378" s="22">
        <v>2</v>
      </c>
      <c r="V3378" s="22">
        <v>4</v>
      </c>
      <c r="W3378" s="22">
        <v>4</v>
      </c>
      <c r="X3378" s="22">
        <v>1</v>
      </c>
    </row>
    <row r="3379" spans="19:24">
      <c r="S3379" s="22" t="s">
        <v>2134</v>
      </c>
      <c r="T3379" s="22">
        <v>4</v>
      </c>
      <c r="U3379" s="22">
        <v>2</v>
      </c>
      <c r="V3379" s="22">
        <v>4</v>
      </c>
      <c r="W3379" s="22">
        <v>4</v>
      </c>
      <c r="X3379" s="22">
        <v>2</v>
      </c>
    </row>
    <row r="3380" spans="19:24">
      <c r="S3380" s="22" t="s">
        <v>2134</v>
      </c>
      <c r="T3380" s="22">
        <v>4</v>
      </c>
      <c r="U3380" s="22">
        <v>2</v>
      </c>
      <c r="V3380" s="22">
        <v>4</v>
      </c>
      <c r="W3380" s="22">
        <v>4</v>
      </c>
      <c r="X3380" s="22">
        <v>3</v>
      </c>
    </row>
    <row r="3381" spans="19:24">
      <c r="S3381" s="22" t="s">
        <v>2134</v>
      </c>
      <c r="T3381" s="22">
        <v>4</v>
      </c>
      <c r="U3381" s="22">
        <v>2</v>
      </c>
      <c r="V3381" s="22">
        <v>4</v>
      </c>
      <c r="W3381" s="22">
        <v>4</v>
      </c>
      <c r="X3381" s="22">
        <v>4</v>
      </c>
    </row>
    <row r="3382" spans="19:24">
      <c r="S3382" s="22" t="s">
        <v>2813</v>
      </c>
      <c r="T3382" s="22">
        <v>4</v>
      </c>
      <c r="U3382" s="22">
        <v>2</v>
      </c>
      <c r="V3382" s="22">
        <v>4</v>
      </c>
      <c r="W3382" s="22">
        <v>5</v>
      </c>
      <c r="X3382" s="22">
        <v>1</v>
      </c>
    </row>
    <row r="3383" spans="19:24">
      <c r="S3383" s="22" t="s">
        <v>2134</v>
      </c>
      <c r="T3383" s="22">
        <v>4</v>
      </c>
      <c r="U3383" s="22">
        <v>2</v>
      </c>
      <c r="V3383" s="22">
        <v>4</v>
      </c>
      <c r="W3383" s="22">
        <v>5</v>
      </c>
      <c r="X3383" s="22">
        <v>2</v>
      </c>
    </row>
    <row r="3384" spans="19:24">
      <c r="S3384" s="22" t="s">
        <v>2134</v>
      </c>
      <c r="T3384" s="22">
        <v>4</v>
      </c>
      <c r="U3384" s="22">
        <v>2</v>
      </c>
      <c r="V3384" s="22">
        <v>4</v>
      </c>
      <c r="W3384" s="22">
        <v>5</v>
      </c>
      <c r="X3384" s="22">
        <v>3</v>
      </c>
    </row>
    <row r="3385" spans="19:24">
      <c r="S3385" s="22" t="s">
        <v>2134</v>
      </c>
      <c r="T3385" s="22">
        <v>4</v>
      </c>
      <c r="U3385" s="22">
        <v>2</v>
      </c>
      <c r="V3385" s="22">
        <v>4</v>
      </c>
      <c r="W3385" s="22">
        <v>5</v>
      </c>
      <c r="X3385" s="22">
        <v>4</v>
      </c>
    </row>
    <row r="3386" spans="19:24">
      <c r="S3386" s="22" t="s">
        <v>2813</v>
      </c>
      <c r="T3386" s="22">
        <v>4</v>
      </c>
      <c r="U3386" s="22">
        <v>2</v>
      </c>
      <c r="V3386" s="22">
        <v>4</v>
      </c>
      <c r="W3386" s="22">
        <v>6</v>
      </c>
      <c r="X3386" s="22">
        <v>1</v>
      </c>
    </row>
    <row r="3387" spans="19:24">
      <c r="S3387" s="22" t="s">
        <v>2134</v>
      </c>
      <c r="T3387" s="22">
        <v>4</v>
      </c>
      <c r="U3387" s="22">
        <v>2</v>
      </c>
      <c r="V3387" s="22">
        <v>4</v>
      </c>
      <c r="W3387" s="22">
        <v>6</v>
      </c>
      <c r="X3387" s="22">
        <v>2</v>
      </c>
    </row>
    <row r="3388" spans="19:24">
      <c r="S3388" s="22" t="s">
        <v>2134</v>
      </c>
      <c r="T3388" s="22">
        <v>4</v>
      </c>
      <c r="U3388" s="22">
        <v>2</v>
      </c>
      <c r="V3388" s="22">
        <v>4</v>
      </c>
      <c r="W3388" s="22">
        <v>6</v>
      </c>
      <c r="X3388" s="22">
        <v>3</v>
      </c>
    </row>
    <row r="3389" spans="19:24">
      <c r="S3389" s="22" t="s">
        <v>2134</v>
      </c>
      <c r="T3389" s="22">
        <v>4</v>
      </c>
      <c r="U3389" s="22">
        <v>2</v>
      </c>
      <c r="V3389" s="22">
        <v>4</v>
      </c>
      <c r="W3389" s="22">
        <v>6</v>
      </c>
      <c r="X3389" s="22">
        <v>4</v>
      </c>
    </row>
    <row r="3390" spans="19:24">
      <c r="S3390" s="22" t="s">
        <v>2813</v>
      </c>
      <c r="T3390" s="22">
        <v>4</v>
      </c>
      <c r="U3390" s="22">
        <v>2</v>
      </c>
      <c r="V3390" s="22">
        <v>4</v>
      </c>
      <c r="W3390" s="22">
        <v>7</v>
      </c>
      <c r="X3390" s="22">
        <v>1</v>
      </c>
    </row>
    <row r="3391" spans="19:24">
      <c r="S3391" s="22" t="s">
        <v>2134</v>
      </c>
      <c r="T3391" s="22">
        <v>4</v>
      </c>
      <c r="U3391" s="22">
        <v>2</v>
      </c>
      <c r="V3391" s="22">
        <v>4</v>
      </c>
      <c r="W3391" s="22">
        <v>7</v>
      </c>
      <c r="X3391" s="22">
        <v>2</v>
      </c>
    </row>
    <row r="3392" spans="19:24">
      <c r="S3392" s="22" t="s">
        <v>2134</v>
      </c>
      <c r="T3392" s="22">
        <v>4</v>
      </c>
      <c r="U3392" s="22">
        <v>2</v>
      </c>
      <c r="V3392" s="22">
        <v>4</v>
      </c>
      <c r="W3392" s="22">
        <v>7</v>
      </c>
      <c r="X3392" s="22">
        <v>3</v>
      </c>
    </row>
    <row r="3393" spans="19:24">
      <c r="S3393" s="22" t="s">
        <v>2134</v>
      </c>
      <c r="T3393" s="22">
        <v>4</v>
      </c>
      <c r="U3393" s="22">
        <v>2</v>
      </c>
      <c r="V3393" s="22">
        <v>4</v>
      </c>
      <c r="W3393" s="22">
        <v>7</v>
      </c>
      <c r="X3393" s="22">
        <v>4</v>
      </c>
    </row>
    <row r="3394" spans="19:24">
      <c r="S3394" s="22" t="s">
        <v>2134</v>
      </c>
      <c r="T3394" s="22">
        <v>4</v>
      </c>
      <c r="U3394" s="22">
        <v>2</v>
      </c>
      <c r="V3394" s="22">
        <v>5</v>
      </c>
      <c r="W3394" s="22">
        <v>1</v>
      </c>
      <c r="X3394" s="22">
        <v>1</v>
      </c>
    </row>
    <row r="3395" spans="19:24">
      <c r="S3395" s="22" t="s">
        <v>2134</v>
      </c>
      <c r="T3395" s="22">
        <v>4</v>
      </c>
      <c r="U3395" s="22">
        <v>2</v>
      </c>
      <c r="V3395" s="22">
        <v>5</v>
      </c>
      <c r="W3395" s="22">
        <v>1</v>
      </c>
      <c r="X3395" s="22">
        <v>2</v>
      </c>
    </row>
    <row r="3396" spans="19:24">
      <c r="S3396" s="22" t="s">
        <v>2134</v>
      </c>
      <c r="T3396" s="22">
        <v>4</v>
      </c>
      <c r="U3396" s="22">
        <v>2</v>
      </c>
      <c r="V3396" s="22">
        <v>5</v>
      </c>
      <c r="W3396" s="22">
        <v>1</v>
      </c>
      <c r="X3396" s="22">
        <v>3</v>
      </c>
    </row>
    <row r="3397" spans="19:24">
      <c r="S3397" s="22" t="s">
        <v>2134</v>
      </c>
      <c r="T3397" s="22">
        <v>4</v>
      </c>
      <c r="U3397" s="22">
        <v>2</v>
      </c>
      <c r="V3397" s="22">
        <v>5</v>
      </c>
      <c r="W3397" s="22">
        <v>1</v>
      </c>
      <c r="X3397" s="22">
        <v>4</v>
      </c>
    </row>
    <row r="3398" spans="19:24">
      <c r="S3398" s="22" t="s">
        <v>2813</v>
      </c>
      <c r="T3398" s="22">
        <v>4</v>
      </c>
      <c r="U3398" s="22">
        <v>2</v>
      </c>
      <c r="V3398" s="22">
        <v>5</v>
      </c>
      <c r="W3398" s="22">
        <v>2</v>
      </c>
      <c r="X3398" s="22">
        <v>1</v>
      </c>
    </row>
    <row r="3399" spans="19:24">
      <c r="S3399" s="22" t="s">
        <v>2134</v>
      </c>
      <c r="T3399" s="22">
        <v>4</v>
      </c>
      <c r="U3399" s="22">
        <v>2</v>
      </c>
      <c r="V3399" s="22">
        <v>5</v>
      </c>
      <c r="W3399" s="22">
        <v>2</v>
      </c>
      <c r="X3399" s="22">
        <v>2</v>
      </c>
    </row>
    <row r="3400" spans="19:24">
      <c r="S3400" s="22" t="s">
        <v>2134</v>
      </c>
      <c r="T3400" s="22">
        <v>4</v>
      </c>
      <c r="U3400" s="22">
        <v>2</v>
      </c>
      <c r="V3400" s="22">
        <v>5</v>
      </c>
      <c r="W3400" s="22">
        <v>2</v>
      </c>
      <c r="X3400" s="22">
        <v>3</v>
      </c>
    </row>
    <row r="3401" spans="19:24">
      <c r="S3401" s="22" t="s">
        <v>2134</v>
      </c>
      <c r="T3401" s="22">
        <v>4</v>
      </c>
      <c r="U3401" s="22">
        <v>2</v>
      </c>
      <c r="V3401" s="22">
        <v>5</v>
      </c>
      <c r="W3401" s="22">
        <v>2</v>
      </c>
      <c r="X3401" s="22">
        <v>4</v>
      </c>
    </row>
    <row r="3402" spans="19:24">
      <c r="S3402" s="22" t="s">
        <v>2813</v>
      </c>
      <c r="T3402" s="22">
        <v>4</v>
      </c>
      <c r="U3402" s="22">
        <v>2</v>
      </c>
      <c r="V3402" s="22">
        <v>5</v>
      </c>
      <c r="W3402" s="22">
        <v>3</v>
      </c>
      <c r="X3402" s="22">
        <v>1</v>
      </c>
    </row>
    <row r="3403" spans="19:24">
      <c r="S3403" s="22" t="s">
        <v>2134</v>
      </c>
      <c r="T3403" s="22">
        <v>4</v>
      </c>
      <c r="U3403" s="22">
        <v>2</v>
      </c>
      <c r="V3403" s="22">
        <v>5</v>
      </c>
      <c r="W3403" s="22">
        <v>3</v>
      </c>
      <c r="X3403" s="22">
        <v>2</v>
      </c>
    </row>
    <row r="3404" spans="19:24">
      <c r="S3404" s="22" t="s">
        <v>2134</v>
      </c>
      <c r="T3404" s="22">
        <v>4</v>
      </c>
      <c r="U3404" s="22">
        <v>2</v>
      </c>
      <c r="V3404" s="22">
        <v>5</v>
      </c>
      <c r="W3404" s="22">
        <v>3</v>
      </c>
      <c r="X3404" s="22">
        <v>3</v>
      </c>
    </row>
    <row r="3405" spans="19:24">
      <c r="S3405" s="22" t="s">
        <v>2134</v>
      </c>
      <c r="T3405" s="22">
        <v>4</v>
      </c>
      <c r="U3405" s="22">
        <v>2</v>
      </c>
      <c r="V3405" s="22">
        <v>5</v>
      </c>
      <c r="W3405" s="22">
        <v>3</v>
      </c>
      <c r="X3405" s="22">
        <v>4</v>
      </c>
    </row>
    <row r="3406" spans="19:24">
      <c r="S3406" s="22" t="s">
        <v>2813</v>
      </c>
      <c r="T3406" s="22">
        <v>4</v>
      </c>
      <c r="U3406" s="22">
        <v>2</v>
      </c>
      <c r="V3406" s="22">
        <v>5</v>
      </c>
      <c r="W3406" s="22">
        <v>4</v>
      </c>
      <c r="X3406" s="22">
        <v>1</v>
      </c>
    </row>
    <row r="3407" spans="19:24">
      <c r="S3407" s="22" t="s">
        <v>2134</v>
      </c>
      <c r="T3407" s="22">
        <v>4</v>
      </c>
      <c r="U3407" s="22">
        <v>2</v>
      </c>
      <c r="V3407" s="22">
        <v>5</v>
      </c>
      <c r="W3407" s="22">
        <v>4</v>
      </c>
      <c r="X3407" s="22">
        <v>2</v>
      </c>
    </row>
    <row r="3408" spans="19:24">
      <c r="S3408" s="22" t="s">
        <v>2134</v>
      </c>
      <c r="T3408" s="22">
        <v>4</v>
      </c>
      <c r="U3408" s="22">
        <v>2</v>
      </c>
      <c r="V3408" s="22">
        <v>5</v>
      </c>
      <c r="W3408" s="22">
        <v>4</v>
      </c>
      <c r="X3408" s="22">
        <v>3</v>
      </c>
    </row>
    <row r="3409" spans="19:24">
      <c r="S3409" s="22" t="s">
        <v>2134</v>
      </c>
      <c r="T3409" s="22">
        <v>4</v>
      </c>
      <c r="U3409" s="22">
        <v>2</v>
      </c>
      <c r="V3409" s="22">
        <v>5</v>
      </c>
      <c r="W3409" s="22">
        <v>4</v>
      </c>
      <c r="X3409" s="22">
        <v>4</v>
      </c>
    </row>
    <row r="3410" spans="19:24">
      <c r="S3410" s="22" t="s">
        <v>2813</v>
      </c>
      <c r="T3410" s="22">
        <v>4</v>
      </c>
      <c r="U3410" s="22">
        <v>2</v>
      </c>
      <c r="V3410" s="22">
        <v>5</v>
      </c>
      <c r="W3410" s="22">
        <v>5</v>
      </c>
      <c r="X3410" s="22">
        <v>1</v>
      </c>
    </row>
    <row r="3411" spans="19:24">
      <c r="S3411" s="22" t="s">
        <v>2134</v>
      </c>
      <c r="T3411" s="22">
        <v>4</v>
      </c>
      <c r="U3411" s="22">
        <v>2</v>
      </c>
      <c r="V3411" s="22">
        <v>5</v>
      </c>
      <c r="W3411" s="22">
        <v>5</v>
      </c>
      <c r="X3411" s="22">
        <v>2</v>
      </c>
    </row>
    <row r="3412" spans="19:24">
      <c r="S3412" s="22" t="s">
        <v>2134</v>
      </c>
      <c r="T3412" s="22">
        <v>4</v>
      </c>
      <c r="U3412" s="22">
        <v>2</v>
      </c>
      <c r="V3412" s="22">
        <v>5</v>
      </c>
      <c r="W3412" s="22">
        <v>5</v>
      </c>
      <c r="X3412" s="22">
        <v>3</v>
      </c>
    </row>
    <row r="3413" spans="19:24">
      <c r="S3413" s="22" t="s">
        <v>2134</v>
      </c>
      <c r="T3413" s="22">
        <v>4</v>
      </c>
      <c r="U3413" s="22">
        <v>2</v>
      </c>
      <c r="V3413" s="22">
        <v>5</v>
      </c>
      <c r="W3413" s="22">
        <v>5</v>
      </c>
      <c r="X3413" s="22">
        <v>4</v>
      </c>
    </row>
    <row r="3414" spans="19:24">
      <c r="S3414" s="22" t="s">
        <v>2813</v>
      </c>
      <c r="T3414" s="22">
        <v>4</v>
      </c>
      <c r="U3414" s="22">
        <v>2</v>
      </c>
      <c r="V3414" s="22">
        <v>5</v>
      </c>
      <c r="W3414" s="22">
        <v>6</v>
      </c>
      <c r="X3414" s="22">
        <v>1</v>
      </c>
    </row>
    <row r="3415" spans="19:24">
      <c r="S3415" s="22" t="s">
        <v>2134</v>
      </c>
      <c r="T3415" s="22">
        <v>4</v>
      </c>
      <c r="U3415" s="22">
        <v>2</v>
      </c>
      <c r="V3415" s="22">
        <v>5</v>
      </c>
      <c r="W3415" s="22">
        <v>6</v>
      </c>
      <c r="X3415" s="22">
        <v>2</v>
      </c>
    </row>
    <row r="3416" spans="19:24">
      <c r="S3416" s="22" t="s">
        <v>2134</v>
      </c>
      <c r="T3416" s="22">
        <v>4</v>
      </c>
      <c r="U3416" s="22">
        <v>2</v>
      </c>
      <c r="V3416" s="22">
        <v>5</v>
      </c>
      <c r="W3416" s="22">
        <v>6</v>
      </c>
      <c r="X3416" s="22">
        <v>3</v>
      </c>
    </row>
    <row r="3417" spans="19:24">
      <c r="S3417" s="22" t="s">
        <v>2134</v>
      </c>
      <c r="T3417" s="22">
        <v>4</v>
      </c>
      <c r="U3417" s="22">
        <v>2</v>
      </c>
      <c r="V3417" s="22">
        <v>5</v>
      </c>
      <c r="W3417" s="22">
        <v>6</v>
      </c>
      <c r="X3417" s="22">
        <v>4</v>
      </c>
    </row>
    <row r="3418" spans="19:24">
      <c r="S3418" s="22" t="s">
        <v>2813</v>
      </c>
      <c r="T3418" s="22">
        <v>4</v>
      </c>
      <c r="U3418" s="22">
        <v>2</v>
      </c>
      <c r="V3418" s="22">
        <v>5</v>
      </c>
      <c r="W3418" s="22">
        <v>7</v>
      </c>
      <c r="X3418" s="22">
        <v>1</v>
      </c>
    </row>
    <row r="3419" spans="19:24">
      <c r="S3419" s="22" t="s">
        <v>2134</v>
      </c>
      <c r="T3419" s="22">
        <v>4</v>
      </c>
      <c r="U3419" s="22">
        <v>2</v>
      </c>
      <c r="V3419" s="22">
        <v>5</v>
      </c>
      <c r="W3419" s="22">
        <v>7</v>
      </c>
      <c r="X3419" s="22">
        <v>2</v>
      </c>
    </row>
    <row r="3420" spans="19:24">
      <c r="S3420" s="22" t="s">
        <v>2134</v>
      </c>
      <c r="T3420" s="22">
        <v>4</v>
      </c>
      <c r="U3420" s="22">
        <v>2</v>
      </c>
      <c r="V3420" s="22">
        <v>5</v>
      </c>
      <c r="W3420" s="22">
        <v>7</v>
      </c>
      <c r="X3420" s="22">
        <v>3</v>
      </c>
    </row>
    <row r="3421" spans="19:24">
      <c r="S3421" s="22" t="s">
        <v>2134</v>
      </c>
      <c r="T3421" s="22">
        <v>4</v>
      </c>
      <c r="U3421" s="22">
        <v>2</v>
      </c>
      <c r="V3421" s="22">
        <v>5</v>
      </c>
      <c r="W3421" s="22">
        <v>7</v>
      </c>
      <c r="X3421" s="22">
        <v>4</v>
      </c>
    </row>
    <row r="3422" spans="19:24">
      <c r="S3422" s="22" t="s">
        <v>2134</v>
      </c>
      <c r="T3422" s="22">
        <v>4</v>
      </c>
      <c r="U3422" s="22">
        <v>2</v>
      </c>
      <c r="V3422" s="22">
        <v>6</v>
      </c>
      <c r="W3422" s="22">
        <v>1</v>
      </c>
      <c r="X3422" s="22">
        <v>1</v>
      </c>
    </row>
    <row r="3423" spans="19:24">
      <c r="S3423" s="22" t="s">
        <v>2134</v>
      </c>
      <c r="T3423" s="22">
        <v>4</v>
      </c>
      <c r="U3423" s="22">
        <v>2</v>
      </c>
      <c r="V3423" s="22">
        <v>6</v>
      </c>
      <c r="W3423" s="22">
        <v>1</v>
      </c>
      <c r="X3423" s="22">
        <v>2</v>
      </c>
    </row>
    <row r="3424" spans="19:24">
      <c r="S3424" s="22" t="s">
        <v>2134</v>
      </c>
      <c r="T3424" s="22">
        <v>4</v>
      </c>
      <c r="U3424" s="22">
        <v>2</v>
      </c>
      <c r="V3424" s="22">
        <v>6</v>
      </c>
      <c r="W3424" s="22">
        <v>1</v>
      </c>
      <c r="X3424" s="22">
        <v>3</v>
      </c>
    </row>
    <row r="3425" spans="19:24">
      <c r="S3425" s="22" t="s">
        <v>2134</v>
      </c>
      <c r="T3425" s="22">
        <v>4</v>
      </c>
      <c r="U3425" s="22">
        <v>2</v>
      </c>
      <c r="V3425" s="22">
        <v>6</v>
      </c>
      <c r="W3425" s="22">
        <v>1</v>
      </c>
      <c r="X3425" s="22">
        <v>4</v>
      </c>
    </row>
    <row r="3426" spans="19:24">
      <c r="S3426" s="22" t="s">
        <v>2813</v>
      </c>
      <c r="T3426" s="22">
        <v>4</v>
      </c>
      <c r="U3426" s="22">
        <v>2</v>
      </c>
      <c r="V3426" s="22">
        <v>6</v>
      </c>
      <c r="W3426" s="22">
        <v>2</v>
      </c>
      <c r="X3426" s="22">
        <v>1</v>
      </c>
    </row>
    <row r="3427" spans="19:24">
      <c r="S3427" s="22" t="s">
        <v>2134</v>
      </c>
      <c r="T3427" s="22">
        <v>4</v>
      </c>
      <c r="U3427" s="22">
        <v>2</v>
      </c>
      <c r="V3427" s="22">
        <v>6</v>
      </c>
      <c r="W3427" s="22">
        <v>2</v>
      </c>
      <c r="X3427" s="22">
        <v>2</v>
      </c>
    </row>
    <row r="3428" spans="19:24">
      <c r="S3428" s="22" t="s">
        <v>2134</v>
      </c>
      <c r="T3428" s="22">
        <v>4</v>
      </c>
      <c r="U3428" s="22">
        <v>2</v>
      </c>
      <c r="V3428" s="22">
        <v>6</v>
      </c>
      <c r="W3428" s="22">
        <v>2</v>
      </c>
      <c r="X3428" s="22">
        <v>3</v>
      </c>
    </row>
    <row r="3429" spans="19:24">
      <c r="S3429" s="22" t="s">
        <v>2134</v>
      </c>
      <c r="T3429" s="22">
        <v>4</v>
      </c>
      <c r="U3429" s="22">
        <v>2</v>
      </c>
      <c r="V3429" s="22">
        <v>6</v>
      </c>
      <c r="W3429" s="22">
        <v>2</v>
      </c>
      <c r="X3429" s="22">
        <v>4</v>
      </c>
    </row>
    <row r="3430" spans="19:24">
      <c r="S3430" s="22" t="s">
        <v>2813</v>
      </c>
      <c r="T3430" s="22">
        <v>4</v>
      </c>
      <c r="U3430" s="22">
        <v>2</v>
      </c>
      <c r="V3430" s="22">
        <v>6</v>
      </c>
      <c r="W3430" s="22">
        <v>3</v>
      </c>
      <c r="X3430" s="22">
        <v>1</v>
      </c>
    </row>
    <row r="3431" spans="19:24">
      <c r="S3431" s="22" t="s">
        <v>2134</v>
      </c>
      <c r="T3431" s="22">
        <v>4</v>
      </c>
      <c r="U3431" s="22">
        <v>2</v>
      </c>
      <c r="V3431" s="22">
        <v>6</v>
      </c>
      <c r="W3431" s="22">
        <v>3</v>
      </c>
      <c r="X3431" s="22">
        <v>2</v>
      </c>
    </row>
    <row r="3432" spans="19:24">
      <c r="S3432" s="22" t="s">
        <v>2134</v>
      </c>
      <c r="T3432" s="22">
        <v>4</v>
      </c>
      <c r="U3432" s="22">
        <v>2</v>
      </c>
      <c r="V3432" s="22">
        <v>6</v>
      </c>
      <c r="W3432" s="22">
        <v>3</v>
      </c>
      <c r="X3432" s="22">
        <v>3</v>
      </c>
    </row>
    <row r="3433" spans="19:24">
      <c r="S3433" s="22" t="s">
        <v>2134</v>
      </c>
      <c r="T3433" s="22">
        <v>4</v>
      </c>
      <c r="U3433" s="22">
        <v>2</v>
      </c>
      <c r="V3433" s="22">
        <v>6</v>
      </c>
      <c r="W3433" s="22">
        <v>3</v>
      </c>
      <c r="X3433" s="22">
        <v>4</v>
      </c>
    </row>
    <row r="3434" spans="19:24">
      <c r="S3434" s="22" t="s">
        <v>2813</v>
      </c>
      <c r="T3434" s="22">
        <v>4</v>
      </c>
      <c r="U3434" s="22">
        <v>2</v>
      </c>
      <c r="V3434" s="22">
        <v>6</v>
      </c>
      <c r="W3434" s="22">
        <v>4</v>
      </c>
      <c r="X3434" s="22">
        <v>1</v>
      </c>
    </row>
    <row r="3435" spans="19:24">
      <c r="S3435" s="22" t="s">
        <v>2134</v>
      </c>
      <c r="T3435" s="22">
        <v>4</v>
      </c>
      <c r="U3435" s="22">
        <v>2</v>
      </c>
      <c r="V3435" s="22">
        <v>6</v>
      </c>
      <c r="W3435" s="22">
        <v>4</v>
      </c>
      <c r="X3435" s="22">
        <v>2</v>
      </c>
    </row>
    <row r="3436" spans="19:24">
      <c r="S3436" s="22" t="s">
        <v>2134</v>
      </c>
      <c r="T3436" s="22">
        <v>4</v>
      </c>
      <c r="U3436" s="22">
        <v>2</v>
      </c>
      <c r="V3436" s="22">
        <v>6</v>
      </c>
      <c r="W3436" s="22">
        <v>4</v>
      </c>
      <c r="X3436" s="22">
        <v>3</v>
      </c>
    </row>
    <row r="3437" spans="19:24">
      <c r="S3437" s="22" t="s">
        <v>2134</v>
      </c>
      <c r="T3437" s="22">
        <v>4</v>
      </c>
      <c r="U3437" s="22">
        <v>2</v>
      </c>
      <c r="V3437" s="22">
        <v>6</v>
      </c>
      <c r="W3437" s="22">
        <v>4</v>
      </c>
      <c r="X3437" s="22">
        <v>4</v>
      </c>
    </row>
    <row r="3438" spans="19:24">
      <c r="S3438" s="22" t="s">
        <v>2813</v>
      </c>
      <c r="T3438" s="22">
        <v>4</v>
      </c>
      <c r="U3438" s="22">
        <v>2</v>
      </c>
      <c r="V3438" s="22">
        <v>6</v>
      </c>
      <c r="W3438" s="22">
        <v>5</v>
      </c>
      <c r="X3438" s="22">
        <v>1</v>
      </c>
    </row>
    <row r="3439" spans="19:24">
      <c r="S3439" s="22" t="s">
        <v>2134</v>
      </c>
      <c r="T3439" s="22">
        <v>4</v>
      </c>
      <c r="U3439" s="22">
        <v>2</v>
      </c>
      <c r="V3439" s="22">
        <v>6</v>
      </c>
      <c r="W3439" s="22">
        <v>5</v>
      </c>
      <c r="X3439" s="22">
        <v>2</v>
      </c>
    </row>
    <row r="3440" spans="19:24">
      <c r="S3440" s="22" t="s">
        <v>2134</v>
      </c>
      <c r="T3440" s="22">
        <v>4</v>
      </c>
      <c r="U3440" s="22">
        <v>2</v>
      </c>
      <c r="V3440" s="22">
        <v>6</v>
      </c>
      <c r="W3440" s="22">
        <v>5</v>
      </c>
      <c r="X3440" s="22">
        <v>3</v>
      </c>
    </row>
    <row r="3441" spans="19:24">
      <c r="S3441" s="22" t="s">
        <v>2134</v>
      </c>
      <c r="T3441" s="22">
        <v>4</v>
      </c>
      <c r="U3441" s="22">
        <v>2</v>
      </c>
      <c r="V3441" s="22">
        <v>6</v>
      </c>
      <c r="W3441" s="22">
        <v>5</v>
      </c>
      <c r="X3441" s="22">
        <v>4</v>
      </c>
    </row>
    <row r="3442" spans="19:24">
      <c r="S3442" s="22" t="s">
        <v>2813</v>
      </c>
      <c r="T3442" s="22">
        <v>4</v>
      </c>
      <c r="U3442" s="22">
        <v>2</v>
      </c>
      <c r="V3442" s="22">
        <v>6</v>
      </c>
      <c r="W3442" s="22">
        <v>6</v>
      </c>
      <c r="X3442" s="22">
        <v>1</v>
      </c>
    </row>
    <row r="3443" spans="19:24">
      <c r="S3443" s="22" t="s">
        <v>2134</v>
      </c>
      <c r="T3443" s="22">
        <v>4</v>
      </c>
      <c r="U3443" s="22">
        <v>2</v>
      </c>
      <c r="V3443" s="22">
        <v>6</v>
      </c>
      <c r="W3443" s="22">
        <v>6</v>
      </c>
      <c r="X3443" s="22">
        <v>2</v>
      </c>
    </row>
    <row r="3444" spans="19:24">
      <c r="S3444" s="22" t="s">
        <v>2134</v>
      </c>
      <c r="T3444" s="22">
        <v>4</v>
      </c>
      <c r="U3444" s="22">
        <v>2</v>
      </c>
      <c r="V3444" s="22">
        <v>6</v>
      </c>
      <c r="W3444" s="22">
        <v>6</v>
      </c>
      <c r="X3444" s="22">
        <v>3</v>
      </c>
    </row>
    <row r="3445" spans="19:24">
      <c r="S3445" s="22" t="s">
        <v>2134</v>
      </c>
      <c r="T3445" s="22">
        <v>4</v>
      </c>
      <c r="U3445" s="22">
        <v>2</v>
      </c>
      <c r="V3445" s="22">
        <v>6</v>
      </c>
      <c r="W3445" s="22">
        <v>6</v>
      </c>
      <c r="X3445" s="22">
        <v>4</v>
      </c>
    </row>
    <row r="3446" spans="19:24">
      <c r="S3446" s="22" t="s">
        <v>2813</v>
      </c>
      <c r="T3446" s="22">
        <v>4</v>
      </c>
      <c r="U3446" s="22">
        <v>2</v>
      </c>
      <c r="V3446" s="22">
        <v>6</v>
      </c>
      <c r="W3446" s="22">
        <v>7</v>
      </c>
      <c r="X3446" s="22">
        <v>1</v>
      </c>
    </row>
    <row r="3447" spans="19:24">
      <c r="S3447" s="22" t="s">
        <v>2134</v>
      </c>
      <c r="T3447" s="22">
        <v>4</v>
      </c>
      <c r="U3447" s="22">
        <v>2</v>
      </c>
      <c r="V3447" s="22">
        <v>6</v>
      </c>
      <c r="W3447" s="22">
        <v>7</v>
      </c>
      <c r="X3447" s="22">
        <v>2</v>
      </c>
    </row>
    <row r="3448" spans="19:24">
      <c r="S3448" s="22" t="s">
        <v>2134</v>
      </c>
      <c r="T3448" s="22">
        <v>4</v>
      </c>
      <c r="U3448" s="22">
        <v>2</v>
      </c>
      <c r="V3448" s="22">
        <v>6</v>
      </c>
      <c r="W3448" s="22">
        <v>7</v>
      </c>
      <c r="X3448" s="22">
        <v>3</v>
      </c>
    </row>
    <row r="3449" spans="19:24">
      <c r="S3449" s="22" t="s">
        <v>2134</v>
      </c>
      <c r="T3449" s="22">
        <v>4</v>
      </c>
      <c r="U3449" s="22">
        <v>2</v>
      </c>
      <c r="V3449" s="22">
        <v>6</v>
      </c>
      <c r="W3449" s="22">
        <v>7</v>
      </c>
      <c r="X3449" s="22">
        <v>4</v>
      </c>
    </row>
    <row r="3450" spans="19:24">
      <c r="S3450" s="22" t="s">
        <v>2134</v>
      </c>
      <c r="T3450" s="22">
        <v>4</v>
      </c>
      <c r="U3450" s="22">
        <v>2</v>
      </c>
      <c r="V3450" s="22">
        <v>7</v>
      </c>
      <c r="W3450" s="22">
        <v>1</v>
      </c>
      <c r="X3450" s="22">
        <v>1</v>
      </c>
    </row>
    <row r="3451" spans="19:24">
      <c r="S3451" s="22" t="s">
        <v>2134</v>
      </c>
      <c r="T3451" s="22">
        <v>4</v>
      </c>
      <c r="U3451" s="22">
        <v>2</v>
      </c>
      <c r="V3451" s="22">
        <v>7</v>
      </c>
      <c r="W3451" s="22">
        <v>1</v>
      </c>
      <c r="X3451" s="22">
        <v>2</v>
      </c>
    </row>
    <row r="3452" spans="19:24">
      <c r="S3452" s="22" t="s">
        <v>2134</v>
      </c>
      <c r="T3452" s="22">
        <v>4</v>
      </c>
      <c r="U3452" s="22">
        <v>2</v>
      </c>
      <c r="V3452" s="22">
        <v>7</v>
      </c>
      <c r="W3452" s="22">
        <v>1</v>
      </c>
      <c r="X3452" s="22">
        <v>3</v>
      </c>
    </row>
    <row r="3453" spans="19:24">
      <c r="S3453" s="22" t="s">
        <v>2134</v>
      </c>
      <c r="T3453" s="22">
        <v>4</v>
      </c>
      <c r="U3453" s="22">
        <v>2</v>
      </c>
      <c r="V3453" s="22">
        <v>7</v>
      </c>
      <c r="W3453" s="22">
        <v>1</v>
      </c>
      <c r="X3453" s="22">
        <v>4</v>
      </c>
    </row>
    <row r="3454" spans="19:24">
      <c r="S3454" s="22" t="s">
        <v>2134</v>
      </c>
      <c r="T3454" s="22">
        <v>4</v>
      </c>
      <c r="U3454" s="22">
        <v>2</v>
      </c>
      <c r="V3454" s="22">
        <v>7</v>
      </c>
      <c r="W3454" s="22">
        <v>2</v>
      </c>
      <c r="X3454" s="22">
        <v>1</v>
      </c>
    </row>
    <row r="3455" spans="19:24">
      <c r="S3455" s="22" t="s">
        <v>2134</v>
      </c>
      <c r="T3455" s="22">
        <v>4</v>
      </c>
      <c r="U3455" s="22">
        <v>2</v>
      </c>
      <c r="V3455" s="22">
        <v>7</v>
      </c>
      <c r="W3455" s="22">
        <v>2</v>
      </c>
      <c r="X3455" s="22">
        <v>2</v>
      </c>
    </row>
    <row r="3456" spans="19:24">
      <c r="S3456" s="22" t="s">
        <v>2134</v>
      </c>
      <c r="T3456" s="22">
        <v>4</v>
      </c>
      <c r="U3456" s="22">
        <v>2</v>
      </c>
      <c r="V3456" s="22">
        <v>7</v>
      </c>
      <c r="W3456" s="22">
        <v>2</v>
      </c>
      <c r="X3456" s="22">
        <v>3</v>
      </c>
    </row>
    <row r="3457" spans="19:24">
      <c r="S3457" s="22" t="s">
        <v>2134</v>
      </c>
      <c r="T3457" s="22">
        <v>4</v>
      </c>
      <c r="U3457" s="22">
        <v>2</v>
      </c>
      <c r="V3457" s="22">
        <v>7</v>
      </c>
      <c r="W3457" s="22">
        <v>2</v>
      </c>
      <c r="X3457" s="22">
        <v>4</v>
      </c>
    </row>
    <row r="3458" spans="19:24">
      <c r="S3458" s="22" t="s">
        <v>2134</v>
      </c>
      <c r="T3458" s="22">
        <v>4</v>
      </c>
      <c r="U3458" s="22">
        <v>2</v>
      </c>
      <c r="V3458" s="22">
        <v>7</v>
      </c>
      <c r="W3458" s="22">
        <v>3</v>
      </c>
      <c r="X3458" s="22">
        <v>1</v>
      </c>
    </row>
    <row r="3459" spans="19:24">
      <c r="S3459" s="22" t="s">
        <v>2134</v>
      </c>
      <c r="T3459" s="22">
        <v>4</v>
      </c>
      <c r="U3459" s="22">
        <v>2</v>
      </c>
      <c r="V3459" s="22">
        <v>7</v>
      </c>
      <c r="W3459" s="22">
        <v>3</v>
      </c>
      <c r="X3459" s="22">
        <v>2</v>
      </c>
    </row>
    <row r="3460" spans="19:24">
      <c r="S3460" s="22" t="s">
        <v>2134</v>
      </c>
      <c r="T3460" s="22">
        <v>4</v>
      </c>
      <c r="U3460" s="22">
        <v>2</v>
      </c>
      <c r="V3460" s="22">
        <v>7</v>
      </c>
      <c r="W3460" s="22">
        <v>3</v>
      </c>
      <c r="X3460" s="22">
        <v>3</v>
      </c>
    </row>
    <row r="3461" spans="19:24">
      <c r="S3461" s="22" t="s">
        <v>2134</v>
      </c>
      <c r="T3461" s="22">
        <v>4</v>
      </c>
      <c r="U3461" s="22">
        <v>2</v>
      </c>
      <c r="V3461" s="22">
        <v>7</v>
      </c>
      <c r="W3461" s="22">
        <v>3</v>
      </c>
      <c r="X3461" s="22">
        <v>4</v>
      </c>
    </row>
    <row r="3462" spans="19:24">
      <c r="S3462" s="22" t="s">
        <v>2134</v>
      </c>
      <c r="T3462" s="22">
        <v>4</v>
      </c>
      <c r="U3462" s="22">
        <v>2</v>
      </c>
      <c r="V3462" s="22">
        <v>7</v>
      </c>
      <c r="W3462" s="22">
        <v>4</v>
      </c>
      <c r="X3462" s="22">
        <v>1</v>
      </c>
    </row>
    <row r="3463" spans="19:24">
      <c r="S3463" s="22" t="s">
        <v>2134</v>
      </c>
      <c r="T3463" s="22">
        <v>4</v>
      </c>
      <c r="U3463" s="22">
        <v>2</v>
      </c>
      <c r="V3463" s="22">
        <v>7</v>
      </c>
      <c r="W3463" s="22">
        <v>4</v>
      </c>
      <c r="X3463" s="22">
        <v>2</v>
      </c>
    </row>
    <row r="3464" spans="19:24">
      <c r="S3464" s="22" t="s">
        <v>2134</v>
      </c>
      <c r="T3464" s="22">
        <v>4</v>
      </c>
      <c r="U3464" s="22">
        <v>2</v>
      </c>
      <c r="V3464" s="22">
        <v>7</v>
      </c>
      <c r="W3464" s="22">
        <v>4</v>
      </c>
      <c r="X3464" s="22">
        <v>3</v>
      </c>
    </row>
    <row r="3465" spans="19:24">
      <c r="S3465" s="22" t="s">
        <v>2134</v>
      </c>
      <c r="T3465" s="22">
        <v>4</v>
      </c>
      <c r="U3465" s="22">
        <v>2</v>
      </c>
      <c r="V3465" s="22">
        <v>7</v>
      </c>
      <c r="W3465" s="22">
        <v>4</v>
      </c>
      <c r="X3465" s="22">
        <v>4</v>
      </c>
    </row>
    <row r="3466" spans="19:24">
      <c r="S3466" s="22" t="s">
        <v>2134</v>
      </c>
      <c r="T3466" s="22">
        <v>4</v>
      </c>
      <c r="U3466" s="22">
        <v>2</v>
      </c>
      <c r="V3466" s="22">
        <v>7</v>
      </c>
      <c r="W3466" s="22">
        <v>5</v>
      </c>
      <c r="X3466" s="22">
        <v>1</v>
      </c>
    </row>
    <row r="3467" spans="19:24">
      <c r="S3467" s="22" t="s">
        <v>2134</v>
      </c>
      <c r="T3467" s="22">
        <v>4</v>
      </c>
      <c r="U3467" s="22">
        <v>2</v>
      </c>
      <c r="V3467" s="22">
        <v>7</v>
      </c>
      <c r="W3467" s="22">
        <v>5</v>
      </c>
      <c r="X3467" s="22">
        <v>2</v>
      </c>
    </row>
    <row r="3468" spans="19:24">
      <c r="S3468" s="22" t="s">
        <v>2134</v>
      </c>
      <c r="T3468" s="22">
        <v>4</v>
      </c>
      <c r="U3468" s="22">
        <v>2</v>
      </c>
      <c r="V3468" s="22">
        <v>7</v>
      </c>
      <c r="W3468" s="22">
        <v>5</v>
      </c>
      <c r="X3468" s="22">
        <v>3</v>
      </c>
    </row>
    <row r="3469" spans="19:24">
      <c r="S3469" s="22" t="s">
        <v>2134</v>
      </c>
      <c r="T3469" s="22">
        <v>4</v>
      </c>
      <c r="U3469" s="22">
        <v>2</v>
      </c>
      <c r="V3469" s="22">
        <v>7</v>
      </c>
      <c r="W3469" s="22">
        <v>5</v>
      </c>
      <c r="X3469" s="22">
        <v>4</v>
      </c>
    </row>
    <row r="3470" spans="19:24">
      <c r="S3470" s="22" t="s">
        <v>2134</v>
      </c>
      <c r="T3470" s="22">
        <v>4</v>
      </c>
      <c r="U3470" s="22">
        <v>2</v>
      </c>
      <c r="V3470" s="22">
        <v>7</v>
      </c>
      <c r="W3470" s="22">
        <v>6</v>
      </c>
      <c r="X3470" s="22">
        <v>1</v>
      </c>
    </row>
    <row r="3471" spans="19:24">
      <c r="S3471" s="22" t="s">
        <v>2134</v>
      </c>
      <c r="T3471" s="22">
        <v>4</v>
      </c>
      <c r="U3471" s="22">
        <v>2</v>
      </c>
      <c r="V3471" s="22">
        <v>7</v>
      </c>
      <c r="W3471" s="22">
        <v>6</v>
      </c>
      <c r="X3471" s="22">
        <v>2</v>
      </c>
    </row>
    <row r="3472" spans="19:24">
      <c r="S3472" s="22" t="s">
        <v>2134</v>
      </c>
      <c r="T3472" s="22">
        <v>4</v>
      </c>
      <c r="U3472" s="22">
        <v>2</v>
      </c>
      <c r="V3472" s="22">
        <v>7</v>
      </c>
      <c r="W3472" s="22">
        <v>6</v>
      </c>
      <c r="X3472" s="22">
        <v>3</v>
      </c>
    </row>
    <row r="3473" spans="19:24">
      <c r="S3473" s="22" t="s">
        <v>2134</v>
      </c>
      <c r="T3473" s="22">
        <v>4</v>
      </c>
      <c r="U3473" s="22">
        <v>2</v>
      </c>
      <c r="V3473" s="22">
        <v>7</v>
      </c>
      <c r="W3473" s="22">
        <v>6</v>
      </c>
      <c r="X3473" s="22">
        <v>4</v>
      </c>
    </row>
    <row r="3474" spans="19:24">
      <c r="S3474" s="22" t="s">
        <v>2134</v>
      </c>
      <c r="T3474" s="22">
        <v>4</v>
      </c>
      <c r="U3474" s="22">
        <v>2</v>
      </c>
      <c r="V3474" s="22">
        <v>7</v>
      </c>
      <c r="W3474" s="22">
        <v>7</v>
      </c>
      <c r="X3474" s="22">
        <v>1</v>
      </c>
    </row>
    <row r="3475" spans="19:24">
      <c r="S3475" s="22" t="s">
        <v>2134</v>
      </c>
      <c r="T3475" s="22">
        <v>4</v>
      </c>
      <c r="U3475" s="22">
        <v>2</v>
      </c>
      <c r="V3475" s="22">
        <v>7</v>
      </c>
      <c r="W3475" s="22">
        <v>7</v>
      </c>
      <c r="X3475" s="22">
        <v>2</v>
      </c>
    </row>
    <row r="3476" spans="19:24">
      <c r="S3476" s="22" t="s">
        <v>2134</v>
      </c>
      <c r="T3476" s="22">
        <v>4</v>
      </c>
      <c r="U3476" s="22">
        <v>2</v>
      </c>
      <c r="V3476" s="22">
        <v>7</v>
      </c>
      <c r="W3476" s="22">
        <v>7</v>
      </c>
      <c r="X3476" s="22">
        <v>3</v>
      </c>
    </row>
    <row r="3477" spans="19:24">
      <c r="S3477" s="22" t="s">
        <v>2134</v>
      </c>
      <c r="T3477" s="22">
        <v>4</v>
      </c>
      <c r="U3477" s="22">
        <v>2</v>
      </c>
      <c r="V3477" s="22">
        <v>7</v>
      </c>
      <c r="W3477" s="22">
        <v>7</v>
      </c>
      <c r="X3477" s="22">
        <v>4</v>
      </c>
    </row>
    <row r="3478" spans="19:24">
      <c r="S3478" s="22" t="s">
        <v>2134</v>
      </c>
      <c r="T3478" s="22">
        <v>4</v>
      </c>
      <c r="U3478" s="22">
        <v>2</v>
      </c>
      <c r="V3478" s="22">
        <v>8</v>
      </c>
      <c r="W3478" s="22">
        <v>1</v>
      </c>
      <c r="X3478" s="22">
        <v>1</v>
      </c>
    </row>
    <row r="3479" spans="19:24">
      <c r="S3479" s="22" t="s">
        <v>2134</v>
      </c>
      <c r="T3479" s="22">
        <v>4</v>
      </c>
      <c r="U3479" s="22">
        <v>2</v>
      </c>
      <c r="V3479" s="22">
        <v>8</v>
      </c>
      <c r="W3479" s="22">
        <v>1</v>
      </c>
      <c r="X3479" s="22">
        <v>2</v>
      </c>
    </row>
    <row r="3480" spans="19:24">
      <c r="S3480" s="22" t="s">
        <v>2134</v>
      </c>
      <c r="T3480" s="22">
        <v>4</v>
      </c>
      <c r="U3480" s="22">
        <v>2</v>
      </c>
      <c r="V3480" s="22">
        <v>8</v>
      </c>
      <c r="W3480" s="22">
        <v>1</v>
      </c>
      <c r="X3480" s="22">
        <v>3</v>
      </c>
    </row>
    <row r="3481" spans="19:24">
      <c r="S3481" s="22" t="s">
        <v>2134</v>
      </c>
      <c r="T3481" s="22">
        <v>4</v>
      </c>
      <c r="U3481" s="22">
        <v>2</v>
      </c>
      <c r="V3481" s="22">
        <v>8</v>
      </c>
      <c r="W3481" s="22">
        <v>1</v>
      </c>
      <c r="X3481" s="22">
        <v>4</v>
      </c>
    </row>
    <row r="3482" spans="19:24">
      <c r="S3482" s="22" t="s">
        <v>2813</v>
      </c>
      <c r="T3482" s="22">
        <v>4</v>
      </c>
      <c r="U3482" s="22">
        <v>2</v>
      </c>
      <c r="V3482" s="22">
        <v>8</v>
      </c>
      <c r="W3482" s="22">
        <v>2</v>
      </c>
      <c r="X3482" s="22">
        <v>1</v>
      </c>
    </row>
    <row r="3483" spans="19:24">
      <c r="S3483" s="22" t="s">
        <v>2134</v>
      </c>
      <c r="T3483" s="22">
        <v>4</v>
      </c>
      <c r="U3483" s="22">
        <v>2</v>
      </c>
      <c r="V3483" s="22">
        <v>8</v>
      </c>
      <c r="W3483" s="22">
        <v>2</v>
      </c>
      <c r="X3483" s="22">
        <v>2</v>
      </c>
    </row>
    <row r="3484" spans="19:24">
      <c r="S3484" s="22" t="s">
        <v>2134</v>
      </c>
      <c r="T3484" s="22">
        <v>4</v>
      </c>
      <c r="U3484" s="22">
        <v>2</v>
      </c>
      <c r="V3484" s="22">
        <v>8</v>
      </c>
      <c r="W3484" s="22">
        <v>2</v>
      </c>
      <c r="X3484" s="22">
        <v>3</v>
      </c>
    </row>
    <row r="3485" spans="19:24">
      <c r="S3485" s="22" t="s">
        <v>2134</v>
      </c>
      <c r="T3485" s="22">
        <v>4</v>
      </c>
      <c r="U3485" s="22">
        <v>2</v>
      </c>
      <c r="V3485" s="22">
        <v>8</v>
      </c>
      <c r="W3485" s="22">
        <v>2</v>
      </c>
      <c r="X3485" s="22">
        <v>4</v>
      </c>
    </row>
    <row r="3486" spans="19:24">
      <c r="S3486" s="22" t="s">
        <v>2813</v>
      </c>
      <c r="T3486" s="22">
        <v>4</v>
      </c>
      <c r="U3486" s="22">
        <v>2</v>
      </c>
      <c r="V3486" s="22">
        <v>8</v>
      </c>
      <c r="W3486" s="22">
        <v>3</v>
      </c>
      <c r="X3486" s="22">
        <v>1</v>
      </c>
    </row>
    <row r="3487" spans="19:24">
      <c r="S3487" s="22" t="s">
        <v>2134</v>
      </c>
      <c r="T3487" s="22">
        <v>4</v>
      </c>
      <c r="U3487" s="22">
        <v>2</v>
      </c>
      <c r="V3487" s="22">
        <v>8</v>
      </c>
      <c r="W3487" s="22">
        <v>3</v>
      </c>
      <c r="X3487" s="22">
        <v>2</v>
      </c>
    </row>
    <row r="3488" spans="19:24">
      <c r="S3488" s="22" t="s">
        <v>2134</v>
      </c>
      <c r="T3488" s="22">
        <v>4</v>
      </c>
      <c r="U3488" s="22">
        <v>2</v>
      </c>
      <c r="V3488" s="22">
        <v>8</v>
      </c>
      <c r="W3488" s="22">
        <v>3</v>
      </c>
      <c r="X3488" s="22">
        <v>3</v>
      </c>
    </row>
    <row r="3489" spans="19:24">
      <c r="S3489" s="22" t="s">
        <v>2134</v>
      </c>
      <c r="T3489" s="22">
        <v>4</v>
      </c>
      <c r="U3489" s="22">
        <v>2</v>
      </c>
      <c r="V3489" s="22">
        <v>8</v>
      </c>
      <c r="W3489" s="22">
        <v>3</v>
      </c>
      <c r="X3489" s="22">
        <v>4</v>
      </c>
    </row>
    <row r="3490" spans="19:24">
      <c r="S3490" s="22" t="s">
        <v>2813</v>
      </c>
      <c r="T3490" s="22">
        <v>4</v>
      </c>
      <c r="U3490" s="22">
        <v>2</v>
      </c>
      <c r="V3490" s="22">
        <v>8</v>
      </c>
      <c r="W3490" s="22">
        <v>4</v>
      </c>
      <c r="X3490" s="22">
        <v>1</v>
      </c>
    </row>
    <row r="3491" spans="19:24">
      <c r="S3491" s="22" t="s">
        <v>2134</v>
      </c>
      <c r="T3491" s="22">
        <v>4</v>
      </c>
      <c r="U3491" s="22">
        <v>2</v>
      </c>
      <c r="V3491" s="22">
        <v>8</v>
      </c>
      <c r="W3491" s="22">
        <v>4</v>
      </c>
      <c r="X3491" s="22">
        <v>2</v>
      </c>
    </row>
    <row r="3492" spans="19:24">
      <c r="S3492" s="22" t="s">
        <v>2134</v>
      </c>
      <c r="T3492" s="22">
        <v>4</v>
      </c>
      <c r="U3492" s="22">
        <v>2</v>
      </c>
      <c r="V3492" s="22">
        <v>8</v>
      </c>
      <c r="W3492" s="22">
        <v>4</v>
      </c>
      <c r="X3492" s="22">
        <v>3</v>
      </c>
    </row>
    <row r="3493" spans="19:24">
      <c r="S3493" s="22" t="s">
        <v>2134</v>
      </c>
      <c r="T3493" s="22">
        <v>4</v>
      </c>
      <c r="U3493" s="22">
        <v>2</v>
      </c>
      <c r="V3493" s="22">
        <v>8</v>
      </c>
      <c r="W3493" s="22">
        <v>4</v>
      </c>
      <c r="X3493" s="22">
        <v>4</v>
      </c>
    </row>
    <row r="3494" spans="19:24">
      <c r="S3494" s="22" t="s">
        <v>2813</v>
      </c>
      <c r="T3494" s="22">
        <v>4</v>
      </c>
      <c r="U3494" s="22">
        <v>2</v>
      </c>
      <c r="V3494" s="22">
        <v>8</v>
      </c>
      <c r="W3494" s="22">
        <v>5</v>
      </c>
      <c r="X3494" s="22">
        <v>1</v>
      </c>
    </row>
    <row r="3495" spans="19:24">
      <c r="S3495" s="22" t="s">
        <v>2134</v>
      </c>
      <c r="T3495" s="22">
        <v>4</v>
      </c>
      <c r="U3495" s="22">
        <v>2</v>
      </c>
      <c r="V3495" s="22">
        <v>8</v>
      </c>
      <c r="W3495" s="22">
        <v>5</v>
      </c>
      <c r="X3495" s="22">
        <v>2</v>
      </c>
    </row>
    <row r="3496" spans="19:24">
      <c r="S3496" s="22" t="s">
        <v>2134</v>
      </c>
      <c r="T3496" s="22">
        <v>4</v>
      </c>
      <c r="U3496" s="22">
        <v>2</v>
      </c>
      <c r="V3496" s="22">
        <v>8</v>
      </c>
      <c r="W3496" s="22">
        <v>5</v>
      </c>
      <c r="X3496" s="22">
        <v>3</v>
      </c>
    </row>
    <row r="3497" spans="19:24">
      <c r="S3497" s="22" t="s">
        <v>2134</v>
      </c>
      <c r="T3497" s="22">
        <v>4</v>
      </c>
      <c r="U3497" s="22">
        <v>2</v>
      </c>
      <c r="V3497" s="22">
        <v>8</v>
      </c>
      <c r="W3497" s="22">
        <v>5</v>
      </c>
      <c r="X3497" s="22">
        <v>4</v>
      </c>
    </row>
    <row r="3498" spans="19:24">
      <c r="S3498" s="22" t="s">
        <v>2813</v>
      </c>
      <c r="T3498" s="22">
        <v>4</v>
      </c>
      <c r="U3498" s="22">
        <v>2</v>
      </c>
      <c r="V3498" s="22">
        <v>8</v>
      </c>
      <c r="W3498" s="22">
        <v>6</v>
      </c>
      <c r="X3498" s="22">
        <v>1</v>
      </c>
    </row>
    <row r="3499" spans="19:24">
      <c r="S3499" s="22" t="s">
        <v>2134</v>
      </c>
      <c r="T3499" s="22">
        <v>4</v>
      </c>
      <c r="U3499" s="22">
        <v>2</v>
      </c>
      <c r="V3499" s="22">
        <v>8</v>
      </c>
      <c r="W3499" s="22">
        <v>6</v>
      </c>
      <c r="X3499" s="22">
        <v>2</v>
      </c>
    </row>
    <row r="3500" spans="19:24">
      <c r="S3500" s="22" t="s">
        <v>2134</v>
      </c>
      <c r="T3500" s="22">
        <v>4</v>
      </c>
      <c r="U3500" s="22">
        <v>2</v>
      </c>
      <c r="V3500" s="22">
        <v>8</v>
      </c>
      <c r="W3500" s="22">
        <v>6</v>
      </c>
      <c r="X3500" s="22">
        <v>3</v>
      </c>
    </row>
    <row r="3501" spans="19:24">
      <c r="S3501" s="22" t="s">
        <v>2134</v>
      </c>
      <c r="T3501" s="22">
        <v>4</v>
      </c>
      <c r="U3501" s="22">
        <v>2</v>
      </c>
      <c r="V3501" s="22">
        <v>8</v>
      </c>
      <c r="W3501" s="22">
        <v>6</v>
      </c>
      <c r="X3501" s="22">
        <v>4</v>
      </c>
    </row>
    <row r="3502" spans="19:24">
      <c r="S3502" s="22" t="s">
        <v>2813</v>
      </c>
      <c r="T3502" s="22">
        <v>4</v>
      </c>
      <c r="U3502" s="22">
        <v>2</v>
      </c>
      <c r="V3502" s="22">
        <v>8</v>
      </c>
      <c r="W3502" s="22">
        <v>7</v>
      </c>
      <c r="X3502" s="22">
        <v>1</v>
      </c>
    </row>
    <row r="3503" spans="19:24">
      <c r="S3503" s="22" t="s">
        <v>2134</v>
      </c>
      <c r="T3503" s="22">
        <v>4</v>
      </c>
      <c r="U3503" s="22">
        <v>2</v>
      </c>
      <c r="V3503" s="22">
        <v>8</v>
      </c>
      <c r="W3503" s="22">
        <v>7</v>
      </c>
      <c r="X3503" s="22">
        <v>2</v>
      </c>
    </row>
    <row r="3504" spans="19:24">
      <c r="S3504" s="22" t="s">
        <v>2134</v>
      </c>
      <c r="T3504" s="22">
        <v>4</v>
      </c>
      <c r="U3504" s="22">
        <v>2</v>
      </c>
      <c r="V3504" s="22">
        <v>8</v>
      </c>
      <c r="W3504" s="22">
        <v>7</v>
      </c>
      <c r="X3504" s="22">
        <v>3</v>
      </c>
    </row>
    <row r="3505" spans="19:24">
      <c r="S3505" s="22" t="s">
        <v>2134</v>
      </c>
      <c r="T3505" s="22">
        <v>4</v>
      </c>
      <c r="U3505" s="22">
        <v>2</v>
      </c>
      <c r="V3505" s="22">
        <v>8</v>
      </c>
      <c r="W3505" s="22">
        <v>7</v>
      </c>
      <c r="X3505" s="22">
        <v>4</v>
      </c>
    </row>
    <row r="3506" spans="19:24">
      <c r="S3506" s="22" t="s">
        <v>2134</v>
      </c>
      <c r="T3506" s="22">
        <v>4</v>
      </c>
      <c r="U3506" s="22">
        <v>2</v>
      </c>
      <c r="V3506" s="22">
        <v>9</v>
      </c>
      <c r="W3506" s="22">
        <v>1</v>
      </c>
      <c r="X3506" s="22">
        <v>1</v>
      </c>
    </row>
    <row r="3507" spans="19:24">
      <c r="S3507" s="22" t="s">
        <v>2134</v>
      </c>
      <c r="T3507" s="22">
        <v>4</v>
      </c>
      <c r="U3507" s="22">
        <v>2</v>
      </c>
      <c r="V3507" s="22">
        <v>9</v>
      </c>
      <c r="W3507" s="22">
        <v>1</v>
      </c>
      <c r="X3507" s="22">
        <v>2</v>
      </c>
    </row>
    <row r="3508" spans="19:24">
      <c r="S3508" s="22" t="s">
        <v>2134</v>
      </c>
      <c r="T3508" s="22">
        <v>4</v>
      </c>
      <c r="U3508" s="22">
        <v>2</v>
      </c>
      <c r="V3508" s="22">
        <v>9</v>
      </c>
      <c r="W3508" s="22">
        <v>1</v>
      </c>
      <c r="X3508" s="22">
        <v>3</v>
      </c>
    </row>
    <row r="3509" spans="19:24">
      <c r="S3509" s="22" t="s">
        <v>2134</v>
      </c>
      <c r="T3509" s="22">
        <v>4</v>
      </c>
      <c r="U3509" s="22">
        <v>2</v>
      </c>
      <c r="V3509" s="22">
        <v>9</v>
      </c>
      <c r="W3509" s="22">
        <v>1</v>
      </c>
      <c r="X3509" s="22">
        <v>4</v>
      </c>
    </row>
    <row r="3510" spans="19:24">
      <c r="S3510" s="22" t="s">
        <v>2813</v>
      </c>
      <c r="T3510" s="22">
        <v>4</v>
      </c>
      <c r="U3510" s="22">
        <v>2</v>
      </c>
      <c r="V3510" s="22">
        <v>9</v>
      </c>
      <c r="W3510" s="22">
        <v>2</v>
      </c>
      <c r="X3510" s="22">
        <v>1</v>
      </c>
    </row>
    <row r="3511" spans="19:24">
      <c r="S3511" s="22" t="s">
        <v>2134</v>
      </c>
      <c r="T3511" s="22">
        <v>4</v>
      </c>
      <c r="U3511" s="22">
        <v>2</v>
      </c>
      <c r="V3511" s="22">
        <v>9</v>
      </c>
      <c r="W3511" s="22">
        <v>2</v>
      </c>
      <c r="X3511" s="22">
        <v>2</v>
      </c>
    </row>
    <row r="3512" spans="19:24">
      <c r="S3512" s="22" t="s">
        <v>2134</v>
      </c>
      <c r="T3512" s="22">
        <v>4</v>
      </c>
      <c r="U3512" s="22">
        <v>2</v>
      </c>
      <c r="V3512" s="22">
        <v>9</v>
      </c>
      <c r="W3512" s="22">
        <v>2</v>
      </c>
      <c r="X3512" s="22">
        <v>3</v>
      </c>
    </row>
    <row r="3513" spans="19:24">
      <c r="S3513" s="22" t="s">
        <v>2134</v>
      </c>
      <c r="T3513" s="22">
        <v>4</v>
      </c>
      <c r="U3513" s="22">
        <v>2</v>
      </c>
      <c r="V3513" s="22">
        <v>9</v>
      </c>
      <c r="W3513" s="22">
        <v>2</v>
      </c>
      <c r="X3513" s="22">
        <v>4</v>
      </c>
    </row>
    <row r="3514" spans="19:24">
      <c r="S3514" s="22" t="s">
        <v>2813</v>
      </c>
      <c r="T3514" s="22">
        <v>4</v>
      </c>
      <c r="U3514" s="22">
        <v>2</v>
      </c>
      <c r="V3514" s="22">
        <v>9</v>
      </c>
      <c r="W3514" s="22">
        <v>3</v>
      </c>
      <c r="X3514" s="22">
        <v>1</v>
      </c>
    </row>
    <row r="3515" spans="19:24">
      <c r="S3515" s="22" t="s">
        <v>2134</v>
      </c>
      <c r="T3515" s="22">
        <v>4</v>
      </c>
      <c r="U3515" s="22">
        <v>2</v>
      </c>
      <c r="V3515" s="22">
        <v>9</v>
      </c>
      <c r="W3515" s="22">
        <v>3</v>
      </c>
      <c r="X3515" s="22">
        <v>2</v>
      </c>
    </row>
    <row r="3516" spans="19:24">
      <c r="S3516" s="22" t="s">
        <v>2134</v>
      </c>
      <c r="T3516" s="22">
        <v>4</v>
      </c>
      <c r="U3516" s="22">
        <v>2</v>
      </c>
      <c r="V3516" s="22">
        <v>9</v>
      </c>
      <c r="W3516" s="22">
        <v>3</v>
      </c>
      <c r="X3516" s="22">
        <v>3</v>
      </c>
    </row>
    <row r="3517" spans="19:24">
      <c r="S3517" s="22" t="s">
        <v>2134</v>
      </c>
      <c r="T3517" s="22">
        <v>4</v>
      </c>
      <c r="U3517" s="22">
        <v>2</v>
      </c>
      <c r="V3517" s="22">
        <v>9</v>
      </c>
      <c r="W3517" s="22">
        <v>3</v>
      </c>
      <c r="X3517" s="22">
        <v>4</v>
      </c>
    </row>
    <row r="3518" spans="19:24">
      <c r="S3518" s="22" t="s">
        <v>2813</v>
      </c>
      <c r="T3518" s="22">
        <v>4</v>
      </c>
      <c r="U3518" s="22">
        <v>2</v>
      </c>
      <c r="V3518" s="22">
        <v>9</v>
      </c>
      <c r="W3518" s="22">
        <v>4</v>
      </c>
      <c r="X3518" s="22">
        <v>1</v>
      </c>
    </row>
    <row r="3519" spans="19:24">
      <c r="S3519" s="22" t="s">
        <v>2134</v>
      </c>
      <c r="T3519" s="22">
        <v>4</v>
      </c>
      <c r="U3519" s="22">
        <v>2</v>
      </c>
      <c r="V3519" s="22">
        <v>9</v>
      </c>
      <c r="W3519" s="22">
        <v>4</v>
      </c>
      <c r="X3519" s="22">
        <v>2</v>
      </c>
    </row>
    <row r="3520" spans="19:24">
      <c r="S3520" s="22" t="s">
        <v>2134</v>
      </c>
      <c r="T3520" s="22">
        <v>4</v>
      </c>
      <c r="U3520" s="22">
        <v>2</v>
      </c>
      <c r="V3520" s="22">
        <v>9</v>
      </c>
      <c r="W3520" s="22">
        <v>4</v>
      </c>
      <c r="X3520" s="22">
        <v>3</v>
      </c>
    </row>
    <row r="3521" spans="19:24">
      <c r="S3521" s="22" t="s">
        <v>2134</v>
      </c>
      <c r="T3521" s="22">
        <v>4</v>
      </c>
      <c r="U3521" s="22">
        <v>2</v>
      </c>
      <c r="V3521" s="22">
        <v>9</v>
      </c>
      <c r="W3521" s="22">
        <v>4</v>
      </c>
      <c r="X3521" s="22">
        <v>4</v>
      </c>
    </row>
    <row r="3522" spans="19:24">
      <c r="S3522" s="22" t="s">
        <v>2813</v>
      </c>
      <c r="T3522" s="22">
        <v>4</v>
      </c>
      <c r="U3522" s="22">
        <v>2</v>
      </c>
      <c r="V3522" s="22">
        <v>9</v>
      </c>
      <c r="W3522" s="22">
        <v>5</v>
      </c>
      <c r="X3522" s="22">
        <v>1</v>
      </c>
    </row>
    <row r="3523" spans="19:24">
      <c r="S3523" s="22" t="s">
        <v>2134</v>
      </c>
      <c r="T3523" s="22">
        <v>4</v>
      </c>
      <c r="U3523" s="22">
        <v>2</v>
      </c>
      <c r="V3523" s="22">
        <v>9</v>
      </c>
      <c r="W3523" s="22">
        <v>5</v>
      </c>
      <c r="X3523" s="22">
        <v>2</v>
      </c>
    </row>
    <row r="3524" spans="19:24">
      <c r="S3524" s="22" t="s">
        <v>2134</v>
      </c>
      <c r="T3524" s="22">
        <v>4</v>
      </c>
      <c r="U3524" s="22">
        <v>2</v>
      </c>
      <c r="V3524" s="22">
        <v>9</v>
      </c>
      <c r="W3524" s="22">
        <v>5</v>
      </c>
      <c r="X3524" s="22">
        <v>3</v>
      </c>
    </row>
    <row r="3525" spans="19:24">
      <c r="S3525" s="22" t="s">
        <v>2134</v>
      </c>
      <c r="T3525" s="22">
        <v>4</v>
      </c>
      <c r="U3525" s="22">
        <v>2</v>
      </c>
      <c r="V3525" s="22">
        <v>9</v>
      </c>
      <c r="W3525" s="22">
        <v>5</v>
      </c>
      <c r="X3525" s="22">
        <v>4</v>
      </c>
    </row>
    <row r="3526" spans="19:24">
      <c r="S3526" s="22" t="s">
        <v>2813</v>
      </c>
      <c r="T3526" s="22">
        <v>4</v>
      </c>
      <c r="U3526" s="22">
        <v>2</v>
      </c>
      <c r="V3526" s="22">
        <v>9</v>
      </c>
      <c r="W3526" s="22">
        <v>6</v>
      </c>
      <c r="X3526" s="22">
        <v>1</v>
      </c>
    </row>
    <row r="3527" spans="19:24">
      <c r="S3527" s="22" t="s">
        <v>2134</v>
      </c>
      <c r="T3527" s="22">
        <v>4</v>
      </c>
      <c r="U3527" s="22">
        <v>2</v>
      </c>
      <c r="V3527" s="22">
        <v>9</v>
      </c>
      <c r="W3527" s="22">
        <v>6</v>
      </c>
      <c r="X3527" s="22">
        <v>2</v>
      </c>
    </row>
    <row r="3528" spans="19:24">
      <c r="S3528" s="22" t="s">
        <v>2134</v>
      </c>
      <c r="T3528" s="22">
        <v>4</v>
      </c>
      <c r="U3528" s="22">
        <v>2</v>
      </c>
      <c r="V3528" s="22">
        <v>9</v>
      </c>
      <c r="W3528" s="22">
        <v>6</v>
      </c>
      <c r="X3528" s="22">
        <v>3</v>
      </c>
    </row>
    <row r="3529" spans="19:24">
      <c r="S3529" s="22" t="s">
        <v>2134</v>
      </c>
      <c r="T3529" s="22">
        <v>4</v>
      </c>
      <c r="U3529" s="22">
        <v>2</v>
      </c>
      <c r="V3529" s="22">
        <v>9</v>
      </c>
      <c r="W3529" s="22">
        <v>6</v>
      </c>
      <c r="X3529" s="22">
        <v>4</v>
      </c>
    </row>
    <row r="3530" spans="19:24">
      <c r="S3530" s="22" t="s">
        <v>2813</v>
      </c>
      <c r="T3530" s="22">
        <v>4</v>
      </c>
      <c r="U3530" s="22">
        <v>2</v>
      </c>
      <c r="V3530" s="22">
        <v>9</v>
      </c>
      <c r="W3530" s="22">
        <v>7</v>
      </c>
      <c r="X3530" s="22">
        <v>1</v>
      </c>
    </row>
    <row r="3531" spans="19:24">
      <c r="S3531" s="22" t="s">
        <v>2134</v>
      </c>
      <c r="T3531" s="22">
        <v>4</v>
      </c>
      <c r="U3531" s="22">
        <v>2</v>
      </c>
      <c r="V3531" s="22">
        <v>9</v>
      </c>
      <c r="W3531" s="22">
        <v>7</v>
      </c>
      <c r="X3531" s="22">
        <v>2</v>
      </c>
    </row>
    <row r="3532" spans="19:24">
      <c r="S3532" s="22" t="s">
        <v>2134</v>
      </c>
      <c r="T3532" s="22">
        <v>4</v>
      </c>
      <c r="U3532" s="22">
        <v>2</v>
      </c>
      <c r="V3532" s="22">
        <v>9</v>
      </c>
      <c r="W3532" s="22">
        <v>7</v>
      </c>
      <c r="X3532" s="22">
        <v>3</v>
      </c>
    </row>
    <row r="3533" spans="19:24">
      <c r="S3533" s="22" t="s">
        <v>2134</v>
      </c>
      <c r="T3533" s="22">
        <v>4</v>
      </c>
      <c r="U3533" s="22">
        <v>2</v>
      </c>
      <c r="V3533" s="22">
        <v>9</v>
      </c>
      <c r="W3533" s="22">
        <v>7</v>
      </c>
      <c r="X3533" s="22">
        <v>4</v>
      </c>
    </row>
    <row r="3534" spans="19:24">
      <c r="S3534" s="22" t="s">
        <v>2647</v>
      </c>
      <c r="T3534" s="22">
        <v>4</v>
      </c>
      <c r="U3534" s="22">
        <v>3</v>
      </c>
      <c r="V3534" s="22">
        <v>1</v>
      </c>
      <c r="W3534" s="22">
        <v>1</v>
      </c>
      <c r="X3534" s="22">
        <v>1</v>
      </c>
    </row>
    <row r="3535" spans="19:24">
      <c r="S3535" s="22" t="s">
        <v>2134</v>
      </c>
      <c r="T3535" s="22">
        <v>4</v>
      </c>
      <c r="U3535" s="22">
        <v>3</v>
      </c>
      <c r="V3535" s="22">
        <v>1</v>
      </c>
      <c r="W3535" s="22">
        <v>1</v>
      </c>
      <c r="X3535" s="22">
        <v>2</v>
      </c>
    </row>
    <row r="3536" spans="19:24">
      <c r="S3536" s="22" t="s">
        <v>2134</v>
      </c>
      <c r="T3536" s="22">
        <v>4</v>
      </c>
      <c r="U3536" s="22">
        <v>3</v>
      </c>
      <c r="V3536" s="22">
        <v>1</v>
      </c>
      <c r="W3536" s="22">
        <v>1</v>
      </c>
      <c r="X3536" s="22">
        <v>3</v>
      </c>
    </row>
    <row r="3537" spans="19:24">
      <c r="S3537" s="22" t="s">
        <v>2134</v>
      </c>
      <c r="T3537" s="22">
        <v>4</v>
      </c>
      <c r="U3537" s="22">
        <v>3</v>
      </c>
      <c r="V3537" s="22">
        <v>1</v>
      </c>
      <c r="W3537" s="22">
        <v>1</v>
      </c>
      <c r="X3537" s="22">
        <v>4</v>
      </c>
    </row>
    <row r="3538" spans="19:24">
      <c r="S3538" s="22" t="s">
        <v>2134</v>
      </c>
      <c r="T3538" s="22">
        <v>4</v>
      </c>
      <c r="U3538" s="22">
        <v>3</v>
      </c>
      <c r="V3538" s="22">
        <v>1</v>
      </c>
      <c r="W3538" s="22">
        <v>2</v>
      </c>
      <c r="X3538" s="22">
        <v>1</v>
      </c>
    </row>
    <row r="3539" spans="19:24">
      <c r="S3539" s="22" t="s">
        <v>2134</v>
      </c>
      <c r="T3539" s="22">
        <v>4</v>
      </c>
      <c r="U3539" s="22">
        <v>3</v>
      </c>
      <c r="V3539" s="22">
        <v>1</v>
      </c>
      <c r="W3539" s="22">
        <v>2</v>
      </c>
      <c r="X3539" s="22">
        <v>2</v>
      </c>
    </row>
    <row r="3540" spans="19:24">
      <c r="S3540" s="22" t="s">
        <v>2134</v>
      </c>
      <c r="T3540" s="22">
        <v>4</v>
      </c>
      <c r="U3540" s="22">
        <v>3</v>
      </c>
      <c r="V3540" s="22">
        <v>1</v>
      </c>
      <c r="W3540" s="22">
        <v>2</v>
      </c>
      <c r="X3540" s="22">
        <v>3</v>
      </c>
    </row>
    <row r="3541" spans="19:24">
      <c r="S3541" s="22" t="s">
        <v>2134</v>
      </c>
      <c r="T3541" s="22">
        <v>4</v>
      </c>
      <c r="U3541" s="22">
        <v>3</v>
      </c>
      <c r="V3541" s="22">
        <v>1</v>
      </c>
      <c r="W3541" s="22">
        <v>2</v>
      </c>
      <c r="X3541" s="22">
        <v>4</v>
      </c>
    </row>
    <row r="3542" spans="19:24">
      <c r="S3542" s="22" t="s">
        <v>2134</v>
      </c>
      <c r="T3542" s="22">
        <v>4</v>
      </c>
      <c r="U3542" s="22">
        <v>3</v>
      </c>
      <c r="V3542" s="22">
        <v>1</v>
      </c>
      <c r="W3542" s="22">
        <v>3</v>
      </c>
      <c r="X3542" s="22">
        <v>1</v>
      </c>
    </row>
    <row r="3543" spans="19:24">
      <c r="S3543" s="22" t="s">
        <v>2134</v>
      </c>
      <c r="T3543" s="22">
        <v>4</v>
      </c>
      <c r="U3543" s="22">
        <v>3</v>
      </c>
      <c r="V3543" s="22">
        <v>1</v>
      </c>
      <c r="W3543" s="22">
        <v>3</v>
      </c>
      <c r="X3543" s="22">
        <v>2</v>
      </c>
    </row>
    <row r="3544" spans="19:24">
      <c r="S3544" s="22" t="s">
        <v>2134</v>
      </c>
      <c r="T3544" s="22">
        <v>4</v>
      </c>
      <c r="U3544" s="22">
        <v>3</v>
      </c>
      <c r="V3544" s="22">
        <v>1</v>
      </c>
      <c r="W3544" s="22">
        <v>3</v>
      </c>
      <c r="X3544" s="22">
        <v>3</v>
      </c>
    </row>
    <row r="3545" spans="19:24">
      <c r="S3545" s="22" t="s">
        <v>2134</v>
      </c>
      <c r="T3545" s="22">
        <v>4</v>
      </c>
      <c r="U3545" s="22">
        <v>3</v>
      </c>
      <c r="V3545" s="22">
        <v>1</v>
      </c>
      <c r="W3545" s="22">
        <v>3</v>
      </c>
      <c r="X3545" s="22">
        <v>4</v>
      </c>
    </row>
    <row r="3546" spans="19:24">
      <c r="S3546" s="22" t="s">
        <v>2134</v>
      </c>
      <c r="T3546" s="22">
        <v>4</v>
      </c>
      <c r="U3546" s="22">
        <v>3</v>
      </c>
      <c r="V3546" s="22">
        <v>1</v>
      </c>
      <c r="W3546" s="22">
        <v>4</v>
      </c>
      <c r="X3546" s="22">
        <v>1</v>
      </c>
    </row>
    <row r="3547" spans="19:24">
      <c r="S3547" s="22" t="s">
        <v>2134</v>
      </c>
      <c r="T3547" s="22">
        <v>4</v>
      </c>
      <c r="U3547" s="22">
        <v>3</v>
      </c>
      <c r="V3547" s="22">
        <v>1</v>
      </c>
      <c r="W3547" s="22">
        <v>4</v>
      </c>
      <c r="X3547" s="22">
        <v>2</v>
      </c>
    </row>
    <row r="3548" spans="19:24">
      <c r="S3548" s="22" t="s">
        <v>2134</v>
      </c>
      <c r="T3548" s="22">
        <v>4</v>
      </c>
      <c r="U3548" s="22">
        <v>3</v>
      </c>
      <c r="V3548" s="22">
        <v>1</v>
      </c>
      <c r="W3548" s="22">
        <v>4</v>
      </c>
      <c r="X3548" s="22">
        <v>3</v>
      </c>
    </row>
    <row r="3549" spans="19:24">
      <c r="S3549" s="22" t="s">
        <v>2134</v>
      </c>
      <c r="T3549" s="22">
        <v>4</v>
      </c>
      <c r="U3549" s="22">
        <v>3</v>
      </c>
      <c r="V3549" s="22">
        <v>1</v>
      </c>
      <c r="W3549" s="22">
        <v>4</v>
      </c>
      <c r="X3549" s="22">
        <v>4</v>
      </c>
    </row>
    <row r="3550" spans="19:24">
      <c r="S3550" s="22" t="s">
        <v>2134</v>
      </c>
      <c r="T3550" s="22">
        <v>4</v>
      </c>
      <c r="U3550" s="22">
        <v>3</v>
      </c>
      <c r="V3550" s="22">
        <v>1</v>
      </c>
      <c r="W3550" s="22">
        <v>5</v>
      </c>
      <c r="X3550" s="22">
        <v>1</v>
      </c>
    </row>
    <row r="3551" spans="19:24">
      <c r="S3551" s="22" t="s">
        <v>2134</v>
      </c>
      <c r="T3551" s="22">
        <v>4</v>
      </c>
      <c r="U3551" s="22">
        <v>3</v>
      </c>
      <c r="V3551" s="22">
        <v>1</v>
      </c>
      <c r="W3551" s="22">
        <v>5</v>
      </c>
      <c r="X3551" s="22">
        <v>2</v>
      </c>
    </row>
    <row r="3552" spans="19:24">
      <c r="S3552" s="22" t="s">
        <v>2134</v>
      </c>
      <c r="T3552" s="22">
        <v>4</v>
      </c>
      <c r="U3552" s="22">
        <v>3</v>
      </c>
      <c r="V3552" s="22">
        <v>1</v>
      </c>
      <c r="W3552" s="22">
        <v>5</v>
      </c>
      <c r="X3552" s="22">
        <v>3</v>
      </c>
    </row>
    <row r="3553" spans="19:24">
      <c r="S3553" s="22" t="s">
        <v>2134</v>
      </c>
      <c r="T3553" s="22">
        <v>4</v>
      </c>
      <c r="U3553" s="22">
        <v>3</v>
      </c>
      <c r="V3553" s="22">
        <v>1</v>
      </c>
      <c r="W3553" s="22">
        <v>5</v>
      </c>
      <c r="X3553" s="22">
        <v>4</v>
      </c>
    </row>
    <row r="3554" spans="19:24">
      <c r="S3554" s="22" t="s">
        <v>2134</v>
      </c>
      <c r="T3554" s="22">
        <v>4</v>
      </c>
      <c r="U3554" s="22">
        <v>3</v>
      </c>
      <c r="V3554" s="22">
        <v>1</v>
      </c>
      <c r="W3554" s="22">
        <v>6</v>
      </c>
      <c r="X3554" s="22">
        <v>1</v>
      </c>
    </row>
    <row r="3555" spans="19:24">
      <c r="S3555" s="22" t="s">
        <v>2134</v>
      </c>
      <c r="T3555" s="22">
        <v>4</v>
      </c>
      <c r="U3555" s="22">
        <v>3</v>
      </c>
      <c r="V3555" s="22">
        <v>1</v>
      </c>
      <c r="W3555" s="22">
        <v>6</v>
      </c>
      <c r="X3555" s="22">
        <v>2</v>
      </c>
    </row>
    <row r="3556" spans="19:24">
      <c r="S3556" s="22" t="s">
        <v>2134</v>
      </c>
      <c r="T3556" s="22">
        <v>4</v>
      </c>
      <c r="U3556" s="22">
        <v>3</v>
      </c>
      <c r="V3556" s="22">
        <v>1</v>
      </c>
      <c r="W3556" s="22">
        <v>6</v>
      </c>
      <c r="X3556" s="22">
        <v>3</v>
      </c>
    </row>
    <row r="3557" spans="19:24">
      <c r="S3557" s="22" t="s">
        <v>2134</v>
      </c>
      <c r="T3557" s="22">
        <v>4</v>
      </c>
      <c r="U3557" s="22">
        <v>3</v>
      </c>
      <c r="V3557" s="22">
        <v>1</v>
      </c>
      <c r="W3557" s="22">
        <v>6</v>
      </c>
      <c r="X3557" s="22">
        <v>4</v>
      </c>
    </row>
    <row r="3558" spans="19:24">
      <c r="S3558" s="22" t="s">
        <v>2134</v>
      </c>
      <c r="T3558" s="22">
        <v>4</v>
      </c>
      <c r="U3558" s="22">
        <v>3</v>
      </c>
      <c r="V3558" s="22">
        <v>1</v>
      </c>
      <c r="W3558" s="22">
        <v>7</v>
      </c>
      <c r="X3558" s="22">
        <v>1</v>
      </c>
    </row>
    <row r="3559" spans="19:24">
      <c r="S3559" s="22" t="s">
        <v>2134</v>
      </c>
      <c r="T3559" s="22">
        <v>4</v>
      </c>
      <c r="U3559" s="22">
        <v>3</v>
      </c>
      <c r="V3559" s="22">
        <v>1</v>
      </c>
      <c r="W3559" s="22">
        <v>7</v>
      </c>
      <c r="X3559" s="22">
        <v>2</v>
      </c>
    </row>
    <row r="3560" spans="19:24">
      <c r="S3560" s="22" t="s">
        <v>2134</v>
      </c>
      <c r="T3560" s="22">
        <v>4</v>
      </c>
      <c r="U3560" s="22">
        <v>3</v>
      </c>
      <c r="V3560" s="22">
        <v>1</v>
      </c>
      <c r="W3560" s="22">
        <v>7</v>
      </c>
      <c r="X3560" s="22">
        <v>3</v>
      </c>
    </row>
    <row r="3561" spans="19:24">
      <c r="S3561" s="22" t="s">
        <v>2134</v>
      </c>
      <c r="T3561" s="22">
        <v>4</v>
      </c>
      <c r="U3561" s="22">
        <v>3</v>
      </c>
      <c r="V3561" s="22">
        <v>1</v>
      </c>
      <c r="W3561" s="22">
        <v>7</v>
      </c>
      <c r="X3561" s="22">
        <v>4</v>
      </c>
    </row>
    <row r="3562" spans="19:24">
      <c r="S3562" s="22" t="s">
        <v>2134</v>
      </c>
      <c r="T3562" s="22">
        <v>4</v>
      </c>
      <c r="U3562" s="22">
        <v>3</v>
      </c>
      <c r="V3562" s="22">
        <v>2</v>
      </c>
      <c r="W3562" s="22">
        <v>1</v>
      </c>
      <c r="X3562" s="22">
        <v>1</v>
      </c>
    </row>
    <row r="3563" spans="19:24">
      <c r="S3563" s="22">
        <v>1029518</v>
      </c>
      <c r="T3563" s="22">
        <v>4</v>
      </c>
      <c r="U3563" s="22">
        <v>3</v>
      </c>
      <c r="V3563" s="22">
        <v>2</v>
      </c>
      <c r="W3563" s="22">
        <v>1</v>
      </c>
      <c r="X3563" s="22">
        <v>2</v>
      </c>
    </row>
    <row r="3564" spans="19:24">
      <c r="S3564" s="22">
        <v>1030620</v>
      </c>
      <c r="T3564" s="22">
        <v>4</v>
      </c>
      <c r="U3564" s="22">
        <v>3</v>
      </c>
      <c r="V3564" s="22">
        <v>2</v>
      </c>
      <c r="W3564" s="22">
        <v>1</v>
      </c>
      <c r="X3564" s="22">
        <v>3</v>
      </c>
    </row>
    <row r="3565" spans="19:24">
      <c r="S3565" s="22">
        <v>1030922</v>
      </c>
      <c r="T3565" s="22">
        <v>4</v>
      </c>
      <c r="U3565" s="22">
        <v>3</v>
      </c>
      <c r="V3565" s="22">
        <v>2</v>
      </c>
      <c r="W3565" s="22">
        <v>1</v>
      </c>
      <c r="X3565" s="22">
        <v>4</v>
      </c>
    </row>
    <row r="3566" spans="19:24">
      <c r="S3566" s="22" t="s">
        <v>2813</v>
      </c>
      <c r="T3566" s="22">
        <v>4</v>
      </c>
      <c r="U3566" s="22">
        <v>3</v>
      </c>
      <c r="V3566" s="22">
        <v>2</v>
      </c>
      <c r="W3566" s="22">
        <v>2</v>
      </c>
      <c r="X3566" s="22">
        <v>1</v>
      </c>
    </row>
    <row r="3567" spans="19:24">
      <c r="S3567" s="22" t="s">
        <v>2134</v>
      </c>
      <c r="T3567" s="22">
        <v>4</v>
      </c>
      <c r="U3567" s="22">
        <v>3</v>
      </c>
      <c r="V3567" s="22">
        <v>2</v>
      </c>
      <c r="W3567" s="22">
        <v>2</v>
      </c>
      <c r="X3567" s="22">
        <v>2</v>
      </c>
    </row>
    <row r="3568" spans="19:24">
      <c r="S3568" s="22" t="s">
        <v>2134</v>
      </c>
      <c r="T3568" s="22">
        <v>4</v>
      </c>
      <c r="U3568" s="22">
        <v>3</v>
      </c>
      <c r="V3568" s="22">
        <v>2</v>
      </c>
      <c r="W3568" s="22">
        <v>2</v>
      </c>
      <c r="X3568" s="22">
        <v>3</v>
      </c>
    </row>
    <row r="3569" spans="19:24">
      <c r="S3569" s="22" t="s">
        <v>2134</v>
      </c>
      <c r="T3569" s="22">
        <v>4</v>
      </c>
      <c r="U3569" s="22">
        <v>3</v>
      </c>
      <c r="V3569" s="22">
        <v>2</v>
      </c>
      <c r="W3569" s="22">
        <v>2</v>
      </c>
      <c r="X3569" s="22">
        <v>4</v>
      </c>
    </row>
    <row r="3570" spans="19:24">
      <c r="S3570" s="22" t="s">
        <v>2813</v>
      </c>
      <c r="T3570" s="22">
        <v>4</v>
      </c>
      <c r="U3570" s="22">
        <v>3</v>
      </c>
      <c r="V3570" s="22">
        <v>2</v>
      </c>
      <c r="W3570" s="22">
        <v>3</v>
      </c>
      <c r="X3570" s="22">
        <v>1</v>
      </c>
    </row>
    <row r="3571" spans="19:24">
      <c r="S3571" s="22" t="s">
        <v>2134</v>
      </c>
      <c r="T3571" s="22">
        <v>4</v>
      </c>
      <c r="U3571" s="22">
        <v>3</v>
      </c>
      <c r="V3571" s="22">
        <v>2</v>
      </c>
      <c r="W3571" s="22">
        <v>3</v>
      </c>
      <c r="X3571" s="22">
        <v>2</v>
      </c>
    </row>
    <row r="3572" spans="19:24">
      <c r="S3572" s="22" t="s">
        <v>2134</v>
      </c>
      <c r="T3572" s="22">
        <v>4</v>
      </c>
      <c r="U3572" s="22">
        <v>3</v>
      </c>
      <c r="V3572" s="22">
        <v>2</v>
      </c>
      <c r="W3572" s="22">
        <v>3</v>
      </c>
      <c r="X3572" s="22">
        <v>3</v>
      </c>
    </row>
    <row r="3573" spans="19:24">
      <c r="S3573" s="22" t="s">
        <v>2134</v>
      </c>
      <c r="T3573" s="22">
        <v>4</v>
      </c>
      <c r="U3573" s="22">
        <v>3</v>
      </c>
      <c r="V3573" s="22">
        <v>2</v>
      </c>
      <c r="W3573" s="22">
        <v>3</v>
      </c>
      <c r="X3573" s="22">
        <v>4</v>
      </c>
    </row>
    <row r="3574" spans="19:24">
      <c r="S3574" s="22" t="s">
        <v>2813</v>
      </c>
      <c r="T3574" s="22">
        <v>4</v>
      </c>
      <c r="U3574" s="22">
        <v>3</v>
      </c>
      <c r="V3574" s="22">
        <v>2</v>
      </c>
      <c r="W3574" s="22">
        <v>4</v>
      </c>
      <c r="X3574" s="22">
        <v>1</v>
      </c>
    </row>
    <row r="3575" spans="19:24">
      <c r="S3575" s="22" t="s">
        <v>2134</v>
      </c>
      <c r="T3575" s="22">
        <v>4</v>
      </c>
      <c r="U3575" s="22">
        <v>3</v>
      </c>
      <c r="V3575" s="22">
        <v>2</v>
      </c>
      <c r="W3575" s="22">
        <v>4</v>
      </c>
      <c r="X3575" s="22">
        <v>2</v>
      </c>
    </row>
    <row r="3576" spans="19:24">
      <c r="S3576" s="22" t="s">
        <v>2134</v>
      </c>
      <c r="T3576" s="22">
        <v>4</v>
      </c>
      <c r="U3576" s="22">
        <v>3</v>
      </c>
      <c r="V3576" s="22">
        <v>2</v>
      </c>
      <c r="W3576" s="22">
        <v>4</v>
      </c>
      <c r="X3576" s="22">
        <v>3</v>
      </c>
    </row>
    <row r="3577" spans="19:24">
      <c r="S3577" s="22" t="s">
        <v>2134</v>
      </c>
      <c r="T3577" s="22">
        <v>4</v>
      </c>
      <c r="U3577" s="22">
        <v>3</v>
      </c>
      <c r="V3577" s="22">
        <v>2</v>
      </c>
      <c r="W3577" s="22">
        <v>4</v>
      </c>
      <c r="X3577" s="22">
        <v>4</v>
      </c>
    </row>
    <row r="3578" spans="19:24">
      <c r="S3578" s="22" t="s">
        <v>2813</v>
      </c>
      <c r="T3578" s="22">
        <v>4</v>
      </c>
      <c r="U3578" s="22">
        <v>3</v>
      </c>
      <c r="V3578" s="22">
        <v>2</v>
      </c>
      <c r="W3578" s="22">
        <v>5</v>
      </c>
      <c r="X3578" s="22">
        <v>1</v>
      </c>
    </row>
    <row r="3579" spans="19:24">
      <c r="S3579" s="22" t="s">
        <v>2134</v>
      </c>
      <c r="T3579" s="22">
        <v>4</v>
      </c>
      <c r="U3579" s="22">
        <v>3</v>
      </c>
      <c r="V3579" s="22">
        <v>2</v>
      </c>
      <c r="W3579" s="22">
        <v>5</v>
      </c>
      <c r="X3579" s="22">
        <v>2</v>
      </c>
    </row>
    <row r="3580" spans="19:24">
      <c r="S3580" s="22" t="s">
        <v>2134</v>
      </c>
      <c r="T3580" s="22">
        <v>4</v>
      </c>
      <c r="U3580" s="22">
        <v>3</v>
      </c>
      <c r="V3580" s="22">
        <v>2</v>
      </c>
      <c r="W3580" s="22">
        <v>5</v>
      </c>
      <c r="X3580" s="22">
        <v>3</v>
      </c>
    </row>
    <row r="3581" spans="19:24">
      <c r="S3581" s="22" t="s">
        <v>2134</v>
      </c>
      <c r="T3581" s="22">
        <v>4</v>
      </c>
      <c r="U3581" s="22">
        <v>3</v>
      </c>
      <c r="V3581" s="22">
        <v>2</v>
      </c>
      <c r="W3581" s="22">
        <v>5</v>
      </c>
      <c r="X3581" s="22">
        <v>4</v>
      </c>
    </row>
    <row r="3582" spans="19:24">
      <c r="S3582" s="22" t="s">
        <v>2813</v>
      </c>
      <c r="T3582" s="22">
        <v>4</v>
      </c>
      <c r="U3582" s="22">
        <v>3</v>
      </c>
      <c r="V3582" s="22">
        <v>2</v>
      </c>
      <c r="W3582" s="22">
        <v>6</v>
      </c>
      <c r="X3582" s="22">
        <v>1</v>
      </c>
    </row>
    <row r="3583" spans="19:24">
      <c r="S3583" s="22" t="s">
        <v>2134</v>
      </c>
      <c r="T3583" s="22">
        <v>4</v>
      </c>
      <c r="U3583" s="22">
        <v>3</v>
      </c>
      <c r="V3583" s="22">
        <v>2</v>
      </c>
      <c r="W3583" s="22">
        <v>6</v>
      </c>
      <c r="X3583" s="22">
        <v>2</v>
      </c>
    </row>
    <row r="3584" spans="19:24">
      <c r="S3584" s="22" t="s">
        <v>2134</v>
      </c>
      <c r="T3584" s="22">
        <v>4</v>
      </c>
      <c r="U3584" s="22">
        <v>3</v>
      </c>
      <c r="V3584" s="22">
        <v>2</v>
      </c>
      <c r="W3584" s="22">
        <v>6</v>
      </c>
      <c r="X3584" s="22">
        <v>3</v>
      </c>
    </row>
    <row r="3585" spans="19:24">
      <c r="S3585" s="22" t="s">
        <v>2134</v>
      </c>
      <c r="T3585" s="22">
        <v>4</v>
      </c>
      <c r="U3585" s="22">
        <v>3</v>
      </c>
      <c r="V3585" s="22">
        <v>2</v>
      </c>
      <c r="W3585" s="22">
        <v>6</v>
      </c>
      <c r="X3585" s="22">
        <v>4</v>
      </c>
    </row>
    <row r="3586" spans="19:24">
      <c r="S3586" s="22" t="s">
        <v>2813</v>
      </c>
      <c r="T3586" s="22">
        <v>4</v>
      </c>
      <c r="U3586" s="22">
        <v>3</v>
      </c>
      <c r="V3586" s="22">
        <v>2</v>
      </c>
      <c r="W3586" s="22">
        <v>7</v>
      </c>
      <c r="X3586" s="22">
        <v>1</v>
      </c>
    </row>
    <row r="3587" spans="19:24">
      <c r="S3587" s="22" t="s">
        <v>2134</v>
      </c>
      <c r="T3587" s="22">
        <v>4</v>
      </c>
      <c r="U3587" s="22">
        <v>3</v>
      </c>
      <c r="V3587" s="22">
        <v>2</v>
      </c>
      <c r="W3587" s="22">
        <v>7</v>
      </c>
      <c r="X3587" s="22">
        <v>2</v>
      </c>
    </row>
    <row r="3588" spans="19:24">
      <c r="S3588" s="22" t="s">
        <v>2134</v>
      </c>
      <c r="T3588" s="22">
        <v>4</v>
      </c>
      <c r="U3588" s="22">
        <v>3</v>
      </c>
      <c r="V3588" s="22">
        <v>2</v>
      </c>
      <c r="W3588" s="22">
        <v>7</v>
      </c>
      <c r="X3588" s="22">
        <v>3</v>
      </c>
    </row>
    <row r="3589" spans="19:24">
      <c r="S3589" s="22" t="s">
        <v>2134</v>
      </c>
      <c r="T3589" s="22">
        <v>4</v>
      </c>
      <c r="U3589" s="22">
        <v>3</v>
      </c>
      <c r="V3589" s="22">
        <v>2</v>
      </c>
      <c r="W3589" s="22">
        <v>7</v>
      </c>
      <c r="X3589" s="22">
        <v>4</v>
      </c>
    </row>
    <row r="3590" spans="19:24">
      <c r="S3590" s="22" t="s">
        <v>2134</v>
      </c>
      <c r="T3590" s="22">
        <v>4</v>
      </c>
      <c r="U3590" s="22">
        <v>3</v>
      </c>
      <c r="V3590" s="22">
        <v>3</v>
      </c>
      <c r="W3590" s="22">
        <v>1</v>
      </c>
      <c r="X3590" s="22">
        <v>1</v>
      </c>
    </row>
    <row r="3591" spans="19:24">
      <c r="S3591" s="22" t="s">
        <v>2134</v>
      </c>
      <c r="T3591" s="22">
        <v>4</v>
      </c>
      <c r="U3591" s="22">
        <v>3</v>
      </c>
      <c r="V3591" s="22">
        <v>3</v>
      </c>
      <c r="W3591" s="22">
        <v>1</v>
      </c>
      <c r="X3591" s="22">
        <v>2</v>
      </c>
    </row>
    <row r="3592" spans="19:24">
      <c r="S3592" s="22" t="s">
        <v>2134</v>
      </c>
      <c r="T3592" s="22">
        <v>4</v>
      </c>
      <c r="U3592" s="22">
        <v>3</v>
      </c>
      <c r="V3592" s="22">
        <v>3</v>
      </c>
      <c r="W3592" s="22">
        <v>1</v>
      </c>
      <c r="X3592" s="22">
        <v>3</v>
      </c>
    </row>
    <row r="3593" spans="19:24">
      <c r="S3593" s="22" t="s">
        <v>2134</v>
      </c>
      <c r="T3593" s="22">
        <v>4</v>
      </c>
      <c r="U3593" s="22">
        <v>3</v>
      </c>
      <c r="V3593" s="22">
        <v>3</v>
      </c>
      <c r="W3593" s="22">
        <v>1</v>
      </c>
      <c r="X3593" s="22">
        <v>4</v>
      </c>
    </row>
    <row r="3594" spans="19:24">
      <c r="S3594" s="22" t="s">
        <v>2813</v>
      </c>
      <c r="T3594" s="22">
        <v>4</v>
      </c>
      <c r="U3594" s="22">
        <v>3</v>
      </c>
      <c r="V3594" s="22">
        <v>3</v>
      </c>
      <c r="W3594" s="22">
        <v>2</v>
      </c>
      <c r="X3594" s="22">
        <v>1</v>
      </c>
    </row>
    <row r="3595" spans="19:24">
      <c r="S3595" s="22" t="s">
        <v>2134</v>
      </c>
      <c r="T3595" s="22">
        <v>4</v>
      </c>
      <c r="U3595" s="22">
        <v>3</v>
      </c>
      <c r="V3595" s="22">
        <v>3</v>
      </c>
      <c r="W3595" s="22">
        <v>2</v>
      </c>
      <c r="X3595" s="22">
        <v>2</v>
      </c>
    </row>
    <row r="3596" spans="19:24">
      <c r="S3596" s="22" t="s">
        <v>2134</v>
      </c>
      <c r="T3596" s="22">
        <v>4</v>
      </c>
      <c r="U3596" s="22">
        <v>3</v>
      </c>
      <c r="V3596" s="22">
        <v>3</v>
      </c>
      <c r="W3596" s="22">
        <v>2</v>
      </c>
      <c r="X3596" s="22">
        <v>3</v>
      </c>
    </row>
    <row r="3597" spans="19:24">
      <c r="S3597" s="22" t="s">
        <v>2134</v>
      </c>
      <c r="T3597" s="22">
        <v>4</v>
      </c>
      <c r="U3597" s="22">
        <v>3</v>
      </c>
      <c r="V3597" s="22">
        <v>3</v>
      </c>
      <c r="W3597" s="22">
        <v>2</v>
      </c>
      <c r="X3597" s="22">
        <v>4</v>
      </c>
    </row>
    <row r="3598" spans="19:24">
      <c r="S3598" s="22" t="s">
        <v>2813</v>
      </c>
      <c r="T3598" s="22">
        <v>4</v>
      </c>
      <c r="U3598" s="22">
        <v>3</v>
      </c>
      <c r="V3598" s="22">
        <v>3</v>
      </c>
      <c r="W3598" s="22">
        <v>3</v>
      </c>
      <c r="X3598" s="22">
        <v>1</v>
      </c>
    </row>
    <row r="3599" spans="19:24">
      <c r="S3599" s="22" t="s">
        <v>2134</v>
      </c>
      <c r="T3599" s="22">
        <v>4</v>
      </c>
      <c r="U3599" s="22">
        <v>3</v>
      </c>
      <c r="V3599" s="22">
        <v>3</v>
      </c>
      <c r="W3599" s="22">
        <v>3</v>
      </c>
      <c r="X3599" s="22">
        <v>2</v>
      </c>
    </row>
    <row r="3600" spans="19:24">
      <c r="S3600" s="22" t="s">
        <v>2134</v>
      </c>
      <c r="T3600" s="22">
        <v>4</v>
      </c>
      <c r="U3600" s="22">
        <v>3</v>
      </c>
      <c r="V3600" s="22">
        <v>3</v>
      </c>
      <c r="W3600" s="22">
        <v>3</v>
      </c>
      <c r="X3600" s="22">
        <v>3</v>
      </c>
    </row>
    <row r="3601" spans="19:24">
      <c r="S3601" s="22" t="s">
        <v>2134</v>
      </c>
      <c r="T3601" s="22">
        <v>4</v>
      </c>
      <c r="U3601" s="22">
        <v>3</v>
      </c>
      <c r="V3601" s="22">
        <v>3</v>
      </c>
      <c r="W3601" s="22">
        <v>3</v>
      </c>
      <c r="X3601" s="22">
        <v>4</v>
      </c>
    </row>
    <row r="3602" spans="19:24">
      <c r="S3602" s="22" t="s">
        <v>2813</v>
      </c>
      <c r="T3602" s="22">
        <v>4</v>
      </c>
      <c r="U3602" s="22">
        <v>3</v>
      </c>
      <c r="V3602" s="22">
        <v>3</v>
      </c>
      <c r="W3602" s="22">
        <v>4</v>
      </c>
      <c r="X3602" s="22">
        <v>1</v>
      </c>
    </row>
    <row r="3603" spans="19:24">
      <c r="S3603" s="22" t="s">
        <v>2134</v>
      </c>
      <c r="T3603" s="22">
        <v>4</v>
      </c>
      <c r="U3603" s="22">
        <v>3</v>
      </c>
      <c r="V3603" s="22">
        <v>3</v>
      </c>
      <c r="W3603" s="22">
        <v>4</v>
      </c>
      <c r="X3603" s="22">
        <v>2</v>
      </c>
    </row>
    <row r="3604" spans="19:24">
      <c r="S3604" s="22" t="s">
        <v>2134</v>
      </c>
      <c r="T3604" s="22">
        <v>4</v>
      </c>
      <c r="U3604" s="22">
        <v>3</v>
      </c>
      <c r="V3604" s="22">
        <v>3</v>
      </c>
      <c r="W3604" s="22">
        <v>4</v>
      </c>
      <c r="X3604" s="22">
        <v>3</v>
      </c>
    </row>
    <row r="3605" spans="19:24">
      <c r="S3605" s="22" t="s">
        <v>2134</v>
      </c>
      <c r="T3605" s="22">
        <v>4</v>
      </c>
      <c r="U3605" s="22">
        <v>3</v>
      </c>
      <c r="V3605" s="22">
        <v>3</v>
      </c>
      <c r="W3605" s="22">
        <v>4</v>
      </c>
      <c r="X3605" s="22">
        <v>4</v>
      </c>
    </row>
    <row r="3606" spans="19:24">
      <c r="S3606" s="22" t="s">
        <v>2813</v>
      </c>
      <c r="T3606" s="22">
        <v>4</v>
      </c>
      <c r="U3606" s="22">
        <v>3</v>
      </c>
      <c r="V3606" s="22">
        <v>3</v>
      </c>
      <c r="W3606" s="22">
        <v>5</v>
      </c>
      <c r="X3606" s="22">
        <v>1</v>
      </c>
    </row>
    <row r="3607" spans="19:24">
      <c r="S3607" s="22" t="s">
        <v>2134</v>
      </c>
      <c r="T3607" s="22">
        <v>4</v>
      </c>
      <c r="U3607" s="22">
        <v>3</v>
      </c>
      <c r="V3607" s="22">
        <v>3</v>
      </c>
      <c r="W3607" s="22">
        <v>5</v>
      </c>
      <c r="X3607" s="22">
        <v>2</v>
      </c>
    </row>
    <row r="3608" spans="19:24">
      <c r="S3608" s="22" t="s">
        <v>2134</v>
      </c>
      <c r="T3608" s="22">
        <v>4</v>
      </c>
      <c r="U3608" s="22">
        <v>3</v>
      </c>
      <c r="V3608" s="22">
        <v>3</v>
      </c>
      <c r="W3608" s="22">
        <v>5</v>
      </c>
      <c r="X3608" s="22">
        <v>3</v>
      </c>
    </row>
    <row r="3609" spans="19:24">
      <c r="S3609" s="22" t="s">
        <v>2134</v>
      </c>
      <c r="T3609" s="22">
        <v>4</v>
      </c>
      <c r="U3609" s="22">
        <v>3</v>
      </c>
      <c r="V3609" s="22">
        <v>3</v>
      </c>
      <c r="W3609" s="22">
        <v>5</v>
      </c>
      <c r="X3609" s="22">
        <v>4</v>
      </c>
    </row>
    <row r="3610" spans="19:24">
      <c r="S3610" s="22" t="s">
        <v>2813</v>
      </c>
      <c r="T3610" s="22">
        <v>4</v>
      </c>
      <c r="U3610" s="22">
        <v>3</v>
      </c>
      <c r="V3610" s="22">
        <v>3</v>
      </c>
      <c r="W3610" s="22">
        <v>6</v>
      </c>
      <c r="X3610" s="22">
        <v>1</v>
      </c>
    </row>
    <row r="3611" spans="19:24">
      <c r="S3611" s="22" t="s">
        <v>2134</v>
      </c>
      <c r="T3611" s="22">
        <v>4</v>
      </c>
      <c r="U3611" s="22">
        <v>3</v>
      </c>
      <c r="V3611" s="22">
        <v>3</v>
      </c>
      <c r="W3611" s="22">
        <v>6</v>
      </c>
      <c r="X3611" s="22">
        <v>2</v>
      </c>
    </row>
    <row r="3612" spans="19:24">
      <c r="S3612" s="22" t="s">
        <v>2134</v>
      </c>
      <c r="T3612" s="22">
        <v>4</v>
      </c>
      <c r="U3612" s="22">
        <v>3</v>
      </c>
      <c r="V3612" s="22">
        <v>3</v>
      </c>
      <c r="W3612" s="22">
        <v>6</v>
      </c>
      <c r="X3612" s="22">
        <v>3</v>
      </c>
    </row>
    <row r="3613" spans="19:24">
      <c r="S3613" s="22" t="s">
        <v>2134</v>
      </c>
      <c r="T3613" s="22">
        <v>4</v>
      </c>
      <c r="U3613" s="22">
        <v>3</v>
      </c>
      <c r="V3613" s="22">
        <v>3</v>
      </c>
      <c r="W3613" s="22">
        <v>6</v>
      </c>
      <c r="X3613" s="22">
        <v>4</v>
      </c>
    </row>
    <row r="3614" spans="19:24">
      <c r="S3614" s="22" t="s">
        <v>2813</v>
      </c>
      <c r="T3614" s="22">
        <v>4</v>
      </c>
      <c r="U3614" s="22">
        <v>3</v>
      </c>
      <c r="V3614" s="22">
        <v>3</v>
      </c>
      <c r="W3614" s="22">
        <v>7</v>
      </c>
      <c r="X3614" s="22">
        <v>1</v>
      </c>
    </row>
    <row r="3615" spans="19:24">
      <c r="S3615" s="22" t="s">
        <v>2134</v>
      </c>
      <c r="T3615" s="22">
        <v>4</v>
      </c>
      <c r="U3615" s="22">
        <v>3</v>
      </c>
      <c r="V3615" s="22">
        <v>3</v>
      </c>
      <c r="W3615" s="22">
        <v>7</v>
      </c>
      <c r="X3615" s="22">
        <v>2</v>
      </c>
    </row>
    <row r="3616" spans="19:24">
      <c r="S3616" s="22" t="s">
        <v>2134</v>
      </c>
      <c r="T3616" s="22">
        <v>4</v>
      </c>
      <c r="U3616" s="22">
        <v>3</v>
      </c>
      <c r="V3616" s="22">
        <v>3</v>
      </c>
      <c r="W3616" s="22">
        <v>7</v>
      </c>
      <c r="X3616" s="22">
        <v>3</v>
      </c>
    </row>
    <row r="3617" spans="19:24">
      <c r="S3617" s="22" t="s">
        <v>2134</v>
      </c>
      <c r="T3617" s="22">
        <v>4</v>
      </c>
      <c r="U3617" s="22">
        <v>3</v>
      </c>
      <c r="V3617" s="22">
        <v>3</v>
      </c>
      <c r="W3617" s="22">
        <v>7</v>
      </c>
      <c r="X3617" s="22">
        <v>4</v>
      </c>
    </row>
    <row r="3618" spans="19:24">
      <c r="S3618" s="22" t="s">
        <v>2134</v>
      </c>
      <c r="T3618" s="22">
        <v>4</v>
      </c>
      <c r="U3618" s="22">
        <v>3</v>
      </c>
      <c r="V3618" s="22">
        <v>4</v>
      </c>
      <c r="W3618" s="22">
        <v>1</v>
      </c>
      <c r="X3618" s="22">
        <v>1</v>
      </c>
    </row>
    <row r="3619" spans="19:24">
      <c r="S3619" s="22" t="s">
        <v>2134</v>
      </c>
      <c r="T3619" s="22">
        <v>4</v>
      </c>
      <c r="U3619" s="22">
        <v>3</v>
      </c>
      <c r="V3619" s="22">
        <v>4</v>
      </c>
      <c r="W3619" s="22">
        <v>1</v>
      </c>
      <c r="X3619" s="22">
        <v>2</v>
      </c>
    </row>
    <row r="3620" spans="19:24">
      <c r="S3620" s="22" t="s">
        <v>2134</v>
      </c>
      <c r="T3620" s="22">
        <v>4</v>
      </c>
      <c r="U3620" s="22">
        <v>3</v>
      </c>
      <c r="V3620" s="22">
        <v>4</v>
      </c>
      <c r="W3620" s="22">
        <v>1</v>
      </c>
      <c r="X3620" s="22">
        <v>3</v>
      </c>
    </row>
    <row r="3621" spans="19:24">
      <c r="S3621" s="22" t="s">
        <v>2134</v>
      </c>
      <c r="T3621" s="22">
        <v>4</v>
      </c>
      <c r="U3621" s="22">
        <v>3</v>
      </c>
      <c r="V3621" s="22">
        <v>4</v>
      </c>
      <c r="W3621" s="22">
        <v>1</v>
      </c>
      <c r="X3621" s="22">
        <v>4</v>
      </c>
    </row>
    <row r="3622" spans="19:24">
      <c r="S3622" s="22" t="s">
        <v>2813</v>
      </c>
      <c r="T3622" s="22">
        <v>4</v>
      </c>
      <c r="U3622" s="22">
        <v>3</v>
      </c>
      <c r="V3622" s="22">
        <v>4</v>
      </c>
      <c r="W3622" s="22">
        <v>2</v>
      </c>
      <c r="X3622" s="22">
        <v>1</v>
      </c>
    </row>
    <row r="3623" spans="19:24">
      <c r="S3623" s="22" t="s">
        <v>2134</v>
      </c>
      <c r="T3623" s="22">
        <v>4</v>
      </c>
      <c r="U3623" s="22">
        <v>3</v>
      </c>
      <c r="V3623" s="22">
        <v>4</v>
      </c>
      <c r="W3623" s="22">
        <v>2</v>
      </c>
      <c r="X3623" s="22">
        <v>2</v>
      </c>
    </row>
    <row r="3624" spans="19:24">
      <c r="S3624" s="22" t="s">
        <v>2134</v>
      </c>
      <c r="T3624" s="22">
        <v>4</v>
      </c>
      <c r="U3624" s="22">
        <v>3</v>
      </c>
      <c r="V3624" s="22">
        <v>4</v>
      </c>
      <c r="W3624" s="22">
        <v>2</v>
      </c>
      <c r="X3624" s="22">
        <v>3</v>
      </c>
    </row>
    <row r="3625" spans="19:24">
      <c r="S3625" s="22" t="s">
        <v>2134</v>
      </c>
      <c r="T3625" s="22">
        <v>4</v>
      </c>
      <c r="U3625" s="22">
        <v>3</v>
      </c>
      <c r="V3625" s="22">
        <v>4</v>
      </c>
      <c r="W3625" s="22">
        <v>2</v>
      </c>
      <c r="X3625" s="22">
        <v>4</v>
      </c>
    </row>
    <row r="3626" spans="19:24">
      <c r="S3626" s="22" t="s">
        <v>2813</v>
      </c>
      <c r="T3626" s="22">
        <v>4</v>
      </c>
      <c r="U3626" s="22">
        <v>3</v>
      </c>
      <c r="V3626" s="22">
        <v>4</v>
      </c>
      <c r="W3626" s="22">
        <v>3</v>
      </c>
      <c r="X3626" s="22">
        <v>1</v>
      </c>
    </row>
    <row r="3627" spans="19:24">
      <c r="S3627" s="22" t="s">
        <v>2134</v>
      </c>
      <c r="T3627" s="22">
        <v>4</v>
      </c>
      <c r="U3627" s="22">
        <v>3</v>
      </c>
      <c r="V3627" s="22">
        <v>4</v>
      </c>
      <c r="W3627" s="22">
        <v>3</v>
      </c>
      <c r="X3627" s="22">
        <v>2</v>
      </c>
    </row>
    <row r="3628" spans="19:24">
      <c r="S3628" s="22" t="s">
        <v>2134</v>
      </c>
      <c r="T3628" s="22">
        <v>4</v>
      </c>
      <c r="U3628" s="22">
        <v>3</v>
      </c>
      <c r="V3628" s="22">
        <v>4</v>
      </c>
      <c r="W3628" s="22">
        <v>3</v>
      </c>
      <c r="X3628" s="22">
        <v>3</v>
      </c>
    </row>
    <row r="3629" spans="19:24">
      <c r="S3629" s="22" t="s">
        <v>2134</v>
      </c>
      <c r="T3629" s="22">
        <v>4</v>
      </c>
      <c r="U3629" s="22">
        <v>3</v>
      </c>
      <c r="V3629" s="22">
        <v>4</v>
      </c>
      <c r="W3629" s="22">
        <v>3</v>
      </c>
      <c r="X3629" s="22">
        <v>4</v>
      </c>
    </row>
    <row r="3630" spans="19:24">
      <c r="S3630" s="22" t="s">
        <v>2813</v>
      </c>
      <c r="T3630" s="22">
        <v>4</v>
      </c>
      <c r="U3630" s="22">
        <v>3</v>
      </c>
      <c r="V3630" s="22">
        <v>4</v>
      </c>
      <c r="W3630" s="22">
        <v>4</v>
      </c>
      <c r="X3630" s="22">
        <v>1</v>
      </c>
    </row>
    <row r="3631" spans="19:24">
      <c r="S3631" s="22" t="s">
        <v>2134</v>
      </c>
      <c r="T3631" s="22">
        <v>4</v>
      </c>
      <c r="U3631" s="22">
        <v>3</v>
      </c>
      <c r="V3631" s="22">
        <v>4</v>
      </c>
      <c r="W3631" s="22">
        <v>4</v>
      </c>
      <c r="X3631" s="22">
        <v>2</v>
      </c>
    </row>
    <row r="3632" spans="19:24">
      <c r="S3632" s="22" t="s">
        <v>2134</v>
      </c>
      <c r="T3632" s="22">
        <v>4</v>
      </c>
      <c r="U3632" s="22">
        <v>3</v>
      </c>
      <c r="V3632" s="22">
        <v>4</v>
      </c>
      <c r="W3632" s="22">
        <v>4</v>
      </c>
      <c r="X3632" s="22">
        <v>3</v>
      </c>
    </row>
    <row r="3633" spans="19:24">
      <c r="S3633" s="22" t="s">
        <v>2134</v>
      </c>
      <c r="T3633" s="22">
        <v>4</v>
      </c>
      <c r="U3633" s="22">
        <v>3</v>
      </c>
      <c r="V3633" s="22">
        <v>4</v>
      </c>
      <c r="W3633" s="22">
        <v>4</v>
      </c>
      <c r="X3633" s="22">
        <v>4</v>
      </c>
    </row>
    <row r="3634" spans="19:24">
      <c r="S3634" s="22" t="s">
        <v>2813</v>
      </c>
      <c r="T3634" s="22">
        <v>4</v>
      </c>
      <c r="U3634" s="22">
        <v>3</v>
      </c>
      <c r="V3634" s="22">
        <v>4</v>
      </c>
      <c r="W3634" s="22">
        <v>5</v>
      </c>
      <c r="X3634" s="22">
        <v>1</v>
      </c>
    </row>
    <row r="3635" spans="19:24">
      <c r="S3635" s="22" t="s">
        <v>2134</v>
      </c>
      <c r="T3635" s="22">
        <v>4</v>
      </c>
      <c r="U3635" s="22">
        <v>3</v>
      </c>
      <c r="V3635" s="22">
        <v>4</v>
      </c>
      <c r="W3635" s="22">
        <v>5</v>
      </c>
      <c r="X3635" s="22">
        <v>2</v>
      </c>
    </row>
    <row r="3636" spans="19:24">
      <c r="S3636" s="22" t="s">
        <v>2134</v>
      </c>
      <c r="T3636" s="22">
        <v>4</v>
      </c>
      <c r="U3636" s="22">
        <v>3</v>
      </c>
      <c r="V3636" s="22">
        <v>4</v>
      </c>
      <c r="W3636" s="22">
        <v>5</v>
      </c>
      <c r="X3636" s="22">
        <v>3</v>
      </c>
    </row>
    <row r="3637" spans="19:24">
      <c r="S3637" s="22" t="s">
        <v>2134</v>
      </c>
      <c r="T3637" s="22">
        <v>4</v>
      </c>
      <c r="U3637" s="22">
        <v>3</v>
      </c>
      <c r="V3637" s="22">
        <v>4</v>
      </c>
      <c r="W3637" s="22">
        <v>5</v>
      </c>
      <c r="X3637" s="22">
        <v>4</v>
      </c>
    </row>
    <row r="3638" spans="19:24">
      <c r="S3638" s="22" t="s">
        <v>2813</v>
      </c>
      <c r="T3638" s="22">
        <v>4</v>
      </c>
      <c r="U3638" s="22">
        <v>3</v>
      </c>
      <c r="V3638" s="22">
        <v>4</v>
      </c>
      <c r="W3638" s="22">
        <v>6</v>
      </c>
      <c r="X3638" s="22">
        <v>1</v>
      </c>
    </row>
    <row r="3639" spans="19:24">
      <c r="S3639" s="22" t="s">
        <v>2134</v>
      </c>
      <c r="T3639" s="22">
        <v>4</v>
      </c>
      <c r="U3639" s="22">
        <v>3</v>
      </c>
      <c r="V3639" s="22">
        <v>4</v>
      </c>
      <c r="W3639" s="22">
        <v>6</v>
      </c>
      <c r="X3639" s="22">
        <v>2</v>
      </c>
    </row>
    <row r="3640" spans="19:24">
      <c r="S3640" s="22" t="s">
        <v>2134</v>
      </c>
      <c r="T3640" s="22">
        <v>4</v>
      </c>
      <c r="U3640" s="22">
        <v>3</v>
      </c>
      <c r="V3640" s="22">
        <v>4</v>
      </c>
      <c r="W3640" s="22">
        <v>6</v>
      </c>
      <c r="X3640" s="22">
        <v>3</v>
      </c>
    </row>
    <row r="3641" spans="19:24">
      <c r="S3641" s="22" t="s">
        <v>2134</v>
      </c>
      <c r="T3641" s="22">
        <v>4</v>
      </c>
      <c r="U3641" s="22">
        <v>3</v>
      </c>
      <c r="V3641" s="22">
        <v>4</v>
      </c>
      <c r="W3641" s="22">
        <v>6</v>
      </c>
      <c r="X3641" s="22">
        <v>4</v>
      </c>
    </row>
    <row r="3642" spans="19:24">
      <c r="S3642" s="22" t="s">
        <v>2813</v>
      </c>
      <c r="T3642" s="22">
        <v>4</v>
      </c>
      <c r="U3642" s="22">
        <v>3</v>
      </c>
      <c r="V3642" s="22">
        <v>4</v>
      </c>
      <c r="W3642" s="22">
        <v>7</v>
      </c>
      <c r="X3642" s="22">
        <v>1</v>
      </c>
    </row>
    <row r="3643" spans="19:24">
      <c r="S3643" s="22" t="s">
        <v>2134</v>
      </c>
      <c r="T3643" s="22">
        <v>4</v>
      </c>
      <c r="U3643" s="22">
        <v>3</v>
      </c>
      <c r="V3643" s="22">
        <v>4</v>
      </c>
      <c r="W3643" s="22">
        <v>7</v>
      </c>
      <c r="X3643" s="22">
        <v>2</v>
      </c>
    </row>
    <row r="3644" spans="19:24">
      <c r="S3644" s="22" t="s">
        <v>2134</v>
      </c>
      <c r="T3644" s="22">
        <v>4</v>
      </c>
      <c r="U3644" s="22">
        <v>3</v>
      </c>
      <c r="V3644" s="22">
        <v>4</v>
      </c>
      <c r="W3644" s="22">
        <v>7</v>
      </c>
      <c r="X3644" s="22">
        <v>3</v>
      </c>
    </row>
    <row r="3645" spans="19:24">
      <c r="S3645" s="22" t="s">
        <v>2134</v>
      </c>
      <c r="T3645" s="22">
        <v>4</v>
      </c>
      <c r="U3645" s="22">
        <v>3</v>
      </c>
      <c r="V3645" s="22">
        <v>4</v>
      </c>
      <c r="W3645" s="22">
        <v>7</v>
      </c>
      <c r="X3645" s="22">
        <v>4</v>
      </c>
    </row>
    <row r="3646" spans="19:24">
      <c r="S3646" s="22" t="s">
        <v>2134</v>
      </c>
      <c r="T3646" s="22">
        <v>4</v>
      </c>
      <c r="U3646" s="22">
        <v>3</v>
      </c>
      <c r="V3646" s="22">
        <v>5</v>
      </c>
      <c r="W3646" s="22">
        <v>1</v>
      </c>
      <c r="X3646" s="22">
        <v>1</v>
      </c>
    </row>
    <row r="3647" spans="19:24">
      <c r="S3647" s="22">
        <v>1058545</v>
      </c>
      <c r="T3647" s="22">
        <v>4</v>
      </c>
      <c r="U3647" s="22">
        <v>3</v>
      </c>
      <c r="V3647" s="22">
        <v>5</v>
      </c>
      <c r="W3647" s="22">
        <v>1</v>
      </c>
      <c r="X3647" s="22">
        <v>2</v>
      </c>
    </row>
    <row r="3648" spans="19:24">
      <c r="S3648" s="22">
        <v>9043409</v>
      </c>
      <c r="T3648" s="22">
        <v>4</v>
      </c>
      <c r="U3648" s="22">
        <v>3</v>
      </c>
      <c r="V3648" s="22">
        <v>5</v>
      </c>
      <c r="W3648" s="22">
        <v>1</v>
      </c>
      <c r="X3648" s="22">
        <v>3</v>
      </c>
    </row>
    <row r="3649" spans="19:24">
      <c r="S3649" s="22" t="s">
        <v>2134</v>
      </c>
      <c r="T3649" s="22">
        <v>4</v>
      </c>
      <c r="U3649" s="22">
        <v>3</v>
      </c>
      <c r="V3649" s="22">
        <v>5</v>
      </c>
      <c r="W3649" s="22">
        <v>1</v>
      </c>
      <c r="X3649" s="22">
        <v>4</v>
      </c>
    </row>
    <row r="3650" spans="19:24">
      <c r="S3650" s="22" t="s">
        <v>2813</v>
      </c>
      <c r="T3650" s="22">
        <v>4</v>
      </c>
      <c r="U3650" s="22">
        <v>3</v>
      </c>
      <c r="V3650" s="22">
        <v>5</v>
      </c>
      <c r="W3650" s="22">
        <v>2</v>
      </c>
      <c r="X3650" s="22">
        <v>1</v>
      </c>
    </row>
    <row r="3651" spans="19:24">
      <c r="S3651" s="22" t="s">
        <v>2134</v>
      </c>
      <c r="T3651" s="22">
        <v>4</v>
      </c>
      <c r="U3651" s="22">
        <v>3</v>
      </c>
      <c r="V3651" s="22">
        <v>5</v>
      </c>
      <c r="W3651" s="22">
        <v>2</v>
      </c>
      <c r="X3651" s="22">
        <v>2</v>
      </c>
    </row>
    <row r="3652" spans="19:24">
      <c r="S3652" s="22" t="s">
        <v>2134</v>
      </c>
      <c r="T3652" s="22">
        <v>4</v>
      </c>
      <c r="U3652" s="22">
        <v>3</v>
      </c>
      <c r="V3652" s="22">
        <v>5</v>
      </c>
      <c r="W3652" s="22">
        <v>2</v>
      </c>
      <c r="X3652" s="22">
        <v>3</v>
      </c>
    </row>
    <row r="3653" spans="19:24">
      <c r="S3653" s="22" t="s">
        <v>2134</v>
      </c>
      <c r="T3653" s="22">
        <v>4</v>
      </c>
      <c r="U3653" s="22">
        <v>3</v>
      </c>
      <c r="V3653" s="22">
        <v>5</v>
      </c>
      <c r="W3653" s="22">
        <v>2</v>
      </c>
      <c r="X3653" s="22">
        <v>4</v>
      </c>
    </row>
    <row r="3654" spans="19:24">
      <c r="S3654" s="22" t="s">
        <v>2813</v>
      </c>
      <c r="T3654" s="22">
        <v>4</v>
      </c>
      <c r="U3654" s="22">
        <v>3</v>
      </c>
      <c r="V3654" s="22">
        <v>5</v>
      </c>
      <c r="W3654" s="22">
        <v>3</v>
      </c>
      <c r="X3654" s="22">
        <v>1</v>
      </c>
    </row>
    <row r="3655" spans="19:24">
      <c r="S3655" s="22" t="s">
        <v>2134</v>
      </c>
      <c r="T3655" s="22">
        <v>4</v>
      </c>
      <c r="U3655" s="22">
        <v>3</v>
      </c>
      <c r="V3655" s="22">
        <v>5</v>
      </c>
      <c r="W3655" s="22">
        <v>3</v>
      </c>
      <c r="X3655" s="22">
        <v>2</v>
      </c>
    </row>
    <row r="3656" spans="19:24">
      <c r="S3656" s="22" t="s">
        <v>2134</v>
      </c>
      <c r="T3656" s="22">
        <v>4</v>
      </c>
      <c r="U3656" s="22">
        <v>3</v>
      </c>
      <c r="V3656" s="22">
        <v>5</v>
      </c>
      <c r="W3656" s="22">
        <v>3</v>
      </c>
      <c r="X3656" s="22">
        <v>3</v>
      </c>
    </row>
    <row r="3657" spans="19:24">
      <c r="S3657" s="22" t="s">
        <v>2134</v>
      </c>
      <c r="T3657" s="22">
        <v>4</v>
      </c>
      <c r="U3657" s="22">
        <v>3</v>
      </c>
      <c r="V3657" s="22">
        <v>5</v>
      </c>
      <c r="W3657" s="22">
        <v>3</v>
      </c>
      <c r="X3657" s="22">
        <v>4</v>
      </c>
    </row>
    <row r="3658" spans="19:24">
      <c r="S3658" s="22" t="s">
        <v>2813</v>
      </c>
      <c r="T3658" s="22">
        <v>4</v>
      </c>
      <c r="U3658" s="22">
        <v>3</v>
      </c>
      <c r="V3658" s="22">
        <v>5</v>
      </c>
      <c r="W3658" s="22">
        <v>4</v>
      </c>
      <c r="X3658" s="22">
        <v>1</v>
      </c>
    </row>
    <row r="3659" spans="19:24">
      <c r="S3659" s="22" t="s">
        <v>2134</v>
      </c>
      <c r="T3659" s="22">
        <v>4</v>
      </c>
      <c r="U3659" s="22">
        <v>3</v>
      </c>
      <c r="V3659" s="22">
        <v>5</v>
      </c>
      <c r="W3659" s="22">
        <v>4</v>
      </c>
      <c r="X3659" s="22">
        <v>2</v>
      </c>
    </row>
    <row r="3660" spans="19:24">
      <c r="S3660" s="22" t="s">
        <v>2134</v>
      </c>
      <c r="T3660" s="22">
        <v>4</v>
      </c>
      <c r="U3660" s="22">
        <v>3</v>
      </c>
      <c r="V3660" s="22">
        <v>5</v>
      </c>
      <c r="W3660" s="22">
        <v>4</v>
      </c>
      <c r="X3660" s="22">
        <v>3</v>
      </c>
    </row>
    <row r="3661" spans="19:24">
      <c r="S3661" s="22" t="s">
        <v>2134</v>
      </c>
      <c r="T3661" s="22">
        <v>4</v>
      </c>
      <c r="U3661" s="22">
        <v>3</v>
      </c>
      <c r="V3661" s="22">
        <v>5</v>
      </c>
      <c r="W3661" s="22">
        <v>4</v>
      </c>
      <c r="X3661" s="22">
        <v>4</v>
      </c>
    </row>
    <row r="3662" spans="19:24">
      <c r="S3662" s="22" t="s">
        <v>2813</v>
      </c>
      <c r="T3662" s="22">
        <v>4</v>
      </c>
      <c r="U3662" s="22">
        <v>3</v>
      </c>
      <c r="V3662" s="22">
        <v>5</v>
      </c>
      <c r="W3662" s="22">
        <v>5</v>
      </c>
      <c r="X3662" s="22">
        <v>1</v>
      </c>
    </row>
    <row r="3663" spans="19:24">
      <c r="S3663" s="22" t="s">
        <v>2134</v>
      </c>
      <c r="T3663" s="22">
        <v>4</v>
      </c>
      <c r="U3663" s="22">
        <v>3</v>
      </c>
      <c r="V3663" s="22">
        <v>5</v>
      </c>
      <c r="W3663" s="22">
        <v>5</v>
      </c>
      <c r="X3663" s="22">
        <v>2</v>
      </c>
    </row>
    <row r="3664" spans="19:24">
      <c r="S3664" s="22" t="s">
        <v>2134</v>
      </c>
      <c r="T3664" s="22">
        <v>4</v>
      </c>
      <c r="U3664" s="22">
        <v>3</v>
      </c>
      <c r="V3664" s="22">
        <v>5</v>
      </c>
      <c r="W3664" s="22">
        <v>5</v>
      </c>
      <c r="X3664" s="22">
        <v>3</v>
      </c>
    </row>
    <row r="3665" spans="19:24">
      <c r="S3665" s="22" t="s">
        <v>2134</v>
      </c>
      <c r="T3665" s="22">
        <v>4</v>
      </c>
      <c r="U3665" s="22">
        <v>3</v>
      </c>
      <c r="V3665" s="22">
        <v>5</v>
      </c>
      <c r="W3665" s="22">
        <v>5</v>
      </c>
      <c r="X3665" s="22">
        <v>4</v>
      </c>
    </row>
    <row r="3666" spans="19:24">
      <c r="S3666" s="22" t="s">
        <v>2813</v>
      </c>
      <c r="T3666" s="22">
        <v>4</v>
      </c>
      <c r="U3666" s="22">
        <v>3</v>
      </c>
      <c r="V3666" s="22">
        <v>5</v>
      </c>
      <c r="W3666" s="22">
        <v>6</v>
      </c>
      <c r="X3666" s="22">
        <v>1</v>
      </c>
    </row>
    <row r="3667" spans="19:24">
      <c r="S3667" s="22" t="s">
        <v>2134</v>
      </c>
      <c r="T3667" s="22">
        <v>4</v>
      </c>
      <c r="U3667" s="22">
        <v>3</v>
      </c>
      <c r="V3667" s="22">
        <v>5</v>
      </c>
      <c r="W3667" s="22">
        <v>6</v>
      </c>
      <c r="X3667" s="22">
        <v>2</v>
      </c>
    </row>
    <row r="3668" spans="19:24">
      <c r="S3668" s="22" t="s">
        <v>2134</v>
      </c>
      <c r="T3668" s="22">
        <v>4</v>
      </c>
      <c r="U3668" s="22">
        <v>3</v>
      </c>
      <c r="V3668" s="22">
        <v>5</v>
      </c>
      <c r="W3668" s="22">
        <v>6</v>
      </c>
      <c r="X3668" s="22">
        <v>3</v>
      </c>
    </row>
    <row r="3669" spans="19:24">
      <c r="S3669" s="22" t="s">
        <v>2134</v>
      </c>
      <c r="T3669" s="22">
        <v>4</v>
      </c>
      <c r="U3669" s="22">
        <v>3</v>
      </c>
      <c r="V3669" s="22">
        <v>5</v>
      </c>
      <c r="W3669" s="22">
        <v>6</v>
      </c>
      <c r="X3669" s="22">
        <v>4</v>
      </c>
    </row>
    <row r="3670" spans="19:24">
      <c r="S3670" s="22" t="s">
        <v>2813</v>
      </c>
      <c r="T3670" s="22">
        <v>4</v>
      </c>
      <c r="U3670" s="22">
        <v>3</v>
      </c>
      <c r="V3670" s="22">
        <v>5</v>
      </c>
      <c r="W3670" s="22">
        <v>7</v>
      </c>
      <c r="X3670" s="22">
        <v>1</v>
      </c>
    </row>
    <row r="3671" spans="19:24">
      <c r="S3671" s="22" t="s">
        <v>2134</v>
      </c>
      <c r="T3671" s="22">
        <v>4</v>
      </c>
      <c r="U3671" s="22">
        <v>3</v>
      </c>
      <c r="V3671" s="22">
        <v>5</v>
      </c>
      <c r="W3671" s="22">
        <v>7</v>
      </c>
      <c r="X3671" s="22">
        <v>2</v>
      </c>
    </row>
    <row r="3672" spans="19:24">
      <c r="S3672" s="22" t="s">
        <v>2134</v>
      </c>
      <c r="T3672" s="22">
        <v>4</v>
      </c>
      <c r="U3672" s="22">
        <v>3</v>
      </c>
      <c r="V3672" s="22">
        <v>5</v>
      </c>
      <c r="W3672" s="22">
        <v>7</v>
      </c>
      <c r="X3672" s="22">
        <v>3</v>
      </c>
    </row>
    <row r="3673" spans="19:24">
      <c r="S3673" s="22" t="s">
        <v>2134</v>
      </c>
      <c r="T3673" s="22">
        <v>4</v>
      </c>
      <c r="U3673" s="22">
        <v>3</v>
      </c>
      <c r="V3673" s="22">
        <v>5</v>
      </c>
      <c r="W3673" s="22">
        <v>7</v>
      </c>
      <c r="X3673" s="22">
        <v>4</v>
      </c>
    </row>
    <row r="3674" spans="19:24">
      <c r="S3674" s="22" t="s">
        <v>2134</v>
      </c>
      <c r="T3674" s="22">
        <v>4</v>
      </c>
      <c r="U3674" s="22">
        <v>3</v>
      </c>
      <c r="V3674" s="22">
        <v>6</v>
      </c>
      <c r="W3674" s="22">
        <v>1</v>
      </c>
      <c r="X3674" s="22">
        <v>1</v>
      </c>
    </row>
    <row r="3675" spans="19:24">
      <c r="S3675" s="22" t="s">
        <v>2134</v>
      </c>
      <c r="T3675" s="22">
        <v>4</v>
      </c>
      <c r="U3675" s="22">
        <v>3</v>
      </c>
      <c r="V3675" s="22">
        <v>6</v>
      </c>
      <c r="W3675" s="22">
        <v>1</v>
      </c>
      <c r="X3675" s="22">
        <v>2</v>
      </c>
    </row>
    <row r="3676" spans="19:24">
      <c r="S3676" s="22" t="s">
        <v>2134</v>
      </c>
      <c r="T3676" s="22">
        <v>4</v>
      </c>
      <c r="U3676" s="22">
        <v>3</v>
      </c>
      <c r="V3676" s="22">
        <v>6</v>
      </c>
      <c r="W3676" s="22">
        <v>1</v>
      </c>
      <c r="X3676" s="22">
        <v>3</v>
      </c>
    </row>
    <row r="3677" spans="19:24">
      <c r="S3677" s="22" t="s">
        <v>2134</v>
      </c>
      <c r="T3677" s="22">
        <v>4</v>
      </c>
      <c r="U3677" s="22">
        <v>3</v>
      </c>
      <c r="V3677" s="22">
        <v>6</v>
      </c>
      <c r="W3677" s="22">
        <v>1</v>
      </c>
      <c r="X3677" s="22">
        <v>4</v>
      </c>
    </row>
    <row r="3678" spans="19:24">
      <c r="S3678" s="22" t="s">
        <v>2813</v>
      </c>
      <c r="T3678" s="22">
        <v>4</v>
      </c>
      <c r="U3678" s="22">
        <v>3</v>
      </c>
      <c r="V3678" s="22">
        <v>6</v>
      </c>
      <c r="W3678" s="22">
        <v>2</v>
      </c>
      <c r="X3678" s="22">
        <v>1</v>
      </c>
    </row>
    <row r="3679" spans="19:24">
      <c r="S3679" s="22" t="s">
        <v>2134</v>
      </c>
      <c r="T3679" s="22">
        <v>4</v>
      </c>
      <c r="U3679" s="22">
        <v>3</v>
      </c>
      <c r="V3679" s="22">
        <v>6</v>
      </c>
      <c r="W3679" s="22">
        <v>2</v>
      </c>
      <c r="X3679" s="22">
        <v>2</v>
      </c>
    </row>
    <row r="3680" spans="19:24">
      <c r="S3680" s="22" t="s">
        <v>2134</v>
      </c>
      <c r="T3680" s="22">
        <v>4</v>
      </c>
      <c r="U3680" s="22">
        <v>3</v>
      </c>
      <c r="V3680" s="22">
        <v>6</v>
      </c>
      <c r="W3680" s="22">
        <v>2</v>
      </c>
      <c r="X3680" s="22">
        <v>3</v>
      </c>
    </row>
    <row r="3681" spans="19:24">
      <c r="S3681" s="22" t="s">
        <v>2134</v>
      </c>
      <c r="T3681" s="22">
        <v>4</v>
      </c>
      <c r="U3681" s="22">
        <v>3</v>
      </c>
      <c r="V3681" s="22">
        <v>6</v>
      </c>
      <c r="W3681" s="22">
        <v>2</v>
      </c>
      <c r="X3681" s="22">
        <v>4</v>
      </c>
    </row>
    <row r="3682" spans="19:24">
      <c r="S3682" s="22" t="s">
        <v>2813</v>
      </c>
      <c r="T3682" s="22">
        <v>4</v>
      </c>
      <c r="U3682" s="22">
        <v>3</v>
      </c>
      <c r="V3682" s="22">
        <v>6</v>
      </c>
      <c r="W3682" s="22">
        <v>3</v>
      </c>
      <c r="X3682" s="22">
        <v>1</v>
      </c>
    </row>
    <row r="3683" spans="19:24">
      <c r="S3683" s="22" t="s">
        <v>2134</v>
      </c>
      <c r="T3683" s="22">
        <v>4</v>
      </c>
      <c r="U3683" s="22">
        <v>3</v>
      </c>
      <c r="V3683" s="22">
        <v>6</v>
      </c>
      <c r="W3683" s="22">
        <v>3</v>
      </c>
      <c r="X3683" s="22">
        <v>2</v>
      </c>
    </row>
    <row r="3684" spans="19:24">
      <c r="S3684" s="22" t="s">
        <v>2134</v>
      </c>
      <c r="T3684" s="22">
        <v>4</v>
      </c>
      <c r="U3684" s="22">
        <v>3</v>
      </c>
      <c r="V3684" s="22">
        <v>6</v>
      </c>
      <c r="W3684" s="22">
        <v>3</v>
      </c>
      <c r="X3684" s="22">
        <v>3</v>
      </c>
    </row>
    <row r="3685" spans="19:24">
      <c r="S3685" s="22" t="s">
        <v>2134</v>
      </c>
      <c r="T3685" s="22">
        <v>4</v>
      </c>
      <c r="U3685" s="22">
        <v>3</v>
      </c>
      <c r="V3685" s="22">
        <v>6</v>
      </c>
      <c r="W3685" s="22">
        <v>3</v>
      </c>
      <c r="X3685" s="22">
        <v>4</v>
      </c>
    </row>
    <row r="3686" spans="19:24">
      <c r="S3686" s="22" t="s">
        <v>2813</v>
      </c>
      <c r="T3686" s="22">
        <v>4</v>
      </c>
      <c r="U3686" s="22">
        <v>3</v>
      </c>
      <c r="V3686" s="22">
        <v>6</v>
      </c>
      <c r="W3686" s="22">
        <v>4</v>
      </c>
      <c r="X3686" s="22">
        <v>1</v>
      </c>
    </row>
    <row r="3687" spans="19:24">
      <c r="S3687" s="22" t="s">
        <v>2134</v>
      </c>
      <c r="T3687" s="22">
        <v>4</v>
      </c>
      <c r="U3687" s="22">
        <v>3</v>
      </c>
      <c r="V3687" s="22">
        <v>6</v>
      </c>
      <c r="W3687" s="22">
        <v>4</v>
      </c>
      <c r="X3687" s="22">
        <v>2</v>
      </c>
    </row>
    <row r="3688" spans="19:24">
      <c r="S3688" s="22" t="s">
        <v>2134</v>
      </c>
      <c r="T3688" s="22">
        <v>4</v>
      </c>
      <c r="U3688" s="22">
        <v>3</v>
      </c>
      <c r="V3688" s="22">
        <v>6</v>
      </c>
      <c r="W3688" s="22">
        <v>4</v>
      </c>
      <c r="X3688" s="22">
        <v>3</v>
      </c>
    </row>
    <row r="3689" spans="19:24">
      <c r="S3689" s="22" t="s">
        <v>2134</v>
      </c>
      <c r="T3689" s="22">
        <v>4</v>
      </c>
      <c r="U3689" s="22">
        <v>3</v>
      </c>
      <c r="V3689" s="22">
        <v>6</v>
      </c>
      <c r="W3689" s="22">
        <v>4</v>
      </c>
      <c r="X3689" s="22">
        <v>4</v>
      </c>
    </row>
    <row r="3690" spans="19:24">
      <c r="S3690" s="22" t="s">
        <v>2813</v>
      </c>
      <c r="T3690" s="22">
        <v>4</v>
      </c>
      <c r="U3690" s="22">
        <v>3</v>
      </c>
      <c r="V3690" s="22">
        <v>6</v>
      </c>
      <c r="W3690" s="22">
        <v>5</v>
      </c>
      <c r="X3690" s="22">
        <v>1</v>
      </c>
    </row>
    <row r="3691" spans="19:24">
      <c r="S3691" s="22" t="s">
        <v>2134</v>
      </c>
      <c r="T3691" s="22">
        <v>4</v>
      </c>
      <c r="U3691" s="22">
        <v>3</v>
      </c>
      <c r="V3691" s="22">
        <v>6</v>
      </c>
      <c r="W3691" s="22">
        <v>5</v>
      </c>
      <c r="X3691" s="22">
        <v>2</v>
      </c>
    </row>
    <row r="3692" spans="19:24">
      <c r="S3692" s="22" t="s">
        <v>2134</v>
      </c>
      <c r="T3692" s="22">
        <v>4</v>
      </c>
      <c r="U3692" s="22">
        <v>3</v>
      </c>
      <c r="V3692" s="22">
        <v>6</v>
      </c>
      <c r="W3692" s="22">
        <v>5</v>
      </c>
      <c r="X3692" s="22">
        <v>3</v>
      </c>
    </row>
    <row r="3693" spans="19:24">
      <c r="S3693" s="22" t="s">
        <v>2134</v>
      </c>
      <c r="T3693" s="22">
        <v>4</v>
      </c>
      <c r="U3693" s="22">
        <v>3</v>
      </c>
      <c r="V3693" s="22">
        <v>6</v>
      </c>
      <c r="W3693" s="22">
        <v>5</v>
      </c>
      <c r="X3693" s="22">
        <v>4</v>
      </c>
    </row>
    <row r="3694" spans="19:24">
      <c r="S3694" s="22" t="s">
        <v>2813</v>
      </c>
      <c r="T3694" s="22">
        <v>4</v>
      </c>
      <c r="U3694" s="22">
        <v>3</v>
      </c>
      <c r="V3694" s="22">
        <v>6</v>
      </c>
      <c r="W3694" s="22">
        <v>6</v>
      </c>
      <c r="X3694" s="22">
        <v>1</v>
      </c>
    </row>
    <row r="3695" spans="19:24">
      <c r="S3695" s="22" t="s">
        <v>2134</v>
      </c>
      <c r="T3695" s="22">
        <v>4</v>
      </c>
      <c r="U3695" s="22">
        <v>3</v>
      </c>
      <c r="V3695" s="22">
        <v>6</v>
      </c>
      <c r="W3695" s="22">
        <v>6</v>
      </c>
      <c r="X3695" s="22">
        <v>2</v>
      </c>
    </row>
    <row r="3696" spans="19:24">
      <c r="S3696" s="22" t="s">
        <v>2134</v>
      </c>
      <c r="T3696" s="22">
        <v>4</v>
      </c>
      <c r="U3696" s="22">
        <v>3</v>
      </c>
      <c r="V3696" s="22">
        <v>6</v>
      </c>
      <c r="W3696" s="22">
        <v>6</v>
      </c>
      <c r="X3696" s="22">
        <v>3</v>
      </c>
    </row>
    <row r="3697" spans="19:24">
      <c r="S3697" s="22" t="s">
        <v>2134</v>
      </c>
      <c r="T3697" s="22">
        <v>4</v>
      </c>
      <c r="U3697" s="22">
        <v>3</v>
      </c>
      <c r="V3697" s="22">
        <v>6</v>
      </c>
      <c r="W3697" s="22">
        <v>6</v>
      </c>
      <c r="X3697" s="22">
        <v>4</v>
      </c>
    </row>
    <row r="3698" spans="19:24">
      <c r="S3698" s="22" t="s">
        <v>2813</v>
      </c>
      <c r="T3698" s="22">
        <v>4</v>
      </c>
      <c r="U3698" s="22">
        <v>3</v>
      </c>
      <c r="V3698" s="22">
        <v>6</v>
      </c>
      <c r="W3698" s="22">
        <v>7</v>
      </c>
      <c r="X3698" s="22">
        <v>1</v>
      </c>
    </row>
    <row r="3699" spans="19:24">
      <c r="S3699" s="22" t="s">
        <v>2134</v>
      </c>
      <c r="T3699" s="22">
        <v>4</v>
      </c>
      <c r="U3699" s="22">
        <v>3</v>
      </c>
      <c r="V3699" s="22">
        <v>6</v>
      </c>
      <c r="W3699" s="22">
        <v>7</v>
      </c>
      <c r="X3699" s="22">
        <v>2</v>
      </c>
    </row>
    <row r="3700" spans="19:24">
      <c r="S3700" s="22" t="s">
        <v>2134</v>
      </c>
      <c r="T3700" s="22">
        <v>4</v>
      </c>
      <c r="U3700" s="22">
        <v>3</v>
      </c>
      <c r="V3700" s="22">
        <v>6</v>
      </c>
      <c r="W3700" s="22">
        <v>7</v>
      </c>
      <c r="X3700" s="22">
        <v>3</v>
      </c>
    </row>
    <row r="3701" spans="19:24">
      <c r="S3701" s="22" t="s">
        <v>2134</v>
      </c>
      <c r="T3701" s="22">
        <v>4</v>
      </c>
      <c r="U3701" s="22">
        <v>3</v>
      </c>
      <c r="V3701" s="22">
        <v>6</v>
      </c>
      <c r="W3701" s="22">
        <v>7</v>
      </c>
      <c r="X3701" s="22">
        <v>4</v>
      </c>
    </row>
    <row r="3702" spans="19:24">
      <c r="S3702" s="22" t="s">
        <v>2134</v>
      </c>
      <c r="T3702" s="22">
        <v>4</v>
      </c>
      <c r="U3702" s="22">
        <v>3</v>
      </c>
      <c r="V3702" s="22">
        <v>7</v>
      </c>
      <c r="W3702" s="22">
        <v>1</v>
      </c>
      <c r="X3702" s="22">
        <v>1</v>
      </c>
    </row>
    <row r="3703" spans="19:24">
      <c r="S3703" s="22" t="s">
        <v>2134</v>
      </c>
      <c r="T3703" s="22">
        <v>4</v>
      </c>
      <c r="U3703" s="22">
        <v>3</v>
      </c>
      <c r="V3703" s="22">
        <v>7</v>
      </c>
      <c r="W3703" s="22">
        <v>1</v>
      </c>
      <c r="X3703" s="22">
        <v>2</v>
      </c>
    </row>
    <row r="3704" spans="19:24">
      <c r="S3704" s="22" t="s">
        <v>2134</v>
      </c>
      <c r="T3704" s="22">
        <v>4</v>
      </c>
      <c r="U3704" s="22">
        <v>3</v>
      </c>
      <c r="V3704" s="22">
        <v>7</v>
      </c>
      <c r="W3704" s="22">
        <v>1</v>
      </c>
      <c r="X3704" s="22">
        <v>3</v>
      </c>
    </row>
    <row r="3705" spans="19:24">
      <c r="S3705" s="22" t="s">
        <v>2134</v>
      </c>
      <c r="T3705" s="22">
        <v>4</v>
      </c>
      <c r="U3705" s="22">
        <v>3</v>
      </c>
      <c r="V3705" s="22">
        <v>7</v>
      </c>
      <c r="W3705" s="22">
        <v>1</v>
      </c>
      <c r="X3705" s="22">
        <v>4</v>
      </c>
    </row>
    <row r="3706" spans="19:24">
      <c r="S3706" s="22" t="s">
        <v>2134</v>
      </c>
      <c r="T3706" s="22">
        <v>4</v>
      </c>
      <c r="U3706" s="22">
        <v>3</v>
      </c>
      <c r="V3706" s="22">
        <v>7</v>
      </c>
      <c r="W3706" s="22">
        <v>2</v>
      </c>
      <c r="X3706" s="22">
        <v>1</v>
      </c>
    </row>
    <row r="3707" spans="19:24">
      <c r="S3707" s="22" t="s">
        <v>2134</v>
      </c>
      <c r="T3707" s="22">
        <v>4</v>
      </c>
      <c r="U3707" s="22">
        <v>3</v>
      </c>
      <c r="V3707" s="22">
        <v>7</v>
      </c>
      <c r="W3707" s="22">
        <v>2</v>
      </c>
      <c r="X3707" s="22">
        <v>2</v>
      </c>
    </row>
    <row r="3708" spans="19:24">
      <c r="S3708" s="22" t="s">
        <v>2134</v>
      </c>
      <c r="T3708" s="22">
        <v>4</v>
      </c>
      <c r="U3708" s="22">
        <v>3</v>
      </c>
      <c r="V3708" s="22">
        <v>7</v>
      </c>
      <c r="W3708" s="22">
        <v>2</v>
      </c>
      <c r="X3708" s="22">
        <v>3</v>
      </c>
    </row>
    <row r="3709" spans="19:24">
      <c r="S3709" s="22" t="s">
        <v>2134</v>
      </c>
      <c r="T3709" s="22">
        <v>4</v>
      </c>
      <c r="U3709" s="22">
        <v>3</v>
      </c>
      <c r="V3709" s="22">
        <v>7</v>
      </c>
      <c r="W3709" s="22">
        <v>2</v>
      </c>
      <c r="X3709" s="22">
        <v>4</v>
      </c>
    </row>
    <row r="3710" spans="19:24">
      <c r="S3710" s="22" t="s">
        <v>2134</v>
      </c>
      <c r="T3710" s="22">
        <v>4</v>
      </c>
      <c r="U3710" s="22">
        <v>3</v>
      </c>
      <c r="V3710" s="22">
        <v>7</v>
      </c>
      <c r="W3710" s="22">
        <v>3</v>
      </c>
      <c r="X3710" s="22">
        <v>1</v>
      </c>
    </row>
    <row r="3711" spans="19:24">
      <c r="S3711" s="22" t="s">
        <v>2134</v>
      </c>
      <c r="T3711" s="22">
        <v>4</v>
      </c>
      <c r="U3711" s="22">
        <v>3</v>
      </c>
      <c r="V3711" s="22">
        <v>7</v>
      </c>
      <c r="W3711" s="22">
        <v>3</v>
      </c>
      <c r="X3711" s="22">
        <v>2</v>
      </c>
    </row>
    <row r="3712" spans="19:24">
      <c r="S3712" s="22" t="s">
        <v>2134</v>
      </c>
      <c r="T3712" s="22">
        <v>4</v>
      </c>
      <c r="U3712" s="22">
        <v>3</v>
      </c>
      <c r="V3712" s="22">
        <v>7</v>
      </c>
      <c r="W3712" s="22">
        <v>3</v>
      </c>
      <c r="X3712" s="22">
        <v>3</v>
      </c>
    </row>
    <row r="3713" spans="19:24">
      <c r="S3713" s="22" t="s">
        <v>2134</v>
      </c>
      <c r="T3713" s="22">
        <v>4</v>
      </c>
      <c r="U3713" s="22">
        <v>3</v>
      </c>
      <c r="V3713" s="22">
        <v>7</v>
      </c>
      <c r="W3713" s="22">
        <v>3</v>
      </c>
      <c r="X3713" s="22">
        <v>4</v>
      </c>
    </row>
    <row r="3714" spans="19:24">
      <c r="S3714" s="22" t="s">
        <v>2134</v>
      </c>
      <c r="T3714" s="22">
        <v>4</v>
      </c>
      <c r="U3714" s="22">
        <v>3</v>
      </c>
      <c r="V3714" s="22">
        <v>7</v>
      </c>
      <c r="W3714" s="22">
        <v>4</v>
      </c>
      <c r="X3714" s="22">
        <v>1</v>
      </c>
    </row>
    <row r="3715" spans="19:24">
      <c r="S3715" s="22" t="s">
        <v>2134</v>
      </c>
      <c r="T3715" s="22">
        <v>4</v>
      </c>
      <c r="U3715" s="22">
        <v>3</v>
      </c>
      <c r="V3715" s="22">
        <v>7</v>
      </c>
      <c r="W3715" s="22">
        <v>4</v>
      </c>
      <c r="X3715" s="22">
        <v>2</v>
      </c>
    </row>
    <row r="3716" spans="19:24">
      <c r="S3716" s="22" t="s">
        <v>2134</v>
      </c>
      <c r="T3716" s="22">
        <v>4</v>
      </c>
      <c r="U3716" s="22">
        <v>3</v>
      </c>
      <c r="V3716" s="22">
        <v>7</v>
      </c>
      <c r="W3716" s="22">
        <v>4</v>
      </c>
      <c r="X3716" s="22">
        <v>3</v>
      </c>
    </row>
    <row r="3717" spans="19:24">
      <c r="S3717" s="22">
        <v>9043468</v>
      </c>
      <c r="T3717" s="22">
        <v>4</v>
      </c>
      <c r="U3717" s="22">
        <v>3</v>
      </c>
      <c r="V3717" s="22">
        <v>7</v>
      </c>
      <c r="W3717" s="22">
        <v>4</v>
      </c>
      <c r="X3717" s="22">
        <v>4</v>
      </c>
    </row>
    <row r="3718" spans="19:24">
      <c r="S3718" s="22" t="s">
        <v>2134</v>
      </c>
      <c r="T3718" s="22">
        <v>4</v>
      </c>
      <c r="U3718" s="22">
        <v>3</v>
      </c>
      <c r="V3718" s="22">
        <v>7</v>
      </c>
      <c r="W3718" s="22">
        <v>5</v>
      </c>
      <c r="X3718" s="22">
        <v>1</v>
      </c>
    </row>
    <row r="3719" spans="19:24">
      <c r="S3719" s="22">
        <v>9043474</v>
      </c>
      <c r="T3719" s="22">
        <v>4</v>
      </c>
      <c r="U3719" s="22">
        <v>3</v>
      </c>
      <c r="V3719" s="22">
        <v>7</v>
      </c>
      <c r="W3719" s="22">
        <v>5</v>
      </c>
      <c r="X3719" s="22">
        <v>2</v>
      </c>
    </row>
    <row r="3720" spans="19:24">
      <c r="S3720" s="22" t="s">
        <v>2134</v>
      </c>
      <c r="T3720" s="22">
        <v>4</v>
      </c>
      <c r="U3720" s="22">
        <v>3</v>
      </c>
      <c r="V3720" s="22">
        <v>7</v>
      </c>
      <c r="W3720" s="22">
        <v>5</v>
      </c>
      <c r="X3720" s="22">
        <v>3</v>
      </c>
    </row>
    <row r="3721" spans="19:24">
      <c r="S3721" s="22">
        <v>9043477</v>
      </c>
      <c r="T3721" s="22">
        <v>4</v>
      </c>
      <c r="U3721" s="22">
        <v>3</v>
      </c>
      <c r="V3721" s="22">
        <v>7</v>
      </c>
      <c r="W3721" s="22">
        <v>5</v>
      </c>
      <c r="X3721" s="22">
        <v>4</v>
      </c>
    </row>
    <row r="3722" spans="19:24">
      <c r="S3722" s="22" t="s">
        <v>2134</v>
      </c>
      <c r="T3722" s="22">
        <v>4</v>
      </c>
      <c r="U3722" s="22">
        <v>3</v>
      </c>
      <c r="V3722" s="22">
        <v>7</v>
      </c>
      <c r="W3722" s="22">
        <v>6</v>
      </c>
      <c r="X3722" s="22">
        <v>1</v>
      </c>
    </row>
    <row r="3723" spans="19:24">
      <c r="S3723" s="22">
        <v>9043417</v>
      </c>
      <c r="T3723" s="22">
        <v>4</v>
      </c>
      <c r="U3723" s="22">
        <v>3</v>
      </c>
      <c r="V3723" s="22">
        <v>7</v>
      </c>
      <c r="W3723" s="22">
        <v>6</v>
      </c>
      <c r="X3723" s="22">
        <v>2</v>
      </c>
    </row>
    <row r="3724" spans="19:24">
      <c r="S3724" s="22" t="s">
        <v>2134</v>
      </c>
      <c r="T3724" s="22">
        <v>4</v>
      </c>
      <c r="U3724" s="22">
        <v>3</v>
      </c>
      <c r="V3724" s="22">
        <v>7</v>
      </c>
      <c r="W3724" s="22">
        <v>6</v>
      </c>
      <c r="X3724" s="22">
        <v>3</v>
      </c>
    </row>
    <row r="3725" spans="19:24">
      <c r="S3725" s="22" t="s">
        <v>2134</v>
      </c>
      <c r="T3725" s="22">
        <v>4</v>
      </c>
      <c r="U3725" s="22">
        <v>3</v>
      </c>
      <c r="V3725" s="22">
        <v>7</v>
      </c>
      <c r="W3725" s="22">
        <v>6</v>
      </c>
      <c r="X3725" s="22">
        <v>4</v>
      </c>
    </row>
    <row r="3726" spans="19:24">
      <c r="S3726" s="22" t="s">
        <v>2134</v>
      </c>
      <c r="T3726" s="22">
        <v>4</v>
      </c>
      <c r="U3726" s="22">
        <v>3</v>
      </c>
      <c r="V3726" s="22">
        <v>7</v>
      </c>
      <c r="W3726" s="22">
        <v>7</v>
      </c>
      <c r="X3726" s="22">
        <v>1</v>
      </c>
    </row>
    <row r="3727" spans="19:24">
      <c r="S3727" s="22">
        <v>9043421</v>
      </c>
      <c r="T3727" s="22">
        <v>4</v>
      </c>
      <c r="U3727" s="22">
        <v>3</v>
      </c>
      <c r="V3727" s="22">
        <v>7</v>
      </c>
      <c r="W3727" s="22">
        <v>7</v>
      </c>
      <c r="X3727" s="22">
        <v>2</v>
      </c>
    </row>
    <row r="3728" spans="19:24">
      <c r="S3728" s="22" t="s">
        <v>2134</v>
      </c>
      <c r="T3728" s="22">
        <v>4</v>
      </c>
      <c r="U3728" s="22">
        <v>3</v>
      </c>
      <c r="V3728" s="22">
        <v>7</v>
      </c>
      <c r="W3728" s="22">
        <v>7</v>
      </c>
      <c r="X3728" s="22">
        <v>3</v>
      </c>
    </row>
    <row r="3729" spans="19:24">
      <c r="S3729" s="22" t="s">
        <v>2134</v>
      </c>
      <c r="T3729" s="22">
        <v>4</v>
      </c>
      <c r="U3729" s="22">
        <v>3</v>
      </c>
      <c r="V3729" s="22">
        <v>7</v>
      </c>
      <c r="W3729" s="22">
        <v>7</v>
      </c>
      <c r="X3729" s="22">
        <v>4</v>
      </c>
    </row>
    <row r="3730" spans="19:24">
      <c r="S3730" s="22" t="s">
        <v>2134</v>
      </c>
      <c r="T3730" s="22">
        <v>4</v>
      </c>
      <c r="U3730" s="22">
        <v>3</v>
      </c>
      <c r="V3730" s="22">
        <v>8</v>
      </c>
      <c r="W3730" s="22">
        <v>1</v>
      </c>
      <c r="X3730" s="22">
        <v>1</v>
      </c>
    </row>
    <row r="3731" spans="19:24">
      <c r="S3731" s="22" t="s">
        <v>2134</v>
      </c>
      <c r="T3731" s="22">
        <v>4</v>
      </c>
      <c r="U3731" s="22">
        <v>3</v>
      </c>
      <c r="V3731" s="22">
        <v>8</v>
      </c>
      <c r="W3731" s="22">
        <v>1</v>
      </c>
      <c r="X3731" s="22">
        <v>2</v>
      </c>
    </row>
    <row r="3732" spans="19:24">
      <c r="S3732" s="22" t="s">
        <v>2134</v>
      </c>
      <c r="T3732" s="22">
        <v>4</v>
      </c>
      <c r="U3732" s="22">
        <v>3</v>
      </c>
      <c r="V3732" s="22">
        <v>8</v>
      </c>
      <c r="W3732" s="22">
        <v>1</v>
      </c>
      <c r="X3732" s="22">
        <v>3</v>
      </c>
    </row>
    <row r="3733" spans="19:24">
      <c r="S3733" s="22" t="s">
        <v>2134</v>
      </c>
      <c r="T3733" s="22">
        <v>4</v>
      </c>
      <c r="U3733" s="22">
        <v>3</v>
      </c>
      <c r="V3733" s="22">
        <v>8</v>
      </c>
      <c r="W3733" s="22">
        <v>1</v>
      </c>
      <c r="X3733" s="22">
        <v>4</v>
      </c>
    </row>
    <row r="3734" spans="19:24">
      <c r="S3734" s="22" t="s">
        <v>2813</v>
      </c>
      <c r="T3734" s="22">
        <v>4</v>
      </c>
      <c r="U3734" s="22">
        <v>3</v>
      </c>
      <c r="V3734" s="22">
        <v>8</v>
      </c>
      <c r="W3734" s="22">
        <v>2</v>
      </c>
      <c r="X3734" s="22">
        <v>1</v>
      </c>
    </row>
    <row r="3735" spans="19:24">
      <c r="S3735" s="22" t="s">
        <v>2134</v>
      </c>
      <c r="T3735" s="22">
        <v>4</v>
      </c>
      <c r="U3735" s="22">
        <v>3</v>
      </c>
      <c r="V3735" s="22">
        <v>8</v>
      </c>
      <c r="W3735" s="22">
        <v>2</v>
      </c>
      <c r="X3735" s="22">
        <v>2</v>
      </c>
    </row>
    <row r="3736" spans="19:24">
      <c r="S3736" s="22" t="s">
        <v>2134</v>
      </c>
      <c r="T3736" s="22">
        <v>4</v>
      </c>
      <c r="U3736" s="22">
        <v>3</v>
      </c>
      <c r="V3736" s="22">
        <v>8</v>
      </c>
      <c r="W3736" s="22">
        <v>2</v>
      </c>
      <c r="X3736" s="22">
        <v>3</v>
      </c>
    </row>
    <row r="3737" spans="19:24">
      <c r="S3737" s="22" t="s">
        <v>2134</v>
      </c>
      <c r="T3737" s="22">
        <v>4</v>
      </c>
      <c r="U3737" s="22">
        <v>3</v>
      </c>
      <c r="V3737" s="22">
        <v>8</v>
      </c>
      <c r="W3737" s="22">
        <v>2</v>
      </c>
      <c r="X3737" s="22">
        <v>4</v>
      </c>
    </row>
    <row r="3738" spans="19:24">
      <c r="S3738" s="22" t="s">
        <v>2813</v>
      </c>
      <c r="T3738" s="22">
        <v>4</v>
      </c>
      <c r="U3738" s="22">
        <v>3</v>
      </c>
      <c r="V3738" s="22">
        <v>8</v>
      </c>
      <c r="W3738" s="22">
        <v>3</v>
      </c>
      <c r="X3738" s="22">
        <v>1</v>
      </c>
    </row>
    <row r="3739" spans="19:24">
      <c r="S3739" s="22" t="s">
        <v>2134</v>
      </c>
      <c r="T3739" s="22">
        <v>4</v>
      </c>
      <c r="U3739" s="22">
        <v>3</v>
      </c>
      <c r="V3739" s="22">
        <v>8</v>
      </c>
      <c r="W3739" s="22">
        <v>3</v>
      </c>
      <c r="X3739" s="22">
        <v>2</v>
      </c>
    </row>
    <row r="3740" spans="19:24">
      <c r="S3740" s="22" t="s">
        <v>2134</v>
      </c>
      <c r="T3740" s="22">
        <v>4</v>
      </c>
      <c r="U3740" s="22">
        <v>3</v>
      </c>
      <c r="V3740" s="22">
        <v>8</v>
      </c>
      <c r="W3740" s="22">
        <v>3</v>
      </c>
      <c r="X3740" s="22">
        <v>3</v>
      </c>
    </row>
    <row r="3741" spans="19:24">
      <c r="S3741" s="22" t="s">
        <v>2134</v>
      </c>
      <c r="T3741" s="22">
        <v>4</v>
      </c>
      <c r="U3741" s="22">
        <v>3</v>
      </c>
      <c r="V3741" s="22">
        <v>8</v>
      </c>
      <c r="W3741" s="22">
        <v>3</v>
      </c>
      <c r="X3741" s="22">
        <v>4</v>
      </c>
    </row>
    <row r="3742" spans="19:24">
      <c r="S3742" s="22" t="s">
        <v>2813</v>
      </c>
      <c r="T3742" s="22">
        <v>4</v>
      </c>
      <c r="U3742" s="22">
        <v>3</v>
      </c>
      <c r="V3742" s="22">
        <v>8</v>
      </c>
      <c r="W3742" s="22">
        <v>4</v>
      </c>
      <c r="X3742" s="22">
        <v>1</v>
      </c>
    </row>
    <row r="3743" spans="19:24">
      <c r="S3743" s="22" t="s">
        <v>2134</v>
      </c>
      <c r="T3743" s="22">
        <v>4</v>
      </c>
      <c r="U3743" s="22">
        <v>3</v>
      </c>
      <c r="V3743" s="22">
        <v>8</v>
      </c>
      <c r="W3743" s="22">
        <v>4</v>
      </c>
      <c r="X3743" s="22">
        <v>2</v>
      </c>
    </row>
    <row r="3744" spans="19:24">
      <c r="S3744" s="22" t="s">
        <v>2134</v>
      </c>
      <c r="T3744" s="22">
        <v>4</v>
      </c>
      <c r="U3744" s="22">
        <v>3</v>
      </c>
      <c r="V3744" s="22">
        <v>8</v>
      </c>
      <c r="W3744" s="22">
        <v>4</v>
      </c>
      <c r="X3744" s="22">
        <v>3</v>
      </c>
    </row>
    <row r="3745" spans="19:24">
      <c r="S3745" s="22" t="s">
        <v>2134</v>
      </c>
      <c r="T3745" s="22">
        <v>4</v>
      </c>
      <c r="U3745" s="22">
        <v>3</v>
      </c>
      <c r="V3745" s="22">
        <v>8</v>
      </c>
      <c r="W3745" s="22">
        <v>4</v>
      </c>
      <c r="X3745" s="22">
        <v>4</v>
      </c>
    </row>
    <row r="3746" spans="19:24">
      <c r="S3746" s="22" t="s">
        <v>2813</v>
      </c>
      <c r="T3746" s="22">
        <v>4</v>
      </c>
      <c r="U3746" s="22">
        <v>3</v>
      </c>
      <c r="V3746" s="22">
        <v>8</v>
      </c>
      <c r="W3746" s="22">
        <v>5</v>
      </c>
      <c r="X3746" s="22">
        <v>1</v>
      </c>
    </row>
    <row r="3747" spans="19:24">
      <c r="S3747" s="22" t="s">
        <v>2134</v>
      </c>
      <c r="T3747" s="22">
        <v>4</v>
      </c>
      <c r="U3747" s="22">
        <v>3</v>
      </c>
      <c r="V3747" s="22">
        <v>8</v>
      </c>
      <c r="W3747" s="22">
        <v>5</v>
      </c>
      <c r="X3747" s="22">
        <v>2</v>
      </c>
    </row>
    <row r="3748" spans="19:24">
      <c r="S3748" s="22" t="s">
        <v>2134</v>
      </c>
      <c r="T3748" s="22">
        <v>4</v>
      </c>
      <c r="U3748" s="22">
        <v>3</v>
      </c>
      <c r="V3748" s="22">
        <v>8</v>
      </c>
      <c r="W3748" s="22">
        <v>5</v>
      </c>
      <c r="X3748" s="22">
        <v>3</v>
      </c>
    </row>
    <row r="3749" spans="19:24">
      <c r="S3749" s="22" t="s">
        <v>2134</v>
      </c>
      <c r="T3749" s="22">
        <v>4</v>
      </c>
      <c r="U3749" s="22">
        <v>3</v>
      </c>
      <c r="V3749" s="22">
        <v>8</v>
      </c>
      <c r="W3749" s="22">
        <v>5</v>
      </c>
      <c r="X3749" s="22">
        <v>4</v>
      </c>
    </row>
    <row r="3750" spans="19:24">
      <c r="S3750" s="22" t="s">
        <v>2813</v>
      </c>
      <c r="T3750" s="22">
        <v>4</v>
      </c>
      <c r="U3750" s="22">
        <v>3</v>
      </c>
      <c r="V3750" s="22">
        <v>8</v>
      </c>
      <c r="W3750" s="22">
        <v>6</v>
      </c>
      <c r="X3750" s="22">
        <v>1</v>
      </c>
    </row>
    <row r="3751" spans="19:24">
      <c r="S3751" s="22" t="s">
        <v>2134</v>
      </c>
      <c r="T3751" s="22">
        <v>4</v>
      </c>
      <c r="U3751" s="22">
        <v>3</v>
      </c>
      <c r="V3751" s="22">
        <v>8</v>
      </c>
      <c r="W3751" s="22">
        <v>6</v>
      </c>
      <c r="X3751" s="22">
        <v>2</v>
      </c>
    </row>
    <row r="3752" spans="19:24">
      <c r="S3752" s="22" t="s">
        <v>2134</v>
      </c>
      <c r="T3752" s="22">
        <v>4</v>
      </c>
      <c r="U3752" s="22">
        <v>3</v>
      </c>
      <c r="V3752" s="22">
        <v>8</v>
      </c>
      <c r="W3752" s="22">
        <v>6</v>
      </c>
      <c r="X3752" s="22">
        <v>3</v>
      </c>
    </row>
    <row r="3753" spans="19:24">
      <c r="S3753" s="22" t="s">
        <v>2134</v>
      </c>
      <c r="T3753" s="22">
        <v>4</v>
      </c>
      <c r="U3753" s="22">
        <v>3</v>
      </c>
      <c r="V3753" s="22">
        <v>8</v>
      </c>
      <c r="W3753" s="22">
        <v>6</v>
      </c>
      <c r="X3753" s="22">
        <v>4</v>
      </c>
    </row>
    <row r="3754" spans="19:24">
      <c r="S3754" s="22" t="s">
        <v>2813</v>
      </c>
      <c r="T3754" s="22">
        <v>4</v>
      </c>
      <c r="U3754" s="22">
        <v>3</v>
      </c>
      <c r="V3754" s="22">
        <v>8</v>
      </c>
      <c r="W3754" s="22">
        <v>7</v>
      </c>
      <c r="X3754" s="22">
        <v>1</v>
      </c>
    </row>
    <row r="3755" spans="19:24">
      <c r="S3755" s="22" t="s">
        <v>2134</v>
      </c>
      <c r="T3755" s="22">
        <v>4</v>
      </c>
      <c r="U3755" s="22">
        <v>3</v>
      </c>
      <c r="V3755" s="22">
        <v>8</v>
      </c>
      <c r="W3755" s="22">
        <v>7</v>
      </c>
      <c r="X3755" s="22">
        <v>2</v>
      </c>
    </row>
    <row r="3756" spans="19:24">
      <c r="S3756" s="22" t="s">
        <v>2134</v>
      </c>
      <c r="T3756" s="22">
        <v>4</v>
      </c>
      <c r="U3756" s="22">
        <v>3</v>
      </c>
      <c r="V3756" s="22">
        <v>8</v>
      </c>
      <c r="W3756" s="22">
        <v>7</v>
      </c>
      <c r="X3756" s="22">
        <v>3</v>
      </c>
    </row>
    <row r="3757" spans="19:24">
      <c r="S3757" s="22" t="s">
        <v>2134</v>
      </c>
      <c r="T3757" s="22">
        <v>4</v>
      </c>
      <c r="U3757" s="22">
        <v>3</v>
      </c>
      <c r="V3757" s="22">
        <v>8</v>
      </c>
      <c r="W3757" s="22">
        <v>7</v>
      </c>
      <c r="X3757" s="22">
        <v>4</v>
      </c>
    </row>
    <row r="3758" spans="19:24">
      <c r="S3758" s="22" t="s">
        <v>2134</v>
      </c>
      <c r="T3758" s="22">
        <v>4</v>
      </c>
      <c r="U3758" s="22">
        <v>3</v>
      </c>
      <c r="V3758" s="22">
        <v>9</v>
      </c>
      <c r="W3758" s="22">
        <v>1</v>
      </c>
      <c r="X3758" s="22">
        <v>1</v>
      </c>
    </row>
    <row r="3759" spans="19:24">
      <c r="S3759" s="22" t="s">
        <v>2134</v>
      </c>
      <c r="T3759" s="22">
        <v>4</v>
      </c>
      <c r="U3759" s="22">
        <v>3</v>
      </c>
      <c r="V3759" s="22">
        <v>9</v>
      </c>
      <c r="W3759" s="22">
        <v>1</v>
      </c>
      <c r="X3759" s="22">
        <v>2</v>
      </c>
    </row>
    <row r="3760" spans="19:24">
      <c r="S3760" s="22" t="s">
        <v>2134</v>
      </c>
      <c r="T3760" s="22">
        <v>4</v>
      </c>
      <c r="U3760" s="22">
        <v>3</v>
      </c>
      <c r="V3760" s="22">
        <v>9</v>
      </c>
      <c r="W3760" s="22">
        <v>1</v>
      </c>
      <c r="X3760" s="22">
        <v>3</v>
      </c>
    </row>
    <row r="3761" spans="19:24">
      <c r="S3761" s="22" t="s">
        <v>2134</v>
      </c>
      <c r="T3761" s="22">
        <v>4</v>
      </c>
      <c r="U3761" s="22">
        <v>3</v>
      </c>
      <c r="V3761" s="22">
        <v>9</v>
      </c>
      <c r="W3761" s="22">
        <v>1</v>
      </c>
      <c r="X3761" s="22">
        <v>4</v>
      </c>
    </row>
    <row r="3762" spans="19:24">
      <c r="S3762" s="22" t="s">
        <v>2813</v>
      </c>
      <c r="T3762" s="22">
        <v>4</v>
      </c>
      <c r="U3762" s="22">
        <v>3</v>
      </c>
      <c r="V3762" s="22">
        <v>9</v>
      </c>
      <c r="W3762" s="22">
        <v>2</v>
      </c>
      <c r="X3762" s="22">
        <v>1</v>
      </c>
    </row>
    <row r="3763" spans="19:24">
      <c r="S3763" s="22" t="s">
        <v>2134</v>
      </c>
      <c r="T3763" s="22">
        <v>4</v>
      </c>
      <c r="U3763" s="22">
        <v>3</v>
      </c>
      <c r="V3763" s="22">
        <v>9</v>
      </c>
      <c r="W3763" s="22">
        <v>2</v>
      </c>
      <c r="X3763" s="22">
        <v>2</v>
      </c>
    </row>
    <row r="3764" spans="19:24">
      <c r="S3764" s="22" t="s">
        <v>2134</v>
      </c>
      <c r="T3764" s="22">
        <v>4</v>
      </c>
      <c r="U3764" s="22">
        <v>3</v>
      </c>
      <c r="V3764" s="22">
        <v>9</v>
      </c>
      <c r="W3764" s="22">
        <v>2</v>
      </c>
      <c r="X3764" s="22">
        <v>3</v>
      </c>
    </row>
    <row r="3765" spans="19:24">
      <c r="S3765" s="22" t="s">
        <v>2134</v>
      </c>
      <c r="T3765" s="22">
        <v>4</v>
      </c>
      <c r="U3765" s="22">
        <v>3</v>
      </c>
      <c r="V3765" s="22">
        <v>9</v>
      </c>
      <c r="W3765" s="22">
        <v>2</v>
      </c>
      <c r="X3765" s="22">
        <v>4</v>
      </c>
    </row>
    <row r="3766" spans="19:24">
      <c r="S3766" s="22" t="s">
        <v>2813</v>
      </c>
      <c r="T3766" s="22">
        <v>4</v>
      </c>
      <c r="U3766" s="22">
        <v>3</v>
      </c>
      <c r="V3766" s="22">
        <v>9</v>
      </c>
      <c r="W3766" s="22">
        <v>3</v>
      </c>
      <c r="X3766" s="22">
        <v>1</v>
      </c>
    </row>
    <row r="3767" spans="19:24">
      <c r="S3767" s="22" t="s">
        <v>2134</v>
      </c>
      <c r="T3767" s="22">
        <v>4</v>
      </c>
      <c r="U3767" s="22">
        <v>3</v>
      </c>
      <c r="V3767" s="22">
        <v>9</v>
      </c>
      <c r="W3767" s="22">
        <v>3</v>
      </c>
      <c r="X3767" s="22">
        <v>2</v>
      </c>
    </row>
    <row r="3768" spans="19:24">
      <c r="S3768" s="22" t="s">
        <v>2134</v>
      </c>
      <c r="T3768" s="22">
        <v>4</v>
      </c>
      <c r="U3768" s="22">
        <v>3</v>
      </c>
      <c r="V3768" s="22">
        <v>9</v>
      </c>
      <c r="W3768" s="22">
        <v>3</v>
      </c>
      <c r="X3768" s="22">
        <v>3</v>
      </c>
    </row>
    <row r="3769" spans="19:24">
      <c r="S3769" s="22" t="s">
        <v>2134</v>
      </c>
      <c r="T3769" s="22">
        <v>4</v>
      </c>
      <c r="U3769" s="22">
        <v>3</v>
      </c>
      <c r="V3769" s="22">
        <v>9</v>
      </c>
      <c r="W3769" s="22">
        <v>3</v>
      </c>
      <c r="X3769" s="22">
        <v>4</v>
      </c>
    </row>
    <row r="3770" spans="19:24">
      <c r="S3770" s="22" t="s">
        <v>2813</v>
      </c>
      <c r="T3770" s="22">
        <v>4</v>
      </c>
      <c r="U3770" s="22">
        <v>3</v>
      </c>
      <c r="V3770" s="22">
        <v>9</v>
      </c>
      <c r="W3770" s="22">
        <v>4</v>
      </c>
      <c r="X3770" s="22">
        <v>1</v>
      </c>
    </row>
    <row r="3771" spans="19:24">
      <c r="S3771" s="22" t="s">
        <v>2134</v>
      </c>
      <c r="T3771" s="22">
        <v>4</v>
      </c>
      <c r="U3771" s="22">
        <v>3</v>
      </c>
      <c r="V3771" s="22">
        <v>9</v>
      </c>
      <c r="W3771" s="22">
        <v>4</v>
      </c>
      <c r="X3771" s="22">
        <v>2</v>
      </c>
    </row>
    <row r="3772" spans="19:24">
      <c r="S3772" s="22" t="s">
        <v>2134</v>
      </c>
      <c r="T3772" s="22">
        <v>4</v>
      </c>
      <c r="U3772" s="22">
        <v>3</v>
      </c>
      <c r="V3772" s="22">
        <v>9</v>
      </c>
      <c r="W3772" s="22">
        <v>4</v>
      </c>
      <c r="X3772" s="22">
        <v>3</v>
      </c>
    </row>
    <row r="3773" spans="19:24">
      <c r="S3773" s="22" t="s">
        <v>2134</v>
      </c>
      <c r="T3773" s="22">
        <v>4</v>
      </c>
      <c r="U3773" s="22">
        <v>3</v>
      </c>
      <c r="V3773" s="22">
        <v>9</v>
      </c>
      <c r="W3773" s="22">
        <v>4</v>
      </c>
      <c r="X3773" s="22">
        <v>4</v>
      </c>
    </row>
    <row r="3774" spans="19:24">
      <c r="S3774" s="22" t="s">
        <v>2813</v>
      </c>
      <c r="T3774" s="22">
        <v>4</v>
      </c>
      <c r="U3774" s="22">
        <v>3</v>
      </c>
      <c r="V3774" s="22">
        <v>9</v>
      </c>
      <c r="W3774" s="22">
        <v>5</v>
      </c>
      <c r="X3774" s="22">
        <v>1</v>
      </c>
    </row>
    <row r="3775" spans="19:24">
      <c r="S3775" s="22" t="s">
        <v>2134</v>
      </c>
      <c r="T3775" s="22">
        <v>4</v>
      </c>
      <c r="U3775" s="22">
        <v>3</v>
      </c>
      <c r="V3775" s="22">
        <v>9</v>
      </c>
      <c r="W3775" s="22">
        <v>5</v>
      </c>
      <c r="X3775" s="22">
        <v>2</v>
      </c>
    </row>
    <row r="3776" spans="19:24">
      <c r="S3776" s="22" t="s">
        <v>2134</v>
      </c>
      <c r="T3776" s="22">
        <v>4</v>
      </c>
      <c r="U3776" s="22">
        <v>3</v>
      </c>
      <c r="V3776" s="22">
        <v>9</v>
      </c>
      <c r="W3776" s="22">
        <v>5</v>
      </c>
      <c r="X3776" s="22">
        <v>3</v>
      </c>
    </row>
    <row r="3777" spans="19:24">
      <c r="S3777" s="22" t="s">
        <v>2134</v>
      </c>
      <c r="T3777" s="22">
        <v>4</v>
      </c>
      <c r="U3777" s="22">
        <v>3</v>
      </c>
      <c r="V3777" s="22">
        <v>9</v>
      </c>
      <c r="W3777" s="22">
        <v>5</v>
      </c>
      <c r="X3777" s="22">
        <v>4</v>
      </c>
    </row>
    <row r="3778" spans="19:24">
      <c r="S3778" s="22" t="s">
        <v>2813</v>
      </c>
      <c r="T3778" s="22">
        <v>4</v>
      </c>
      <c r="U3778" s="22">
        <v>3</v>
      </c>
      <c r="V3778" s="22">
        <v>9</v>
      </c>
      <c r="W3778" s="22">
        <v>6</v>
      </c>
      <c r="X3778" s="22">
        <v>1</v>
      </c>
    </row>
    <row r="3779" spans="19:24">
      <c r="S3779" s="22" t="s">
        <v>2134</v>
      </c>
      <c r="T3779" s="22">
        <v>4</v>
      </c>
      <c r="U3779" s="22">
        <v>3</v>
      </c>
      <c r="V3779" s="22">
        <v>9</v>
      </c>
      <c r="W3779" s="22">
        <v>6</v>
      </c>
      <c r="X3779" s="22">
        <v>2</v>
      </c>
    </row>
    <row r="3780" spans="19:24">
      <c r="S3780" s="22" t="s">
        <v>2134</v>
      </c>
      <c r="T3780" s="22">
        <v>4</v>
      </c>
      <c r="U3780" s="22">
        <v>3</v>
      </c>
      <c r="V3780" s="22">
        <v>9</v>
      </c>
      <c r="W3780" s="22">
        <v>6</v>
      </c>
      <c r="X3780" s="22">
        <v>3</v>
      </c>
    </row>
    <row r="3781" spans="19:24">
      <c r="S3781" s="22" t="s">
        <v>2134</v>
      </c>
      <c r="T3781" s="22">
        <v>4</v>
      </c>
      <c r="U3781" s="22">
        <v>3</v>
      </c>
      <c r="V3781" s="22">
        <v>9</v>
      </c>
      <c r="W3781" s="22">
        <v>6</v>
      </c>
      <c r="X3781" s="22">
        <v>4</v>
      </c>
    </row>
    <row r="3782" spans="19:24">
      <c r="S3782" s="22" t="s">
        <v>2813</v>
      </c>
      <c r="T3782" s="22">
        <v>4</v>
      </c>
      <c r="U3782" s="22">
        <v>3</v>
      </c>
      <c r="V3782" s="22">
        <v>9</v>
      </c>
      <c r="W3782" s="22">
        <v>7</v>
      </c>
      <c r="X3782" s="22">
        <v>1</v>
      </c>
    </row>
    <row r="3783" spans="19:24">
      <c r="S3783" s="22" t="s">
        <v>2134</v>
      </c>
      <c r="T3783" s="22">
        <v>4</v>
      </c>
      <c r="U3783" s="22">
        <v>3</v>
      </c>
      <c r="V3783" s="22">
        <v>9</v>
      </c>
      <c r="W3783" s="22">
        <v>7</v>
      </c>
      <c r="X3783" s="22">
        <v>2</v>
      </c>
    </row>
    <row r="3784" spans="19:24">
      <c r="S3784" s="22" t="s">
        <v>2134</v>
      </c>
      <c r="T3784" s="22">
        <v>4</v>
      </c>
      <c r="U3784" s="22">
        <v>3</v>
      </c>
      <c r="V3784" s="22">
        <v>9</v>
      </c>
      <c r="W3784" s="22">
        <v>7</v>
      </c>
      <c r="X3784" s="22">
        <v>3</v>
      </c>
    </row>
    <row r="3785" spans="19:24">
      <c r="S3785" s="22" t="s">
        <v>2134</v>
      </c>
      <c r="T3785" s="22">
        <v>4</v>
      </c>
      <c r="U3785" s="22">
        <v>3</v>
      </c>
      <c r="V3785" s="22">
        <v>9</v>
      </c>
      <c r="W3785" s="22">
        <v>7</v>
      </c>
      <c r="X3785" s="22">
        <v>4</v>
      </c>
    </row>
    <row r="3786" spans="19:24">
      <c r="S3786" s="22" t="s">
        <v>2647</v>
      </c>
      <c r="T3786" s="22">
        <v>4</v>
      </c>
      <c r="U3786" s="22">
        <v>4</v>
      </c>
      <c r="V3786" s="22">
        <v>1</v>
      </c>
      <c r="W3786" s="22">
        <v>1</v>
      </c>
      <c r="X3786" s="22">
        <v>1</v>
      </c>
    </row>
    <row r="3787" spans="19:24">
      <c r="S3787" s="22" t="s">
        <v>2134</v>
      </c>
      <c r="T3787" s="22">
        <v>4</v>
      </c>
      <c r="U3787" s="22">
        <v>4</v>
      </c>
      <c r="V3787" s="22">
        <v>1</v>
      </c>
      <c r="W3787" s="22">
        <v>1</v>
      </c>
      <c r="X3787" s="22">
        <v>2</v>
      </c>
    </row>
    <row r="3788" spans="19:24">
      <c r="S3788" s="22" t="s">
        <v>2134</v>
      </c>
      <c r="T3788" s="22">
        <v>4</v>
      </c>
      <c r="U3788" s="22">
        <v>4</v>
      </c>
      <c r="V3788" s="22">
        <v>1</v>
      </c>
      <c r="W3788" s="22">
        <v>1</v>
      </c>
      <c r="X3788" s="22">
        <v>3</v>
      </c>
    </row>
    <row r="3789" spans="19:24">
      <c r="S3789" s="22" t="s">
        <v>2134</v>
      </c>
      <c r="T3789" s="22">
        <v>4</v>
      </c>
      <c r="U3789" s="22">
        <v>4</v>
      </c>
      <c r="V3789" s="22">
        <v>1</v>
      </c>
      <c r="W3789" s="22">
        <v>1</v>
      </c>
      <c r="X3789" s="22">
        <v>4</v>
      </c>
    </row>
    <row r="3790" spans="19:24">
      <c r="S3790" s="22" t="s">
        <v>2134</v>
      </c>
      <c r="T3790" s="22">
        <v>4</v>
      </c>
      <c r="U3790" s="22">
        <v>4</v>
      </c>
      <c r="V3790" s="22">
        <v>1</v>
      </c>
      <c r="W3790" s="22">
        <v>2</v>
      </c>
      <c r="X3790" s="22">
        <v>1</v>
      </c>
    </row>
    <row r="3791" spans="19:24">
      <c r="S3791" s="22" t="s">
        <v>2134</v>
      </c>
      <c r="T3791" s="22">
        <v>4</v>
      </c>
      <c r="U3791" s="22">
        <v>4</v>
      </c>
      <c r="V3791" s="22">
        <v>1</v>
      </c>
      <c r="W3791" s="22">
        <v>2</v>
      </c>
      <c r="X3791" s="22">
        <v>2</v>
      </c>
    </row>
    <row r="3792" spans="19:24">
      <c r="S3792" s="22" t="s">
        <v>2134</v>
      </c>
      <c r="T3792" s="22">
        <v>4</v>
      </c>
      <c r="U3792" s="22">
        <v>4</v>
      </c>
      <c r="V3792" s="22">
        <v>1</v>
      </c>
      <c r="W3792" s="22">
        <v>2</v>
      </c>
      <c r="X3792" s="22">
        <v>3</v>
      </c>
    </row>
    <row r="3793" spans="19:24">
      <c r="S3793" s="22" t="s">
        <v>2134</v>
      </c>
      <c r="T3793" s="22">
        <v>4</v>
      </c>
      <c r="U3793" s="22">
        <v>4</v>
      </c>
      <c r="V3793" s="22">
        <v>1</v>
      </c>
      <c r="W3793" s="22">
        <v>2</v>
      </c>
      <c r="X3793" s="22">
        <v>4</v>
      </c>
    </row>
    <row r="3794" spans="19:24">
      <c r="S3794" s="22" t="s">
        <v>2134</v>
      </c>
      <c r="T3794" s="22">
        <v>4</v>
      </c>
      <c r="U3794" s="22">
        <v>4</v>
      </c>
      <c r="V3794" s="22">
        <v>1</v>
      </c>
      <c r="W3794" s="22">
        <v>3</v>
      </c>
      <c r="X3794" s="22">
        <v>1</v>
      </c>
    </row>
    <row r="3795" spans="19:24">
      <c r="S3795" s="22" t="s">
        <v>2134</v>
      </c>
      <c r="T3795" s="22">
        <v>4</v>
      </c>
      <c r="U3795" s="22">
        <v>4</v>
      </c>
      <c r="V3795" s="22">
        <v>1</v>
      </c>
      <c r="W3795" s="22">
        <v>3</v>
      </c>
      <c r="X3795" s="22">
        <v>2</v>
      </c>
    </row>
    <row r="3796" spans="19:24">
      <c r="S3796" s="22" t="s">
        <v>2134</v>
      </c>
      <c r="T3796" s="22">
        <v>4</v>
      </c>
      <c r="U3796" s="22">
        <v>4</v>
      </c>
      <c r="V3796" s="22">
        <v>1</v>
      </c>
      <c r="W3796" s="22">
        <v>3</v>
      </c>
      <c r="X3796" s="22">
        <v>3</v>
      </c>
    </row>
    <row r="3797" spans="19:24">
      <c r="S3797" s="22" t="s">
        <v>2134</v>
      </c>
      <c r="T3797" s="22">
        <v>4</v>
      </c>
      <c r="U3797" s="22">
        <v>4</v>
      </c>
      <c r="V3797" s="22">
        <v>1</v>
      </c>
      <c r="W3797" s="22">
        <v>3</v>
      </c>
      <c r="X3797" s="22">
        <v>4</v>
      </c>
    </row>
    <row r="3798" spans="19:24">
      <c r="S3798" s="22" t="s">
        <v>2134</v>
      </c>
      <c r="T3798" s="22">
        <v>4</v>
      </c>
      <c r="U3798" s="22">
        <v>4</v>
      </c>
      <c r="V3798" s="22">
        <v>1</v>
      </c>
      <c r="W3798" s="22">
        <v>4</v>
      </c>
      <c r="X3798" s="22">
        <v>1</v>
      </c>
    </row>
    <row r="3799" spans="19:24">
      <c r="S3799" s="22" t="s">
        <v>2134</v>
      </c>
      <c r="T3799" s="22">
        <v>4</v>
      </c>
      <c r="U3799" s="22">
        <v>4</v>
      </c>
      <c r="V3799" s="22">
        <v>1</v>
      </c>
      <c r="W3799" s="22">
        <v>4</v>
      </c>
      <c r="X3799" s="22">
        <v>2</v>
      </c>
    </row>
    <row r="3800" spans="19:24">
      <c r="S3800" s="22" t="s">
        <v>2134</v>
      </c>
      <c r="T3800" s="22">
        <v>4</v>
      </c>
      <c r="U3800" s="22">
        <v>4</v>
      </c>
      <c r="V3800" s="22">
        <v>1</v>
      </c>
      <c r="W3800" s="22">
        <v>4</v>
      </c>
      <c r="X3800" s="22">
        <v>3</v>
      </c>
    </row>
    <row r="3801" spans="19:24">
      <c r="S3801" s="22" t="s">
        <v>2134</v>
      </c>
      <c r="T3801" s="22">
        <v>4</v>
      </c>
      <c r="U3801" s="22">
        <v>4</v>
      </c>
      <c r="V3801" s="22">
        <v>1</v>
      </c>
      <c r="W3801" s="22">
        <v>4</v>
      </c>
      <c r="X3801" s="22">
        <v>4</v>
      </c>
    </row>
    <row r="3802" spans="19:24">
      <c r="S3802" s="22" t="s">
        <v>2134</v>
      </c>
      <c r="T3802" s="22">
        <v>4</v>
      </c>
      <c r="U3802" s="22">
        <v>4</v>
      </c>
      <c r="V3802" s="22">
        <v>1</v>
      </c>
      <c r="W3802" s="22">
        <v>5</v>
      </c>
      <c r="X3802" s="22">
        <v>1</v>
      </c>
    </row>
    <row r="3803" spans="19:24">
      <c r="S3803" s="22" t="s">
        <v>2134</v>
      </c>
      <c r="T3803" s="22">
        <v>4</v>
      </c>
      <c r="U3803" s="22">
        <v>4</v>
      </c>
      <c r="V3803" s="22">
        <v>1</v>
      </c>
      <c r="W3803" s="22">
        <v>5</v>
      </c>
      <c r="X3803" s="22">
        <v>2</v>
      </c>
    </row>
    <row r="3804" spans="19:24">
      <c r="S3804" s="22" t="s">
        <v>2134</v>
      </c>
      <c r="T3804" s="22">
        <v>4</v>
      </c>
      <c r="U3804" s="22">
        <v>4</v>
      </c>
      <c r="V3804" s="22">
        <v>1</v>
      </c>
      <c r="W3804" s="22">
        <v>5</v>
      </c>
      <c r="X3804" s="22">
        <v>3</v>
      </c>
    </row>
    <row r="3805" spans="19:24">
      <c r="S3805" s="22" t="s">
        <v>2134</v>
      </c>
      <c r="T3805" s="22">
        <v>4</v>
      </c>
      <c r="U3805" s="22">
        <v>4</v>
      </c>
      <c r="V3805" s="22">
        <v>1</v>
      </c>
      <c r="W3805" s="22">
        <v>5</v>
      </c>
      <c r="X3805" s="22">
        <v>4</v>
      </c>
    </row>
    <row r="3806" spans="19:24">
      <c r="S3806" s="22" t="s">
        <v>2134</v>
      </c>
      <c r="T3806" s="22">
        <v>4</v>
      </c>
      <c r="U3806" s="22">
        <v>4</v>
      </c>
      <c r="V3806" s="22">
        <v>1</v>
      </c>
      <c r="W3806" s="22">
        <v>6</v>
      </c>
      <c r="X3806" s="22">
        <v>1</v>
      </c>
    </row>
    <row r="3807" spans="19:24">
      <c r="S3807" s="22" t="s">
        <v>2134</v>
      </c>
      <c r="T3807" s="22">
        <v>4</v>
      </c>
      <c r="U3807" s="22">
        <v>4</v>
      </c>
      <c r="V3807" s="22">
        <v>1</v>
      </c>
      <c r="W3807" s="22">
        <v>6</v>
      </c>
      <c r="X3807" s="22">
        <v>2</v>
      </c>
    </row>
    <row r="3808" spans="19:24">
      <c r="S3808" s="22" t="s">
        <v>2134</v>
      </c>
      <c r="T3808" s="22">
        <v>4</v>
      </c>
      <c r="U3808" s="22">
        <v>4</v>
      </c>
      <c r="V3808" s="22">
        <v>1</v>
      </c>
      <c r="W3808" s="22">
        <v>6</v>
      </c>
      <c r="X3808" s="22">
        <v>3</v>
      </c>
    </row>
    <row r="3809" spans="19:24">
      <c r="S3809" s="22" t="s">
        <v>2134</v>
      </c>
      <c r="T3809" s="22">
        <v>4</v>
      </c>
      <c r="U3809" s="22">
        <v>4</v>
      </c>
      <c r="V3809" s="22">
        <v>1</v>
      </c>
      <c r="W3809" s="22">
        <v>6</v>
      </c>
      <c r="X3809" s="22">
        <v>4</v>
      </c>
    </row>
    <row r="3810" spans="19:24">
      <c r="S3810" s="22" t="s">
        <v>2134</v>
      </c>
      <c r="T3810" s="22">
        <v>4</v>
      </c>
      <c r="U3810" s="22">
        <v>4</v>
      </c>
      <c r="V3810" s="22">
        <v>1</v>
      </c>
      <c r="W3810" s="22">
        <v>7</v>
      </c>
      <c r="X3810" s="22">
        <v>1</v>
      </c>
    </row>
    <row r="3811" spans="19:24">
      <c r="S3811" s="22" t="s">
        <v>2134</v>
      </c>
      <c r="T3811" s="22">
        <v>4</v>
      </c>
      <c r="U3811" s="22">
        <v>4</v>
      </c>
      <c r="V3811" s="22">
        <v>1</v>
      </c>
      <c r="W3811" s="22">
        <v>7</v>
      </c>
      <c r="X3811" s="22">
        <v>2</v>
      </c>
    </row>
    <row r="3812" spans="19:24">
      <c r="S3812" s="22" t="s">
        <v>2134</v>
      </c>
      <c r="T3812" s="22">
        <v>4</v>
      </c>
      <c r="U3812" s="22">
        <v>4</v>
      </c>
      <c r="V3812" s="22">
        <v>1</v>
      </c>
      <c r="W3812" s="22">
        <v>7</v>
      </c>
      <c r="X3812" s="22">
        <v>3</v>
      </c>
    </row>
    <row r="3813" spans="19:24">
      <c r="S3813" s="22" t="s">
        <v>2134</v>
      </c>
      <c r="T3813" s="22">
        <v>4</v>
      </c>
      <c r="U3813" s="22">
        <v>4</v>
      </c>
      <c r="V3813" s="22">
        <v>1</v>
      </c>
      <c r="W3813" s="22">
        <v>7</v>
      </c>
      <c r="X3813" s="22">
        <v>4</v>
      </c>
    </row>
    <row r="3814" spans="19:24">
      <c r="S3814" s="22" t="s">
        <v>2134</v>
      </c>
      <c r="T3814" s="22">
        <v>4</v>
      </c>
      <c r="U3814" s="22">
        <v>4</v>
      </c>
      <c r="V3814" s="22">
        <v>2</v>
      </c>
      <c r="W3814" s="22">
        <v>1</v>
      </c>
      <c r="X3814" s="22">
        <v>1</v>
      </c>
    </row>
    <row r="3815" spans="19:24">
      <c r="S3815" s="22">
        <v>9005604</v>
      </c>
      <c r="T3815" s="22">
        <v>4</v>
      </c>
      <c r="U3815" s="22">
        <v>4</v>
      </c>
      <c r="V3815" s="22">
        <v>2</v>
      </c>
      <c r="W3815" s="22">
        <v>1</v>
      </c>
      <c r="X3815" s="22">
        <v>2</v>
      </c>
    </row>
    <row r="3816" spans="19:24">
      <c r="S3816" s="22">
        <v>9043362</v>
      </c>
      <c r="T3816" s="22">
        <v>4</v>
      </c>
      <c r="U3816" s="22">
        <v>4</v>
      </c>
      <c r="V3816" s="22">
        <v>2</v>
      </c>
      <c r="W3816" s="22">
        <v>1</v>
      </c>
      <c r="X3816" s="22">
        <v>3</v>
      </c>
    </row>
    <row r="3817" spans="19:24">
      <c r="S3817" s="22">
        <v>9042878</v>
      </c>
      <c r="T3817" s="22">
        <v>4</v>
      </c>
      <c r="U3817" s="22">
        <v>4</v>
      </c>
      <c r="V3817" s="22">
        <v>2</v>
      </c>
      <c r="W3817" s="22">
        <v>1</v>
      </c>
      <c r="X3817" s="22">
        <v>4</v>
      </c>
    </row>
    <row r="3818" spans="19:24">
      <c r="S3818" s="22" t="s">
        <v>2813</v>
      </c>
      <c r="T3818" s="22">
        <v>4</v>
      </c>
      <c r="U3818" s="22">
        <v>4</v>
      </c>
      <c r="V3818" s="22">
        <v>2</v>
      </c>
      <c r="W3818" s="22">
        <v>2</v>
      </c>
      <c r="X3818" s="22">
        <v>1</v>
      </c>
    </row>
    <row r="3819" spans="19:24">
      <c r="S3819" s="22" t="s">
        <v>2134</v>
      </c>
      <c r="T3819" s="22">
        <v>4</v>
      </c>
      <c r="U3819" s="22">
        <v>4</v>
      </c>
      <c r="V3819" s="22">
        <v>2</v>
      </c>
      <c r="W3819" s="22">
        <v>2</v>
      </c>
      <c r="X3819" s="22">
        <v>2</v>
      </c>
    </row>
    <row r="3820" spans="19:24">
      <c r="S3820" s="22" t="s">
        <v>2134</v>
      </c>
      <c r="T3820" s="22">
        <v>4</v>
      </c>
      <c r="U3820" s="22">
        <v>4</v>
      </c>
      <c r="V3820" s="22">
        <v>2</v>
      </c>
      <c r="W3820" s="22">
        <v>2</v>
      </c>
      <c r="X3820" s="22">
        <v>3</v>
      </c>
    </row>
    <row r="3821" spans="19:24">
      <c r="S3821" s="22" t="s">
        <v>2134</v>
      </c>
      <c r="T3821" s="22">
        <v>4</v>
      </c>
      <c r="U3821" s="22">
        <v>4</v>
      </c>
      <c r="V3821" s="22">
        <v>2</v>
      </c>
      <c r="W3821" s="22">
        <v>2</v>
      </c>
      <c r="X3821" s="22">
        <v>4</v>
      </c>
    </row>
    <row r="3822" spans="19:24">
      <c r="S3822" s="22" t="s">
        <v>2813</v>
      </c>
      <c r="T3822" s="22">
        <v>4</v>
      </c>
      <c r="U3822" s="22">
        <v>4</v>
      </c>
      <c r="V3822" s="22">
        <v>2</v>
      </c>
      <c r="W3822" s="22">
        <v>3</v>
      </c>
      <c r="X3822" s="22">
        <v>1</v>
      </c>
    </row>
    <row r="3823" spans="19:24">
      <c r="S3823" s="22" t="s">
        <v>2134</v>
      </c>
      <c r="T3823" s="22">
        <v>4</v>
      </c>
      <c r="U3823" s="22">
        <v>4</v>
      </c>
      <c r="V3823" s="22">
        <v>2</v>
      </c>
      <c r="W3823" s="22">
        <v>3</v>
      </c>
      <c r="X3823" s="22">
        <v>2</v>
      </c>
    </row>
    <row r="3824" spans="19:24">
      <c r="S3824" s="22" t="s">
        <v>2134</v>
      </c>
      <c r="T3824" s="22">
        <v>4</v>
      </c>
      <c r="U3824" s="22">
        <v>4</v>
      </c>
      <c r="V3824" s="22">
        <v>2</v>
      </c>
      <c r="W3824" s="22">
        <v>3</v>
      </c>
      <c r="X3824" s="22">
        <v>3</v>
      </c>
    </row>
    <row r="3825" spans="19:24">
      <c r="S3825" s="22" t="s">
        <v>2134</v>
      </c>
      <c r="T3825" s="22">
        <v>4</v>
      </c>
      <c r="U3825" s="22">
        <v>4</v>
      </c>
      <c r="V3825" s="22">
        <v>2</v>
      </c>
      <c r="W3825" s="22">
        <v>3</v>
      </c>
      <c r="X3825" s="22">
        <v>4</v>
      </c>
    </row>
    <row r="3826" spans="19:24">
      <c r="S3826" s="22" t="s">
        <v>2813</v>
      </c>
      <c r="T3826" s="22">
        <v>4</v>
      </c>
      <c r="U3826" s="22">
        <v>4</v>
      </c>
      <c r="V3826" s="22">
        <v>2</v>
      </c>
      <c r="W3826" s="22">
        <v>4</v>
      </c>
      <c r="X3826" s="22">
        <v>1</v>
      </c>
    </row>
    <row r="3827" spans="19:24">
      <c r="S3827" s="22" t="s">
        <v>2134</v>
      </c>
      <c r="T3827" s="22">
        <v>4</v>
      </c>
      <c r="U3827" s="22">
        <v>4</v>
      </c>
      <c r="V3827" s="22">
        <v>2</v>
      </c>
      <c r="W3827" s="22">
        <v>4</v>
      </c>
      <c r="X3827" s="22">
        <v>2</v>
      </c>
    </row>
    <row r="3828" spans="19:24">
      <c r="S3828" s="22" t="s">
        <v>2134</v>
      </c>
      <c r="T3828" s="22">
        <v>4</v>
      </c>
      <c r="U3828" s="22">
        <v>4</v>
      </c>
      <c r="V3828" s="22">
        <v>2</v>
      </c>
      <c r="W3828" s="22">
        <v>4</v>
      </c>
      <c r="X3828" s="22">
        <v>3</v>
      </c>
    </row>
    <row r="3829" spans="19:24">
      <c r="S3829" s="22" t="s">
        <v>2134</v>
      </c>
      <c r="T3829" s="22">
        <v>4</v>
      </c>
      <c r="U3829" s="22">
        <v>4</v>
      </c>
      <c r="V3829" s="22">
        <v>2</v>
      </c>
      <c r="W3829" s="22">
        <v>4</v>
      </c>
      <c r="X3829" s="22">
        <v>4</v>
      </c>
    </row>
    <row r="3830" spans="19:24">
      <c r="S3830" s="22" t="s">
        <v>2813</v>
      </c>
      <c r="T3830" s="22">
        <v>4</v>
      </c>
      <c r="U3830" s="22">
        <v>4</v>
      </c>
      <c r="V3830" s="22">
        <v>2</v>
      </c>
      <c r="W3830" s="22">
        <v>5</v>
      </c>
      <c r="X3830" s="22">
        <v>1</v>
      </c>
    </row>
    <row r="3831" spans="19:24">
      <c r="S3831" s="22" t="s">
        <v>2134</v>
      </c>
      <c r="T3831" s="22">
        <v>4</v>
      </c>
      <c r="U3831" s="22">
        <v>4</v>
      </c>
      <c r="V3831" s="22">
        <v>2</v>
      </c>
      <c r="W3831" s="22">
        <v>5</v>
      </c>
      <c r="X3831" s="22">
        <v>2</v>
      </c>
    </row>
    <row r="3832" spans="19:24">
      <c r="S3832" s="22" t="s">
        <v>2134</v>
      </c>
      <c r="T3832" s="22">
        <v>4</v>
      </c>
      <c r="U3832" s="22">
        <v>4</v>
      </c>
      <c r="V3832" s="22">
        <v>2</v>
      </c>
      <c r="W3832" s="22">
        <v>5</v>
      </c>
      <c r="X3832" s="22">
        <v>3</v>
      </c>
    </row>
    <row r="3833" spans="19:24">
      <c r="S3833" s="22" t="s">
        <v>2134</v>
      </c>
      <c r="T3833" s="22">
        <v>4</v>
      </c>
      <c r="U3833" s="22">
        <v>4</v>
      </c>
      <c r="V3833" s="22">
        <v>2</v>
      </c>
      <c r="W3833" s="22">
        <v>5</v>
      </c>
      <c r="X3833" s="22">
        <v>4</v>
      </c>
    </row>
    <row r="3834" spans="19:24">
      <c r="S3834" s="22" t="s">
        <v>2813</v>
      </c>
      <c r="T3834" s="22">
        <v>4</v>
      </c>
      <c r="U3834" s="22">
        <v>4</v>
      </c>
      <c r="V3834" s="22">
        <v>2</v>
      </c>
      <c r="W3834" s="22">
        <v>6</v>
      </c>
      <c r="X3834" s="22">
        <v>1</v>
      </c>
    </row>
    <row r="3835" spans="19:24">
      <c r="S3835" s="22" t="s">
        <v>2134</v>
      </c>
      <c r="T3835" s="22">
        <v>4</v>
      </c>
      <c r="U3835" s="22">
        <v>4</v>
      </c>
      <c r="V3835" s="22">
        <v>2</v>
      </c>
      <c r="W3835" s="22">
        <v>6</v>
      </c>
      <c r="X3835" s="22">
        <v>2</v>
      </c>
    </row>
    <row r="3836" spans="19:24">
      <c r="S3836" s="22" t="s">
        <v>2134</v>
      </c>
      <c r="T3836" s="22">
        <v>4</v>
      </c>
      <c r="U3836" s="22">
        <v>4</v>
      </c>
      <c r="V3836" s="22">
        <v>2</v>
      </c>
      <c r="W3836" s="22">
        <v>6</v>
      </c>
      <c r="X3836" s="22">
        <v>3</v>
      </c>
    </row>
    <row r="3837" spans="19:24">
      <c r="S3837" s="22" t="s">
        <v>2134</v>
      </c>
      <c r="T3837" s="22">
        <v>4</v>
      </c>
      <c r="U3837" s="22">
        <v>4</v>
      </c>
      <c r="V3837" s="22">
        <v>2</v>
      </c>
      <c r="W3837" s="22">
        <v>6</v>
      </c>
      <c r="X3837" s="22">
        <v>4</v>
      </c>
    </row>
    <row r="3838" spans="19:24">
      <c r="S3838" s="22" t="s">
        <v>2813</v>
      </c>
      <c r="T3838" s="22">
        <v>4</v>
      </c>
      <c r="U3838" s="22">
        <v>4</v>
      </c>
      <c r="V3838" s="22">
        <v>2</v>
      </c>
      <c r="W3838" s="22">
        <v>7</v>
      </c>
      <c r="X3838" s="22">
        <v>1</v>
      </c>
    </row>
    <row r="3839" spans="19:24">
      <c r="S3839" s="22" t="s">
        <v>2134</v>
      </c>
      <c r="T3839" s="22">
        <v>4</v>
      </c>
      <c r="U3839" s="22">
        <v>4</v>
      </c>
      <c r="V3839" s="22">
        <v>2</v>
      </c>
      <c r="W3839" s="22">
        <v>7</v>
      </c>
      <c r="X3839" s="22">
        <v>2</v>
      </c>
    </row>
    <row r="3840" spans="19:24">
      <c r="S3840" s="22" t="s">
        <v>2134</v>
      </c>
      <c r="T3840" s="22">
        <v>4</v>
      </c>
      <c r="U3840" s="22">
        <v>4</v>
      </c>
      <c r="V3840" s="22">
        <v>2</v>
      </c>
      <c r="W3840" s="22">
        <v>7</v>
      </c>
      <c r="X3840" s="22">
        <v>3</v>
      </c>
    </row>
    <row r="3841" spans="19:24">
      <c r="S3841" s="22" t="s">
        <v>2134</v>
      </c>
      <c r="T3841" s="22">
        <v>4</v>
      </c>
      <c r="U3841" s="22">
        <v>4</v>
      </c>
      <c r="V3841" s="22">
        <v>2</v>
      </c>
      <c r="W3841" s="22">
        <v>7</v>
      </c>
      <c r="X3841" s="22">
        <v>4</v>
      </c>
    </row>
    <row r="3842" spans="19:24">
      <c r="S3842" s="22" t="s">
        <v>2134</v>
      </c>
      <c r="T3842" s="22">
        <v>4</v>
      </c>
      <c r="U3842" s="22">
        <v>4</v>
      </c>
      <c r="V3842" s="22">
        <v>3</v>
      </c>
      <c r="W3842" s="22">
        <v>1</v>
      </c>
      <c r="X3842" s="22">
        <v>1</v>
      </c>
    </row>
    <row r="3843" spans="19:24">
      <c r="S3843" s="22" t="s">
        <v>2134</v>
      </c>
      <c r="T3843" s="22">
        <v>4</v>
      </c>
      <c r="U3843" s="22">
        <v>4</v>
      </c>
      <c r="V3843" s="22">
        <v>3</v>
      </c>
      <c r="W3843" s="22">
        <v>1</v>
      </c>
      <c r="X3843" s="22">
        <v>2</v>
      </c>
    </row>
    <row r="3844" spans="19:24">
      <c r="S3844" s="22" t="s">
        <v>2134</v>
      </c>
      <c r="T3844" s="22">
        <v>4</v>
      </c>
      <c r="U3844" s="22">
        <v>4</v>
      </c>
      <c r="V3844" s="22">
        <v>3</v>
      </c>
      <c r="W3844" s="22">
        <v>1</v>
      </c>
      <c r="X3844" s="22">
        <v>3</v>
      </c>
    </row>
    <row r="3845" spans="19:24">
      <c r="S3845" s="22" t="s">
        <v>2134</v>
      </c>
      <c r="T3845" s="22">
        <v>4</v>
      </c>
      <c r="U3845" s="22">
        <v>4</v>
      </c>
      <c r="V3845" s="22">
        <v>3</v>
      </c>
      <c r="W3845" s="22">
        <v>1</v>
      </c>
      <c r="X3845" s="22">
        <v>4</v>
      </c>
    </row>
    <row r="3846" spans="19:24">
      <c r="S3846" s="22" t="s">
        <v>2813</v>
      </c>
      <c r="T3846" s="22">
        <v>4</v>
      </c>
      <c r="U3846" s="22">
        <v>4</v>
      </c>
      <c r="V3846" s="22">
        <v>3</v>
      </c>
      <c r="W3846" s="22">
        <v>2</v>
      </c>
      <c r="X3846" s="22">
        <v>1</v>
      </c>
    </row>
    <row r="3847" spans="19:24">
      <c r="S3847" s="22" t="s">
        <v>2134</v>
      </c>
      <c r="T3847" s="22">
        <v>4</v>
      </c>
      <c r="U3847" s="22">
        <v>4</v>
      </c>
      <c r="V3847" s="22">
        <v>3</v>
      </c>
      <c r="W3847" s="22">
        <v>2</v>
      </c>
      <c r="X3847" s="22">
        <v>2</v>
      </c>
    </row>
    <row r="3848" spans="19:24">
      <c r="S3848" s="22" t="s">
        <v>2134</v>
      </c>
      <c r="T3848" s="22">
        <v>4</v>
      </c>
      <c r="U3848" s="22">
        <v>4</v>
      </c>
      <c r="V3848" s="22">
        <v>3</v>
      </c>
      <c r="W3848" s="22">
        <v>2</v>
      </c>
      <c r="X3848" s="22">
        <v>3</v>
      </c>
    </row>
    <row r="3849" spans="19:24">
      <c r="S3849" s="22" t="s">
        <v>2134</v>
      </c>
      <c r="T3849" s="22">
        <v>4</v>
      </c>
      <c r="U3849" s="22">
        <v>4</v>
      </c>
      <c r="V3849" s="22">
        <v>3</v>
      </c>
      <c r="W3849" s="22">
        <v>2</v>
      </c>
      <c r="X3849" s="22">
        <v>4</v>
      </c>
    </row>
    <row r="3850" spans="19:24">
      <c r="S3850" s="22" t="s">
        <v>2813</v>
      </c>
      <c r="T3850" s="22">
        <v>4</v>
      </c>
      <c r="U3850" s="22">
        <v>4</v>
      </c>
      <c r="V3850" s="22">
        <v>3</v>
      </c>
      <c r="W3850" s="22">
        <v>3</v>
      </c>
      <c r="X3850" s="22">
        <v>1</v>
      </c>
    </row>
    <row r="3851" spans="19:24">
      <c r="S3851" s="22" t="s">
        <v>2134</v>
      </c>
      <c r="T3851" s="22">
        <v>4</v>
      </c>
      <c r="U3851" s="22">
        <v>4</v>
      </c>
      <c r="V3851" s="22">
        <v>3</v>
      </c>
      <c r="W3851" s="22">
        <v>3</v>
      </c>
      <c r="X3851" s="22">
        <v>2</v>
      </c>
    </row>
    <row r="3852" spans="19:24">
      <c r="S3852" s="22" t="s">
        <v>2134</v>
      </c>
      <c r="T3852" s="22">
        <v>4</v>
      </c>
      <c r="U3852" s="22">
        <v>4</v>
      </c>
      <c r="V3852" s="22">
        <v>3</v>
      </c>
      <c r="W3852" s="22">
        <v>3</v>
      </c>
      <c r="X3852" s="22">
        <v>3</v>
      </c>
    </row>
    <row r="3853" spans="19:24">
      <c r="S3853" s="22" t="s">
        <v>2134</v>
      </c>
      <c r="T3853" s="22">
        <v>4</v>
      </c>
      <c r="U3853" s="22">
        <v>4</v>
      </c>
      <c r="V3853" s="22">
        <v>3</v>
      </c>
      <c r="W3853" s="22">
        <v>3</v>
      </c>
      <c r="X3853" s="22">
        <v>4</v>
      </c>
    </row>
    <row r="3854" spans="19:24">
      <c r="S3854" s="22" t="s">
        <v>2813</v>
      </c>
      <c r="T3854" s="22">
        <v>4</v>
      </c>
      <c r="U3854" s="22">
        <v>4</v>
      </c>
      <c r="V3854" s="22">
        <v>3</v>
      </c>
      <c r="W3854" s="22">
        <v>4</v>
      </c>
      <c r="X3854" s="22">
        <v>1</v>
      </c>
    </row>
    <row r="3855" spans="19:24">
      <c r="S3855" s="22" t="s">
        <v>2134</v>
      </c>
      <c r="T3855" s="22">
        <v>4</v>
      </c>
      <c r="U3855" s="22">
        <v>4</v>
      </c>
      <c r="V3855" s="22">
        <v>3</v>
      </c>
      <c r="W3855" s="22">
        <v>4</v>
      </c>
      <c r="X3855" s="22">
        <v>2</v>
      </c>
    </row>
    <row r="3856" spans="19:24">
      <c r="S3856" s="22" t="s">
        <v>2134</v>
      </c>
      <c r="T3856" s="22">
        <v>4</v>
      </c>
      <c r="U3856" s="22">
        <v>4</v>
      </c>
      <c r="V3856" s="22">
        <v>3</v>
      </c>
      <c r="W3856" s="22">
        <v>4</v>
      </c>
      <c r="X3856" s="22">
        <v>3</v>
      </c>
    </row>
    <row r="3857" spans="19:24">
      <c r="S3857" s="22" t="s">
        <v>2134</v>
      </c>
      <c r="T3857" s="22">
        <v>4</v>
      </c>
      <c r="U3857" s="22">
        <v>4</v>
      </c>
      <c r="V3857" s="22">
        <v>3</v>
      </c>
      <c r="W3857" s="22">
        <v>4</v>
      </c>
      <c r="X3857" s="22">
        <v>4</v>
      </c>
    </row>
    <row r="3858" spans="19:24">
      <c r="S3858" s="22" t="s">
        <v>2813</v>
      </c>
      <c r="T3858" s="22">
        <v>4</v>
      </c>
      <c r="U3858" s="22">
        <v>4</v>
      </c>
      <c r="V3858" s="22">
        <v>3</v>
      </c>
      <c r="W3858" s="22">
        <v>5</v>
      </c>
      <c r="X3858" s="22">
        <v>1</v>
      </c>
    </row>
    <row r="3859" spans="19:24">
      <c r="S3859" s="22" t="s">
        <v>2134</v>
      </c>
      <c r="T3859" s="22">
        <v>4</v>
      </c>
      <c r="U3859" s="22">
        <v>4</v>
      </c>
      <c r="V3859" s="22">
        <v>3</v>
      </c>
      <c r="W3859" s="22">
        <v>5</v>
      </c>
      <c r="X3859" s="22">
        <v>2</v>
      </c>
    </row>
    <row r="3860" spans="19:24">
      <c r="S3860" s="22" t="s">
        <v>2134</v>
      </c>
      <c r="T3860" s="22">
        <v>4</v>
      </c>
      <c r="U3860" s="22">
        <v>4</v>
      </c>
      <c r="V3860" s="22">
        <v>3</v>
      </c>
      <c r="W3860" s="22">
        <v>5</v>
      </c>
      <c r="X3860" s="22">
        <v>3</v>
      </c>
    </row>
    <row r="3861" spans="19:24">
      <c r="S3861" s="22" t="s">
        <v>2134</v>
      </c>
      <c r="T3861" s="22">
        <v>4</v>
      </c>
      <c r="U3861" s="22">
        <v>4</v>
      </c>
      <c r="V3861" s="22">
        <v>3</v>
      </c>
      <c r="W3861" s="22">
        <v>5</v>
      </c>
      <c r="X3861" s="22">
        <v>4</v>
      </c>
    </row>
    <row r="3862" spans="19:24">
      <c r="S3862" s="22" t="s">
        <v>2813</v>
      </c>
      <c r="T3862" s="22">
        <v>4</v>
      </c>
      <c r="U3862" s="22">
        <v>4</v>
      </c>
      <c r="V3862" s="22">
        <v>3</v>
      </c>
      <c r="W3862" s="22">
        <v>6</v>
      </c>
      <c r="X3862" s="22">
        <v>1</v>
      </c>
    </row>
    <row r="3863" spans="19:24">
      <c r="S3863" s="22" t="s">
        <v>2134</v>
      </c>
      <c r="T3863" s="22">
        <v>4</v>
      </c>
      <c r="U3863" s="22">
        <v>4</v>
      </c>
      <c r="V3863" s="22">
        <v>3</v>
      </c>
      <c r="W3863" s="22">
        <v>6</v>
      </c>
      <c r="X3863" s="22">
        <v>2</v>
      </c>
    </row>
    <row r="3864" spans="19:24">
      <c r="S3864" s="22" t="s">
        <v>2134</v>
      </c>
      <c r="T3864" s="22">
        <v>4</v>
      </c>
      <c r="U3864" s="22">
        <v>4</v>
      </c>
      <c r="V3864" s="22">
        <v>3</v>
      </c>
      <c r="W3864" s="22">
        <v>6</v>
      </c>
      <c r="X3864" s="22">
        <v>3</v>
      </c>
    </row>
    <row r="3865" spans="19:24">
      <c r="S3865" s="22" t="s">
        <v>2134</v>
      </c>
      <c r="T3865" s="22">
        <v>4</v>
      </c>
      <c r="U3865" s="22">
        <v>4</v>
      </c>
      <c r="V3865" s="22">
        <v>3</v>
      </c>
      <c r="W3865" s="22">
        <v>6</v>
      </c>
      <c r="X3865" s="22">
        <v>4</v>
      </c>
    </row>
    <row r="3866" spans="19:24">
      <c r="S3866" s="22" t="s">
        <v>2813</v>
      </c>
      <c r="T3866" s="22">
        <v>4</v>
      </c>
      <c r="U3866" s="22">
        <v>4</v>
      </c>
      <c r="V3866" s="22">
        <v>3</v>
      </c>
      <c r="W3866" s="22">
        <v>7</v>
      </c>
      <c r="X3866" s="22">
        <v>1</v>
      </c>
    </row>
    <row r="3867" spans="19:24">
      <c r="S3867" s="22" t="s">
        <v>2134</v>
      </c>
      <c r="T3867" s="22">
        <v>4</v>
      </c>
      <c r="U3867" s="22">
        <v>4</v>
      </c>
      <c r="V3867" s="22">
        <v>3</v>
      </c>
      <c r="W3867" s="22">
        <v>7</v>
      </c>
      <c r="X3867" s="22">
        <v>2</v>
      </c>
    </row>
    <row r="3868" spans="19:24">
      <c r="S3868" s="22" t="s">
        <v>2134</v>
      </c>
      <c r="T3868" s="22">
        <v>4</v>
      </c>
      <c r="U3868" s="22">
        <v>4</v>
      </c>
      <c r="V3868" s="22">
        <v>3</v>
      </c>
      <c r="W3868" s="22">
        <v>7</v>
      </c>
      <c r="X3868" s="22">
        <v>3</v>
      </c>
    </row>
    <row r="3869" spans="19:24">
      <c r="S3869" s="22" t="s">
        <v>2134</v>
      </c>
      <c r="T3869" s="22">
        <v>4</v>
      </c>
      <c r="U3869" s="22">
        <v>4</v>
      </c>
      <c r="V3869" s="22">
        <v>3</v>
      </c>
      <c r="W3869" s="22">
        <v>7</v>
      </c>
      <c r="X3869" s="22">
        <v>4</v>
      </c>
    </row>
    <row r="3870" spans="19:24">
      <c r="S3870" s="22" t="s">
        <v>2134</v>
      </c>
      <c r="T3870" s="22">
        <v>4</v>
      </c>
      <c r="U3870" s="22">
        <v>4</v>
      </c>
      <c r="V3870" s="22">
        <v>4</v>
      </c>
      <c r="W3870" s="22">
        <v>1</v>
      </c>
      <c r="X3870" s="22">
        <v>1</v>
      </c>
    </row>
    <row r="3871" spans="19:24">
      <c r="S3871" s="22" t="s">
        <v>2134</v>
      </c>
      <c r="T3871" s="22">
        <v>4</v>
      </c>
      <c r="U3871" s="22">
        <v>4</v>
      </c>
      <c r="V3871" s="22">
        <v>4</v>
      </c>
      <c r="W3871" s="22">
        <v>1</v>
      </c>
      <c r="X3871" s="22">
        <v>2</v>
      </c>
    </row>
    <row r="3872" spans="19:24">
      <c r="S3872" s="22" t="s">
        <v>2134</v>
      </c>
      <c r="T3872" s="22">
        <v>4</v>
      </c>
      <c r="U3872" s="22">
        <v>4</v>
      </c>
      <c r="V3872" s="22">
        <v>4</v>
      </c>
      <c r="W3872" s="22">
        <v>1</v>
      </c>
      <c r="X3872" s="22">
        <v>3</v>
      </c>
    </row>
    <row r="3873" spans="19:24">
      <c r="S3873" s="22" t="s">
        <v>2134</v>
      </c>
      <c r="T3873" s="22">
        <v>4</v>
      </c>
      <c r="U3873" s="22">
        <v>4</v>
      </c>
      <c r="V3873" s="22">
        <v>4</v>
      </c>
      <c r="W3873" s="22">
        <v>1</v>
      </c>
      <c r="X3873" s="22">
        <v>4</v>
      </c>
    </row>
    <row r="3874" spans="19:24">
      <c r="S3874" s="22" t="s">
        <v>2813</v>
      </c>
      <c r="T3874" s="22">
        <v>4</v>
      </c>
      <c r="U3874" s="22">
        <v>4</v>
      </c>
      <c r="V3874" s="22">
        <v>4</v>
      </c>
      <c r="W3874" s="22">
        <v>2</v>
      </c>
      <c r="X3874" s="22">
        <v>1</v>
      </c>
    </row>
    <row r="3875" spans="19:24">
      <c r="S3875" s="22" t="s">
        <v>2134</v>
      </c>
      <c r="T3875" s="22">
        <v>4</v>
      </c>
      <c r="U3875" s="22">
        <v>4</v>
      </c>
      <c r="V3875" s="22">
        <v>4</v>
      </c>
      <c r="W3875" s="22">
        <v>2</v>
      </c>
      <c r="X3875" s="22">
        <v>2</v>
      </c>
    </row>
    <row r="3876" spans="19:24">
      <c r="S3876" s="22" t="s">
        <v>2134</v>
      </c>
      <c r="T3876" s="22">
        <v>4</v>
      </c>
      <c r="U3876" s="22">
        <v>4</v>
      </c>
      <c r="V3876" s="22">
        <v>4</v>
      </c>
      <c r="W3876" s="22">
        <v>2</v>
      </c>
      <c r="X3876" s="22">
        <v>3</v>
      </c>
    </row>
    <row r="3877" spans="19:24">
      <c r="S3877" s="22" t="s">
        <v>2134</v>
      </c>
      <c r="T3877" s="22">
        <v>4</v>
      </c>
      <c r="U3877" s="22">
        <v>4</v>
      </c>
      <c r="V3877" s="22">
        <v>4</v>
      </c>
      <c r="W3877" s="22">
        <v>2</v>
      </c>
      <c r="X3877" s="22">
        <v>4</v>
      </c>
    </row>
    <row r="3878" spans="19:24">
      <c r="S3878" s="22" t="s">
        <v>2813</v>
      </c>
      <c r="T3878" s="22">
        <v>4</v>
      </c>
      <c r="U3878" s="22">
        <v>4</v>
      </c>
      <c r="V3878" s="22">
        <v>4</v>
      </c>
      <c r="W3878" s="22">
        <v>3</v>
      </c>
      <c r="X3878" s="22">
        <v>1</v>
      </c>
    </row>
    <row r="3879" spans="19:24">
      <c r="S3879" s="22" t="s">
        <v>2134</v>
      </c>
      <c r="T3879" s="22">
        <v>4</v>
      </c>
      <c r="U3879" s="22">
        <v>4</v>
      </c>
      <c r="V3879" s="22">
        <v>4</v>
      </c>
      <c r="W3879" s="22">
        <v>3</v>
      </c>
      <c r="X3879" s="22">
        <v>2</v>
      </c>
    </row>
    <row r="3880" spans="19:24">
      <c r="S3880" s="22" t="s">
        <v>2134</v>
      </c>
      <c r="T3880" s="22">
        <v>4</v>
      </c>
      <c r="U3880" s="22">
        <v>4</v>
      </c>
      <c r="V3880" s="22">
        <v>4</v>
      </c>
      <c r="W3880" s="22">
        <v>3</v>
      </c>
      <c r="X3880" s="22">
        <v>3</v>
      </c>
    </row>
    <row r="3881" spans="19:24">
      <c r="S3881" s="22" t="s">
        <v>2134</v>
      </c>
      <c r="T3881" s="22">
        <v>4</v>
      </c>
      <c r="U3881" s="22">
        <v>4</v>
      </c>
      <c r="V3881" s="22">
        <v>4</v>
      </c>
      <c r="W3881" s="22">
        <v>3</v>
      </c>
      <c r="X3881" s="22">
        <v>4</v>
      </c>
    </row>
    <row r="3882" spans="19:24">
      <c r="S3882" s="22" t="s">
        <v>2813</v>
      </c>
      <c r="T3882" s="22">
        <v>4</v>
      </c>
      <c r="U3882" s="22">
        <v>4</v>
      </c>
      <c r="V3882" s="22">
        <v>4</v>
      </c>
      <c r="W3882" s="22">
        <v>4</v>
      </c>
      <c r="X3882" s="22">
        <v>1</v>
      </c>
    </row>
    <row r="3883" spans="19:24">
      <c r="S3883" s="22" t="s">
        <v>2134</v>
      </c>
      <c r="T3883" s="22">
        <v>4</v>
      </c>
      <c r="U3883" s="22">
        <v>4</v>
      </c>
      <c r="V3883" s="22">
        <v>4</v>
      </c>
      <c r="W3883" s="22">
        <v>4</v>
      </c>
      <c r="X3883" s="22">
        <v>2</v>
      </c>
    </row>
    <row r="3884" spans="19:24">
      <c r="S3884" s="22" t="s">
        <v>2134</v>
      </c>
      <c r="T3884" s="22">
        <v>4</v>
      </c>
      <c r="U3884" s="22">
        <v>4</v>
      </c>
      <c r="V3884" s="22">
        <v>4</v>
      </c>
      <c r="W3884" s="22">
        <v>4</v>
      </c>
      <c r="X3884" s="22">
        <v>3</v>
      </c>
    </row>
    <row r="3885" spans="19:24">
      <c r="S3885" s="22" t="s">
        <v>2134</v>
      </c>
      <c r="T3885" s="22">
        <v>4</v>
      </c>
      <c r="U3885" s="22">
        <v>4</v>
      </c>
      <c r="V3885" s="22">
        <v>4</v>
      </c>
      <c r="W3885" s="22">
        <v>4</v>
      </c>
      <c r="X3885" s="22">
        <v>4</v>
      </c>
    </row>
    <row r="3886" spans="19:24">
      <c r="S3886" s="22" t="s">
        <v>2813</v>
      </c>
      <c r="T3886" s="22">
        <v>4</v>
      </c>
      <c r="U3886" s="22">
        <v>4</v>
      </c>
      <c r="V3886" s="22">
        <v>4</v>
      </c>
      <c r="W3886" s="22">
        <v>5</v>
      </c>
      <c r="X3886" s="22">
        <v>1</v>
      </c>
    </row>
    <row r="3887" spans="19:24">
      <c r="S3887" s="22" t="s">
        <v>2134</v>
      </c>
      <c r="T3887" s="22">
        <v>4</v>
      </c>
      <c r="U3887" s="22">
        <v>4</v>
      </c>
      <c r="V3887" s="22">
        <v>4</v>
      </c>
      <c r="W3887" s="22">
        <v>5</v>
      </c>
      <c r="X3887" s="22">
        <v>2</v>
      </c>
    </row>
    <row r="3888" spans="19:24">
      <c r="S3888" s="22" t="s">
        <v>2134</v>
      </c>
      <c r="T3888" s="22">
        <v>4</v>
      </c>
      <c r="U3888" s="22">
        <v>4</v>
      </c>
      <c r="V3888" s="22">
        <v>4</v>
      </c>
      <c r="W3888" s="22">
        <v>5</v>
      </c>
      <c r="X3888" s="22">
        <v>3</v>
      </c>
    </row>
    <row r="3889" spans="19:24">
      <c r="S3889" s="22" t="s">
        <v>2134</v>
      </c>
      <c r="T3889" s="22">
        <v>4</v>
      </c>
      <c r="U3889" s="22">
        <v>4</v>
      </c>
      <c r="V3889" s="22">
        <v>4</v>
      </c>
      <c r="W3889" s="22">
        <v>5</v>
      </c>
      <c r="X3889" s="22">
        <v>4</v>
      </c>
    </row>
    <row r="3890" spans="19:24">
      <c r="S3890" s="22" t="s">
        <v>2813</v>
      </c>
      <c r="T3890" s="22">
        <v>4</v>
      </c>
      <c r="U3890" s="22">
        <v>4</v>
      </c>
      <c r="V3890" s="22">
        <v>4</v>
      </c>
      <c r="W3890" s="22">
        <v>6</v>
      </c>
      <c r="X3890" s="22">
        <v>1</v>
      </c>
    </row>
    <row r="3891" spans="19:24">
      <c r="S3891" s="22" t="s">
        <v>2134</v>
      </c>
      <c r="T3891" s="22">
        <v>4</v>
      </c>
      <c r="U3891" s="22">
        <v>4</v>
      </c>
      <c r="V3891" s="22">
        <v>4</v>
      </c>
      <c r="W3891" s="22">
        <v>6</v>
      </c>
      <c r="X3891" s="22">
        <v>2</v>
      </c>
    </row>
    <row r="3892" spans="19:24">
      <c r="S3892" s="22" t="s">
        <v>2134</v>
      </c>
      <c r="T3892" s="22">
        <v>4</v>
      </c>
      <c r="U3892" s="22">
        <v>4</v>
      </c>
      <c r="V3892" s="22">
        <v>4</v>
      </c>
      <c r="W3892" s="22">
        <v>6</v>
      </c>
      <c r="X3892" s="22">
        <v>3</v>
      </c>
    </row>
    <row r="3893" spans="19:24">
      <c r="S3893" s="22" t="s">
        <v>2134</v>
      </c>
      <c r="T3893" s="22">
        <v>4</v>
      </c>
      <c r="U3893" s="22">
        <v>4</v>
      </c>
      <c r="V3893" s="22">
        <v>4</v>
      </c>
      <c r="W3893" s="22">
        <v>6</v>
      </c>
      <c r="X3893" s="22">
        <v>4</v>
      </c>
    </row>
    <row r="3894" spans="19:24">
      <c r="S3894" s="22" t="s">
        <v>2813</v>
      </c>
      <c r="T3894" s="22">
        <v>4</v>
      </c>
      <c r="U3894" s="22">
        <v>4</v>
      </c>
      <c r="V3894" s="22">
        <v>4</v>
      </c>
      <c r="W3894" s="22">
        <v>7</v>
      </c>
      <c r="X3894" s="22">
        <v>1</v>
      </c>
    </row>
    <row r="3895" spans="19:24">
      <c r="S3895" s="22" t="s">
        <v>2134</v>
      </c>
      <c r="T3895" s="22">
        <v>4</v>
      </c>
      <c r="U3895" s="22">
        <v>4</v>
      </c>
      <c r="V3895" s="22">
        <v>4</v>
      </c>
      <c r="W3895" s="22">
        <v>7</v>
      </c>
      <c r="X3895" s="22">
        <v>2</v>
      </c>
    </row>
    <row r="3896" spans="19:24">
      <c r="S3896" s="22" t="s">
        <v>2134</v>
      </c>
      <c r="T3896" s="22">
        <v>4</v>
      </c>
      <c r="U3896" s="22">
        <v>4</v>
      </c>
      <c r="V3896" s="22">
        <v>4</v>
      </c>
      <c r="W3896" s="22">
        <v>7</v>
      </c>
      <c r="X3896" s="22">
        <v>3</v>
      </c>
    </row>
    <row r="3897" spans="19:24">
      <c r="S3897" s="22" t="s">
        <v>2134</v>
      </c>
      <c r="T3897" s="22">
        <v>4</v>
      </c>
      <c r="U3897" s="22">
        <v>4</v>
      </c>
      <c r="V3897" s="22">
        <v>4</v>
      </c>
      <c r="W3897" s="22">
        <v>7</v>
      </c>
      <c r="X3897" s="22">
        <v>4</v>
      </c>
    </row>
    <row r="3898" spans="19:24">
      <c r="S3898" s="22" t="s">
        <v>2134</v>
      </c>
      <c r="T3898" s="22">
        <v>4</v>
      </c>
      <c r="U3898" s="22">
        <v>4</v>
      </c>
      <c r="V3898" s="22">
        <v>5</v>
      </c>
      <c r="W3898" s="22">
        <v>1</v>
      </c>
      <c r="X3898" s="22">
        <v>1</v>
      </c>
    </row>
    <row r="3899" spans="19:24">
      <c r="S3899" s="22" t="s">
        <v>2134</v>
      </c>
      <c r="T3899" s="22">
        <v>4</v>
      </c>
      <c r="U3899" s="22">
        <v>4</v>
      </c>
      <c r="V3899" s="22">
        <v>5</v>
      </c>
      <c r="W3899" s="22">
        <v>1</v>
      </c>
      <c r="X3899" s="22">
        <v>2</v>
      </c>
    </row>
    <row r="3900" spans="19:24">
      <c r="S3900" s="22" t="s">
        <v>2134</v>
      </c>
      <c r="T3900" s="22">
        <v>4</v>
      </c>
      <c r="U3900" s="22">
        <v>4</v>
      </c>
      <c r="V3900" s="22">
        <v>5</v>
      </c>
      <c r="W3900" s="22">
        <v>1</v>
      </c>
      <c r="X3900" s="22">
        <v>3</v>
      </c>
    </row>
    <row r="3901" spans="19:24">
      <c r="S3901" s="22" t="s">
        <v>2134</v>
      </c>
      <c r="T3901" s="22">
        <v>4</v>
      </c>
      <c r="U3901" s="22">
        <v>4</v>
      </c>
      <c r="V3901" s="22">
        <v>5</v>
      </c>
      <c r="W3901" s="22">
        <v>1</v>
      </c>
      <c r="X3901" s="22">
        <v>4</v>
      </c>
    </row>
    <row r="3902" spans="19:24">
      <c r="S3902" s="22" t="s">
        <v>2813</v>
      </c>
      <c r="T3902" s="22">
        <v>4</v>
      </c>
      <c r="U3902" s="22">
        <v>4</v>
      </c>
      <c r="V3902" s="22">
        <v>5</v>
      </c>
      <c r="W3902" s="22">
        <v>2</v>
      </c>
      <c r="X3902" s="22">
        <v>1</v>
      </c>
    </row>
    <row r="3903" spans="19:24">
      <c r="S3903" s="22" t="s">
        <v>2134</v>
      </c>
      <c r="T3903" s="22">
        <v>4</v>
      </c>
      <c r="U3903" s="22">
        <v>4</v>
      </c>
      <c r="V3903" s="22">
        <v>5</v>
      </c>
      <c r="W3903" s="22">
        <v>2</v>
      </c>
      <c r="X3903" s="22">
        <v>2</v>
      </c>
    </row>
    <row r="3904" spans="19:24">
      <c r="S3904" s="22" t="s">
        <v>2134</v>
      </c>
      <c r="T3904" s="22">
        <v>4</v>
      </c>
      <c r="U3904" s="22">
        <v>4</v>
      </c>
      <c r="V3904" s="22">
        <v>5</v>
      </c>
      <c r="W3904" s="22">
        <v>2</v>
      </c>
      <c r="X3904" s="22">
        <v>3</v>
      </c>
    </row>
    <row r="3905" spans="19:24">
      <c r="S3905" s="22" t="s">
        <v>2134</v>
      </c>
      <c r="T3905" s="22">
        <v>4</v>
      </c>
      <c r="U3905" s="22">
        <v>4</v>
      </c>
      <c r="V3905" s="22">
        <v>5</v>
      </c>
      <c r="W3905" s="22">
        <v>2</v>
      </c>
      <c r="X3905" s="22">
        <v>4</v>
      </c>
    </row>
    <row r="3906" spans="19:24">
      <c r="S3906" s="22" t="s">
        <v>2813</v>
      </c>
      <c r="T3906" s="22">
        <v>4</v>
      </c>
      <c r="U3906" s="22">
        <v>4</v>
      </c>
      <c r="V3906" s="22">
        <v>5</v>
      </c>
      <c r="W3906" s="22">
        <v>3</v>
      </c>
      <c r="X3906" s="22">
        <v>1</v>
      </c>
    </row>
    <row r="3907" spans="19:24">
      <c r="S3907" s="22" t="s">
        <v>2134</v>
      </c>
      <c r="T3907" s="22">
        <v>4</v>
      </c>
      <c r="U3907" s="22">
        <v>4</v>
      </c>
      <c r="V3907" s="22">
        <v>5</v>
      </c>
      <c r="W3907" s="22">
        <v>3</v>
      </c>
      <c r="X3907" s="22">
        <v>2</v>
      </c>
    </row>
    <row r="3908" spans="19:24">
      <c r="S3908" s="22" t="s">
        <v>2134</v>
      </c>
      <c r="T3908" s="22">
        <v>4</v>
      </c>
      <c r="U3908" s="22">
        <v>4</v>
      </c>
      <c r="V3908" s="22">
        <v>5</v>
      </c>
      <c r="W3908" s="22">
        <v>3</v>
      </c>
      <c r="X3908" s="22">
        <v>3</v>
      </c>
    </row>
    <row r="3909" spans="19:24">
      <c r="S3909" s="22" t="s">
        <v>2134</v>
      </c>
      <c r="T3909" s="22">
        <v>4</v>
      </c>
      <c r="U3909" s="22">
        <v>4</v>
      </c>
      <c r="V3909" s="22">
        <v>5</v>
      </c>
      <c r="W3909" s="22">
        <v>3</v>
      </c>
      <c r="X3909" s="22">
        <v>4</v>
      </c>
    </row>
    <row r="3910" spans="19:24">
      <c r="S3910" s="22" t="s">
        <v>2813</v>
      </c>
      <c r="T3910" s="22">
        <v>4</v>
      </c>
      <c r="U3910" s="22">
        <v>4</v>
      </c>
      <c r="V3910" s="22">
        <v>5</v>
      </c>
      <c r="W3910" s="22">
        <v>4</v>
      </c>
      <c r="X3910" s="22">
        <v>1</v>
      </c>
    </row>
    <row r="3911" spans="19:24">
      <c r="S3911" s="22" t="s">
        <v>2134</v>
      </c>
      <c r="T3911" s="22">
        <v>4</v>
      </c>
      <c r="U3911" s="22">
        <v>4</v>
      </c>
      <c r="V3911" s="22">
        <v>5</v>
      </c>
      <c r="W3911" s="22">
        <v>4</v>
      </c>
      <c r="X3911" s="22">
        <v>2</v>
      </c>
    </row>
    <row r="3912" spans="19:24">
      <c r="S3912" s="22" t="s">
        <v>2134</v>
      </c>
      <c r="T3912" s="22">
        <v>4</v>
      </c>
      <c r="U3912" s="22">
        <v>4</v>
      </c>
      <c r="V3912" s="22">
        <v>5</v>
      </c>
      <c r="W3912" s="22">
        <v>4</v>
      </c>
      <c r="X3912" s="22">
        <v>3</v>
      </c>
    </row>
    <row r="3913" spans="19:24">
      <c r="S3913" s="22" t="s">
        <v>2134</v>
      </c>
      <c r="T3913" s="22">
        <v>4</v>
      </c>
      <c r="U3913" s="22">
        <v>4</v>
      </c>
      <c r="V3913" s="22">
        <v>5</v>
      </c>
      <c r="W3913" s="22">
        <v>4</v>
      </c>
      <c r="X3913" s="22">
        <v>4</v>
      </c>
    </row>
    <row r="3914" spans="19:24">
      <c r="S3914" s="22" t="s">
        <v>2813</v>
      </c>
      <c r="T3914" s="22">
        <v>4</v>
      </c>
      <c r="U3914" s="22">
        <v>4</v>
      </c>
      <c r="V3914" s="22">
        <v>5</v>
      </c>
      <c r="W3914" s="22">
        <v>5</v>
      </c>
      <c r="X3914" s="22">
        <v>1</v>
      </c>
    </row>
    <row r="3915" spans="19:24">
      <c r="S3915" s="22" t="s">
        <v>2134</v>
      </c>
      <c r="T3915" s="22">
        <v>4</v>
      </c>
      <c r="U3915" s="22">
        <v>4</v>
      </c>
      <c r="V3915" s="22">
        <v>5</v>
      </c>
      <c r="W3915" s="22">
        <v>5</v>
      </c>
      <c r="X3915" s="22">
        <v>2</v>
      </c>
    </row>
    <row r="3916" spans="19:24">
      <c r="S3916" s="22" t="s">
        <v>2134</v>
      </c>
      <c r="T3916" s="22">
        <v>4</v>
      </c>
      <c r="U3916" s="22">
        <v>4</v>
      </c>
      <c r="V3916" s="22">
        <v>5</v>
      </c>
      <c r="W3916" s="22">
        <v>5</v>
      </c>
      <c r="X3916" s="22">
        <v>3</v>
      </c>
    </row>
    <row r="3917" spans="19:24">
      <c r="S3917" s="22" t="s">
        <v>2134</v>
      </c>
      <c r="T3917" s="22">
        <v>4</v>
      </c>
      <c r="U3917" s="22">
        <v>4</v>
      </c>
      <c r="V3917" s="22">
        <v>5</v>
      </c>
      <c r="W3917" s="22">
        <v>5</v>
      </c>
      <c r="X3917" s="22">
        <v>4</v>
      </c>
    </row>
    <row r="3918" spans="19:24">
      <c r="S3918" s="22" t="s">
        <v>2813</v>
      </c>
      <c r="T3918" s="22">
        <v>4</v>
      </c>
      <c r="U3918" s="22">
        <v>4</v>
      </c>
      <c r="V3918" s="22">
        <v>5</v>
      </c>
      <c r="W3918" s="22">
        <v>6</v>
      </c>
      <c r="X3918" s="22">
        <v>1</v>
      </c>
    </row>
    <row r="3919" spans="19:24">
      <c r="S3919" s="22" t="s">
        <v>2134</v>
      </c>
      <c r="T3919" s="22">
        <v>4</v>
      </c>
      <c r="U3919" s="22">
        <v>4</v>
      </c>
      <c r="V3919" s="22">
        <v>5</v>
      </c>
      <c r="W3919" s="22">
        <v>6</v>
      </c>
      <c r="X3919" s="22">
        <v>2</v>
      </c>
    </row>
    <row r="3920" spans="19:24">
      <c r="S3920" s="22" t="s">
        <v>2134</v>
      </c>
      <c r="T3920" s="22">
        <v>4</v>
      </c>
      <c r="U3920" s="22">
        <v>4</v>
      </c>
      <c r="V3920" s="22">
        <v>5</v>
      </c>
      <c r="W3920" s="22">
        <v>6</v>
      </c>
      <c r="X3920" s="22">
        <v>3</v>
      </c>
    </row>
    <row r="3921" spans="19:24">
      <c r="S3921" s="22" t="s">
        <v>2134</v>
      </c>
      <c r="T3921" s="22">
        <v>4</v>
      </c>
      <c r="U3921" s="22">
        <v>4</v>
      </c>
      <c r="V3921" s="22">
        <v>5</v>
      </c>
      <c r="W3921" s="22">
        <v>6</v>
      </c>
      <c r="X3921" s="22">
        <v>4</v>
      </c>
    </row>
    <row r="3922" spans="19:24">
      <c r="S3922" s="22" t="s">
        <v>2813</v>
      </c>
      <c r="T3922" s="22">
        <v>4</v>
      </c>
      <c r="U3922" s="22">
        <v>4</v>
      </c>
      <c r="V3922" s="22">
        <v>5</v>
      </c>
      <c r="W3922" s="22">
        <v>7</v>
      </c>
      <c r="X3922" s="22">
        <v>1</v>
      </c>
    </row>
    <row r="3923" spans="19:24">
      <c r="S3923" s="22" t="s">
        <v>2134</v>
      </c>
      <c r="T3923" s="22">
        <v>4</v>
      </c>
      <c r="U3923" s="22">
        <v>4</v>
      </c>
      <c r="V3923" s="22">
        <v>5</v>
      </c>
      <c r="W3923" s="22">
        <v>7</v>
      </c>
      <c r="X3923" s="22">
        <v>2</v>
      </c>
    </row>
    <row r="3924" spans="19:24">
      <c r="S3924" s="22" t="s">
        <v>2134</v>
      </c>
      <c r="T3924" s="22">
        <v>4</v>
      </c>
      <c r="U3924" s="22">
        <v>4</v>
      </c>
      <c r="V3924" s="22">
        <v>5</v>
      </c>
      <c r="W3924" s="22">
        <v>7</v>
      </c>
      <c r="X3924" s="22">
        <v>3</v>
      </c>
    </row>
    <row r="3925" spans="19:24">
      <c r="S3925" s="22" t="s">
        <v>2134</v>
      </c>
      <c r="T3925" s="22">
        <v>4</v>
      </c>
      <c r="U3925" s="22">
        <v>4</v>
      </c>
      <c r="V3925" s="22">
        <v>5</v>
      </c>
      <c r="W3925" s="22">
        <v>7</v>
      </c>
      <c r="X3925" s="22">
        <v>4</v>
      </c>
    </row>
    <row r="3926" spans="19:24">
      <c r="S3926" s="22" t="s">
        <v>2134</v>
      </c>
      <c r="T3926" s="22">
        <v>4</v>
      </c>
      <c r="U3926" s="22">
        <v>4</v>
      </c>
      <c r="V3926" s="22">
        <v>6</v>
      </c>
      <c r="W3926" s="22">
        <v>1</v>
      </c>
      <c r="X3926" s="22">
        <v>1</v>
      </c>
    </row>
    <row r="3927" spans="19:24">
      <c r="S3927" s="22" t="s">
        <v>2134</v>
      </c>
      <c r="T3927" s="22">
        <v>4</v>
      </c>
      <c r="U3927" s="22">
        <v>4</v>
      </c>
      <c r="V3927" s="22">
        <v>6</v>
      </c>
      <c r="W3927" s="22">
        <v>1</v>
      </c>
      <c r="X3927" s="22">
        <v>2</v>
      </c>
    </row>
    <row r="3928" spans="19:24">
      <c r="S3928" s="22" t="s">
        <v>2134</v>
      </c>
      <c r="T3928" s="22">
        <v>4</v>
      </c>
      <c r="U3928" s="22">
        <v>4</v>
      </c>
      <c r="V3928" s="22">
        <v>6</v>
      </c>
      <c r="W3928" s="22">
        <v>1</v>
      </c>
      <c r="X3928" s="22">
        <v>3</v>
      </c>
    </row>
    <row r="3929" spans="19:24">
      <c r="S3929" s="22" t="s">
        <v>2134</v>
      </c>
      <c r="T3929" s="22">
        <v>4</v>
      </c>
      <c r="U3929" s="22">
        <v>4</v>
      </c>
      <c r="V3929" s="22">
        <v>6</v>
      </c>
      <c r="W3929" s="22">
        <v>1</v>
      </c>
      <c r="X3929" s="22">
        <v>4</v>
      </c>
    </row>
    <row r="3930" spans="19:24">
      <c r="S3930" s="22" t="s">
        <v>2813</v>
      </c>
      <c r="T3930" s="22">
        <v>4</v>
      </c>
      <c r="U3930" s="22">
        <v>4</v>
      </c>
      <c r="V3930" s="22">
        <v>6</v>
      </c>
      <c r="W3930" s="22">
        <v>2</v>
      </c>
      <c r="X3930" s="22">
        <v>1</v>
      </c>
    </row>
    <row r="3931" spans="19:24">
      <c r="S3931" s="22" t="s">
        <v>2134</v>
      </c>
      <c r="T3931" s="22">
        <v>4</v>
      </c>
      <c r="U3931" s="22">
        <v>4</v>
      </c>
      <c r="V3931" s="22">
        <v>6</v>
      </c>
      <c r="W3931" s="22">
        <v>2</v>
      </c>
      <c r="X3931" s="22">
        <v>2</v>
      </c>
    </row>
    <row r="3932" spans="19:24">
      <c r="S3932" s="22" t="s">
        <v>2134</v>
      </c>
      <c r="T3932" s="22">
        <v>4</v>
      </c>
      <c r="U3932" s="22">
        <v>4</v>
      </c>
      <c r="V3932" s="22">
        <v>6</v>
      </c>
      <c r="W3932" s="22">
        <v>2</v>
      </c>
      <c r="X3932" s="22">
        <v>3</v>
      </c>
    </row>
    <row r="3933" spans="19:24">
      <c r="S3933" s="22" t="s">
        <v>2134</v>
      </c>
      <c r="T3933" s="22">
        <v>4</v>
      </c>
      <c r="U3933" s="22">
        <v>4</v>
      </c>
      <c r="V3933" s="22">
        <v>6</v>
      </c>
      <c r="W3933" s="22">
        <v>2</v>
      </c>
      <c r="X3933" s="22">
        <v>4</v>
      </c>
    </row>
    <row r="3934" spans="19:24">
      <c r="S3934" s="22" t="s">
        <v>2813</v>
      </c>
      <c r="T3934" s="22">
        <v>4</v>
      </c>
      <c r="U3934" s="22">
        <v>4</v>
      </c>
      <c r="V3934" s="22">
        <v>6</v>
      </c>
      <c r="W3934" s="22">
        <v>3</v>
      </c>
      <c r="X3934" s="22">
        <v>1</v>
      </c>
    </row>
    <row r="3935" spans="19:24">
      <c r="S3935" s="22" t="s">
        <v>2134</v>
      </c>
      <c r="T3935" s="22">
        <v>4</v>
      </c>
      <c r="U3935" s="22">
        <v>4</v>
      </c>
      <c r="V3935" s="22">
        <v>6</v>
      </c>
      <c r="W3935" s="22">
        <v>3</v>
      </c>
      <c r="X3935" s="22">
        <v>2</v>
      </c>
    </row>
    <row r="3936" spans="19:24">
      <c r="S3936" s="22" t="s">
        <v>2134</v>
      </c>
      <c r="T3936" s="22">
        <v>4</v>
      </c>
      <c r="U3936" s="22">
        <v>4</v>
      </c>
      <c r="V3936" s="22">
        <v>6</v>
      </c>
      <c r="W3936" s="22">
        <v>3</v>
      </c>
      <c r="X3936" s="22">
        <v>3</v>
      </c>
    </row>
    <row r="3937" spans="19:24">
      <c r="S3937" s="22" t="s">
        <v>2134</v>
      </c>
      <c r="T3937" s="22">
        <v>4</v>
      </c>
      <c r="U3937" s="22">
        <v>4</v>
      </c>
      <c r="V3937" s="22">
        <v>6</v>
      </c>
      <c r="W3937" s="22">
        <v>3</v>
      </c>
      <c r="X3937" s="22">
        <v>4</v>
      </c>
    </row>
    <row r="3938" spans="19:24">
      <c r="S3938" s="22" t="s">
        <v>2813</v>
      </c>
      <c r="T3938" s="22">
        <v>4</v>
      </c>
      <c r="U3938" s="22">
        <v>4</v>
      </c>
      <c r="V3938" s="22">
        <v>6</v>
      </c>
      <c r="W3938" s="22">
        <v>4</v>
      </c>
      <c r="X3938" s="22">
        <v>1</v>
      </c>
    </row>
    <row r="3939" spans="19:24">
      <c r="S3939" s="22" t="s">
        <v>2134</v>
      </c>
      <c r="T3939" s="22">
        <v>4</v>
      </c>
      <c r="U3939" s="22">
        <v>4</v>
      </c>
      <c r="V3939" s="22">
        <v>6</v>
      </c>
      <c r="W3939" s="22">
        <v>4</v>
      </c>
      <c r="X3939" s="22">
        <v>2</v>
      </c>
    </row>
    <row r="3940" spans="19:24">
      <c r="S3940" s="22" t="s">
        <v>2134</v>
      </c>
      <c r="T3940" s="22">
        <v>4</v>
      </c>
      <c r="U3940" s="22">
        <v>4</v>
      </c>
      <c r="V3940" s="22">
        <v>6</v>
      </c>
      <c r="W3940" s="22">
        <v>4</v>
      </c>
      <c r="X3940" s="22">
        <v>3</v>
      </c>
    </row>
    <row r="3941" spans="19:24">
      <c r="S3941" s="22" t="s">
        <v>2134</v>
      </c>
      <c r="T3941" s="22">
        <v>4</v>
      </c>
      <c r="U3941" s="22">
        <v>4</v>
      </c>
      <c r="V3941" s="22">
        <v>6</v>
      </c>
      <c r="W3941" s="22">
        <v>4</v>
      </c>
      <c r="X3941" s="22">
        <v>4</v>
      </c>
    </row>
    <row r="3942" spans="19:24">
      <c r="S3942" s="22" t="s">
        <v>2813</v>
      </c>
      <c r="T3942" s="22">
        <v>4</v>
      </c>
      <c r="U3942" s="22">
        <v>4</v>
      </c>
      <c r="V3942" s="22">
        <v>6</v>
      </c>
      <c r="W3942" s="22">
        <v>5</v>
      </c>
      <c r="X3942" s="22">
        <v>1</v>
      </c>
    </row>
    <row r="3943" spans="19:24">
      <c r="S3943" s="22" t="s">
        <v>2134</v>
      </c>
      <c r="T3943" s="22">
        <v>4</v>
      </c>
      <c r="U3943" s="22">
        <v>4</v>
      </c>
      <c r="V3943" s="22">
        <v>6</v>
      </c>
      <c r="W3943" s="22">
        <v>5</v>
      </c>
      <c r="X3943" s="22">
        <v>2</v>
      </c>
    </row>
    <row r="3944" spans="19:24">
      <c r="S3944" s="22" t="s">
        <v>2134</v>
      </c>
      <c r="T3944" s="22">
        <v>4</v>
      </c>
      <c r="U3944" s="22">
        <v>4</v>
      </c>
      <c r="V3944" s="22">
        <v>6</v>
      </c>
      <c r="W3944" s="22">
        <v>5</v>
      </c>
      <c r="X3944" s="22">
        <v>3</v>
      </c>
    </row>
    <row r="3945" spans="19:24">
      <c r="S3945" s="22" t="s">
        <v>2134</v>
      </c>
      <c r="T3945" s="22">
        <v>4</v>
      </c>
      <c r="U3945" s="22">
        <v>4</v>
      </c>
      <c r="V3945" s="22">
        <v>6</v>
      </c>
      <c r="W3945" s="22">
        <v>5</v>
      </c>
      <c r="X3945" s="22">
        <v>4</v>
      </c>
    </row>
    <row r="3946" spans="19:24">
      <c r="S3946" s="22" t="s">
        <v>2813</v>
      </c>
      <c r="T3946" s="22">
        <v>4</v>
      </c>
      <c r="U3946" s="22">
        <v>4</v>
      </c>
      <c r="V3946" s="22">
        <v>6</v>
      </c>
      <c r="W3946" s="22">
        <v>6</v>
      </c>
      <c r="X3946" s="22">
        <v>1</v>
      </c>
    </row>
    <row r="3947" spans="19:24">
      <c r="S3947" s="22" t="s">
        <v>2134</v>
      </c>
      <c r="T3947" s="22">
        <v>4</v>
      </c>
      <c r="U3947" s="22">
        <v>4</v>
      </c>
      <c r="V3947" s="22">
        <v>6</v>
      </c>
      <c r="W3947" s="22">
        <v>6</v>
      </c>
      <c r="X3947" s="22">
        <v>2</v>
      </c>
    </row>
    <row r="3948" spans="19:24">
      <c r="S3948" s="22" t="s">
        <v>2134</v>
      </c>
      <c r="T3948" s="22">
        <v>4</v>
      </c>
      <c r="U3948" s="22">
        <v>4</v>
      </c>
      <c r="V3948" s="22">
        <v>6</v>
      </c>
      <c r="W3948" s="22">
        <v>6</v>
      </c>
      <c r="X3948" s="22">
        <v>3</v>
      </c>
    </row>
    <row r="3949" spans="19:24">
      <c r="S3949" s="22" t="s">
        <v>2134</v>
      </c>
      <c r="T3949" s="22">
        <v>4</v>
      </c>
      <c r="U3949" s="22">
        <v>4</v>
      </c>
      <c r="V3949" s="22">
        <v>6</v>
      </c>
      <c r="W3949" s="22">
        <v>6</v>
      </c>
      <c r="X3949" s="22">
        <v>4</v>
      </c>
    </row>
    <row r="3950" spans="19:24">
      <c r="S3950" s="22" t="s">
        <v>2813</v>
      </c>
      <c r="T3950" s="22">
        <v>4</v>
      </c>
      <c r="U3950" s="22">
        <v>4</v>
      </c>
      <c r="V3950" s="22">
        <v>6</v>
      </c>
      <c r="W3950" s="22">
        <v>7</v>
      </c>
      <c r="X3950" s="22">
        <v>1</v>
      </c>
    </row>
    <row r="3951" spans="19:24">
      <c r="S3951" s="22" t="s">
        <v>2134</v>
      </c>
      <c r="T3951" s="22">
        <v>4</v>
      </c>
      <c r="U3951" s="22">
        <v>4</v>
      </c>
      <c r="V3951" s="22">
        <v>6</v>
      </c>
      <c r="W3951" s="22">
        <v>7</v>
      </c>
      <c r="X3951" s="22">
        <v>2</v>
      </c>
    </row>
    <row r="3952" spans="19:24">
      <c r="S3952" s="22" t="s">
        <v>2134</v>
      </c>
      <c r="T3952" s="22">
        <v>4</v>
      </c>
      <c r="U3952" s="22">
        <v>4</v>
      </c>
      <c r="V3952" s="22">
        <v>6</v>
      </c>
      <c r="W3952" s="22">
        <v>7</v>
      </c>
      <c r="X3952" s="22">
        <v>3</v>
      </c>
    </row>
    <row r="3953" spans="19:24">
      <c r="S3953" s="22" t="s">
        <v>2134</v>
      </c>
      <c r="T3953" s="22">
        <v>4</v>
      </c>
      <c r="U3953" s="22">
        <v>4</v>
      </c>
      <c r="V3953" s="22">
        <v>6</v>
      </c>
      <c r="W3953" s="22">
        <v>7</v>
      </c>
      <c r="X3953" s="22">
        <v>4</v>
      </c>
    </row>
    <row r="3954" spans="19:24">
      <c r="S3954" s="22" t="s">
        <v>2134</v>
      </c>
      <c r="T3954" s="22">
        <v>4</v>
      </c>
      <c r="U3954" s="22">
        <v>4</v>
      </c>
      <c r="V3954" s="22">
        <v>7</v>
      </c>
      <c r="W3954" s="22">
        <v>1</v>
      </c>
      <c r="X3954" s="22">
        <v>1</v>
      </c>
    </row>
    <row r="3955" spans="19:24">
      <c r="S3955" s="22" t="s">
        <v>2134</v>
      </c>
      <c r="T3955" s="22">
        <v>4</v>
      </c>
      <c r="U3955" s="22">
        <v>4</v>
      </c>
      <c r="V3955" s="22">
        <v>7</v>
      </c>
      <c r="W3955" s="22">
        <v>1</v>
      </c>
      <c r="X3955" s="22">
        <v>2</v>
      </c>
    </row>
    <row r="3956" spans="19:24">
      <c r="S3956" s="22" t="s">
        <v>2134</v>
      </c>
      <c r="T3956" s="22">
        <v>4</v>
      </c>
      <c r="U3956" s="22">
        <v>4</v>
      </c>
      <c r="V3956" s="22">
        <v>7</v>
      </c>
      <c r="W3956" s="22">
        <v>1</v>
      </c>
      <c r="X3956" s="22">
        <v>3</v>
      </c>
    </row>
    <row r="3957" spans="19:24">
      <c r="S3957" s="22" t="s">
        <v>2134</v>
      </c>
      <c r="T3957" s="22">
        <v>4</v>
      </c>
      <c r="U3957" s="22">
        <v>4</v>
      </c>
      <c r="V3957" s="22">
        <v>7</v>
      </c>
      <c r="W3957" s="22">
        <v>1</v>
      </c>
      <c r="X3957" s="22">
        <v>4</v>
      </c>
    </row>
    <row r="3958" spans="19:24">
      <c r="S3958" s="22" t="s">
        <v>2134</v>
      </c>
      <c r="T3958" s="22">
        <v>4</v>
      </c>
      <c r="U3958" s="22">
        <v>4</v>
      </c>
      <c r="V3958" s="22">
        <v>7</v>
      </c>
      <c r="W3958" s="22">
        <v>2</v>
      </c>
      <c r="X3958" s="22">
        <v>1</v>
      </c>
    </row>
    <row r="3959" spans="19:24">
      <c r="S3959" s="22" t="s">
        <v>2134</v>
      </c>
      <c r="T3959" s="22">
        <v>4</v>
      </c>
      <c r="U3959" s="22">
        <v>4</v>
      </c>
      <c r="V3959" s="22">
        <v>7</v>
      </c>
      <c r="W3959" s="22">
        <v>2</v>
      </c>
      <c r="X3959" s="22">
        <v>2</v>
      </c>
    </row>
    <row r="3960" spans="19:24">
      <c r="S3960" s="22" t="s">
        <v>2134</v>
      </c>
      <c r="T3960" s="22">
        <v>4</v>
      </c>
      <c r="U3960" s="22">
        <v>4</v>
      </c>
      <c r="V3960" s="22">
        <v>7</v>
      </c>
      <c r="W3960" s="22">
        <v>2</v>
      </c>
      <c r="X3960" s="22">
        <v>3</v>
      </c>
    </row>
    <row r="3961" spans="19:24">
      <c r="S3961" s="22" t="s">
        <v>2134</v>
      </c>
      <c r="T3961" s="22">
        <v>4</v>
      </c>
      <c r="U3961" s="22">
        <v>4</v>
      </c>
      <c r="V3961" s="22">
        <v>7</v>
      </c>
      <c r="W3961" s="22">
        <v>2</v>
      </c>
      <c r="X3961" s="22">
        <v>4</v>
      </c>
    </row>
    <row r="3962" spans="19:24">
      <c r="S3962" s="22" t="s">
        <v>2134</v>
      </c>
      <c r="T3962" s="22">
        <v>4</v>
      </c>
      <c r="U3962" s="22">
        <v>4</v>
      </c>
      <c r="V3962" s="22">
        <v>7</v>
      </c>
      <c r="W3962" s="22">
        <v>3</v>
      </c>
      <c r="X3962" s="22">
        <v>1</v>
      </c>
    </row>
    <row r="3963" spans="19:24">
      <c r="S3963" s="22" t="s">
        <v>2134</v>
      </c>
      <c r="T3963" s="22">
        <v>4</v>
      </c>
      <c r="U3963" s="22">
        <v>4</v>
      </c>
      <c r="V3963" s="22">
        <v>7</v>
      </c>
      <c r="W3963" s="22">
        <v>3</v>
      </c>
      <c r="X3963" s="22">
        <v>2</v>
      </c>
    </row>
    <row r="3964" spans="19:24">
      <c r="S3964" s="22" t="s">
        <v>2134</v>
      </c>
      <c r="T3964" s="22">
        <v>4</v>
      </c>
      <c r="U3964" s="22">
        <v>4</v>
      </c>
      <c r="V3964" s="22">
        <v>7</v>
      </c>
      <c r="W3964" s="22">
        <v>3</v>
      </c>
      <c r="X3964" s="22">
        <v>3</v>
      </c>
    </row>
    <row r="3965" spans="19:24">
      <c r="S3965" s="22" t="s">
        <v>2134</v>
      </c>
      <c r="T3965" s="22">
        <v>4</v>
      </c>
      <c r="U3965" s="22">
        <v>4</v>
      </c>
      <c r="V3965" s="22">
        <v>7</v>
      </c>
      <c r="W3965" s="22">
        <v>3</v>
      </c>
      <c r="X3965" s="22">
        <v>4</v>
      </c>
    </row>
    <row r="3966" spans="19:24">
      <c r="S3966" s="22" t="s">
        <v>2134</v>
      </c>
      <c r="T3966" s="22">
        <v>4</v>
      </c>
      <c r="U3966" s="22">
        <v>4</v>
      </c>
      <c r="V3966" s="22">
        <v>7</v>
      </c>
      <c r="W3966" s="22">
        <v>4</v>
      </c>
      <c r="X3966" s="22">
        <v>1</v>
      </c>
    </row>
    <row r="3967" spans="19:24">
      <c r="S3967" s="22" t="s">
        <v>2134</v>
      </c>
      <c r="T3967" s="22">
        <v>4</v>
      </c>
      <c r="U3967" s="22">
        <v>4</v>
      </c>
      <c r="V3967" s="22">
        <v>7</v>
      </c>
      <c r="W3967" s="22">
        <v>4</v>
      </c>
      <c r="X3967" s="22">
        <v>2</v>
      </c>
    </row>
    <row r="3968" spans="19:24">
      <c r="S3968" s="22" t="s">
        <v>2134</v>
      </c>
      <c r="T3968" s="22">
        <v>4</v>
      </c>
      <c r="U3968" s="22">
        <v>4</v>
      </c>
      <c r="V3968" s="22">
        <v>7</v>
      </c>
      <c r="W3968" s="22">
        <v>4</v>
      </c>
      <c r="X3968" s="22">
        <v>3</v>
      </c>
    </row>
    <row r="3969" spans="19:24">
      <c r="S3969" s="22" t="s">
        <v>2134</v>
      </c>
      <c r="T3969" s="22">
        <v>4</v>
      </c>
      <c r="U3969" s="22">
        <v>4</v>
      </c>
      <c r="V3969" s="22">
        <v>7</v>
      </c>
      <c r="W3969" s="22">
        <v>4</v>
      </c>
      <c r="X3969" s="22">
        <v>4</v>
      </c>
    </row>
    <row r="3970" spans="19:24">
      <c r="S3970" s="22" t="s">
        <v>2134</v>
      </c>
      <c r="T3970" s="22">
        <v>4</v>
      </c>
      <c r="U3970" s="22">
        <v>4</v>
      </c>
      <c r="V3970" s="22">
        <v>7</v>
      </c>
      <c r="W3970" s="22">
        <v>5</v>
      </c>
      <c r="X3970" s="22">
        <v>1</v>
      </c>
    </row>
    <row r="3971" spans="19:24">
      <c r="S3971" s="22">
        <v>9044835</v>
      </c>
      <c r="T3971" s="22">
        <v>4</v>
      </c>
      <c r="U3971" s="22">
        <v>4</v>
      </c>
      <c r="V3971" s="22">
        <v>7</v>
      </c>
      <c r="W3971" s="22">
        <v>5</v>
      </c>
      <c r="X3971" s="22">
        <v>2</v>
      </c>
    </row>
    <row r="3972" spans="19:24">
      <c r="S3972" s="22" t="s">
        <v>2134</v>
      </c>
      <c r="T3972" s="22">
        <v>4</v>
      </c>
      <c r="U3972" s="22">
        <v>4</v>
      </c>
      <c r="V3972" s="22">
        <v>7</v>
      </c>
      <c r="W3972" s="22">
        <v>5</v>
      </c>
      <c r="X3972" s="22">
        <v>3</v>
      </c>
    </row>
    <row r="3973" spans="19:24">
      <c r="S3973" s="22">
        <v>9044838</v>
      </c>
      <c r="T3973" s="22">
        <v>4</v>
      </c>
      <c r="U3973" s="22">
        <v>4</v>
      </c>
      <c r="V3973" s="22">
        <v>7</v>
      </c>
      <c r="W3973" s="22">
        <v>5</v>
      </c>
      <c r="X3973" s="22">
        <v>4</v>
      </c>
    </row>
    <row r="3974" spans="19:24">
      <c r="S3974" s="22" t="s">
        <v>2134</v>
      </c>
      <c r="T3974" s="22">
        <v>4</v>
      </c>
      <c r="U3974" s="22">
        <v>4</v>
      </c>
      <c r="V3974" s="22">
        <v>7</v>
      </c>
      <c r="W3974" s="22">
        <v>6</v>
      </c>
      <c r="X3974" s="22">
        <v>1</v>
      </c>
    </row>
    <row r="3975" spans="19:24">
      <c r="S3975" s="22" t="s">
        <v>2134</v>
      </c>
      <c r="T3975" s="22">
        <v>4</v>
      </c>
      <c r="U3975" s="22">
        <v>4</v>
      </c>
      <c r="V3975" s="22">
        <v>7</v>
      </c>
      <c r="W3975" s="22">
        <v>6</v>
      </c>
      <c r="X3975" s="22">
        <v>2</v>
      </c>
    </row>
    <row r="3976" spans="19:24">
      <c r="S3976" s="22" t="s">
        <v>2134</v>
      </c>
      <c r="T3976" s="22">
        <v>4</v>
      </c>
      <c r="U3976" s="22">
        <v>4</v>
      </c>
      <c r="V3976" s="22">
        <v>7</v>
      </c>
      <c r="W3976" s="22">
        <v>6</v>
      </c>
      <c r="X3976" s="22">
        <v>3</v>
      </c>
    </row>
    <row r="3977" spans="19:24">
      <c r="S3977" s="22" t="s">
        <v>2134</v>
      </c>
      <c r="T3977" s="22">
        <v>4</v>
      </c>
      <c r="U3977" s="22">
        <v>4</v>
      </c>
      <c r="V3977" s="22">
        <v>7</v>
      </c>
      <c r="W3977" s="22">
        <v>6</v>
      </c>
      <c r="X3977" s="22">
        <v>4</v>
      </c>
    </row>
    <row r="3978" spans="19:24">
      <c r="S3978" s="22" t="s">
        <v>2134</v>
      </c>
      <c r="T3978" s="22">
        <v>4</v>
      </c>
      <c r="U3978" s="22">
        <v>4</v>
      </c>
      <c r="V3978" s="22">
        <v>7</v>
      </c>
      <c r="W3978" s="22">
        <v>7</v>
      </c>
      <c r="X3978" s="22">
        <v>1</v>
      </c>
    </row>
    <row r="3979" spans="19:24">
      <c r="S3979" s="22" t="s">
        <v>2134</v>
      </c>
      <c r="T3979" s="22">
        <v>4</v>
      </c>
      <c r="U3979" s="22">
        <v>4</v>
      </c>
      <c r="V3979" s="22">
        <v>7</v>
      </c>
      <c r="W3979" s="22">
        <v>7</v>
      </c>
      <c r="X3979" s="22">
        <v>2</v>
      </c>
    </row>
    <row r="3980" spans="19:24">
      <c r="S3980" s="22" t="s">
        <v>2134</v>
      </c>
      <c r="T3980" s="22">
        <v>4</v>
      </c>
      <c r="U3980" s="22">
        <v>4</v>
      </c>
      <c r="V3980" s="22">
        <v>7</v>
      </c>
      <c r="W3980" s="22">
        <v>7</v>
      </c>
      <c r="X3980" s="22">
        <v>3</v>
      </c>
    </row>
    <row r="3981" spans="19:24">
      <c r="S3981" s="22" t="s">
        <v>2134</v>
      </c>
      <c r="T3981" s="22">
        <v>4</v>
      </c>
      <c r="U3981" s="22">
        <v>4</v>
      </c>
      <c r="V3981" s="22">
        <v>7</v>
      </c>
      <c r="W3981" s="22">
        <v>7</v>
      </c>
      <c r="X3981" s="22">
        <v>4</v>
      </c>
    </row>
    <row r="3982" spans="19:24">
      <c r="S3982" s="22" t="s">
        <v>2134</v>
      </c>
      <c r="T3982" s="22">
        <v>4</v>
      </c>
      <c r="U3982" s="22">
        <v>4</v>
      </c>
      <c r="V3982" s="22">
        <v>8</v>
      </c>
      <c r="W3982" s="22">
        <v>1</v>
      </c>
      <c r="X3982" s="22">
        <v>1</v>
      </c>
    </row>
    <row r="3983" spans="19:24">
      <c r="S3983" s="22" t="s">
        <v>2134</v>
      </c>
      <c r="T3983" s="22">
        <v>4</v>
      </c>
      <c r="U3983" s="22">
        <v>4</v>
      </c>
      <c r="V3983" s="22">
        <v>8</v>
      </c>
      <c r="W3983" s="22">
        <v>1</v>
      </c>
      <c r="X3983" s="22">
        <v>2</v>
      </c>
    </row>
    <row r="3984" spans="19:24">
      <c r="S3984" s="22" t="s">
        <v>2134</v>
      </c>
      <c r="T3984" s="22">
        <v>4</v>
      </c>
      <c r="U3984" s="22">
        <v>4</v>
      </c>
      <c r="V3984" s="22">
        <v>8</v>
      </c>
      <c r="W3984" s="22">
        <v>1</v>
      </c>
      <c r="X3984" s="22">
        <v>3</v>
      </c>
    </row>
    <row r="3985" spans="19:24">
      <c r="S3985" s="22" t="s">
        <v>2134</v>
      </c>
      <c r="T3985" s="22">
        <v>4</v>
      </c>
      <c r="U3985" s="22">
        <v>4</v>
      </c>
      <c r="V3985" s="22">
        <v>8</v>
      </c>
      <c r="W3985" s="22">
        <v>1</v>
      </c>
      <c r="X3985" s="22">
        <v>4</v>
      </c>
    </row>
    <row r="3986" spans="19:24">
      <c r="S3986" s="22" t="s">
        <v>2813</v>
      </c>
      <c r="T3986" s="22">
        <v>4</v>
      </c>
      <c r="U3986" s="22">
        <v>4</v>
      </c>
      <c r="V3986" s="22">
        <v>8</v>
      </c>
      <c r="W3986" s="22">
        <v>2</v>
      </c>
      <c r="X3986" s="22">
        <v>1</v>
      </c>
    </row>
    <row r="3987" spans="19:24">
      <c r="S3987" s="22" t="s">
        <v>2134</v>
      </c>
      <c r="T3987" s="22">
        <v>4</v>
      </c>
      <c r="U3987" s="22">
        <v>4</v>
      </c>
      <c r="V3987" s="22">
        <v>8</v>
      </c>
      <c r="W3987" s="22">
        <v>2</v>
      </c>
      <c r="X3987" s="22">
        <v>2</v>
      </c>
    </row>
    <row r="3988" spans="19:24">
      <c r="S3988" s="22" t="s">
        <v>2134</v>
      </c>
      <c r="T3988" s="22">
        <v>4</v>
      </c>
      <c r="U3988" s="22">
        <v>4</v>
      </c>
      <c r="V3988" s="22">
        <v>8</v>
      </c>
      <c r="W3988" s="22">
        <v>2</v>
      </c>
      <c r="X3988" s="22">
        <v>3</v>
      </c>
    </row>
    <row r="3989" spans="19:24">
      <c r="S3989" s="22" t="s">
        <v>2134</v>
      </c>
      <c r="T3989" s="22">
        <v>4</v>
      </c>
      <c r="U3989" s="22">
        <v>4</v>
      </c>
      <c r="V3989" s="22">
        <v>8</v>
      </c>
      <c r="W3989" s="22">
        <v>2</v>
      </c>
      <c r="X3989" s="22">
        <v>4</v>
      </c>
    </row>
    <row r="3990" spans="19:24">
      <c r="S3990" s="22" t="s">
        <v>2813</v>
      </c>
      <c r="T3990" s="22">
        <v>4</v>
      </c>
      <c r="U3990" s="22">
        <v>4</v>
      </c>
      <c r="V3990" s="22">
        <v>8</v>
      </c>
      <c r="W3990" s="22">
        <v>3</v>
      </c>
      <c r="X3990" s="22">
        <v>1</v>
      </c>
    </row>
    <row r="3991" spans="19:24">
      <c r="S3991" s="22" t="s">
        <v>2134</v>
      </c>
      <c r="T3991" s="22">
        <v>4</v>
      </c>
      <c r="U3991" s="22">
        <v>4</v>
      </c>
      <c r="V3991" s="22">
        <v>8</v>
      </c>
      <c r="W3991" s="22">
        <v>3</v>
      </c>
      <c r="X3991" s="22">
        <v>2</v>
      </c>
    </row>
    <row r="3992" spans="19:24">
      <c r="S3992" s="22" t="s">
        <v>2134</v>
      </c>
      <c r="T3992" s="22">
        <v>4</v>
      </c>
      <c r="U3992" s="22">
        <v>4</v>
      </c>
      <c r="V3992" s="22">
        <v>8</v>
      </c>
      <c r="W3992" s="22">
        <v>3</v>
      </c>
      <c r="X3992" s="22">
        <v>3</v>
      </c>
    </row>
    <row r="3993" spans="19:24">
      <c r="S3993" s="22" t="s">
        <v>2134</v>
      </c>
      <c r="T3993" s="22">
        <v>4</v>
      </c>
      <c r="U3993" s="22">
        <v>4</v>
      </c>
      <c r="V3993" s="22">
        <v>8</v>
      </c>
      <c r="W3993" s="22">
        <v>3</v>
      </c>
      <c r="X3993" s="22">
        <v>4</v>
      </c>
    </row>
    <row r="3994" spans="19:24">
      <c r="S3994" s="22" t="s">
        <v>2813</v>
      </c>
      <c r="T3994" s="22">
        <v>4</v>
      </c>
      <c r="U3994" s="22">
        <v>4</v>
      </c>
      <c r="V3994" s="22">
        <v>8</v>
      </c>
      <c r="W3994" s="22">
        <v>4</v>
      </c>
      <c r="X3994" s="22">
        <v>1</v>
      </c>
    </row>
    <row r="3995" spans="19:24">
      <c r="S3995" s="22" t="s">
        <v>2134</v>
      </c>
      <c r="T3995" s="22">
        <v>4</v>
      </c>
      <c r="U3995" s="22">
        <v>4</v>
      </c>
      <c r="V3995" s="22">
        <v>8</v>
      </c>
      <c r="W3995" s="22">
        <v>4</v>
      </c>
      <c r="X3995" s="22">
        <v>2</v>
      </c>
    </row>
    <row r="3996" spans="19:24">
      <c r="S3996" s="22" t="s">
        <v>2134</v>
      </c>
      <c r="T3996" s="22">
        <v>4</v>
      </c>
      <c r="U3996" s="22">
        <v>4</v>
      </c>
      <c r="V3996" s="22">
        <v>8</v>
      </c>
      <c r="W3996" s="22">
        <v>4</v>
      </c>
      <c r="X3996" s="22">
        <v>3</v>
      </c>
    </row>
    <row r="3997" spans="19:24">
      <c r="S3997" s="22" t="s">
        <v>2134</v>
      </c>
      <c r="T3997" s="22">
        <v>4</v>
      </c>
      <c r="U3997" s="22">
        <v>4</v>
      </c>
      <c r="V3997" s="22">
        <v>8</v>
      </c>
      <c r="W3997" s="22">
        <v>4</v>
      </c>
      <c r="X3997" s="22">
        <v>4</v>
      </c>
    </row>
    <row r="3998" spans="19:24">
      <c r="S3998" s="22" t="s">
        <v>2813</v>
      </c>
      <c r="T3998" s="22">
        <v>4</v>
      </c>
      <c r="U3998" s="22">
        <v>4</v>
      </c>
      <c r="V3998" s="22">
        <v>8</v>
      </c>
      <c r="W3998" s="22">
        <v>5</v>
      </c>
      <c r="X3998" s="22">
        <v>1</v>
      </c>
    </row>
    <row r="3999" spans="19:24">
      <c r="S3999" s="22" t="s">
        <v>2134</v>
      </c>
      <c r="T3999" s="22">
        <v>4</v>
      </c>
      <c r="U3999" s="22">
        <v>4</v>
      </c>
      <c r="V3999" s="22">
        <v>8</v>
      </c>
      <c r="W3999" s="22">
        <v>5</v>
      </c>
      <c r="X3999" s="22">
        <v>2</v>
      </c>
    </row>
    <row r="4000" spans="19:24">
      <c r="S4000" s="22" t="s">
        <v>2134</v>
      </c>
      <c r="T4000" s="22">
        <v>4</v>
      </c>
      <c r="U4000" s="22">
        <v>4</v>
      </c>
      <c r="V4000" s="22">
        <v>8</v>
      </c>
      <c r="W4000" s="22">
        <v>5</v>
      </c>
      <c r="X4000" s="22">
        <v>3</v>
      </c>
    </row>
    <row r="4001" spans="19:24">
      <c r="S4001" s="22" t="s">
        <v>2134</v>
      </c>
      <c r="T4001" s="22">
        <v>4</v>
      </c>
      <c r="U4001" s="22">
        <v>4</v>
      </c>
      <c r="V4001" s="22">
        <v>8</v>
      </c>
      <c r="W4001" s="22">
        <v>5</v>
      </c>
      <c r="X4001" s="22">
        <v>4</v>
      </c>
    </row>
    <row r="4002" spans="19:24">
      <c r="S4002" s="22" t="s">
        <v>2813</v>
      </c>
      <c r="T4002" s="22">
        <v>4</v>
      </c>
      <c r="U4002" s="22">
        <v>4</v>
      </c>
      <c r="V4002" s="22">
        <v>8</v>
      </c>
      <c r="W4002" s="22">
        <v>6</v>
      </c>
      <c r="X4002" s="22">
        <v>1</v>
      </c>
    </row>
    <row r="4003" spans="19:24">
      <c r="S4003" s="22" t="s">
        <v>2134</v>
      </c>
      <c r="T4003" s="22">
        <v>4</v>
      </c>
      <c r="U4003" s="22">
        <v>4</v>
      </c>
      <c r="V4003" s="22">
        <v>8</v>
      </c>
      <c r="W4003" s="22">
        <v>6</v>
      </c>
      <c r="X4003" s="22">
        <v>2</v>
      </c>
    </row>
    <row r="4004" spans="19:24">
      <c r="S4004" s="22" t="s">
        <v>2134</v>
      </c>
      <c r="T4004" s="22">
        <v>4</v>
      </c>
      <c r="U4004" s="22">
        <v>4</v>
      </c>
      <c r="V4004" s="22">
        <v>8</v>
      </c>
      <c r="W4004" s="22">
        <v>6</v>
      </c>
      <c r="X4004" s="22">
        <v>3</v>
      </c>
    </row>
    <row r="4005" spans="19:24">
      <c r="S4005" s="22" t="s">
        <v>2134</v>
      </c>
      <c r="T4005" s="22">
        <v>4</v>
      </c>
      <c r="U4005" s="22">
        <v>4</v>
      </c>
      <c r="V4005" s="22">
        <v>8</v>
      </c>
      <c r="W4005" s="22">
        <v>6</v>
      </c>
      <c r="X4005" s="22">
        <v>4</v>
      </c>
    </row>
    <row r="4006" spans="19:24">
      <c r="S4006" s="22" t="s">
        <v>2813</v>
      </c>
      <c r="T4006" s="22">
        <v>4</v>
      </c>
      <c r="U4006" s="22">
        <v>4</v>
      </c>
      <c r="V4006" s="22">
        <v>8</v>
      </c>
      <c r="W4006" s="22">
        <v>7</v>
      </c>
      <c r="X4006" s="22">
        <v>1</v>
      </c>
    </row>
    <row r="4007" spans="19:24">
      <c r="S4007" s="22" t="s">
        <v>2134</v>
      </c>
      <c r="T4007" s="22">
        <v>4</v>
      </c>
      <c r="U4007" s="22">
        <v>4</v>
      </c>
      <c r="V4007" s="22">
        <v>8</v>
      </c>
      <c r="W4007" s="22">
        <v>7</v>
      </c>
      <c r="X4007" s="22">
        <v>2</v>
      </c>
    </row>
    <row r="4008" spans="19:24">
      <c r="S4008" s="22" t="s">
        <v>2134</v>
      </c>
      <c r="T4008" s="22">
        <v>4</v>
      </c>
      <c r="U4008" s="22">
        <v>4</v>
      </c>
      <c r="V4008" s="22">
        <v>8</v>
      </c>
      <c r="W4008" s="22">
        <v>7</v>
      </c>
      <c r="X4008" s="22">
        <v>3</v>
      </c>
    </row>
    <row r="4009" spans="19:24">
      <c r="S4009" s="22" t="s">
        <v>2134</v>
      </c>
      <c r="T4009" s="22">
        <v>4</v>
      </c>
      <c r="U4009" s="22">
        <v>4</v>
      </c>
      <c r="V4009" s="22">
        <v>8</v>
      </c>
      <c r="W4009" s="22">
        <v>7</v>
      </c>
      <c r="X4009" s="22">
        <v>4</v>
      </c>
    </row>
    <row r="4010" spans="19:24">
      <c r="S4010" s="22" t="s">
        <v>2134</v>
      </c>
      <c r="T4010" s="22">
        <v>4</v>
      </c>
      <c r="U4010" s="22">
        <v>4</v>
      </c>
      <c r="V4010" s="22">
        <v>9</v>
      </c>
      <c r="W4010" s="22">
        <v>1</v>
      </c>
      <c r="X4010" s="22">
        <v>1</v>
      </c>
    </row>
    <row r="4011" spans="19:24">
      <c r="S4011" s="22" t="s">
        <v>2134</v>
      </c>
      <c r="T4011" s="22">
        <v>4</v>
      </c>
      <c r="U4011" s="22">
        <v>4</v>
      </c>
      <c r="V4011" s="22">
        <v>9</v>
      </c>
      <c r="W4011" s="22">
        <v>1</v>
      </c>
      <c r="X4011" s="22">
        <v>2</v>
      </c>
    </row>
    <row r="4012" spans="19:24">
      <c r="S4012" s="22" t="s">
        <v>2134</v>
      </c>
      <c r="T4012" s="22">
        <v>4</v>
      </c>
      <c r="U4012" s="22">
        <v>4</v>
      </c>
      <c r="V4012" s="22">
        <v>9</v>
      </c>
      <c r="W4012" s="22">
        <v>1</v>
      </c>
      <c r="X4012" s="22">
        <v>3</v>
      </c>
    </row>
    <row r="4013" spans="19:24">
      <c r="S4013" s="22" t="s">
        <v>2134</v>
      </c>
      <c r="T4013" s="22">
        <v>4</v>
      </c>
      <c r="U4013" s="22">
        <v>4</v>
      </c>
      <c r="V4013" s="22">
        <v>9</v>
      </c>
      <c r="W4013" s="22">
        <v>1</v>
      </c>
      <c r="X4013" s="22">
        <v>4</v>
      </c>
    </row>
    <row r="4014" spans="19:24">
      <c r="S4014" s="22" t="s">
        <v>2813</v>
      </c>
      <c r="T4014" s="22">
        <v>4</v>
      </c>
      <c r="U4014" s="22">
        <v>4</v>
      </c>
      <c r="V4014" s="22">
        <v>9</v>
      </c>
      <c r="W4014" s="22">
        <v>2</v>
      </c>
      <c r="X4014" s="22">
        <v>1</v>
      </c>
    </row>
    <row r="4015" spans="19:24">
      <c r="S4015" s="22" t="s">
        <v>2134</v>
      </c>
      <c r="T4015" s="22">
        <v>4</v>
      </c>
      <c r="U4015" s="22">
        <v>4</v>
      </c>
      <c r="V4015" s="22">
        <v>9</v>
      </c>
      <c r="W4015" s="22">
        <v>2</v>
      </c>
      <c r="X4015" s="22">
        <v>2</v>
      </c>
    </row>
    <row r="4016" spans="19:24">
      <c r="S4016" s="22" t="s">
        <v>2134</v>
      </c>
      <c r="T4016" s="22">
        <v>4</v>
      </c>
      <c r="U4016" s="22">
        <v>4</v>
      </c>
      <c r="V4016" s="22">
        <v>9</v>
      </c>
      <c r="W4016" s="22">
        <v>2</v>
      </c>
      <c r="X4016" s="22">
        <v>3</v>
      </c>
    </row>
    <row r="4017" spans="19:24">
      <c r="S4017" s="22" t="s">
        <v>2134</v>
      </c>
      <c r="T4017" s="22">
        <v>4</v>
      </c>
      <c r="U4017" s="22">
        <v>4</v>
      </c>
      <c r="V4017" s="22">
        <v>9</v>
      </c>
      <c r="W4017" s="22">
        <v>2</v>
      </c>
      <c r="X4017" s="22">
        <v>4</v>
      </c>
    </row>
    <row r="4018" spans="19:24">
      <c r="S4018" s="22" t="s">
        <v>2813</v>
      </c>
      <c r="T4018" s="22">
        <v>4</v>
      </c>
      <c r="U4018" s="22">
        <v>4</v>
      </c>
      <c r="V4018" s="22">
        <v>9</v>
      </c>
      <c r="W4018" s="22">
        <v>3</v>
      </c>
      <c r="X4018" s="22">
        <v>1</v>
      </c>
    </row>
    <row r="4019" spans="19:24">
      <c r="S4019" s="22" t="s">
        <v>2134</v>
      </c>
      <c r="T4019" s="22">
        <v>4</v>
      </c>
      <c r="U4019" s="22">
        <v>4</v>
      </c>
      <c r="V4019" s="22">
        <v>9</v>
      </c>
      <c r="W4019" s="22">
        <v>3</v>
      </c>
      <c r="X4019" s="22">
        <v>2</v>
      </c>
    </row>
    <row r="4020" spans="19:24">
      <c r="S4020" s="22" t="s">
        <v>2134</v>
      </c>
      <c r="T4020" s="22">
        <v>4</v>
      </c>
      <c r="U4020" s="22">
        <v>4</v>
      </c>
      <c r="V4020" s="22">
        <v>9</v>
      </c>
      <c r="W4020" s="22">
        <v>3</v>
      </c>
      <c r="X4020" s="22">
        <v>3</v>
      </c>
    </row>
    <row r="4021" spans="19:24">
      <c r="S4021" s="22" t="s">
        <v>2134</v>
      </c>
      <c r="T4021" s="22">
        <v>4</v>
      </c>
      <c r="U4021" s="22">
        <v>4</v>
      </c>
      <c r="V4021" s="22">
        <v>9</v>
      </c>
      <c r="W4021" s="22">
        <v>3</v>
      </c>
      <c r="X4021" s="22">
        <v>4</v>
      </c>
    </row>
    <row r="4022" spans="19:24">
      <c r="S4022" s="22" t="s">
        <v>2813</v>
      </c>
      <c r="T4022" s="22">
        <v>4</v>
      </c>
      <c r="U4022" s="22">
        <v>4</v>
      </c>
      <c r="V4022" s="22">
        <v>9</v>
      </c>
      <c r="W4022" s="22">
        <v>4</v>
      </c>
      <c r="X4022" s="22">
        <v>1</v>
      </c>
    </row>
    <row r="4023" spans="19:24">
      <c r="S4023" s="22" t="s">
        <v>2134</v>
      </c>
      <c r="T4023" s="22">
        <v>4</v>
      </c>
      <c r="U4023" s="22">
        <v>4</v>
      </c>
      <c r="V4023" s="22">
        <v>9</v>
      </c>
      <c r="W4023" s="22">
        <v>4</v>
      </c>
      <c r="X4023" s="22">
        <v>2</v>
      </c>
    </row>
    <row r="4024" spans="19:24">
      <c r="S4024" s="22" t="s">
        <v>2134</v>
      </c>
      <c r="T4024" s="22">
        <v>4</v>
      </c>
      <c r="U4024" s="22">
        <v>4</v>
      </c>
      <c r="V4024" s="22">
        <v>9</v>
      </c>
      <c r="W4024" s="22">
        <v>4</v>
      </c>
      <c r="X4024" s="22">
        <v>3</v>
      </c>
    </row>
    <row r="4025" spans="19:24">
      <c r="S4025" s="22" t="s">
        <v>2134</v>
      </c>
      <c r="T4025" s="22">
        <v>4</v>
      </c>
      <c r="U4025" s="22">
        <v>4</v>
      </c>
      <c r="V4025" s="22">
        <v>9</v>
      </c>
      <c r="W4025" s="22">
        <v>4</v>
      </c>
      <c r="X4025" s="22">
        <v>4</v>
      </c>
    </row>
    <row r="4026" spans="19:24">
      <c r="S4026" s="22" t="s">
        <v>2813</v>
      </c>
      <c r="T4026" s="22">
        <v>4</v>
      </c>
      <c r="U4026" s="22">
        <v>4</v>
      </c>
      <c r="V4026" s="22">
        <v>9</v>
      </c>
      <c r="W4026" s="22">
        <v>5</v>
      </c>
      <c r="X4026" s="22">
        <v>1</v>
      </c>
    </row>
    <row r="4027" spans="19:24">
      <c r="S4027" s="22" t="s">
        <v>2134</v>
      </c>
      <c r="T4027" s="22">
        <v>4</v>
      </c>
      <c r="U4027" s="22">
        <v>4</v>
      </c>
      <c r="V4027" s="22">
        <v>9</v>
      </c>
      <c r="W4027" s="22">
        <v>5</v>
      </c>
      <c r="X4027" s="22">
        <v>2</v>
      </c>
    </row>
    <row r="4028" spans="19:24">
      <c r="S4028" s="22" t="s">
        <v>2134</v>
      </c>
      <c r="T4028" s="22">
        <v>4</v>
      </c>
      <c r="U4028" s="22">
        <v>4</v>
      </c>
      <c r="V4028" s="22">
        <v>9</v>
      </c>
      <c r="W4028" s="22">
        <v>5</v>
      </c>
      <c r="X4028" s="22">
        <v>3</v>
      </c>
    </row>
    <row r="4029" spans="19:24">
      <c r="S4029" s="22" t="s">
        <v>2134</v>
      </c>
      <c r="T4029" s="22">
        <v>4</v>
      </c>
      <c r="U4029" s="22">
        <v>4</v>
      </c>
      <c r="V4029" s="22">
        <v>9</v>
      </c>
      <c r="W4029" s="22">
        <v>5</v>
      </c>
      <c r="X4029" s="22">
        <v>4</v>
      </c>
    </row>
    <row r="4030" spans="19:24">
      <c r="S4030" s="22" t="s">
        <v>2813</v>
      </c>
      <c r="T4030" s="22">
        <v>4</v>
      </c>
      <c r="U4030" s="22">
        <v>4</v>
      </c>
      <c r="V4030" s="22">
        <v>9</v>
      </c>
      <c r="W4030" s="22">
        <v>6</v>
      </c>
      <c r="X4030" s="22">
        <v>1</v>
      </c>
    </row>
    <row r="4031" spans="19:24">
      <c r="S4031" s="22" t="s">
        <v>2134</v>
      </c>
      <c r="T4031" s="22">
        <v>4</v>
      </c>
      <c r="U4031" s="22">
        <v>4</v>
      </c>
      <c r="V4031" s="22">
        <v>9</v>
      </c>
      <c r="W4031" s="22">
        <v>6</v>
      </c>
      <c r="X4031" s="22">
        <v>2</v>
      </c>
    </row>
    <row r="4032" spans="19:24">
      <c r="S4032" s="22" t="s">
        <v>2134</v>
      </c>
      <c r="T4032" s="22">
        <v>4</v>
      </c>
      <c r="U4032" s="22">
        <v>4</v>
      </c>
      <c r="V4032" s="22">
        <v>9</v>
      </c>
      <c r="W4032" s="22">
        <v>6</v>
      </c>
      <c r="X4032" s="22">
        <v>3</v>
      </c>
    </row>
    <row r="4033" spans="18:24">
      <c r="S4033" s="22" t="s">
        <v>2134</v>
      </c>
      <c r="T4033" s="22">
        <v>4</v>
      </c>
      <c r="U4033" s="22">
        <v>4</v>
      </c>
      <c r="V4033" s="22">
        <v>9</v>
      </c>
      <c r="W4033" s="22">
        <v>6</v>
      </c>
      <c r="X4033" s="22">
        <v>4</v>
      </c>
    </row>
    <row r="4034" spans="18:24">
      <c r="S4034" s="22" t="s">
        <v>2813</v>
      </c>
      <c r="T4034" s="22">
        <v>4</v>
      </c>
      <c r="U4034" s="22">
        <v>4</v>
      </c>
      <c r="V4034" s="22">
        <v>9</v>
      </c>
      <c r="W4034" s="22">
        <v>7</v>
      </c>
      <c r="X4034" s="22">
        <v>1</v>
      </c>
    </row>
    <row r="4035" spans="18:24">
      <c r="S4035" s="22" t="s">
        <v>2134</v>
      </c>
      <c r="T4035" s="22">
        <v>4</v>
      </c>
      <c r="U4035" s="22">
        <v>4</v>
      </c>
      <c r="V4035" s="22">
        <v>9</v>
      </c>
      <c r="W4035" s="22">
        <v>7</v>
      </c>
      <c r="X4035" s="22">
        <v>2</v>
      </c>
    </row>
    <row r="4036" spans="18:24">
      <c r="S4036" s="22" t="s">
        <v>2134</v>
      </c>
      <c r="T4036" s="22">
        <v>4</v>
      </c>
      <c r="U4036" s="22">
        <v>4</v>
      </c>
      <c r="V4036" s="22">
        <v>9</v>
      </c>
      <c r="W4036" s="22">
        <v>7</v>
      </c>
      <c r="X4036" s="22">
        <v>3</v>
      </c>
    </row>
    <row r="4037" spans="18:24">
      <c r="R4037" s="253"/>
      <c r="S4037" s="22" t="s">
        <v>2134</v>
      </c>
      <c r="T4037" s="22">
        <v>4</v>
      </c>
      <c r="U4037" s="22">
        <v>4</v>
      </c>
      <c r="V4037" s="22">
        <v>9</v>
      </c>
      <c r="W4037" s="22">
        <v>7</v>
      </c>
      <c r="X4037" s="22">
        <v>4</v>
      </c>
    </row>
    <row r="4038" spans="18:24">
      <c r="S4038" s="22" t="s">
        <v>2811</v>
      </c>
      <c r="T4038" s="22">
        <v>5</v>
      </c>
      <c r="U4038" s="22">
        <v>1</v>
      </c>
      <c r="V4038" s="22">
        <v>1</v>
      </c>
      <c r="W4038" s="22">
        <v>1</v>
      </c>
      <c r="X4038" s="22">
        <v>1</v>
      </c>
    </row>
    <row r="4039" spans="18:24">
      <c r="S4039" s="22" t="s">
        <v>2134</v>
      </c>
      <c r="T4039" s="22">
        <v>5</v>
      </c>
      <c r="U4039" s="22">
        <v>1</v>
      </c>
      <c r="V4039" s="22">
        <v>1</v>
      </c>
      <c r="W4039" s="22">
        <v>1</v>
      </c>
      <c r="X4039" s="22">
        <v>2</v>
      </c>
    </row>
    <row r="4040" spans="18:24">
      <c r="S4040" s="22" t="s">
        <v>2134</v>
      </c>
      <c r="T4040" s="22">
        <v>5</v>
      </c>
      <c r="U4040" s="22">
        <v>1</v>
      </c>
      <c r="V4040" s="22">
        <v>1</v>
      </c>
      <c r="W4040" s="22">
        <v>1</v>
      </c>
      <c r="X4040" s="22">
        <v>3</v>
      </c>
    </row>
    <row r="4041" spans="18:24">
      <c r="S4041" s="22" t="s">
        <v>2134</v>
      </c>
      <c r="T4041" s="22">
        <v>5</v>
      </c>
      <c r="U4041" s="22">
        <v>1</v>
      </c>
      <c r="V4041" s="22">
        <v>1</v>
      </c>
      <c r="W4041" s="22">
        <v>1</v>
      </c>
      <c r="X4041" s="22">
        <v>4</v>
      </c>
    </row>
    <row r="4042" spans="18:24">
      <c r="S4042" s="22" t="s">
        <v>2134</v>
      </c>
      <c r="T4042" s="22">
        <v>5</v>
      </c>
      <c r="U4042" s="22">
        <v>1</v>
      </c>
      <c r="V4042" s="22">
        <v>1</v>
      </c>
      <c r="W4042" s="22">
        <v>2</v>
      </c>
      <c r="X4042" s="22">
        <v>1</v>
      </c>
    </row>
    <row r="4043" spans="18:24">
      <c r="S4043" s="22" t="s">
        <v>2134</v>
      </c>
      <c r="T4043" s="22">
        <v>5</v>
      </c>
      <c r="U4043" s="22">
        <v>1</v>
      </c>
      <c r="V4043" s="22">
        <v>1</v>
      </c>
      <c r="W4043" s="22">
        <v>2</v>
      </c>
      <c r="X4043" s="22">
        <v>2</v>
      </c>
    </row>
    <row r="4044" spans="18:24">
      <c r="S4044" s="22" t="s">
        <v>2134</v>
      </c>
      <c r="T4044" s="22">
        <v>5</v>
      </c>
      <c r="U4044" s="22">
        <v>1</v>
      </c>
      <c r="V4044" s="22">
        <v>1</v>
      </c>
      <c r="W4044" s="22">
        <v>2</v>
      </c>
      <c r="X4044" s="22">
        <v>3</v>
      </c>
    </row>
    <row r="4045" spans="18:24">
      <c r="S4045" s="22" t="s">
        <v>2134</v>
      </c>
      <c r="T4045" s="22">
        <v>5</v>
      </c>
      <c r="U4045" s="22">
        <v>1</v>
      </c>
      <c r="V4045" s="22">
        <v>1</v>
      </c>
      <c r="W4045" s="22">
        <v>2</v>
      </c>
      <c r="X4045" s="22">
        <v>4</v>
      </c>
    </row>
    <row r="4046" spans="18:24">
      <c r="S4046" s="22" t="s">
        <v>2134</v>
      </c>
      <c r="T4046" s="22">
        <v>5</v>
      </c>
      <c r="U4046" s="22">
        <v>1</v>
      </c>
      <c r="V4046" s="22">
        <v>1</v>
      </c>
      <c r="W4046" s="22">
        <v>3</v>
      </c>
      <c r="X4046" s="22">
        <v>1</v>
      </c>
    </row>
    <row r="4047" spans="18:24">
      <c r="S4047" s="22" t="s">
        <v>2134</v>
      </c>
      <c r="T4047" s="22">
        <v>5</v>
      </c>
      <c r="U4047" s="22">
        <v>1</v>
      </c>
      <c r="V4047" s="22">
        <v>1</v>
      </c>
      <c r="W4047" s="22">
        <v>3</v>
      </c>
      <c r="X4047" s="22">
        <v>2</v>
      </c>
    </row>
    <row r="4048" spans="18:24">
      <c r="S4048" s="22" t="s">
        <v>2134</v>
      </c>
      <c r="T4048" s="22">
        <v>5</v>
      </c>
      <c r="U4048" s="22">
        <v>1</v>
      </c>
      <c r="V4048" s="22">
        <v>1</v>
      </c>
      <c r="W4048" s="22">
        <v>3</v>
      </c>
      <c r="X4048" s="22">
        <v>3</v>
      </c>
    </row>
    <row r="4049" spans="19:24">
      <c r="S4049" s="22" t="s">
        <v>2134</v>
      </c>
      <c r="T4049" s="22">
        <v>5</v>
      </c>
      <c r="U4049" s="22">
        <v>1</v>
      </c>
      <c r="V4049" s="22">
        <v>1</v>
      </c>
      <c r="W4049" s="22">
        <v>3</v>
      </c>
      <c r="X4049" s="22">
        <v>4</v>
      </c>
    </row>
    <row r="4050" spans="19:24">
      <c r="S4050" s="22" t="s">
        <v>2134</v>
      </c>
      <c r="T4050" s="22">
        <v>5</v>
      </c>
      <c r="U4050" s="22">
        <v>1</v>
      </c>
      <c r="V4050" s="22">
        <v>1</v>
      </c>
      <c r="W4050" s="22">
        <v>4</v>
      </c>
      <c r="X4050" s="22">
        <v>1</v>
      </c>
    </row>
    <row r="4051" spans="19:24">
      <c r="S4051" s="22" t="s">
        <v>2134</v>
      </c>
      <c r="T4051" s="22">
        <v>5</v>
      </c>
      <c r="U4051" s="22">
        <v>1</v>
      </c>
      <c r="V4051" s="22">
        <v>1</v>
      </c>
      <c r="W4051" s="22">
        <v>4</v>
      </c>
      <c r="X4051" s="22">
        <v>2</v>
      </c>
    </row>
    <row r="4052" spans="19:24">
      <c r="S4052" s="22" t="s">
        <v>2134</v>
      </c>
      <c r="T4052" s="22">
        <v>5</v>
      </c>
      <c r="U4052" s="22">
        <v>1</v>
      </c>
      <c r="V4052" s="22">
        <v>1</v>
      </c>
      <c r="W4052" s="22">
        <v>4</v>
      </c>
      <c r="X4052" s="22">
        <v>3</v>
      </c>
    </row>
    <row r="4053" spans="19:24">
      <c r="S4053" s="22" t="s">
        <v>2134</v>
      </c>
      <c r="T4053" s="22">
        <v>5</v>
      </c>
      <c r="U4053" s="22">
        <v>1</v>
      </c>
      <c r="V4053" s="22">
        <v>1</v>
      </c>
      <c r="W4053" s="22">
        <v>4</v>
      </c>
      <c r="X4053" s="22">
        <v>4</v>
      </c>
    </row>
    <row r="4054" spans="19:24">
      <c r="S4054" s="22" t="s">
        <v>2134</v>
      </c>
      <c r="T4054" s="22">
        <v>5</v>
      </c>
      <c r="U4054" s="22">
        <v>1</v>
      </c>
      <c r="V4054" s="22">
        <v>1</v>
      </c>
      <c r="W4054" s="22">
        <v>5</v>
      </c>
      <c r="X4054" s="22">
        <v>1</v>
      </c>
    </row>
    <row r="4055" spans="19:24">
      <c r="S4055" s="22" t="s">
        <v>2134</v>
      </c>
      <c r="T4055" s="22">
        <v>5</v>
      </c>
      <c r="U4055" s="22">
        <v>1</v>
      </c>
      <c r="V4055" s="22">
        <v>1</v>
      </c>
      <c r="W4055" s="22">
        <v>5</v>
      </c>
      <c r="X4055" s="22">
        <v>2</v>
      </c>
    </row>
    <row r="4056" spans="19:24">
      <c r="S4056" s="22" t="s">
        <v>2134</v>
      </c>
      <c r="T4056" s="22">
        <v>5</v>
      </c>
      <c r="U4056" s="22">
        <v>1</v>
      </c>
      <c r="V4056" s="22">
        <v>1</v>
      </c>
      <c r="W4056" s="22">
        <v>5</v>
      </c>
      <c r="X4056" s="22">
        <v>3</v>
      </c>
    </row>
    <row r="4057" spans="19:24">
      <c r="S4057" s="22" t="s">
        <v>2134</v>
      </c>
      <c r="T4057" s="22">
        <v>5</v>
      </c>
      <c r="U4057" s="22">
        <v>1</v>
      </c>
      <c r="V4057" s="22">
        <v>1</v>
      </c>
      <c r="W4057" s="22">
        <v>5</v>
      </c>
      <c r="X4057" s="22">
        <v>4</v>
      </c>
    </row>
    <row r="4058" spans="19:24">
      <c r="S4058" s="22" t="s">
        <v>2134</v>
      </c>
      <c r="T4058" s="22">
        <v>5</v>
      </c>
      <c r="U4058" s="22">
        <v>1</v>
      </c>
      <c r="V4058" s="22">
        <v>1</v>
      </c>
      <c r="W4058" s="22">
        <v>6</v>
      </c>
      <c r="X4058" s="22">
        <v>1</v>
      </c>
    </row>
    <row r="4059" spans="19:24">
      <c r="S4059" s="22" t="s">
        <v>2134</v>
      </c>
      <c r="T4059" s="22">
        <v>5</v>
      </c>
      <c r="U4059" s="22">
        <v>1</v>
      </c>
      <c r="V4059" s="22">
        <v>1</v>
      </c>
      <c r="W4059" s="22">
        <v>6</v>
      </c>
      <c r="X4059" s="22">
        <v>2</v>
      </c>
    </row>
    <row r="4060" spans="19:24">
      <c r="S4060" s="22" t="s">
        <v>2134</v>
      </c>
      <c r="T4060" s="22">
        <v>5</v>
      </c>
      <c r="U4060" s="22">
        <v>1</v>
      </c>
      <c r="V4060" s="22">
        <v>1</v>
      </c>
      <c r="W4060" s="22">
        <v>6</v>
      </c>
      <c r="X4060" s="22">
        <v>3</v>
      </c>
    </row>
    <row r="4061" spans="19:24">
      <c r="S4061" s="22" t="s">
        <v>2134</v>
      </c>
      <c r="T4061" s="22">
        <v>5</v>
      </c>
      <c r="U4061" s="22">
        <v>1</v>
      </c>
      <c r="V4061" s="22">
        <v>1</v>
      </c>
      <c r="W4061" s="22">
        <v>6</v>
      </c>
      <c r="X4061" s="22">
        <v>4</v>
      </c>
    </row>
    <row r="4062" spans="19:24">
      <c r="S4062" s="22" t="s">
        <v>2134</v>
      </c>
      <c r="T4062" s="22">
        <v>5</v>
      </c>
      <c r="U4062" s="22">
        <v>1</v>
      </c>
      <c r="V4062" s="22">
        <v>1</v>
      </c>
      <c r="W4062" s="22">
        <v>7</v>
      </c>
      <c r="X4062" s="22">
        <v>1</v>
      </c>
    </row>
    <row r="4063" spans="19:24">
      <c r="S4063" s="22" t="s">
        <v>2134</v>
      </c>
      <c r="T4063" s="22">
        <v>5</v>
      </c>
      <c r="U4063" s="22">
        <v>1</v>
      </c>
      <c r="V4063" s="22">
        <v>1</v>
      </c>
      <c r="W4063" s="22">
        <v>7</v>
      </c>
      <c r="X4063" s="22">
        <v>2</v>
      </c>
    </row>
    <row r="4064" spans="19:24">
      <c r="S4064" s="22" t="s">
        <v>2134</v>
      </c>
      <c r="T4064" s="22">
        <v>5</v>
      </c>
      <c r="U4064" s="22">
        <v>1</v>
      </c>
      <c r="V4064" s="22">
        <v>1</v>
      </c>
      <c r="W4064" s="22">
        <v>7</v>
      </c>
      <c r="X4064" s="22">
        <v>3</v>
      </c>
    </row>
    <row r="4065" spans="19:24">
      <c r="S4065" s="22" t="s">
        <v>2134</v>
      </c>
      <c r="T4065" s="22">
        <v>5</v>
      </c>
      <c r="U4065" s="22">
        <v>1</v>
      </c>
      <c r="V4065" s="22">
        <v>1</v>
      </c>
      <c r="W4065" s="22">
        <v>7</v>
      </c>
      <c r="X4065" s="22">
        <v>4</v>
      </c>
    </row>
    <row r="4066" spans="19:24">
      <c r="S4066" s="22" t="s">
        <v>2134</v>
      </c>
      <c r="T4066" s="22">
        <v>5</v>
      </c>
      <c r="U4066" s="22">
        <v>1</v>
      </c>
      <c r="V4066" s="22">
        <v>2</v>
      </c>
      <c r="W4066" s="22">
        <v>1</v>
      </c>
      <c r="X4066" s="22">
        <v>1</v>
      </c>
    </row>
    <row r="4067" spans="19:24">
      <c r="S4067" s="22" t="s">
        <v>2134</v>
      </c>
      <c r="T4067" s="22">
        <v>5</v>
      </c>
      <c r="U4067" s="22">
        <v>1</v>
      </c>
      <c r="V4067" s="22">
        <v>2</v>
      </c>
      <c r="W4067" s="22">
        <v>1</v>
      </c>
      <c r="X4067" s="22">
        <v>2</v>
      </c>
    </row>
    <row r="4068" spans="19:24">
      <c r="S4068" s="22" t="s">
        <v>2134</v>
      </c>
      <c r="T4068" s="22">
        <v>5</v>
      </c>
      <c r="U4068" s="22">
        <v>1</v>
      </c>
      <c r="V4068" s="22">
        <v>2</v>
      </c>
      <c r="W4068" s="22">
        <v>1</v>
      </c>
      <c r="X4068" s="22">
        <v>3</v>
      </c>
    </row>
    <row r="4069" spans="19:24">
      <c r="S4069" s="22" t="s">
        <v>2134</v>
      </c>
      <c r="T4069" s="22">
        <v>5</v>
      </c>
      <c r="U4069" s="22">
        <v>1</v>
      </c>
      <c r="V4069" s="22">
        <v>2</v>
      </c>
      <c r="W4069" s="22">
        <v>1</v>
      </c>
      <c r="X4069" s="22">
        <v>4</v>
      </c>
    </row>
    <row r="4070" spans="19:24">
      <c r="S4070" s="22" t="s">
        <v>2134</v>
      </c>
      <c r="T4070" s="22">
        <v>5</v>
      </c>
      <c r="U4070" s="22">
        <v>1</v>
      </c>
      <c r="V4070" s="22">
        <v>2</v>
      </c>
      <c r="W4070" s="22">
        <v>2</v>
      </c>
      <c r="X4070" s="22">
        <v>1</v>
      </c>
    </row>
    <row r="4071" spans="19:24">
      <c r="S4071" s="22" t="s">
        <v>2134</v>
      </c>
      <c r="T4071" s="22">
        <v>5</v>
      </c>
      <c r="U4071" s="22">
        <v>1</v>
      </c>
      <c r="V4071" s="22">
        <v>2</v>
      </c>
      <c r="W4071" s="22">
        <v>2</v>
      </c>
      <c r="X4071" s="22">
        <v>2</v>
      </c>
    </row>
    <row r="4072" spans="19:24">
      <c r="S4072" s="22" t="s">
        <v>2134</v>
      </c>
      <c r="T4072" s="22">
        <v>5</v>
      </c>
      <c r="U4072" s="22">
        <v>1</v>
      </c>
      <c r="V4072" s="22">
        <v>2</v>
      </c>
      <c r="W4072" s="22">
        <v>2</v>
      </c>
      <c r="X4072" s="22">
        <v>3</v>
      </c>
    </row>
    <row r="4073" spans="19:24">
      <c r="S4073" s="22" t="s">
        <v>2134</v>
      </c>
      <c r="T4073" s="22">
        <v>5</v>
      </c>
      <c r="U4073" s="22">
        <v>1</v>
      </c>
      <c r="V4073" s="22">
        <v>2</v>
      </c>
      <c r="W4073" s="22">
        <v>2</v>
      </c>
      <c r="X4073" s="22">
        <v>4</v>
      </c>
    </row>
    <row r="4074" spans="19:24">
      <c r="S4074" s="22" t="s">
        <v>2134</v>
      </c>
      <c r="T4074" s="22">
        <v>5</v>
      </c>
      <c r="U4074" s="22">
        <v>1</v>
      </c>
      <c r="V4074" s="22">
        <v>2</v>
      </c>
      <c r="W4074" s="22">
        <v>3</v>
      </c>
      <c r="X4074" s="22">
        <v>1</v>
      </c>
    </row>
    <row r="4075" spans="19:24">
      <c r="S4075" s="22" t="s">
        <v>2134</v>
      </c>
      <c r="T4075" s="22">
        <v>5</v>
      </c>
      <c r="U4075" s="22">
        <v>1</v>
      </c>
      <c r="V4075" s="22">
        <v>2</v>
      </c>
      <c r="W4075" s="22">
        <v>3</v>
      </c>
      <c r="X4075" s="22">
        <v>2</v>
      </c>
    </row>
    <row r="4076" spans="19:24">
      <c r="S4076" s="22" t="s">
        <v>2134</v>
      </c>
      <c r="T4076" s="22">
        <v>5</v>
      </c>
      <c r="U4076" s="22">
        <v>1</v>
      </c>
      <c r="V4076" s="22">
        <v>2</v>
      </c>
      <c r="W4076" s="22">
        <v>3</v>
      </c>
      <c r="X4076" s="22">
        <v>3</v>
      </c>
    </row>
    <row r="4077" spans="19:24">
      <c r="S4077" s="22" t="s">
        <v>2134</v>
      </c>
      <c r="T4077" s="22">
        <v>5</v>
      </c>
      <c r="U4077" s="22">
        <v>1</v>
      </c>
      <c r="V4077" s="22">
        <v>2</v>
      </c>
      <c r="W4077" s="22">
        <v>3</v>
      </c>
      <c r="X4077" s="22">
        <v>4</v>
      </c>
    </row>
    <row r="4078" spans="19:24">
      <c r="S4078" s="22" t="s">
        <v>2134</v>
      </c>
      <c r="T4078" s="22">
        <v>5</v>
      </c>
      <c r="U4078" s="22">
        <v>1</v>
      </c>
      <c r="V4078" s="22">
        <v>2</v>
      </c>
      <c r="W4078" s="22">
        <v>4</v>
      </c>
      <c r="X4078" s="22">
        <v>1</v>
      </c>
    </row>
    <row r="4079" spans="19:24">
      <c r="S4079" s="22" t="s">
        <v>2134</v>
      </c>
      <c r="T4079" s="22">
        <v>5</v>
      </c>
      <c r="U4079" s="22">
        <v>1</v>
      </c>
      <c r="V4079" s="22">
        <v>2</v>
      </c>
      <c r="W4079" s="22">
        <v>4</v>
      </c>
      <c r="X4079" s="22">
        <v>2</v>
      </c>
    </row>
    <row r="4080" spans="19:24">
      <c r="S4080" s="22" t="s">
        <v>2134</v>
      </c>
      <c r="T4080" s="22">
        <v>5</v>
      </c>
      <c r="U4080" s="22">
        <v>1</v>
      </c>
      <c r="V4080" s="22">
        <v>2</v>
      </c>
      <c r="W4080" s="22">
        <v>4</v>
      </c>
      <c r="X4080" s="22">
        <v>3</v>
      </c>
    </row>
    <row r="4081" spans="19:24">
      <c r="S4081" s="22" t="s">
        <v>2134</v>
      </c>
      <c r="T4081" s="22">
        <v>5</v>
      </c>
      <c r="U4081" s="22">
        <v>1</v>
      </c>
      <c r="V4081" s="22">
        <v>2</v>
      </c>
      <c r="W4081" s="22">
        <v>4</v>
      </c>
      <c r="X4081" s="22">
        <v>4</v>
      </c>
    </row>
    <row r="4082" spans="19:24">
      <c r="S4082" s="22" t="s">
        <v>2134</v>
      </c>
      <c r="T4082" s="22">
        <v>5</v>
      </c>
      <c r="U4082" s="22">
        <v>1</v>
      </c>
      <c r="V4082" s="22">
        <v>2</v>
      </c>
      <c r="W4082" s="22">
        <v>5</v>
      </c>
      <c r="X4082" s="22">
        <v>1</v>
      </c>
    </row>
    <row r="4083" spans="19:24">
      <c r="S4083" s="22" t="s">
        <v>2134</v>
      </c>
      <c r="T4083" s="22">
        <v>5</v>
      </c>
      <c r="U4083" s="22">
        <v>1</v>
      </c>
      <c r="V4083" s="22">
        <v>2</v>
      </c>
      <c r="W4083" s="22">
        <v>5</v>
      </c>
      <c r="X4083" s="22">
        <v>2</v>
      </c>
    </row>
    <row r="4084" spans="19:24">
      <c r="S4084" s="22" t="s">
        <v>2134</v>
      </c>
      <c r="T4084" s="22">
        <v>5</v>
      </c>
      <c r="U4084" s="22">
        <v>1</v>
      </c>
      <c r="V4084" s="22">
        <v>2</v>
      </c>
      <c r="W4084" s="22">
        <v>5</v>
      </c>
      <c r="X4084" s="22">
        <v>3</v>
      </c>
    </row>
    <row r="4085" spans="19:24">
      <c r="S4085" s="22" t="s">
        <v>2134</v>
      </c>
      <c r="T4085" s="22">
        <v>5</v>
      </c>
      <c r="U4085" s="22">
        <v>1</v>
      </c>
      <c r="V4085" s="22">
        <v>2</v>
      </c>
      <c r="W4085" s="22">
        <v>5</v>
      </c>
      <c r="X4085" s="22">
        <v>4</v>
      </c>
    </row>
    <row r="4086" spans="19:24">
      <c r="S4086" s="22" t="s">
        <v>2134</v>
      </c>
      <c r="T4086" s="22">
        <v>5</v>
      </c>
      <c r="U4086" s="22">
        <v>1</v>
      </c>
      <c r="V4086" s="22">
        <v>2</v>
      </c>
      <c r="W4086" s="22">
        <v>6</v>
      </c>
      <c r="X4086" s="22">
        <v>1</v>
      </c>
    </row>
    <row r="4087" spans="19:24">
      <c r="S4087" s="22" t="s">
        <v>2134</v>
      </c>
      <c r="T4087" s="22">
        <v>5</v>
      </c>
      <c r="U4087" s="22">
        <v>1</v>
      </c>
      <c r="V4087" s="22">
        <v>2</v>
      </c>
      <c r="W4087" s="22">
        <v>6</v>
      </c>
      <c r="X4087" s="22">
        <v>2</v>
      </c>
    </row>
    <row r="4088" spans="19:24">
      <c r="S4088" s="22" t="s">
        <v>2134</v>
      </c>
      <c r="T4088" s="22">
        <v>5</v>
      </c>
      <c r="U4088" s="22">
        <v>1</v>
      </c>
      <c r="V4088" s="22">
        <v>2</v>
      </c>
      <c r="W4088" s="22">
        <v>6</v>
      </c>
      <c r="X4088" s="22">
        <v>3</v>
      </c>
    </row>
    <row r="4089" spans="19:24">
      <c r="S4089" s="22" t="s">
        <v>2134</v>
      </c>
      <c r="T4089" s="22">
        <v>5</v>
      </c>
      <c r="U4089" s="22">
        <v>1</v>
      </c>
      <c r="V4089" s="22">
        <v>2</v>
      </c>
      <c r="W4089" s="22">
        <v>6</v>
      </c>
      <c r="X4089" s="22">
        <v>4</v>
      </c>
    </row>
    <row r="4090" spans="19:24">
      <c r="S4090" s="22" t="s">
        <v>2134</v>
      </c>
      <c r="T4090" s="22">
        <v>5</v>
      </c>
      <c r="U4090" s="22">
        <v>1</v>
      </c>
      <c r="V4090" s="22">
        <v>2</v>
      </c>
      <c r="W4090" s="22">
        <v>7</v>
      </c>
      <c r="X4090" s="22">
        <v>1</v>
      </c>
    </row>
    <row r="4091" spans="19:24">
      <c r="S4091" s="22" t="s">
        <v>2134</v>
      </c>
      <c r="T4091" s="22">
        <v>5</v>
      </c>
      <c r="U4091" s="22">
        <v>1</v>
      </c>
      <c r="V4091" s="22">
        <v>2</v>
      </c>
      <c r="W4091" s="22">
        <v>7</v>
      </c>
      <c r="X4091" s="22">
        <v>2</v>
      </c>
    </row>
    <row r="4092" spans="19:24">
      <c r="S4092" s="22" t="s">
        <v>2134</v>
      </c>
      <c r="T4092" s="22">
        <v>5</v>
      </c>
      <c r="U4092" s="22">
        <v>1</v>
      </c>
      <c r="V4092" s="22">
        <v>2</v>
      </c>
      <c r="W4092" s="22">
        <v>7</v>
      </c>
      <c r="X4092" s="22">
        <v>3</v>
      </c>
    </row>
    <row r="4093" spans="19:24">
      <c r="S4093" s="22" t="s">
        <v>2134</v>
      </c>
      <c r="T4093" s="22">
        <v>5</v>
      </c>
      <c r="U4093" s="22">
        <v>1</v>
      </c>
      <c r="V4093" s="22">
        <v>2</v>
      </c>
      <c r="W4093" s="22">
        <v>7</v>
      </c>
      <c r="X4093" s="22">
        <v>4</v>
      </c>
    </row>
    <row r="4094" spans="19:24">
      <c r="S4094" s="22" t="s">
        <v>2134</v>
      </c>
      <c r="T4094" s="22">
        <v>5</v>
      </c>
      <c r="U4094" s="22">
        <v>1</v>
      </c>
      <c r="V4094" s="22">
        <v>3</v>
      </c>
      <c r="W4094" s="22">
        <v>1</v>
      </c>
      <c r="X4094" s="22">
        <v>1</v>
      </c>
    </row>
    <row r="4095" spans="19:24">
      <c r="S4095" s="22" t="s">
        <v>2134</v>
      </c>
      <c r="T4095" s="22">
        <v>5</v>
      </c>
      <c r="U4095" s="22">
        <v>1</v>
      </c>
      <c r="V4095" s="22">
        <v>3</v>
      </c>
      <c r="W4095" s="22">
        <v>1</v>
      </c>
      <c r="X4095" s="22">
        <v>2</v>
      </c>
    </row>
    <row r="4096" spans="19:24">
      <c r="S4096" s="22" t="s">
        <v>2134</v>
      </c>
      <c r="T4096" s="22">
        <v>5</v>
      </c>
      <c r="U4096" s="22">
        <v>1</v>
      </c>
      <c r="V4096" s="22">
        <v>3</v>
      </c>
      <c r="W4096" s="22">
        <v>1</v>
      </c>
      <c r="X4096" s="22">
        <v>3</v>
      </c>
    </row>
    <row r="4097" spans="19:24">
      <c r="S4097" s="22" t="s">
        <v>2134</v>
      </c>
      <c r="T4097" s="22">
        <v>5</v>
      </c>
      <c r="U4097" s="22">
        <v>1</v>
      </c>
      <c r="V4097" s="22">
        <v>3</v>
      </c>
      <c r="W4097" s="22">
        <v>1</v>
      </c>
      <c r="X4097" s="22">
        <v>4</v>
      </c>
    </row>
    <row r="4098" spans="19:24">
      <c r="S4098" s="22" t="s">
        <v>2134</v>
      </c>
      <c r="T4098" s="22">
        <v>5</v>
      </c>
      <c r="U4098" s="22">
        <v>1</v>
      </c>
      <c r="V4098" s="22">
        <v>3</v>
      </c>
      <c r="W4098" s="22">
        <v>2</v>
      </c>
      <c r="X4098" s="22">
        <v>1</v>
      </c>
    </row>
    <row r="4099" spans="19:24">
      <c r="S4099" s="22" t="s">
        <v>2134</v>
      </c>
      <c r="T4099" s="22">
        <v>5</v>
      </c>
      <c r="U4099" s="22">
        <v>1</v>
      </c>
      <c r="V4099" s="22">
        <v>3</v>
      </c>
      <c r="W4099" s="22">
        <v>2</v>
      </c>
      <c r="X4099" s="22">
        <v>2</v>
      </c>
    </row>
    <row r="4100" spans="19:24">
      <c r="S4100" s="22" t="s">
        <v>2134</v>
      </c>
      <c r="T4100" s="22">
        <v>5</v>
      </c>
      <c r="U4100" s="22">
        <v>1</v>
      </c>
      <c r="V4100" s="22">
        <v>3</v>
      </c>
      <c r="W4100" s="22">
        <v>2</v>
      </c>
      <c r="X4100" s="22">
        <v>3</v>
      </c>
    </row>
    <row r="4101" spans="19:24">
      <c r="S4101" s="22" t="s">
        <v>2134</v>
      </c>
      <c r="T4101" s="22">
        <v>5</v>
      </c>
      <c r="U4101" s="22">
        <v>1</v>
      </c>
      <c r="V4101" s="22">
        <v>3</v>
      </c>
      <c r="W4101" s="22">
        <v>2</v>
      </c>
      <c r="X4101" s="22">
        <v>4</v>
      </c>
    </row>
    <row r="4102" spans="19:24">
      <c r="S4102" s="22" t="s">
        <v>2134</v>
      </c>
      <c r="T4102" s="22">
        <v>5</v>
      </c>
      <c r="U4102" s="22">
        <v>1</v>
      </c>
      <c r="V4102" s="22">
        <v>3</v>
      </c>
      <c r="W4102" s="22">
        <v>3</v>
      </c>
      <c r="X4102" s="22">
        <v>1</v>
      </c>
    </row>
    <row r="4103" spans="19:24">
      <c r="S4103" s="22" t="s">
        <v>2134</v>
      </c>
      <c r="T4103" s="22">
        <v>5</v>
      </c>
      <c r="U4103" s="22">
        <v>1</v>
      </c>
      <c r="V4103" s="22">
        <v>3</v>
      </c>
      <c r="W4103" s="22">
        <v>3</v>
      </c>
      <c r="X4103" s="22">
        <v>2</v>
      </c>
    </row>
    <row r="4104" spans="19:24">
      <c r="S4104" s="22" t="s">
        <v>2134</v>
      </c>
      <c r="T4104" s="22">
        <v>5</v>
      </c>
      <c r="U4104" s="22">
        <v>1</v>
      </c>
      <c r="V4104" s="22">
        <v>3</v>
      </c>
      <c r="W4104" s="22">
        <v>3</v>
      </c>
      <c r="X4104" s="22">
        <v>3</v>
      </c>
    </row>
    <row r="4105" spans="19:24">
      <c r="S4105" s="22" t="s">
        <v>2134</v>
      </c>
      <c r="T4105" s="22">
        <v>5</v>
      </c>
      <c r="U4105" s="22">
        <v>1</v>
      </c>
      <c r="V4105" s="22">
        <v>3</v>
      </c>
      <c r="W4105" s="22">
        <v>3</v>
      </c>
      <c r="X4105" s="22">
        <v>4</v>
      </c>
    </row>
    <row r="4106" spans="19:24">
      <c r="S4106" s="22" t="s">
        <v>2134</v>
      </c>
      <c r="T4106" s="22">
        <v>5</v>
      </c>
      <c r="U4106" s="22">
        <v>1</v>
      </c>
      <c r="V4106" s="22">
        <v>3</v>
      </c>
      <c r="W4106" s="22">
        <v>4</v>
      </c>
      <c r="X4106" s="22">
        <v>1</v>
      </c>
    </row>
    <row r="4107" spans="19:24">
      <c r="S4107" s="22" t="s">
        <v>2134</v>
      </c>
      <c r="T4107" s="22">
        <v>5</v>
      </c>
      <c r="U4107" s="22">
        <v>1</v>
      </c>
      <c r="V4107" s="22">
        <v>3</v>
      </c>
      <c r="W4107" s="22">
        <v>4</v>
      </c>
      <c r="X4107" s="22">
        <v>2</v>
      </c>
    </row>
    <row r="4108" spans="19:24">
      <c r="S4108" s="22" t="s">
        <v>2134</v>
      </c>
      <c r="T4108" s="22">
        <v>5</v>
      </c>
      <c r="U4108" s="22">
        <v>1</v>
      </c>
      <c r="V4108" s="22">
        <v>3</v>
      </c>
      <c r="W4108" s="22">
        <v>4</v>
      </c>
      <c r="X4108" s="22">
        <v>3</v>
      </c>
    </row>
    <row r="4109" spans="19:24">
      <c r="S4109" s="22" t="s">
        <v>2134</v>
      </c>
      <c r="T4109" s="22">
        <v>5</v>
      </c>
      <c r="U4109" s="22">
        <v>1</v>
      </c>
      <c r="V4109" s="22">
        <v>3</v>
      </c>
      <c r="W4109" s="22">
        <v>4</v>
      </c>
      <c r="X4109" s="22">
        <v>4</v>
      </c>
    </row>
    <row r="4110" spans="19:24">
      <c r="S4110" s="22" t="s">
        <v>2134</v>
      </c>
      <c r="T4110" s="22">
        <v>5</v>
      </c>
      <c r="U4110" s="22">
        <v>1</v>
      </c>
      <c r="V4110" s="22">
        <v>3</v>
      </c>
      <c r="W4110" s="22">
        <v>5</v>
      </c>
      <c r="X4110" s="22">
        <v>1</v>
      </c>
    </row>
    <row r="4111" spans="19:24">
      <c r="S4111" s="22" t="s">
        <v>2134</v>
      </c>
      <c r="T4111" s="22">
        <v>5</v>
      </c>
      <c r="U4111" s="22">
        <v>1</v>
      </c>
      <c r="V4111" s="22">
        <v>3</v>
      </c>
      <c r="W4111" s="22">
        <v>5</v>
      </c>
      <c r="X4111" s="22">
        <v>2</v>
      </c>
    </row>
    <row r="4112" spans="19:24">
      <c r="S4112" s="22" t="s">
        <v>2134</v>
      </c>
      <c r="T4112" s="22">
        <v>5</v>
      </c>
      <c r="U4112" s="22">
        <v>1</v>
      </c>
      <c r="V4112" s="22">
        <v>3</v>
      </c>
      <c r="W4112" s="22">
        <v>5</v>
      </c>
      <c r="X4112" s="22">
        <v>3</v>
      </c>
    </row>
    <row r="4113" spans="19:24">
      <c r="S4113" s="22" t="s">
        <v>2134</v>
      </c>
      <c r="T4113" s="22">
        <v>5</v>
      </c>
      <c r="U4113" s="22">
        <v>1</v>
      </c>
      <c r="V4113" s="22">
        <v>3</v>
      </c>
      <c r="W4113" s="22">
        <v>5</v>
      </c>
      <c r="X4113" s="22">
        <v>4</v>
      </c>
    </row>
    <row r="4114" spans="19:24">
      <c r="S4114" s="22" t="s">
        <v>2134</v>
      </c>
      <c r="T4114" s="22">
        <v>5</v>
      </c>
      <c r="U4114" s="22">
        <v>1</v>
      </c>
      <c r="V4114" s="22">
        <v>3</v>
      </c>
      <c r="W4114" s="22">
        <v>6</v>
      </c>
      <c r="X4114" s="22">
        <v>1</v>
      </c>
    </row>
    <row r="4115" spans="19:24">
      <c r="S4115" s="22" t="s">
        <v>2134</v>
      </c>
      <c r="T4115" s="22">
        <v>5</v>
      </c>
      <c r="U4115" s="22">
        <v>1</v>
      </c>
      <c r="V4115" s="22">
        <v>3</v>
      </c>
      <c r="W4115" s="22">
        <v>6</v>
      </c>
      <c r="X4115" s="22">
        <v>2</v>
      </c>
    </row>
    <row r="4116" spans="19:24">
      <c r="S4116" s="22" t="s">
        <v>2134</v>
      </c>
      <c r="T4116" s="22">
        <v>5</v>
      </c>
      <c r="U4116" s="22">
        <v>1</v>
      </c>
      <c r="V4116" s="22">
        <v>3</v>
      </c>
      <c r="W4116" s="22">
        <v>6</v>
      </c>
      <c r="X4116" s="22">
        <v>3</v>
      </c>
    </row>
    <row r="4117" spans="19:24">
      <c r="S4117" s="22" t="s">
        <v>2134</v>
      </c>
      <c r="T4117" s="22">
        <v>5</v>
      </c>
      <c r="U4117" s="22">
        <v>1</v>
      </c>
      <c r="V4117" s="22">
        <v>3</v>
      </c>
      <c r="W4117" s="22">
        <v>6</v>
      </c>
      <c r="X4117" s="22">
        <v>4</v>
      </c>
    </row>
    <row r="4118" spans="19:24">
      <c r="S4118" s="22" t="s">
        <v>2134</v>
      </c>
      <c r="T4118" s="22">
        <v>5</v>
      </c>
      <c r="U4118" s="22">
        <v>1</v>
      </c>
      <c r="V4118" s="22">
        <v>3</v>
      </c>
      <c r="W4118" s="22">
        <v>7</v>
      </c>
      <c r="X4118" s="22">
        <v>1</v>
      </c>
    </row>
    <row r="4119" spans="19:24">
      <c r="S4119" s="22" t="s">
        <v>2134</v>
      </c>
      <c r="T4119" s="22">
        <v>5</v>
      </c>
      <c r="U4119" s="22">
        <v>1</v>
      </c>
      <c r="V4119" s="22">
        <v>3</v>
      </c>
      <c r="W4119" s="22">
        <v>7</v>
      </c>
      <c r="X4119" s="22">
        <v>2</v>
      </c>
    </row>
    <row r="4120" spans="19:24">
      <c r="S4120" s="22" t="s">
        <v>2134</v>
      </c>
      <c r="T4120" s="22">
        <v>5</v>
      </c>
      <c r="U4120" s="22">
        <v>1</v>
      </c>
      <c r="V4120" s="22">
        <v>3</v>
      </c>
      <c r="W4120" s="22">
        <v>7</v>
      </c>
      <c r="X4120" s="22">
        <v>3</v>
      </c>
    </row>
    <row r="4121" spans="19:24">
      <c r="S4121" s="22" t="s">
        <v>2134</v>
      </c>
      <c r="T4121" s="22">
        <v>5</v>
      </c>
      <c r="U4121" s="22">
        <v>1</v>
      </c>
      <c r="V4121" s="22">
        <v>3</v>
      </c>
      <c r="W4121" s="22">
        <v>7</v>
      </c>
      <c r="X4121" s="22">
        <v>4</v>
      </c>
    </row>
    <row r="4122" spans="19:24">
      <c r="S4122" s="22" t="s">
        <v>2134</v>
      </c>
      <c r="T4122" s="22">
        <v>5</v>
      </c>
      <c r="U4122" s="22">
        <v>1</v>
      </c>
      <c r="V4122" s="22">
        <v>4</v>
      </c>
      <c r="W4122" s="22">
        <v>1</v>
      </c>
      <c r="X4122" s="22">
        <v>1</v>
      </c>
    </row>
    <row r="4123" spans="19:24">
      <c r="S4123" s="22" t="s">
        <v>2134</v>
      </c>
      <c r="T4123" s="22">
        <v>5</v>
      </c>
      <c r="U4123" s="22">
        <v>1</v>
      </c>
      <c r="V4123" s="22">
        <v>4</v>
      </c>
      <c r="W4123" s="22">
        <v>1</v>
      </c>
      <c r="X4123" s="22">
        <v>2</v>
      </c>
    </row>
    <row r="4124" spans="19:24">
      <c r="S4124" s="22" t="s">
        <v>2134</v>
      </c>
      <c r="T4124" s="22">
        <v>5</v>
      </c>
      <c r="U4124" s="22">
        <v>1</v>
      </c>
      <c r="V4124" s="22">
        <v>4</v>
      </c>
      <c r="W4124" s="22">
        <v>1</v>
      </c>
      <c r="X4124" s="22">
        <v>3</v>
      </c>
    </row>
    <row r="4125" spans="19:24">
      <c r="S4125" s="22" t="s">
        <v>2134</v>
      </c>
      <c r="T4125" s="22">
        <v>5</v>
      </c>
      <c r="U4125" s="22">
        <v>1</v>
      </c>
      <c r="V4125" s="22">
        <v>4</v>
      </c>
      <c r="W4125" s="22">
        <v>1</v>
      </c>
      <c r="X4125" s="22">
        <v>4</v>
      </c>
    </row>
    <row r="4126" spans="19:24">
      <c r="S4126" s="22" t="s">
        <v>2134</v>
      </c>
      <c r="T4126" s="22">
        <v>5</v>
      </c>
      <c r="U4126" s="22">
        <v>1</v>
      </c>
      <c r="V4126" s="22">
        <v>4</v>
      </c>
      <c r="W4126" s="22">
        <v>2</v>
      </c>
      <c r="X4126" s="22">
        <v>1</v>
      </c>
    </row>
    <row r="4127" spans="19:24">
      <c r="S4127" s="22" t="s">
        <v>2134</v>
      </c>
      <c r="T4127" s="22">
        <v>5</v>
      </c>
      <c r="U4127" s="22">
        <v>1</v>
      </c>
      <c r="V4127" s="22">
        <v>4</v>
      </c>
      <c r="W4127" s="22">
        <v>2</v>
      </c>
      <c r="X4127" s="22">
        <v>2</v>
      </c>
    </row>
    <row r="4128" spans="19:24">
      <c r="S4128" s="22" t="s">
        <v>2134</v>
      </c>
      <c r="T4128" s="22">
        <v>5</v>
      </c>
      <c r="U4128" s="22">
        <v>1</v>
      </c>
      <c r="V4128" s="22">
        <v>4</v>
      </c>
      <c r="W4128" s="22">
        <v>2</v>
      </c>
      <c r="X4128" s="22">
        <v>3</v>
      </c>
    </row>
    <row r="4129" spans="19:24">
      <c r="S4129" s="22" t="s">
        <v>2134</v>
      </c>
      <c r="T4129" s="22">
        <v>5</v>
      </c>
      <c r="U4129" s="22">
        <v>1</v>
      </c>
      <c r="V4129" s="22">
        <v>4</v>
      </c>
      <c r="W4129" s="22">
        <v>2</v>
      </c>
      <c r="X4129" s="22">
        <v>4</v>
      </c>
    </row>
    <row r="4130" spans="19:24">
      <c r="S4130" s="22" t="s">
        <v>2134</v>
      </c>
      <c r="T4130" s="22">
        <v>5</v>
      </c>
      <c r="U4130" s="22">
        <v>1</v>
      </c>
      <c r="V4130" s="22">
        <v>4</v>
      </c>
      <c r="W4130" s="22">
        <v>3</v>
      </c>
      <c r="X4130" s="22">
        <v>1</v>
      </c>
    </row>
    <row r="4131" spans="19:24">
      <c r="S4131" s="22" t="s">
        <v>2134</v>
      </c>
      <c r="T4131" s="22">
        <v>5</v>
      </c>
      <c r="U4131" s="22">
        <v>1</v>
      </c>
      <c r="V4131" s="22">
        <v>4</v>
      </c>
      <c r="W4131" s="22">
        <v>3</v>
      </c>
      <c r="X4131" s="22">
        <v>2</v>
      </c>
    </row>
    <row r="4132" spans="19:24">
      <c r="S4132" s="22" t="s">
        <v>2134</v>
      </c>
      <c r="T4132" s="22">
        <v>5</v>
      </c>
      <c r="U4132" s="22">
        <v>1</v>
      </c>
      <c r="V4132" s="22">
        <v>4</v>
      </c>
      <c r="W4132" s="22">
        <v>3</v>
      </c>
      <c r="X4132" s="22">
        <v>3</v>
      </c>
    </row>
    <row r="4133" spans="19:24">
      <c r="S4133" s="22" t="s">
        <v>2134</v>
      </c>
      <c r="T4133" s="22">
        <v>5</v>
      </c>
      <c r="U4133" s="22">
        <v>1</v>
      </c>
      <c r="V4133" s="22">
        <v>4</v>
      </c>
      <c r="W4133" s="22">
        <v>3</v>
      </c>
      <c r="X4133" s="22">
        <v>4</v>
      </c>
    </row>
    <row r="4134" spans="19:24">
      <c r="S4134" s="22" t="s">
        <v>2134</v>
      </c>
      <c r="T4134" s="22">
        <v>5</v>
      </c>
      <c r="U4134" s="22">
        <v>1</v>
      </c>
      <c r="V4134" s="22">
        <v>4</v>
      </c>
      <c r="W4134" s="22">
        <v>4</v>
      </c>
      <c r="X4134" s="22">
        <v>1</v>
      </c>
    </row>
    <row r="4135" spans="19:24">
      <c r="S4135" s="22" t="s">
        <v>2134</v>
      </c>
      <c r="T4135" s="22">
        <v>5</v>
      </c>
      <c r="U4135" s="22">
        <v>1</v>
      </c>
      <c r="V4135" s="22">
        <v>4</v>
      </c>
      <c r="W4135" s="22">
        <v>4</v>
      </c>
      <c r="X4135" s="22">
        <v>2</v>
      </c>
    </row>
    <row r="4136" spans="19:24">
      <c r="S4136" s="22" t="s">
        <v>2134</v>
      </c>
      <c r="T4136" s="22">
        <v>5</v>
      </c>
      <c r="U4136" s="22">
        <v>1</v>
      </c>
      <c r="V4136" s="22">
        <v>4</v>
      </c>
      <c r="W4136" s="22">
        <v>4</v>
      </c>
      <c r="X4136" s="22">
        <v>3</v>
      </c>
    </row>
    <row r="4137" spans="19:24">
      <c r="S4137" s="22" t="s">
        <v>2134</v>
      </c>
      <c r="T4137" s="22">
        <v>5</v>
      </c>
      <c r="U4137" s="22">
        <v>1</v>
      </c>
      <c r="V4137" s="22">
        <v>4</v>
      </c>
      <c r="W4137" s="22">
        <v>4</v>
      </c>
      <c r="X4137" s="22">
        <v>4</v>
      </c>
    </row>
    <row r="4138" spans="19:24">
      <c r="S4138" s="22" t="s">
        <v>2134</v>
      </c>
      <c r="T4138" s="22">
        <v>5</v>
      </c>
      <c r="U4138" s="22">
        <v>1</v>
      </c>
      <c r="V4138" s="22">
        <v>4</v>
      </c>
      <c r="W4138" s="22">
        <v>5</v>
      </c>
      <c r="X4138" s="22">
        <v>1</v>
      </c>
    </row>
    <row r="4139" spans="19:24">
      <c r="S4139" s="22" t="s">
        <v>2134</v>
      </c>
      <c r="T4139" s="22">
        <v>5</v>
      </c>
      <c r="U4139" s="22">
        <v>1</v>
      </c>
      <c r="V4139" s="22">
        <v>4</v>
      </c>
      <c r="W4139" s="22">
        <v>5</v>
      </c>
      <c r="X4139" s="22">
        <v>2</v>
      </c>
    </row>
    <row r="4140" spans="19:24">
      <c r="S4140" s="22" t="s">
        <v>2134</v>
      </c>
      <c r="T4140" s="22">
        <v>5</v>
      </c>
      <c r="U4140" s="22">
        <v>1</v>
      </c>
      <c r="V4140" s="22">
        <v>4</v>
      </c>
      <c r="W4140" s="22">
        <v>5</v>
      </c>
      <c r="X4140" s="22">
        <v>3</v>
      </c>
    </row>
    <row r="4141" spans="19:24">
      <c r="S4141" s="22" t="s">
        <v>2134</v>
      </c>
      <c r="T4141" s="22">
        <v>5</v>
      </c>
      <c r="U4141" s="22">
        <v>1</v>
      </c>
      <c r="V4141" s="22">
        <v>4</v>
      </c>
      <c r="W4141" s="22">
        <v>5</v>
      </c>
      <c r="X4141" s="22">
        <v>4</v>
      </c>
    </row>
    <row r="4142" spans="19:24">
      <c r="S4142" s="22" t="s">
        <v>2134</v>
      </c>
      <c r="T4142" s="22">
        <v>5</v>
      </c>
      <c r="U4142" s="22">
        <v>1</v>
      </c>
      <c r="V4142" s="22">
        <v>4</v>
      </c>
      <c r="W4142" s="22">
        <v>6</v>
      </c>
      <c r="X4142" s="22">
        <v>1</v>
      </c>
    </row>
    <row r="4143" spans="19:24">
      <c r="S4143" s="22" t="s">
        <v>2134</v>
      </c>
      <c r="T4143" s="22">
        <v>5</v>
      </c>
      <c r="U4143" s="22">
        <v>1</v>
      </c>
      <c r="V4143" s="22">
        <v>4</v>
      </c>
      <c r="W4143" s="22">
        <v>6</v>
      </c>
      <c r="X4143" s="22">
        <v>2</v>
      </c>
    </row>
    <row r="4144" spans="19:24">
      <c r="S4144" s="22" t="s">
        <v>2134</v>
      </c>
      <c r="T4144" s="22">
        <v>5</v>
      </c>
      <c r="U4144" s="22">
        <v>1</v>
      </c>
      <c r="V4144" s="22">
        <v>4</v>
      </c>
      <c r="W4144" s="22">
        <v>6</v>
      </c>
      <c r="X4144" s="22">
        <v>3</v>
      </c>
    </row>
    <row r="4145" spans="19:24">
      <c r="S4145" s="22" t="s">
        <v>2134</v>
      </c>
      <c r="T4145" s="22">
        <v>5</v>
      </c>
      <c r="U4145" s="22">
        <v>1</v>
      </c>
      <c r="V4145" s="22">
        <v>4</v>
      </c>
      <c r="W4145" s="22">
        <v>6</v>
      </c>
      <c r="X4145" s="22">
        <v>4</v>
      </c>
    </row>
    <row r="4146" spans="19:24">
      <c r="S4146" s="22" t="s">
        <v>2134</v>
      </c>
      <c r="T4146" s="22">
        <v>5</v>
      </c>
      <c r="U4146" s="22">
        <v>1</v>
      </c>
      <c r="V4146" s="22">
        <v>4</v>
      </c>
      <c r="W4146" s="22">
        <v>7</v>
      </c>
      <c r="X4146" s="22">
        <v>1</v>
      </c>
    </row>
    <row r="4147" spans="19:24">
      <c r="S4147" s="22" t="s">
        <v>2134</v>
      </c>
      <c r="T4147" s="22">
        <v>5</v>
      </c>
      <c r="U4147" s="22">
        <v>1</v>
      </c>
      <c r="V4147" s="22">
        <v>4</v>
      </c>
      <c r="W4147" s="22">
        <v>7</v>
      </c>
      <c r="X4147" s="22">
        <v>2</v>
      </c>
    </row>
    <row r="4148" spans="19:24">
      <c r="S4148" s="22" t="s">
        <v>2134</v>
      </c>
      <c r="T4148" s="22">
        <v>5</v>
      </c>
      <c r="U4148" s="22">
        <v>1</v>
      </c>
      <c r="V4148" s="22">
        <v>4</v>
      </c>
      <c r="W4148" s="22">
        <v>7</v>
      </c>
      <c r="X4148" s="22">
        <v>3</v>
      </c>
    </row>
    <row r="4149" spans="19:24">
      <c r="S4149" s="22" t="s">
        <v>2134</v>
      </c>
      <c r="T4149" s="22">
        <v>5</v>
      </c>
      <c r="U4149" s="22">
        <v>1</v>
      </c>
      <c r="V4149" s="22">
        <v>4</v>
      </c>
      <c r="W4149" s="22">
        <v>7</v>
      </c>
      <c r="X4149" s="22">
        <v>4</v>
      </c>
    </row>
    <row r="4150" spans="19:24">
      <c r="S4150" s="22" t="s">
        <v>2134</v>
      </c>
      <c r="T4150" s="22">
        <v>5</v>
      </c>
      <c r="U4150" s="22">
        <v>1</v>
      </c>
      <c r="V4150" s="22">
        <v>5</v>
      </c>
      <c r="W4150" s="22">
        <v>1</v>
      </c>
      <c r="X4150" s="22">
        <v>1</v>
      </c>
    </row>
    <row r="4151" spans="19:24">
      <c r="S4151" s="22" t="s">
        <v>2134</v>
      </c>
      <c r="T4151" s="22">
        <v>5</v>
      </c>
      <c r="U4151" s="22">
        <v>1</v>
      </c>
      <c r="V4151" s="22">
        <v>5</v>
      </c>
      <c r="W4151" s="22">
        <v>1</v>
      </c>
      <c r="X4151" s="22">
        <v>2</v>
      </c>
    </row>
    <row r="4152" spans="19:24">
      <c r="S4152" s="22" t="s">
        <v>2134</v>
      </c>
      <c r="T4152" s="22">
        <v>5</v>
      </c>
      <c r="U4152" s="22">
        <v>1</v>
      </c>
      <c r="V4152" s="22">
        <v>5</v>
      </c>
      <c r="W4152" s="22">
        <v>1</v>
      </c>
      <c r="X4152" s="22">
        <v>3</v>
      </c>
    </row>
    <row r="4153" spans="19:24">
      <c r="S4153" s="22" t="s">
        <v>2134</v>
      </c>
      <c r="T4153" s="22">
        <v>5</v>
      </c>
      <c r="U4153" s="22">
        <v>1</v>
      </c>
      <c r="V4153" s="22">
        <v>5</v>
      </c>
      <c r="W4153" s="22">
        <v>1</v>
      </c>
      <c r="X4153" s="22">
        <v>4</v>
      </c>
    </row>
    <row r="4154" spans="19:24">
      <c r="S4154" s="22" t="s">
        <v>2134</v>
      </c>
      <c r="T4154" s="22">
        <v>5</v>
      </c>
      <c r="U4154" s="22">
        <v>1</v>
      </c>
      <c r="V4154" s="22">
        <v>5</v>
      </c>
      <c r="W4154" s="22">
        <v>2</v>
      </c>
      <c r="X4154" s="22">
        <v>1</v>
      </c>
    </row>
    <row r="4155" spans="19:24">
      <c r="S4155" s="22" t="s">
        <v>2134</v>
      </c>
      <c r="T4155" s="22">
        <v>5</v>
      </c>
      <c r="U4155" s="22">
        <v>1</v>
      </c>
      <c r="V4155" s="22">
        <v>5</v>
      </c>
      <c r="W4155" s="22">
        <v>2</v>
      </c>
      <c r="X4155" s="22">
        <v>2</v>
      </c>
    </row>
    <row r="4156" spans="19:24">
      <c r="S4156" s="22" t="s">
        <v>2134</v>
      </c>
      <c r="T4156" s="22">
        <v>5</v>
      </c>
      <c r="U4156" s="22">
        <v>1</v>
      </c>
      <c r="V4156" s="22">
        <v>5</v>
      </c>
      <c r="W4156" s="22">
        <v>2</v>
      </c>
      <c r="X4156" s="22">
        <v>3</v>
      </c>
    </row>
    <row r="4157" spans="19:24">
      <c r="S4157" s="22" t="s">
        <v>2134</v>
      </c>
      <c r="T4157" s="22">
        <v>5</v>
      </c>
      <c r="U4157" s="22">
        <v>1</v>
      </c>
      <c r="V4157" s="22">
        <v>5</v>
      </c>
      <c r="W4157" s="22">
        <v>2</v>
      </c>
      <c r="X4157" s="22">
        <v>4</v>
      </c>
    </row>
    <row r="4158" spans="19:24">
      <c r="S4158" s="22" t="s">
        <v>2134</v>
      </c>
      <c r="T4158" s="22">
        <v>5</v>
      </c>
      <c r="U4158" s="22">
        <v>1</v>
      </c>
      <c r="V4158" s="22">
        <v>5</v>
      </c>
      <c r="W4158" s="22">
        <v>3</v>
      </c>
      <c r="X4158" s="22">
        <v>1</v>
      </c>
    </row>
    <row r="4159" spans="19:24">
      <c r="S4159" s="22" t="s">
        <v>2134</v>
      </c>
      <c r="T4159" s="22">
        <v>5</v>
      </c>
      <c r="U4159" s="22">
        <v>1</v>
      </c>
      <c r="V4159" s="22">
        <v>5</v>
      </c>
      <c r="W4159" s="22">
        <v>3</v>
      </c>
      <c r="X4159" s="22">
        <v>2</v>
      </c>
    </row>
    <row r="4160" spans="19:24">
      <c r="S4160" s="22" t="s">
        <v>2134</v>
      </c>
      <c r="T4160" s="22">
        <v>5</v>
      </c>
      <c r="U4160" s="22">
        <v>1</v>
      </c>
      <c r="V4160" s="22">
        <v>5</v>
      </c>
      <c r="W4160" s="22">
        <v>3</v>
      </c>
      <c r="X4160" s="22">
        <v>3</v>
      </c>
    </row>
    <row r="4161" spans="19:24">
      <c r="S4161" s="22" t="s">
        <v>2134</v>
      </c>
      <c r="T4161" s="22">
        <v>5</v>
      </c>
      <c r="U4161" s="22">
        <v>1</v>
      </c>
      <c r="V4161" s="22">
        <v>5</v>
      </c>
      <c r="W4161" s="22">
        <v>3</v>
      </c>
      <c r="X4161" s="22">
        <v>4</v>
      </c>
    </row>
    <row r="4162" spans="19:24">
      <c r="S4162" s="22" t="s">
        <v>2134</v>
      </c>
      <c r="T4162" s="22">
        <v>5</v>
      </c>
      <c r="U4162" s="22">
        <v>1</v>
      </c>
      <c r="V4162" s="22">
        <v>5</v>
      </c>
      <c r="W4162" s="22">
        <v>4</v>
      </c>
      <c r="X4162" s="22">
        <v>1</v>
      </c>
    </row>
    <row r="4163" spans="19:24">
      <c r="S4163" s="22" t="s">
        <v>2134</v>
      </c>
      <c r="T4163" s="22">
        <v>5</v>
      </c>
      <c r="U4163" s="22">
        <v>1</v>
      </c>
      <c r="V4163" s="22">
        <v>5</v>
      </c>
      <c r="W4163" s="22">
        <v>4</v>
      </c>
      <c r="X4163" s="22">
        <v>2</v>
      </c>
    </row>
    <row r="4164" spans="19:24">
      <c r="S4164" s="22" t="s">
        <v>2134</v>
      </c>
      <c r="T4164" s="22">
        <v>5</v>
      </c>
      <c r="U4164" s="22">
        <v>1</v>
      </c>
      <c r="V4164" s="22">
        <v>5</v>
      </c>
      <c r="W4164" s="22">
        <v>4</v>
      </c>
      <c r="X4164" s="22">
        <v>3</v>
      </c>
    </row>
    <row r="4165" spans="19:24">
      <c r="S4165" s="22" t="s">
        <v>2134</v>
      </c>
      <c r="T4165" s="22">
        <v>5</v>
      </c>
      <c r="U4165" s="22">
        <v>1</v>
      </c>
      <c r="V4165" s="22">
        <v>5</v>
      </c>
      <c r="W4165" s="22">
        <v>4</v>
      </c>
      <c r="X4165" s="22">
        <v>4</v>
      </c>
    </row>
    <row r="4166" spans="19:24">
      <c r="S4166" s="22" t="s">
        <v>2134</v>
      </c>
      <c r="T4166" s="22">
        <v>5</v>
      </c>
      <c r="U4166" s="22">
        <v>1</v>
      </c>
      <c r="V4166" s="22">
        <v>5</v>
      </c>
      <c r="W4166" s="22">
        <v>5</v>
      </c>
      <c r="X4166" s="22">
        <v>1</v>
      </c>
    </row>
    <row r="4167" spans="19:24">
      <c r="S4167" s="22" t="s">
        <v>2134</v>
      </c>
      <c r="T4167" s="22">
        <v>5</v>
      </c>
      <c r="U4167" s="22">
        <v>1</v>
      </c>
      <c r="V4167" s="22">
        <v>5</v>
      </c>
      <c r="W4167" s="22">
        <v>5</v>
      </c>
      <c r="X4167" s="22">
        <v>2</v>
      </c>
    </row>
    <row r="4168" spans="19:24">
      <c r="S4168" s="22" t="s">
        <v>2134</v>
      </c>
      <c r="T4168" s="22">
        <v>5</v>
      </c>
      <c r="U4168" s="22">
        <v>1</v>
      </c>
      <c r="V4168" s="22">
        <v>5</v>
      </c>
      <c r="W4168" s="22">
        <v>5</v>
      </c>
      <c r="X4168" s="22">
        <v>3</v>
      </c>
    </row>
    <row r="4169" spans="19:24">
      <c r="S4169" s="22" t="s">
        <v>2134</v>
      </c>
      <c r="T4169" s="22">
        <v>5</v>
      </c>
      <c r="U4169" s="22">
        <v>1</v>
      </c>
      <c r="V4169" s="22">
        <v>5</v>
      </c>
      <c r="W4169" s="22">
        <v>5</v>
      </c>
      <c r="X4169" s="22">
        <v>4</v>
      </c>
    </row>
    <row r="4170" spans="19:24">
      <c r="S4170" s="22" t="s">
        <v>2134</v>
      </c>
      <c r="T4170" s="22">
        <v>5</v>
      </c>
      <c r="U4170" s="22">
        <v>1</v>
      </c>
      <c r="V4170" s="22">
        <v>5</v>
      </c>
      <c r="W4170" s="22">
        <v>6</v>
      </c>
      <c r="X4170" s="22">
        <v>1</v>
      </c>
    </row>
    <row r="4171" spans="19:24">
      <c r="S4171" s="22" t="s">
        <v>2134</v>
      </c>
      <c r="T4171" s="22">
        <v>5</v>
      </c>
      <c r="U4171" s="22">
        <v>1</v>
      </c>
      <c r="V4171" s="22">
        <v>5</v>
      </c>
      <c r="W4171" s="22">
        <v>6</v>
      </c>
      <c r="X4171" s="22">
        <v>2</v>
      </c>
    </row>
    <row r="4172" spans="19:24">
      <c r="S4172" s="22" t="s">
        <v>2134</v>
      </c>
      <c r="T4172" s="22">
        <v>5</v>
      </c>
      <c r="U4172" s="22">
        <v>1</v>
      </c>
      <c r="V4172" s="22">
        <v>5</v>
      </c>
      <c r="W4172" s="22">
        <v>6</v>
      </c>
      <c r="X4172" s="22">
        <v>3</v>
      </c>
    </row>
    <row r="4173" spans="19:24">
      <c r="S4173" s="22" t="s">
        <v>2134</v>
      </c>
      <c r="T4173" s="22">
        <v>5</v>
      </c>
      <c r="U4173" s="22">
        <v>1</v>
      </c>
      <c r="V4173" s="22">
        <v>5</v>
      </c>
      <c r="W4173" s="22">
        <v>6</v>
      </c>
      <c r="X4173" s="22">
        <v>4</v>
      </c>
    </row>
    <row r="4174" spans="19:24">
      <c r="S4174" s="22" t="s">
        <v>2134</v>
      </c>
      <c r="T4174" s="22">
        <v>5</v>
      </c>
      <c r="U4174" s="22">
        <v>1</v>
      </c>
      <c r="V4174" s="22">
        <v>5</v>
      </c>
      <c r="W4174" s="22">
        <v>7</v>
      </c>
      <c r="X4174" s="22">
        <v>1</v>
      </c>
    </row>
    <row r="4175" spans="19:24">
      <c r="S4175" s="22" t="s">
        <v>2134</v>
      </c>
      <c r="T4175" s="22">
        <v>5</v>
      </c>
      <c r="U4175" s="22">
        <v>1</v>
      </c>
      <c r="V4175" s="22">
        <v>5</v>
      </c>
      <c r="W4175" s="22">
        <v>7</v>
      </c>
      <c r="X4175" s="22">
        <v>2</v>
      </c>
    </row>
    <row r="4176" spans="19:24">
      <c r="S4176" s="22" t="s">
        <v>2134</v>
      </c>
      <c r="T4176" s="22">
        <v>5</v>
      </c>
      <c r="U4176" s="22">
        <v>1</v>
      </c>
      <c r="V4176" s="22">
        <v>5</v>
      </c>
      <c r="W4176" s="22">
        <v>7</v>
      </c>
      <c r="X4176" s="22">
        <v>3</v>
      </c>
    </row>
    <row r="4177" spans="19:24">
      <c r="S4177" s="22" t="s">
        <v>2134</v>
      </c>
      <c r="T4177" s="22">
        <v>5</v>
      </c>
      <c r="U4177" s="22">
        <v>1</v>
      </c>
      <c r="V4177" s="22">
        <v>5</v>
      </c>
      <c r="W4177" s="22">
        <v>7</v>
      </c>
      <c r="X4177" s="22">
        <v>4</v>
      </c>
    </row>
    <row r="4178" spans="19:24">
      <c r="S4178" s="22" t="s">
        <v>2134</v>
      </c>
      <c r="T4178" s="22">
        <v>5</v>
      </c>
      <c r="U4178" s="22">
        <v>1</v>
      </c>
      <c r="V4178" s="22">
        <v>6</v>
      </c>
      <c r="W4178" s="22">
        <v>1</v>
      </c>
      <c r="X4178" s="22">
        <v>1</v>
      </c>
    </row>
    <row r="4179" spans="19:24">
      <c r="S4179" s="22" t="s">
        <v>2134</v>
      </c>
      <c r="T4179" s="22">
        <v>5</v>
      </c>
      <c r="U4179" s="22">
        <v>1</v>
      </c>
      <c r="V4179" s="22">
        <v>6</v>
      </c>
      <c r="W4179" s="22">
        <v>1</v>
      </c>
      <c r="X4179" s="22">
        <v>2</v>
      </c>
    </row>
    <row r="4180" spans="19:24">
      <c r="S4180" s="22" t="s">
        <v>2134</v>
      </c>
      <c r="T4180" s="22">
        <v>5</v>
      </c>
      <c r="U4180" s="22">
        <v>1</v>
      </c>
      <c r="V4180" s="22">
        <v>6</v>
      </c>
      <c r="W4180" s="22">
        <v>1</v>
      </c>
      <c r="X4180" s="22">
        <v>3</v>
      </c>
    </row>
    <row r="4181" spans="19:24">
      <c r="S4181" s="22" t="s">
        <v>2134</v>
      </c>
      <c r="T4181" s="22">
        <v>5</v>
      </c>
      <c r="U4181" s="22">
        <v>1</v>
      </c>
      <c r="V4181" s="22">
        <v>6</v>
      </c>
      <c r="W4181" s="22">
        <v>1</v>
      </c>
      <c r="X4181" s="22">
        <v>4</v>
      </c>
    </row>
    <row r="4182" spans="19:24">
      <c r="S4182" s="22" t="s">
        <v>2134</v>
      </c>
      <c r="T4182" s="22">
        <v>5</v>
      </c>
      <c r="U4182" s="22">
        <v>1</v>
      </c>
      <c r="V4182" s="22">
        <v>6</v>
      </c>
      <c r="W4182" s="22">
        <v>2</v>
      </c>
      <c r="X4182" s="22">
        <v>1</v>
      </c>
    </row>
    <row r="4183" spans="19:24">
      <c r="S4183" s="22" t="s">
        <v>2134</v>
      </c>
      <c r="T4183" s="22">
        <v>5</v>
      </c>
      <c r="U4183" s="22">
        <v>1</v>
      </c>
      <c r="V4183" s="22">
        <v>6</v>
      </c>
      <c r="W4183" s="22">
        <v>2</v>
      </c>
      <c r="X4183" s="22">
        <v>2</v>
      </c>
    </row>
    <row r="4184" spans="19:24">
      <c r="S4184" s="22" t="s">
        <v>2134</v>
      </c>
      <c r="T4184" s="22">
        <v>5</v>
      </c>
      <c r="U4184" s="22">
        <v>1</v>
      </c>
      <c r="V4184" s="22">
        <v>6</v>
      </c>
      <c r="W4184" s="22">
        <v>2</v>
      </c>
      <c r="X4184" s="22">
        <v>3</v>
      </c>
    </row>
    <row r="4185" spans="19:24">
      <c r="S4185" s="22" t="s">
        <v>2134</v>
      </c>
      <c r="T4185" s="22">
        <v>5</v>
      </c>
      <c r="U4185" s="22">
        <v>1</v>
      </c>
      <c r="V4185" s="22">
        <v>6</v>
      </c>
      <c r="W4185" s="22">
        <v>2</v>
      </c>
      <c r="X4185" s="22">
        <v>4</v>
      </c>
    </row>
    <row r="4186" spans="19:24">
      <c r="S4186" s="22" t="s">
        <v>2134</v>
      </c>
      <c r="T4186" s="22">
        <v>5</v>
      </c>
      <c r="U4186" s="22">
        <v>1</v>
      </c>
      <c r="V4186" s="22">
        <v>6</v>
      </c>
      <c r="W4186" s="22">
        <v>3</v>
      </c>
      <c r="X4186" s="22">
        <v>1</v>
      </c>
    </row>
    <row r="4187" spans="19:24">
      <c r="S4187" s="22" t="s">
        <v>2134</v>
      </c>
      <c r="T4187" s="22">
        <v>5</v>
      </c>
      <c r="U4187" s="22">
        <v>1</v>
      </c>
      <c r="V4187" s="22">
        <v>6</v>
      </c>
      <c r="W4187" s="22">
        <v>3</v>
      </c>
      <c r="X4187" s="22">
        <v>2</v>
      </c>
    </row>
    <row r="4188" spans="19:24">
      <c r="S4188" s="22" t="s">
        <v>2134</v>
      </c>
      <c r="T4188" s="22">
        <v>5</v>
      </c>
      <c r="U4188" s="22">
        <v>1</v>
      </c>
      <c r="V4188" s="22">
        <v>6</v>
      </c>
      <c r="W4188" s="22">
        <v>3</v>
      </c>
      <c r="X4188" s="22">
        <v>3</v>
      </c>
    </row>
    <row r="4189" spans="19:24">
      <c r="S4189" s="22" t="s">
        <v>2134</v>
      </c>
      <c r="T4189" s="22">
        <v>5</v>
      </c>
      <c r="U4189" s="22">
        <v>1</v>
      </c>
      <c r="V4189" s="22">
        <v>6</v>
      </c>
      <c r="W4189" s="22">
        <v>3</v>
      </c>
      <c r="X4189" s="22">
        <v>4</v>
      </c>
    </row>
    <row r="4190" spans="19:24">
      <c r="S4190" s="22" t="s">
        <v>2134</v>
      </c>
      <c r="T4190" s="22">
        <v>5</v>
      </c>
      <c r="U4190" s="22">
        <v>1</v>
      </c>
      <c r="V4190" s="22">
        <v>6</v>
      </c>
      <c r="W4190" s="22">
        <v>4</v>
      </c>
      <c r="X4190" s="22">
        <v>1</v>
      </c>
    </row>
    <row r="4191" spans="19:24">
      <c r="S4191" s="22" t="s">
        <v>2134</v>
      </c>
      <c r="T4191" s="22">
        <v>5</v>
      </c>
      <c r="U4191" s="22">
        <v>1</v>
      </c>
      <c r="V4191" s="22">
        <v>6</v>
      </c>
      <c r="W4191" s="22">
        <v>4</v>
      </c>
      <c r="X4191" s="22">
        <v>2</v>
      </c>
    </row>
    <row r="4192" spans="19:24">
      <c r="S4192" s="22" t="s">
        <v>2134</v>
      </c>
      <c r="T4192" s="22">
        <v>5</v>
      </c>
      <c r="U4192" s="22">
        <v>1</v>
      </c>
      <c r="V4192" s="22">
        <v>6</v>
      </c>
      <c r="W4192" s="22">
        <v>4</v>
      </c>
      <c r="X4192" s="22">
        <v>3</v>
      </c>
    </row>
    <row r="4193" spans="19:24">
      <c r="S4193" s="22" t="s">
        <v>2134</v>
      </c>
      <c r="T4193" s="22">
        <v>5</v>
      </c>
      <c r="U4193" s="22">
        <v>1</v>
      </c>
      <c r="V4193" s="22">
        <v>6</v>
      </c>
      <c r="W4193" s="22">
        <v>4</v>
      </c>
      <c r="X4193" s="22">
        <v>4</v>
      </c>
    </row>
    <row r="4194" spans="19:24">
      <c r="S4194" s="22" t="s">
        <v>2134</v>
      </c>
      <c r="T4194" s="22">
        <v>5</v>
      </c>
      <c r="U4194" s="22">
        <v>1</v>
      </c>
      <c r="V4194" s="22">
        <v>6</v>
      </c>
      <c r="W4194" s="22">
        <v>5</v>
      </c>
      <c r="X4194" s="22">
        <v>1</v>
      </c>
    </row>
    <row r="4195" spans="19:24">
      <c r="S4195" s="22" t="s">
        <v>2134</v>
      </c>
      <c r="T4195" s="22">
        <v>5</v>
      </c>
      <c r="U4195" s="22">
        <v>1</v>
      </c>
      <c r="V4195" s="22">
        <v>6</v>
      </c>
      <c r="W4195" s="22">
        <v>5</v>
      </c>
      <c r="X4195" s="22">
        <v>2</v>
      </c>
    </row>
    <row r="4196" spans="19:24">
      <c r="S4196" s="22" t="s">
        <v>2134</v>
      </c>
      <c r="T4196" s="22">
        <v>5</v>
      </c>
      <c r="U4196" s="22">
        <v>1</v>
      </c>
      <c r="V4196" s="22">
        <v>6</v>
      </c>
      <c r="W4196" s="22">
        <v>5</v>
      </c>
      <c r="X4196" s="22">
        <v>3</v>
      </c>
    </row>
    <row r="4197" spans="19:24">
      <c r="S4197" s="22" t="s">
        <v>2134</v>
      </c>
      <c r="T4197" s="22">
        <v>5</v>
      </c>
      <c r="U4197" s="22">
        <v>1</v>
      </c>
      <c r="V4197" s="22">
        <v>6</v>
      </c>
      <c r="W4197" s="22">
        <v>5</v>
      </c>
      <c r="X4197" s="22">
        <v>4</v>
      </c>
    </row>
    <row r="4198" spans="19:24">
      <c r="S4198" s="22" t="s">
        <v>2134</v>
      </c>
      <c r="T4198" s="22">
        <v>5</v>
      </c>
      <c r="U4198" s="22">
        <v>1</v>
      </c>
      <c r="V4198" s="22">
        <v>6</v>
      </c>
      <c r="W4198" s="22">
        <v>6</v>
      </c>
      <c r="X4198" s="22">
        <v>1</v>
      </c>
    </row>
    <row r="4199" spans="19:24">
      <c r="S4199" s="22" t="s">
        <v>2134</v>
      </c>
      <c r="T4199" s="22">
        <v>5</v>
      </c>
      <c r="U4199" s="22">
        <v>1</v>
      </c>
      <c r="V4199" s="22">
        <v>6</v>
      </c>
      <c r="W4199" s="22">
        <v>6</v>
      </c>
      <c r="X4199" s="22">
        <v>2</v>
      </c>
    </row>
    <row r="4200" spans="19:24">
      <c r="S4200" s="22" t="s">
        <v>2134</v>
      </c>
      <c r="T4200" s="22">
        <v>5</v>
      </c>
      <c r="U4200" s="22">
        <v>1</v>
      </c>
      <c r="V4200" s="22">
        <v>6</v>
      </c>
      <c r="W4200" s="22">
        <v>6</v>
      </c>
      <c r="X4200" s="22">
        <v>3</v>
      </c>
    </row>
    <row r="4201" spans="19:24">
      <c r="S4201" s="22" t="s">
        <v>2134</v>
      </c>
      <c r="T4201" s="22">
        <v>5</v>
      </c>
      <c r="U4201" s="22">
        <v>1</v>
      </c>
      <c r="V4201" s="22">
        <v>6</v>
      </c>
      <c r="W4201" s="22">
        <v>6</v>
      </c>
      <c r="X4201" s="22">
        <v>4</v>
      </c>
    </row>
    <row r="4202" spans="19:24">
      <c r="S4202" s="22" t="s">
        <v>2134</v>
      </c>
      <c r="T4202" s="22">
        <v>5</v>
      </c>
      <c r="U4202" s="22">
        <v>1</v>
      </c>
      <c r="V4202" s="22">
        <v>6</v>
      </c>
      <c r="W4202" s="22">
        <v>7</v>
      </c>
      <c r="X4202" s="22">
        <v>1</v>
      </c>
    </row>
    <row r="4203" spans="19:24">
      <c r="S4203" s="22" t="s">
        <v>2134</v>
      </c>
      <c r="T4203" s="22">
        <v>5</v>
      </c>
      <c r="U4203" s="22">
        <v>1</v>
      </c>
      <c r="V4203" s="22">
        <v>6</v>
      </c>
      <c r="W4203" s="22">
        <v>7</v>
      </c>
      <c r="X4203" s="22">
        <v>2</v>
      </c>
    </row>
    <row r="4204" spans="19:24">
      <c r="S4204" s="22" t="s">
        <v>2134</v>
      </c>
      <c r="T4204" s="22">
        <v>5</v>
      </c>
      <c r="U4204" s="22">
        <v>1</v>
      </c>
      <c r="V4204" s="22">
        <v>6</v>
      </c>
      <c r="W4204" s="22">
        <v>7</v>
      </c>
      <c r="X4204" s="22">
        <v>3</v>
      </c>
    </row>
    <row r="4205" spans="19:24">
      <c r="S4205" s="22" t="s">
        <v>2134</v>
      </c>
      <c r="T4205" s="22">
        <v>5</v>
      </c>
      <c r="U4205" s="22">
        <v>1</v>
      </c>
      <c r="V4205" s="22">
        <v>6</v>
      </c>
      <c r="W4205" s="22">
        <v>7</v>
      </c>
      <c r="X4205" s="22">
        <v>4</v>
      </c>
    </row>
    <row r="4206" spans="19:24">
      <c r="S4206" s="22" t="s">
        <v>2134</v>
      </c>
      <c r="T4206" s="22">
        <v>5</v>
      </c>
      <c r="U4206" s="22">
        <v>1</v>
      </c>
      <c r="V4206" s="22">
        <v>7</v>
      </c>
      <c r="W4206" s="22">
        <v>1</v>
      </c>
      <c r="X4206" s="22">
        <v>1</v>
      </c>
    </row>
    <row r="4207" spans="19:24">
      <c r="S4207" s="22" t="s">
        <v>2134</v>
      </c>
      <c r="T4207" s="22">
        <v>5</v>
      </c>
      <c r="U4207" s="22">
        <v>1</v>
      </c>
      <c r="V4207" s="22">
        <v>7</v>
      </c>
      <c r="W4207" s="22">
        <v>1</v>
      </c>
      <c r="X4207" s="22">
        <v>2</v>
      </c>
    </row>
    <row r="4208" spans="19:24">
      <c r="S4208" s="22" t="s">
        <v>2134</v>
      </c>
      <c r="T4208" s="22">
        <v>5</v>
      </c>
      <c r="U4208" s="22">
        <v>1</v>
      </c>
      <c r="V4208" s="22">
        <v>7</v>
      </c>
      <c r="W4208" s="22">
        <v>1</v>
      </c>
      <c r="X4208" s="22">
        <v>3</v>
      </c>
    </row>
    <row r="4209" spans="19:24">
      <c r="S4209" s="22" t="s">
        <v>2134</v>
      </c>
      <c r="T4209" s="22">
        <v>5</v>
      </c>
      <c r="U4209" s="22">
        <v>1</v>
      </c>
      <c r="V4209" s="22">
        <v>7</v>
      </c>
      <c r="W4209" s="22">
        <v>1</v>
      </c>
      <c r="X4209" s="22">
        <v>4</v>
      </c>
    </row>
    <row r="4210" spans="19:24">
      <c r="S4210" s="22" t="s">
        <v>2134</v>
      </c>
      <c r="T4210" s="22">
        <v>5</v>
      </c>
      <c r="U4210" s="22">
        <v>1</v>
      </c>
      <c r="V4210" s="22">
        <v>7</v>
      </c>
      <c r="W4210" s="22">
        <v>2</v>
      </c>
      <c r="X4210" s="22">
        <v>1</v>
      </c>
    </row>
    <row r="4211" spans="19:24">
      <c r="S4211" s="22" t="s">
        <v>2134</v>
      </c>
      <c r="T4211" s="22">
        <v>5</v>
      </c>
      <c r="U4211" s="22">
        <v>1</v>
      </c>
      <c r="V4211" s="22">
        <v>7</v>
      </c>
      <c r="W4211" s="22">
        <v>2</v>
      </c>
      <c r="X4211" s="22">
        <v>2</v>
      </c>
    </row>
    <row r="4212" spans="19:24">
      <c r="S4212" s="22" t="s">
        <v>2134</v>
      </c>
      <c r="T4212" s="22">
        <v>5</v>
      </c>
      <c r="U4212" s="22">
        <v>1</v>
      </c>
      <c r="V4212" s="22">
        <v>7</v>
      </c>
      <c r="W4212" s="22">
        <v>2</v>
      </c>
      <c r="X4212" s="22">
        <v>3</v>
      </c>
    </row>
    <row r="4213" spans="19:24">
      <c r="S4213" s="22" t="s">
        <v>2134</v>
      </c>
      <c r="T4213" s="22">
        <v>5</v>
      </c>
      <c r="U4213" s="22">
        <v>1</v>
      </c>
      <c r="V4213" s="22">
        <v>7</v>
      </c>
      <c r="W4213" s="22">
        <v>2</v>
      </c>
      <c r="X4213" s="22">
        <v>4</v>
      </c>
    </row>
    <row r="4214" spans="19:24">
      <c r="S4214" s="22" t="s">
        <v>2134</v>
      </c>
      <c r="T4214" s="22">
        <v>5</v>
      </c>
      <c r="U4214" s="22">
        <v>1</v>
      </c>
      <c r="V4214" s="22">
        <v>7</v>
      </c>
      <c r="W4214" s="22">
        <v>3</v>
      </c>
      <c r="X4214" s="22">
        <v>1</v>
      </c>
    </row>
    <row r="4215" spans="19:24">
      <c r="S4215" s="22" t="s">
        <v>2134</v>
      </c>
      <c r="T4215" s="22">
        <v>5</v>
      </c>
      <c r="U4215" s="22">
        <v>1</v>
      </c>
      <c r="V4215" s="22">
        <v>7</v>
      </c>
      <c r="W4215" s="22">
        <v>3</v>
      </c>
      <c r="X4215" s="22">
        <v>2</v>
      </c>
    </row>
    <row r="4216" spans="19:24">
      <c r="S4216" s="22" t="s">
        <v>2134</v>
      </c>
      <c r="T4216" s="22">
        <v>5</v>
      </c>
      <c r="U4216" s="22">
        <v>1</v>
      </c>
      <c r="V4216" s="22">
        <v>7</v>
      </c>
      <c r="W4216" s="22">
        <v>3</v>
      </c>
      <c r="X4216" s="22">
        <v>3</v>
      </c>
    </row>
    <row r="4217" spans="19:24">
      <c r="S4217" s="22" t="s">
        <v>2134</v>
      </c>
      <c r="T4217" s="22">
        <v>5</v>
      </c>
      <c r="U4217" s="22">
        <v>1</v>
      </c>
      <c r="V4217" s="22">
        <v>7</v>
      </c>
      <c r="W4217" s="22">
        <v>3</v>
      </c>
      <c r="X4217" s="22">
        <v>4</v>
      </c>
    </row>
    <row r="4218" spans="19:24">
      <c r="S4218" s="22" t="s">
        <v>2134</v>
      </c>
      <c r="T4218" s="22">
        <v>5</v>
      </c>
      <c r="U4218" s="22">
        <v>1</v>
      </c>
      <c r="V4218" s="22">
        <v>7</v>
      </c>
      <c r="W4218" s="22">
        <v>4</v>
      </c>
      <c r="X4218" s="22">
        <v>1</v>
      </c>
    </row>
    <row r="4219" spans="19:24">
      <c r="S4219" s="22" t="s">
        <v>2134</v>
      </c>
      <c r="T4219" s="22">
        <v>5</v>
      </c>
      <c r="U4219" s="22">
        <v>1</v>
      </c>
      <c r="V4219" s="22">
        <v>7</v>
      </c>
      <c r="W4219" s="22">
        <v>4</v>
      </c>
      <c r="X4219" s="22">
        <v>2</v>
      </c>
    </row>
    <row r="4220" spans="19:24">
      <c r="S4220" s="22" t="s">
        <v>2134</v>
      </c>
      <c r="T4220" s="22">
        <v>5</v>
      </c>
      <c r="U4220" s="22">
        <v>1</v>
      </c>
      <c r="V4220" s="22">
        <v>7</v>
      </c>
      <c r="W4220" s="22">
        <v>4</v>
      </c>
      <c r="X4220" s="22">
        <v>3</v>
      </c>
    </row>
    <row r="4221" spans="19:24">
      <c r="S4221" s="22" t="s">
        <v>2134</v>
      </c>
      <c r="T4221" s="22">
        <v>5</v>
      </c>
      <c r="U4221" s="22">
        <v>1</v>
      </c>
      <c r="V4221" s="22">
        <v>7</v>
      </c>
      <c r="W4221" s="22">
        <v>4</v>
      </c>
      <c r="X4221" s="22">
        <v>4</v>
      </c>
    </row>
    <row r="4222" spans="19:24">
      <c r="S4222" s="22" t="s">
        <v>2134</v>
      </c>
      <c r="T4222" s="22">
        <v>5</v>
      </c>
      <c r="U4222" s="22">
        <v>1</v>
      </c>
      <c r="V4222" s="22">
        <v>7</v>
      </c>
      <c r="W4222" s="22">
        <v>5</v>
      </c>
      <c r="X4222" s="22">
        <v>1</v>
      </c>
    </row>
    <row r="4223" spans="19:24">
      <c r="S4223" s="22" t="s">
        <v>2134</v>
      </c>
      <c r="T4223" s="22">
        <v>5</v>
      </c>
      <c r="U4223" s="22">
        <v>1</v>
      </c>
      <c r="V4223" s="22">
        <v>7</v>
      </c>
      <c r="W4223" s="22">
        <v>5</v>
      </c>
      <c r="X4223" s="22">
        <v>2</v>
      </c>
    </row>
    <row r="4224" spans="19:24">
      <c r="S4224" s="22" t="s">
        <v>2134</v>
      </c>
      <c r="T4224" s="22">
        <v>5</v>
      </c>
      <c r="U4224" s="22">
        <v>1</v>
      </c>
      <c r="V4224" s="22">
        <v>7</v>
      </c>
      <c r="W4224" s="22">
        <v>5</v>
      </c>
      <c r="X4224" s="22">
        <v>3</v>
      </c>
    </row>
    <row r="4225" spans="19:24">
      <c r="S4225" s="22" t="s">
        <v>2134</v>
      </c>
      <c r="T4225" s="22">
        <v>5</v>
      </c>
      <c r="U4225" s="22">
        <v>1</v>
      </c>
      <c r="V4225" s="22">
        <v>7</v>
      </c>
      <c r="W4225" s="22">
        <v>5</v>
      </c>
      <c r="X4225" s="22">
        <v>4</v>
      </c>
    </row>
    <row r="4226" spans="19:24">
      <c r="S4226" s="22" t="s">
        <v>2134</v>
      </c>
      <c r="T4226" s="22">
        <v>5</v>
      </c>
      <c r="U4226" s="22">
        <v>1</v>
      </c>
      <c r="V4226" s="22">
        <v>7</v>
      </c>
      <c r="W4226" s="22">
        <v>6</v>
      </c>
      <c r="X4226" s="22">
        <v>1</v>
      </c>
    </row>
    <row r="4227" spans="19:24">
      <c r="S4227" s="22" t="s">
        <v>2134</v>
      </c>
      <c r="T4227" s="22">
        <v>5</v>
      </c>
      <c r="U4227" s="22">
        <v>1</v>
      </c>
      <c r="V4227" s="22">
        <v>7</v>
      </c>
      <c r="W4227" s="22">
        <v>6</v>
      </c>
      <c r="X4227" s="22">
        <v>2</v>
      </c>
    </row>
    <row r="4228" spans="19:24">
      <c r="S4228" s="22" t="s">
        <v>2134</v>
      </c>
      <c r="T4228" s="22">
        <v>5</v>
      </c>
      <c r="U4228" s="22">
        <v>1</v>
      </c>
      <c r="V4228" s="22">
        <v>7</v>
      </c>
      <c r="W4228" s="22">
        <v>6</v>
      </c>
      <c r="X4228" s="22">
        <v>3</v>
      </c>
    </row>
    <row r="4229" spans="19:24">
      <c r="S4229" s="22" t="s">
        <v>2134</v>
      </c>
      <c r="T4229" s="22">
        <v>5</v>
      </c>
      <c r="U4229" s="22">
        <v>1</v>
      </c>
      <c r="V4229" s="22">
        <v>7</v>
      </c>
      <c r="W4229" s="22">
        <v>6</v>
      </c>
      <c r="X4229" s="22">
        <v>4</v>
      </c>
    </row>
    <row r="4230" spans="19:24">
      <c r="S4230" s="22" t="s">
        <v>2134</v>
      </c>
      <c r="T4230" s="22">
        <v>5</v>
      </c>
      <c r="U4230" s="22">
        <v>1</v>
      </c>
      <c r="V4230" s="22">
        <v>7</v>
      </c>
      <c r="W4230" s="22">
        <v>7</v>
      </c>
      <c r="X4230" s="22">
        <v>1</v>
      </c>
    </row>
    <row r="4231" spans="19:24">
      <c r="S4231" s="22" t="s">
        <v>2134</v>
      </c>
      <c r="T4231" s="22">
        <v>5</v>
      </c>
      <c r="U4231" s="22">
        <v>1</v>
      </c>
      <c r="V4231" s="22">
        <v>7</v>
      </c>
      <c r="W4231" s="22">
        <v>7</v>
      </c>
      <c r="X4231" s="22">
        <v>2</v>
      </c>
    </row>
    <row r="4232" spans="19:24">
      <c r="S4232" s="22" t="s">
        <v>2134</v>
      </c>
      <c r="T4232" s="22">
        <v>5</v>
      </c>
      <c r="U4232" s="22">
        <v>1</v>
      </c>
      <c r="V4232" s="22">
        <v>7</v>
      </c>
      <c r="W4232" s="22">
        <v>7</v>
      </c>
      <c r="X4232" s="22">
        <v>3</v>
      </c>
    </row>
    <row r="4233" spans="19:24">
      <c r="S4233" s="22" t="s">
        <v>2134</v>
      </c>
      <c r="T4233" s="22">
        <v>5</v>
      </c>
      <c r="U4233" s="22">
        <v>1</v>
      </c>
      <c r="V4233" s="22">
        <v>7</v>
      </c>
      <c r="W4233" s="22">
        <v>7</v>
      </c>
      <c r="X4233" s="22">
        <v>4</v>
      </c>
    </row>
    <row r="4234" spans="19:24">
      <c r="S4234" s="22" t="s">
        <v>2134</v>
      </c>
      <c r="T4234" s="22">
        <v>5</v>
      </c>
      <c r="U4234" s="22">
        <v>1</v>
      </c>
      <c r="V4234" s="22">
        <v>8</v>
      </c>
      <c r="W4234" s="22">
        <v>1</v>
      </c>
      <c r="X4234" s="22">
        <v>1</v>
      </c>
    </row>
    <row r="4235" spans="19:24">
      <c r="S4235" s="22" t="s">
        <v>2134</v>
      </c>
      <c r="T4235" s="22">
        <v>5</v>
      </c>
      <c r="U4235" s="22">
        <v>1</v>
      </c>
      <c r="V4235" s="22">
        <v>8</v>
      </c>
      <c r="W4235" s="22">
        <v>1</v>
      </c>
      <c r="X4235" s="22">
        <v>2</v>
      </c>
    </row>
    <row r="4236" spans="19:24">
      <c r="S4236" s="22" t="s">
        <v>2134</v>
      </c>
      <c r="T4236" s="22">
        <v>5</v>
      </c>
      <c r="U4236" s="22">
        <v>1</v>
      </c>
      <c r="V4236" s="22">
        <v>8</v>
      </c>
      <c r="W4236" s="22">
        <v>1</v>
      </c>
      <c r="X4236" s="22">
        <v>3</v>
      </c>
    </row>
    <row r="4237" spans="19:24">
      <c r="S4237" s="22" t="s">
        <v>2134</v>
      </c>
      <c r="T4237" s="22">
        <v>5</v>
      </c>
      <c r="U4237" s="22">
        <v>1</v>
      </c>
      <c r="V4237" s="22">
        <v>8</v>
      </c>
      <c r="W4237" s="22">
        <v>1</v>
      </c>
      <c r="X4237" s="22">
        <v>4</v>
      </c>
    </row>
    <row r="4238" spans="19:24">
      <c r="S4238" s="22" t="s">
        <v>2134</v>
      </c>
      <c r="T4238" s="22">
        <v>5</v>
      </c>
      <c r="U4238" s="22">
        <v>1</v>
      </c>
      <c r="V4238" s="22">
        <v>8</v>
      </c>
      <c r="W4238" s="22">
        <v>2</v>
      </c>
      <c r="X4238" s="22">
        <v>1</v>
      </c>
    </row>
    <row r="4239" spans="19:24">
      <c r="S4239" s="22" t="s">
        <v>2134</v>
      </c>
      <c r="T4239" s="22">
        <v>5</v>
      </c>
      <c r="U4239" s="22">
        <v>1</v>
      </c>
      <c r="V4239" s="22">
        <v>8</v>
      </c>
      <c r="W4239" s="22">
        <v>2</v>
      </c>
      <c r="X4239" s="22">
        <v>2</v>
      </c>
    </row>
    <row r="4240" spans="19:24">
      <c r="S4240" s="22" t="s">
        <v>2134</v>
      </c>
      <c r="T4240" s="22">
        <v>5</v>
      </c>
      <c r="U4240" s="22">
        <v>1</v>
      </c>
      <c r="V4240" s="22">
        <v>8</v>
      </c>
      <c r="W4240" s="22">
        <v>2</v>
      </c>
      <c r="X4240" s="22">
        <v>3</v>
      </c>
    </row>
    <row r="4241" spans="19:24">
      <c r="S4241" s="22" t="s">
        <v>2134</v>
      </c>
      <c r="T4241" s="22">
        <v>5</v>
      </c>
      <c r="U4241" s="22">
        <v>1</v>
      </c>
      <c r="V4241" s="22">
        <v>8</v>
      </c>
      <c r="W4241" s="22">
        <v>2</v>
      </c>
      <c r="X4241" s="22">
        <v>4</v>
      </c>
    </row>
    <row r="4242" spans="19:24">
      <c r="S4242" s="22" t="s">
        <v>2134</v>
      </c>
      <c r="T4242" s="22">
        <v>5</v>
      </c>
      <c r="U4242" s="22">
        <v>1</v>
      </c>
      <c r="V4242" s="22">
        <v>8</v>
      </c>
      <c r="W4242" s="22">
        <v>3</v>
      </c>
      <c r="X4242" s="22">
        <v>1</v>
      </c>
    </row>
    <row r="4243" spans="19:24">
      <c r="S4243" s="22" t="s">
        <v>2134</v>
      </c>
      <c r="T4243" s="22">
        <v>5</v>
      </c>
      <c r="U4243" s="22">
        <v>1</v>
      </c>
      <c r="V4243" s="22">
        <v>8</v>
      </c>
      <c r="W4243" s="22">
        <v>3</v>
      </c>
      <c r="X4243" s="22">
        <v>2</v>
      </c>
    </row>
    <row r="4244" spans="19:24">
      <c r="S4244" s="22" t="s">
        <v>2134</v>
      </c>
      <c r="T4244" s="22">
        <v>5</v>
      </c>
      <c r="U4244" s="22">
        <v>1</v>
      </c>
      <c r="V4244" s="22">
        <v>8</v>
      </c>
      <c r="W4244" s="22">
        <v>3</v>
      </c>
      <c r="X4244" s="22">
        <v>3</v>
      </c>
    </row>
    <row r="4245" spans="19:24">
      <c r="S4245" s="22" t="s">
        <v>2134</v>
      </c>
      <c r="T4245" s="22">
        <v>5</v>
      </c>
      <c r="U4245" s="22">
        <v>1</v>
      </c>
      <c r="V4245" s="22">
        <v>8</v>
      </c>
      <c r="W4245" s="22">
        <v>3</v>
      </c>
      <c r="X4245" s="22">
        <v>4</v>
      </c>
    </row>
    <row r="4246" spans="19:24">
      <c r="S4246" s="22" t="s">
        <v>2134</v>
      </c>
      <c r="T4246" s="22">
        <v>5</v>
      </c>
      <c r="U4246" s="22">
        <v>1</v>
      </c>
      <c r="V4246" s="22">
        <v>8</v>
      </c>
      <c r="W4246" s="22">
        <v>4</v>
      </c>
      <c r="X4246" s="22">
        <v>1</v>
      </c>
    </row>
    <row r="4247" spans="19:24">
      <c r="S4247" s="22" t="s">
        <v>2134</v>
      </c>
      <c r="T4247" s="22">
        <v>5</v>
      </c>
      <c r="U4247" s="22">
        <v>1</v>
      </c>
      <c r="V4247" s="22">
        <v>8</v>
      </c>
      <c r="W4247" s="22">
        <v>4</v>
      </c>
      <c r="X4247" s="22">
        <v>2</v>
      </c>
    </row>
    <row r="4248" spans="19:24">
      <c r="S4248" s="22" t="s">
        <v>2134</v>
      </c>
      <c r="T4248" s="22">
        <v>5</v>
      </c>
      <c r="U4248" s="22">
        <v>1</v>
      </c>
      <c r="V4248" s="22">
        <v>8</v>
      </c>
      <c r="W4248" s="22">
        <v>4</v>
      </c>
      <c r="X4248" s="22">
        <v>3</v>
      </c>
    </row>
    <row r="4249" spans="19:24">
      <c r="S4249" s="22" t="s">
        <v>2134</v>
      </c>
      <c r="T4249" s="22">
        <v>5</v>
      </c>
      <c r="U4249" s="22">
        <v>1</v>
      </c>
      <c r="V4249" s="22">
        <v>8</v>
      </c>
      <c r="W4249" s="22">
        <v>4</v>
      </c>
      <c r="X4249" s="22">
        <v>4</v>
      </c>
    </row>
    <row r="4250" spans="19:24">
      <c r="S4250" s="22" t="s">
        <v>2134</v>
      </c>
      <c r="T4250" s="22">
        <v>5</v>
      </c>
      <c r="U4250" s="22">
        <v>1</v>
      </c>
      <c r="V4250" s="22">
        <v>8</v>
      </c>
      <c r="W4250" s="22">
        <v>5</v>
      </c>
      <c r="X4250" s="22">
        <v>1</v>
      </c>
    </row>
    <row r="4251" spans="19:24">
      <c r="S4251" s="22" t="s">
        <v>2134</v>
      </c>
      <c r="T4251" s="22">
        <v>5</v>
      </c>
      <c r="U4251" s="22">
        <v>1</v>
      </c>
      <c r="V4251" s="22">
        <v>8</v>
      </c>
      <c r="W4251" s="22">
        <v>5</v>
      </c>
      <c r="X4251" s="22">
        <v>2</v>
      </c>
    </row>
    <row r="4252" spans="19:24">
      <c r="S4252" s="22" t="s">
        <v>2134</v>
      </c>
      <c r="T4252" s="22">
        <v>5</v>
      </c>
      <c r="U4252" s="22">
        <v>1</v>
      </c>
      <c r="V4252" s="22">
        <v>8</v>
      </c>
      <c r="W4252" s="22">
        <v>5</v>
      </c>
      <c r="X4252" s="22">
        <v>3</v>
      </c>
    </row>
    <row r="4253" spans="19:24">
      <c r="S4253" s="22" t="s">
        <v>2134</v>
      </c>
      <c r="T4253" s="22">
        <v>5</v>
      </c>
      <c r="U4253" s="22">
        <v>1</v>
      </c>
      <c r="V4253" s="22">
        <v>8</v>
      </c>
      <c r="W4253" s="22">
        <v>5</v>
      </c>
      <c r="X4253" s="22">
        <v>4</v>
      </c>
    </row>
    <row r="4254" spans="19:24">
      <c r="S4254" s="22" t="s">
        <v>2134</v>
      </c>
      <c r="T4254" s="22">
        <v>5</v>
      </c>
      <c r="U4254" s="22">
        <v>1</v>
      </c>
      <c r="V4254" s="22">
        <v>8</v>
      </c>
      <c r="W4254" s="22">
        <v>6</v>
      </c>
      <c r="X4254" s="22">
        <v>1</v>
      </c>
    </row>
    <row r="4255" spans="19:24">
      <c r="S4255" s="22" t="s">
        <v>2134</v>
      </c>
      <c r="T4255" s="22">
        <v>5</v>
      </c>
      <c r="U4255" s="22">
        <v>1</v>
      </c>
      <c r="V4255" s="22">
        <v>8</v>
      </c>
      <c r="W4255" s="22">
        <v>6</v>
      </c>
      <c r="X4255" s="22">
        <v>2</v>
      </c>
    </row>
    <row r="4256" spans="19:24">
      <c r="S4256" s="22" t="s">
        <v>2134</v>
      </c>
      <c r="T4256" s="22">
        <v>5</v>
      </c>
      <c r="U4256" s="22">
        <v>1</v>
      </c>
      <c r="V4256" s="22">
        <v>8</v>
      </c>
      <c r="W4256" s="22">
        <v>6</v>
      </c>
      <c r="X4256" s="22">
        <v>3</v>
      </c>
    </row>
    <row r="4257" spans="19:24">
      <c r="S4257" s="22" t="s">
        <v>2134</v>
      </c>
      <c r="T4257" s="22">
        <v>5</v>
      </c>
      <c r="U4257" s="22">
        <v>1</v>
      </c>
      <c r="V4257" s="22">
        <v>8</v>
      </c>
      <c r="W4257" s="22">
        <v>6</v>
      </c>
      <c r="X4257" s="22">
        <v>4</v>
      </c>
    </row>
    <row r="4258" spans="19:24">
      <c r="S4258" s="22" t="s">
        <v>2134</v>
      </c>
      <c r="T4258" s="22">
        <v>5</v>
      </c>
      <c r="U4258" s="22">
        <v>1</v>
      </c>
      <c r="V4258" s="22">
        <v>8</v>
      </c>
      <c r="W4258" s="22">
        <v>7</v>
      </c>
      <c r="X4258" s="22">
        <v>1</v>
      </c>
    </row>
    <row r="4259" spans="19:24">
      <c r="S4259" s="22" t="s">
        <v>2134</v>
      </c>
      <c r="T4259" s="22">
        <v>5</v>
      </c>
      <c r="U4259" s="22">
        <v>1</v>
      </c>
      <c r="V4259" s="22">
        <v>8</v>
      </c>
      <c r="W4259" s="22">
        <v>7</v>
      </c>
      <c r="X4259" s="22">
        <v>2</v>
      </c>
    </row>
    <row r="4260" spans="19:24">
      <c r="S4260" s="22" t="s">
        <v>2134</v>
      </c>
      <c r="T4260" s="22">
        <v>5</v>
      </c>
      <c r="U4260" s="22">
        <v>1</v>
      </c>
      <c r="V4260" s="22">
        <v>8</v>
      </c>
      <c r="W4260" s="22">
        <v>7</v>
      </c>
      <c r="X4260" s="22">
        <v>3</v>
      </c>
    </row>
    <row r="4261" spans="19:24">
      <c r="S4261" s="22" t="s">
        <v>2134</v>
      </c>
      <c r="T4261" s="22">
        <v>5</v>
      </c>
      <c r="U4261" s="22">
        <v>1</v>
      </c>
      <c r="V4261" s="22">
        <v>8</v>
      </c>
      <c r="W4261" s="22">
        <v>7</v>
      </c>
      <c r="X4261" s="22">
        <v>4</v>
      </c>
    </row>
    <row r="4262" spans="19:24">
      <c r="S4262" s="22" t="s">
        <v>2134</v>
      </c>
      <c r="T4262" s="22">
        <v>5</v>
      </c>
      <c r="U4262" s="22">
        <v>1</v>
      </c>
      <c r="V4262" s="22">
        <v>9</v>
      </c>
      <c r="W4262" s="22">
        <v>1</v>
      </c>
      <c r="X4262" s="22">
        <v>1</v>
      </c>
    </row>
    <row r="4263" spans="19:24">
      <c r="S4263" s="22" t="s">
        <v>2134</v>
      </c>
      <c r="T4263" s="22">
        <v>5</v>
      </c>
      <c r="U4263" s="22">
        <v>1</v>
      </c>
      <c r="V4263" s="22">
        <v>9</v>
      </c>
      <c r="W4263" s="22">
        <v>1</v>
      </c>
      <c r="X4263" s="22">
        <v>2</v>
      </c>
    </row>
    <row r="4264" spans="19:24">
      <c r="S4264" s="22" t="s">
        <v>2134</v>
      </c>
      <c r="T4264" s="22">
        <v>5</v>
      </c>
      <c r="U4264" s="22">
        <v>1</v>
      </c>
      <c r="V4264" s="22">
        <v>9</v>
      </c>
      <c r="W4264" s="22">
        <v>1</v>
      </c>
      <c r="X4264" s="22">
        <v>3</v>
      </c>
    </row>
    <row r="4265" spans="19:24">
      <c r="S4265" s="22" t="s">
        <v>2134</v>
      </c>
      <c r="T4265" s="22">
        <v>5</v>
      </c>
      <c r="U4265" s="22">
        <v>1</v>
      </c>
      <c r="V4265" s="22">
        <v>9</v>
      </c>
      <c r="W4265" s="22">
        <v>1</v>
      </c>
      <c r="X4265" s="22">
        <v>4</v>
      </c>
    </row>
    <row r="4266" spans="19:24">
      <c r="S4266" s="22" t="s">
        <v>2134</v>
      </c>
      <c r="T4266" s="22">
        <v>5</v>
      </c>
      <c r="U4266" s="22">
        <v>1</v>
      </c>
      <c r="V4266" s="22">
        <v>9</v>
      </c>
      <c r="W4266" s="22">
        <v>2</v>
      </c>
      <c r="X4266" s="22">
        <v>1</v>
      </c>
    </row>
    <row r="4267" spans="19:24">
      <c r="S4267" s="22" t="s">
        <v>2134</v>
      </c>
      <c r="T4267" s="22">
        <v>5</v>
      </c>
      <c r="U4267" s="22">
        <v>1</v>
      </c>
      <c r="V4267" s="22">
        <v>9</v>
      </c>
      <c r="W4267" s="22">
        <v>2</v>
      </c>
      <c r="X4267" s="22">
        <v>2</v>
      </c>
    </row>
    <row r="4268" spans="19:24">
      <c r="S4268" s="22" t="s">
        <v>2134</v>
      </c>
      <c r="T4268" s="22">
        <v>5</v>
      </c>
      <c r="U4268" s="22">
        <v>1</v>
      </c>
      <c r="V4268" s="22">
        <v>9</v>
      </c>
      <c r="W4268" s="22">
        <v>2</v>
      </c>
      <c r="X4268" s="22">
        <v>3</v>
      </c>
    </row>
    <row r="4269" spans="19:24">
      <c r="S4269" s="22" t="s">
        <v>2134</v>
      </c>
      <c r="T4269" s="22">
        <v>5</v>
      </c>
      <c r="U4269" s="22">
        <v>1</v>
      </c>
      <c r="V4269" s="22">
        <v>9</v>
      </c>
      <c r="W4269" s="22">
        <v>2</v>
      </c>
      <c r="X4269" s="22">
        <v>4</v>
      </c>
    </row>
    <row r="4270" spans="19:24">
      <c r="S4270" s="22" t="s">
        <v>2134</v>
      </c>
      <c r="T4270" s="22">
        <v>5</v>
      </c>
      <c r="U4270" s="22">
        <v>1</v>
      </c>
      <c r="V4270" s="22">
        <v>9</v>
      </c>
      <c r="W4270" s="22">
        <v>3</v>
      </c>
      <c r="X4270" s="22">
        <v>1</v>
      </c>
    </row>
    <row r="4271" spans="19:24">
      <c r="S4271" s="22" t="s">
        <v>2134</v>
      </c>
      <c r="T4271" s="22">
        <v>5</v>
      </c>
      <c r="U4271" s="22">
        <v>1</v>
      </c>
      <c r="V4271" s="22">
        <v>9</v>
      </c>
      <c r="W4271" s="22">
        <v>3</v>
      </c>
      <c r="X4271" s="22">
        <v>2</v>
      </c>
    </row>
    <row r="4272" spans="19:24">
      <c r="S4272" s="22" t="s">
        <v>2134</v>
      </c>
      <c r="T4272" s="22">
        <v>5</v>
      </c>
      <c r="U4272" s="22">
        <v>1</v>
      </c>
      <c r="V4272" s="22">
        <v>9</v>
      </c>
      <c r="W4272" s="22">
        <v>3</v>
      </c>
      <c r="X4272" s="22">
        <v>3</v>
      </c>
    </row>
    <row r="4273" spans="19:24">
      <c r="S4273" s="22" t="s">
        <v>2134</v>
      </c>
      <c r="T4273" s="22">
        <v>5</v>
      </c>
      <c r="U4273" s="22">
        <v>1</v>
      </c>
      <c r="V4273" s="22">
        <v>9</v>
      </c>
      <c r="W4273" s="22">
        <v>3</v>
      </c>
      <c r="X4273" s="22">
        <v>4</v>
      </c>
    </row>
    <row r="4274" spans="19:24">
      <c r="S4274" s="22" t="s">
        <v>2134</v>
      </c>
      <c r="T4274" s="22">
        <v>5</v>
      </c>
      <c r="U4274" s="22">
        <v>1</v>
      </c>
      <c r="V4274" s="22">
        <v>9</v>
      </c>
      <c r="W4274" s="22">
        <v>4</v>
      </c>
      <c r="X4274" s="22">
        <v>1</v>
      </c>
    </row>
    <row r="4275" spans="19:24">
      <c r="S4275" s="22" t="s">
        <v>2134</v>
      </c>
      <c r="T4275" s="22">
        <v>5</v>
      </c>
      <c r="U4275" s="22">
        <v>1</v>
      </c>
      <c r="V4275" s="22">
        <v>9</v>
      </c>
      <c r="W4275" s="22">
        <v>4</v>
      </c>
      <c r="X4275" s="22">
        <v>2</v>
      </c>
    </row>
    <row r="4276" spans="19:24">
      <c r="S4276" s="22" t="s">
        <v>2134</v>
      </c>
      <c r="T4276" s="22">
        <v>5</v>
      </c>
      <c r="U4276" s="22">
        <v>1</v>
      </c>
      <c r="V4276" s="22">
        <v>9</v>
      </c>
      <c r="W4276" s="22">
        <v>4</v>
      </c>
      <c r="X4276" s="22">
        <v>3</v>
      </c>
    </row>
    <row r="4277" spans="19:24">
      <c r="S4277" s="22" t="s">
        <v>2134</v>
      </c>
      <c r="T4277" s="22">
        <v>5</v>
      </c>
      <c r="U4277" s="22">
        <v>1</v>
      </c>
      <c r="V4277" s="22">
        <v>9</v>
      </c>
      <c r="W4277" s="22">
        <v>4</v>
      </c>
      <c r="X4277" s="22">
        <v>4</v>
      </c>
    </row>
    <row r="4278" spans="19:24">
      <c r="S4278" s="22" t="s">
        <v>2134</v>
      </c>
      <c r="T4278" s="22">
        <v>5</v>
      </c>
      <c r="U4278" s="22">
        <v>1</v>
      </c>
      <c r="V4278" s="22">
        <v>9</v>
      </c>
      <c r="W4278" s="22">
        <v>5</v>
      </c>
      <c r="X4278" s="22">
        <v>1</v>
      </c>
    </row>
    <row r="4279" spans="19:24">
      <c r="S4279" s="22" t="s">
        <v>2134</v>
      </c>
      <c r="T4279" s="22">
        <v>5</v>
      </c>
      <c r="U4279" s="22">
        <v>1</v>
      </c>
      <c r="V4279" s="22">
        <v>9</v>
      </c>
      <c r="W4279" s="22">
        <v>5</v>
      </c>
      <c r="X4279" s="22">
        <v>2</v>
      </c>
    </row>
    <row r="4280" spans="19:24">
      <c r="S4280" s="22" t="s">
        <v>2134</v>
      </c>
      <c r="T4280" s="22">
        <v>5</v>
      </c>
      <c r="U4280" s="22">
        <v>1</v>
      </c>
      <c r="V4280" s="22">
        <v>9</v>
      </c>
      <c r="W4280" s="22">
        <v>5</v>
      </c>
      <c r="X4280" s="22">
        <v>3</v>
      </c>
    </row>
    <row r="4281" spans="19:24">
      <c r="S4281" s="22" t="s">
        <v>2134</v>
      </c>
      <c r="T4281" s="22">
        <v>5</v>
      </c>
      <c r="U4281" s="22">
        <v>1</v>
      </c>
      <c r="V4281" s="22">
        <v>9</v>
      </c>
      <c r="W4281" s="22">
        <v>5</v>
      </c>
      <c r="X4281" s="22">
        <v>4</v>
      </c>
    </row>
    <row r="4282" spans="19:24">
      <c r="S4282" s="22" t="s">
        <v>2134</v>
      </c>
      <c r="T4282" s="22">
        <v>5</v>
      </c>
      <c r="U4282" s="22">
        <v>1</v>
      </c>
      <c r="V4282" s="22">
        <v>9</v>
      </c>
      <c r="W4282" s="22">
        <v>6</v>
      </c>
      <c r="X4282" s="22">
        <v>1</v>
      </c>
    </row>
    <row r="4283" spans="19:24">
      <c r="S4283" s="22" t="s">
        <v>2134</v>
      </c>
      <c r="T4283" s="22">
        <v>5</v>
      </c>
      <c r="U4283" s="22">
        <v>1</v>
      </c>
      <c r="V4283" s="22">
        <v>9</v>
      </c>
      <c r="W4283" s="22">
        <v>6</v>
      </c>
      <c r="X4283" s="22">
        <v>2</v>
      </c>
    </row>
    <row r="4284" spans="19:24">
      <c r="S4284" s="22" t="s">
        <v>2134</v>
      </c>
      <c r="T4284" s="22">
        <v>5</v>
      </c>
      <c r="U4284" s="22">
        <v>1</v>
      </c>
      <c r="V4284" s="22">
        <v>9</v>
      </c>
      <c r="W4284" s="22">
        <v>6</v>
      </c>
      <c r="X4284" s="22">
        <v>3</v>
      </c>
    </row>
    <row r="4285" spans="19:24">
      <c r="S4285" s="22" t="s">
        <v>2134</v>
      </c>
      <c r="T4285" s="22">
        <v>5</v>
      </c>
      <c r="U4285" s="22">
        <v>1</v>
      </c>
      <c r="V4285" s="22">
        <v>9</v>
      </c>
      <c r="W4285" s="22">
        <v>6</v>
      </c>
      <c r="X4285" s="22">
        <v>4</v>
      </c>
    </row>
    <row r="4286" spans="19:24">
      <c r="S4286" s="22" t="s">
        <v>2134</v>
      </c>
      <c r="T4286" s="22">
        <v>5</v>
      </c>
      <c r="U4286" s="22">
        <v>1</v>
      </c>
      <c r="V4286" s="22">
        <v>9</v>
      </c>
      <c r="W4286" s="22">
        <v>7</v>
      </c>
      <c r="X4286" s="22">
        <v>1</v>
      </c>
    </row>
    <row r="4287" spans="19:24">
      <c r="S4287" s="22" t="s">
        <v>2134</v>
      </c>
      <c r="T4287" s="22">
        <v>5</v>
      </c>
      <c r="U4287" s="22">
        <v>1</v>
      </c>
      <c r="V4287" s="22">
        <v>9</v>
      </c>
      <c r="W4287" s="22">
        <v>7</v>
      </c>
      <c r="X4287" s="22">
        <v>2</v>
      </c>
    </row>
    <row r="4288" spans="19:24">
      <c r="S4288" s="22" t="s">
        <v>2134</v>
      </c>
      <c r="T4288" s="22">
        <v>5</v>
      </c>
      <c r="U4288" s="22">
        <v>1</v>
      </c>
      <c r="V4288" s="22">
        <v>9</v>
      </c>
      <c r="W4288" s="22">
        <v>7</v>
      </c>
      <c r="X4288" s="22">
        <v>3</v>
      </c>
    </row>
    <row r="4289" spans="19:24">
      <c r="S4289" s="22" t="s">
        <v>2134</v>
      </c>
      <c r="T4289" s="22">
        <v>5</v>
      </c>
      <c r="U4289" s="22">
        <v>1</v>
      </c>
      <c r="V4289" s="22">
        <v>9</v>
      </c>
      <c r="W4289" s="22">
        <v>7</v>
      </c>
      <c r="X4289" s="22">
        <v>4</v>
      </c>
    </row>
    <row r="4290" spans="19:24">
      <c r="S4290" s="22" t="s">
        <v>2647</v>
      </c>
      <c r="T4290" s="22">
        <v>5</v>
      </c>
      <c r="U4290" s="22">
        <v>2</v>
      </c>
      <c r="V4290" s="22">
        <v>1</v>
      </c>
      <c r="W4290" s="22">
        <v>1</v>
      </c>
      <c r="X4290" s="22">
        <v>1</v>
      </c>
    </row>
    <row r="4291" spans="19:24">
      <c r="S4291" s="22" t="s">
        <v>2134</v>
      </c>
      <c r="T4291" s="22">
        <v>5</v>
      </c>
      <c r="U4291" s="22">
        <v>2</v>
      </c>
      <c r="V4291" s="22">
        <v>1</v>
      </c>
      <c r="W4291" s="22">
        <v>1</v>
      </c>
      <c r="X4291" s="22">
        <v>2</v>
      </c>
    </row>
    <row r="4292" spans="19:24">
      <c r="S4292" s="22" t="s">
        <v>2134</v>
      </c>
      <c r="T4292" s="22">
        <v>5</v>
      </c>
      <c r="U4292" s="22">
        <v>2</v>
      </c>
      <c r="V4292" s="22">
        <v>1</v>
      </c>
      <c r="W4292" s="22">
        <v>1</v>
      </c>
      <c r="X4292" s="22">
        <v>3</v>
      </c>
    </row>
    <row r="4293" spans="19:24">
      <c r="S4293" s="22" t="s">
        <v>2134</v>
      </c>
      <c r="T4293" s="22">
        <v>5</v>
      </c>
      <c r="U4293" s="22">
        <v>2</v>
      </c>
      <c r="V4293" s="22">
        <v>1</v>
      </c>
      <c r="W4293" s="22">
        <v>1</v>
      </c>
      <c r="X4293" s="22">
        <v>4</v>
      </c>
    </row>
    <row r="4294" spans="19:24">
      <c r="S4294" s="22" t="s">
        <v>2134</v>
      </c>
      <c r="T4294" s="22">
        <v>5</v>
      </c>
      <c r="U4294" s="22">
        <v>2</v>
      </c>
      <c r="V4294" s="22">
        <v>1</v>
      </c>
      <c r="W4294" s="22">
        <v>2</v>
      </c>
      <c r="X4294" s="22">
        <v>1</v>
      </c>
    </row>
    <row r="4295" spans="19:24">
      <c r="S4295" s="22" t="s">
        <v>2134</v>
      </c>
      <c r="T4295" s="22">
        <v>5</v>
      </c>
      <c r="U4295" s="22">
        <v>2</v>
      </c>
      <c r="V4295" s="22">
        <v>1</v>
      </c>
      <c r="W4295" s="22">
        <v>2</v>
      </c>
      <c r="X4295" s="22">
        <v>2</v>
      </c>
    </row>
    <row r="4296" spans="19:24">
      <c r="S4296" s="22" t="s">
        <v>2134</v>
      </c>
      <c r="T4296" s="22">
        <v>5</v>
      </c>
      <c r="U4296" s="22">
        <v>2</v>
      </c>
      <c r="V4296" s="22">
        <v>1</v>
      </c>
      <c r="W4296" s="22">
        <v>2</v>
      </c>
      <c r="X4296" s="22">
        <v>3</v>
      </c>
    </row>
    <row r="4297" spans="19:24">
      <c r="S4297" s="22" t="s">
        <v>2134</v>
      </c>
      <c r="T4297" s="22">
        <v>5</v>
      </c>
      <c r="U4297" s="22">
        <v>2</v>
      </c>
      <c r="V4297" s="22">
        <v>1</v>
      </c>
      <c r="W4297" s="22">
        <v>2</v>
      </c>
      <c r="X4297" s="22">
        <v>4</v>
      </c>
    </row>
    <row r="4298" spans="19:24">
      <c r="S4298" s="22" t="s">
        <v>2134</v>
      </c>
      <c r="T4298" s="22">
        <v>5</v>
      </c>
      <c r="U4298" s="22">
        <v>2</v>
      </c>
      <c r="V4298" s="22">
        <v>1</v>
      </c>
      <c r="W4298" s="22">
        <v>3</v>
      </c>
      <c r="X4298" s="22">
        <v>1</v>
      </c>
    </row>
    <row r="4299" spans="19:24">
      <c r="S4299" s="22" t="s">
        <v>2134</v>
      </c>
      <c r="T4299" s="22">
        <v>5</v>
      </c>
      <c r="U4299" s="22">
        <v>2</v>
      </c>
      <c r="V4299" s="22">
        <v>1</v>
      </c>
      <c r="W4299" s="22">
        <v>3</v>
      </c>
      <c r="X4299" s="22">
        <v>2</v>
      </c>
    </row>
    <row r="4300" spans="19:24">
      <c r="S4300" s="22" t="s">
        <v>2134</v>
      </c>
      <c r="T4300" s="22">
        <v>5</v>
      </c>
      <c r="U4300" s="22">
        <v>2</v>
      </c>
      <c r="V4300" s="22">
        <v>1</v>
      </c>
      <c r="W4300" s="22">
        <v>3</v>
      </c>
      <c r="X4300" s="22">
        <v>3</v>
      </c>
    </row>
    <row r="4301" spans="19:24">
      <c r="S4301" s="22" t="s">
        <v>2134</v>
      </c>
      <c r="T4301" s="22">
        <v>5</v>
      </c>
      <c r="U4301" s="22">
        <v>2</v>
      </c>
      <c r="V4301" s="22">
        <v>1</v>
      </c>
      <c r="W4301" s="22">
        <v>3</v>
      </c>
      <c r="X4301" s="22">
        <v>4</v>
      </c>
    </row>
    <row r="4302" spans="19:24">
      <c r="S4302" s="22" t="s">
        <v>2134</v>
      </c>
      <c r="T4302" s="22">
        <v>5</v>
      </c>
      <c r="U4302" s="22">
        <v>2</v>
      </c>
      <c r="V4302" s="22">
        <v>1</v>
      </c>
      <c r="W4302" s="22">
        <v>4</v>
      </c>
      <c r="X4302" s="22">
        <v>1</v>
      </c>
    </row>
    <row r="4303" spans="19:24">
      <c r="S4303" s="22" t="s">
        <v>2134</v>
      </c>
      <c r="T4303" s="22">
        <v>5</v>
      </c>
      <c r="U4303" s="22">
        <v>2</v>
      </c>
      <c r="V4303" s="22">
        <v>1</v>
      </c>
      <c r="W4303" s="22">
        <v>4</v>
      </c>
      <c r="X4303" s="22">
        <v>2</v>
      </c>
    </row>
    <row r="4304" spans="19:24">
      <c r="S4304" s="22" t="s">
        <v>2134</v>
      </c>
      <c r="T4304" s="22">
        <v>5</v>
      </c>
      <c r="U4304" s="22">
        <v>2</v>
      </c>
      <c r="V4304" s="22">
        <v>1</v>
      </c>
      <c r="W4304" s="22">
        <v>4</v>
      </c>
      <c r="X4304" s="22">
        <v>3</v>
      </c>
    </row>
    <row r="4305" spans="19:24">
      <c r="S4305" s="22" t="s">
        <v>2134</v>
      </c>
      <c r="T4305" s="22">
        <v>5</v>
      </c>
      <c r="U4305" s="22">
        <v>2</v>
      </c>
      <c r="V4305" s="22">
        <v>1</v>
      </c>
      <c r="W4305" s="22">
        <v>4</v>
      </c>
      <c r="X4305" s="22">
        <v>4</v>
      </c>
    </row>
    <row r="4306" spans="19:24">
      <c r="S4306" s="22" t="s">
        <v>2134</v>
      </c>
      <c r="T4306" s="22">
        <v>5</v>
      </c>
      <c r="U4306" s="22">
        <v>2</v>
      </c>
      <c r="V4306" s="22">
        <v>1</v>
      </c>
      <c r="W4306" s="22">
        <v>5</v>
      </c>
      <c r="X4306" s="22">
        <v>1</v>
      </c>
    </row>
    <row r="4307" spans="19:24">
      <c r="S4307" s="22" t="s">
        <v>2134</v>
      </c>
      <c r="T4307" s="22">
        <v>5</v>
      </c>
      <c r="U4307" s="22">
        <v>2</v>
      </c>
      <c r="V4307" s="22">
        <v>1</v>
      </c>
      <c r="W4307" s="22">
        <v>5</v>
      </c>
      <c r="X4307" s="22">
        <v>2</v>
      </c>
    </row>
    <row r="4308" spans="19:24">
      <c r="S4308" s="22" t="s">
        <v>2134</v>
      </c>
      <c r="T4308" s="22">
        <v>5</v>
      </c>
      <c r="U4308" s="22">
        <v>2</v>
      </c>
      <c r="V4308" s="22">
        <v>1</v>
      </c>
      <c r="W4308" s="22">
        <v>5</v>
      </c>
      <c r="X4308" s="22">
        <v>3</v>
      </c>
    </row>
    <row r="4309" spans="19:24">
      <c r="S4309" s="22" t="s">
        <v>2134</v>
      </c>
      <c r="T4309" s="22">
        <v>5</v>
      </c>
      <c r="U4309" s="22">
        <v>2</v>
      </c>
      <c r="V4309" s="22">
        <v>1</v>
      </c>
      <c r="W4309" s="22">
        <v>5</v>
      </c>
      <c r="X4309" s="22">
        <v>4</v>
      </c>
    </row>
    <row r="4310" spans="19:24">
      <c r="S4310" s="22" t="s">
        <v>2134</v>
      </c>
      <c r="T4310" s="22">
        <v>5</v>
      </c>
      <c r="U4310" s="22">
        <v>2</v>
      </c>
      <c r="V4310" s="22">
        <v>1</v>
      </c>
      <c r="W4310" s="22">
        <v>6</v>
      </c>
      <c r="X4310" s="22">
        <v>1</v>
      </c>
    </row>
    <row r="4311" spans="19:24">
      <c r="S4311" s="22" t="s">
        <v>2134</v>
      </c>
      <c r="T4311" s="22">
        <v>5</v>
      </c>
      <c r="U4311" s="22">
        <v>2</v>
      </c>
      <c r="V4311" s="22">
        <v>1</v>
      </c>
      <c r="W4311" s="22">
        <v>6</v>
      </c>
      <c r="X4311" s="22">
        <v>2</v>
      </c>
    </row>
    <row r="4312" spans="19:24">
      <c r="S4312" s="22" t="s">
        <v>2134</v>
      </c>
      <c r="T4312" s="22">
        <v>5</v>
      </c>
      <c r="U4312" s="22">
        <v>2</v>
      </c>
      <c r="V4312" s="22">
        <v>1</v>
      </c>
      <c r="W4312" s="22">
        <v>6</v>
      </c>
      <c r="X4312" s="22">
        <v>3</v>
      </c>
    </row>
    <row r="4313" spans="19:24">
      <c r="S4313" s="22" t="s">
        <v>2134</v>
      </c>
      <c r="T4313" s="22">
        <v>5</v>
      </c>
      <c r="U4313" s="22">
        <v>2</v>
      </c>
      <c r="V4313" s="22">
        <v>1</v>
      </c>
      <c r="W4313" s="22">
        <v>6</v>
      </c>
      <c r="X4313" s="22">
        <v>4</v>
      </c>
    </row>
    <row r="4314" spans="19:24">
      <c r="S4314" s="22" t="s">
        <v>2134</v>
      </c>
      <c r="T4314" s="22">
        <v>5</v>
      </c>
      <c r="U4314" s="22">
        <v>2</v>
      </c>
      <c r="V4314" s="22">
        <v>1</v>
      </c>
      <c r="W4314" s="22">
        <v>7</v>
      </c>
      <c r="X4314" s="22">
        <v>1</v>
      </c>
    </row>
    <row r="4315" spans="19:24">
      <c r="S4315" s="22" t="s">
        <v>2134</v>
      </c>
      <c r="T4315" s="22">
        <v>5</v>
      </c>
      <c r="U4315" s="22">
        <v>2</v>
      </c>
      <c r="V4315" s="22">
        <v>1</v>
      </c>
      <c r="W4315" s="22">
        <v>7</v>
      </c>
      <c r="X4315" s="22">
        <v>2</v>
      </c>
    </row>
    <row r="4316" spans="19:24">
      <c r="S4316" s="22" t="s">
        <v>2134</v>
      </c>
      <c r="T4316" s="22">
        <v>5</v>
      </c>
      <c r="U4316" s="22">
        <v>2</v>
      </c>
      <c r="V4316" s="22">
        <v>1</v>
      </c>
      <c r="W4316" s="22">
        <v>7</v>
      </c>
      <c r="X4316" s="22">
        <v>3</v>
      </c>
    </row>
    <row r="4317" spans="19:24">
      <c r="S4317" s="22" t="s">
        <v>2134</v>
      </c>
      <c r="T4317" s="22">
        <v>5</v>
      </c>
      <c r="U4317" s="22">
        <v>2</v>
      </c>
      <c r="V4317" s="22">
        <v>1</v>
      </c>
      <c r="W4317" s="22">
        <v>7</v>
      </c>
      <c r="X4317" s="22">
        <v>4</v>
      </c>
    </row>
    <row r="4318" spans="19:24">
      <c r="S4318" s="22" t="s">
        <v>2134</v>
      </c>
      <c r="T4318" s="22">
        <v>5</v>
      </c>
      <c r="U4318" s="22">
        <v>2</v>
      </c>
      <c r="V4318" s="22">
        <v>2</v>
      </c>
      <c r="W4318" s="22">
        <v>1</v>
      </c>
      <c r="X4318" s="22">
        <v>1</v>
      </c>
    </row>
    <row r="4319" spans="19:24">
      <c r="S4319" s="22" t="s">
        <v>2134</v>
      </c>
      <c r="T4319" s="22">
        <v>5</v>
      </c>
      <c r="U4319" s="22">
        <v>2</v>
      </c>
      <c r="V4319" s="22">
        <v>2</v>
      </c>
      <c r="W4319" s="22">
        <v>1</v>
      </c>
      <c r="X4319" s="22">
        <v>2</v>
      </c>
    </row>
    <row r="4320" spans="19:24">
      <c r="S4320" s="22" t="s">
        <v>2134</v>
      </c>
      <c r="T4320" s="22">
        <v>5</v>
      </c>
      <c r="U4320" s="22">
        <v>2</v>
      </c>
      <c r="V4320" s="22">
        <v>2</v>
      </c>
      <c r="W4320" s="22">
        <v>1</v>
      </c>
      <c r="X4320" s="22">
        <v>3</v>
      </c>
    </row>
    <row r="4321" spans="19:24">
      <c r="S4321" s="22" t="s">
        <v>2134</v>
      </c>
      <c r="T4321" s="22">
        <v>5</v>
      </c>
      <c r="U4321" s="22">
        <v>2</v>
      </c>
      <c r="V4321" s="22">
        <v>2</v>
      </c>
      <c r="W4321" s="22">
        <v>1</v>
      </c>
      <c r="X4321" s="22">
        <v>4</v>
      </c>
    </row>
    <row r="4322" spans="19:24">
      <c r="S4322" s="22" t="s">
        <v>2813</v>
      </c>
      <c r="T4322" s="22">
        <v>5</v>
      </c>
      <c r="U4322" s="22">
        <v>2</v>
      </c>
      <c r="V4322" s="22">
        <v>2</v>
      </c>
      <c r="W4322" s="22">
        <v>2</v>
      </c>
      <c r="X4322" s="22">
        <v>1</v>
      </c>
    </row>
    <row r="4323" spans="19:24">
      <c r="S4323" s="22" t="s">
        <v>2134</v>
      </c>
      <c r="T4323" s="22">
        <v>5</v>
      </c>
      <c r="U4323" s="22">
        <v>2</v>
      </c>
      <c r="V4323" s="22">
        <v>2</v>
      </c>
      <c r="W4323" s="22">
        <v>2</v>
      </c>
      <c r="X4323" s="22">
        <v>2</v>
      </c>
    </row>
    <row r="4324" spans="19:24">
      <c r="S4324" s="22" t="s">
        <v>2134</v>
      </c>
      <c r="T4324" s="22">
        <v>5</v>
      </c>
      <c r="U4324" s="22">
        <v>2</v>
      </c>
      <c r="V4324" s="22">
        <v>2</v>
      </c>
      <c r="W4324" s="22">
        <v>2</v>
      </c>
      <c r="X4324" s="22">
        <v>3</v>
      </c>
    </row>
    <row r="4325" spans="19:24">
      <c r="S4325" s="22" t="s">
        <v>2134</v>
      </c>
      <c r="T4325" s="22">
        <v>5</v>
      </c>
      <c r="U4325" s="22">
        <v>2</v>
      </c>
      <c r="V4325" s="22">
        <v>2</v>
      </c>
      <c r="W4325" s="22">
        <v>2</v>
      </c>
      <c r="X4325" s="22">
        <v>4</v>
      </c>
    </row>
    <row r="4326" spans="19:24">
      <c r="S4326" s="22" t="s">
        <v>2813</v>
      </c>
      <c r="T4326" s="22">
        <v>5</v>
      </c>
      <c r="U4326" s="22">
        <v>2</v>
      </c>
      <c r="V4326" s="22">
        <v>2</v>
      </c>
      <c r="W4326" s="22">
        <v>3</v>
      </c>
      <c r="X4326" s="22">
        <v>1</v>
      </c>
    </row>
    <row r="4327" spans="19:24">
      <c r="S4327" s="22" t="s">
        <v>2134</v>
      </c>
      <c r="T4327" s="22">
        <v>5</v>
      </c>
      <c r="U4327" s="22">
        <v>2</v>
      </c>
      <c r="V4327" s="22">
        <v>2</v>
      </c>
      <c r="W4327" s="22">
        <v>3</v>
      </c>
      <c r="X4327" s="22">
        <v>2</v>
      </c>
    </row>
    <row r="4328" spans="19:24">
      <c r="S4328" s="22" t="s">
        <v>2134</v>
      </c>
      <c r="T4328" s="22">
        <v>5</v>
      </c>
      <c r="U4328" s="22">
        <v>2</v>
      </c>
      <c r="V4328" s="22">
        <v>2</v>
      </c>
      <c r="W4328" s="22">
        <v>3</v>
      </c>
      <c r="X4328" s="22">
        <v>3</v>
      </c>
    </row>
    <row r="4329" spans="19:24">
      <c r="S4329" s="22" t="s">
        <v>2134</v>
      </c>
      <c r="T4329" s="22">
        <v>5</v>
      </c>
      <c r="U4329" s="22">
        <v>2</v>
      </c>
      <c r="V4329" s="22">
        <v>2</v>
      </c>
      <c r="W4329" s="22">
        <v>3</v>
      </c>
      <c r="X4329" s="22">
        <v>4</v>
      </c>
    </row>
    <row r="4330" spans="19:24">
      <c r="S4330" s="22" t="s">
        <v>2813</v>
      </c>
      <c r="T4330" s="22">
        <v>5</v>
      </c>
      <c r="U4330" s="22">
        <v>2</v>
      </c>
      <c r="V4330" s="22">
        <v>2</v>
      </c>
      <c r="W4330" s="22">
        <v>4</v>
      </c>
      <c r="X4330" s="22">
        <v>1</v>
      </c>
    </row>
    <row r="4331" spans="19:24">
      <c r="S4331" s="22" t="s">
        <v>2134</v>
      </c>
      <c r="T4331" s="22">
        <v>5</v>
      </c>
      <c r="U4331" s="22">
        <v>2</v>
      </c>
      <c r="V4331" s="22">
        <v>2</v>
      </c>
      <c r="W4331" s="22">
        <v>4</v>
      </c>
      <c r="X4331" s="22">
        <v>2</v>
      </c>
    </row>
    <row r="4332" spans="19:24">
      <c r="S4332" s="22" t="s">
        <v>2134</v>
      </c>
      <c r="T4332" s="22">
        <v>5</v>
      </c>
      <c r="U4332" s="22">
        <v>2</v>
      </c>
      <c r="V4332" s="22">
        <v>2</v>
      </c>
      <c r="W4332" s="22">
        <v>4</v>
      </c>
      <c r="X4332" s="22">
        <v>3</v>
      </c>
    </row>
    <row r="4333" spans="19:24">
      <c r="S4333" s="22" t="s">
        <v>2134</v>
      </c>
      <c r="T4333" s="22">
        <v>5</v>
      </c>
      <c r="U4333" s="22">
        <v>2</v>
      </c>
      <c r="V4333" s="22">
        <v>2</v>
      </c>
      <c r="W4333" s="22">
        <v>4</v>
      </c>
      <c r="X4333" s="22">
        <v>4</v>
      </c>
    </row>
    <row r="4334" spans="19:24">
      <c r="S4334" s="22" t="s">
        <v>2813</v>
      </c>
      <c r="T4334" s="22">
        <v>5</v>
      </c>
      <c r="U4334" s="22">
        <v>2</v>
      </c>
      <c r="V4334" s="22">
        <v>2</v>
      </c>
      <c r="W4334" s="22">
        <v>5</v>
      </c>
      <c r="X4334" s="22">
        <v>1</v>
      </c>
    </row>
    <row r="4335" spans="19:24">
      <c r="S4335" s="22" t="s">
        <v>2134</v>
      </c>
      <c r="T4335" s="22">
        <v>5</v>
      </c>
      <c r="U4335" s="22">
        <v>2</v>
      </c>
      <c r="V4335" s="22">
        <v>2</v>
      </c>
      <c r="W4335" s="22">
        <v>5</v>
      </c>
      <c r="X4335" s="22">
        <v>2</v>
      </c>
    </row>
    <row r="4336" spans="19:24">
      <c r="S4336" s="22" t="s">
        <v>2134</v>
      </c>
      <c r="T4336" s="22">
        <v>5</v>
      </c>
      <c r="U4336" s="22">
        <v>2</v>
      </c>
      <c r="V4336" s="22">
        <v>2</v>
      </c>
      <c r="W4336" s="22">
        <v>5</v>
      </c>
      <c r="X4336" s="22">
        <v>3</v>
      </c>
    </row>
    <row r="4337" spans="19:24">
      <c r="S4337" s="22" t="s">
        <v>2134</v>
      </c>
      <c r="T4337" s="22">
        <v>5</v>
      </c>
      <c r="U4337" s="22">
        <v>2</v>
      </c>
      <c r="V4337" s="22">
        <v>2</v>
      </c>
      <c r="W4337" s="22">
        <v>5</v>
      </c>
      <c r="X4337" s="22">
        <v>4</v>
      </c>
    </row>
    <row r="4338" spans="19:24">
      <c r="S4338" s="22" t="s">
        <v>2813</v>
      </c>
      <c r="T4338" s="22">
        <v>5</v>
      </c>
      <c r="U4338" s="22">
        <v>2</v>
      </c>
      <c r="V4338" s="22">
        <v>2</v>
      </c>
      <c r="W4338" s="22">
        <v>6</v>
      </c>
      <c r="X4338" s="22">
        <v>1</v>
      </c>
    </row>
    <row r="4339" spans="19:24">
      <c r="S4339" s="22" t="s">
        <v>2134</v>
      </c>
      <c r="T4339" s="22">
        <v>5</v>
      </c>
      <c r="U4339" s="22">
        <v>2</v>
      </c>
      <c r="V4339" s="22">
        <v>2</v>
      </c>
      <c r="W4339" s="22">
        <v>6</v>
      </c>
      <c r="X4339" s="22">
        <v>2</v>
      </c>
    </row>
    <row r="4340" spans="19:24">
      <c r="S4340" s="22" t="s">
        <v>2134</v>
      </c>
      <c r="T4340" s="22">
        <v>5</v>
      </c>
      <c r="U4340" s="22">
        <v>2</v>
      </c>
      <c r="V4340" s="22">
        <v>2</v>
      </c>
      <c r="W4340" s="22">
        <v>6</v>
      </c>
      <c r="X4340" s="22">
        <v>3</v>
      </c>
    </row>
    <row r="4341" spans="19:24">
      <c r="S4341" s="22" t="s">
        <v>2134</v>
      </c>
      <c r="T4341" s="22">
        <v>5</v>
      </c>
      <c r="U4341" s="22">
        <v>2</v>
      </c>
      <c r="V4341" s="22">
        <v>2</v>
      </c>
      <c r="W4341" s="22">
        <v>6</v>
      </c>
      <c r="X4341" s="22">
        <v>4</v>
      </c>
    </row>
    <row r="4342" spans="19:24">
      <c r="S4342" s="22" t="s">
        <v>2813</v>
      </c>
      <c r="T4342" s="22">
        <v>5</v>
      </c>
      <c r="U4342" s="22">
        <v>2</v>
      </c>
      <c r="V4342" s="22">
        <v>2</v>
      </c>
      <c r="W4342" s="22">
        <v>7</v>
      </c>
      <c r="X4342" s="22">
        <v>1</v>
      </c>
    </row>
    <row r="4343" spans="19:24">
      <c r="S4343" s="22" t="s">
        <v>2134</v>
      </c>
      <c r="T4343" s="22">
        <v>5</v>
      </c>
      <c r="U4343" s="22">
        <v>2</v>
      </c>
      <c r="V4343" s="22">
        <v>2</v>
      </c>
      <c r="W4343" s="22">
        <v>7</v>
      </c>
      <c r="X4343" s="22">
        <v>2</v>
      </c>
    </row>
    <row r="4344" spans="19:24">
      <c r="S4344" s="22" t="s">
        <v>2134</v>
      </c>
      <c r="T4344" s="22">
        <v>5</v>
      </c>
      <c r="U4344" s="22">
        <v>2</v>
      </c>
      <c r="V4344" s="22">
        <v>2</v>
      </c>
      <c r="W4344" s="22">
        <v>7</v>
      </c>
      <c r="X4344" s="22">
        <v>3</v>
      </c>
    </row>
    <row r="4345" spans="19:24">
      <c r="S4345" s="22" t="s">
        <v>2134</v>
      </c>
      <c r="T4345" s="22">
        <v>5</v>
      </c>
      <c r="U4345" s="22">
        <v>2</v>
      </c>
      <c r="V4345" s="22">
        <v>2</v>
      </c>
      <c r="W4345" s="22">
        <v>7</v>
      </c>
      <c r="X4345" s="22">
        <v>4</v>
      </c>
    </row>
    <row r="4346" spans="19:24">
      <c r="S4346" s="22" t="s">
        <v>2134</v>
      </c>
      <c r="T4346" s="22">
        <v>5</v>
      </c>
      <c r="U4346" s="22">
        <v>2</v>
      </c>
      <c r="V4346" s="22">
        <v>3</v>
      </c>
      <c r="W4346" s="22">
        <v>1</v>
      </c>
      <c r="X4346" s="22">
        <v>1</v>
      </c>
    </row>
    <row r="4347" spans="19:24">
      <c r="S4347" s="22" t="s">
        <v>2134</v>
      </c>
      <c r="T4347" s="22">
        <v>5</v>
      </c>
      <c r="U4347" s="22">
        <v>2</v>
      </c>
      <c r="V4347" s="22">
        <v>3</v>
      </c>
      <c r="W4347" s="22">
        <v>1</v>
      </c>
      <c r="X4347" s="22">
        <v>2</v>
      </c>
    </row>
    <row r="4348" spans="19:24">
      <c r="S4348" s="22" t="s">
        <v>2134</v>
      </c>
      <c r="T4348" s="22">
        <v>5</v>
      </c>
      <c r="U4348" s="22">
        <v>2</v>
      </c>
      <c r="V4348" s="22">
        <v>3</v>
      </c>
      <c r="W4348" s="22">
        <v>1</v>
      </c>
      <c r="X4348" s="22">
        <v>3</v>
      </c>
    </row>
    <row r="4349" spans="19:24">
      <c r="S4349" s="22" t="s">
        <v>2134</v>
      </c>
      <c r="T4349" s="22">
        <v>5</v>
      </c>
      <c r="U4349" s="22">
        <v>2</v>
      </c>
      <c r="V4349" s="22">
        <v>3</v>
      </c>
      <c r="W4349" s="22">
        <v>1</v>
      </c>
      <c r="X4349" s="22">
        <v>4</v>
      </c>
    </row>
    <row r="4350" spans="19:24">
      <c r="S4350" s="22" t="s">
        <v>2813</v>
      </c>
      <c r="T4350" s="22">
        <v>5</v>
      </c>
      <c r="U4350" s="22">
        <v>2</v>
      </c>
      <c r="V4350" s="22">
        <v>3</v>
      </c>
      <c r="W4350" s="22">
        <v>2</v>
      </c>
      <c r="X4350" s="22">
        <v>1</v>
      </c>
    </row>
    <row r="4351" spans="19:24">
      <c r="S4351" s="22" t="s">
        <v>2134</v>
      </c>
      <c r="T4351" s="22">
        <v>5</v>
      </c>
      <c r="U4351" s="22">
        <v>2</v>
      </c>
      <c r="V4351" s="22">
        <v>3</v>
      </c>
      <c r="W4351" s="22">
        <v>2</v>
      </c>
      <c r="X4351" s="22">
        <v>2</v>
      </c>
    </row>
    <row r="4352" spans="19:24">
      <c r="S4352" s="22" t="s">
        <v>2134</v>
      </c>
      <c r="T4352" s="22">
        <v>5</v>
      </c>
      <c r="U4352" s="22">
        <v>2</v>
      </c>
      <c r="V4352" s="22">
        <v>3</v>
      </c>
      <c r="W4352" s="22">
        <v>2</v>
      </c>
      <c r="X4352" s="22">
        <v>3</v>
      </c>
    </row>
    <row r="4353" spans="19:24">
      <c r="S4353" s="22" t="s">
        <v>2134</v>
      </c>
      <c r="T4353" s="22">
        <v>5</v>
      </c>
      <c r="U4353" s="22">
        <v>2</v>
      </c>
      <c r="V4353" s="22">
        <v>3</v>
      </c>
      <c r="W4353" s="22">
        <v>2</v>
      </c>
      <c r="X4353" s="22">
        <v>4</v>
      </c>
    </row>
    <row r="4354" spans="19:24">
      <c r="S4354" s="22" t="s">
        <v>2813</v>
      </c>
      <c r="T4354" s="22">
        <v>5</v>
      </c>
      <c r="U4354" s="22">
        <v>2</v>
      </c>
      <c r="V4354" s="22">
        <v>3</v>
      </c>
      <c r="W4354" s="22">
        <v>3</v>
      </c>
      <c r="X4354" s="22">
        <v>1</v>
      </c>
    </row>
    <row r="4355" spans="19:24">
      <c r="S4355" s="22" t="s">
        <v>2134</v>
      </c>
      <c r="T4355" s="22">
        <v>5</v>
      </c>
      <c r="U4355" s="22">
        <v>2</v>
      </c>
      <c r="V4355" s="22">
        <v>3</v>
      </c>
      <c r="W4355" s="22">
        <v>3</v>
      </c>
      <c r="X4355" s="22">
        <v>2</v>
      </c>
    </row>
    <row r="4356" spans="19:24">
      <c r="S4356" s="22" t="s">
        <v>2134</v>
      </c>
      <c r="T4356" s="22">
        <v>5</v>
      </c>
      <c r="U4356" s="22">
        <v>2</v>
      </c>
      <c r="V4356" s="22">
        <v>3</v>
      </c>
      <c r="W4356" s="22">
        <v>3</v>
      </c>
      <c r="X4356" s="22">
        <v>3</v>
      </c>
    </row>
    <row r="4357" spans="19:24">
      <c r="S4357" s="22" t="s">
        <v>2134</v>
      </c>
      <c r="T4357" s="22">
        <v>5</v>
      </c>
      <c r="U4357" s="22">
        <v>2</v>
      </c>
      <c r="V4357" s="22">
        <v>3</v>
      </c>
      <c r="W4357" s="22">
        <v>3</v>
      </c>
      <c r="X4357" s="22">
        <v>4</v>
      </c>
    </row>
    <row r="4358" spans="19:24">
      <c r="S4358" s="22" t="s">
        <v>2813</v>
      </c>
      <c r="T4358" s="22">
        <v>5</v>
      </c>
      <c r="U4358" s="22">
        <v>2</v>
      </c>
      <c r="V4358" s="22">
        <v>3</v>
      </c>
      <c r="W4358" s="22">
        <v>4</v>
      </c>
      <c r="X4358" s="22">
        <v>1</v>
      </c>
    </row>
    <row r="4359" spans="19:24">
      <c r="S4359" s="22" t="s">
        <v>2134</v>
      </c>
      <c r="T4359" s="22">
        <v>5</v>
      </c>
      <c r="U4359" s="22">
        <v>2</v>
      </c>
      <c r="V4359" s="22">
        <v>3</v>
      </c>
      <c r="W4359" s="22">
        <v>4</v>
      </c>
      <c r="X4359" s="22">
        <v>2</v>
      </c>
    </row>
    <row r="4360" spans="19:24">
      <c r="S4360" s="22" t="s">
        <v>2134</v>
      </c>
      <c r="T4360" s="22">
        <v>5</v>
      </c>
      <c r="U4360" s="22">
        <v>2</v>
      </c>
      <c r="V4360" s="22">
        <v>3</v>
      </c>
      <c r="W4360" s="22">
        <v>4</v>
      </c>
      <c r="X4360" s="22">
        <v>3</v>
      </c>
    </row>
    <row r="4361" spans="19:24">
      <c r="S4361" s="22" t="s">
        <v>2134</v>
      </c>
      <c r="T4361" s="22">
        <v>5</v>
      </c>
      <c r="U4361" s="22">
        <v>2</v>
      </c>
      <c r="V4361" s="22">
        <v>3</v>
      </c>
      <c r="W4361" s="22">
        <v>4</v>
      </c>
      <c r="X4361" s="22">
        <v>4</v>
      </c>
    </row>
    <row r="4362" spans="19:24">
      <c r="S4362" s="22" t="s">
        <v>2813</v>
      </c>
      <c r="T4362" s="22">
        <v>5</v>
      </c>
      <c r="U4362" s="22">
        <v>2</v>
      </c>
      <c r="V4362" s="22">
        <v>3</v>
      </c>
      <c r="W4362" s="22">
        <v>5</v>
      </c>
      <c r="X4362" s="22">
        <v>1</v>
      </c>
    </row>
    <row r="4363" spans="19:24">
      <c r="S4363" s="22" t="s">
        <v>2134</v>
      </c>
      <c r="T4363" s="22">
        <v>5</v>
      </c>
      <c r="U4363" s="22">
        <v>2</v>
      </c>
      <c r="V4363" s="22">
        <v>3</v>
      </c>
      <c r="W4363" s="22">
        <v>5</v>
      </c>
      <c r="X4363" s="22">
        <v>2</v>
      </c>
    </row>
    <row r="4364" spans="19:24">
      <c r="S4364" s="22" t="s">
        <v>2134</v>
      </c>
      <c r="T4364" s="22">
        <v>5</v>
      </c>
      <c r="U4364" s="22">
        <v>2</v>
      </c>
      <c r="V4364" s="22">
        <v>3</v>
      </c>
      <c r="W4364" s="22">
        <v>5</v>
      </c>
      <c r="X4364" s="22">
        <v>3</v>
      </c>
    </row>
    <row r="4365" spans="19:24">
      <c r="S4365" s="22" t="s">
        <v>2134</v>
      </c>
      <c r="T4365" s="22">
        <v>5</v>
      </c>
      <c r="U4365" s="22">
        <v>2</v>
      </c>
      <c r="V4365" s="22">
        <v>3</v>
      </c>
      <c r="W4365" s="22">
        <v>5</v>
      </c>
      <c r="X4365" s="22">
        <v>4</v>
      </c>
    </row>
    <row r="4366" spans="19:24">
      <c r="S4366" s="22" t="s">
        <v>2813</v>
      </c>
      <c r="T4366" s="22">
        <v>5</v>
      </c>
      <c r="U4366" s="22">
        <v>2</v>
      </c>
      <c r="V4366" s="22">
        <v>3</v>
      </c>
      <c r="W4366" s="22">
        <v>6</v>
      </c>
      <c r="X4366" s="22">
        <v>1</v>
      </c>
    </row>
    <row r="4367" spans="19:24">
      <c r="S4367" s="22" t="s">
        <v>2134</v>
      </c>
      <c r="T4367" s="22">
        <v>5</v>
      </c>
      <c r="U4367" s="22">
        <v>2</v>
      </c>
      <c r="V4367" s="22">
        <v>3</v>
      </c>
      <c r="W4367" s="22">
        <v>6</v>
      </c>
      <c r="X4367" s="22">
        <v>2</v>
      </c>
    </row>
    <row r="4368" spans="19:24">
      <c r="S4368" s="22" t="s">
        <v>2134</v>
      </c>
      <c r="T4368" s="22">
        <v>5</v>
      </c>
      <c r="U4368" s="22">
        <v>2</v>
      </c>
      <c r="V4368" s="22">
        <v>3</v>
      </c>
      <c r="W4368" s="22">
        <v>6</v>
      </c>
      <c r="X4368" s="22">
        <v>3</v>
      </c>
    </row>
    <row r="4369" spans="19:24">
      <c r="S4369" s="22" t="s">
        <v>2134</v>
      </c>
      <c r="T4369" s="22">
        <v>5</v>
      </c>
      <c r="U4369" s="22">
        <v>2</v>
      </c>
      <c r="V4369" s="22">
        <v>3</v>
      </c>
      <c r="W4369" s="22">
        <v>6</v>
      </c>
      <c r="X4369" s="22">
        <v>4</v>
      </c>
    </row>
    <row r="4370" spans="19:24">
      <c r="S4370" s="22" t="s">
        <v>2813</v>
      </c>
      <c r="T4370" s="22">
        <v>5</v>
      </c>
      <c r="U4370" s="22">
        <v>2</v>
      </c>
      <c r="V4370" s="22">
        <v>3</v>
      </c>
      <c r="W4370" s="22">
        <v>7</v>
      </c>
      <c r="X4370" s="22">
        <v>1</v>
      </c>
    </row>
    <row r="4371" spans="19:24">
      <c r="S4371" s="22" t="s">
        <v>2134</v>
      </c>
      <c r="T4371" s="22">
        <v>5</v>
      </c>
      <c r="U4371" s="22">
        <v>2</v>
      </c>
      <c r="V4371" s="22">
        <v>3</v>
      </c>
      <c r="W4371" s="22">
        <v>7</v>
      </c>
      <c r="X4371" s="22">
        <v>2</v>
      </c>
    </row>
    <row r="4372" spans="19:24">
      <c r="S4372" s="22" t="s">
        <v>2134</v>
      </c>
      <c r="T4372" s="22">
        <v>5</v>
      </c>
      <c r="U4372" s="22">
        <v>2</v>
      </c>
      <c r="V4372" s="22">
        <v>3</v>
      </c>
      <c r="W4372" s="22">
        <v>7</v>
      </c>
      <c r="X4372" s="22">
        <v>3</v>
      </c>
    </row>
    <row r="4373" spans="19:24">
      <c r="S4373" s="22" t="s">
        <v>2134</v>
      </c>
      <c r="T4373" s="22">
        <v>5</v>
      </c>
      <c r="U4373" s="22">
        <v>2</v>
      </c>
      <c r="V4373" s="22">
        <v>3</v>
      </c>
      <c r="W4373" s="22">
        <v>7</v>
      </c>
      <c r="X4373" s="22">
        <v>4</v>
      </c>
    </row>
    <row r="4374" spans="19:24">
      <c r="S4374" s="22" t="s">
        <v>2134</v>
      </c>
      <c r="T4374" s="22">
        <v>5</v>
      </c>
      <c r="U4374" s="22">
        <v>2</v>
      </c>
      <c r="V4374" s="22">
        <v>4</v>
      </c>
      <c r="W4374" s="22">
        <v>1</v>
      </c>
      <c r="X4374" s="22">
        <v>1</v>
      </c>
    </row>
    <row r="4375" spans="19:24">
      <c r="S4375" s="22" t="s">
        <v>2134</v>
      </c>
      <c r="T4375" s="22">
        <v>5</v>
      </c>
      <c r="U4375" s="22">
        <v>2</v>
      </c>
      <c r="V4375" s="22">
        <v>4</v>
      </c>
      <c r="W4375" s="22">
        <v>1</v>
      </c>
      <c r="X4375" s="22">
        <v>2</v>
      </c>
    </row>
    <row r="4376" spans="19:24">
      <c r="S4376" s="22" t="s">
        <v>2134</v>
      </c>
      <c r="T4376" s="22">
        <v>5</v>
      </c>
      <c r="U4376" s="22">
        <v>2</v>
      </c>
      <c r="V4376" s="22">
        <v>4</v>
      </c>
      <c r="W4376" s="22">
        <v>1</v>
      </c>
      <c r="X4376" s="22">
        <v>3</v>
      </c>
    </row>
    <row r="4377" spans="19:24">
      <c r="S4377" s="22" t="s">
        <v>2134</v>
      </c>
      <c r="T4377" s="22">
        <v>5</v>
      </c>
      <c r="U4377" s="22">
        <v>2</v>
      </c>
      <c r="V4377" s="22">
        <v>4</v>
      </c>
      <c r="W4377" s="22">
        <v>1</v>
      </c>
      <c r="X4377" s="22">
        <v>4</v>
      </c>
    </row>
    <row r="4378" spans="19:24">
      <c r="S4378" s="22" t="s">
        <v>2813</v>
      </c>
      <c r="T4378" s="22">
        <v>5</v>
      </c>
      <c r="U4378" s="22">
        <v>2</v>
      </c>
      <c r="V4378" s="22">
        <v>4</v>
      </c>
      <c r="W4378" s="22">
        <v>2</v>
      </c>
      <c r="X4378" s="22">
        <v>1</v>
      </c>
    </row>
    <row r="4379" spans="19:24">
      <c r="S4379" s="22" t="s">
        <v>2134</v>
      </c>
      <c r="T4379" s="22">
        <v>5</v>
      </c>
      <c r="U4379" s="22">
        <v>2</v>
      </c>
      <c r="V4379" s="22">
        <v>4</v>
      </c>
      <c r="W4379" s="22">
        <v>2</v>
      </c>
      <c r="X4379" s="22">
        <v>2</v>
      </c>
    </row>
    <row r="4380" spans="19:24">
      <c r="S4380" s="22" t="s">
        <v>2134</v>
      </c>
      <c r="T4380" s="22">
        <v>5</v>
      </c>
      <c r="U4380" s="22">
        <v>2</v>
      </c>
      <c r="V4380" s="22">
        <v>4</v>
      </c>
      <c r="W4380" s="22">
        <v>2</v>
      </c>
      <c r="X4380" s="22">
        <v>3</v>
      </c>
    </row>
    <row r="4381" spans="19:24">
      <c r="S4381" s="22" t="s">
        <v>2134</v>
      </c>
      <c r="T4381" s="22">
        <v>5</v>
      </c>
      <c r="U4381" s="22">
        <v>2</v>
      </c>
      <c r="V4381" s="22">
        <v>4</v>
      </c>
      <c r="W4381" s="22">
        <v>2</v>
      </c>
      <c r="X4381" s="22">
        <v>4</v>
      </c>
    </row>
    <row r="4382" spans="19:24">
      <c r="S4382" s="22" t="s">
        <v>2813</v>
      </c>
      <c r="T4382" s="22">
        <v>5</v>
      </c>
      <c r="U4382" s="22">
        <v>2</v>
      </c>
      <c r="V4382" s="22">
        <v>4</v>
      </c>
      <c r="W4382" s="22">
        <v>3</v>
      </c>
      <c r="X4382" s="22">
        <v>1</v>
      </c>
    </row>
    <row r="4383" spans="19:24">
      <c r="S4383" s="22" t="s">
        <v>2134</v>
      </c>
      <c r="T4383" s="22">
        <v>5</v>
      </c>
      <c r="U4383" s="22">
        <v>2</v>
      </c>
      <c r="V4383" s="22">
        <v>4</v>
      </c>
      <c r="W4383" s="22">
        <v>3</v>
      </c>
      <c r="X4383" s="22">
        <v>2</v>
      </c>
    </row>
    <row r="4384" spans="19:24">
      <c r="S4384" s="22" t="s">
        <v>2134</v>
      </c>
      <c r="T4384" s="22">
        <v>5</v>
      </c>
      <c r="U4384" s="22">
        <v>2</v>
      </c>
      <c r="V4384" s="22">
        <v>4</v>
      </c>
      <c r="W4384" s="22">
        <v>3</v>
      </c>
      <c r="X4384" s="22">
        <v>3</v>
      </c>
    </row>
    <row r="4385" spans="19:24">
      <c r="S4385" s="22" t="s">
        <v>2134</v>
      </c>
      <c r="T4385" s="22">
        <v>5</v>
      </c>
      <c r="U4385" s="22">
        <v>2</v>
      </c>
      <c r="V4385" s="22">
        <v>4</v>
      </c>
      <c r="W4385" s="22">
        <v>3</v>
      </c>
      <c r="X4385" s="22">
        <v>4</v>
      </c>
    </row>
    <row r="4386" spans="19:24">
      <c r="S4386" s="22" t="s">
        <v>2813</v>
      </c>
      <c r="T4386" s="22">
        <v>5</v>
      </c>
      <c r="U4386" s="22">
        <v>2</v>
      </c>
      <c r="V4386" s="22">
        <v>4</v>
      </c>
      <c r="W4386" s="22">
        <v>4</v>
      </c>
      <c r="X4386" s="22">
        <v>1</v>
      </c>
    </row>
    <row r="4387" spans="19:24">
      <c r="S4387" s="22" t="s">
        <v>2134</v>
      </c>
      <c r="T4387" s="22">
        <v>5</v>
      </c>
      <c r="U4387" s="22">
        <v>2</v>
      </c>
      <c r="V4387" s="22">
        <v>4</v>
      </c>
      <c r="W4387" s="22">
        <v>4</v>
      </c>
      <c r="X4387" s="22">
        <v>2</v>
      </c>
    </row>
    <row r="4388" spans="19:24">
      <c r="S4388" s="22" t="s">
        <v>2134</v>
      </c>
      <c r="T4388" s="22">
        <v>5</v>
      </c>
      <c r="U4388" s="22">
        <v>2</v>
      </c>
      <c r="V4388" s="22">
        <v>4</v>
      </c>
      <c r="W4388" s="22">
        <v>4</v>
      </c>
      <c r="X4388" s="22">
        <v>3</v>
      </c>
    </row>
    <row r="4389" spans="19:24">
      <c r="S4389" s="22" t="s">
        <v>2134</v>
      </c>
      <c r="T4389" s="22">
        <v>5</v>
      </c>
      <c r="U4389" s="22">
        <v>2</v>
      </c>
      <c r="V4389" s="22">
        <v>4</v>
      </c>
      <c r="W4389" s="22">
        <v>4</v>
      </c>
      <c r="X4389" s="22">
        <v>4</v>
      </c>
    </row>
    <row r="4390" spans="19:24">
      <c r="S4390" s="22" t="s">
        <v>2813</v>
      </c>
      <c r="T4390" s="22">
        <v>5</v>
      </c>
      <c r="U4390" s="22">
        <v>2</v>
      </c>
      <c r="V4390" s="22">
        <v>4</v>
      </c>
      <c r="W4390" s="22">
        <v>5</v>
      </c>
      <c r="X4390" s="22">
        <v>1</v>
      </c>
    </row>
    <row r="4391" spans="19:24">
      <c r="S4391" s="22" t="s">
        <v>2134</v>
      </c>
      <c r="T4391" s="22">
        <v>5</v>
      </c>
      <c r="U4391" s="22">
        <v>2</v>
      </c>
      <c r="V4391" s="22">
        <v>4</v>
      </c>
      <c r="W4391" s="22">
        <v>5</v>
      </c>
      <c r="X4391" s="22">
        <v>2</v>
      </c>
    </row>
    <row r="4392" spans="19:24">
      <c r="S4392" s="22" t="s">
        <v>2134</v>
      </c>
      <c r="T4392" s="22">
        <v>5</v>
      </c>
      <c r="U4392" s="22">
        <v>2</v>
      </c>
      <c r="V4392" s="22">
        <v>4</v>
      </c>
      <c r="W4392" s="22">
        <v>5</v>
      </c>
      <c r="X4392" s="22">
        <v>3</v>
      </c>
    </row>
    <row r="4393" spans="19:24">
      <c r="S4393" s="22" t="s">
        <v>2134</v>
      </c>
      <c r="T4393" s="22">
        <v>5</v>
      </c>
      <c r="U4393" s="22">
        <v>2</v>
      </c>
      <c r="V4393" s="22">
        <v>4</v>
      </c>
      <c r="W4393" s="22">
        <v>5</v>
      </c>
      <c r="X4393" s="22">
        <v>4</v>
      </c>
    </row>
    <row r="4394" spans="19:24">
      <c r="S4394" s="22" t="s">
        <v>2813</v>
      </c>
      <c r="T4394" s="22">
        <v>5</v>
      </c>
      <c r="U4394" s="22">
        <v>2</v>
      </c>
      <c r="V4394" s="22">
        <v>4</v>
      </c>
      <c r="W4394" s="22">
        <v>6</v>
      </c>
      <c r="X4394" s="22">
        <v>1</v>
      </c>
    </row>
    <row r="4395" spans="19:24">
      <c r="S4395" s="22" t="s">
        <v>2134</v>
      </c>
      <c r="T4395" s="22">
        <v>5</v>
      </c>
      <c r="U4395" s="22">
        <v>2</v>
      </c>
      <c r="V4395" s="22">
        <v>4</v>
      </c>
      <c r="W4395" s="22">
        <v>6</v>
      </c>
      <c r="X4395" s="22">
        <v>2</v>
      </c>
    </row>
    <row r="4396" spans="19:24">
      <c r="S4396" s="22" t="s">
        <v>2134</v>
      </c>
      <c r="T4396" s="22">
        <v>5</v>
      </c>
      <c r="U4396" s="22">
        <v>2</v>
      </c>
      <c r="V4396" s="22">
        <v>4</v>
      </c>
      <c r="W4396" s="22">
        <v>6</v>
      </c>
      <c r="X4396" s="22">
        <v>3</v>
      </c>
    </row>
    <row r="4397" spans="19:24">
      <c r="S4397" s="22" t="s">
        <v>2134</v>
      </c>
      <c r="T4397" s="22">
        <v>5</v>
      </c>
      <c r="U4397" s="22">
        <v>2</v>
      </c>
      <c r="V4397" s="22">
        <v>4</v>
      </c>
      <c r="W4397" s="22">
        <v>6</v>
      </c>
      <c r="X4397" s="22">
        <v>4</v>
      </c>
    </row>
    <row r="4398" spans="19:24">
      <c r="S4398" s="22" t="s">
        <v>2813</v>
      </c>
      <c r="T4398" s="22">
        <v>5</v>
      </c>
      <c r="U4398" s="22">
        <v>2</v>
      </c>
      <c r="V4398" s="22">
        <v>4</v>
      </c>
      <c r="W4398" s="22">
        <v>7</v>
      </c>
      <c r="X4398" s="22">
        <v>1</v>
      </c>
    </row>
    <row r="4399" spans="19:24">
      <c r="S4399" s="22" t="s">
        <v>2134</v>
      </c>
      <c r="T4399" s="22">
        <v>5</v>
      </c>
      <c r="U4399" s="22">
        <v>2</v>
      </c>
      <c r="V4399" s="22">
        <v>4</v>
      </c>
      <c r="W4399" s="22">
        <v>7</v>
      </c>
      <c r="X4399" s="22">
        <v>2</v>
      </c>
    </row>
    <row r="4400" spans="19:24">
      <c r="S4400" s="22" t="s">
        <v>2134</v>
      </c>
      <c r="T4400" s="22">
        <v>5</v>
      </c>
      <c r="U4400" s="22">
        <v>2</v>
      </c>
      <c r="V4400" s="22">
        <v>4</v>
      </c>
      <c r="W4400" s="22">
        <v>7</v>
      </c>
      <c r="X4400" s="22">
        <v>3</v>
      </c>
    </row>
    <row r="4401" spans="19:24">
      <c r="S4401" s="22" t="s">
        <v>2134</v>
      </c>
      <c r="T4401" s="22">
        <v>5</v>
      </c>
      <c r="U4401" s="22">
        <v>2</v>
      </c>
      <c r="V4401" s="22">
        <v>4</v>
      </c>
      <c r="W4401" s="22">
        <v>7</v>
      </c>
      <c r="X4401" s="22">
        <v>4</v>
      </c>
    </row>
    <row r="4402" spans="19:24">
      <c r="S4402" s="22" t="s">
        <v>2134</v>
      </c>
      <c r="T4402" s="22">
        <v>5</v>
      </c>
      <c r="U4402" s="22">
        <v>2</v>
      </c>
      <c r="V4402" s="22">
        <v>5</v>
      </c>
      <c r="W4402" s="22">
        <v>1</v>
      </c>
      <c r="X4402" s="22">
        <v>1</v>
      </c>
    </row>
    <row r="4403" spans="19:24">
      <c r="S4403" s="22" t="s">
        <v>2134</v>
      </c>
      <c r="T4403" s="22">
        <v>5</v>
      </c>
      <c r="U4403" s="22">
        <v>2</v>
      </c>
      <c r="V4403" s="22">
        <v>5</v>
      </c>
      <c r="W4403" s="22">
        <v>1</v>
      </c>
      <c r="X4403" s="22">
        <v>2</v>
      </c>
    </row>
    <row r="4404" spans="19:24">
      <c r="S4404" s="22" t="s">
        <v>2134</v>
      </c>
      <c r="T4404" s="22">
        <v>5</v>
      </c>
      <c r="U4404" s="22">
        <v>2</v>
      </c>
      <c r="V4404" s="22">
        <v>5</v>
      </c>
      <c r="W4404" s="22">
        <v>1</v>
      </c>
      <c r="X4404" s="22">
        <v>3</v>
      </c>
    </row>
    <row r="4405" spans="19:24">
      <c r="S4405" s="22" t="s">
        <v>2134</v>
      </c>
      <c r="T4405" s="22">
        <v>5</v>
      </c>
      <c r="U4405" s="22">
        <v>2</v>
      </c>
      <c r="V4405" s="22">
        <v>5</v>
      </c>
      <c r="W4405" s="22">
        <v>1</v>
      </c>
      <c r="X4405" s="22">
        <v>4</v>
      </c>
    </row>
    <row r="4406" spans="19:24">
      <c r="S4406" s="22" t="s">
        <v>2813</v>
      </c>
      <c r="T4406" s="22">
        <v>5</v>
      </c>
      <c r="U4406" s="22">
        <v>2</v>
      </c>
      <c r="V4406" s="22">
        <v>5</v>
      </c>
      <c r="W4406" s="22">
        <v>2</v>
      </c>
      <c r="X4406" s="22">
        <v>1</v>
      </c>
    </row>
    <row r="4407" spans="19:24">
      <c r="S4407" s="22" t="s">
        <v>2134</v>
      </c>
      <c r="T4407" s="22">
        <v>5</v>
      </c>
      <c r="U4407" s="22">
        <v>2</v>
      </c>
      <c r="V4407" s="22">
        <v>5</v>
      </c>
      <c r="W4407" s="22">
        <v>2</v>
      </c>
      <c r="X4407" s="22">
        <v>2</v>
      </c>
    </row>
    <row r="4408" spans="19:24">
      <c r="S4408" s="22" t="s">
        <v>2134</v>
      </c>
      <c r="T4408" s="22">
        <v>5</v>
      </c>
      <c r="U4408" s="22">
        <v>2</v>
      </c>
      <c r="V4408" s="22">
        <v>5</v>
      </c>
      <c r="W4408" s="22">
        <v>2</v>
      </c>
      <c r="X4408" s="22">
        <v>3</v>
      </c>
    </row>
    <row r="4409" spans="19:24">
      <c r="S4409" s="22" t="s">
        <v>2134</v>
      </c>
      <c r="T4409" s="22">
        <v>5</v>
      </c>
      <c r="U4409" s="22">
        <v>2</v>
      </c>
      <c r="V4409" s="22">
        <v>5</v>
      </c>
      <c r="W4409" s="22">
        <v>2</v>
      </c>
      <c r="X4409" s="22">
        <v>4</v>
      </c>
    </row>
    <row r="4410" spans="19:24">
      <c r="S4410" s="22" t="s">
        <v>2813</v>
      </c>
      <c r="T4410" s="22">
        <v>5</v>
      </c>
      <c r="U4410" s="22">
        <v>2</v>
      </c>
      <c r="V4410" s="22">
        <v>5</v>
      </c>
      <c r="W4410" s="22">
        <v>3</v>
      </c>
      <c r="X4410" s="22">
        <v>1</v>
      </c>
    </row>
    <row r="4411" spans="19:24">
      <c r="S4411" s="22" t="s">
        <v>2134</v>
      </c>
      <c r="T4411" s="22">
        <v>5</v>
      </c>
      <c r="U4411" s="22">
        <v>2</v>
      </c>
      <c r="V4411" s="22">
        <v>5</v>
      </c>
      <c r="W4411" s="22">
        <v>3</v>
      </c>
      <c r="X4411" s="22">
        <v>2</v>
      </c>
    </row>
    <row r="4412" spans="19:24">
      <c r="S4412" s="22" t="s">
        <v>2134</v>
      </c>
      <c r="T4412" s="22">
        <v>5</v>
      </c>
      <c r="U4412" s="22">
        <v>2</v>
      </c>
      <c r="V4412" s="22">
        <v>5</v>
      </c>
      <c r="W4412" s="22">
        <v>3</v>
      </c>
      <c r="X4412" s="22">
        <v>3</v>
      </c>
    </row>
    <row r="4413" spans="19:24">
      <c r="S4413" s="22" t="s">
        <v>2134</v>
      </c>
      <c r="T4413" s="22">
        <v>5</v>
      </c>
      <c r="U4413" s="22">
        <v>2</v>
      </c>
      <c r="V4413" s="22">
        <v>5</v>
      </c>
      <c r="W4413" s="22">
        <v>3</v>
      </c>
      <c r="X4413" s="22">
        <v>4</v>
      </c>
    </row>
    <row r="4414" spans="19:24">
      <c r="S4414" s="22" t="s">
        <v>2813</v>
      </c>
      <c r="T4414" s="22">
        <v>5</v>
      </c>
      <c r="U4414" s="22">
        <v>2</v>
      </c>
      <c r="V4414" s="22">
        <v>5</v>
      </c>
      <c r="W4414" s="22">
        <v>4</v>
      </c>
      <c r="X4414" s="22">
        <v>1</v>
      </c>
    </row>
    <row r="4415" spans="19:24">
      <c r="S4415" s="22" t="s">
        <v>2134</v>
      </c>
      <c r="T4415" s="22">
        <v>5</v>
      </c>
      <c r="U4415" s="22">
        <v>2</v>
      </c>
      <c r="V4415" s="22">
        <v>5</v>
      </c>
      <c r="W4415" s="22">
        <v>4</v>
      </c>
      <c r="X4415" s="22">
        <v>2</v>
      </c>
    </row>
    <row r="4416" spans="19:24">
      <c r="S4416" s="22" t="s">
        <v>2134</v>
      </c>
      <c r="T4416" s="22">
        <v>5</v>
      </c>
      <c r="U4416" s="22">
        <v>2</v>
      </c>
      <c r="V4416" s="22">
        <v>5</v>
      </c>
      <c r="W4416" s="22">
        <v>4</v>
      </c>
      <c r="X4416" s="22">
        <v>3</v>
      </c>
    </row>
    <row r="4417" spans="19:24">
      <c r="S4417" s="22" t="s">
        <v>2134</v>
      </c>
      <c r="T4417" s="22">
        <v>5</v>
      </c>
      <c r="U4417" s="22">
        <v>2</v>
      </c>
      <c r="V4417" s="22">
        <v>5</v>
      </c>
      <c r="W4417" s="22">
        <v>4</v>
      </c>
      <c r="X4417" s="22">
        <v>4</v>
      </c>
    </row>
    <row r="4418" spans="19:24">
      <c r="S4418" s="22" t="s">
        <v>2813</v>
      </c>
      <c r="T4418" s="22">
        <v>5</v>
      </c>
      <c r="U4418" s="22">
        <v>2</v>
      </c>
      <c r="V4418" s="22">
        <v>5</v>
      </c>
      <c r="W4418" s="22">
        <v>5</v>
      </c>
      <c r="X4418" s="22">
        <v>1</v>
      </c>
    </row>
    <row r="4419" spans="19:24">
      <c r="S4419" s="22" t="s">
        <v>2134</v>
      </c>
      <c r="T4419" s="22">
        <v>5</v>
      </c>
      <c r="U4419" s="22">
        <v>2</v>
      </c>
      <c r="V4419" s="22">
        <v>5</v>
      </c>
      <c r="W4419" s="22">
        <v>5</v>
      </c>
      <c r="X4419" s="22">
        <v>2</v>
      </c>
    </row>
    <row r="4420" spans="19:24">
      <c r="S4420" s="22" t="s">
        <v>2134</v>
      </c>
      <c r="T4420" s="22">
        <v>5</v>
      </c>
      <c r="U4420" s="22">
        <v>2</v>
      </c>
      <c r="V4420" s="22">
        <v>5</v>
      </c>
      <c r="W4420" s="22">
        <v>5</v>
      </c>
      <c r="X4420" s="22">
        <v>3</v>
      </c>
    </row>
    <row r="4421" spans="19:24">
      <c r="S4421" s="22" t="s">
        <v>2134</v>
      </c>
      <c r="T4421" s="22">
        <v>5</v>
      </c>
      <c r="U4421" s="22">
        <v>2</v>
      </c>
      <c r="V4421" s="22">
        <v>5</v>
      </c>
      <c r="W4421" s="22">
        <v>5</v>
      </c>
      <c r="X4421" s="22">
        <v>4</v>
      </c>
    </row>
    <row r="4422" spans="19:24">
      <c r="S4422" s="22" t="s">
        <v>2813</v>
      </c>
      <c r="T4422" s="22">
        <v>5</v>
      </c>
      <c r="U4422" s="22">
        <v>2</v>
      </c>
      <c r="V4422" s="22">
        <v>5</v>
      </c>
      <c r="W4422" s="22">
        <v>6</v>
      </c>
      <c r="X4422" s="22">
        <v>1</v>
      </c>
    </row>
    <row r="4423" spans="19:24">
      <c r="S4423" s="22" t="s">
        <v>2134</v>
      </c>
      <c r="T4423" s="22">
        <v>5</v>
      </c>
      <c r="U4423" s="22">
        <v>2</v>
      </c>
      <c r="V4423" s="22">
        <v>5</v>
      </c>
      <c r="W4423" s="22">
        <v>6</v>
      </c>
      <c r="X4423" s="22">
        <v>2</v>
      </c>
    </row>
    <row r="4424" spans="19:24">
      <c r="S4424" s="22" t="s">
        <v>2134</v>
      </c>
      <c r="T4424" s="22">
        <v>5</v>
      </c>
      <c r="U4424" s="22">
        <v>2</v>
      </c>
      <c r="V4424" s="22">
        <v>5</v>
      </c>
      <c r="W4424" s="22">
        <v>6</v>
      </c>
      <c r="X4424" s="22">
        <v>3</v>
      </c>
    </row>
    <row r="4425" spans="19:24">
      <c r="S4425" s="22" t="s">
        <v>2134</v>
      </c>
      <c r="T4425" s="22">
        <v>5</v>
      </c>
      <c r="U4425" s="22">
        <v>2</v>
      </c>
      <c r="V4425" s="22">
        <v>5</v>
      </c>
      <c r="W4425" s="22">
        <v>6</v>
      </c>
      <c r="X4425" s="22">
        <v>4</v>
      </c>
    </row>
    <row r="4426" spans="19:24">
      <c r="S4426" s="22" t="s">
        <v>2813</v>
      </c>
      <c r="T4426" s="22">
        <v>5</v>
      </c>
      <c r="U4426" s="22">
        <v>2</v>
      </c>
      <c r="V4426" s="22">
        <v>5</v>
      </c>
      <c r="W4426" s="22">
        <v>7</v>
      </c>
      <c r="X4426" s="22">
        <v>1</v>
      </c>
    </row>
    <row r="4427" spans="19:24">
      <c r="S4427" s="22" t="s">
        <v>2134</v>
      </c>
      <c r="T4427" s="22">
        <v>5</v>
      </c>
      <c r="U4427" s="22">
        <v>2</v>
      </c>
      <c r="V4427" s="22">
        <v>5</v>
      </c>
      <c r="W4427" s="22">
        <v>7</v>
      </c>
      <c r="X4427" s="22">
        <v>2</v>
      </c>
    </row>
    <row r="4428" spans="19:24">
      <c r="S4428" s="22" t="s">
        <v>2134</v>
      </c>
      <c r="T4428" s="22">
        <v>5</v>
      </c>
      <c r="U4428" s="22">
        <v>2</v>
      </c>
      <c r="V4428" s="22">
        <v>5</v>
      </c>
      <c r="W4428" s="22">
        <v>7</v>
      </c>
      <c r="X4428" s="22">
        <v>3</v>
      </c>
    </row>
    <row r="4429" spans="19:24">
      <c r="S4429" s="22" t="s">
        <v>2134</v>
      </c>
      <c r="T4429" s="22">
        <v>5</v>
      </c>
      <c r="U4429" s="22">
        <v>2</v>
      </c>
      <c r="V4429" s="22">
        <v>5</v>
      </c>
      <c r="W4429" s="22">
        <v>7</v>
      </c>
      <c r="X4429" s="22">
        <v>4</v>
      </c>
    </row>
    <row r="4430" spans="19:24">
      <c r="S4430" s="22" t="s">
        <v>2134</v>
      </c>
      <c r="T4430" s="22">
        <v>5</v>
      </c>
      <c r="U4430" s="22">
        <v>2</v>
      </c>
      <c r="V4430" s="22">
        <v>6</v>
      </c>
      <c r="W4430" s="22">
        <v>1</v>
      </c>
      <c r="X4430" s="22">
        <v>1</v>
      </c>
    </row>
    <row r="4431" spans="19:24">
      <c r="S4431" s="22" t="s">
        <v>2134</v>
      </c>
      <c r="T4431" s="22">
        <v>5</v>
      </c>
      <c r="U4431" s="22">
        <v>2</v>
      </c>
      <c r="V4431" s="22">
        <v>6</v>
      </c>
      <c r="W4431" s="22">
        <v>1</v>
      </c>
      <c r="X4431" s="22">
        <v>2</v>
      </c>
    </row>
    <row r="4432" spans="19:24">
      <c r="S4432" s="22" t="s">
        <v>2134</v>
      </c>
      <c r="T4432" s="22">
        <v>5</v>
      </c>
      <c r="U4432" s="22">
        <v>2</v>
      </c>
      <c r="V4432" s="22">
        <v>6</v>
      </c>
      <c r="W4432" s="22">
        <v>1</v>
      </c>
      <c r="X4432" s="22">
        <v>3</v>
      </c>
    </row>
    <row r="4433" spans="19:24">
      <c r="S4433" s="22" t="s">
        <v>2134</v>
      </c>
      <c r="T4433" s="22">
        <v>5</v>
      </c>
      <c r="U4433" s="22">
        <v>2</v>
      </c>
      <c r="V4433" s="22">
        <v>6</v>
      </c>
      <c r="W4433" s="22">
        <v>1</v>
      </c>
      <c r="X4433" s="22">
        <v>4</v>
      </c>
    </row>
    <row r="4434" spans="19:24">
      <c r="S4434" s="22" t="s">
        <v>2813</v>
      </c>
      <c r="T4434" s="22">
        <v>5</v>
      </c>
      <c r="U4434" s="22">
        <v>2</v>
      </c>
      <c r="V4434" s="22">
        <v>6</v>
      </c>
      <c r="W4434" s="22">
        <v>2</v>
      </c>
      <c r="X4434" s="22">
        <v>1</v>
      </c>
    </row>
    <row r="4435" spans="19:24">
      <c r="S4435" s="22" t="s">
        <v>2134</v>
      </c>
      <c r="T4435" s="22">
        <v>5</v>
      </c>
      <c r="U4435" s="22">
        <v>2</v>
      </c>
      <c r="V4435" s="22">
        <v>6</v>
      </c>
      <c r="W4435" s="22">
        <v>2</v>
      </c>
      <c r="X4435" s="22">
        <v>2</v>
      </c>
    </row>
    <row r="4436" spans="19:24">
      <c r="S4436" s="22" t="s">
        <v>2134</v>
      </c>
      <c r="T4436" s="22">
        <v>5</v>
      </c>
      <c r="U4436" s="22">
        <v>2</v>
      </c>
      <c r="V4436" s="22">
        <v>6</v>
      </c>
      <c r="W4436" s="22">
        <v>2</v>
      </c>
      <c r="X4436" s="22">
        <v>3</v>
      </c>
    </row>
    <row r="4437" spans="19:24">
      <c r="S4437" s="22" t="s">
        <v>2134</v>
      </c>
      <c r="T4437" s="22">
        <v>5</v>
      </c>
      <c r="U4437" s="22">
        <v>2</v>
      </c>
      <c r="V4437" s="22">
        <v>6</v>
      </c>
      <c r="W4437" s="22">
        <v>2</v>
      </c>
      <c r="X4437" s="22">
        <v>4</v>
      </c>
    </row>
    <row r="4438" spans="19:24">
      <c r="S4438" s="22" t="s">
        <v>2813</v>
      </c>
      <c r="T4438" s="22">
        <v>5</v>
      </c>
      <c r="U4438" s="22">
        <v>2</v>
      </c>
      <c r="V4438" s="22">
        <v>6</v>
      </c>
      <c r="W4438" s="22">
        <v>3</v>
      </c>
      <c r="X4438" s="22">
        <v>1</v>
      </c>
    </row>
    <row r="4439" spans="19:24">
      <c r="S4439" s="22" t="s">
        <v>2134</v>
      </c>
      <c r="T4439" s="22">
        <v>5</v>
      </c>
      <c r="U4439" s="22">
        <v>2</v>
      </c>
      <c r="V4439" s="22">
        <v>6</v>
      </c>
      <c r="W4439" s="22">
        <v>3</v>
      </c>
      <c r="X4439" s="22">
        <v>2</v>
      </c>
    </row>
    <row r="4440" spans="19:24">
      <c r="S4440" s="22" t="s">
        <v>2134</v>
      </c>
      <c r="T4440" s="22">
        <v>5</v>
      </c>
      <c r="U4440" s="22">
        <v>2</v>
      </c>
      <c r="V4440" s="22">
        <v>6</v>
      </c>
      <c r="W4440" s="22">
        <v>3</v>
      </c>
      <c r="X4440" s="22">
        <v>3</v>
      </c>
    </row>
    <row r="4441" spans="19:24">
      <c r="S4441" s="22" t="s">
        <v>2134</v>
      </c>
      <c r="T4441" s="22">
        <v>5</v>
      </c>
      <c r="U4441" s="22">
        <v>2</v>
      </c>
      <c r="V4441" s="22">
        <v>6</v>
      </c>
      <c r="W4441" s="22">
        <v>3</v>
      </c>
      <c r="X4441" s="22">
        <v>4</v>
      </c>
    </row>
    <row r="4442" spans="19:24">
      <c r="S4442" s="22" t="s">
        <v>2813</v>
      </c>
      <c r="T4442" s="22">
        <v>5</v>
      </c>
      <c r="U4442" s="22">
        <v>2</v>
      </c>
      <c r="V4442" s="22">
        <v>6</v>
      </c>
      <c r="W4442" s="22">
        <v>4</v>
      </c>
      <c r="X4442" s="22">
        <v>1</v>
      </c>
    </row>
    <row r="4443" spans="19:24">
      <c r="S4443" s="22" t="s">
        <v>2134</v>
      </c>
      <c r="T4443" s="22">
        <v>5</v>
      </c>
      <c r="U4443" s="22">
        <v>2</v>
      </c>
      <c r="V4443" s="22">
        <v>6</v>
      </c>
      <c r="W4443" s="22">
        <v>4</v>
      </c>
      <c r="X4443" s="22">
        <v>2</v>
      </c>
    </row>
    <row r="4444" spans="19:24">
      <c r="S4444" s="22" t="s">
        <v>2134</v>
      </c>
      <c r="T4444" s="22">
        <v>5</v>
      </c>
      <c r="U4444" s="22">
        <v>2</v>
      </c>
      <c r="V4444" s="22">
        <v>6</v>
      </c>
      <c r="W4444" s="22">
        <v>4</v>
      </c>
      <c r="X4444" s="22">
        <v>3</v>
      </c>
    </row>
    <row r="4445" spans="19:24">
      <c r="S4445" s="22" t="s">
        <v>2134</v>
      </c>
      <c r="T4445" s="22">
        <v>5</v>
      </c>
      <c r="U4445" s="22">
        <v>2</v>
      </c>
      <c r="V4445" s="22">
        <v>6</v>
      </c>
      <c r="W4445" s="22">
        <v>4</v>
      </c>
      <c r="X4445" s="22">
        <v>4</v>
      </c>
    </row>
    <row r="4446" spans="19:24">
      <c r="S4446" s="22" t="s">
        <v>2813</v>
      </c>
      <c r="T4446" s="22">
        <v>5</v>
      </c>
      <c r="U4446" s="22">
        <v>2</v>
      </c>
      <c r="V4446" s="22">
        <v>6</v>
      </c>
      <c r="W4446" s="22">
        <v>5</v>
      </c>
      <c r="X4446" s="22">
        <v>1</v>
      </c>
    </row>
    <row r="4447" spans="19:24">
      <c r="S4447" s="22" t="s">
        <v>2134</v>
      </c>
      <c r="T4447" s="22">
        <v>5</v>
      </c>
      <c r="U4447" s="22">
        <v>2</v>
      </c>
      <c r="V4447" s="22">
        <v>6</v>
      </c>
      <c r="W4447" s="22">
        <v>5</v>
      </c>
      <c r="X4447" s="22">
        <v>2</v>
      </c>
    </row>
    <row r="4448" spans="19:24">
      <c r="S4448" s="22" t="s">
        <v>2134</v>
      </c>
      <c r="T4448" s="22">
        <v>5</v>
      </c>
      <c r="U4448" s="22">
        <v>2</v>
      </c>
      <c r="V4448" s="22">
        <v>6</v>
      </c>
      <c r="W4448" s="22">
        <v>5</v>
      </c>
      <c r="X4448" s="22">
        <v>3</v>
      </c>
    </row>
    <row r="4449" spans="19:24">
      <c r="S4449" s="22" t="s">
        <v>2134</v>
      </c>
      <c r="T4449" s="22">
        <v>5</v>
      </c>
      <c r="U4449" s="22">
        <v>2</v>
      </c>
      <c r="V4449" s="22">
        <v>6</v>
      </c>
      <c r="W4449" s="22">
        <v>5</v>
      </c>
      <c r="X4449" s="22">
        <v>4</v>
      </c>
    </row>
    <row r="4450" spans="19:24">
      <c r="S4450" s="22" t="s">
        <v>2813</v>
      </c>
      <c r="T4450" s="22">
        <v>5</v>
      </c>
      <c r="U4450" s="22">
        <v>2</v>
      </c>
      <c r="V4450" s="22">
        <v>6</v>
      </c>
      <c r="W4450" s="22">
        <v>6</v>
      </c>
      <c r="X4450" s="22">
        <v>1</v>
      </c>
    </row>
    <row r="4451" spans="19:24">
      <c r="S4451" s="22" t="s">
        <v>2134</v>
      </c>
      <c r="T4451" s="22">
        <v>5</v>
      </c>
      <c r="U4451" s="22">
        <v>2</v>
      </c>
      <c r="V4451" s="22">
        <v>6</v>
      </c>
      <c r="W4451" s="22">
        <v>6</v>
      </c>
      <c r="X4451" s="22">
        <v>2</v>
      </c>
    </row>
    <row r="4452" spans="19:24">
      <c r="S4452" s="22" t="s">
        <v>2134</v>
      </c>
      <c r="T4452" s="22">
        <v>5</v>
      </c>
      <c r="U4452" s="22">
        <v>2</v>
      </c>
      <c r="V4452" s="22">
        <v>6</v>
      </c>
      <c r="W4452" s="22">
        <v>6</v>
      </c>
      <c r="X4452" s="22">
        <v>3</v>
      </c>
    </row>
    <row r="4453" spans="19:24">
      <c r="S4453" s="22" t="s">
        <v>2134</v>
      </c>
      <c r="T4453" s="22">
        <v>5</v>
      </c>
      <c r="U4453" s="22">
        <v>2</v>
      </c>
      <c r="V4453" s="22">
        <v>6</v>
      </c>
      <c r="W4453" s="22">
        <v>6</v>
      </c>
      <c r="X4453" s="22">
        <v>4</v>
      </c>
    </row>
    <row r="4454" spans="19:24">
      <c r="S4454" s="22" t="s">
        <v>2813</v>
      </c>
      <c r="T4454" s="22">
        <v>5</v>
      </c>
      <c r="U4454" s="22">
        <v>2</v>
      </c>
      <c r="V4454" s="22">
        <v>6</v>
      </c>
      <c r="W4454" s="22">
        <v>7</v>
      </c>
      <c r="X4454" s="22">
        <v>1</v>
      </c>
    </row>
    <row r="4455" spans="19:24">
      <c r="S4455" s="22" t="s">
        <v>2134</v>
      </c>
      <c r="T4455" s="22">
        <v>5</v>
      </c>
      <c r="U4455" s="22">
        <v>2</v>
      </c>
      <c r="V4455" s="22">
        <v>6</v>
      </c>
      <c r="W4455" s="22">
        <v>7</v>
      </c>
      <c r="X4455" s="22">
        <v>2</v>
      </c>
    </row>
    <row r="4456" spans="19:24">
      <c r="S4456" s="22" t="s">
        <v>2134</v>
      </c>
      <c r="T4456" s="22">
        <v>5</v>
      </c>
      <c r="U4456" s="22">
        <v>2</v>
      </c>
      <c r="V4456" s="22">
        <v>6</v>
      </c>
      <c r="W4456" s="22">
        <v>7</v>
      </c>
      <c r="X4456" s="22">
        <v>3</v>
      </c>
    </row>
    <row r="4457" spans="19:24">
      <c r="S4457" s="22" t="s">
        <v>2134</v>
      </c>
      <c r="T4457" s="22">
        <v>5</v>
      </c>
      <c r="U4457" s="22">
        <v>2</v>
      </c>
      <c r="V4457" s="22">
        <v>6</v>
      </c>
      <c r="W4457" s="22">
        <v>7</v>
      </c>
      <c r="X4457" s="22">
        <v>4</v>
      </c>
    </row>
    <row r="4458" spans="19:24">
      <c r="S4458" s="22" t="s">
        <v>2134</v>
      </c>
      <c r="T4458" s="22">
        <v>5</v>
      </c>
      <c r="U4458" s="22">
        <v>2</v>
      </c>
      <c r="V4458" s="22">
        <v>7</v>
      </c>
      <c r="W4458" s="22">
        <v>1</v>
      </c>
      <c r="X4458" s="22">
        <v>1</v>
      </c>
    </row>
    <row r="4459" spans="19:24">
      <c r="S4459" s="22" t="s">
        <v>2134</v>
      </c>
      <c r="T4459" s="22">
        <v>5</v>
      </c>
      <c r="U4459" s="22">
        <v>2</v>
      </c>
      <c r="V4459" s="22">
        <v>7</v>
      </c>
      <c r="W4459" s="22">
        <v>1</v>
      </c>
      <c r="X4459" s="22">
        <v>2</v>
      </c>
    </row>
    <row r="4460" spans="19:24">
      <c r="S4460" s="22" t="s">
        <v>2134</v>
      </c>
      <c r="T4460" s="22">
        <v>5</v>
      </c>
      <c r="U4460" s="22">
        <v>2</v>
      </c>
      <c r="V4460" s="22">
        <v>7</v>
      </c>
      <c r="W4460" s="22">
        <v>1</v>
      </c>
      <c r="X4460" s="22">
        <v>3</v>
      </c>
    </row>
    <row r="4461" spans="19:24">
      <c r="S4461" s="22" t="s">
        <v>2134</v>
      </c>
      <c r="T4461" s="22">
        <v>5</v>
      </c>
      <c r="U4461" s="22">
        <v>2</v>
      </c>
      <c r="V4461" s="22">
        <v>7</v>
      </c>
      <c r="W4461" s="22">
        <v>1</v>
      </c>
      <c r="X4461" s="22">
        <v>4</v>
      </c>
    </row>
    <row r="4462" spans="19:24">
      <c r="S4462" s="22" t="s">
        <v>2134</v>
      </c>
      <c r="T4462" s="22">
        <v>5</v>
      </c>
      <c r="U4462" s="22">
        <v>2</v>
      </c>
      <c r="V4462" s="22">
        <v>7</v>
      </c>
      <c r="W4462" s="22">
        <v>2</v>
      </c>
      <c r="X4462" s="22">
        <v>1</v>
      </c>
    </row>
    <row r="4463" spans="19:24">
      <c r="S4463" s="22" t="s">
        <v>2134</v>
      </c>
      <c r="T4463" s="22">
        <v>5</v>
      </c>
      <c r="U4463" s="22">
        <v>2</v>
      </c>
      <c r="V4463" s="22">
        <v>7</v>
      </c>
      <c r="W4463" s="22">
        <v>2</v>
      </c>
      <c r="X4463" s="22">
        <v>2</v>
      </c>
    </row>
    <row r="4464" spans="19:24">
      <c r="S4464" s="22" t="s">
        <v>2134</v>
      </c>
      <c r="T4464" s="22">
        <v>5</v>
      </c>
      <c r="U4464" s="22">
        <v>2</v>
      </c>
      <c r="V4464" s="22">
        <v>7</v>
      </c>
      <c r="W4464" s="22">
        <v>2</v>
      </c>
      <c r="X4464" s="22">
        <v>3</v>
      </c>
    </row>
    <row r="4465" spans="19:24">
      <c r="S4465" s="22" t="s">
        <v>2134</v>
      </c>
      <c r="T4465" s="22">
        <v>5</v>
      </c>
      <c r="U4465" s="22">
        <v>2</v>
      </c>
      <c r="V4465" s="22">
        <v>7</v>
      </c>
      <c r="W4465" s="22">
        <v>2</v>
      </c>
      <c r="X4465" s="22">
        <v>4</v>
      </c>
    </row>
    <row r="4466" spans="19:24">
      <c r="S4466" s="22" t="s">
        <v>2134</v>
      </c>
      <c r="T4466" s="22">
        <v>5</v>
      </c>
      <c r="U4466" s="22">
        <v>2</v>
      </c>
      <c r="V4466" s="22">
        <v>7</v>
      </c>
      <c r="W4466" s="22">
        <v>3</v>
      </c>
      <c r="X4466" s="22">
        <v>1</v>
      </c>
    </row>
    <row r="4467" spans="19:24">
      <c r="S4467" s="22" t="s">
        <v>2134</v>
      </c>
      <c r="T4467" s="22">
        <v>5</v>
      </c>
      <c r="U4467" s="22">
        <v>2</v>
      </c>
      <c r="V4467" s="22">
        <v>7</v>
      </c>
      <c r="W4467" s="22">
        <v>3</v>
      </c>
      <c r="X4467" s="22">
        <v>2</v>
      </c>
    </row>
    <row r="4468" spans="19:24">
      <c r="S4468" s="22" t="s">
        <v>2134</v>
      </c>
      <c r="T4468" s="22">
        <v>5</v>
      </c>
      <c r="U4468" s="22">
        <v>2</v>
      </c>
      <c r="V4468" s="22">
        <v>7</v>
      </c>
      <c r="W4468" s="22">
        <v>3</v>
      </c>
      <c r="X4468" s="22">
        <v>3</v>
      </c>
    </row>
    <row r="4469" spans="19:24">
      <c r="S4469" s="22" t="s">
        <v>2134</v>
      </c>
      <c r="T4469" s="22">
        <v>5</v>
      </c>
      <c r="U4469" s="22">
        <v>2</v>
      </c>
      <c r="V4469" s="22">
        <v>7</v>
      </c>
      <c r="W4469" s="22">
        <v>3</v>
      </c>
      <c r="X4469" s="22">
        <v>4</v>
      </c>
    </row>
    <row r="4470" spans="19:24">
      <c r="S4470" s="22" t="s">
        <v>2134</v>
      </c>
      <c r="T4470" s="22">
        <v>5</v>
      </c>
      <c r="U4470" s="22">
        <v>2</v>
      </c>
      <c r="V4470" s="22">
        <v>7</v>
      </c>
      <c r="W4470" s="22">
        <v>4</v>
      </c>
      <c r="X4470" s="22">
        <v>1</v>
      </c>
    </row>
    <row r="4471" spans="19:24">
      <c r="S4471" s="22" t="s">
        <v>2134</v>
      </c>
      <c r="T4471" s="22">
        <v>5</v>
      </c>
      <c r="U4471" s="22">
        <v>2</v>
      </c>
      <c r="V4471" s="22">
        <v>7</v>
      </c>
      <c r="W4471" s="22">
        <v>4</v>
      </c>
      <c r="X4471" s="22">
        <v>2</v>
      </c>
    </row>
    <row r="4472" spans="19:24">
      <c r="S4472" s="22" t="s">
        <v>2134</v>
      </c>
      <c r="T4472" s="22">
        <v>5</v>
      </c>
      <c r="U4472" s="22">
        <v>2</v>
      </c>
      <c r="V4472" s="22">
        <v>7</v>
      </c>
      <c r="W4472" s="22">
        <v>4</v>
      </c>
      <c r="X4472" s="22">
        <v>3</v>
      </c>
    </row>
    <row r="4473" spans="19:24">
      <c r="S4473" s="22" t="s">
        <v>2134</v>
      </c>
      <c r="T4473" s="22">
        <v>5</v>
      </c>
      <c r="U4473" s="22">
        <v>2</v>
      </c>
      <c r="V4473" s="22">
        <v>7</v>
      </c>
      <c r="W4473" s="22">
        <v>4</v>
      </c>
      <c r="X4473" s="22">
        <v>4</v>
      </c>
    </row>
    <row r="4474" spans="19:24">
      <c r="S4474" s="22" t="s">
        <v>2134</v>
      </c>
      <c r="T4474" s="22">
        <v>5</v>
      </c>
      <c r="U4474" s="22">
        <v>2</v>
      </c>
      <c r="V4474" s="22">
        <v>7</v>
      </c>
      <c r="W4474" s="22">
        <v>5</v>
      </c>
      <c r="X4474" s="22">
        <v>1</v>
      </c>
    </row>
    <row r="4475" spans="19:24">
      <c r="S4475" s="22" t="s">
        <v>2134</v>
      </c>
      <c r="T4475" s="22">
        <v>5</v>
      </c>
      <c r="U4475" s="22">
        <v>2</v>
      </c>
      <c r="V4475" s="22">
        <v>7</v>
      </c>
      <c r="W4475" s="22">
        <v>5</v>
      </c>
      <c r="X4475" s="22">
        <v>2</v>
      </c>
    </row>
    <row r="4476" spans="19:24">
      <c r="S4476" s="22" t="s">
        <v>2134</v>
      </c>
      <c r="T4476" s="22">
        <v>5</v>
      </c>
      <c r="U4476" s="22">
        <v>2</v>
      </c>
      <c r="V4476" s="22">
        <v>7</v>
      </c>
      <c r="W4476" s="22">
        <v>5</v>
      </c>
      <c r="X4476" s="22">
        <v>3</v>
      </c>
    </row>
    <row r="4477" spans="19:24">
      <c r="S4477" s="22" t="s">
        <v>2134</v>
      </c>
      <c r="T4477" s="22">
        <v>5</v>
      </c>
      <c r="U4477" s="22">
        <v>2</v>
      </c>
      <c r="V4477" s="22">
        <v>7</v>
      </c>
      <c r="W4477" s="22">
        <v>5</v>
      </c>
      <c r="X4477" s="22">
        <v>4</v>
      </c>
    </row>
    <row r="4478" spans="19:24">
      <c r="S4478" s="22" t="s">
        <v>2134</v>
      </c>
      <c r="T4478" s="22">
        <v>5</v>
      </c>
      <c r="U4478" s="22">
        <v>2</v>
      </c>
      <c r="V4478" s="22">
        <v>7</v>
      </c>
      <c r="W4478" s="22">
        <v>6</v>
      </c>
      <c r="X4478" s="22">
        <v>1</v>
      </c>
    </row>
    <row r="4479" spans="19:24">
      <c r="S4479" s="22" t="s">
        <v>2134</v>
      </c>
      <c r="T4479" s="22">
        <v>5</v>
      </c>
      <c r="U4479" s="22">
        <v>2</v>
      </c>
      <c r="V4479" s="22">
        <v>7</v>
      </c>
      <c r="W4479" s="22">
        <v>6</v>
      </c>
      <c r="X4479" s="22">
        <v>2</v>
      </c>
    </row>
    <row r="4480" spans="19:24">
      <c r="S4480" s="22" t="s">
        <v>2134</v>
      </c>
      <c r="T4480" s="22">
        <v>5</v>
      </c>
      <c r="U4480" s="22">
        <v>2</v>
      </c>
      <c r="V4480" s="22">
        <v>7</v>
      </c>
      <c r="W4480" s="22">
        <v>6</v>
      </c>
      <c r="X4480" s="22">
        <v>3</v>
      </c>
    </row>
    <row r="4481" spans="19:24">
      <c r="S4481" s="22" t="s">
        <v>2134</v>
      </c>
      <c r="T4481" s="22">
        <v>5</v>
      </c>
      <c r="U4481" s="22">
        <v>2</v>
      </c>
      <c r="V4481" s="22">
        <v>7</v>
      </c>
      <c r="W4481" s="22">
        <v>6</v>
      </c>
      <c r="X4481" s="22">
        <v>4</v>
      </c>
    </row>
    <row r="4482" spans="19:24">
      <c r="S4482" s="22" t="s">
        <v>2134</v>
      </c>
      <c r="T4482" s="22">
        <v>5</v>
      </c>
      <c r="U4482" s="22">
        <v>2</v>
      </c>
      <c r="V4482" s="22">
        <v>7</v>
      </c>
      <c r="W4482" s="22">
        <v>7</v>
      </c>
      <c r="X4482" s="22">
        <v>1</v>
      </c>
    </row>
    <row r="4483" spans="19:24">
      <c r="S4483" s="22" t="s">
        <v>2134</v>
      </c>
      <c r="T4483" s="22">
        <v>5</v>
      </c>
      <c r="U4483" s="22">
        <v>2</v>
      </c>
      <c r="V4483" s="22">
        <v>7</v>
      </c>
      <c r="W4483" s="22">
        <v>7</v>
      </c>
      <c r="X4483" s="22">
        <v>2</v>
      </c>
    </row>
    <row r="4484" spans="19:24">
      <c r="S4484" s="22" t="s">
        <v>2134</v>
      </c>
      <c r="T4484" s="22">
        <v>5</v>
      </c>
      <c r="U4484" s="22">
        <v>2</v>
      </c>
      <c r="V4484" s="22">
        <v>7</v>
      </c>
      <c r="W4484" s="22">
        <v>7</v>
      </c>
      <c r="X4484" s="22">
        <v>3</v>
      </c>
    </row>
    <row r="4485" spans="19:24">
      <c r="S4485" s="22" t="s">
        <v>2134</v>
      </c>
      <c r="T4485" s="22">
        <v>5</v>
      </c>
      <c r="U4485" s="22">
        <v>2</v>
      </c>
      <c r="V4485" s="22">
        <v>7</v>
      </c>
      <c r="W4485" s="22">
        <v>7</v>
      </c>
      <c r="X4485" s="22">
        <v>4</v>
      </c>
    </row>
    <row r="4486" spans="19:24">
      <c r="S4486" s="22" t="s">
        <v>2134</v>
      </c>
      <c r="T4486" s="22">
        <v>5</v>
      </c>
      <c r="U4486" s="22">
        <v>2</v>
      </c>
      <c r="V4486" s="22">
        <v>8</v>
      </c>
      <c r="W4486" s="22">
        <v>1</v>
      </c>
      <c r="X4486" s="22">
        <v>1</v>
      </c>
    </row>
    <row r="4487" spans="19:24">
      <c r="S4487" s="22" t="s">
        <v>2134</v>
      </c>
      <c r="T4487" s="22">
        <v>5</v>
      </c>
      <c r="U4487" s="22">
        <v>2</v>
      </c>
      <c r="V4487" s="22">
        <v>8</v>
      </c>
      <c r="W4487" s="22">
        <v>1</v>
      </c>
      <c r="X4487" s="22">
        <v>2</v>
      </c>
    </row>
    <row r="4488" spans="19:24">
      <c r="S4488" s="22" t="s">
        <v>2134</v>
      </c>
      <c r="T4488" s="22">
        <v>5</v>
      </c>
      <c r="U4488" s="22">
        <v>2</v>
      </c>
      <c r="V4488" s="22">
        <v>8</v>
      </c>
      <c r="W4488" s="22">
        <v>1</v>
      </c>
      <c r="X4488" s="22">
        <v>3</v>
      </c>
    </row>
    <row r="4489" spans="19:24">
      <c r="S4489" s="22" t="s">
        <v>2134</v>
      </c>
      <c r="T4489" s="22">
        <v>5</v>
      </c>
      <c r="U4489" s="22">
        <v>2</v>
      </c>
      <c r="V4489" s="22">
        <v>8</v>
      </c>
      <c r="W4489" s="22">
        <v>1</v>
      </c>
      <c r="X4489" s="22">
        <v>4</v>
      </c>
    </row>
    <row r="4490" spans="19:24">
      <c r="S4490" s="22" t="s">
        <v>2813</v>
      </c>
      <c r="T4490" s="22">
        <v>5</v>
      </c>
      <c r="U4490" s="22">
        <v>2</v>
      </c>
      <c r="V4490" s="22">
        <v>8</v>
      </c>
      <c r="W4490" s="22">
        <v>2</v>
      </c>
      <c r="X4490" s="22">
        <v>1</v>
      </c>
    </row>
    <row r="4491" spans="19:24">
      <c r="S4491" s="22" t="s">
        <v>2134</v>
      </c>
      <c r="T4491" s="22">
        <v>5</v>
      </c>
      <c r="U4491" s="22">
        <v>2</v>
      </c>
      <c r="V4491" s="22">
        <v>8</v>
      </c>
      <c r="W4491" s="22">
        <v>2</v>
      </c>
      <c r="X4491" s="22">
        <v>2</v>
      </c>
    </row>
    <row r="4492" spans="19:24">
      <c r="S4492" s="22" t="s">
        <v>2134</v>
      </c>
      <c r="T4492" s="22">
        <v>5</v>
      </c>
      <c r="U4492" s="22">
        <v>2</v>
      </c>
      <c r="V4492" s="22">
        <v>8</v>
      </c>
      <c r="W4492" s="22">
        <v>2</v>
      </c>
      <c r="X4492" s="22">
        <v>3</v>
      </c>
    </row>
    <row r="4493" spans="19:24">
      <c r="S4493" s="22" t="s">
        <v>2134</v>
      </c>
      <c r="T4493" s="22">
        <v>5</v>
      </c>
      <c r="U4493" s="22">
        <v>2</v>
      </c>
      <c r="V4493" s="22">
        <v>8</v>
      </c>
      <c r="W4493" s="22">
        <v>2</v>
      </c>
      <c r="X4493" s="22">
        <v>4</v>
      </c>
    </row>
    <row r="4494" spans="19:24">
      <c r="S4494" s="22" t="s">
        <v>2813</v>
      </c>
      <c r="T4494" s="22">
        <v>5</v>
      </c>
      <c r="U4494" s="22">
        <v>2</v>
      </c>
      <c r="V4494" s="22">
        <v>8</v>
      </c>
      <c r="W4494" s="22">
        <v>3</v>
      </c>
      <c r="X4494" s="22">
        <v>1</v>
      </c>
    </row>
    <row r="4495" spans="19:24">
      <c r="S4495" s="22" t="s">
        <v>2134</v>
      </c>
      <c r="T4495" s="22">
        <v>5</v>
      </c>
      <c r="U4495" s="22">
        <v>2</v>
      </c>
      <c r="V4495" s="22">
        <v>8</v>
      </c>
      <c r="W4495" s="22">
        <v>3</v>
      </c>
      <c r="X4495" s="22">
        <v>2</v>
      </c>
    </row>
    <row r="4496" spans="19:24">
      <c r="S4496" s="22" t="s">
        <v>2134</v>
      </c>
      <c r="T4496" s="22">
        <v>5</v>
      </c>
      <c r="U4496" s="22">
        <v>2</v>
      </c>
      <c r="V4496" s="22">
        <v>8</v>
      </c>
      <c r="W4496" s="22">
        <v>3</v>
      </c>
      <c r="X4496" s="22">
        <v>3</v>
      </c>
    </row>
    <row r="4497" spans="19:24">
      <c r="S4497" s="22" t="s">
        <v>2134</v>
      </c>
      <c r="T4497" s="22">
        <v>5</v>
      </c>
      <c r="U4497" s="22">
        <v>2</v>
      </c>
      <c r="V4497" s="22">
        <v>8</v>
      </c>
      <c r="W4497" s="22">
        <v>3</v>
      </c>
      <c r="X4497" s="22">
        <v>4</v>
      </c>
    </row>
    <row r="4498" spans="19:24">
      <c r="S4498" s="22" t="s">
        <v>2813</v>
      </c>
      <c r="T4498" s="22">
        <v>5</v>
      </c>
      <c r="U4498" s="22">
        <v>2</v>
      </c>
      <c r="V4498" s="22">
        <v>8</v>
      </c>
      <c r="W4498" s="22">
        <v>4</v>
      </c>
      <c r="X4498" s="22">
        <v>1</v>
      </c>
    </row>
    <row r="4499" spans="19:24">
      <c r="S4499" s="22" t="s">
        <v>2134</v>
      </c>
      <c r="T4499" s="22">
        <v>5</v>
      </c>
      <c r="U4499" s="22">
        <v>2</v>
      </c>
      <c r="V4499" s="22">
        <v>8</v>
      </c>
      <c r="W4499" s="22">
        <v>4</v>
      </c>
      <c r="X4499" s="22">
        <v>2</v>
      </c>
    </row>
    <row r="4500" spans="19:24">
      <c r="S4500" s="22" t="s">
        <v>2134</v>
      </c>
      <c r="T4500" s="22">
        <v>5</v>
      </c>
      <c r="U4500" s="22">
        <v>2</v>
      </c>
      <c r="V4500" s="22">
        <v>8</v>
      </c>
      <c r="W4500" s="22">
        <v>4</v>
      </c>
      <c r="X4500" s="22">
        <v>3</v>
      </c>
    </row>
    <row r="4501" spans="19:24">
      <c r="S4501" s="22" t="s">
        <v>2134</v>
      </c>
      <c r="T4501" s="22">
        <v>5</v>
      </c>
      <c r="U4501" s="22">
        <v>2</v>
      </c>
      <c r="V4501" s="22">
        <v>8</v>
      </c>
      <c r="W4501" s="22">
        <v>4</v>
      </c>
      <c r="X4501" s="22">
        <v>4</v>
      </c>
    </row>
    <row r="4502" spans="19:24">
      <c r="S4502" s="22" t="s">
        <v>2813</v>
      </c>
      <c r="T4502" s="22">
        <v>5</v>
      </c>
      <c r="U4502" s="22">
        <v>2</v>
      </c>
      <c r="V4502" s="22">
        <v>8</v>
      </c>
      <c r="W4502" s="22">
        <v>5</v>
      </c>
      <c r="X4502" s="22">
        <v>1</v>
      </c>
    </row>
    <row r="4503" spans="19:24">
      <c r="S4503" s="22" t="s">
        <v>2134</v>
      </c>
      <c r="T4503" s="22">
        <v>5</v>
      </c>
      <c r="U4503" s="22">
        <v>2</v>
      </c>
      <c r="V4503" s="22">
        <v>8</v>
      </c>
      <c r="W4503" s="22">
        <v>5</v>
      </c>
      <c r="X4503" s="22">
        <v>2</v>
      </c>
    </row>
    <row r="4504" spans="19:24">
      <c r="S4504" s="22" t="s">
        <v>2134</v>
      </c>
      <c r="T4504" s="22">
        <v>5</v>
      </c>
      <c r="U4504" s="22">
        <v>2</v>
      </c>
      <c r="V4504" s="22">
        <v>8</v>
      </c>
      <c r="W4504" s="22">
        <v>5</v>
      </c>
      <c r="X4504" s="22">
        <v>3</v>
      </c>
    </row>
    <row r="4505" spans="19:24">
      <c r="S4505" s="22" t="s">
        <v>2134</v>
      </c>
      <c r="T4505" s="22">
        <v>5</v>
      </c>
      <c r="U4505" s="22">
        <v>2</v>
      </c>
      <c r="V4505" s="22">
        <v>8</v>
      </c>
      <c r="W4505" s="22">
        <v>5</v>
      </c>
      <c r="X4505" s="22">
        <v>4</v>
      </c>
    </row>
    <row r="4506" spans="19:24">
      <c r="S4506" s="22" t="s">
        <v>2813</v>
      </c>
      <c r="T4506" s="22">
        <v>5</v>
      </c>
      <c r="U4506" s="22">
        <v>2</v>
      </c>
      <c r="V4506" s="22">
        <v>8</v>
      </c>
      <c r="W4506" s="22">
        <v>6</v>
      </c>
      <c r="X4506" s="22">
        <v>1</v>
      </c>
    </row>
    <row r="4507" spans="19:24">
      <c r="S4507" s="22" t="s">
        <v>2134</v>
      </c>
      <c r="T4507" s="22">
        <v>5</v>
      </c>
      <c r="U4507" s="22">
        <v>2</v>
      </c>
      <c r="V4507" s="22">
        <v>8</v>
      </c>
      <c r="W4507" s="22">
        <v>6</v>
      </c>
      <c r="X4507" s="22">
        <v>2</v>
      </c>
    </row>
    <row r="4508" spans="19:24">
      <c r="S4508" s="22" t="s">
        <v>2134</v>
      </c>
      <c r="T4508" s="22">
        <v>5</v>
      </c>
      <c r="U4508" s="22">
        <v>2</v>
      </c>
      <c r="V4508" s="22">
        <v>8</v>
      </c>
      <c r="W4508" s="22">
        <v>6</v>
      </c>
      <c r="X4508" s="22">
        <v>3</v>
      </c>
    </row>
    <row r="4509" spans="19:24">
      <c r="S4509" s="22" t="s">
        <v>2134</v>
      </c>
      <c r="T4509" s="22">
        <v>5</v>
      </c>
      <c r="U4509" s="22">
        <v>2</v>
      </c>
      <c r="V4509" s="22">
        <v>8</v>
      </c>
      <c r="W4509" s="22">
        <v>6</v>
      </c>
      <c r="X4509" s="22">
        <v>4</v>
      </c>
    </row>
    <row r="4510" spans="19:24">
      <c r="S4510" s="22" t="s">
        <v>2813</v>
      </c>
      <c r="T4510" s="22">
        <v>5</v>
      </c>
      <c r="U4510" s="22">
        <v>2</v>
      </c>
      <c r="V4510" s="22">
        <v>8</v>
      </c>
      <c r="W4510" s="22">
        <v>7</v>
      </c>
      <c r="X4510" s="22">
        <v>1</v>
      </c>
    </row>
    <row r="4511" spans="19:24">
      <c r="S4511" s="22" t="s">
        <v>2134</v>
      </c>
      <c r="T4511" s="22">
        <v>5</v>
      </c>
      <c r="U4511" s="22">
        <v>2</v>
      </c>
      <c r="V4511" s="22">
        <v>8</v>
      </c>
      <c r="W4511" s="22">
        <v>7</v>
      </c>
      <c r="X4511" s="22">
        <v>2</v>
      </c>
    </row>
    <row r="4512" spans="19:24">
      <c r="S4512" s="22" t="s">
        <v>2134</v>
      </c>
      <c r="T4512" s="22">
        <v>5</v>
      </c>
      <c r="U4512" s="22">
        <v>2</v>
      </c>
      <c r="V4512" s="22">
        <v>8</v>
      </c>
      <c r="W4512" s="22">
        <v>7</v>
      </c>
      <c r="X4512" s="22">
        <v>3</v>
      </c>
    </row>
    <row r="4513" spans="19:24">
      <c r="S4513" s="22" t="s">
        <v>2134</v>
      </c>
      <c r="T4513" s="22">
        <v>5</v>
      </c>
      <c r="U4513" s="22">
        <v>2</v>
      </c>
      <c r="V4513" s="22">
        <v>8</v>
      </c>
      <c r="W4513" s="22">
        <v>7</v>
      </c>
      <c r="X4513" s="22">
        <v>4</v>
      </c>
    </row>
    <row r="4514" spans="19:24">
      <c r="S4514" s="22" t="s">
        <v>2134</v>
      </c>
      <c r="T4514" s="22">
        <v>5</v>
      </c>
      <c r="U4514" s="22">
        <v>2</v>
      </c>
      <c r="V4514" s="22">
        <v>9</v>
      </c>
      <c r="W4514" s="22">
        <v>1</v>
      </c>
      <c r="X4514" s="22">
        <v>1</v>
      </c>
    </row>
    <row r="4515" spans="19:24">
      <c r="S4515" s="22" t="s">
        <v>2134</v>
      </c>
      <c r="T4515" s="22">
        <v>5</v>
      </c>
      <c r="U4515" s="22">
        <v>2</v>
      </c>
      <c r="V4515" s="22">
        <v>9</v>
      </c>
      <c r="W4515" s="22">
        <v>1</v>
      </c>
      <c r="X4515" s="22">
        <v>2</v>
      </c>
    </row>
    <row r="4516" spans="19:24">
      <c r="S4516" s="22" t="s">
        <v>2134</v>
      </c>
      <c r="T4516" s="22">
        <v>5</v>
      </c>
      <c r="U4516" s="22">
        <v>2</v>
      </c>
      <c r="V4516" s="22">
        <v>9</v>
      </c>
      <c r="W4516" s="22">
        <v>1</v>
      </c>
      <c r="X4516" s="22">
        <v>3</v>
      </c>
    </row>
    <row r="4517" spans="19:24">
      <c r="S4517" s="22" t="s">
        <v>2134</v>
      </c>
      <c r="T4517" s="22">
        <v>5</v>
      </c>
      <c r="U4517" s="22">
        <v>2</v>
      </c>
      <c r="V4517" s="22">
        <v>9</v>
      </c>
      <c r="W4517" s="22">
        <v>1</v>
      </c>
      <c r="X4517" s="22">
        <v>4</v>
      </c>
    </row>
    <row r="4518" spans="19:24">
      <c r="S4518" s="22" t="s">
        <v>2813</v>
      </c>
      <c r="T4518" s="22">
        <v>5</v>
      </c>
      <c r="U4518" s="22">
        <v>2</v>
      </c>
      <c r="V4518" s="22">
        <v>9</v>
      </c>
      <c r="W4518" s="22">
        <v>2</v>
      </c>
      <c r="X4518" s="22">
        <v>1</v>
      </c>
    </row>
    <row r="4519" spans="19:24">
      <c r="S4519" s="22" t="s">
        <v>2134</v>
      </c>
      <c r="T4519" s="22">
        <v>5</v>
      </c>
      <c r="U4519" s="22">
        <v>2</v>
      </c>
      <c r="V4519" s="22">
        <v>9</v>
      </c>
      <c r="W4519" s="22">
        <v>2</v>
      </c>
      <c r="X4519" s="22">
        <v>2</v>
      </c>
    </row>
    <row r="4520" spans="19:24">
      <c r="S4520" s="22" t="s">
        <v>2134</v>
      </c>
      <c r="T4520" s="22">
        <v>5</v>
      </c>
      <c r="U4520" s="22">
        <v>2</v>
      </c>
      <c r="V4520" s="22">
        <v>9</v>
      </c>
      <c r="W4520" s="22">
        <v>2</v>
      </c>
      <c r="X4520" s="22">
        <v>3</v>
      </c>
    </row>
    <row r="4521" spans="19:24">
      <c r="S4521" s="22" t="s">
        <v>2134</v>
      </c>
      <c r="T4521" s="22">
        <v>5</v>
      </c>
      <c r="U4521" s="22">
        <v>2</v>
      </c>
      <c r="V4521" s="22">
        <v>9</v>
      </c>
      <c r="W4521" s="22">
        <v>2</v>
      </c>
      <c r="X4521" s="22">
        <v>4</v>
      </c>
    </row>
    <row r="4522" spans="19:24">
      <c r="S4522" s="22" t="s">
        <v>2813</v>
      </c>
      <c r="T4522" s="22">
        <v>5</v>
      </c>
      <c r="U4522" s="22">
        <v>2</v>
      </c>
      <c r="V4522" s="22">
        <v>9</v>
      </c>
      <c r="W4522" s="22">
        <v>3</v>
      </c>
      <c r="X4522" s="22">
        <v>1</v>
      </c>
    </row>
    <row r="4523" spans="19:24">
      <c r="S4523" s="22" t="s">
        <v>2134</v>
      </c>
      <c r="T4523" s="22">
        <v>5</v>
      </c>
      <c r="U4523" s="22">
        <v>2</v>
      </c>
      <c r="V4523" s="22">
        <v>9</v>
      </c>
      <c r="W4523" s="22">
        <v>3</v>
      </c>
      <c r="X4523" s="22">
        <v>2</v>
      </c>
    </row>
    <row r="4524" spans="19:24">
      <c r="S4524" s="22" t="s">
        <v>2134</v>
      </c>
      <c r="T4524" s="22">
        <v>5</v>
      </c>
      <c r="U4524" s="22">
        <v>2</v>
      </c>
      <c r="V4524" s="22">
        <v>9</v>
      </c>
      <c r="W4524" s="22">
        <v>3</v>
      </c>
      <c r="X4524" s="22">
        <v>3</v>
      </c>
    </row>
    <row r="4525" spans="19:24">
      <c r="S4525" s="22" t="s">
        <v>2134</v>
      </c>
      <c r="T4525" s="22">
        <v>5</v>
      </c>
      <c r="U4525" s="22">
        <v>2</v>
      </c>
      <c r="V4525" s="22">
        <v>9</v>
      </c>
      <c r="W4525" s="22">
        <v>3</v>
      </c>
      <c r="X4525" s="22">
        <v>4</v>
      </c>
    </row>
    <row r="4526" spans="19:24">
      <c r="S4526" s="22" t="s">
        <v>2813</v>
      </c>
      <c r="T4526" s="22">
        <v>5</v>
      </c>
      <c r="U4526" s="22">
        <v>2</v>
      </c>
      <c r="V4526" s="22">
        <v>9</v>
      </c>
      <c r="W4526" s="22">
        <v>4</v>
      </c>
      <c r="X4526" s="22">
        <v>1</v>
      </c>
    </row>
    <row r="4527" spans="19:24">
      <c r="S4527" s="22" t="s">
        <v>2134</v>
      </c>
      <c r="T4527" s="22">
        <v>5</v>
      </c>
      <c r="U4527" s="22">
        <v>2</v>
      </c>
      <c r="V4527" s="22">
        <v>9</v>
      </c>
      <c r="W4527" s="22">
        <v>4</v>
      </c>
      <c r="X4527" s="22">
        <v>2</v>
      </c>
    </row>
    <row r="4528" spans="19:24">
      <c r="S4528" s="22" t="s">
        <v>2134</v>
      </c>
      <c r="T4528" s="22">
        <v>5</v>
      </c>
      <c r="U4528" s="22">
        <v>2</v>
      </c>
      <c r="V4528" s="22">
        <v>9</v>
      </c>
      <c r="W4528" s="22">
        <v>4</v>
      </c>
      <c r="X4528" s="22">
        <v>3</v>
      </c>
    </row>
    <row r="4529" spans="19:24">
      <c r="S4529" s="22" t="s">
        <v>2134</v>
      </c>
      <c r="T4529" s="22">
        <v>5</v>
      </c>
      <c r="U4529" s="22">
        <v>2</v>
      </c>
      <c r="V4529" s="22">
        <v>9</v>
      </c>
      <c r="W4529" s="22">
        <v>4</v>
      </c>
      <c r="X4529" s="22">
        <v>4</v>
      </c>
    </row>
    <row r="4530" spans="19:24">
      <c r="S4530" s="22" t="s">
        <v>2813</v>
      </c>
      <c r="T4530" s="22">
        <v>5</v>
      </c>
      <c r="U4530" s="22">
        <v>2</v>
      </c>
      <c r="V4530" s="22">
        <v>9</v>
      </c>
      <c r="W4530" s="22">
        <v>5</v>
      </c>
      <c r="X4530" s="22">
        <v>1</v>
      </c>
    </row>
    <row r="4531" spans="19:24">
      <c r="S4531" s="22" t="s">
        <v>2134</v>
      </c>
      <c r="T4531" s="22">
        <v>5</v>
      </c>
      <c r="U4531" s="22">
        <v>2</v>
      </c>
      <c r="V4531" s="22">
        <v>9</v>
      </c>
      <c r="W4531" s="22">
        <v>5</v>
      </c>
      <c r="X4531" s="22">
        <v>2</v>
      </c>
    </row>
    <row r="4532" spans="19:24">
      <c r="S4532" s="22" t="s">
        <v>2134</v>
      </c>
      <c r="T4532" s="22">
        <v>5</v>
      </c>
      <c r="U4532" s="22">
        <v>2</v>
      </c>
      <c r="V4532" s="22">
        <v>9</v>
      </c>
      <c r="W4532" s="22">
        <v>5</v>
      </c>
      <c r="X4532" s="22">
        <v>3</v>
      </c>
    </row>
    <row r="4533" spans="19:24">
      <c r="S4533" s="22" t="s">
        <v>2134</v>
      </c>
      <c r="T4533" s="22">
        <v>5</v>
      </c>
      <c r="U4533" s="22">
        <v>2</v>
      </c>
      <c r="V4533" s="22">
        <v>9</v>
      </c>
      <c r="W4533" s="22">
        <v>5</v>
      </c>
      <c r="X4533" s="22">
        <v>4</v>
      </c>
    </row>
    <row r="4534" spans="19:24">
      <c r="S4534" s="22" t="s">
        <v>2813</v>
      </c>
      <c r="T4534" s="22">
        <v>5</v>
      </c>
      <c r="U4534" s="22">
        <v>2</v>
      </c>
      <c r="V4534" s="22">
        <v>9</v>
      </c>
      <c r="W4534" s="22">
        <v>6</v>
      </c>
      <c r="X4534" s="22">
        <v>1</v>
      </c>
    </row>
    <row r="4535" spans="19:24">
      <c r="S4535" s="22" t="s">
        <v>2134</v>
      </c>
      <c r="T4535" s="22">
        <v>5</v>
      </c>
      <c r="U4535" s="22">
        <v>2</v>
      </c>
      <c r="V4535" s="22">
        <v>9</v>
      </c>
      <c r="W4535" s="22">
        <v>6</v>
      </c>
      <c r="X4535" s="22">
        <v>2</v>
      </c>
    </row>
    <row r="4536" spans="19:24">
      <c r="S4536" s="22" t="s">
        <v>2134</v>
      </c>
      <c r="T4536" s="22">
        <v>5</v>
      </c>
      <c r="U4536" s="22">
        <v>2</v>
      </c>
      <c r="V4536" s="22">
        <v>9</v>
      </c>
      <c r="W4536" s="22">
        <v>6</v>
      </c>
      <c r="X4536" s="22">
        <v>3</v>
      </c>
    </row>
    <row r="4537" spans="19:24">
      <c r="S4537" s="22" t="s">
        <v>2134</v>
      </c>
      <c r="T4537" s="22">
        <v>5</v>
      </c>
      <c r="U4537" s="22">
        <v>2</v>
      </c>
      <c r="V4537" s="22">
        <v>9</v>
      </c>
      <c r="W4537" s="22">
        <v>6</v>
      </c>
      <c r="X4537" s="22">
        <v>4</v>
      </c>
    </row>
    <row r="4538" spans="19:24">
      <c r="S4538" s="22" t="s">
        <v>2813</v>
      </c>
      <c r="T4538" s="22">
        <v>5</v>
      </c>
      <c r="U4538" s="22">
        <v>2</v>
      </c>
      <c r="V4538" s="22">
        <v>9</v>
      </c>
      <c r="W4538" s="22">
        <v>7</v>
      </c>
      <c r="X4538" s="22">
        <v>1</v>
      </c>
    </row>
    <row r="4539" spans="19:24">
      <c r="S4539" s="22" t="s">
        <v>2134</v>
      </c>
      <c r="T4539" s="22">
        <v>5</v>
      </c>
      <c r="U4539" s="22">
        <v>2</v>
      </c>
      <c r="V4539" s="22">
        <v>9</v>
      </c>
      <c r="W4539" s="22">
        <v>7</v>
      </c>
      <c r="X4539" s="22">
        <v>2</v>
      </c>
    </row>
    <row r="4540" spans="19:24">
      <c r="S4540" s="22" t="s">
        <v>2134</v>
      </c>
      <c r="T4540" s="22">
        <v>5</v>
      </c>
      <c r="U4540" s="22">
        <v>2</v>
      </c>
      <c r="V4540" s="22">
        <v>9</v>
      </c>
      <c r="W4540" s="22">
        <v>7</v>
      </c>
      <c r="X4540" s="22">
        <v>3</v>
      </c>
    </row>
    <row r="4541" spans="19:24">
      <c r="S4541" s="22" t="s">
        <v>2134</v>
      </c>
      <c r="T4541" s="22">
        <v>5</v>
      </c>
      <c r="U4541" s="22">
        <v>2</v>
      </c>
      <c r="V4541" s="22">
        <v>9</v>
      </c>
      <c r="W4541" s="22">
        <v>7</v>
      </c>
      <c r="X4541" s="22">
        <v>4</v>
      </c>
    </row>
    <row r="4542" spans="19:24">
      <c r="S4542" s="22" t="s">
        <v>2647</v>
      </c>
      <c r="T4542" s="22">
        <v>5</v>
      </c>
      <c r="U4542" s="22">
        <v>3</v>
      </c>
      <c r="V4542" s="22">
        <v>1</v>
      </c>
      <c r="W4542" s="22">
        <v>1</v>
      </c>
      <c r="X4542" s="22">
        <v>1</v>
      </c>
    </row>
    <row r="4543" spans="19:24">
      <c r="S4543" s="22" t="s">
        <v>2134</v>
      </c>
      <c r="T4543" s="22">
        <v>5</v>
      </c>
      <c r="U4543" s="22">
        <v>3</v>
      </c>
      <c r="V4543" s="22">
        <v>1</v>
      </c>
      <c r="W4543" s="22">
        <v>1</v>
      </c>
      <c r="X4543" s="22">
        <v>2</v>
      </c>
    </row>
    <row r="4544" spans="19:24">
      <c r="S4544" s="22" t="s">
        <v>2134</v>
      </c>
      <c r="T4544" s="22">
        <v>5</v>
      </c>
      <c r="U4544" s="22">
        <v>3</v>
      </c>
      <c r="V4544" s="22">
        <v>1</v>
      </c>
      <c r="W4544" s="22">
        <v>1</v>
      </c>
      <c r="X4544" s="22">
        <v>3</v>
      </c>
    </row>
    <row r="4545" spans="19:24">
      <c r="S4545" s="22" t="s">
        <v>2134</v>
      </c>
      <c r="T4545" s="22">
        <v>5</v>
      </c>
      <c r="U4545" s="22">
        <v>3</v>
      </c>
      <c r="V4545" s="22">
        <v>1</v>
      </c>
      <c r="W4545" s="22">
        <v>1</v>
      </c>
      <c r="X4545" s="22">
        <v>4</v>
      </c>
    </row>
    <row r="4546" spans="19:24">
      <c r="S4546" s="22" t="s">
        <v>2134</v>
      </c>
      <c r="T4546" s="22">
        <v>5</v>
      </c>
      <c r="U4546" s="22">
        <v>3</v>
      </c>
      <c r="V4546" s="22">
        <v>1</v>
      </c>
      <c r="W4546" s="22">
        <v>2</v>
      </c>
      <c r="X4546" s="22">
        <v>1</v>
      </c>
    </row>
    <row r="4547" spans="19:24">
      <c r="S4547" s="22" t="s">
        <v>2134</v>
      </c>
      <c r="T4547" s="22">
        <v>5</v>
      </c>
      <c r="U4547" s="22">
        <v>3</v>
      </c>
      <c r="V4547" s="22">
        <v>1</v>
      </c>
      <c r="W4547" s="22">
        <v>2</v>
      </c>
      <c r="X4547" s="22">
        <v>2</v>
      </c>
    </row>
    <row r="4548" spans="19:24">
      <c r="S4548" s="22" t="s">
        <v>2134</v>
      </c>
      <c r="T4548" s="22">
        <v>5</v>
      </c>
      <c r="U4548" s="22">
        <v>3</v>
      </c>
      <c r="V4548" s="22">
        <v>1</v>
      </c>
      <c r="W4548" s="22">
        <v>2</v>
      </c>
      <c r="X4548" s="22">
        <v>3</v>
      </c>
    </row>
    <row r="4549" spans="19:24">
      <c r="S4549" s="22" t="s">
        <v>2134</v>
      </c>
      <c r="T4549" s="22">
        <v>5</v>
      </c>
      <c r="U4549" s="22">
        <v>3</v>
      </c>
      <c r="V4549" s="22">
        <v>1</v>
      </c>
      <c r="W4549" s="22">
        <v>2</v>
      </c>
      <c r="X4549" s="22">
        <v>4</v>
      </c>
    </row>
    <row r="4550" spans="19:24">
      <c r="S4550" s="22" t="s">
        <v>2134</v>
      </c>
      <c r="T4550" s="22">
        <v>5</v>
      </c>
      <c r="U4550" s="22">
        <v>3</v>
      </c>
      <c r="V4550" s="22">
        <v>1</v>
      </c>
      <c r="W4550" s="22">
        <v>3</v>
      </c>
      <c r="X4550" s="22">
        <v>1</v>
      </c>
    </row>
    <row r="4551" spans="19:24">
      <c r="S4551" s="22" t="s">
        <v>2134</v>
      </c>
      <c r="T4551" s="22">
        <v>5</v>
      </c>
      <c r="U4551" s="22">
        <v>3</v>
      </c>
      <c r="V4551" s="22">
        <v>1</v>
      </c>
      <c r="W4551" s="22">
        <v>3</v>
      </c>
      <c r="X4551" s="22">
        <v>2</v>
      </c>
    </row>
    <row r="4552" spans="19:24">
      <c r="S4552" s="22" t="s">
        <v>2134</v>
      </c>
      <c r="T4552" s="22">
        <v>5</v>
      </c>
      <c r="U4552" s="22">
        <v>3</v>
      </c>
      <c r="V4552" s="22">
        <v>1</v>
      </c>
      <c r="W4552" s="22">
        <v>3</v>
      </c>
      <c r="X4552" s="22">
        <v>3</v>
      </c>
    </row>
    <row r="4553" spans="19:24">
      <c r="S4553" s="22" t="s">
        <v>2134</v>
      </c>
      <c r="T4553" s="22">
        <v>5</v>
      </c>
      <c r="U4553" s="22">
        <v>3</v>
      </c>
      <c r="V4553" s="22">
        <v>1</v>
      </c>
      <c r="W4553" s="22">
        <v>3</v>
      </c>
      <c r="X4553" s="22">
        <v>4</v>
      </c>
    </row>
    <row r="4554" spans="19:24">
      <c r="S4554" s="22" t="s">
        <v>2134</v>
      </c>
      <c r="T4554" s="22">
        <v>5</v>
      </c>
      <c r="U4554" s="22">
        <v>3</v>
      </c>
      <c r="V4554" s="22">
        <v>1</v>
      </c>
      <c r="W4554" s="22">
        <v>4</v>
      </c>
      <c r="X4554" s="22">
        <v>1</v>
      </c>
    </row>
    <row r="4555" spans="19:24">
      <c r="S4555" s="22" t="s">
        <v>2134</v>
      </c>
      <c r="T4555" s="22">
        <v>5</v>
      </c>
      <c r="U4555" s="22">
        <v>3</v>
      </c>
      <c r="V4555" s="22">
        <v>1</v>
      </c>
      <c r="W4555" s="22">
        <v>4</v>
      </c>
      <c r="X4555" s="22">
        <v>2</v>
      </c>
    </row>
    <row r="4556" spans="19:24">
      <c r="S4556" s="22" t="s">
        <v>2134</v>
      </c>
      <c r="T4556" s="22">
        <v>5</v>
      </c>
      <c r="U4556" s="22">
        <v>3</v>
      </c>
      <c r="V4556" s="22">
        <v>1</v>
      </c>
      <c r="W4556" s="22">
        <v>4</v>
      </c>
      <c r="X4556" s="22">
        <v>3</v>
      </c>
    </row>
    <row r="4557" spans="19:24">
      <c r="S4557" s="22" t="s">
        <v>2134</v>
      </c>
      <c r="T4557" s="22">
        <v>5</v>
      </c>
      <c r="U4557" s="22">
        <v>3</v>
      </c>
      <c r="V4557" s="22">
        <v>1</v>
      </c>
      <c r="W4557" s="22">
        <v>4</v>
      </c>
      <c r="X4557" s="22">
        <v>4</v>
      </c>
    </row>
    <row r="4558" spans="19:24">
      <c r="S4558" s="22" t="s">
        <v>2134</v>
      </c>
      <c r="T4558" s="22">
        <v>5</v>
      </c>
      <c r="U4558" s="22">
        <v>3</v>
      </c>
      <c r="V4558" s="22">
        <v>1</v>
      </c>
      <c r="W4558" s="22">
        <v>5</v>
      </c>
      <c r="X4558" s="22">
        <v>1</v>
      </c>
    </row>
    <row r="4559" spans="19:24">
      <c r="S4559" s="22" t="s">
        <v>2134</v>
      </c>
      <c r="T4559" s="22">
        <v>5</v>
      </c>
      <c r="U4559" s="22">
        <v>3</v>
      </c>
      <c r="V4559" s="22">
        <v>1</v>
      </c>
      <c r="W4559" s="22">
        <v>5</v>
      </c>
      <c r="X4559" s="22">
        <v>2</v>
      </c>
    </row>
    <row r="4560" spans="19:24">
      <c r="S4560" s="22" t="s">
        <v>2134</v>
      </c>
      <c r="T4560" s="22">
        <v>5</v>
      </c>
      <c r="U4560" s="22">
        <v>3</v>
      </c>
      <c r="V4560" s="22">
        <v>1</v>
      </c>
      <c r="W4560" s="22">
        <v>5</v>
      </c>
      <c r="X4560" s="22">
        <v>3</v>
      </c>
    </row>
    <row r="4561" spans="19:24">
      <c r="S4561" s="22" t="s">
        <v>2134</v>
      </c>
      <c r="T4561" s="22">
        <v>5</v>
      </c>
      <c r="U4561" s="22">
        <v>3</v>
      </c>
      <c r="V4561" s="22">
        <v>1</v>
      </c>
      <c r="W4561" s="22">
        <v>5</v>
      </c>
      <c r="X4561" s="22">
        <v>4</v>
      </c>
    </row>
    <row r="4562" spans="19:24">
      <c r="S4562" s="22" t="s">
        <v>2134</v>
      </c>
      <c r="T4562" s="22">
        <v>5</v>
      </c>
      <c r="U4562" s="22">
        <v>3</v>
      </c>
      <c r="V4562" s="22">
        <v>1</v>
      </c>
      <c r="W4562" s="22">
        <v>6</v>
      </c>
      <c r="X4562" s="22">
        <v>1</v>
      </c>
    </row>
    <row r="4563" spans="19:24">
      <c r="S4563" s="22" t="s">
        <v>2134</v>
      </c>
      <c r="T4563" s="22">
        <v>5</v>
      </c>
      <c r="U4563" s="22">
        <v>3</v>
      </c>
      <c r="V4563" s="22">
        <v>1</v>
      </c>
      <c r="W4563" s="22">
        <v>6</v>
      </c>
      <c r="X4563" s="22">
        <v>2</v>
      </c>
    </row>
    <row r="4564" spans="19:24">
      <c r="S4564" s="22" t="s">
        <v>2134</v>
      </c>
      <c r="T4564" s="22">
        <v>5</v>
      </c>
      <c r="U4564" s="22">
        <v>3</v>
      </c>
      <c r="V4564" s="22">
        <v>1</v>
      </c>
      <c r="W4564" s="22">
        <v>6</v>
      </c>
      <c r="X4564" s="22">
        <v>3</v>
      </c>
    </row>
    <row r="4565" spans="19:24">
      <c r="S4565" s="22" t="s">
        <v>2134</v>
      </c>
      <c r="T4565" s="22">
        <v>5</v>
      </c>
      <c r="U4565" s="22">
        <v>3</v>
      </c>
      <c r="V4565" s="22">
        <v>1</v>
      </c>
      <c r="W4565" s="22">
        <v>6</v>
      </c>
      <c r="X4565" s="22">
        <v>4</v>
      </c>
    </row>
    <row r="4566" spans="19:24">
      <c r="S4566" s="22" t="s">
        <v>2134</v>
      </c>
      <c r="T4566" s="22">
        <v>5</v>
      </c>
      <c r="U4566" s="22">
        <v>3</v>
      </c>
      <c r="V4566" s="22">
        <v>1</v>
      </c>
      <c r="W4566" s="22">
        <v>7</v>
      </c>
      <c r="X4566" s="22">
        <v>1</v>
      </c>
    </row>
    <row r="4567" spans="19:24">
      <c r="S4567" s="22" t="s">
        <v>2134</v>
      </c>
      <c r="T4567" s="22">
        <v>5</v>
      </c>
      <c r="U4567" s="22">
        <v>3</v>
      </c>
      <c r="V4567" s="22">
        <v>1</v>
      </c>
      <c r="W4567" s="22">
        <v>7</v>
      </c>
      <c r="X4567" s="22">
        <v>2</v>
      </c>
    </row>
    <row r="4568" spans="19:24">
      <c r="S4568" s="22" t="s">
        <v>2134</v>
      </c>
      <c r="T4568" s="22">
        <v>5</v>
      </c>
      <c r="U4568" s="22">
        <v>3</v>
      </c>
      <c r="V4568" s="22">
        <v>1</v>
      </c>
      <c r="W4568" s="22">
        <v>7</v>
      </c>
      <c r="X4568" s="22">
        <v>3</v>
      </c>
    </row>
    <row r="4569" spans="19:24">
      <c r="S4569" s="22" t="s">
        <v>2134</v>
      </c>
      <c r="T4569" s="22">
        <v>5</v>
      </c>
      <c r="U4569" s="22">
        <v>3</v>
      </c>
      <c r="V4569" s="22">
        <v>1</v>
      </c>
      <c r="W4569" s="22">
        <v>7</v>
      </c>
      <c r="X4569" s="22">
        <v>4</v>
      </c>
    </row>
    <row r="4570" spans="19:24">
      <c r="S4570" s="22" t="s">
        <v>2134</v>
      </c>
      <c r="T4570" s="22">
        <v>5</v>
      </c>
      <c r="U4570" s="22">
        <v>3</v>
      </c>
      <c r="V4570" s="22">
        <v>2</v>
      </c>
      <c r="W4570" s="22">
        <v>1</v>
      </c>
      <c r="X4570" s="22">
        <v>1</v>
      </c>
    </row>
    <row r="4571" spans="19:24">
      <c r="S4571" s="22">
        <v>1078660</v>
      </c>
      <c r="T4571" s="22">
        <v>5</v>
      </c>
      <c r="U4571" s="22">
        <v>3</v>
      </c>
      <c r="V4571" s="22">
        <v>2</v>
      </c>
      <c r="W4571" s="22">
        <v>1</v>
      </c>
      <c r="X4571" s="22">
        <v>2</v>
      </c>
    </row>
    <row r="4572" spans="19:24">
      <c r="S4572" s="22">
        <v>1078661</v>
      </c>
      <c r="T4572" s="22">
        <v>5</v>
      </c>
      <c r="U4572" s="22">
        <v>3</v>
      </c>
      <c r="V4572" s="22">
        <v>2</v>
      </c>
      <c r="W4572" s="22">
        <v>1</v>
      </c>
      <c r="X4572" s="22">
        <v>3</v>
      </c>
    </row>
    <row r="4573" spans="19:24">
      <c r="S4573" s="22">
        <v>1078662</v>
      </c>
      <c r="T4573" s="22">
        <v>5</v>
      </c>
      <c r="U4573" s="22">
        <v>3</v>
      </c>
      <c r="V4573" s="22">
        <v>2</v>
      </c>
      <c r="W4573" s="22">
        <v>1</v>
      </c>
      <c r="X4573" s="22">
        <v>4</v>
      </c>
    </row>
    <row r="4574" spans="19:24">
      <c r="S4574" s="22" t="s">
        <v>2813</v>
      </c>
      <c r="T4574" s="22">
        <v>5</v>
      </c>
      <c r="U4574" s="22">
        <v>3</v>
      </c>
      <c r="V4574" s="22">
        <v>2</v>
      </c>
      <c r="W4574" s="22">
        <v>2</v>
      </c>
      <c r="X4574" s="22">
        <v>1</v>
      </c>
    </row>
    <row r="4575" spans="19:24">
      <c r="S4575" s="22" t="s">
        <v>2134</v>
      </c>
      <c r="T4575" s="22">
        <v>5</v>
      </c>
      <c r="U4575" s="22">
        <v>3</v>
      </c>
      <c r="V4575" s="22">
        <v>2</v>
      </c>
      <c r="W4575" s="22">
        <v>2</v>
      </c>
      <c r="X4575" s="22">
        <v>2</v>
      </c>
    </row>
    <row r="4576" spans="19:24">
      <c r="S4576" s="22" t="s">
        <v>2134</v>
      </c>
      <c r="T4576" s="22">
        <v>5</v>
      </c>
      <c r="U4576" s="22">
        <v>3</v>
      </c>
      <c r="V4576" s="22">
        <v>2</v>
      </c>
      <c r="W4576" s="22">
        <v>2</v>
      </c>
      <c r="X4576" s="22">
        <v>3</v>
      </c>
    </row>
    <row r="4577" spans="19:24">
      <c r="S4577" s="22" t="s">
        <v>2134</v>
      </c>
      <c r="T4577" s="22">
        <v>5</v>
      </c>
      <c r="U4577" s="22">
        <v>3</v>
      </c>
      <c r="V4577" s="22">
        <v>2</v>
      </c>
      <c r="W4577" s="22">
        <v>2</v>
      </c>
      <c r="X4577" s="22">
        <v>4</v>
      </c>
    </row>
    <row r="4578" spans="19:24">
      <c r="S4578" s="22" t="s">
        <v>2813</v>
      </c>
      <c r="T4578" s="22">
        <v>5</v>
      </c>
      <c r="U4578" s="22">
        <v>3</v>
      </c>
      <c r="V4578" s="22">
        <v>2</v>
      </c>
      <c r="W4578" s="22">
        <v>3</v>
      </c>
      <c r="X4578" s="22">
        <v>1</v>
      </c>
    </row>
    <row r="4579" spans="19:24">
      <c r="S4579" s="22" t="s">
        <v>2134</v>
      </c>
      <c r="T4579" s="22">
        <v>5</v>
      </c>
      <c r="U4579" s="22">
        <v>3</v>
      </c>
      <c r="V4579" s="22">
        <v>2</v>
      </c>
      <c r="W4579" s="22">
        <v>3</v>
      </c>
      <c r="X4579" s="22">
        <v>2</v>
      </c>
    </row>
    <row r="4580" spans="19:24">
      <c r="S4580" s="22" t="s">
        <v>2134</v>
      </c>
      <c r="T4580" s="22">
        <v>5</v>
      </c>
      <c r="U4580" s="22">
        <v>3</v>
      </c>
      <c r="V4580" s="22">
        <v>2</v>
      </c>
      <c r="W4580" s="22">
        <v>3</v>
      </c>
      <c r="X4580" s="22">
        <v>3</v>
      </c>
    </row>
    <row r="4581" spans="19:24">
      <c r="S4581" s="22" t="s">
        <v>2134</v>
      </c>
      <c r="T4581" s="22">
        <v>5</v>
      </c>
      <c r="U4581" s="22">
        <v>3</v>
      </c>
      <c r="V4581" s="22">
        <v>2</v>
      </c>
      <c r="W4581" s="22">
        <v>3</v>
      </c>
      <c r="X4581" s="22">
        <v>4</v>
      </c>
    </row>
    <row r="4582" spans="19:24">
      <c r="S4582" s="22" t="s">
        <v>2813</v>
      </c>
      <c r="T4582" s="22">
        <v>5</v>
      </c>
      <c r="U4582" s="22">
        <v>3</v>
      </c>
      <c r="V4582" s="22">
        <v>2</v>
      </c>
      <c r="W4582" s="22">
        <v>4</v>
      </c>
      <c r="X4582" s="22">
        <v>1</v>
      </c>
    </row>
    <row r="4583" spans="19:24">
      <c r="S4583" s="22" t="s">
        <v>2134</v>
      </c>
      <c r="T4583" s="22">
        <v>5</v>
      </c>
      <c r="U4583" s="22">
        <v>3</v>
      </c>
      <c r="V4583" s="22">
        <v>2</v>
      </c>
      <c r="W4583" s="22">
        <v>4</v>
      </c>
      <c r="X4583" s="22">
        <v>2</v>
      </c>
    </row>
    <row r="4584" spans="19:24">
      <c r="S4584" s="22" t="s">
        <v>2134</v>
      </c>
      <c r="T4584" s="22">
        <v>5</v>
      </c>
      <c r="U4584" s="22">
        <v>3</v>
      </c>
      <c r="V4584" s="22">
        <v>2</v>
      </c>
      <c r="W4584" s="22">
        <v>4</v>
      </c>
      <c r="X4584" s="22">
        <v>3</v>
      </c>
    </row>
    <row r="4585" spans="19:24">
      <c r="S4585" s="22" t="s">
        <v>2134</v>
      </c>
      <c r="T4585" s="22">
        <v>5</v>
      </c>
      <c r="U4585" s="22">
        <v>3</v>
      </c>
      <c r="V4585" s="22">
        <v>2</v>
      </c>
      <c r="W4585" s="22">
        <v>4</v>
      </c>
      <c r="X4585" s="22">
        <v>4</v>
      </c>
    </row>
    <row r="4586" spans="19:24">
      <c r="S4586" s="22" t="s">
        <v>2813</v>
      </c>
      <c r="T4586" s="22">
        <v>5</v>
      </c>
      <c r="U4586" s="22">
        <v>3</v>
      </c>
      <c r="V4586" s="22">
        <v>2</v>
      </c>
      <c r="W4586" s="22">
        <v>5</v>
      </c>
      <c r="X4586" s="22">
        <v>1</v>
      </c>
    </row>
    <row r="4587" spans="19:24">
      <c r="S4587" s="22" t="s">
        <v>2134</v>
      </c>
      <c r="T4587" s="22">
        <v>5</v>
      </c>
      <c r="U4587" s="22">
        <v>3</v>
      </c>
      <c r="V4587" s="22">
        <v>2</v>
      </c>
      <c r="W4587" s="22">
        <v>5</v>
      </c>
      <c r="X4587" s="22">
        <v>2</v>
      </c>
    </row>
    <row r="4588" spans="19:24">
      <c r="S4588" s="22" t="s">
        <v>2134</v>
      </c>
      <c r="T4588" s="22">
        <v>5</v>
      </c>
      <c r="U4588" s="22">
        <v>3</v>
      </c>
      <c r="V4588" s="22">
        <v>2</v>
      </c>
      <c r="W4588" s="22">
        <v>5</v>
      </c>
      <c r="X4588" s="22">
        <v>3</v>
      </c>
    </row>
    <row r="4589" spans="19:24">
      <c r="S4589" s="22" t="s">
        <v>2134</v>
      </c>
      <c r="T4589" s="22">
        <v>5</v>
      </c>
      <c r="U4589" s="22">
        <v>3</v>
      </c>
      <c r="V4589" s="22">
        <v>2</v>
      </c>
      <c r="W4589" s="22">
        <v>5</v>
      </c>
      <c r="X4589" s="22">
        <v>4</v>
      </c>
    </row>
    <row r="4590" spans="19:24">
      <c r="S4590" s="22" t="s">
        <v>2813</v>
      </c>
      <c r="T4590" s="22">
        <v>5</v>
      </c>
      <c r="U4590" s="22">
        <v>3</v>
      </c>
      <c r="V4590" s="22">
        <v>2</v>
      </c>
      <c r="W4590" s="22">
        <v>6</v>
      </c>
      <c r="X4590" s="22">
        <v>1</v>
      </c>
    </row>
    <row r="4591" spans="19:24">
      <c r="S4591" s="22" t="s">
        <v>2134</v>
      </c>
      <c r="T4591" s="22">
        <v>5</v>
      </c>
      <c r="U4591" s="22">
        <v>3</v>
      </c>
      <c r="V4591" s="22">
        <v>2</v>
      </c>
      <c r="W4591" s="22">
        <v>6</v>
      </c>
      <c r="X4591" s="22">
        <v>2</v>
      </c>
    </row>
    <row r="4592" spans="19:24">
      <c r="S4592" s="22" t="s">
        <v>2134</v>
      </c>
      <c r="T4592" s="22">
        <v>5</v>
      </c>
      <c r="U4592" s="22">
        <v>3</v>
      </c>
      <c r="V4592" s="22">
        <v>2</v>
      </c>
      <c r="W4592" s="22">
        <v>6</v>
      </c>
      <c r="X4592" s="22">
        <v>3</v>
      </c>
    </row>
    <row r="4593" spans="19:24">
      <c r="S4593" s="22" t="s">
        <v>2134</v>
      </c>
      <c r="T4593" s="22">
        <v>5</v>
      </c>
      <c r="U4593" s="22">
        <v>3</v>
      </c>
      <c r="V4593" s="22">
        <v>2</v>
      </c>
      <c r="W4593" s="22">
        <v>6</v>
      </c>
      <c r="X4593" s="22">
        <v>4</v>
      </c>
    </row>
    <row r="4594" spans="19:24">
      <c r="S4594" s="22" t="s">
        <v>2813</v>
      </c>
      <c r="T4594" s="22">
        <v>5</v>
      </c>
      <c r="U4594" s="22">
        <v>3</v>
      </c>
      <c r="V4594" s="22">
        <v>2</v>
      </c>
      <c r="W4594" s="22">
        <v>7</v>
      </c>
      <c r="X4594" s="22">
        <v>1</v>
      </c>
    </row>
    <row r="4595" spans="19:24">
      <c r="S4595" s="22" t="s">
        <v>2134</v>
      </c>
      <c r="T4595" s="22">
        <v>5</v>
      </c>
      <c r="U4595" s="22">
        <v>3</v>
      </c>
      <c r="V4595" s="22">
        <v>2</v>
      </c>
      <c r="W4595" s="22">
        <v>7</v>
      </c>
      <c r="X4595" s="22">
        <v>2</v>
      </c>
    </row>
    <row r="4596" spans="19:24">
      <c r="S4596" s="22" t="s">
        <v>2134</v>
      </c>
      <c r="T4596" s="22">
        <v>5</v>
      </c>
      <c r="U4596" s="22">
        <v>3</v>
      </c>
      <c r="V4596" s="22">
        <v>2</v>
      </c>
      <c r="W4596" s="22">
        <v>7</v>
      </c>
      <c r="X4596" s="22">
        <v>3</v>
      </c>
    </row>
    <row r="4597" spans="19:24">
      <c r="S4597" s="22" t="s">
        <v>2134</v>
      </c>
      <c r="T4597" s="22">
        <v>5</v>
      </c>
      <c r="U4597" s="22">
        <v>3</v>
      </c>
      <c r="V4597" s="22">
        <v>2</v>
      </c>
      <c r="W4597" s="22">
        <v>7</v>
      </c>
      <c r="X4597" s="22">
        <v>4</v>
      </c>
    </row>
    <row r="4598" spans="19:24">
      <c r="S4598" s="22" t="s">
        <v>2134</v>
      </c>
      <c r="T4598" s="22">
        <v>5</v>
      </c>
      <c r="U4598" s="22">
        <v>3</v>
      </c>
      <c r="V4598" s="22">
        <v>3</v>
      </c>
      <c r="W4598" s="22">
        <v>1</v>
      </c>
      <c r="X4598" s="22">
        <v>1</v>
      </c>
    </row>
    <row r="4599" spans="19:24">
      <c r="S4599" s="22" t="s">
        <v>2134</v>
      </c>
      <c r="T4599" s="22">
        <v>5</v>
      </c>
      <c r="U4599" s="22">
        <v>3</v>
      </c>
      <c r="V4599" s="22">
        <v>3</v>
      </c>
      <c r="W4599" s="22">
        <v>1</v>
      </c>
      <c r="X4599" s="22">
        <v>2</v>
      </c>
    </row>
    <row r="4600" spans="19:24">
      <c r="S4600" s="22" t="s">
        <v>2134</v>
      </c>
      <c r="T4600" s="22">
        <v>5</v>
      </c>
      <c r="U4600" s="22">
        <v>3</v>
      </c>
      <c r="V4600" s="22">
        <v>3</v>
      </c>
      <c r="W4600" s="22">
        <v>1</v>
      </c>
      <c r="X4600" s="22">
        <v>3</v>
      </c>
    </row>
    <row r="4601" spans="19:24">
      <c r="S4601" s="22" t="s">
        <v>2134</v>
      </c>
      <c r="T4601" s="22">
        <v>5</v>
      </c>
      <c r="U4601" s="22">
        <v>3</v>
      </c>
      <c r="V4601" s="22">
        <v>3</v>
      </c>
      <c r="W4601" s="22">
        <v>1</v>
      </c>
      <c r="X4601" s="22">
        <v>4</v>
      </c>
    </row>
    <row r="4602" spans="19:24">
      <c r="S4602" s="22" t="s">
        <v>2813</v>
      </c>
      <c r="T4602" s="22">
        <v>5</v>
      </c>
      <c r="U4602" s="22">
        <v>3</v>
      </c>
      <c r="V4602" s="22">
        <v>3</v>
      </c>
      <c r="W4602" s="22">
        <v>2</v>
      </c>
      <c r="X4602" s="22">
        <v>1</v>
      </c>
    </row>
    <row r="4603" spans="19:24">
      <c r="S4603" s="22" t="s">
        <v>2134</v>
      </c>
      <c r="T4603" s="22">
        <v>5</v>
      </c>
      <c r="U4603" s="22">
        <v>3</v>
      </c>
      <c r="V4603" s="22">
        <v>3</v>
      </c>
      <c r="W4603" s="22">
        <v>2</v>
      </c>
      <c r="X4603" s="22">
        <v>2</v>
      </c>
    </row>
    <row r="4604" spans="19:24">
      <c r="S4604" s="22" t="s">
        <v>2134</v>
      </c>
      <c r="T4604" s="22">
        <v>5</v>
      </c>
      <c r="U4604" s="22">
        <v>3</v>
      </c>
      <c r="V4604" s="22">
        <v>3</v>
      </c>
      <c r="W4604" s="22">
        <v>2</v>
      </c>
      <c r="X4604" s="22">
        <v>3</v>
      </c>
    </row>
    <row r="4605" spans="19:24">
      <c r="S4605" s="22" t="s">
        <v>2134</v>
      </c>
      <c r="T4605" s="22">
        <v>5</v>
      </c>
      <c r="U4605" s="22">
        <v>3</v>
      </c>
      <c r="V4605" s="22">
        <v>3</v>
      </c>
      <c r="W4605" s="22">
        <v>2</v>
      </c>
      <c r="X4605" s="22">
        <v>4</v>
      </c>
    </row>
    <row r="4606" spans="19:24">
      <c r="S4606" s="22" t="s">
        <v>2813</v>
      </c>
      <c r="T4606" s="22">
        <v>5</v>
      </c>
      <c r="U4606" s="22">
        <v>3</v>
      </c>
      <c r="V4606" s="22">
        <v>3</v>
      </c>
      <c r="W4606" s="22">
        <v>3</v>
      </c>
      <c r="X4606" s="22">
        <v>1</v>
      </c>
    </row>
    <row r="4607" spans="19:24">
      <c r="S4607" s="22" t="s">
        <v>2134</v>
      </c>
      <c r="T4607" s="22">
        <v>5</v>
      </c>
      <c r="U4607" s="22">
        <v>3</v>
      </c>
      <c r="V4607" s="22">
        <v>3</v>
      </c>
      <c r="W4607" s="22">
        <v>3</v>
      </c>
      <c r="X4607" s="22">
        <v>2</v>
      </c>
    </row>
    <row r="4608" spans="19:24">
      <c r="S4608" s="22" t="s">
        <v>2134</v>
      </c>
      <c r="T4608" s="22">
        <v>5</v>
      </c>
      <c r="U4608" s="22">
        <v>3</v>
      </c>
      <c r="V4608" s="22">
        <v>3</v>
      </c>
      <c r="W4608" s="22">
        <v>3</v>
      </c>
      <c r="X4608" s="22">
        <v>3</v>
      </c>
    </row>
    <row r="4609" spans="19:24">
      <c r="S4609" s="22" t="s">
        <v>2134</v>
      </c>
      <c r="T4609" s="22">
        <v>5</v>
      </c>
      <c r="U4609" s="22">
        <v>3</v>
      </c>
      <c r="V4609" s="22">
        <v>3</v>
      </c>
      <c r="W4609" s="22">
        <v>3</v>
      </c>
      <c r="X4609" s="22">
        <v>4</v>
      </c>
    </row>
    <row r="4610" spans="19:24">
      <c r="S4610" s="22" t="s">
        <v>2813</v>
      </c>
      <c r="T4610" s="22">
        <v>5</v>
      </c>
      <c r="U4610" s="22">
        <v>3</v>
      </c>
      <c r="V4610" s="22">
        <v>3</v>
      </c>
      <c r="W4610" s="22">
        <v>4</v>
      </c>
      <c r="X4610" s="22">
        <v>1</v>
      </c>
    </row>
    <row r="4611" spans="19:24">
      <c r="S4611" s="22" t="s">
        <v>2134</v>
      </c>
      <c r="T4611" s="22">
        <v>5</v>
      </c>
      <c r="U4611" s="22">
        <v>3</v>
      </c>
      <c r="V4611" s="22">
        <v>3</v>
      </c>
      <c r="W4611" s="22">
        <v>4</v>
      </c>
      <c r="X4611" s="22">
        <v>2</v>
      </c>
    </row>
    <row r="4612" spans="19:24">
      <c r="S4612" s="22" t="s">
        <v>2134</v>
      </c>
      <c r="T4612" s="22">
        <v>5</v>
      </c>
      <c r="U4612" s="22">
        <v>3</v>
      </c>
      <c r="V4612" s="22">
        <v>3</v>
      </c>
      <c r="W4612" s="22">
        <v>4</v>
      </c>
      <c r="X4612" s="22">
        <v>3</v>
      </c>
    </row>
    <row r="4613" spans="19:24">
      <c r="S4613" s="22" t="s">
        <v>2134</v>
      </c>
      <c r="T4613" s="22">
        <v>5</v>
      </c>
      <c r="U4613" s="22">
        <v>3</v>
      </c>
      <c r="V4613" s="22">
        <v>3</v>
      </c>
      <c r="W4613" s="22">
        <v>4</v>
      </c>
      <c r="X4613" s="22">
        <v>4</v>
      </c>
    </row>
    <row r="4614" spans="19:24">
      <c r="S4614" s="22" t="s">
        <v>2813</v>
      </c>
      <c r="T4614" s="22">
        <v>5</v>
      </c>
      <c r="U4614" s="22">
        <v>3</v>
      </c>
      <c r="V4614" s="22">
        <v>3</v>
      </c>
      <c r="W4614" s="22">
        <v>5</v>
      </c>
      <c r="X4614" s="22">
        <v>1</v>
      </c>
    </row>
    <row r="4615" spans="19:24">
      <c r="S4615" s="22" t="s">
        <v>2134</v>
      </c>
      <c r="T4615" s="22">
        <v>5</v>
      </c>
      <c r="U4615" s="22">
        <v>3</v>
      </c>
      <c r="V4615" s="22">
        <v>3</v>
      </c>
      <c r="W4615" s="22">
        <v>5</v>
      </c>
      <c r="X4615" s="22">
        <v>2</v>
      </c>
    </row>
    <row r="4616" spans="19:24">
      <c r="S4616" s="22" t="s">
        <v>2134</v>
      </c>
      <c r="T4616" s="22">
        <v>5</v>
      </c>
      <c r="U4616" s="22">
        <v>3</v>
      </c>
      <c r="V4616" s="22">
        <v>3</v>
      </c>
      <c r="W4616" s="22">
        <v>5</v>
      </c>
      <c r="X4616" s="22">
        <v>3</v>
      </c>
    </row>
    <row r="4617" spans="19:24">
      <c r="S4617" s="22" t="s">
        <v>2134</v>
      </c>
      <c r="T4617" s="22">
        <v>5</v>
      </c>
      <c r="U4617" s="22">
        <v>3</v>
      </c>
      <c r="V4617" s="22">
        <v>3</v>
      </c>
      <c r="W4617" s="22">
        <v>5</v>
      </c>
      <c r="X4617" s="22">
        <v>4</v>
      </c>
    </row>
    <row r="4618" spans="19:24">
      <c r="S4618" s="22" t="s">
        <v>2813</v>
      </c>
      <c r="T4618" s="22">
        <v>5</v>
      </c>
      <c r="U4618" s="22">
        <v>3</v>
      </c>
      <c r="V4618" s="22">
        <v>3</v>
      </c>
      <c r="W4618" s="22">
        <v>6</v>
      </c>
      <c r="X4618" s="22">
        <v>1</v>
      </c>
    </row>
    <row r="4619" spans="19:24">
      <c r="S4619" s="22" t="s">
        <v>2134</v>
      </c>
      <c r="T4619" s="22">
        <v>5</v>
      </c>
      <c r="U4619" s="22">
        <v>3</v>
      </c>
      <c r="V4619" s="22">
        <v>3</v>
      </c>
      <c r="W4619" s="22">
        <v>6</v>
      </c>
      <c r="X4619" s="22">
        <v>2</v>
      </c>
    </row>
    <row r="4620" spans="19:24">
      <c r="S4620" s="22" t="s">
        <v>2134</v>
      </c>
      <c r="T4620" s="22">
        <v>5</v>
      </c>
      <c r="U4620" s="22">
        <v>3</v>
      </c>
      <c r="V4620" s="22">
        <v>3</v>
      </c>
      <c r="W4620" s="22">
        <v>6</v>
      </c>
      <c r="X4620" s="22">
        <v>3</v>
      </c>
    </row>
    <row r="4621" spans="19:24">
      <c r="S4621" s="22" t="s">
        <v>2134</v>
      </c>
      <c r="T4621" s="22">
        <v>5</v>
      </c>
      <c r="U4621" s="22">
        <v>3</v>
      </c>
      <c r="V4621" s="22">
        <v>3</v>
      </c>
      <c r="W4621" s="22">
        <v>6</v>
      </c>
      <c r="X4621" s="22">
        <v>4</v>
      </c>
    </row>
    <row r="4622" spans="19:24">
      <c r="S4622" s="22" t="s">
        <v>2813</v>
      </c>
      <c r="T4622" s="22">
        <v>5</v>
      </c>
      <c r="U4622" s="22">
        <v>3</v>
      </c>
      <c r="V4622" s="22">
        <v>3</v>
      </c>
      <c r="W4622" s="22">
        <v>7</v>
      </c>
      <c r="X4622" s="22">
        <v>1</v>
      </c>
    </row>
    <row r="4623" spans="19:24">
      <c r="S4623" s="22" t="s">
        <v>2134</v>
      </c>
      <c r="T4623" s="22">
        <v>5</v>
      </c>
      <c r="U4623" s="22">
        <v>3</v>
      </c>
      <c r="V4623" s="22">
        <v>3</v>
      </c>
      <c r="W4623" s="22">
        <v>7</v>
      </c>
      <c r="X4623" s="22">
        <v>2</v>
      </c>
    </row>
    <row r="4624" spans="19:24">
      <c r="S4624" s="22" t="s">
        <v>2134</v>
      </c>
      <c r="T4624" s="22">
        <v>5</v>
      </c>
      <c r="U4624" s="22">
        <v>3</v>
      </c>
      <c r="V4624" s="22">
        <v>3</v>
      </c>
      <c r="W4624" s="22">
        <v>7</v>
      </c>
      <c r="X4624" s="22">
        <v>3</v>
      </c>
    </row>
    <row r="4625" spans="19:24">
      <c r="S4625" s="22" t="s">
        <v>2134</v>
      </c>
      <c r="T4625" s="22">
        <v>5</v>
      </c>
      <c r="U4625" s="22">
        <v>3</v>
      </c>
      <c r="V4625" s="22">
        <v>3</v>
      </c>
      <c r="W4625" s="22">
        <v>7</v>
      </c>
      <c r="X4625" s="22">
        <v>4</v>
      </c>
    </row>
    <row r="4626" spans="19:24">
      <c r="S4626" s="22" t="s">
        <v>2134</v>
      </c>
      <c r="T4626" s="22">
        <v>5</v>
      </c>
      <c r="U4626" s="22">
        <v>3</v>
      </c>
      <c r="V4626" s="22">
        <v>4</v>
      </c>
      <c r="W4626" s="22">
        <v>1</v>
      </c>
      <c r="X4626" s="22">
        <v>1</v>
      </c>
    </row>
    <row r="4627" spans="19:24">
      <c r="S4627" s="22" t="s">
        <v>2134</v>
      </c>
      <c r="T4627" s="22">
        <v>5</v>
      </c>
      <c r="U4627" s="22">
        <v>3</v>
      </c>
      <c r="V4627" s="22">
        <v>4</v>
      </c>
      <c r="W4627" s="22">
        <v>1</v>
      </c>
      <c r="X4627" s="22">
        <v>2</v>
      </c>
    </row>
    <row r="4628" spans="19:24">
      <c r="S4628" s="22" t="s">
        <v>2134</v>
      </c>
      <c r="T4628" s="22">
        <v>5</v>
      </c>
      <c r="U4628" s="22">
        <v>3</v>
      </c>
      <c r="V4628" s="22">
        <v>4</v>
      </c>
      <c r="W4628" s="22">
        <v>1</v>
      </c>
      <c r="X4628" s="22">
        <v>3</v>
      </c>
    </row>
    <row r="4629" spans="19:24">
      <c r="S4629" s="22" t="s">
        <v>2134</v>
      </c>
      <c r="T4629" s="22">
        <v>5</v>
      </c>
      <c r="U4629" s="22">
        <v>3</v>
      </c>
      <c r="V4629" s="22">
        <v>4</v>
      </c>
      <c r="W4629" s="22">
        <v>1</v>
      </c>
      <c r="X4629" s="22">
        <v>4</v>
      </c>
    </row>
    <row r="4630" spans="19:24">
      <c r="S4630" s="22" t="s">
        <v>2813</v>
      </c>
      <c r="T4630" s="22">
        <v>5</v>
      </c>
      <c r="U4630" s="22">
        <v>3</v>
      </c>
      <c r="V4630" s="22">
        <v>4</v>
      </c>
      <c r="W4630" s="22">
        <v>2</v>
      </c>
      <c r="X4630" s="22">
        <v>1</v>
      </c>
    </row>
    <row r="4631" spans="19:24">
      <c r="S4631" s="22" t="s">
        <v>2134</v>
      </c>
      <c r="T4631" s="22">
        <v>5</v>
      </c>
      <c r="U4631" s="22">
        <v>3</v>
      </c>
      <c r="V4631" s="22">
        <v>4</v>
      </c>
      <c r="W4631" s="22">
        <v>2</v>
      </c>
      <c r="X4631" s="22">
        <v>2</v>
      </c>
    </row>
    <row r="4632" spans="19:24">
      <c r="S4632" s="22" t="s">
        <v>2134</v>
      </c>
      <c r="T4632" s="22">
        <v>5</v>
      </c>
      <c r="U4632" s="22">
        <v>3</v>
      </c>
      <c r="V4632" s="22">
        <v>4</v>
      </c>
      <c r="W4632" s="22">
        <v>2</v>
      </c>
      <c r="X4632" s="22">
        <v>3</v>
      </c>
    </row>
    <row r="4633" spans="19:24">
      <c r="S4633" s="22" t="s">
        <v>2134</v>
      </c>
      <c r="T4633" s="22">
        <v>5</v>
      </c>
      <c r="U4633" s="22">
        <v>3</v>
      </c>
      <c r="V4633" s="22">
        <v>4</v>
      </c>
      <c r="W4633" s="22">
        <v>2</v>
      </c>
      <c r="X4633" s="22">
        <v>4</v>
      </c>
    </row>
    <row r="4634" spans="19:24">
      <c r="S4634" s="22" t="s">
        <v>2813</v>
      </c>
      <c r="T4634" s="22">
        <v>5</v>
      </c>
      <c r="U4634" s="22">
        <v>3</v>
      </c>
      <c r="V4634" s="22">
        <v>4</v>
      </c>
      <c r="W4634" s="22">
        <v>3</v>
      </c>
      <c r="X4634" s="22">
        <v>1</v>
      </c>
    </row>
    <row r="4635" spans="19:24">
      <c r="S4635" s="22" t="s">
        <v>2134</v>
      </c>
      <c r="T4635" s="22">
        <v>5</v>
      </c>
      <c r="U4635" s="22">
        <v>3</v>
      </c>
      <c r="V4635" s="22">
        <v>4</v>
      </c>
      <c r="W4635" s="22">
        <v>3</v>
      </c>
      <c r="X4635" s="22">
        <v>2</v>
      </c>
    </row>
    <row r="4636" spans="19:24">
      <c r="S4636" s="22" t="s">
        <v>2134</v>
      </c>
      <c r="T4636" s="22">
        <v>5</v>
      </c>
      <c r="U4636" s="22">
        <v>3</v>
      </c>
      <c r="V4636" s="22">
        <v>4</v>
      </c>
      <c r="W4636" s="22">
        <v>3</v>
      </c>
      <c r="X4636" s="22">
        <v>3</v>
      </c>
    </row>
    <row r="4637" spans="19:24">
      <c r="S4637" s="22" t="s">
        <v>2134</v>
      </c>
      <c r="T4637" s="22">
        <v>5</v>
      </c>
      <c r="U4637" s="22">
        <v>3</v>
      </c>
      <c r="V4637" s="22">
        <v>4</v>
      </c>
      <c r="W4637" s="22">
        <v>3</v>
      </c>
      <c r="X4637" s="22">
        <v>4</v>
      </c>
    </row>
    <row r="4638" spans="19:24">
      <c r="S4638" s="22" t="s">
        <v>2813</v>
      </c>
      <c r="T4638" s="22">
        <v>5</v>
      </c>
      <c r="U4638" s="22">
        <v>3</v>
      </c>
      <c r="V4638" s="22">
        <v>4</v>
      </c>
      <c r="W4638" s="22">
        <v>4</v>
      </c>
      <c r="X4638" s="22">
        <v>1</v>
      </c>
    </row>
    <row r="4639" spans="19:24">
      <c r="S4639" s="22" t="s">
        <v>2134</v>
      </c>
      <c r="T4639" s="22">
        <v>5</v>
      </c>
      <c r="U4639" s="22">
        <v>3</v>
      </c>
      <c r="V4639" s="22">
        <v>4</v>
      </c>
      <c r="W4639" s="22">
        <v>4</v>
      </c>
      <c r="X4639" s="22">
        <v>2</v>
      </c>
    </row>
    <row r="4640" spans="19:24">
      <c r="S4640" s="22" t="s">
        <v>2134</v>
      </c>
      <c r="T4640" s="22">
        <v>5</v>
      </c>
      <c r="U4640" s="22">
        <v>3</v>
      </c>
      <c r="V4640" s="22">
        <v>4</v>
      </c>
      <c r="W4640" s="22">
        <v>4</v>
      </c>
      <c r="X4640" s="22">
        <v>3</v>
      </c>
    </row>
    <row r="4641" spans="19:24">
      <c r="S4641" s="22" t="s">
        <v>2134</v>
      </c>
      <c r="T4641" s="22">
        <v>5</v>
      </c>
      <c r="U4641" s="22">
        <v>3</v>
      </c>
      <c r="V4641" s="22">
        <v>4</v>
      </c>
      <c r="W4641" s="22">
        <v>4</v>
      </c>
      <c r="X4641" s="22">
        <v>4</v>
      </c>
    </row>
    <row r="4642" spans="19:24">
      <c r="S4642" s="22" t="s">
        <v>2813</v>
      </c>
      <c r="T4642" s="22">
        <v>5</v>
      </c>
      <c r="U4642" s="22">
        <v>3</v>
      </c>
      <c r="V4642" s="22">
        <v>4</v>
      </c>
      <c r="W4642" s="22">
        <v>5</v>
      </c>
      <c r="X4642" s="22">
        <v>1</v>
      </c>
    </row>
    <row r="4643" spans="19:24">
      <c r="S4643" s="22" t="s">
        <v>2134</v>
      </c>
      <c r="T4643" s="22">
        <v>5</v>
      </c>
      <c r="U4643" s="22">
        <v>3</v>
      </c>
      <c r="V4643" s="22">
        <v>4</v>
      </c>
      <c r="W4643" s="22">
        <v>5</v>
      </c>
      <c r="X4643" s="22">
        <v>2</v>
      </c>
    </row>
    <row r="4644" spans="19:24">
      <c r="S4644" s="22" t="s">
        <v>2134</v>
      </c>
      <c r="T4644" s="22">
        <v>5</v>
      </c>
      <c r="U4644" s="22">
        <v>3</v>
      </c>
      <c r="V4644" s="22">
        <v>4</v>
      </c>
      <c r="W4644" s="22">
        <v>5</v>
      </c>
      <c r="X4644" s="22">
        <v>3</v>
      </c>
    </row>
    <row r="4645" spans="19:24">
      <c r="S4645" s="22" t="s">
        <v>2134</v>
      </c>
      <c r="T4645" s="22">
        <v>5</v>
      </c>
      <c r="U4645" s="22">
        <v>3</v>
      </c>
      <c r="V4645" s="22">
        <v>4</v>
      </c>
      <c r="W4645" s="22">
        <v>5</v>
      </c>
      <c r="X4645" s="22">
        <v>4</v>
      </c>
    </row>
    <row r="4646" spans="19:24">
      <c r="S4646" s="22" t="s">
        <v>2813</v>
      </c>
      <c r="T4646" s="22">
        <v>5</v>
      </c>
      <c r="U4646" s="22">
        <v>3</v>
      </c>
      <c r="V4646" s="22">
        <v>4</v>
      </c>
      <c r="W4646" s="22">
        <v>6</v>
      </c>
      <c r="X4646" s="22">
        <v>1</v>
      </c>
    </row>
    <row r="4647" spans="19:24">
      <c r="S4647" s="22" t="s">
        <v>2134</v>
      </c>
      <c r="T4647" s="22">
        <v>5</v>
      </c>
      <c r="U4647" s="22">
        <v>3</v>
      </c>
      <c r="V4647" s="22">
        <v>4</v>
      </c>
      <c r="W4647" s="22">
        <v>6</v>
      </c>
      <c r="X4647" s="22">
        <v>2</v>
      </c>
    </row>
    <row r="4648" spans="19:24">
      <c r="S4648" s="22" t="s">
        <v>2134</v>
      </c>
      <c r="T4648" s="22">
        <v>5</v>
      </c>
      <c r="U4648" s="22">
        <v>3</v>
      </c>
      <c r="V4648" s="22">
        <v>4</v>
      </c>
      <c r="W4648" s="22">
        <v>6</v>
      </c>
      <c r="X4648" s="22">
        <v>3</v>
      </c>
    </row>
    <row r="4649" spans="19:24">
      <c r="S4649" s="22" t="s">
        <v>2134</v>
      </c>
      <c r="T4649" s="22">
        <v>5</v>
      </c>
      <c r="U4649" s="22">
        <v>3</v>
      </c>
      <c r="V4649" s="22">
        <v>4</v>
      </c>
      <c r="W4649" s="22">
        <v>6</v>
      </c>
      <c r="X4649" s="22">
        <v>4</v>
      </c>
    </row>
    <row r="4650" spans="19:24">
      <c r="S4650" s="22" t="s">
        <v>2813</v>
      </c>
      <c r="T4650" s="22">
        <v>5</v>
      </c>
      <c r="U4650" s="22">
        <v>3</v>
      </c>
      <c r="V4650" s="22">
        <v>4</v>
      </c>
      <c r="W4650" s="22">
        <v>7</v>
      </c>
      <c r="X4650" s="22">
        <v>1</v>
      </c>
    </row>
    <row r="4651" spans="19:24">
      <c r="S4651" s="22" t="s">
        <v>2134</v>
      </c>
      <c r="T4651" s="22">
        <v>5</v>
      </c>
      <c r="U4651" s="22">
        <v>3</v>
      </c>
      <c r="V4651" s="22">
        <v>4</v>
      </c>
      <c r="W4651" s="22">
        <v>7</v>
      </c>
      <c r="X4651" s="22">
        <v>2</v>
      </c>
    </row>
    <row r="4652" spans="19:24">
      <c r="S4652" s="22" t="s">
        <v>2134</v>
      </c>
      <c r="T4652" s="22">
        <v>5</v>
      </c>
      <c r="U4652" s="22">
        <v>3</v>
      </c>
      <c r="V4652" s="22">
        <v>4</v>
      </c>
      <c r="W4652" s="22">
        <v>7</v>
      </c>
      <c r="X4652" s="22">
        <v>3</v>
      </c>
    </row>
    <row r="4653" spans="19:24">
      <c r="S4653" s="22" t="s">
        <v>2134</v>
      </c>
      <c r="T4653" s="22">
        <v>5</v>
      </c>
      <c r="U4653" s="22">
        <v>3</v>
      </c>
      <c r="V4653" s="22">
        <v>4</v>
      </c>
      <c r="W4653" s="22">
        <v>7</v>
      </c>
      <c r="X4653" s="22">
        <v>4</v>
      </c>
    </row>
    <row r="4654" spans="19:24">
      <c r="S4654" s="22" t="s">
        <v>2134</v>
      </c>
      <c r="T4654" s="22">
        <v>5</v>
      </c>
      <c r="U4654" s="22">
        <v>3</v>
      </c>
      <c r="V4654" s="22">
        <v>5</v>
      </c>
      <c r="W4654" s="22">
        <v>1</v>
      </c>
      <c r="X4654" s="22">
        <v>1</v>
      </c>
    </row>
    <row r="4655" spans="19:24">
      <c r="S4655" s="22" t="s">
        <v>2134</v>
      </c>
      <c r="T4655" s="22">
        <v>5</v>
      </c>
      <c r="U4655" s="22">
        <v>3</v>
      </c>
      <c r="V4655" s="22">
        <v>5</v>
      </c>
      <c r="W4655" s="22">
        <v>1</v>
      </c>
      <c r="X4655" s="22">
        <v>2</v>
      </c>
    </row>
    <row r="4656" spans="19:24">
      <c r="S4656" s="22" t="s">
        <v>2134</v>
      </c>
      <c r="T4656" s="22">
        <v>5</v>
      </c>
      <c r="U4656" s="22">
        <v>3</v>
      </c>
      <c r="V4656" s="22">
        <v>5</v>
      </c>
      <c r="W4656" s="22">
        <v>1</v>
      </c>
      <c r="X4656" s="22">
        <v>3</v>
      </c>
    </row>
    <row r="4657" spans="19:24">
      <c r="S4657" s="22" t="s">
        <v>2134</v>
      </c>
      <c r="T4657" s="22">
        <v>5</v>
      </c>
      <c r="U4657" s="22">
        <v>3</v>
      </c>
      <c r="V4657" s="22">
        <v>5</v>
      </c>
      <c r="W4657" s="22">
        <v>1</v>
      </c>
      <c r="X4657" s="22">
        <v>4</v>
      </c>
    </row>
    <row r="4658" spans="19:24">
      <c r="S4658" s="22" t="s">
        <v>2813</v>
      </c>
      <c r="T4658" s="22">
        <v>5</v>
      </c>
      <c r="U4658" s="22">
        <v>3</v>
      </c>
      <c r="V4658" s="22">
        <v>5</v>
      </c>
      <c r="W4658" s="22">
        <v>2</v>
      </c>
      <c r="X4658" s="22">
        <v>1</v>
      </c>
    </row>
    <row r="4659" spans="19:24">
      <c r="S4659" s="22" t="s">
        <v>2134</v>
      </c>
      <c r="T4659" s="22">
        <v>5</v>
      </c>
      <c r="U4659" s="22">
        <v>3</v>
      </c>
      <c r="V4659" s="22">
        <v>5</v>
      </c>
      <c r="W4659" s="22">
        <v>2</v>
      </c>
      <c r="X4659" s="22">
        <v>2</v>
      </c>
    </row>
    <row r="4660" spans="19:24">
      <c r="S4660" s="22" t="s">
        <v>2134</v>
      </c>
      <c r="T4660" s="22">
        <v>5</v>
      </c>
      <c r="U4660" s="22">
        <v>3</v>
      </c>
      <c r="V4660" s="22">
        <v>5</v>
      </c>
      <c r="W4660" s="22">
        <v>2</v>
      </c>
      <c r="X4660" s="22">
        <v>3</v>
      </c>
    </row>
    <row r="4661" spans="19:24">
      <c r="S4661" s="22" t="s">
        <v>2134</v>
      </c>
      <c r="T4661" s="22">
        <v>5</v>
      </c>
      <c r="U4661" s="22">
        <v>3</v>
      </c>
      <c r="V4661" s="22">
        <v>5</v>
      </c>
      <c r="W4661" s="22">
        <v>2</v>
      </c>
      <c r="X4661" s="22">
        <v>4</v>
      </c>
    </row>
    <row r="4662" spans="19:24">
      <c r="S4662" s="22" t="s">
        <v>2813</v>
      </c>
      <c r="T4662" s="22">
        <v>5</v>
      </c>
      <c r="U4662" s="22">
        <v>3</v>
      </c>
      <c r="V4662" s="22">
        <v>5</v>
      </c>
      <c r="W4662" s="22">
        <v>3</v>
      </c>
      <c r="X4662" s="22">
        <v>1</v>
      </c>
    </row>
    <row r="4663" spans="19:24">
      <c r="S4663" s="22" t="s">
        <v>2134</v>
      </c>
      <c r="T4663" s="22">
        <v>5</v>
      </c>
      <c r="U4663" s="22">
        <v>3</v>
      </c>
      <c r="V4663" s="22">
        <v>5</v>
      </c>
      <c r="W4663" s="22">
        <v>3</v>
      </c>
      <c r="X4663" s="22">
        <v>2</v>
      </c>
    </row>
    <row r="4664" spans="19:24">
      <c r="S4664" s="22" t="s">
        <v>2134</v>
      </c>
      <c r="T4664" s="22">
        <v>5</v>
      </c>
      <c r="U4664" s="22">
        <v>3</v>
      </c>
      <c r="V4664" s="22">
        <v>5</v>
      </c>
      <c r="W4664" s="22">
        <v>3</v>
      </c>
      <c r="X4664" s="22">
        <v>3</v>
      </c>
    </row>
    <row r="4665" spans="19:24">
      <c r="S4665" s="22" t="s">
        <v>2134</v>
      </c>
      <c r="T4665" s="22">
        <v>5</v>
      </c>
      <c r="U4665" s="22">
        <v>3</v>
      </c>
      <c r="V4665" s="22">
        <v>5</v>
      </c>
      <c r="W4665" s="22">
        <v>3</v>
      </c>
      <c r="X4665" s="22">
        <v>4</v>
      </c>
    </row>
    <row r="4666" spans="19:24">
      <c r="S4666" s="22" t="s">
        <v>2813</v>
      </c>
      <c r="T4666" s="22">
        <v>5</v>
      </c>
      <c r="U4666" s="22">
        <v>3</v>
      </c>
      <c r="V4666" s="22">
        <v>5</v>
      </c>
      <c r="W4666" s="22">
        <v>4</v>
      </c>
      <c r="X4666" s="22">
        <v>1</v>
      </c>
    </row>
    <row r="4667" spans="19:24">
      <c r="S4667" s="22" t="s">
        <v>2134</v>
      </c>
      <c r="T4667" s="22">
        <v>5</v>
      </c>
      <c r="U4667" s="22">
        <v>3</v>
      </c>
      <c r="V4667" s="22">
        <v>5</v>
      </c>
      <c r="W4667" s="22">
        <v>4</v>
      </c>
      <c r="X4667" s="22">
        <v>2</v>
      </c>
    </row>
    <row r="4668" spans="19:24">
      <c r="S4668" s="22" t="s">
        <v>2134</v>
      </c>
      <c r="T4668" s="22">
        <v>5</v>
      </c>
      <c r="U4668" s="22">
        <v>3</v>
      </c>
      <c r="V4668" s="22">
        <v>5</v>
      </c>
      <c r="W4668" s="22">
        <v>4</v>
      </c>
      <c r="X4668" s="22">
        <v>3</v>
      </c>
    </row>
    <row r="4669" spans="19:24">
      <c r="S4669" s="22" t="s">
        <v>2134</v>
      </c>
      <c r="T4669" s="22">
        <v>5</v>
      </c>
      <c r="U4669" s="22">
        <v>3</v>
      </c>
      <c r="V4669" s="22">
        <v>5</v>
      </c>
      <c r="W4669" s="22">
        <v>4</v>
      </c>
      <c r="X4669" s="22">
        <v>4</v>
      </c>
    </row>
    <row r="4670" spans="19:24">
      <c r="S4670" s="22" t="s">
        <v>2813</v>
      </c>
      <c r="T4670" s="22">
        <v>5</v>
      </c>
      <c r="U4670" s="22">
        <v>3</v>
      </c>
      <c r="V4670" s="22">
        <v>5</v>
      </c>
      <c r="W4670" s="22">
        <v>5</v>
      </c>
      <c r="X4670" s="22">
        <v>1</v>
      </c>
    </row>
    <row r="4671" spans="19:24">
      <c r="S4671" s="22" t="s">
        <v>2134</v>
      </c>
      <c r="T4671" s="22">
        <v>5</v>
      </c>
      <c r="U4671" s="22">
        <v>3</v>
      </c>
      <c r="V4671" s="22">
        <v>5</v>
      </c>
      <c r="W4671" s="22">
        <v>5</v>
      </c>
      <c r="X4671" s="22">
        <v>2</v>
      </c>
    </row>
    <row r="4672" spans="19:24">
      <c r="S4672" s="22" t="s">
        <v>2134</v>
      </c>
      <c r="T4672" s="22">
        <v>5</v>
      </c>
      <c r="U4672" s="22">
        <v>3</v>
      </c>
      <c r="V4672" s="22">
        <v>5</v>
      </c>
      <c r="W4672" s="22">
        <v>5</v>
      </c>
      <c r="X4672" s="22">
        <v>3</v>
      </c>
    </row>
    <row r="4673" spans="19:24">
      <c r="S4673" s="22" t="s">
        <v>2134</v>
      </c>
      <c r="T4673" s="22">
        <v>5</v>
      </c>
      <c r="U4673" s="22">
        <v>3</v>
      </c>
      <c r="V4673" s="22">
        <v>5</v>
      </c>
      <c r="W4673" s="22">
        <v>5</v>
      </c>
      <c r="X4673" s="22">
        <v>4</v>
      </c>
    </row>
    <row r="4674" spans="19:24">
      <c r="S4674" s="22" t="s">
        <v>2813</v>
      </c>
      <c r="T4674" s="22">
        <v>5</v>
      </c>
      <c r="U4674" s="22">
        <v>3</v>
      </c>
      <c r="V4674" s="22">
        <v>5</v>
      </c>
      <c r="W4674" s="22">
        <v>6</v>
      </c>
      <c r="X4674" s="22">
        <v>1</v>
      </c>
    </row>
    <row r="4675" spans="19:24">
      <c r="S4675" s="22" t="s">
        <v>2134</v>
      </c>
      <c r="T4675" s="22">
        <v>5</v>
      </c>
      <c r="U4675" s="22">
        <v>3</v>
      </c>
      <c r="V4675" s="22">
        <v>5</v>
      </c>
      <c r="W4675" s="22">
        <v>6</v>
      </c>
      <c r="X4675" s="22">
        <v>2</v>
      </c>
    </row>
    <row r="4676" spans="19:24">
      <c r="S4676" s="22" t="s">
        <v>2134</v>
      </c>
      <c r="T4676" s="22">
        <v>5</v>
      </c>
      <c r="U4676" s="22">
        <v>3</v>
      </c>
      <c r="V4676" s="22">
        <v>5</v>
      </c>
      <c r="W4676" s="22">
        <v>6</v>
      </c>
      <c r="X4676" s="22">
        <v>3</v>
      </c>
    </row>
    <row r="4677" spans="19:24">
      <c r="S4677" s="22" t="s">
        <v>2134</v>
      </c>
      <c r="T4677" s="22">
        <v>5</v>
      </c>
      <c r="U4677" s="22">
        <v>3</v>
      </c>
      <c r="V4677" s="22">
        <v>5</v>
      </c>
      <c r="W4677" s="22">
        <v>6</v>
      </c>
      <c r="X4677" s="22">
        <v>4</v>
      </c>
    </row>
    <row r="4678" spans="19:24">
      <c r="S4678" s="22" t="s">
        <v>2813</v>
      </c>
      <c r="T4678" s="22">
        <v>5</v>
      </c>
      <c r="U4678" s="22">
        <v>3</v>
      </c>
      <c r="V4678" s="22">
        <v>5</v>
      </c>
      <c r="W4678" s="22">
        <v>7</v>
      </c>
      <c r="X4678" s="22">
        <v>1</v>
      </c>
    </row>
    <row r="4679" spans="19:24">
      <c r="S4679" s="22" t="s">
        <v>2134</v>
      </c>
      <c r="T4679" s="22">
        <v>5</v>
      </c>
      <c r="U4679" s="22">
        <v>3</v>
      </c>
      <c r="V4679" s="22">
        <v>5</v>
      </c>
      <c r="W4679" s="22">
        <v>7</v>
      </c>
      <c r="X4679" s="22">
        <v>2</v>
      </c>
    </row>
    <row r="4680" spans="19:24">
      <c r="S4680" s="22" t="s">
        <v>2134</v>
      </c>
      <c r="T4680" s="22">
        <v>5</v>
      </c>
      <c r="U4680" s="22">
        <v>3</v>
      </c>
      <c r="V4680" s="22">
        <v>5</v>
      </c>
      <c r="W4680" s="22">
        <v>7</v>
      </c>
      <c r="X4680" s="22">
        <v>3</v>
      </c>
    </row>
    <row r="4681" spans="19:24">
      <c r="S4681" s="22" t="s">
        <v>2134</v>
      </c>
      <c r="T4681" s="22">
        <v>5</v>
      </c>
      <c r="U4681" s="22">
        <v>3</v>
      </c>
      <c r="V4681" s="22">
        <v>5</v>
      </c>
      <c r="W4681" s="22">
        <v>7</v>
      </c>
      <c r="X4681" s="22">
        <v>4</v>
      </c>
    </row>
    <row r="4682" spans="19:24">
      <c r="S4682" s="22" t="s">
        <v>2134</v>
      </c>
      <c r="T4682" s="22">
        <v>5</v>
      </c>
      <c r="U4682" s="22">
        <v>3</v>
      </c>
      <c r="V4682" s="22">
        <v>6</v>
      </c>
      <c r="W4682" s="22">
        <v>1</v>
      </c>
      <c r="X4682" s="22">
        <v>1</v>
      </c>
    </row>
    <row r="4683" spans="19:24">
      <c r="S4683" s="22" t="s">
        <v>2134</v>
      </c>
      <c r="T4683" s="22">
        <v>5</v>
      </c>
      <c r="U4683" s="22">
        <v>3</v>
      </c>
      <c r="V4683" s="22">
        <v>6</v>
      </c>
      <c r="W4683" s="22">
        <v>1</v>
      </c>
      <c r="X4683" s="22">
        <v>2</v>
      </c>
    </row>
    <row r="4684" spans="19:24">
      <c r="S4684" s="22" t="s">
        <v>2134</v>
      </c>
      <c r="T4684" s="22">
        <v>5</v>
      </c>
      <c r="U4684" s="22">
        <v>3</v>
      </c>
      <c r="V4684" s="22">
        <v>6</v>
      </c>
      <c r="W4684" s="22">
        <v>1</v>
      </c>
      <c r="X4684" s="22">
        <v>3</v>
      </c>
    </row>
    <row r="4685" spans="19:24">
      <c r="S4685" s="22" t="s">
        <v>2134</v>
      </c>
      <c r="T4685" s="22">
        <v>5</v>
      </c>
      <c r="U4685" s="22">
        <v>3</v>
      </c>
      <c r="V4685" s="22">
        <v>6</v>
      </c>
      <c r="W4685" s="22">
        <v>1</v>
      </c>
      <c r="X4685" s="22">
        <v>4</v>
      </c>
    </row>
    <row r="4686" spans="19:24">
      <c r="S4686" s="22" t="s">
        <v>2813</v>
      </c>
      <c r="T4686" s="22">
        <v>5</v>
      </c>
      <c r="U4686" s="22">
        <v>3</v>
      </c>
      <c r="V4686" s="22">
        <v>6</v>
      </c>
      <c r="W4686" s="22">
        <v>2</v>
      </c>
      <c r="X4686" s="22">
        <v>1</v>
      </c>
    </row>
    <row r="4687" spans="19:24">
      <c r="S4687" s="22" t="s">
        <v>2134</v>
      </c>
      <c r="T4687" s="22">
        <v>5</v>
      </c>
      <c r="U4687" s="22">
        <v>3</v>
      </c>
      <c r="V4687" s="22">
        <v>6</v>
      </c>
      <c r="W4687" s="22">
        <v>2</v>
      </c>
      <c r="X4687" s="22">
        <v>2</v>
      </c>
    </row>
    <row r="4688" spans="19:24">
      <c r="S4688" s="22" t="s">
        <v>2134</v>
      </c>
      <c r="T4688" s="22">
        <v>5</v>
      </c>
      <c r="U4688" s="22">
        <v>3</v>
      </c>
      <c r="V4688" s="22">
        <v>6</v>
      </c>
      <c r="W4688" s="22">
        <v>2</v>
      </c>
      <c r="X4688" s="22">
        <v>3</v>
      </c>
    </row>
    <row r="4689" spans="19:24">
      <c r="S4689" s="22" t="s">
        <v>2134</v>
      </c>
      <c r="T4689" s="22">
        <v>5</v>
      </c>
      <c r="U4689" s="22">
        <v>3</v>
      </c>
      <c r="V4689" s="22">
        <v>6</v>
      </c>
      <c r="W4689" s="22">
        <v>2</v>
      </c>
      <c r="X4689" s="22">
        <v>4</v>
      </c>
    </row>
    <row r="4690" spans="19:24">
      <c r="S4690" s="22" t="s">
        <v>2813</v>
      </c>
      <c r="T4690" s="22">
        <v>5</v>
      </c>
      <c r="U4690" s="22">
        <v>3</v>
      </c>
      <c r="V4690" s="22">
        <v>6</v>
      </c>
      <c r="W4690" s="22">
        <v>3</v>
      </c>
      <c r="X4690" s="22">
        <v>1</v>
      </c>
    </row>
    <row r="4691" spans="19:24">
      <c r="S4691" s="22" t="s">
        <v>2134</v>
      </c>
      <c r="T4691" s="22">
        <v>5</v>
      </c>
      <c r="U4691" s="22">
        <v>3</v>
      </c>
      <c r="V4691" s="22">
        <v>6</v>
      </c>
      <c r="W4691" s="22">
        <v>3</v>
      </c>
      <c r="X4691" s="22">
        <v>2</v>
      </c>
    </row>
    <row r="4692" spans="19:24">
      <c r="S4692" s="22" t="s">
        <v>2134</v>
      </c>
      <c r="T4692" s="22">
        <v>5</v>
      </c>
      <c r="U4692" s="22">
        <v>3</v>
      </c>
      <c r="V4692" s="22">
        <v>6</v>
      </c>
      <c r="W4692" s="22">
        <v>3</v>
      </c>
      <c r="X4692" s="22">
        <v>3</v>
      </c>
    </row>
    <row r="4693" spans="19:24">
      <c r="S4693" s="22" t="s">
        <v>2134</v>
      </c>
      <c r="T4693" s="22">
        <v>5</v>
      </c>
      <c r="U4693" s="22">
        <v>3</v>
      </c>
      <c r="V4693" s="22">
        <v>6</v>
      </c>
      <c r="W4693" s="22">
        <v>3</v>
      </c>
      <c r="X4693" s="22">
        <v>4</v>
      </c>
    </row>
    <row r="4694" spans="19:24">
      <c r="S4694" s="22" t="s">
        <v>2813</v>
      </c>
      <c r="T4694" s="22">
        <v>5</v>
      </c>
      <c r="U4694" s="22">
        <v>3</v>
      </c>
      <c r="V4694" s="22">
        <v>6</v>
      </c>
      <c r="W4694" s="22">
        <v>4</v>
      </c>
      <c r="X4694" s="22">
        <v>1</v>
      </c>
    </row>
    <row r="4695" spans="19:24">
      <c r="S4695" s="22" t="s">
        <v>2134</v>
      </c>
      <c r="T4695" s="22">
        <v>5</v>
      </c>
      <c r="U4695" s="22">
        <v>3</v>
      </c>
      <c r="V4695" s="22">
        <v>6</v>
      </c>
      <c r="W4695" s="22">
        <v>4</v>
      </c>
      <c r="X4695" s="22">
        <v>2</v>
      </c>
    </row>
    <row r="4696" spans="19:24">
      <c r="S4696" s="22" t="s">
        <v>2134</v>
      </c>
      <c r="T4696" s="22">
        <v>5</v>
      </c>
      <c r="U4696" s="22">
        <v>3</v>
      </c>
      <c r="V4696" s="22">
        <v>6</v>
      </c>
      <c r="W4696" s="22">
        <v>4</v>
      </c>
      <c r="X4696" s="22">
        <v>3</v>
      </c>
    </row>
    <row r="4697" spans="19:24">
      <c r="S4697" s="22" t="s">
        <v>2134</v>
      </c>
      <c r="T4697" s="22">
        <v>5</v>
      </c>
      <c r="U4697" s="22">
        <v>3</v>
      </c>
      <c r="V4697" s="22">
        <v>6</v>
      </c>
      <c r="W4697" s="22">
        <v>4</v>
      </c>
      <c r="X4697" s="22">
        <v>4</v>
      </c>
    </row>
    <row r="4698" spans="19:24">
      <c r="S4698" s="22" t="s">
        <v>2813</v>
      </c>
      <c r="T4698" s="22">
        <v>5</v>
      </c>
      <c r="U4698" s="22">
        <v>3</v>
      </c>
      <c r="V4698" s="22">
        <v>6</v>
      </c>
      <c r="W4698" s="22">
        <v>5</v>
      </c>
      <c r="X4698" s="22">
        <v>1</v>
      </c>
    </row>
    <row r="4699" spans="19:24">
      <c r="S4699" s="22" t="s">
        <v>2134</v>
      </c>
      <c r="T4699" s="22">
        <v>5</v>
      </c>
      <c r="U4699" s="22">
        <v>3</v>
      </c>
      <c r="V4699" s="22">
        <v>6</v>
      </c>
      <c r="W4699" s="22">
        <v>5</v>
      </c>
      <c r="X4699" s="22">
        <v>2</v>
      </c>
    </row>
    <row r="4700" spans="19:24">
      <c r="S4700" s="22" t="s">
        <v>2134</v>
      </c>
      <c r="T4700" s="22">
        <v>5</v>
      </c>
      <c r="U4700" s="22">
        <v>3</v>
      </c>
      <c r="V4700" s="22">
        <v>6</v>
      </c>
      <c r="W4700" s="22">
        <v>5</v>
      </c>
      <c r="X4700" s="22">
        <v>3</v>
      </c>
    </row>
    <row r="4701" spans="19:24">
      <c r="S4701" s="22" t="s">
        <v>2134</v>
      </c>
      <c r="T4701" s="22">
        <v>5</v>
      </c>
      <c r="U4701" s="22">
        <v>3</v>
      </c>
      <c r="V4701" s="22">
        <v>6</v>
      </c>
      <c r="W4701" s="22">
        <v>5</v>
      </c>
      <c r="X4701" s="22">
        <v>4</v>
      </c>
    </row>
    <row r="4702" spans="19:24">
      <c r="S4702" s="22" t="s">
        <v>2813</v>
      </c>
      <c r="T4702" s="22">
        <v>5</v>
      </c>
      <c r="U4702" s="22">
        <v>3</v>
      </c>
      <c r="V4702" s="22">
        <v>6</v>
      </c>
      <c r="W4702" s="22">
        <v>6</v>
      </c>
      <c r="X4702" s="22">
        <v>1</v>
      </c>
    </row>
    <row r="4703" spans="19:24">
      <c r="S4703" s="22" t="s">
        <v>2134</v>
      </c>
      <c r="T4703" s="22">
        <v>5</v>
      </c>
      <c r="U4703" s="22">
        <v>3</v>
      </c>
      <c r="V4703" s="22">
        <v>6</v>
      </c>
      <c r="W4703" s="22">
        <v>6</v>
      </c>
      <c r="X4703" s="22">
        <v>2</v>
      </c>
    </row>
    <row r="4704" spans="19:24">
      <c r="S4704" s="22" t="s">
        <v>2134</v>
      </c>
      <c r="T4704" s="22">
        <v>5</v>
      </c>
      <c r="U4704" s="22">
        <v>3</v>
      </c>
      <c r="V4704" s="22">
        <v>6</v>
      </c>
      <c r="W4704" s="22">
        <v>6</v>
      </c>
      <c r="X4704" s="22">
        <v>3</v>
      </c>
    </row>
    <row r="4705" spans="19:24">
      <c r="S4705" s="22" t="s">
        <v>2134</v>
      </c>
      <c r="T4705" s="22">
        <v>5</v>
      </c>
      <c r="U4705" s="22">
        <v>3</v>
      </c>
      <c r="V4705" s="22">
        <v>6</v>
      </c>
      <c r="W4705" s="22">
        <v>6</v>
      </c>
      <c r="X4705" s="22">
        <v>4</v>
      </c>
    </row>
    <row r="4706" spans="19:24">
      <c r="S4706" s="22" t="s">
        <v>2813</v>
      </c>
      <c r="T4706" s="22">
        <v>5</v>
      </c>
      <c r="U4706" s="22">
        <v>3</v>
      </c>
      <c r="V4706" s="22">
        <v>6</v>
      </c>
      <c r="W4706" s="22">
        <v>7</v>
      </c>
      <c r="X4706" s="22">
        <v>1</v>
      </c>
    </row>
    <row r="4707" spans="19:24">
      <c r="S4707" s="22" t="s">
        <v>2134</v>
      </c>
      <c r="T4707" s="22">
        <v>5</v>
      </c>
      <c r="U4707" s="22">
        <v>3</v>
      </c>
      <c r="V4707" s="22">
        <v>6</v>
      </c>
      <c r="W4707" s="22">
        <v>7</v>
      </c>
      <c r="X4707" s="22">
        <v>2</v>
      </c>
    </row>
    <row r="4708" spans="19:24">
      <c r="S4708" s="22" t="s">
        <v>2134</v>
      </c>
      <c r="T4708" s="22">
        <v>5</v>
      </c>
      <c r="U4708" s="22">
        <v>3</v>
      </c>
      <c r="V4708" s="22">
        <v>6</v>
      </c>
      <c r="W4708" s="22">
        <v>7</v>
      </c>
      <c r="X4708" s="22">
        <v>3</v>
      </c>
    </row>
    <row r="4709" spans="19:24">
      <c r="S4709" s="22" t="s">
        <v>2134</v>
      </c>
      <c r="T4709" s="22">
        <v>5</v>
      </c>
      <c r="U4709" s="22">
        <v>3</v>
      </c>
      <c r="V4709" s="22">
        <v>6</v>
      </c>
      <c r="W4709" s="22">
        <v>7</v>
      </c>
      <c r="X4709" s="22">
        <v>4</v>
      </c>
    </row>
    <row r="4710" spans="19:24">
      <c r="S4710" s="22" t="s">
        <v>2134</v>
      </c>
      <c r="T4710" s="22">
        <v>5</v>
      </c>
      <c r="U4710" s="22">
        <v>3</v>
      </c>
      <c r="V4710" s="22">
        <v>7</v>
      </c>
      <c r="W4710" s="22">
        <v>1</v>
      </c>
      <c r="X4710" s="22">
        <v>1</v>
      </c>
    </row>
    <row r="4711" spans="19:24">
      <c r="S4711" s="22" t="s">
        <v>2134</v>
      </c>
      <c r="T4711" s="22">
        <v>5</v>
      </c>
      <c r="U4711" s="22">
        <v>3</v>
      </c>
      <c r="V4711" s="22">
        <v>7</v>
      </c>
      <c r="W4711" s="22">
        <v>1</v>
      </c>
      <c r="X4711" s="22">
        <v>2</v>
      </c>
    </row>
    <row r="4712" spans="19:24">
      <c r="S4712" s="22" t="s">
        <v>2134</v>
      </c>
      <c r="T4712" s="22">
        <v>5</v>
      </c>
      <c r="U4712" s="22">
        <v>3</v>
      </c>
      <c r="V4712" s="22">
        <v>7</v>
      </c>
      <c r="W4712" s="22">
        <v>1</v>
      </c>
      <c r="X4712" s="22">
        <v>3</v>
      </c>
    </row>
    <row r="4713" spans="19:24">
      <c r="S4713" s="22" t="s">
        <v>2134</v>
      </c>
      <c r="T4713" s="22">
        <v>5</v>
      </c>
      <c r="U4713" s="22">
        <v>3</v>
      </c>
      <c r="V4713" s="22">
        <v>7</v>
      </c>
      <c r="W4713" s="22">
        <v>1</v>
      </c>
      <c r="X4713" s="22">
        <v>4</v>
      </c>
    </row>
    <row r="4714" spans="19:24">
      <c r="S4714" s="22" t="s">
        <v>2134</v>
      </c>
      <c r="T4714" s="22">
        <v>5</v>
      </c>
      <c r="U4714" s="22">
        <v>3</v>
      </c>
      <c r="V4714" s="22">
        <v>7</v>
      </c>
      <c r="W4714" s="22">
        <v>2</v>
      </c>
      <c r="X4714" s="22">
        <v>1</v>
      </c>
    </row>
    <row r="4715" spans="19:24">
      <c r="S4715" s="22" t="s">
        <v>2134</v>
      </c>
      <c r="T4715" s="22">
        <v>5</v>
      </c>
      <c r="U4715" s="22">
        <v>3</v>
      </c>
      <c r="V4715" s="22">
        <v>7</v>
      </c>
      <c r="W4715" s="22">
        <v>2</v>
      </c>
      <c r="X4715" s="22">
        <v>2</v>
      </c>
    </row>
    <row r="4716" spans="19:24">
      <c r="S4716" s="22" t="s">
        <v>2134</v>
      </c>
      <c r="T4716" s="22">
        <v>5</v>
      </c>
      <c r="U4716" s="22">
        <v>3</v>
      </c>
      <c r="V4716" s="22">
        <v>7</v>
      </c>
      <c r="W4716" s="22">
        <v>2</v>
      </c>
      <c r="X4716" s="22">
        <v>3</v>
      </c>
    </row>
    <row r="4717" spans="19:24">
      <c r="S4717" s="22" t="s">
        <v>2134</v>
      </c>
      <c r="T4717" s="22">
        <v>5</v>
      </c>
      <c r="U4717" s="22">
        <v>3</v>
      </c>
      <c r="V4717" s="22">
        <v>7</v>
      </c>
      <c r="W4717" s="22">
        <v>2</v>
      </c>
      <c r="X4717" s="22">
        <v>4</v>
      </c>
    </row>
    <row r="4718" spans="19:24">
      <c r="S4718" s="22" t="s">
        <v>2134</v>
      </c>
      <c r="T4718" s="22">
        <v>5</v>
      </c>
      <c r="U4718" s="22">
        <v>3</v>
      </c>
      <c r="V4718" s="22">
        <v>7</v>
      </c>
      <c r="W4718" s="22">
        <v>3</v>
      </c>
      <c r="X4718" s="22">
        <v>1</v>
      </c>
    </row>
    <row r="4719" spans="19:24">
      <c r="S4719" s="22" t="s">
        <v>2134</v>
      </c>
      <c r="T4719" s="22">
        <v>5</v>
      </c>
      <c r="U4719" s="22">
        <v>3</v>
      </c>
      <c r="V4719" s="22">
        <v>7</v>
      </c>
      <c r="W4719" s="22">
        <v>3</v>
      </c>
      <c r="X4719" s="22">
        <v>2</v>
      </c>
    </row>
    <row r="4720" spans="19:24">
      <c r="S4720" s="22" t="s">
        <v>2134</v>
      </c>
      <c r="T4720" s="22">
        <v>5</v>
      </c>
      <c r="U4720" s="22">
        <v>3</v>
      </c>
      <c r="V4720" s="22">
        <v>7</v>
      </c>
      <c r="W4720" s="22">
        <v>3</v>
      </c>
      <c r="X4720" s="22">
        <v>3</v>
      </c>
    </row>
    <row r="4721" spans="19:24">
      <c r="S4721" s="22" t="s">
        <v>2134</v>
      </c>
      <c r="T4721" s="22">
        <v>5</v>
      </c>
      <c r="U4721" s="22">
        <v>3</v>
      </c>
      <c r="V4721" s="22">
        <v>7</v>
      </c>
      <c r="W4721" s="22">
        <v>3</v>
      </c>
      <c r="X4721" s="22">
        <v>4</v>
      </c>
    </row>
    <row r="4722" spans="19:24">
      <c r="S4722" s="22" t="s">
        <v>2134</v>
      </c>
      <c r="T4722" s="22">
        <v>5</v>
      </c>
      <c r="U4722" s="22">
        <v>3</v>
      </c>
      <c r="V4722" s="22">
        <v>7</v>
      </c>
      <c r="W4722" s="22">
        <v>4</v>
      </c>
      <c r="X4722" s="22">
        <v>1</v>
      </c>
    </row>
    <row r="4723" spans="19:24">
      <c r="S4723" s="22" t="s">
        <v>2134</v>
      </c>
      <c r="T4723" s="22">
        <v>5</v>
      </c>
      <c r="U4723" s="22">
        <v>3</v>
      </c>
      <c r="V4723" s="22">
        <v>7</v>
      </c>
      <c r="W4723" s="22">
        <v>4</v>
      </c>
      <c r="X4723" s="22">
        <v>2</v>
      </c>
    </row>
    <row r="4724" spans="19:24">
      <c r="S4724" s="22" t="s">
        <v>2134</v>
      </c>
      <c r="T4724" s="22">
        <v>5</v>
      </c>
      <c r="U4724" s="22">
        <v>3</v>
      </c>
      <c r="V4724" s="22">
        <v>7</v>
      </c>
      <c r="W4724" s="22">
        <v>4</v>
      </c>
      <c r="X4724" s="22">
        <v>3</v>
      </c>
    </row>
    <row r="4725" spans="19:24">
      <c r="S4725" s="22" t="s">
        <v>2134</v>
      </c>
      <c r="T4725" s="22">
        <v>5</v>
      </c>
      <c r="U4725" s="22">
        <v>3</v>
      </c>
      <c r="V4725" s="22">
        <v>7</v>
      </c>
      <c r="W4725" s="22">
        <v>4</v>
      </c>
      <c r="X4725" s="22">
        <v>4</v>
      </c>
    </row>
    <row r="4726" spans="19:24">
      <c r="S4726" s="22" t="s">
        <v>2134</v>
      </c>
      <c r="T4726" s="22">
        <v>5</v>
      </c>
      <c r="U4726" s="22">
        <v>3</v>
      </c>
      <c r="V4726" s="22">
        <v>7</v>
      </c>
      <c r="W4726" s="22">
        <v>5</v>
      </c>
      <c r="X4726" s="22">
        <v>1</v>
      </c>
    </row>
    <row r="4727" spans="19:24">
      <c r="S4727" s="22" t="s">
        <v>2134</v>
      </c>
      <c r="T4727" s="22">
        <v>5</v>
      </c>
      <c r="U4727" s="22">
        <v>3</v>
      </c>
      <c r="V4727" s="22">
        <v>7</v>
      </c>
      <c r="W4727" s="22">
        <v>5</v>
      </c>
      <c r="X4727" s="22">
        <v>2</v>
      </c>
    </row>
    <row r="4728" spans="19:24">
      <c r="S4728" s="22" t="s">
        <v>2134</v>
      </c>
      <c r="T4728" s="22">
        <v>5</v>
      </c>
      <c r="U4728" s="22">
        <v>3</v>
      </c>
      <c r="V4728" s="22">
        <v>7</v>
      </c>
      <c r="W4728" s="22">
        <v>5</v>
      </c>
      <c r="X4728" s="22">
        <v>3</v>
      </c>
    </row>
    <row r="4729" spans="19:24">
      <c r="S4729" s="22" t="s">
        <v>2134</v>
      </c>
      <c r="T4729" s="22">
        <v>5</v>
      </c>
      <c r="U4729" s="22">
        <v>3</v>
      </c>
      <c r="V4729" s="22">
        <v>7</v>
      </c>
      <c r="W4729" s="22">
        <v>5</v>
      </c>
      <c r="X4729" s="22">
        <v>4</v>
      </c>
    </row>
    <row r="4730" spans="19:24">
      <c r="S4730" s="22" t="s">
        <v>2134</v>
      </c>
      <c r="T4730" s="22">
        <v>5</v>
      </c>
      <c r="U4730" s="22">
        <v>3</v>
      </c>
      <c r="V4730" s="22">
        <v>7</v>
      </c>
      <c r="W4730" s="22">
        <v>6</v>
      </c>
      <c r="X4730" s="22">
        <v>1</v>
      </c>
    </row>
    <row r="4731" spans="19:24">
      <c r="S4731" s="22" t="s">
        <v>2134</v>
      </c>
      <c r="T4731" s="22">
        <v>5</v>
      </c>
      <c r="U4731" s="22">
        <v>3</v>
      </c>
      <c r="V4731" s="22">
        <v>7</v>
      </c>
      <c r="W4731" s="22">
        <v>6</v>
      </c>
      <c r="X4731" s="22">
        <v>2</v>
      </c>
    </row>
    <row r="4732" spans="19:24">
      <c r="S4732" s="22" t="s">
        <v>2134</v>
      </c>
      <c r="T4732" s="22">
        <v>5</v>
      </c>
      <c r="U4732" s="22">
        <v>3</v>
      </c>
      <c r="V4732" s="22">
        <v>7</v>
      </c>
      <c r="W4732" s="22">
        <v>6</v>
      </c>
      <c r="X4732" s="22">
        <v>3</v>
      </c>
    </row>
    <row r="4733" spans="19:24">
      <c r="S4733" s="22" t="s">
        <v>2134</v>
      </c>
      <c r="T4733" s="22">
        <v>5</v>
      </c>
      <c r="U4733" s="22">
        <v>3</v>
      </c>
      <c r="V4733" s="22">
        <v>7</v>
      </c>
      <c r="W4733" s="22">
        <v>6</v>
      </c>
      <c r="X4733" s="22">
        <v>4</v>
      </c>
    </row>
    <row r="4734" spans="19:24">
      <c r="S4734" s="22" t="s">
        <v>2134</v>
      </c>
      <c r="T4734" s="22">
        <v>5</v>
      </c>
      <c r="U4734" s="22">
        <v>3</v>
      </c>
      <c r="V4734" s="22">
        <v>7</v>
      </c>
      <c r="W4734" s="22">
        <v>7</v>
      </c>
      <c r="X4734" s="22">
        <v>1</v>
      </c>
    </row>
    <row r="4735" spans="19:24">
      <c r="S4735" s="22" t="s">
        <v>2134</v>
      </c>
      <c r="T4735" s="22">
        <v>5</v>
      </c>
      <c r="U4735" s="22">
        <v>3</v>
      </c>
      <c r="V4735" s="22">
        <v>7</v>
      </c>
      <c r="W4735" s="22">
        <v>7</v>
      </c>
      <c r="X4735" s="22">
        <v>2</v>
      </c>
    </row>
    <row r="4736" spans="19:24">
      <c r="S4736" s="22" t="s">
        <v>2134</v>
      </c>
      <c r="T4736" s="22">
        <v>5</v>
      </c>
      <c r="U4736" s="22">
        <v>3</v>
      </c>
      <c r="V4736" s="22">
        <v>7</v>
      </c>
      <c r="W4736" s="22">
        <v>7</v>
      </c>
      <c r="X4736" s="22">
        <v>3</v>
      </c>
    </row>
    <row r="4737" spans="19:24">
      <c r="S4737" s="22" t="s">
        <v>2134</v>
      </c>
      <c r="T4737" s="22">
        <v>5</v>
      </c>
      <c r="U4737" s="22">
        <v>3</v>
      </c>
      <c r="V4737" s="22">
        <v>7</v>
      </c>
      <c r="W4737" s="22">
        <v>7</v>
      </c>
      <c r="X4737" s="22">
        <v>4</v>
      </c>
    </row>
    <row r="4738" spans="19:24">
      <c r="S4738" s="22" t="s">
        <v>2134</v>
      </c>
      <c r="T4738" s="22">
        <v>5</v>
      </c>
      <c r="U4738" s="22">
        <v>3</v>
      </c>
      <c r="V4738" s="22">
        <v>8</v>
      </c>
      <c r="W4738" s="22">
        <v>1</v>
      </c>
      <c r="X4738" s="22">
        <v>1</v>
      </c>
    </row>
    <row r="4739" spans="19:24">
      <c r="S4739" s="22" t="s">
        <v>2134</v>
      </c>
      <c r="T4739" s="22">
        <v>5</v>
      </c>
      <c r="U4739" s="22">
        <v>3</v>
      </c>
      <c r="V4739" s="22">
        <v>8</v>
      </c>
      <c r="W4739" s="22">
        <v>1</v>
      </c>
      <c r="X4739" s="22">
        <v>2</v>
      </c>
    </row>
    <row r="4740" spans="19:24">
      <c r="S4740" s="22" t="s">
        <v>2134</v>
      </c>
      <c r="T4740" s="22">
        <v>5</v>
      </c>
      <c r="U4740" s="22">
        <v>3</v>
      </c>
      <c r="V4740" s="22">
        <v>8</v>
      </c>
      <c r="W4740" s="22">
        <v>1</v>
      </c>
      <c r="X4740" s="22">
        <v>3</v>
      </c>
    </row>
    <row r="4741" spans="19:24">
      <c r="S4741" s="22" t="s">
        <v>2134</v>
      </c>
      <c r="T4741" s="22">
        <v>5</v>
      </c>
      <c r="U4741" s="22">
        <v>3</v>
      </c>
      <c r="V4741" s="22">
        <v>8</v>
      </c>
      <c r="W4741" s="22">
        <v>1</v>
      </c>
      <c r="X4741" s="22">
        <v>4</v>
      </c>
    </row>
    <row r="4742" spans="19:24">
      <c r="S4742" s="22" t="s">
        <v>2813</v>
      </c>
      <c r="T4742" s="22">
        <v>5</v>
      </c>
      <c r="U4742" s="22">
        <v>3</v>
      </c>
      <c r="V4742" s="22">
        <v>8</v>
      </c>
      <c r="W4742" s="22">
        <v>2</v>
      </c>
      <c r="X4742" s="22">
        <v>1</v>
      </c>
    </row>
    <row r="4743" spans="19:24">
      <c r="S4743" s="22" t="s">
        <v>2134</v>
      </c>
      <c r="T4743" s="22">
        <v>5</v>
      </c>
      <c r="U4743" s="22">
        <v>3</v>
      </c>
      <c r="V4743" s="22">
        <v>8</v>
      </c>
      <c r="W4743" s="22">
        <v>2</v>
      </c>
      <c r="X4743" s="22">
        <v>2</v>
      </c>
    </row>
    <row r="4744" spans="19:24">
      <c r="S4744" s="22" t="s">
        <v>2134</v>
      </c>
      <c r="T4744" s="22">
        <v>5</v>
      </c>
      <c r="U4744" s="22">
        <v>3</v>
      </c>
      <c r="V4744" s="22">
        <v>8</v>
      </c>
      <c r="W4744" s="22">
        <v>2</v>
      </c>
      <c r="X4744" s="22">
        <v>3</v>
      </c>
    </row>
    <row r="4745" spans="19:24">
      <c r="S4745" s="22" t="s">
        <v>2134</v>
      </c>
      <c r="T4745" s="22">
        <v>5</v>
      </c>
      <c r="U4745" s="22">
        <v>3</v>
      </c>
      <c r="V4745" s="22">
        <v>8</v>
      </c>
      <c r="W4745" s="22">
        <v>2</v>
      </c>
      <c r="X4745" s="22">
        <v>4</v>
      </c>
    </row>
    <row r="4746" spans="19:24">
      <c r="S4746" s="22" t="s">
        <v>2813</v>
      </c>
      <c r="T4746" s="22">
        <v>5</v>
      </c>
      <c r="U4746" s="22">
        <v>3</v>
      </c>
      <c r="V4746" s="22">
        <v>8</v>
      </c>
      <c r="W4746" s="22">
        <v>3</v>
      </c>
      <c r="X4746" s="22">
        <v>1</v>
      </c>
    </row>
    <row r="4747" spans="19:24">
      <c r="S4747" s="22" t="s">
        <v>2134</v>
      </c>
      <c r="T4747" s="22">
        <v>5</v>
      </c>
      <c r="U4747" s="22">
        <v>3</v>
      </c>
      <c r="V4747" s="22">
        <v>8</v>
      </c>
      <c r="W4747" s="22">
        <v>3</v>
      </c>
      <c r="X4747" s="22">
        <v>2</v>
      </c>
    </row>
    <row r="4748" spans="19:24">
      <c r="S4748" s="22" t="s">
        <v>2134</v>
      </c>
      <c r="T4748" s="22">
        <v>5</v>
      </c>
      <c r="U4748" s="22">
        <v>3</v>
      </c>
      <c r="V4748" s="22">
        <v>8</v>
      </c>
      <c r="W4748" s="22">
        <v>3</v>
      </c>
      <c r="X4748" s="22">
        <v>3</v>
      </c>
    </row>
    <row r="4749" spans="19:24">
      <c r="S4749" s="22" t="s">
        <v>2134</v>
      </c>
      <c r="T4749" s="22">
        <v>5</v>
      </c>
      <c r="U4749" s="22">
        <v>3</v>
      </c>
      <c r="V4749" s="22">
        <v>8</v>
      </c>
      <c r="W4749" s="22">
        <v>3</v>
      </c>
      <c r="X4749" s="22">
        <v>4</v>
      </c>
    </row>
    <row r="4750" spans="19:24">
      <c r="S4750" s="22" t="s">
        <v>2813</v>
      </c>
      <c r="T4750" s="22">
        <v>5</v>
      </c>
      <c r="U4750" s="22">
        <v>3</v>
      </c>
      <c r="V4750" s="22">
        <v>8</v>
      </c>
      <c r="W4750" s="22">
        <v>4</v>
      </c>
      <c r="X4750" s="22">
        <v>1</v>
      </c>
    </row>
    <row r="4751" spans="19:24">
      <c r="S4751" s="22" t="s">
        <v>2134</v>
      </c>
      <c r="T4751" s="22">
        <v>5</v>
      </c>
      <c r="U4751" s="22">
        <v>3</v>
      </c>
      <c r="V4751" s="22">
        <v>8</v>
      </c>
      <c r="W4751" s="22">
        <v>4</v>
      </c>
      <c r="X4751" s="22">
        <v>2</v>
      </c>
    </row>
    <row r="4752" spans="19:24">
      <c r="S4752" s="22" t="s">
        <v>2134</v>
      </c>
      <c r="T4752" s="22">
        <v>5</v>
      </c>
      <c r="U4752" s="22">
        <v>3</v>
      </c>
      <c r="V4752" s="22">
        <v>8</v>
      </c>
      <c r="W4752" s="22">
        <v>4</v>
      </c>
      <c r="X4752" s="22">
        <v>3</v>
      </c>
    </row>
    <row r="4753" spans="19:24">
      <c r="S4753" s="22" t="s">
        <v>2134</v>
      </c>
      <c r="T4753" s="22">
        <v>5</v>
      </c>
      <c r="U4753" s="22">
        <v>3</v>
      </c>
      <c r="V4753" s="22">
        <v>8</v>
      </c>
      <c r="W4753" s="22">
        <v>4</v>
      </c>
      <c r="X4753" s="22">
        <v>4</v>
      </c>
    </row>
    <row r="4754" spans="19:24">
      <c r="S4754" s="22" t="s">
        <v>2813</v>
      </c>
      <c r="T4754" s="22">
        <v>5</v>
      </c>
      <c r="U4754" s="22">
        <v>3</v>
      </c>
      <c r="V4754" s="22">
        <v>8</v>
      </c>
      <c r="W4754" s="22">
        <v>5</v>
      </c>
      <c r="X4754" s="22">
        <v>1</v>
      </c>
    </row>
    <row r="4755" spans="19:24">
      <c r="S4755" s="22" t="s">
        <v>2134</v>
      </c>
      <c r="T4755" s="22">
        <v>5</v>
      </c>
      <c r="U4755" s="22">
        <v>3</v>
      </c>
      <c r="V4755" s="22">
        <v>8</v>
      </c>
      <c r="W4755" s="22">
        <v>5</v>
      </c>
      <c r="X4755" s="22">
        <v>2</v>
      </c>
    </row>
    <row r="4756" spans="19:24">
      <c r="S4756" s="22" t="s">
        <v>2134</v>
      </c>
      <c r="T4756" s="22">
        <v>5</v>
      </c>
      <c r="U4756" s="22">
        <v>3</v>
      </c>
      <c r="V4756" s="22">
        <v>8</v>
      </c>
      <c r="W4756" s="22">
        <v>5</v>
      </c>
      <c r="X4756" s="22">
        <v>3</v>
      </c>
    </row>
    <row r="4757" spans="19:24">
      <c r="S4757" s="22" t="s">
        <v>2134</v>
      </c>
      <c r="T4757" s="22">
        <v>5</v>
      </c>
      <c r="U4757" s="22">
        <v>3</v>
      </c>
      <c r="V4757" s="22">
        <v>8</v>
      </c>
      <c r="W4757" s="22">
        <v>5</v>
      </c>
      <c r="X4757" s="22">
        <v>4</v>
      </c>
    </row>
    <row r="4758" spans="19:24">
      <c r="S4758" s="22" t="s">
        <v>2813</v>
      </c>
      <c r="T4758" s="22">
        <v>5</v>
      </c>
      <c r="U4758" s="22">
        <v>3</v>
      </c>
      <c r="V4758" s="22">
        <v>8</v>
      </c>
      <c r="W4758" s="22">
        <v>6</v>
      </c>
      <c r="X4758" s="22">
        <v>1</v>
      </c>
    </row>
    <row r="4759" spans="19:24">
      <c r="S4759" s="22" t="s">
        <v>2134</v>
      </c>
      <c r="T4759" s="22">
        <v>5</v>
      </c>
      <c r="U4759" s="22">
        <v>3</v>
      </c>
      <c r="V4759" s="22">
        <v>8</v>
      </c>
      <c r="W4759" s="22">
        <v>6</v>
      </c>
      <c r="X4759" s="22">
        <v>2</v>
      </c>
    </row>
    <row r="4760" spans="19:24">
      <c r="S4760" s="22" t="s">
        <v>2134</v>
      </c>
      <c r="T4760" s="22">
        <v>5</v>
      </c>
      <c r="U4760" s="22">
        <v>3</v>
      </c>
      <c r="V4760" s="22">
        <v>8</v>
      </c>
      <c r="W4760" s="22">
        <v>6</v>
      </c>
      <c r="X4760" s="22">
        <v>3</v>
      </c>
    </row>
    <row r="4761" spans="19:24">
      <c r="S4761" s="22" t="s">
        <v>2134</v>
      </c>
      <c r="T4761" s="22">
        <v>5</v>
      </c>
      <c r="U4761" s="22">
        <v>3</v>
      </c>
      <c r="V4761" s="22">
        <v>8</v>
      </c>
      <c r="W4761" s="22">
        <v>6</v>
      </c>
      <c r="X4761" s="22">
        <v>4</v>
      </c>
    </row>
    <row r="4762" spans="19:24">
      <c r="S4762" s="22" t="s">
        <v>2813</v>
      </c>
      <c r="T4762" s="22">
        <v>5</v>
      </c>
      <c r="U4762" s="22">
        <v>3</v>
      </c>
      <c r="V4762" s="22">
        <v>8</v>
      </c>
      <c r="W4762" s="22">
        <v>7</v>
      </c>
      <c r="X4762" s="22">
        <v>1</v>
      </c>
    </row>
    <row r="4763" spans="19:24">
      <c r="S4763" s="22" t="s">
        <v>2134</v>
      </c>
      <c r="T4763" s="22">
        <v>5</v>
      </c>
      <c r="U4763" s="22">
        <v>3</v>
      </c>
      <c r="V4763" s="22">
        <v>8</v>
      </c>
      <c r="W4763" s="22">
        <v>7</v>
      </c>
      <c r="X4763" s="22">
        <v>2</v>
      </c>
    </row>
    <row r="4764" spans="19:24">
      <c r="S4764" s="22" t="s">
        <v>2134</v>
      </c>
      <c r="T4764" s="22">
        <v>5</v>
      </c>
      <c r="U4764" s="22">
        <v>3</v>
      </c>
      <c r="V4764" s="22">
        <v>8</v>
      </c>
      <c r="W4764" s="22">
        <v>7</v>
      </c>
      <c r="X4764" s="22">
        <v>3</v>
      </c>
    </row>
    <row r="4765" spans="19:24">
      <c r="S4765" s="22" t="s">
        <v>2134</v>
      </c>
      <c r="T4765" s="22">
        <v>5</v>
      </c>
      <c r="U4765" s="22">
        <v>3</v>
      </c>
      <c r="V4765" s="22">
        <v>8</v>
      </c>
      <c r="W4765" s="22">
        <v>7</v>
      </c>
      <c r="X4765" s="22">
        <v>4</v>
      </c>
    </row>
    <row r="4766" spans="19:24">
      <c r="S4766" s="22" t="s">
        <v>2134</v>
      </c>
      <c r="T4766" s="22">
        <v>5</v>
      </c>
      <c r="U4766" s="22">
        <v>3</v>
      </c>
      <c r="V4766" s="22">
        <v>9</v>
      </c>
      <c r="W4766" s="22">
        <v>1</v>
      </c>
      <c r="X4766" s="22">
        <v>1</v>
      </c>
    </row>
    <row r="4767" spans="19:24">
      <c r="S4767" s="22" t="s">
        <v>2134</v>
      </c>
      <c r="T4767" s="22">
        <v>5</v>
      </c>
      <c r="U4767" s="22">
        <v>3</v>
      </c>
      <c r="V4767" s="22">
        <v>9</v>
      </c>
      <c r="W4767" s="22">
        <v>1</v>
      </c>
      <c r="X4767" s="22">
        <v>2</v>
      </c>
    </row>
    <row r="4768" spans="19:24">
      <c r="S4768" s="22" t="s">
        <v>2134</v>
      </c>
      <c r="T4768" s="22">
        <v>5</v>
      </c>
      <c r="U4768" s="22">
        <v>3</v>
      </c>
      <c r="V4768" s="22">
        <v>9</v>
      </c>
      <c r="W4768" s="22">
        <v>1</v>
      </c>
      <c r="X4768" s="22">
        <v>3</v>
      </c>
    </row>
    <row r="4769" spans="19:24">
      <c r="S4769" s="22" t="s">
        <v>2134</v>
      </c>
      <c r="T4769" s="22">
        <v>5</v>
      </c>
      <c r="U4769" s="22">
        <v>3</v>
      </c>
      <c r="V4769" s="22">
        <v>9</v>
      </c>
      <c r="W4769" s="22">
        <v>1</v>
      </c>
      <c r="X4769" s="22">
        <v>4</v>
      </c>
    </row>
    <row r="4770" spans="19:24">
      <c r="S4770" s="22" t="s">
        <v>2813</v>
      </c>
      <c r="T4770" s="22">
        <v>5</v>
      </c>
      <c r="U4770" s="22">
        <v>3</v>
      </c>
      <c r="V4770" s="22">
        <v>9</v>
      </c>
      <c r="W4770" s="22">
        <v>2</v>
      </c>
      <c r="X4770" s="22">
        <v>1</v>
      </c>
    </row>
    <row r="4771" spans="19:24">
      <c r="S4771" s="22" t="s">
        <v>2134</v>
      </c>
      <c r="T4771" s="22">
        <v>5</v>
      </c>
      <c r="U4771" s="22">
        <v>3</v>
      </c>
      <c r="V4771" s="22">
        <v>9</v>
      </c>
      <c r="W4771" s="22">
        <v>2</v>
      </c>
      <c r="X4771" s="22">
        <v>2</v>
      </c>
    </row>
    <row r="4772" spans="19:24">
      <c r="S4772" s="22" t="s">
        <v>2134</v>
      </c>
      <c r="T4772" s="22">
        <v>5</v>
      </c>
      <c r="U4772" s="22">
        <v>3</v>
      </c>
      <c r="V4772" s="22">
        <v>9</v>
      </c>
      <c r="W4772" s="22">
        <v>2</v>
      </c>
      <c r="X4772" s="22">
        <v>3</v>
      </c>
    </row>
    <row r="4773" spans="19:24">
      <c r="S4773" s="22" t="s">
        <v>2134</v>
      </c>
      <c r="T4773" s="22">
        <v>5</v>
      </c>
      <c r="U4773" s="22">
        <v>3</v>
      </c>
      <c r="V4773" s="22">
        <v>9</v>
      </c>
      <c r="W4773" s="22">
        <v>2</v>
      </c>
      <c r="X4773" s="22">
        <v>4</v>
      </c>
    </row>
    <row r="4774" spans="19:24">
      <c r="S4774" s="22" t="s">
        <v>2813</v>
      </c>
      <c r="T4774" s="22">
        <v>5</v>
      </c>
      <c r="U4774" s="22">
        <v>3</v>
      </c>
      <c r="V4774" s="22">
        <v>9</v>
      </c>
      <c r="W4774" s="22">
        <v>3</v>
      </c>
      <c r="X4774" s="22">
        <v>1</v>
      </c>
    </row>
    <row r="4775" spans="19:24">
      <c r="S4775" s="22" t="s">
        <v>2134</v>
      </c>
      <c r="T4775" s="22">
        <v>5</v>
      </c>
      <c r="U4775" s="22">
        <v>3</v>
      </c>
      <c r="V4775" s="22">
        <v>9</v>
      </c>
      <c r="W4775" s="22">
        <v>3</v>
      </c>
      <c r="X4775" s="22">
        <v>2</v>
      </c>
    </row>
    <row r="4776" spans="19:24">
      <c r="S4776" s="22" t="s">
        <v>2134</v>
      </c>
      <c r="T4776" s="22">
        <v>5</v>
      </c>
      <c r="U4776" s="22">
        <v>3</v>
      </c>
      <c r="V4776" s="22">
        <v>9</v>
      </c>
      <c r="W4776" s="22">
        <v>3</v>
      </c>
      <c r="X4776" s="22">
        <v>3</v>
      </c>
    </row>
    <row r="4777" spans="19:24">
      <c r="S4777" s="22" t="s">
        <v>2134</v>
      </c>
      <c r="T4777" s="22">
        <v>5</v>
      </c>
      <c r="U4777" s="22">
        <v>3</v>
      </c>
      <c r="V4777" s="22">
        <v>9</v>
      </c>
      <c r="W4777" s="22">
        <v>3</v>
      </c>
      <c r="X4777" s="22">
        <v>4</v>
      </c>
    </row>
    <row r="4778" spans="19:24">
      <c r="S4778" s="22" t="s">
        <v>2813</v>
      </c>
      <c r="T4778" s="22">
        <v>5</v>
      </c>
      <c r="U4778" s="22">
        <v>3</v>
      </c>
      <c r="V4778" s="22">
        <v>9</v>
      </c>
      <c r="W4778" s="22">
        <v>4</v>
      </c>
      <c r="X4778" s="22">
        <v>1</v>
      </c>
    </row>
    <row r="4779" spans="19:24">
      <c r="S4779" s="22" t="s">
        <v>2134</v>
      </c>
      <c r="T4779" s="22">
        <v>5</v>
      </c>
      <c r="U4779" s="22">
        <v>3</v>
      </c>
      <c r="V4779" s="22">
        <v>9</v>
      </c>
      <c r="W4779" s="22">
        <v>4</v>
      </c>
      <c r="X4779" s="22">
        <v>2</v>
      </c>
    </row>
    <row r="4780" spans="19:24">
      <c r="S4780" s="22" t="s">
        <v>2134</v>
      </c>
      <c r="T4780" s="22">
        <v>5</v>
      </c>
      <c r="U4780" s="22">
        <v>3</v>
      </c>
      <c r="V4780" s="22">
        <v>9</v>
      </c>
      <c r="W4780" s="22">
        <v>4</v>
      </c>
      <c r="X4780" s="22">
        <v>3</v>
      </c>
    </row>
    <row r="4781" spans="19:24">
      <c r="S4781" s="22" t="s">
        <v>2134</v>
      </c>
      <c r="T4781" s="22">
        <v>5</v>
      </c>
      <c r="U4781" s="22">
        <v>3</v>
      </c>
      <c r="V4781" s="22">
        <v>9</v>
      </c>
      <c r="W4781" s="22">
        <v>4</v>
      </c>
      <c r="X4781" s="22">
        <v>4</v>
      </c>
    </row>
    <row r="4782" spans="19:24">
      <c r="S4782" s="22" t="s">
        <v>2813</v>
      </c>
      <c r="T4782" s="22">
        <v>5</v>
      </c>
      <c r="U4782" s="22">
        <v>3</v>
      </c>
      <c r="V4782" s="22">
        <v>9</v>
      </c>
      <c r="W4782" s="22">
        <v>5</v>
      </c>
      <c r="X4782" s="22">
        <v>1</v>
      </c>
    </row>
    <row r="4783" spans="19:24">
      <c r="S4783" s="22" t="s">
        <v>2134</v>
      </c>
      <c r="T4783" s="22">
        <v>5</v>
      </c>
      <c r="U4783" s="22">
        <v>3</v>
      </c>
      <c r="V4783" s="22">
        <v>9</v>
      </c>
      <c r="W4783" s="22">
        <v>5</v>
      </c>
      <c r="X4783" s="22">
        <v>2</v>
      </c>
    </row>
    <row r="4784" spans="19:24">
      <c r="S4784" s="22" t="s">
        <v>2134</v>
      </c>
      <c r="T4784" s="22">
        <v>5</v>
      </c>
      <c r="U4784" s="22">
        <v>3</v>
      </c>
      <c r="V4784" s="22">
        <v>9</v>
      </c>
      <c r="W4784" s="22">
        <v>5</v>
      </c>
      <c r="X4784" s="22">
        <v>3</v>
      </c>
    </row>
    <row r="4785" spans="19:24">
      <c r="S4785" s="22" t="s">
        <v>2134</v>
      </c>
      <c r="T4785" s="22">
        <v>5</v>
      </c>
      <c r="U4785" s="22">
        <v>3</v>
      </c>
      <c r="V4785" s="22">
        <v>9</v>
      </c>
      <c r="W4785" s="22">
        <v>5</v>
      </c>
      <c r="X4785" s="22">
        <v>4</v>
      </c>
    </row>
    <row r="4786" spans="19:24">
      <c r="S4786" s="22" t="s">
        <v>2813</v>
      </c>
      <c r="T4786" s="22">
        <v>5</v>
      </c>
      <c r="U4786" s="22">
        <v>3</v>
      </c>
      <c r="V4786" s="22">
        <v>9</v>
      </c>
      <c r="W4786" s="22">
        <v>6</v>
      </c>
      <c r="X4786" s="22">
        <v>1</v>
      </c>
    </row>
    <row r="4787" spans="19:24">
      <c r="S4787" s="22" t="s">
        <v>2134</v>
      </c>
      <c r="T4787" s="22">
        <v>5</v>
      </c>
      <c r="U4787" s="22">
        <v>3</v>
      </c>
      <c r="V4787" s="22">
        <v>9</v>
      </c>
      <c r="W4787" s="22">
        <v>6</v>
      </c>
      <c r="X4787" s="22">
        <v>2</v>
      </c>
    </row>
    <row r="4788" spans="19:24">
      <c r="S4788" s="22" t="s">
        <v>2134</v>
      </c>
      <c r="T4788" s="22">
        <v>5</v>
      </c>
      <c r="U4788" s="22">
        <v>3</v>
      </c>
      <c r="V4788" s="22">
        <v>9</v>
      </c>
      <c r="W4788" s="22">
        <v>6</v>
      </c>
      <c r="X4788" s="22">
        <v>3</v>
      </c>
    </row>
    <row r="4789" spans="19:24">
      <c r="S4789" s="22" t="s">
        <v>2134</v>
      </c>
      <c r="T4789" s="22">
        <v>5</v>
      </c>
      <c r="U4789" s="22">
        <v>3</v>
      </c>
      <c r="V4789" s="22">
        <v>9</v>
      </c>
      <c r="W4789" s="22">
        <v>6</v>
      </c>
      <c r="X4789" s="22">
        <v>4</v>
      </c>
    </row>
    <row r="4790" spans="19:24">
      <c r="S4790" s="22" t="s">
        <v>2813</v>
      </c>
      <c r="T4790" s="22">
        <v>5</v>
      </c>
      <c r="U4790" s="22">
        <v>3</v>
      </c>
      <c r="V4790" s="22">
        <v>9</v>
      </c>
      <c r="W4790" s="22">
        <v>7</v>
      </c>
      <c r="X4790" s="22">
        <v>1</v>
      </c>
    </row>
    <row r="4791" spans="19:24">
      <c r="S4791" s="22" t="s">
        <v>2134</v>
      </c>
      <c r="T4791" s="22">
        <v>5</v>
      </c>
      <c r="U4791" s="22">
        <v>3</v>
      </c>
      <c r="V4791" s="22">
        <v>9</v>
      </c>
      <c r="W4791" s="22">
        <v>7</v>
      </c>
      <c r="X4791" s="22">
        <v>2</v>
      </c>
    </row>
    <row r="4792" spans="19:24">
      <c r="S4792" s="22" t="s">
        <v>2134</v>
      </c>
      <c r="T4792" s="22">
        <v>5</v>
      </c>
      <c r="U4792" s="22">
        <v>3</v>
      </c>
      <c r="V4792" s="22">
        <v>9</v>
      </c>
      <c r="W4792" s="22">
        <v>7</v>
      </c>
      <c r="X4792" s="22">
        <v>3</v>
      </c>
    </row>
    <row r="4793" spans="19:24">
      <c r="S4793" s="22" t="s">
        <v>2134</v>
      </c>
      <c r="T4793" s="22">
        <v>5</v>
      </c>
      <c r="U4793" s="22">
        <v>3</v>
      </c>
      <c r="V4793" s="22">
        <v>9</v>
      </c>
      <c r="W4793" s="22">
        <v>7</v>
      </c>
      <c r="X4793" s="22">
        <v>4</v>
      </c>
    </row>
    <row r="4794" spans="19:24">
      <c r="S4794" s="22" t="s">
        <v>2647</v>
      </c>
      <c r="T4794" s="22">
        <v>5</v>
      </c>
      <c r="U4794" s="22">
        <v>4</v>
      </c>
      <c r="V4794" s="22">
        <v>1</v>
      </c>
      <c r="W4794" s="22">
        <v>1</v>
      </c>
      <c r="X4794" s="22">
        <v>1</v>
      </c>
    </row>
    <row r="4795" spans="19:24">
      <c r="S4795" s="22" t="s">
        <v>2134</v>
      </c>
      <c r="T4795" s="22">
        <v>5</v>
      </c>
      <c r="U4795" s="22">
        <v>4</v>
      </c>
      <c r="V4795" s="22">
        <v>1</v>
      </c>
      <c r="W4795" s="22">
        <v>1</v>
      </c>
      <c r="X4795" s="22">
        <v>2</v>
      </c>
    </row>
    <row r="4796" spans="19:24">
      <c r="S4796" s="22" t="s">
        <v>2134</v>
      </c>
      <c r="T4796" s="22">
        <v>5</v>
      </c>
      <c r="U4796" s="22">
        <v>4</v>
      </c>
      <c r="V4796" s="22">
        <v>1</v>
      </c>
      <c r="W4796" s="22">
        <v>1</v>
      </c>
      <c r="X4796" s="22">
        <v>3</v>
      </c>
    </row>
    <row r="4797" spans="19:24">
      <c r="S4797" s="22" t="s">
        <v>2134</v>
      </c>
      <c r="T4797" s="22">
        <v>5</v>
      </c>
      <c r="U4797" s="22">
        <v>4</v>
      </c>
      <c r="V4797" s="22">
        <v>1</v>
      </c>
      <c r="W4797" s="22">
        <v>1</v>
      </c>
      <c r="X4797" s="22">
        <v>4</v>
      </c>
    </row>
    <row r="4798" spans="19:24">
      <c r="S4798" s="22" t="s">
        <v>2134</v>
      </c>
      <c r="T4798" s="22">
        <v>5</v>
      </c>
      <c r="U4798" s="22">
        <v>4</v>
      </c>
      <c r="V4798" s="22">
        <v>1</v>
      </c>
      <c r="W4798" s="22">
        <v>2</v>
      </c>
      <c r="X4798" s="22">
        <v>1</v>
      </c>
    </row>
    <row r="4799" spans="19:24">
      <c r="S4799" s="22" t="s">
        <v>2134</v>
      </c>
      <c r="T4799" s="22">
        <v>5</v>
      </c>
      <c r="U4799" s="22">
        <v>4</v>
      </c>
      <c r="V4799" s="22">
        <v>1</v>
      </c>
      <c r="W4799" s="22">
        <v>2</v>
      </c>
      <c r="X4799" s="22">
        <v>2</v>
      </c>
    </row>
    <row r="4800" spans="19:24">
      <c r="S4800" s="22" t="s">
        <v>2134</v>
      </c>
      <c r="T4800" s="22">
        <v>5</v>
      </c>
      <c r="U4800" s="22">
        <v>4</v>
      </c>
      <c r="V4800" s="22">
        <v>1</v>
      </c>
      <c r="W4800" s="22">
        <v>2</v>
      </c>
      <c r="X4800" s="22">
        <v>3</v>
      </c>
    </row>
    <row r="4801" spans="19:24">
      <c r="S4801" s="22" t="s">
        <v>2134</v>
      </c>
      <c r="T4801" s="22">
        <v>5</v>
      </c>
      <c r="U4801" s="22">
        <v>4</v>
      </c>
      <c r="V4801" s="22">
        <v>1</v>
      </c>
      <c r="W4801" s="22">
        <v>2</v>
      </c>
      <c r="X4801" s="22">
        <v>4</v>
      </c>
    </row>
    <row r="4802" spans="19:24">
      <c r="S4802" s="22" t="s">
        <v>2134</v>
      </c>
      <c r="T4802" s="22">
        <v>5</v>
      </c>
      <c r="U4802" s="22">
        <v>4</v>
      </c>
      <c r="V4802" s="22">
        <v>1</v>
      </c>
      <c r="W4802" s="22">
        <v>3</v>
      </c>
      <c r="X4802" s="22">
        <v>1</v>
      </c>
    </row>
    <row r="4803" spans="19:24">
      <c r="S4803" s="22" t="s">
        <v>2134</v>
      </c>
      <c r="T4803" s="22">
        <v>5</v>
      </c>
      <c r="U4803" s="22">
        <v>4</v>
      </c>
      <c r="V4803" s="22">
        <v>1</v>
      </c>
      <c r="W4803" s="22">
        <v>3</v>
      </c>
      <c r="X4803" s="22">
        <v>2</v>
      </c>
    </row>
    <row r="4804" spans="19:24">
      <c r="S4804" s="22" t="s">
        <v>2134</v>
      </c>
      <c r="T4804" s="22">
        <v>5</v>
      </c>
      <c r="U4804" s="22">
        <v>4</v>
      </c>
      <c r="V4804" s="22">
        <v>1</v>
      </c>
      <c r="W4804" s="22">
        <v>3</v>
      </c>
      <c r="X4804" s="22">
        <v>3</v>
      </c>
    </row>
    <row r="4805" spans="19:24">
      <c r="S4805" s="22" t="s">
        <v>2134</v>
      </c>
      <c r="T4805" s="22">
        <v>5</v>
      </c>
      <c r="U4805" s="22">
        <v>4</v>
      </c>
      <c r="V4805" s="22">
        <v>1</v>
      </c>
      <c r="W4805" s="22">
        <v>3</v>
      </c>
      <c r="X4805" s="22">
        <v>4</v>
      </c>
    </row>
    <row r="4806" spans="19:24">
      <c r="S4806" s="22" t="s">
        <v>2134</v>
      </c>
      <c r="T4806" s="22">
        <v>5</v>
      </c>
      <c r="U4806" s="22">
        <v>4</v>
      </c>
      <c r="V4806" s="22">
        <v>1</v>
      </c>
      <c r="W4806" s="22">
        <v>4</v>
      </c>
      <c r="X4806" s="22">
        <v>1</v>
      </c>
    </row>
    <row r="4807" spans="19:24">
      <c r="S4807" s="22" t="s">
        <v>2134</v>
      </c>
      <c r="T4807" s="22">
        <v>5</v>
      </c>
      <c r="U4807" s="22">
        <v>4</v>
      </c>
      <c r="V4807" s="22">
        <v>1</v>
      </c>
      <c r="W4807" s="22">
        <v>4</v>
      </c>
      <c r="X4807" s="22">
        <v>2</v>
      </c>
    </row>
    <row r="4808" spans="19:24">
      <c r="S4808" s="22" t="s">
        <v>2134</v>
      </c>
      <c r="T4808" s="22">
        <v>5</v>
      </c>
      <c r="U4808" s="22">
        <v>4</v>
      </c>
      <c r="V4808" s="22">
        <v>1</v>
      </c>
      <c r="W4808" s="22">
        <v>4</v>
      </c>
      <c r="X4808" s="22">
        <v>3</v>
      </c>
    </row>
    <row r="4809" spans="19:24">
      <c r="S4809" s="22" t="s">
        <v>2134</v>
      </c>
      <c r="T4809" s="22">
        <v>5</v>
      </c>
      <c r="U4809" s="22">
        <v>4</v>
      </c>
      <c r="V4809" s="22">
        <v>1</v>
      </c>
      <c r="W4809" s="22">
        <v>4</v>
      </c>
      <c r="X4809" s="22">
        <v>4</v>
      </c>
    </row>
    <row r="4810" spans="19:24">
      <c r="S4810" s="22" t="s">
        <v>2134</v>
      </c>
      <c r="T4810" s="22">
        <v>5</v>
      </c>
      <c r="U4810" s="22">
        <v>4</v>
      </c>
      <c r="V4810" s="22">
        <v>1</v>
      </c>
      <c r="W4810" s="22">
        <v>5</v>
      </c>
      <c r="X4810" s="22">
        <v>1</v>
      </c>
    </row>
    <row r="4811" spans="19:24">
      <c r="S4811" s="22" t="s">
        <v>2134</v>
      </c>
      <c r="T4811" s="22">
        <v>5</v>
      </c>
      <c r="U4811" s="22">
        <v>4</v>
      </c>
      <c r="V4811" s="22">
        <v>1</v>
      </c>
      <c r="W4811" s="22">
        <v>5</v>
      </c>
      <c r="X4811" s="22">
        <v>2</v>
      </c>
    </row>
    <row r="4812" spans="19:24">
      <c r="S4812" s="22" t="s">
        <v>2134</v>
      </c>
      <c r="T4812" s="22">
        <v>5</v>
      </c>
      <c r="U4812" s="22">
        <v>4</v>
      </c>
      <c r="V4812" s="22">
        <v>1</v>
      </c>
      <c r="W4812" s="22">
        <v>5</v>
      </c>
      <c r="X4812" s="22">
        <v>3</v>
      </c>
    </row>
    <row r="4813" spans="19:24">
      <c r="S4813" s="22" t="s">
        <v>2134</v>
      </c>
      <c r="T4813" s="22">
        <v>5</v>
      </c>
      <c r="U4813" s="22">
        <v>4</v>
      </c>
      <c r="V4813" s="22">
        <v>1</v>
      </c>
      <c r="W4813" s="22">
        <v>5</v>
      </c>
      <c r="X4813" s="22">
        <v>4</v>
      </c>
    </row>
    <row r="4814" spans="19:24">
      <c r="S4814" s="22" t="s">
        <v>2134</v>
      </c>
      <c r="T4814" s="22">
        <v>5</v>
      </c>
      <c r="U4814" s="22">
        <v>4</v>
      </c>
      <c r="V4814" s="22">
        <v>1</v>
      </c>
      <c r="W4814" s="22">
        <v>6</v>
      </c>
      <c r="X4814" s="22">
        <v>1</v>
      </c>
    </row>
    <row r="4815" spans="19:24">
      <c r="S4815" s="22" t="s">
        <v>2134</v>
      </c>
      <c r="T4815" s="22">
        <v>5</v>
      </c>
      <c r="U4815" s="22">
        <v>4</v>
      </c>
      <c r="V4815" s="22">
        <v>1</v>
      </c>
      <c r="W4815" s="22">
        <v>6</v>
      </c>
      <c r="X4815" s="22">
        <v>2</v>
      </c>
    </row>
    <row r="4816" spans="19:24">
      <c r="S4816" s="22" t="s">
        <v>2134</v>
      </c>
      <c r="T4816" s="22">
        <v>5</v>
      </c>
      <c r="U4816" s="22">
        <v>4</v>
      </c>
      <c r="V4816" s="22">
        <v>1</v>
      </c>
      <c r="W4816" s="22">
        <v>6</v>
      </c>
      <c r="X4816" s="22">
        <v>3</v>
      </c>
    </row>
    <row r="4817" spans="19:24">
      <c r="S4817" s="22" t="s">
        <v>2134</v>
      </c>
      <c r="T4817" s="22">
        <v>5</v>
      </c>
      <c r="U4817" s="22">
        <v>4</v>
      </c>
      <c r="V4817" s="22">
        <v>1</v>
      </c>
      <c r="W4817" s="22">
        <v>6</v>
      </c>
      <c r="X4817" s="22">
        <v>4</v>
      </c>
    </row>
    <row r="4818" spans="19:24">
      <c r="S4818" s="22" t="s">
        <v>2134</v>
      </c>
      <c r="T4818" s="22">
        <v>5</v>
      </c>
      <c r="U4818" s="22">
        <v>4</v>
      </c>
      <c r="V4818" s="22">
        <v>1</v>
      </c>
      <c r="W4818" s="22">
        <v>7</v>
      </c>
      <c r="X4818" s="22">
        <v>1</v>
      </c>
    </row>
    <row r="4819" spans="19:24">
      <c r="S4819" s="22" t="s">
        <v>2134</v>
      </c>
      <c r="T4819" s="22">
        <v>5</v>
      </c>
      <c r="U4819" s="22">
        <v>4</v>
      </c>
      <c r="V4819" s="22">
        <v>1</v>
      </c>
      <c r="W4819" s="22">
        <v>7</v>
      </c>
      <c r="X4819" s="22">
        <v>2</v>
      </c>
    </row>
    <row r="4820" spans="19:24">
      <c r="S4820" s="22" t="s">
        <v>2134</v>
      </c>
      <c r="T4820" s="22">
        <v>5</v>
      </c>
      <c r="U4820" s="22">
        <v>4</v>
      </c>
      <c r="V4820" s="22">
        <v>1</v>
      </c>
      <c r="W4820" s="22">
        <v>7</v>
      </c>
      <c r="X4820" s="22">
        <v>3</v>
      </c>
    </row>
    <row r="4821" spans="19:24">
      <c r="S4821" s="22" t="s">
        <v>2134</v>
      </c>
      <c r="T4821" s="22">
        <v>5</v>
      </c>
      <c r="U4821" s="22">
        <v>4</v>
      </c>
      <c r="V4821" s="22">
        <v>1</v>
      </c>
      <c r="W4821" s="22">
        <v>7</v>
      </c>
      <c r="X4821" s="22">
        <v>4</v>
      </c>
    </row>
    <row r="4822" spans="19:24">
      <c r="S4822" s="22" t="s">
        <v>2134</v>
      </c>
      <c r="T4822" s="22">
        <v>5</v>
      </c>
      <c r="U4822" s="22">
        <v>4</v>
      </c>
      <c r="V4822" s="22">
        <v>2</v>
      </c>
      <c r="W4822" s="22">
        <v>1</v>
      </c>
      <c r="X4822" s="22">
        <v>1</v>
      </c>
    </row>
    <row r="4823" spans="19:24">
      <c r="S4823" s="22" t="s">
        <v>2134</v>
      </c>
      <c r="T4823" s="22">
        <v>5</v>
      </c>
      <c r="U4823" s="22">
        <v>4</v>
      </c>
      <c r="V4823" s="22">
        <v>2</v>
      </c>
      <c r="W4823" s="22">
        <v>1</v>
      </c>
      <c r="X4823" s="22">
        <v>2</v>
      </c>
    </row>
    <row r="4824" spans="19:24">
      <c r="S4824" s="22" t="s">
        <v>2134</v>
      </c>
      <c r="T4824" s="22">
        <v>5</v>
      </c>
      <c r="U4824" s="22">
        <v>4</v>
      </c>
      <c r="V4824" s="22">
        <v>2</v>
      </c>
      <c r="W4824" s="22">
        <v>1</v>
      </c>
      <c r="X4824" s="22">
        <v>3</v>
      </c>
    </row>
    <row r="4825" spans="19:24">
      <c r="S4825" s="22" t="s">
        <v>2134</v>
      </c>
      <c r="T4825" s="22">
        <v>5</v>
      </c>
      <c r="U4825" s="22">
        <v>4</v>
      </c>
      <c r="V4825" s="22">
        <v>2</v>
      </c>
      <c r="W4825" s="22">
        <v>1</v>
      </c>
      <c r="X4825" s="22">
        <v>4</v>
      </c>
    </row>
    <row r="4826" spans="19:24">
      <c r="S4826" s="22" t="s">
        <v>2813</v>
      </c>
      <c r="T4826" s="22">
        <v>5</v>
      </c>
      <c r="U4826" s="22">
        <v>4</v>
      </c>
      <c r="V4826" s="22">
        <v>2</v>
      </c>
      <c r="W4826" s="22">
        <v>2</v>
      </c>
      <c r="X4826" s="22">
        <v>1</v>
      </c>
    </row>
    <row r="4827" spans="19:24">
      <c r="S4827" s="22" t="s">
        <v>2134</v>
      </c>
      <c r="T4827" s="22">
        <v>5</v>
      </c>
      <c r="U4827" s="22">
        <v>4</v>
      </c>
      <c r="V4827" s="22">
        <v>2</v>
      </c>
      <c r="W4827" s="22">
        <v>2</v>
      </c>
      <c r="X4827" s="22">
        <v>2</v>
      </c>
    </row>
    <row r="4828" spans="19:24">
      <c r="S4828" s="22" t="s">
        <v>2134</v>
      </c>
      <c r="T4828" s="22">
        <v>5</v>
      </c>
      <c r="U4828" s="22">
        <v>4</v>
      </c>
      <c r="V4828" s="22">
        <v>2</v>
      </c>
      <c r="W4828" s="22">
        <v>2</v>
      </c>
      <c r="X4828" s="22">
        <v>3</v>
      </c>
    </row>
    <row r="4829" spans="19:24">
      <c r="S4829" s="22" t="s">
        <v>2134</v>
      </c>
      <c r="T4829" s="22">
        <v>5</v>
      </c>
      <c r="U4829" s="22">
        <v>4</v>
      </c>
      <c r="V4829" s="22">
        <v>2</v>
      </c>
      <c r="W4829" s="22">
        <v>2</v>
      </c>
      <c r="X4829" s="22">
        <v>4</v>
      </c>
    </row>
    <row r="4830" spans="19:24">
      <c r="S4830" s="22" t="s">
        <v>2813</v>
      </c>
      <c r="T4830" s="22">
        <v>5</v>
      </c>
      <c r="U4830" s="22">
        <v>4</v>
      </c>
      <c r="V4830" s="22">
        <v>2</v>
      </c>
      <c r="W4830" s="22">
        <v>3</v>
      </c>
      <c r="X4830" s="22">
        <v>1</v>
      </c>
    </row>
    <row r="4831" spans="19:24">
      <c r="S4831" s="22" t="s">
        <v>2134</v>
      </c>
      <c r="T4831" s="22">
        <v>5</v>
      </c>
      <c r="U4831" s="22">
        <v>4</v>
      </c>
      <c r="V4831" s="22">
        <v>2</v>
      </c>
      <c r="W4831" s="22">
        <v>3</v>
      </c>
      <c r="X4831" s="22">
        <v>2</v>
      </c>
    </row>
    <row r="4832" spans="19:24">
      <c r="S4832" s="22" t="s">
        <v>2134</v>
      </c>
      <c r="T4832" s="22">
        <v>5</v>
      </c>
      <c r="U4832" s="22">
        <v>4</v>
      </c>
      <c r="V4832" s="22">
        <v>2</v>
      </c>
      <c r="W4832" s="22">
        <v>3</v>
      </c>
      <c r="X4832" s="22">
        <v>3</v>
      </c>
    </row>
    <row r="4833" spans="19:24">
      <c r="S4833" s="22" t="s">
        <v>2134</v>
      </c>
      <c r="T4833" s="22">
        <v>5</v>
      </c>
      <c r="U4833" s="22">
        <v>4</v>
      </c>
      <c r="V4833" s="22">
        <v>2</v>
      </c>
      <c r="W4833" s="22">
        <v>3</v>
      </c>
      <c r="X4833" s="22">
        <v>4</v>
      </c>
    </row>
    <row r="4834" spans="19:24">
      <c r="S4834" s="22" t="s">
        <v>2813</v>
      </c>
      <c r="T4834" s="22">
        <v>5</v>
      </c>
      <c r="U4834" s="22">
        <v>4</v>
      </c>
      <c r="V4834" s="22">
        <v>2</v>
      </c>
      <c r="W4834" s="22">
        <v>4</v>
      </c>
      <c r="X4834" s="22">
        <v>1</v>
      </c>
    </row>
    <row r="4835" spans="19:24">
      <c r="S4835" s="22" t="s">
        <v>2134</v>
      </c>
      <c r="T4835" s="22">
        <v>5</v>
      </c>
      <c r="U4835" s="22">
        <v>4</v>
      </c>
      <c r="V4835" s="22">
        <v>2</v>
      </c>
      <c r="W4835" s="22">
        <v>4</v>
      </c>
      <c r="X4835" s="22">
        <v>2</v>
      </c>
    </row>
    <row r="4836" spans="19:24">
      <c r="S4836" s="22" t="s">
        <v>2134</v>
      </c>
      <c r="T4836" s="22">
        <v>5</v>
      </c>
      <c r="U4836" s="22">
        <v>4</v>
      </c>
      <c r="V4836" s="22">
        <v>2</v>
      </c>
      <c r="W4836" s="22">
        <v>4</v>
      </c>
      <c r="X4836" s="22">
        <v>3</v>
      </c>
    </row>
    <row r="4837" spans="19:24">
      <c r="S4837" s="22" t="s">
        <v>2134</v>
      </c>
      <c r="T4837" s="22">
        <v>5</v>
      </c>
      <c r="U4837" s="22">
        <v>4</v>
      </c>
      <c r="V4837" s="22">
        <v>2</v>
      </c>
      <c r="W4837" s="22">
        <v>4</v>
      </c>
      <c r="X4837" s="22">
        <v>4</v>
      </c>
    </row>
    <row r="4838" spans="19:24">
      <c r="S4838" s="22" t="s">
        <v>2813</v>
      </c>
      <c r="T4838" s="22">
        <v>5</v>
      </c>
      <c r="U4838" s="22">
        <v>4</v>
      </c>
      <c r="V4838" s="22">
        <v>2</v>
      </c>
      <c r="W4838" s="22">
        <v>5</v>
      </c>
      <c r="X4838" s="22">
        <v>1</v>
      </c>
    </row>
    <row r="4839" spans="19:24">
      <c r="S4839" s="22" t="s">
        <v>2134</v>
      </c>
      <c r="T4839" s="22">
        <v>5</v>
      </c>
      <c r="U4839" s="22">
        <v>4</v>
      </c>
      <c r="V4839" s="22">
        <v>2</v>
      </c>
      <c r="W4839" s="22">
        <v>5</v>
      </c>
      <c r="X4839" s="22">
        <v>2</v>
      </c>
    </row>
    <row r="4840" spans="19:24">
      <c r="S4840" s="22" t="s">
        <v>2134</v>
      </c>
      <c r="T4840" s="22">
        <v>5</v>
      </c>
      <c r="U4840" s="22">
        <v>4</v>
      </c>
      <c r="V4840" s="22">
        <v>2</v>
      </c>
      <c r="W4840" s="22">
        <v>5</v>
      </c>
      <c r="X4840" s="22">
        <v>3</v>
      </c>
    </row>
    <row r="4841" spans="19:24">
      <c r="S4841" s="22" t="s">
        <v>2134</v>
      </c>
      <c r="T4841" s="22">
        <v>5</v>
      </c>
      <c r="U4841" s="22">
        <v>4</v>
      </c>
      <c r="V4841" s="22">
        <v>2</v>
      </c>
      <c r="W4841" s="22">
        <v>5</v>
      </c>
      <c r="X4841" s="22">
        <v>4</v>
      </c>
    </row>
    <row r="4842" spans="19:24">
      <c r="S4842" s="22" t="s">
        <v>2813</v>
      </c>
      <c r="T4842" s="22">
        <v>5</v>
      </c>
      <c r="U4842" s="22">
        <v>4</v>
      </c>
      <c r="V4842" s="22">
        <v>2</v>
      </c>
      <c r="W4842" s="22">
        <v>6</v>
      </c>
      <c r="X4842" s="22">
        <v>1</v>
      </c>
    </row>
    <row r="4843" spans="19:24">
      <c r="S4843" s="22" t="s">
        <v>2134</v>
      </c>
      <c r="T4843" s="22">
        <v>5</v>
      </c>
      <c r="U4843" s="22">
        <v>4</v>
      </c>
      <c r="V4843" s="22">
        <v>2</v>
      </c>
      <c r="W4843" s="22">
        <v>6</v>
      </c>
      <c r="X4843" s="22">
        <v>2</v>
      </c>
    </row>
    <row r="4844" spans="19:24">
      <c r="S4844" s="22" t="s">
        <v>2134</v>
      </c>
      <c r="T4844" s="22">
        <v>5</v>
      </c>
      <c r="U4844" s="22">
        <v>4</v>
      </c>
      <c r="V4844" s="22">
        <v>2</v>
      </c>
      <c r="W4844" s="22">
        <v>6</v>
      </c>
      <c r="X4844" s="22">
        <v>3</v>
      </c>
    </row>
    <row r="4845" spans="19:24">
      <c r="S4845" s="22" t="s">
        <v>2134</v>
      </c>
      <c r="T4845" s="22">
        <v>5</v>
      </c>
      <c r="U4845" s="22">
        <v>4</v>
      </c>
      <c r="V4845" s="22">
        <v>2</v>
      </c>
      <c r="W4845" s="22">
        <v>6</v>
      </c>
      <c r="X4845" s="22">
        <v>4</v>
      </c>
    </row>
    <row r="4846" spans="19:24">
      <c r="S4846" s="22" t="s">
        <v>2813</v>
      </c>
      <c r="T4846" s="22">
        <v>5</v>
      </c>
      <c r="U4846" s="22">
        <v>4</v>
      </c>
      <c r="V4846" s="22">
        <v>2</v>
      </c>
      <c r="W4846" s="22">
        <v>7</v>
      </c>
      <c r="X4846" s="22">
        <v>1</v>
      </c>
    </row>
    <row r="4847" spans="19:24">
      <c r="S4847" s="22" t="s">
        <v>2134</v>
      </c>
      <c r="T4847" s="22">
        <v>5</v>
      </c>
      <c r="U4847" s="22">
        <v>4</v>
      </c>
      <c r="V4847" s="22">
        <v>2</v>
      </c>
      <c r="W4847" s="22">
        <v>7</v>
      </c>
      <c r="X4847" s="22">
        <v>2</v>
      </c>
    </row>
    <row r="4848" spans="19:24">
      <c r="S4848" s="22" t="s">
        <v>2134</v>
      </c>
      <c r="T4848" s="22">
        <v>5</v>
      </c>
      <c r="U4848" s="22">
        <v>4</v>
      </c>
      <c r="V4848" s="22">
        <v>2</v>
      </c>
      <c r="W4848" s="22">
        <v>7</v>
      </c>
      <c r="X4848" s="22">
        <v>3</v>
      </c>
    </row>
    <row r="4849" spans="19:24">
      <c r="S4849" s="22" t="s">
        <v>2134</v>
      </c>
      <c r="T4849" s="22">
        <v>5</v>
      </c>
      <c r="U4849" s="22">
        <v>4</v>
      </c>
      <c r="V4849" s="22">
        <v>2</v>
      </c>
      <c r="W4849" s="22">
        <v>7</v>
      </c>
      <c r="X4849" s="22">
        <v>4</v>
      </c>
    </row>
    <row r="4850" spans="19:24">
      <c r="S4850" s="22" t="s">
        <v>2134</v>
      </c>
      <c r="T4850" s="22">
        <v>5</v>
      </c>
      <c r="U4850" s="22">
        <v>4</v>
      </c>
      <c r="V4850" s="22">
        <v>3</v>
      </c>
      <c r="W4850" s="22">
        <v>1</v>
      </c>
      <c r="X4850" s="22">
        <v>1</v>
      </c>
    </row>
    <row r="4851" spans="19:24">
      <c r="S4851" s="22" t="s">
        <v>2134</v>
      </c>
      <c r="T4851" s="22">
        <v>5</v>
      </c>
      <c r="U4851" s="22">
        <v>4</v>
      </c>
      <c r="V4851" s="22">
        <v>3</v>
      </c>
      <c r="W4851" s="22">
        <v>1</v>
      </c>
      <c r="X4851" s="22">
        <v>2</v>
      </c>
    </row>
    <row r="4852" spans="19:24">
      <c r="S4852" s="22" t="s">
        <v>2134</v>
      </c>
      <c r="T4852" s="22">
        <v>5</v>
      </c>
      <c r="U4852" s="22">
        <v>4</v>
      </c>
      <c r="V4852" s="22">
        <v>3</v>
      </c>
      <c r="W4852" s="22">
        <v>1</v>
      </c>
      <c r="X4852" s="22">
        <v>3</v>
      </c>
    </row>
    <row r="4853" spans="19:24">
      <c r="S4853" s="22" t="s">
        <v>2134</v>
      </c>
      <c r="T4853" s="22">
        <v>5</v>
      </c>
      <c r="U4853" s="22">
        <v>4</v>
      </c>
      <c r="V4853" s="22">
        <v>3</v>
      </c>
      <c r="W4853" s="22">
        <v>1</v>
      </c>
      <c r="X4853" s="22">
        <v>4</v>
      </c>
    </row>
    <row r="4854" spans="19:24">
      <c r="S4854" s="22" t="s">
        <v>2813</v>
      </c>
      <c r="T4854" s="22">
        <v>5</v>
      </c>
      <c r="U4854" s="22">
        <v>4</v>
      </c>
      <c r="V4854" s="22">
        <v>3</v>
      </c>
      <c r="W4854" s="22">
        <v>2</v>
      </c>
      <c r="X4854" s="22">
        <v>1</v>
      </c>
    </row>
    <row r="4855" spans="19:24">
      <c r="S4855" s="22" t="s">
        <v>2134</v>
      </c>
      <c r="T4855" s="22">
        <v>5</v>
      </c>
      <c r="U4855" s="22">
        <v>4</v>
      </c>
      <c r="V4855" s="22">
        <v>3</v>
      </c>
      <c r="W4855" s="22">
        <v>2</v>
      </c>
      <c r="X4855" s="22">
        <v>2</v>
      </c>
    </row>
    <row r="4856" spans="19:24">
      <c r="S4856" s="22" t="s">
        <v>2134</v>
      </c>
      <c r="T4856" s="22">
        <v>5</v>
      </c>
      <c r="U4856" s="22">
        <v>4</v>
      </c>
      <c r="V4856" s="22">
        <v>3</v>
      </c>
      <c r="W4856" s="22">
        <v>2</v>
      </c>
      <c r="X4856" s="22">
        <v>3</v>
      </c>
    </row>
    <row r="4857" spans="19:24">
      <c r="S4857" s="22" t="s">
        <v>2134</v>
      </c>
      <c r="T4857" s="22">
        <v>5</v>
      </c>
      <c r="U4857" s="22">
        <v>4</v>
      </c>
      <c r="V4857" s="22">
        <v>3</v>
      </c>
      <c r="W4857" s="22">
        <v>2</v>
      </c>
      <c r="X4857" s="22">
        <v>4</v>
      </c>
    </row>
    <row r="4858" spans="19:24">
      <c r="S4858" s="22" t="s">
        <v>2813</v>
      </c>
      <c r="T4858" s="22">
        <v>5</v>
      </c>
      <c r="U4858" s="22">
        <v>4</v>
      </c>
      <c r="V4858" s="22">
        <v>3</v>
      </c>
      <c r="W4858" s="22">
        <v>3</v>
      </c>
      <c r="X4858" s="22">
        <v>1</v>
      </c>
    </row>
    <row r="4859" spans="19:24">
      <c r="S4859" s="22" t="s">
        <v>2134</v>
      </c>
      <c r="T4859" s="22">
        <v>5</v>
      </c>
      <c r="U4859" s="22">
        <v>4</v>
      </c>
      <c r="V4859" s="22">
        <v>3</v>
      </c>
      <c r="W4859" s="22">
        <v>3</v>
      </c>
      <c r="X4859" s="22">
        <v>2</v>
      </c>
    </row>
    <row r="4860" spans="19:24">
      <c r="S4860" s="22" t="s">
        <v>2134</v>
      </c>
      <c r="T4860" s="22">
        <v>5</v>
      </c>
      <c r="U4860" s="22">
        <v>4</v>
      </c>
      <c r="V4860" s="22">
        <v>3</v>
      </c>
      <c r="W4860" s="22">
        <v>3</v>
      </c>
      <c r="X4860" s="22">
        <v>3</v>
      </c>
    </row>
    <row r="4861" spans="19:24">
      <c r="S4861" s="22" t="s">
        <v>2134</v>
      </c>
      <c r="T4861" s="22">
        <v>5</v>
      </c>
      <c r="U4861" s="22">
        <v>4</v>
      </c>
      <c r="V4861" s="22">
        <v>3</v>
      </c>
      <c r="W4861" s="22">
        <v>3</v>
      </c>
      <c r="X4861" s="22">
        <v>4</v>
      </c>
    </row>
    <row r="4862" spans="19:24">
      <c r="S4862" s="22" t="s">
        <v>2813</v>
      </c>
      <c r="T4862" s="22">
        <v>5</v>
      </c>
      <c r="U4862" s="22">
        <v>4</v>
      </c>
      <c r="V4862" s="22">
        <v>3</v>
      </c>
      <c r="W4862" s="22">
        <v>4</v>
      </c>
      <c r="X4862" s="22">
        <v>1</v>
      </c>
    </row>
    <row r="4863" spans="19:24">
      <c r="S4863" s="22" t="s">
        <v>2134</v>
      </c>
      <c r="T4863" s="22">
        <v>5</v>
      </c>
      <c r="U4863" s="22">
        <v>4</v>
      </c>
      <c r="V4863" s="22">
        <v>3</v>
      </c>
      <c r="W4863" s="22">
        <v>4</v>
      </c>
      <c r="X4863" s="22">
        <v>2</v>
      </c>
    </row>
    <row r="4864" spans="19:24">
      <c r="S4864" s="22" t="s">
        <v>2134</v>
      </c>
      <c r="T4864" s="22">
        <v>5</v>
      </c>
      <c r="U4864" s="22">
        <v>4</v>
      </c>
      <c r="V4864" s="22">
        <v>3</v>
      </c>
      <c r="W4864" s="22">
        <v>4</v>
      </c>
      <c r="X4864" s="22">
        <v>3</v>
      </c>
    </row>
    <row r="4865" spans="19:24">
      <c r="S4865" s="22" t="s">
        <v>2134</v>
      </c>
      <c r="T4865" s="22">
        <v>5</v>
      </c>
      <c r="U4865" s="22">
        <v>4</v>
      </c>
      <c r="V4865" s="22">
        <v>3</v>
      </c>
      <c r="W4865" s="22">
        <v>4</v>
      </c>
      <c r="X4865" s="22">
        <v>4</v>
      </c>
    </row>
    <row r="4866" spans="19:24">
      <c r="S4866" s="22" t="s">
        <v>2813</v>
      </c>
      <c r="T4866" s="22">
        <v>5</v>
      </c>
      <c r="U4866" s="22">
        <v>4</v>
      </c>
      <c r="V4866" s="22">
        <v>3</v>
      </c>
      <c r="W4866" s="22">
        <v>5</v>
      </c>
      <c r="X4866" s="22">
        <v>1</v>
      </c>
    </row>
    <row r="4867" spans="19:24">
      <c r="S4867" s="22" t="s">
        <v>2134</v>
      </c>
      <c r="T4867" s="22">
        <v>5</v>
      </c>
      <c r="U4867" s="22">
        <v>4</v>
      </c>
      <c r="V4867" s="22">
        <v>3</v>
      </c>
      <c r="W4867" s="22">
        <v>5</v>
      </c>
      <c r="X4867" s="22">
        <v>2</v>
      </c>
    </row>
    <row r="4868" spans="19:24">
      <c r="S4868" s="22" t="s">
        <v>2134</v>
      </c>
      <c r="T4868" s="22">
        <v>5</v>
      </c>
      <c r="U4868" s="22">
        <v>4</v>
      </c>
      <c r="V4868" s="22">
        <v>3</v>
      </c>
      <c r="W4868" s="22">
        <v>5</v>
      </c>
      <c r="X4868" s="22">
        <v>3</v>
      </c>
    </row>
    <row r="4869" spans="19:24">
      <c r="S4869" s="22" t="s">
        <v>2134</v>
      </c>
      <c r="T4869" s="22">
        <v>5</v>
      </c>
      <c r="U4869" s="22">
        <v>4</v>
      </c>
      <c r="V4869" s="22">
        <v>3</v>
      </c>
      <c r="W4869" s="22">
        <v>5</v>
      </c>
      <c r="X4869" s="22">
        <v>4</v>
      </c>
    </row>
    <row r="4870" spans="19:24">
      <c r="S4870" s="22" t="s">
        <v>2813</v>
      </c>
      <c r="T4870" s="22">
        <v>5</v>
      </c>
      <c r="U4870" s="22">
        <v>4</v>
      </c>
      <c r="V4870" s="22">
        <v>3</v>
      </c>
      <c r="W4870" s="22">
        <v>6</v>
      </c>
      <c r="X4870" s="22">
        <v>1</v>
      </c>
    </row>
    <row r="4871" spans="19:24">
      <c r="S4871" s="22" t="s">
        <v>2134</v>
      </c>
      <c r="T4871" s="22">
        <v>5</v>
      </c>
      <c r="U4871" s="22">
        <v>4</v>
      </c>
      <c r="V4871" s="22">
        <v>3</v>
      </c>
      <c r="W4871" s="22">
        <v>6</v>
      </c>
      <c r="X4871" s="22">
        <v>2</v>
      </c>
    </row>
    <row r="4872" spans="19:24">
      <c r="S4872" s="22" t="s">
        <v>2134</v>
      </c>
      <c r="T4872" s="22">
        <v>5</v>
      </c>
      <c r="U4872" s="22">
        <v>4</v>
      </c>
      <c r="V4872" s="22">
        <v>3</v>
      </c>
      <c r="W4872" s="22">
        <v>6</v>
      </c>
      <c r="X4872" s="22">
        <v>3</v>
      </c>
    </row>
    <row r="4873" spans="19:24">
      <c r="S4873" s="22" t="s">
        <v>2134</v>
      </c>
      <c r="T4873" s="22">
        <v>5</v>
      </c>
      <c r="U4873" s="22">
        <v>4</v>
      </c>
      <c r="V4873" s="22">
        <v>3</v>
      </c>
      <c r="W4873" s="22">
        <v>6</v>
      </c>
      <c r="X4873" s="22">
        <v>4</v>
      </c>
    </row>
    <row r="4874" spans="19:24">
      <c r="S4874" s="22" t="s">
        <v>2813</v>
      </c>
      <c r="T4874" s="22">
        <v>5</v>
      </c>
      <c r="U4874" s="22">
        <v>4</v>
      </c>
      <c r="V4874" s="22">
        <v>3</v>
      </c>
      <c r="W4874" s="22">
        <v>7</v>
      </c>
      <c r="X4874" s="22">
        <v>1</v>
      </c>
    </row>
    <row r="4875" spans="19:24">
      <c r="S4875" s="22" t="s">
        <v>2134</v>
      </c>
      <c r="T4875" s="22">
        <v>5</v>
      </c>
      <c r="U4875" s="22">
        <v>4</v>
      </c>
      <c r="V4875" s="22">
        <v>3</v>
      </c>
      <c r="W4875" s="22">
        <v>7</v>
      </c>
      <c r="X4875" s="22">
        <v>2</v>
      </c>
    </row>
    <row r="4876" spans="19:24">
      <c r="S4876" s="22" t="s">
        <v>2134</v>
      </c>
      <c r="T4876" s="22">
        <v>5</v>
      </c>
      <c r="U4876" s="22">
        <v>4</v>
      </c>
      <c r="V4876" s="22">
        <v>3</v>
      </c>
      <c r="W4876" s="22">
        <v>7</v>
      </c>
      <c r="X4876" s="22">
        <v>3</v>
      </c>
    </row>
    <row r="4877" spans="19:24">
      <c r="S4877" s="22" t="s">
        <v>2134</v>
      </c>
      <c r="T4877" s="22">
        <v>5</v>
      </c>
      <c r="U4877" s="22">
        <v>4</v>
      </c>
      <c r="V4877" s="22">
        <v>3</v>
      </c>
      <c r="W4877" s="22">
        <v>7</v>
      </c>
      <c r="X4877" s="22">
        <v>4</v>
      </c>
    </row>
    <row r="4878" spans="19:24">
      <c r="S4878" s="22" t="s">
        <v>2134</v>
      </c>
      <c r="T4878" s="22">
        <v>5</v>
      </c>
      <c r="U4878" s="22">
        <v>4</v>
      </c>
      <c r="V4878" s="22">
        <v>4</v>
      </c>
      <c r="W4878" s="22">
        <v>1</v>
      </c>
      <c r="X4878" s="22">
        <v>1</v>
      </c>
    </row>
    <row r="4879" spans="19:24">
      <c r="S4879" s="22" t="s">
        <v>2134</v>
      </c>
      <c r="T4879" s="22">
        <v>5</v>
      </c>
      <c r="U4879" s="22">
        <v>4</v>
      </c>
      <c r="V4879" s="22">
        <v>4</v>
      </c>
      <c r="W4879" s="22">
        <v>1</v>
      </c>
      <c r="X4879" s="22">
        <v>2</v>
      </c>
    </row>
    <row r="4880" spans="19:24">
      <c r="S4880" s="22" t="s">
        <v>2134</v>
      </c>
      <c r="T4880" s="22">
        <v>5</v>
      </c>
      <c r="U4880" s="22">
        <v>4</v>
      </c>
      <c r="V4880" s="22">
        <v>4</v>
      </c>
      <c r="W4880" s="22">
        <v>1</v>
      </c>
      <c r="X4880" s="22">
        <v>3</v>
      </c>
    </row>
    <row r="4881" spans="19:24">
      <c r="S4881" s="22" t="s">
        <v>2134</v>
      </c>
      <c r="T4881" s="22">
        <v>5</v>
      </c>
      <c r="U4881" s="22">
        <v>4</v>
      </c>
      <c r="V4881" s="22">
        <v>4</v>
      </c>
      <c r="W4881" s="22">
        <v>1</v>
      </c>
      <c r="X4881" s="22">
        <v>4</v>
      </c>
    </row>
    <row r="4882" spans="19:24">
      <c r="S4882" s="22" t="s">
        <v>2813</v>
      </c>
      <c r="T4882" s="22">
        <v>5</v>
      </c>
      <c r="U4882" s="22">
        <v>4</v>
      </c>
      <c r="V4882" s="22">
        <v>4</v>
      </c>
      <c r="W4882" s="22">
        <v>2</v>
      </c>
      <c r="X4882" s="22">
        <v>1</v>
      </c>
    </row>
    <row r="4883" spans="19:24">
      <c r="S4883" s="22" t="s">
        <v>2134</v>
      </c>
      <c r="T4883" s="22">
        <v>5</v>
      </c>
      <c r="U4883" s="22">
        <v>4</v>
      </c>
      <c r="V4883" s="22">
        <v>4</v>
      </c>
      <c r="W4883" s="22">
        <v>2</v>
      </c>
      <c r="X4883" s="22">
        <v>2</v>
      </c>
    </row>
    <row r="4884" spans="19:24">
      <c r="S4884" s="22" t="s">
        <v>2134</v>
      </c>
      <c r="T4884" s="22">
        <v>5</v>
      </c>
      <c r="U4884" s="22">
        <v>4</v>
      </c>
      <c r="V4884" s="22">
        <v>4</v>
      </c>
      <c r="W4884" s="22">
        <v>2</v>
      </c>
      <c r="X4884" s="22">
        <v>3</v>
      </c>
    </row>
    <row r="4885" spans="19:24">
      <c r="S4885" s="22" t="s">
        <v>2134</v>
      </c>
      <c r="T4885" s="22">
        <v>5</v>
      </c>
      <c r="U4885" s="22">
        <v>4</v>
      </c>
      <c r="V4885" s="22">
        <v>4</v>
      </c>
      <c r="W4885" s="22">
        <v>2</v>
      </c>
      <c r="X4885" s="22">
        <v>4</v>
      </c>
    </row>
    <row r="4886" spans="19:24">
      <c r="S4886" s="22" t="s">
        <v>2813</v>
      </c>
      <c r="T4886" s="22">
        <v>5</v>
      </c>
      <c r="U4886" s="22">
        <v>4</v>
      </c>
      <c r="V4886" s="22">
        <v>4</v>
      </c>
      <c r="W4886" s="22">
        <v>3</v>
      </c>
      <c r="X4886" s="22">
        <v>1</v>
      </c>
    </row>
    <row r="4887" spans="19:24">
      <c r="S4887" s="22" t="s">
        <v>2134</v>
      </c>
      <c r="T4887" s="22">
        <v>5</v>
      </c>
      <c r="U4887" s="22">
        <v>4</v>
      </c>
      <c r="V4887" s="22">
        <v>4</v>
      </c>
      <c r="W4887" s="22">
        <v>3</v>
      </c>
      <c r="X4887" s="22">
        <v>2</v>
      </c>
    </row>
    <row r="4888" spans="19:24">
      <c r="S4888" s="22" t="s">
        <v>2134</v>
      </c>
      <c r="T4888" s="22">
        <v>5</v>
      </c>
      <c r="U4888" s="22">
        <v>4</v>
      </c>
      <c r="V4888" s="22">
        <v>4</v>
      </c>
      <c r="W4888" s="22">
        <v>3</v>
      </c>
      <c r="X4888" s="22">
        <v>3</v>
      </c>
    </row>
    <row r="4889" spans="19:24">
      <c r="S4889" s="22" t="s">
        <v>2134</v>
      </c>
      <c r="T4889" s="22">
        <v>5</v>
      </c>
      <c r="U4889" s="22">
        <v>4</v>
      </c>
      <c r="V4889" s="22">
        <v>4</v>
      </c>
      <c r="W4889" s="22">
        <v>3</v>
      </c>
      <c r="X4889" s="22">
        <v>4</v>
      </c>
    </row>
    <row r="4890" spans="19:24">
      <c r="S4890" s="22" t="s">
        <v>2813</v>
      </c>
      <c r="T4890" s="22">
        <v>5</v>
      </c>
      <c r="U4890" s="22">
        <v>4</v>
      </c>
      <c r="V4890" s="22">
        <v>4</v>
      </c>
      <c r="W4890" s="22">
        <v>4</v>
      </c>
      <c r="X4890" s="22">
        <v>1</v>
      </c>
    </row>
    <row r="4891" spans="19:24">
      <c r="S4891" s="22" t="s">
        <v>2134</v>
      </c>
      <c r="T4891" s="22">
        <v>5</v>
      </c>
      <c r="U4891" s="22">
        <v>4</v>
      </c>
      <c r="V4891" s="22">
        <v>4</v>
      </c>
      <c r="W4891" s="22">
        <v>4</v>
      </c>
      <c r="X4891" s="22">
        <v>2</v>
      </c>
    </row>
    <row r="4892" spans="19:24">
      <c r="S4892" s="22" t="s">
        <v>2134</v>
      </c>
      <c r="T4892" s="22">
        <v>5</v>
      </c>
      <c r="U4892" s="22">
        <v>4</v>
      </c>
      <c r="V4892" s="22">
        <v>4</v>
      </c>
      <c r="W4892" s="22">
        <v>4</v>
      </c>
      <c r="X4892" s="22">
        <v>3</v>
      </c>
    </row>
    <row r="4893" spans="19:24">
      <c r="S4893" s="22" t="s">
        <v>2134</v>
      </c>
      <c r="T4893" s="22">
        <v>5</v>
      </c>
      <c r="U4893" s="22">
        <v>4</v>
      </c>
      <c r="V4893" s="22">
        <v>4</v>
      </c>
      <c r="W4893" s="22">
        <v>4</v>
      </c>
      <c r="X4893" s="22">
        <v>4</v>
      </c>
    </row>
    <row r="4894" spans="19:24">
      <c r="S4894" s="22" t="s">
        <v>2813</v>
      </c>
      <c r="T4894" s="22">
        <v>5</v>
      </c>
      <c r="U4894" s="22">
        <v>4</v>
      </c>
      <c r="V4894" s="22">
        <v>4</v>
      </c>
      <c r="W4894" s="22">
        <v>5</v>
      </c>
      <c r="X4894" s="22">
        <v>1</v>
      </c>
    </row>
    <row r="4895" spans="19:24">
      <c r="S4895" s="22" t="s">
        <v>2134</v>
      </c>
      <c r="T4895" s="22">
        <v>5</v>
      </c>
      <c r="U4895" s="22">
        <v>4</v>
      </c>
      <c r="V4895" s="22">
        <v>4</v>
      </c>
      <c r="W4895" s="22">
        <v>5</v>
      </c>
      <c r="X4895" s="22">
        <v>2</v>
      </c>
    </row>
    <row r="4896" spans="19:24">
      <c r="S4896" s="22" t="s">
        <v>2134</v>
      </c>
      <c r="T4896" s="22">
        <v>5</v>
      </c>
      <c r="U4896" s="22">
        <v>4</v>
      </c>
      <c r="V4896" s="22">
        <v>4</v>
      </c>
      <c r="W4896" s="22">
        <v>5</v>
      </c>
      <c r="X4896" s="22">
        <v>3</v>
      </c>
    </row>
    <row r="4897" spans="19:24">
      <c r="S4897" s="22" t="s">
        <v>2134</v>
      </c>
      <c r="T4897" s="22">
        <v>5</v>
      </c>
      <c r="U4897" s="22">
        <v>4</v>
      </c>
      <c r="V4897" s="22">
        <v>4</v>
      </c>
      <c r="W4897" s="22">
        <v>5</v>
      </c>
      <c r="X4897" s="22">
        <v>4</v>
      </c>
    </row>
    <row r="4898" spans="19:24">
      <c r="S4898" s="22" t="s">
        <v>2813</v>
      </c>
      <c r="T4898" s="22">
        <v>5</v>
      </c>
      <c r="U4898" s="22">
        <v>4</v>
      </c>
      <c r="V4898" s="22">
        <v>4</v>
      </c>
      <c r="W4898" s="22">
        <v>6</v>
      </c>
      <c r="X4898" s="22">
        <v>1</v>
      </c>
    </row>
    <row r="4899" spans="19:24">
      <c r="S4899" s="22" t="s">
        <v>2134</v>
      </c>
      <c r="T4899" s="22">
        <v>5</v>
      </c>
      <c r="U4899" s="22">
        <v>4</v>
      </c>
      <c r="V4899" s="22">
        <v>4</v>
      </c>
      <c r="W4899" s="22">
        <v>6</v>
      </c>
      <c r="X4899" s="22">
        <v>2</v>
      </c>
    </row>
    <row r="4900" spans="19:24">
      <c r="S4900" s="22" t="s">
        <v>2134</v>
      </c>
      <c r="T4900" s="22">
        <v>5</v>
      </c>
      <c r="U4900" s="22">
        <v>4</v>
      </c>
      <c r="V4900" s="22">
        <v>4</v>
      </c>
      <c r="W4900" s="22">
        <v>6</v>
      </c>
      <c r="X4900" s="22">
        <v>3</v>
      </c>
    </row>
    <row r="4901" spans="19:24">
      <c r="S4901" s="22" t="s">
        <v>2134</v>
      </c>
      <c r="T4901" s="22">
        <v>5</v>
      </c>
      <c r="U4901" s="22">
        <v>4</v>
      </c>
      <c r="V4901" s="22">
        <v>4</v>
      </c>
      <c r="W4901" s="22">
        <v>6</v>
      </c>
      <c r="X4901" s="22">
        <v>4</v>
      </c>
    </row>
    <row r="4902" spans="19:24">
      <c r="S4902" s="22" t="s">
        <v>2813</v>
      </c>
      <c r="T4902" s="22">
        <v>5</v>
      </c>
      <c r="U4902" s="22">
        <v>4</v>
      </c>
      <c r="V4902" s="22">
        <v>4</v>
      </c>
      <c r="W4902" s="22">
        <v>7</v>
      </c>
      <c r="X4902" s="22">
        <v>1</v>
      </c>
    </row>
    <row r="4903" spans="19:24">
      <c r="S4903" s="22" t="s">
        <v>2134</v>
      </c>
      <c r="T4903" s="22">
        <v>5</v>
      </c>
      <c r="U4903" s="22">
        <v>4</v>
      </c>
      <c r="V4903" s="22">
        <v>4</v>
      </c>
      <c r="W4903" s="22">
        <v>7</v>
      </c>
      <c r="X4903" s="22">
        <v>2</v>
      </c>
    </row>
    <row r="4904" spans="19:24">
      <c r="S4904" s="22" t="s">
        <v>2134</v>
      </c>
      <c r="T4904" s="22">
        <v>5</v>
      </c>
      <c r="U4904" s="22">
        <v>4</v>
      </c>
      <c r="V4904" s="22">
        <v>4</v>
      </c>
      <c r="W4904" s="22">
        <v>7</v>
      </c>
      <c r="X4904" s="22">
        <v>3</v>
      </c>
    </row>
    <row r="4905" spans="19:24">
      <c r="S4905" s="22" t="s">
        <v>2134</v>
      </c>
      <c r="T4905" s="22">
        <v>5</v>
      </c>
      <c r="U4905" s="22">
        <v>4</v>
      </c>
      <c r="V4905" s="22">
        <v>4</v>
      </c>
      <c r="W4905" s="22">
        <v>7</v>
      </c>
      <c r="X4905" s="22">
        <v>4</v>
      </c>
    </row>
    <row r="4906" spans="19:24">
      <c r="S4906" s="22" t="s">
        <v>2134</v>
      </c>
      <c r="T4906" s="22">
        <v>5</v>
      </c>
      <c r="U4906" s="22">
        <v>4</v>
      </c>
      <c r="V4906" s="22">
        <v>5</v>
      </c>
      <c r="W4906" s="22">
        <v>1</v>
      </c>
      <c r="X4906" s="22">
        <v>1</v>
      </c>
    </row>
    <row r="4907" spans="19:24">
      <c r="S4907" s="22" t="s">
        <v>2134</v>
      </c>
      <c r="T4907" s="22">
        <v>5</v>
      </c>
      <c r="U4907" s="22">
        <v>4</v>
      </c>
      <c r="V4907" s="22">
        <v>5</v>
      </c>
      <c r="W4907" s="22">
        <v>1</v>
      </c>
      <c r="X4907" s="22">
        <v>2</v>
      </c>
    </row>
    <row r="4908" spans="19:24">
      <c r="S4908" s="22" t="s">
        <v>2134</v>
      </c>
      <c r="T4908" s="22">
        <v>5</v>
      </c>
      <c r="U4908" s="22">
        <v>4</v>
      </c>
      <c r="V4908" s="22">
        <v>5</v>
      </c>
      <c r="W4908" s="22">
        <v>1</v>
      </c>
      <c r="X4908" s="22">
        <v>3</v>
      </c>
    </row>
    <row r="4909" spans="19:24">
      <c r="S4909" s="22" t="s">
        <v>2134</v>
      </c>
      <c r="T4909" s="22">
        <v>5</v>
      </c>
      <c r="U4909" s="22">
        <v>4</v>
      </c>
      <c r="V4909" s="22">
        <v>5</v>
      </c>
      <c r="W4909" s="22">
        <v>1</v>
      </c>
      <c r="X4909" s="22">
        <v>4</v>
      </c>
    </row>
    <row r="4910" spans="19:24">
      <c r="S4910" s="22" t="s">
        <v>2813</v>
      </c>
      <c r="T4910" s="22">
        <v>5</v>
      </c>
      <c r="U4910" s="22">
        <v>4</v>
      </c>
      <c r="V4910" s="22">
        <v>5</v>
      </c>
      <c r="W4910" s="22">
        <v>2</v>
      </c>
      <c r="X4910" s="22">
        <v>1</v>
      </c>
    </row>
    <row r="4911" spans="19:24">
      <c r="S4911" s="22" t="s">
        <v>2134</v>
      </c>
      <c r="T4911" s="22">
        <v>5</v>
      </c>
      <c r="U4911" s="22">
        <v>4</v>
      </c>
      <c r="V4911" s="22">
        <v>5</v>
      </c>
      <c r="W4911" s="22">
        <v>2</v>
      </c>
      <c r="X4911" s="22">
        <v>2</v>
      </c>
    </row>
    <row r="4912" spans="19:24">
      <c r="S4912" s="22" t="s">
        <v>2134</v>
      </c>
      <c r="T4912" s="22">
        <v>5</v>
      </c>
      <c r="U4912" s="22">
        <v>4</v>
      </c>
      <c r="V4912" s="22">
        <v>5</v>
      </c>
      <c r="W4912" s="22">
        <v>2</v>
      </c>
      <c r="X4912" s="22">
        <v>3</v>
      </c>
    </row>
    <row r="4913" spans="19:24">
      <c r="S4913" s="22" t="s">
        <v>2134</v>
      </c>
      <c r="T4913" s="22">
        <v>5</v>
      </c>
      <c r="U4913" s="22">
        <v>4</v>
      </c>
      <c r="V4913" s="22">
        <v>5</v>
      </c>
      <c r="W4913" s="22">
        <v>2</v>
      </c>
      <c r="X4913" s="22">
        <v>4</v>
      </c>
    </row>
    <row r="4914" spans="19:24">
      <c r="S4914" s="22" t="s">
        <v>2813</v>
      </c>
      <c r="T4914" s="22">
        <v>5</v>
      </c>
      <c r="U4914" s="22">
        <v>4</v>
      </c>
      <c r="V4914" s="22">
        <v>5</v>
      </c>
      <c r="W4914" s="22">
        <v>3</v>
      </c>
      <c r="X4914" s="22">
        <v>1</v>
      </c>
    </row>
    <row r="4915" spans="19:24">
      <c r="S4915" s="22" t="s">
        <v>2134</v>
      </c>
      <c r="T4915" s="22">
        <v>5</v>
      </c>
      <c r="U4915" s="22">
        <v>4</v>
      </c>
      <c r="V4915" s="22">
        <v>5</v>
      </c>
      <c r="W4915" s="22">
        <v>3</v>
      </c>
      <c r="X4915" s="22">
        <v>2</v>
      </c>
    </row>
    <row r="4916" spans="19:24">
      <c r="S4916" s="22" t="s">
        <v>2134</v>
      </c>
      <c r="T4916" s="22">
        <v>5</v>
      </c>
      <c r="U4916" s="22">
        <v>4</v>
      </c>
      <c r="V4916" s="22">
        <v>5</v>
      </c>
      <c r="W4916" s="22">
        <v>3</v>
      </c>
      <c r="X4916" s="22">
        <v>3</v>
      </c>
    </row>
    <row r="4917" spans="19:24">
      <c r="S4917" s="22" t="s">
        <v>2134</v>
      </c>
      <c r="T4917" s="22">
        <v>5</v>
      </c>
      <c r="U4917" s="22">
        <v>4</v>
      </c>
      <c r="V4917" s="22">
        <v>5</v>
      </c>
      <c r="W4917" s="22">
        <v>3</v>
      </c>
      <c r="X4917" s="22">
        <v>4</v>
      </c>
    </row>
    <row r="4918" spans="19:24">
      <c r="S4918" s="22" t="s">
        <v>2813</v>
      </c>
      <c r="T4918" s="22">
        <v>5</v>
      </c>
      <c r="U4918" s="22">
        <v>4</v>
      </c>
      <c r="V4918" s="22">
        <v>5</v>
      </c>
      <c r="W4918" s="22">
        <v>4</v>
      </c>
      <c r="X4918" s="22">
        <v>1</v>
      </c>
    </row>
    <row r="4919" spans="19:24">
      <c r="S4919" s="22" t="s">
        <v>2134</v>
      </c>
      <c r="T4919" s="22">
        <v>5</v>
      </c>
      <c r="U4919" s="22">
        <v>4</v>
      </c>
      <c r="V4919" s="22">
        <v>5</v>
      </c>
      <c r="W4919" s="22">
        <v>4</v>
      </c>
      <c r="X4919" s="22">
        <v>2</v>
      </c>
    </row>
    <row r="4920" spans="19:24">
      <c r="S4920" s="22" t="s">
        <v>2134</v>
      </c>
      <c r="T4920" s="22">
        <v>5</v>
      </c>
      <c r="U4920" s="22">
        <v>4</v>
      </c>
      <c r="V4920" s="22">
        <v>5</v>
      </c>
      <c r="W4920" s="22">
        <v>4</v>
      </c>
      <c r="X4920" s="22">
        <v>3</v>
      </c>
    </row>
    <row r="4921" spans="19:24">
      <c r="S4921" s="22" t="s">
        <v>2134</v>
      </c>
      <c r="T4921" s="22">
        <v>5</v>
      </c>
      <c r="U4921" s="22">
        <v>4</v>
      </c>
      <c r="V4921" s="22">
        <v>5</v>
      </c>
      <c r="W4921" s="22">
        <v>4</v>
      </c>
      <c r="X4921" s="22">
        <v>4</v>
      </c>
    </row>
    <row r="4922" spans="19:24">
      <c r="S4922" s="22" t="s">
        <v>2813</v>
      </c>
      <c r="T4922" s="22">
        <v>5</v>
      </c>
      <c r="U4922" s="22">
        <v>4</v>
      </c>
      <c r="V4922" s="22">
        <v>5</v>
      </c>
      <c r="W4922" s="22">
        <v>5</v>
      </c>
      <c r="X4922" s="22">
        <v>1</v>
      </c>
    </row>
    <row r="4923" spans="19:24">
      <c r="S4923" s="22" t="s">
        <v>2134</v>
      </c>
      <c r="T4923" s="22">
        <v>5</v>
      </c>
      <c r="U4923" s="22">
        <v>4</v>
      </c>
      <c r="V4923" s="22">
        <v>5</v>
      </c>
      <c r="W4923" s="22">
        <v>5</v>
      </c>
      <c r="X4923" s="22">
        <v>2</v>
      </c>
    </row>
    <row r="4924" spans="19:24">
      <c r="S4924" s="22" t="s">
        <v>2134</v>
      </c>
      <c r="T4924" s="22">
        <v>5</v>
      </c>
      <c r="U4924" s="22">
        <v>4</v>
      </c>
      <c r="V4924" s="22">
        <v>5</v>
      </c>
      <c r="W4924" s="22">
        <v>5</v>
      </c>
      <c r="X4924" s="22">
        <v>3</v>
      </c>
    </row>
    <row r="4925" spans="19:24">
      <c r="S4925" s="22" t="s">
        <v>2134</v>
      </c>
      <c r="T4925" s="22">
        <v>5</v>
      </c>
      <c r="U4925" s="22">
        <v>4</v>
      </c>
      <c r="V4925" s="22">
        <v>5</v>
      </c>
      <c r="W4925" s="22">
        <v>5</v>
      </c>
      <c r="X4925" s="22">
        <v>4</v>
      </c>
    </row>
    <row r="4926" spans="19:24">
      <c r="S4926" s="22" t="s">
        <v>2813</v>
      </c>
      <c r="T4926" s="22">
        <v>5</v>
      </c>
      <c r="U4926" s="22">
        <v>4</v>
      </c>
      <c r="V4926" s="22">
        <v>5</v>
      </c>
      <c r="W4926" s="22">
        <v>6</v>
      </c>
      <c r="X4926" s="22">
        <v>1</v>
      </c>
    </row>
    <row r="4927" spans="19:24">
      <c r="S4927" s="22" t="s">
        <v>2134</v>
      </c>
      <c r="T4927" s="22">
        <v>5</v>
      </c>
      <c r="U4927" s="22">
        <v>4</v>
      </c>
      <c r="V4927" s="22">
        <v>5</v>
      </c>
      <c r="W4927" s="22">
        <v>6</v>
      </c>
      <c r="X4927" s="22">
        <v>2</v>
      </c>
    </row>
    <row r="4928" spans="19:24">
      <c r="S4928" s="22" t="s">
        <v>2134</v>
      </c>
      <c r="T4928" s="22">
        <v>5</v>
      </c>
      <c r="U4928" s="22">
        <v>4</v>
      </c>
      <c r="V4928" s="22">
        <v>5</v>
      </c>
      <c r="W4928" s="22">
        <v>6</v>
      </c>
      <c r="X4928" s="22">
        <v>3</v>
      </c>
    </row>
    <row r="4929" spans="19:24">
      <c r="S4929" s="22" t="s">
        <v>2134</v>
      </c>
      <c r="T4929" s="22">
        <v>5</v>
      </c>
      <c r="U4929" s="22">
        <v>4</v>
      </c>
      <c r="V4929" s="22">
        <v>5</v>
      </c>
      <c r="W4929" s="22">
        <v>6</v>
      </c>
      <c r="X4929" s="22">
        <v>4</v>
      </c>
    </row>
    <row r="4930" spans="19:24">
      <c r="S4930" s="22" t="s">
        <v>2813</v>
      </c>
      <c r="T4930" s="22">
        <v>5</v>
      </c>
      <c r="U4930" s="22">
        <v>4</v>
      </c>
      <c r="V4930" s="22">
        <v>5</v>
      </c>
      <c r="W4930" s="22">
        <v>7</v>
      </c>
      <c r="X4930" s="22">
        <v>1</v>
      </c>
    </row>
    <row r="4931" spans="19:24">
      <c r="S4931" s="22" t="s">
        <v>2134</v>
      </c>
      <c r="T4931" s="22">
        <v>5</v>
      </c>
      <c r="U4931" s="22">
        <v>4</v>
      </c>
      <c r="V4931" s="22">
        <v>5</v>
      </c>
      <c r="W4931" s="22">
        <v>7</v>
      </c>
      <c r="X4931" s="22">
        <v>2</v>
      </c>
    </row>
    <row r="4932" spans="19:24">
      <c r="S4932" s="22" t="s">
        <v>2134</v>
      </c>
      <c r="T4932" s="22">
        <v>5</v>
      </c>
      <c r="U4932" s="22">
        <v>4</v>
      </c>
      <c r="V4932" s="22">
        <v>5</v>
      </c>
      <c r="W4932" s="22">
        <v>7</v>
      </c>
      <c r="X4932" s="22">
        <v>3</v>
      </c>
    </row>
    <row r="4933" spans="19:24">
      <c r="S4933" s="22" t="s">
        <v>2134</v>
      </c>
      <c r="T4933" s="22">
        <v>5</v>
      </c>
      <c r="U4933" s="22">
        <v>4</v>
      </c>
      <c r="V4933" s="22">
        <v>5</v>
      </c>
      <c r="W4933" s="22">
        <v>7</v>
      </c>
      <c r="X4933" s="22">
        <v>4</v>
      </c>
    </row>
    <row r="4934" spans="19:24">
      <c r="S4934" s="22" t="s">
        <v>2134</v>
      </c>
      <c r="T4934" s="22">
        <v>5</v>
      </c>
      <c r="U4934" s="22">
        <v>4</v>
      </c>
      <c r="V4934" s="22">
        <v>6</v>
      </c>
      <c r="W4934" s="22">
        <v>1</v>
      </c>
      <c r="X4934" s="22">
        <v>1</v>
      </c>
    </row>
    <row r="4935" spans="19:24">
      <c r="S4935" s="22" t="s">
        <v>2134</v>
      </c>
      <c r="T4935" s="22">
        <v>5</v>
      </c>
      <c r="U4935" s="22">
        <v>4</v>
      </c>
      <c r="V4935" s="22">
        <v>6</v>
      </c>
      <c r="W4935" s="22">
        <v>1</v>
      </c>
      <c r="X4935" s="22">
        <v>2</v>
      </c>
    </row>
    <row r="4936" spans="19:24">
      <c r="S4936" s="22" t="s">
        <v>2134</v>
      </c>
      <c r="T4936" s="22">
        <v>5</v>
      </c>
      <c r="U4936" s="22">
        <v>4</v>
      </c>
      <c r="V4936" s="22">
        <v>6</v>
      </c>
      <c r="W4936" s="22">
        <v>1</v>
      </c>
      <c r="X4936" s="22">
        <v>3</v>
      </c>
    </row>
    <row r="4937" spans="19:24">
      <c r="S4937" s="22" t="s">
        <v>2134</v>
      </c>
      <c r="T4937" s="22">
        <v>5</v>
      </c>
      <c r="U4937" s="22">
        <v>4</v>
      </c>
      <c r="V4937" s="22">
        <v>6</v>
      </c>
      <c r="W4937" s="22">
        <v>1</v>
      </c>
      <c r="X4937" s="22">
        <v>4</v>
      </c>
    </row>
    <row r="4938" spans="19:24">
      <c r="S4938" s="22" t="s">
        <v>2813</v>
      </c>
      <c r="T4938" s="22">
        <v>5</v>
      </c>
      <c r="U4938" s="22">
        <v>4</v>
      </c>
      <c r="V4938" s="22">
        <v>6</v>
      </c>
      <c r="W4938" s="22">
        <v>2</v>
      </c>
      <c r="X4938" s="22">
        <v>1</v>
      </c>
    </row>
    <row r="4939" spans="19:24">
      <c r="S4939" s="22" t="s">
        <v>2134</v>
      </c>
      <c r="T4939" s="22">
        <v>5</v>
      </c>
      <c r="U4939" s="22">
        <v>4</v>
      </c>
      <c r="V4939" s="22">
        <v>6</v>
      </c>
      <c r="W4939" s="22">
        <v>2</v>
      </c>
      <c r="X4939" s="22">
        <v>2</v>
      </c>
    </row>
    <row r="4940" spans="19:24">
      <c r="S4940" s="22" t="s">
        <v>2134</v>
      </c>
      <c r="T4940" s="22">
        <v>5</v>
      </c>
      <c r="U4940" s="22">
        <v>4</v>
      </c>
      <c r="V4940" s="22">
        <v>6</v>
      </c>
      <c r="W4940" s="22">
        <v>2</v>
      </c>
      <c r="X4940" s="22">
        <v>3</v>
      </c>
    </row>
    <row r="4941" spans="19:24">
      <c r="S4941" s="22" t="s">
        <v>2134</v>
      </c>
      <c r="T4941" s="22">
        <v>5</v>
      </c>
      <c r="U4941" s="22">
        <v>4</v>
      </c>
      <c r="V4941" s="22">
        <v>6</v>
      </c>
      <c r="W4941" s="22">
        <v>2</v>
      </c>
      <c r="X4941" s="22">
        <v>4</v>
      </c>
    </row>
    <row r="4942" spans="19:24">
      <c r="S4942" s="22" t="s">
        <v>2813</v>
      </c>
      <c r="T4942" s="22">
        <v>5</v>
      </c>
      <c r="U4942" s="22">
        <v>4</v>
      </c>
      <c r="V4942" s="22">
        <v>6</v>
      </c>
      <c r="W4942" s="22">
        <v>3</v>
      </c>
      <c r="X4942" s="22">
        <v>1</v>
      </c>
    </row>
    <row r="4943" spans="19:24">
      <c r="S4943" s="22" t="s">
        <v>2134</v>
      </c>
      <c r="T4943" s="22">
        <v>5</v>
      </c>
      <c r="U4943" s="22">
        <v>4</v>
      </c>
      <c r="V4943" s="22">
        <v>6</v>
      </c>
      <c r="W4943" s="22">
        <v>3</v>
      </c>
      <c r="X4943" s="22">
        <v>2</v>
      </c>
    </row>
    <row r="4944" spans="19:24">
      <c r="S4944" s="22" t="s">
        <v>2134</v>
      </c>
      <c r="T4944" s="22">
        <v>5</v>
      </c>
      <c r="U4944" s="22">
        <v>4</v>
      </c>
      <c r="V4944" s="22">
        <v>6</v>
      </c>
      <c r="W4944" s="22">
        <v>3</v>
      </c>
      <c r="X4944" s="22">
        <v>3</v>
      </c>
    </row>
    <row r="4945" spans="19:24">
      <c r="S4945" s="22" t="s">
        <v>2134</v>
      </c>
      <c r="T4945" s="22">
        <v>5</v>
      </c>
      <c r="U4945" s="22">
        <v>4</v>
      </c>
      <c r="V4945" s="22">
        <v>6</v>
      </c>
      <c r="W4945" s="22">
        <v>3</v>
      </c>
      <c r="X4945" s="22">
        <v>4</v>
      </c>
    </row>
    <row r="4946" spans="19:24">
      <c r="S4946" s="22" t="s">
        <v>2813</v>
      </c>
      <c r="T4946" s="22">
        <v>5</v>
      </c>
      <c r="U4946" s="22">
        <v>4</v>
      </c>
      <c r="V4946" s="22">
        <v>6</v>
      </c>
      <c r="W4946" s="22">
        <v>4</v>
      </c>
      <c r="X4946" s="22">
        <v>1</v>
      </c>
    </row>
    <row r="4947" spans="19:24">
      <c r="S4947" s="22" t="s">
        <v>2134</v>
      </c>
      <c r="T4947" s="22">
        <v>5</v>
      </c>
      <c r="U4947" s="22">
        <v>4</v>
      </c>
      <c r="V4947" s="22">
        <v>6</v>
      </c>
      <c r="W4947" s="22">
        <v>4</v>
      </c>
      <c r="X4947" s="22">
        <v>2</v>
      </c>
    </row>
    <row r="4948" spans="19:24">
      <c r="S4948" s="22" t="s">
        <v>2134</v>
      </c>
      <c r="T4948" s="22">
        <v>5</v>
      </c>
      <c r="U4948" s="22">
        <v>4</v>
      </c>
      <c r="V4948" s="22">
        <v>6</v>
      </c>
      <c r="W4948" s="22">
        <v>4</v>
      </c>
      <c r="X4948" s="22">
        <v>3</v>
      </c>
    </row>
    <row r="4949" spans="19:24">
      <c r="S4949" s="22" t="s">
        <v>2134</v>
      </c>
      <c r="T4949" s="22">
        <v>5</v>
      </c>
      <c r="U4949" s="22">
        <v>4</v>
      </c>
      <c r="V4949" s="22">
        <v>6</v>
      </c>
      <c r="W4949" s="22">
        <v>4</v>
      </c>
      <c r="X4949" s="22">
        <v>4</v>
      </c>
    </row>
    <row r="4950" spans="19:24">
      <c r="S4950" s="22" t="s">
        <v>2813</v>
      </c>
      <c r="T4950" s="22">
        <v>5</v>
      </c>
      <c r="U4950" s="22">
        <v>4</v>
      </c>
      <c r="V4950" s="22">
        <v>6</v>
      </c>
      <c r="W4950" s="22">
        <v>5</v>
      </c>
      <c r="X4950" s="22">
        <v>1</v>
      </c>
    </row>
    <row r="4951" spans="19:24">
      <c r="S4951" s="22" t="s">
        <v>2134</v>
      </c>
      <c r="T4951" s="22">
        <v>5</v>
      </c>
      <c r="U4951" s="22">
        <v>4</v>
      </c>
      <c r="V4951" s="22">
        <v>6</v>
      </c>
      <c r="W4951" s="22">
        <v>5</v>
      </c>
      <c r="X4951" s="22">
        <v>2</v>
      </c>
    </row>
    <row r="4952" spans="19:24">
      <c r="S4952" s="22" t="s">
        <v>2134</v>
      </c>
      <c r="T4952" s="22">
        <v>5</v>
      </c>
      <c r="U4952" s="22">
        <v>4</v>
      </c>
      <c r="V4952" s="22">
        <v>6</v>
      </c>
      <c r="W4952" s="22">
        <v>5</v>
      </c>
      <c r="X4952" s="22">
        <v>3</v>
      </c>
    </row>
    <row r="4953" spans="19:24">
      <c r="S4953" s="22" t="s">
        <v>2134</v>
      </c>
      <c r="T4953" s="22">
        <v>5</v>
      </c>
      <c r="U4953" s="22">
        <v>4</v>
      </c>
      <c r="V4953" s="22">
        <v>6</v>
      </c>
      <c r="W4953" s="22">
        <v>5</v>
      </c>
      <c r="X4953" s="22">
        <v>4</v>
      </c>
    </row>
    <row r="4954" spans="19:24">
      <c r="S4954" s="22" t="s">
        <v>2813</v>
      </c>
      <c r="T4954" s="22">
        <v>5</v>
      </c>
      <c r="U4954" s="22">
        <v>4</v>
      </c>
      <c r="V4954" s="22">
        <v>6</v>
      </c>
      <c r="W4954" s="22">
        <v>6</v>
      </c>
      <c r="X4954" s="22">
        <v>1</v>
      </c>
    </row>
    <row r="4955" spans="19:24">
      <c r="S4955" s="22" t="s">
        <v>2134</v>
      </c>
      <c r="T4955" s="22">
        <v>5</v>
      </c>
      <c r="U4955" s="22">
        <v>4</v>
      </c>
      <c r="V4955" s="22">
        <v>6</v>
      </c>
      <c r="W4955" s="22">
        <v>6</v>
      </c>
      <c r="X4955" s="22">
        <v>2</v>
      </c>
    </row>
    <row r="4956" spans="19:24">
      <c r="S4956" s="22" t="s">
        <v>2134</v>
      </c>
      <c r="T4956" s="22">
        <v>5</v>
      </c>
      <c r="U4956" s="22">
        <v>4</v>
      </c>
      <c r="V4956" s="22">
        <v>6</v>
      </c>
      <c r="W4956" s="22">
        <v>6</v>
      </c>
      <c r="X4956" s="22">
        <v>3</v>
      </c>
    </row>
    <row r="4957" spans="19:24">
      <c r="S4957" s="22" t="s">
        <v>2134</v>
      </c>
      <c r="T4957" s="22">
        <v>5</v>
      </c>
      <c r="U4957" s="22">
        <v>4</v>
      </c>
      <c r="V4957" s="22">
        <v>6</v>
      </c>
      <c r="W4957" s="22">
        <v>6</v>
      </c>
      <c r="X4957" s="22">
        <v>4</v>
      </c>
    </row>
    <row r="4958" spans="19:24">
      <c r="S4958" s="22" t="s">
        <v>2813</v>
      </c>
      <c r="T4958" s="22">
        <v>5</v>
      </c>
      <c r="U4958" s="22">
        <v>4</v>
      </c>
      <c r="V4958" s="22">
        <v>6</v>
      </c>
      <c r="W4958" s="22">
        <v>7</v>
      </c>
      <c r="X4958" s="22">
        <v>1</v>
      </c>
    </row>
    <row r="4959" spans="19:24">
      <c r="S4959" s="22" t="s">
        <v>2134</v>
      </c>
      <c r="T4959" s="22">
        <v>5</v>
      </c>
      <c r="U4959" s="22">
        <v>4</v>
      </c>
      <c r="V4959" s="22">
        <v>6</v>
      </c>
      <c r="W4959" s="22">
        <v>7</v>
      </c>
      <c r="X4959" s="22">
        <v>2</v>
      </c>
    </row>
    <row r="4960" spans="19:24">
      <c r="S4960" s="22" t="s">
        <v>2134</v>
      </c>
      <c r="T4960" s="22">
        <v>5</v>
      </c>
      <c r="U4960" s="22">
        <v>4</v>
      </c>
      <c r="V4960" s="22">
        <v>6</v>
      </c>
      <c r="W4960" s="22">
        <v>7</v>
      </c>
      <c r="X4960" s="22">
        <v>3</v>
      </c>
    </row>
    <row r="4961" spans="19:24">
      <c r="S4961" s="22" t="s">
        <v>2134</v>
      </c>
      <c r="T4961" s="22">
        <v>5</v>
      </c>
      <c r="U4961" s="22">
        <v>4</v>
      </c>
      <c r="V4961" s="22">
        <v>6</v>
      </c>
      <c r="W4961" s="22">
        <v>7</v>
      </c>
      <c r="X4961" s="22">
        <v>4</v>
      </c>
    </row>
    <row r="4962" spans="19:24">
      <c r="S4962" s="22" t="s">
        <v>2134</v>
      </c>
      <c r="T4962" s="22">
        <v>5</v>
      </c>
      <c r="U4962" s="22">
        <v>4</v>
      </c>
      <c r="V4962" s="22">
        <v>7</v>
      </c>
      <c r="W4962" s="22">
        <v>1</v>
      </c>
      <c r="X4962" s="22">
        <v>1</v>
      </c>
    </row>
    <row r="4963" spans="19:24">
      <c r="S4963" s="22" t="s">
        <v>2134</v>
      </c>
      <c r="T4963" s="22">
        <v>5</v>
      </c>
      <c r="U4963" s="22">
        <v>4</v>
      </c>
      <c r="V4963" s="22">
        <v>7</v>
      </c>
      <c r="W4963" s="22">
        <v>1</v>
      </c>
      <c r="X4963" s="22">
        <v>2</v>
      </c>
    </row>
    <row r="4964" spans="19:24">
      <c r="S4964" s="22" t="s">
        <v>2134</v>
      </c>
      <c r="T4964" s="22">
        <v>5</v>
      </c>
      <c r="U4964" s="22">
        <v>4</v>
      </c>
      <c r="V4964" s="22">
        <v>7</v>
      </c>
      <c r="W4964" s="22">
        <v>1</v>
      </c>
      <c r="X4964" s="22">
        <v>3</v>
      </c>
    </row>
    <row r="4965" spans="19:24">
      <c r="S4965" s="22" t="s">
        <v>2134</v>
      </c>
      <c r="T4965" s="22">
        <v>5</v>
      </c>
      <c r="U4965" s="22">
        <v>4</v>
      </c>
      <c r="V4965" s="22">
        <v>7</v>
      </c>
      <c r="W4965" s="22">
        <v>1</v>
      </c>
      <c r="X4965" s="22">
        <v>4</v>
      </c>
    </row>
    <row r="4966" spans="19:24">
      <c r="S4966" s="22" t="s">
        <v>2134</v>
      </c>
      <c r="T4966" s="22">
        <v>5</v>
      </c>
      <c r="U4966" s="22">
        <v>4</v>
      </c>
      <c r="V4966" s="22">
        <v>7</v>
      </c>
      <c r="W4966" s="22">
        <v>2</v>
      </c>
      <c r="X4966" s="22">
        <v>1</v>
      </c>
    </row>
    <row r="4967" spans="19:24">
      <c r="S4967" s="22" t="s">
        <v>2134</v>
      </c>
      <c r="T4967" s="22">
        <v>5</v>
      </c>
      <c r="U4967" s="22">
        <v>4</v>
      </c>
      <c r="V4967" s="22">
        <v>7</v>
      </c>
      <c r="W4967" s="22">
        <v>2</v>
      </c>
      <c r="X4967" s="22">
        <v>2</v>
      </c>
    </row>
    <row r="4968" spans="19:24">
      <c r="S4968" s="22" t="s">
        <v>2134</v>
      </c>
      <c r="T4968" s="22">
        <v>5</v>
      </c>
      <c r="U4968" s="22">
        <v>4</v>
      </c>
      <c r="V4968" s="22">
        <v>7</v>
      </c>
      <c r="W4968" s="22">
        <v>2</v>
      </c>
      <c r="X4968" s="22">
        <v>3</v>
      </c>
    </row>
    <row r="4969" spans="19:24">
      <c r="S4969" s="22" t="s">
        <v>2134</v>
      </c>
      <c r="T4969" s="22">
        <v>5</v>
      </c>
      <c r="U4969" s="22">
        <v>4</v>
      </c>
      <c r="V4969" s="22">
        <v>7</v>
      </c>
      <c r="W4969" s="22">
        <v>2</v>
      </c>
      <c r="X4969" s="22">
        <v>4</v>
      </c>
    </row>
    <row r="4970" spans="19:24">
      <c r="S4970" s="22" t="s">
        <v>2134</v>
      </c>
      <c r="T4970" s="22">
        <v>5</v>
      </c>
      <c r="U4970" s="22">
        <v>4</v>
      </c>
      <c r="V4970" s="22">
        <v>7</v>
      </c>
      <c r="W4970" s="22">
        <v>3</v>
      </c>
      <c r="X4970" s="22">
        <v>1</v>
      </c>
    </row>
    <row r="4971" spans="19:24">
      <c r="S4971" s="22" t="s">
        <v>2134</v>
      </c>
      <c r="T4971" s="22">
        <v>5</v>
      </c>
      <c r="U4971" s="22">
        <v>4</v>
      </c>
      <c r="V4971" s="22">
        <v>7</v>
      </c>
      <c r="W4971" s="22">
        <v>3</v>
      </c>
      <c r="X4971" s="22">
        <v>2</v>
      </c>
    </row>
    <row r="4972" spans="19:24">
      <c r="S4972" s="22" t="s">
        <v>2134</v>
      </c>
      <c r="T4972" s="22">
        <v>5</v>
      </c>
      <c r="U4972" s="22">
        <v>4</v>
      </c>
      <c r="V4972" s="22">
        <v>7</v>
      </c>
      <c r="W4972" s="22">
        <v>3</v>
      </c>
      <c r="X4972" s="22">
        <v>3</v>
      </c>
    </row>
    <row r="4973" spans="19:24">
      <c r="S4973" s="22" t="s">
        <v>2134</v>
      </c>
      <c r="T4973" s="22">
        <v>5</v>
      </c>
      <c r="U4973" s="22">
        <v>4</v>
      </c>
      <c r="V4973" s="22">
        <v>7</v>
      </c>
      <c r="W4973" s="22">
        <v>3</v>
      </c>
      <c r="X4973" s="22">
        <v>4</v>
      </c>
    </row>
    <row r="4974" spans="19:24">
      <c r="S4974" s="22" t="s">
        <v>2134</v>
      </c>
      <c r="T4974" s="22">
        <v>5</v>
      </c>
      <c r="U4974" s="22">
        <v>4</v>
      </c>
      <c r="V4974" s="22">
        <v>7</v>
      </c>
      <c r="W4974" s="22">
        <v>4</v>
      </c>
      <c r="X4974" s="22">
        <v>1</v>
      </c>
    </row>
    <row r="4975" spans="19:24">
      <c r="S4975" s="22" t="s">
        <v>2134</v>
      </c>
      <c r="T4975" s="22">
        <v>5</v>
      </c>
      <c r="U4975" s="22">
        <v>4</v>
      </c>
      <c r="V4975" s="22">
        <v>7</v>
      </c>
      <c r="W4975" s="22">
        <v>4</v>
      </c>
      <c r="X4975" s="22">
        <v>2</v>
      </c>
    </row>
    <row r="4976" spans="19:24">
      <c r="S4976" s="22" t="s">
        <v>2134</v>
      </c>
      <c r="T4976" s="22">
        <v>5</v>
      </c>
      <c r="U4976" s="22">
        <v>4</v>
      </c>
      <c r="V4976" s="22">
        <v>7</v>
      </c>
      <c r="W4976" s="22">
        <v>4</v>
      </c>
      <c r="X4976" s="22">
        <v>3</v>
      </c>
    </row>
    <row r="4977" spans="19:24">
      <c r="S4977" s="22" t="s">
        <v>2134</v>
      </c>
      <c r="T4977" s="22">
        <v>5</v>
      </c>
      <c r="U4977" s="22">
        <v>4</v>
      </c>
      <c r="V4977" s="22">
        <v>7</v>
      </c>
      <c r="W4977" s="22">
        <v>4</v>
      </c>
      <c r="X4977" s="22">
        <v>4</v>
      </c>
    </row>
    <row r="4978" spans="19:24">
      <c r="S4978" s="22" t="s">
        <v>2134</v>
      </c>
      <c r="T4978" s="22">
        <v>5</v>
      </c>
      <c r="U4978" s="22">
        <v>4</v>
      </c>
      <c r="V4978" s="22">
        <v>7</v>
      </c>
      <c r="W4978" s="22">
        <v>5</v>
      </c>
      <c r="X4978" s="22">
        <v>1</v>
      </c>
    </row>
    <row r="4979" spans="19:24">
      <c r="S4979" s="22" t="s">
        <v>2134</v>
      </c>
      <c r="T4979" s="22">
        <v>5</v>
      </c>
      <c r="U4979" s="22">
        <v>4</v>
      </c>
      <c r="V4979" s="22">
        <v>7</v>
      </c>
      <c r="W4979" s="22">
        <v>5</v>
      </c>
      <c r="X4979" s="22">
        <v>2</v>
      </c>
    </row>
    <row r="4980" spans="19:24">
      <c r="S4980" s="22" t="s">
        <v>2134</v>
      </c>
      <c r="T4980" s="22">
        <v>5</v>
      </c>
      <c r="U4980" s="22">
        <v>4</v>
      </c>
      <c r="V4980" s="22">
        <v>7</v>
      </c>
      <c r="W4980" s="22">
        <v>5</v>
      </c>
      <c r="X4980" s="22">
        <v>3</v>
      </c>
    </row>
    <row r="4981" spans="19:24">
      <c r="S4981" s="22" t="s">
        <v>2134</v>
      </c>
      <c r="T4981" s="22">
        <v>5</v>
      </c>
      <c r="U4981" s="22">
        <v>4</v>
      </c>
      <c r="V4981" s="22">
        <v>7</v>
      </c>
      <c r="W4981" s="22">
        <v>5</v>
      </c>
      <c r="X4981" s="22">
        <v>4</v>
      </c>
    </row>
    <row r="4982" spans="19:24">
      <c r="S4982" s="22" t="s">
        <v>2134</v>
      </c>
      <c r="T4982" s="22">
        <v>5</v>
      </c>
      <c r="U4982" s="22">
        <v>4</v>
      </c>
      <c r="V4982" s="22">
        <v>7</v>
      </c>
      <c r="W4982" s="22">
        <v>6</v>
      </c>
      <c r="X4982" s="22">
        <v>1</v>
      </c>
    </row>
    <row r="4983" spans="19:24">
      <c r="S4983" s="22" t="s">
        <v>2134</v>
      </c>
      <c r="T4983" s="22">
        <v>5</v>
      </c>
      <c r="U4983" s="22">
        <v>4</v>
      </c>
      <c r="V4983" s="22">
        <v>7</v>
      </c>
      <c r="W4983" s="22">
        <v>6</v>
      </c>
      <c r="X4983" s="22">
        <v>2</v>
      </c>
    </row>
    <row r="4984" spans="19:24">
      <c r="S4984" s="22" t="s">
        <v>2134</v>
      </c>
      <c r="T4984" s="22">
        <v>5</v>
      </c>
      <c r="U4984" s="22">
        <v>4</v>
      </c>
      <c r="V4984" s="22">
        <v>7</v>
      </c>
      <c r="W4984" s="22">
        <v>6</v>
      </c>
      <c r="X4984" s="22">
        <v>3</v>
      </c>
    </row>
    <row r="4985" spans="19:24">
      <c r="S4985" s="22" t="s">
        <v>2134</v>
      </c>
      <c r="T4985" s="22">
        <v>5</v>
      </c>
      <c r="U4985" s="22">
        <v>4</v>
      </c>
      <c r="V4985" s="22">
        <v>7</v>
      </c>
      <c r="W4985" s="22">
        <v>6</v>
      </c>
      <c r="X4985" s="22">
        <v>4</v>
      </c>
    </row>
    <row r="4986" spans="19:24">
      <c r="S4986" s="22" t="s">
        <v>2134</v>
      </c>
      <c r="T4986" s="22">
        <v>5</v>
      </c>
      <c r="U4986" s="22">
        <v>4</v>
      </c>
      <c r="V4986" s="22">
        <v>7</v>
      </c>
      <c r="W4986" s="22">
        <v>7</v>
      </c>
      <c r="X4986" s="22">
        <v>1</v>
      </c>
    </row>
    <row r="4987" spans="19:24">
      <c r="S4987" s="22" t="s">
        <v>2134</v>
      </c>
      <c r="T4987" s="22">
        <v>5</v>
      </c>
      <c r="U4987" s="22">
        <v>4</v>
      </c>
      <c r="V4987" s="22">
        <v>7</v>
      </c>
      <c r="W4987" s="22">
        <v>7</v>
      </c>
      <c r="X4987" s="22">
        <v>2</v>
      </c>
    </row>
    <row r="4988" spans="19:24">
      <c r="S4988" s="22" t="s">
        <v>2134</v>
      </c>
      <c r="T4988" s="22">
        <v>5</v>
      </c>
      <c r="U4988" s="22">
        <v>4</v>
      </c>
      <c r="V4988" s="22">
        <v>7</v>
      </c>
      <c r="W4988" s="22">
        <v>7</v>
      </c>
      <c r="X4988" s="22">
        <v>3</v>
      </c>
    </row>
    <row r="4989" spans="19:24">
      <c r="S4989" s="22" t="s">
        <v>2134</v>
      </c>
      <c r="T4989" s="22">
        <v>5</v>
      </c>
      <c r="U4989" s="22">
        <v>4</v>
      </c>
      <c r="V4989" s="22">
        <v>7</v>
      </c>
      <c r="W4989" s="22">
        <v>7</v>
      </c>
      <c r="X4989" s="22">
        <v>4</v>
      </c>
    </row>
    <row r="4990" spans="19:24">
      <c r="S4990" s="22" t="s">
        <v>2134</v>
      </c>
      <c r="T4990" s="22">
        <v>5</v>
      </c>
      <c r="U4990" s="22">
        <v>4</v>
      </c>
      <c r="V4990" s="22">
        <v>8</v>
      </c>
      <c r="W4990" s="22">
        <v>1</v>
      </c>
      <c r="X4990" s="22">
        <v>1</v>
      </c>
    </row>
    <row r="4991" spans="19:24">
      <c r="S4991" s="22" t="s">
        <v>2134</v>
      </c>
      <c r="T4991" s="22">
        <v>5</v>
      </c>
      <c r="U4991" s="22">
        <v>4</v>
      </c>
      <c r="V4991" s="22">
        <v>8</v>
      </c>
      <c r="W4991" s="22">
        <v>1</v>
      </c>
      <c r="X4991" s="22">
        <v>2</v>
      </c>
    </row>
    <row r="4992" spans="19:24">
      <c r="S4992" s="22" t="s">
        <v>2134</v>
      </c>
      <c r="T4992" s="22">
        <v>5</v>
      </c>
      <c r="U4992" s="22">
        <v>4</v>
      </c>
      <c r="V4992" s="22">
        <v>8</v>
      </c>
      <c r="W4992" s="22">
        <v>1</v>
      </c>
      <c r="X4992" s="22">
        <v>3</v>
      </c>
    </row>
    <row r="4993" spans="19:24">
      <c r="S4993" s="22" t="s">
        <v>2134</v>
      </c>
      <c r="T4993" s="22">
        <v>5</v>
      </c>
      <c r="U4993" s="22">
        <v>4</v>
      </c>
      <c r="V4993" s="22">
        <v>8</v>
      </c>
      <c r="W4993" s="22">
        <v>1</v>
      </c>
      <c r="X4993" s="22">
        <v>4</v>
      </c>
    </row>
    <row r="4994" spans="19:24">
      <c r="S4994" s="22" t="s">
        <v>2813</v>
      </c>
      <c r="T4994" s="22">
        <v>5</v>
      </c>
      <c r="U4994" s="22">
        <v>4</v>
      </c>
      <c r="V4994" s="22">
        <v>8</v>
      </c>
      <c r="W4994" s="22">
        <v>2</v>
      </c>
      <c r="X4994" s="22">
        <v>1</v>
      </c>
    </row>
    <row r="4995" spans="19:24">
      <c r="S4995" s="22" t="s">
        <v>2134</v>
      </c>
      <c r="T4995" s="22">
        <v>5</v>
      </c>
      <c r="U4995" s="22">
        <v>4</v>
      </c>
      <c r="V4995" s="22">
        <v>8</v>
      </c>
      <c r="W4995" s="22">
        <v>2</v>
      </c>
      <c r="X4995" s="22">
        <v>2</v>
      </c>
    </row>
    <row r="4996" spans="19:24">
      <c r="S4996" s="22" t="s">
        <v>2134</v>
      </c>
      <c r="T4996" s="22">
        <v>5</v>
      </c>
      <c r="U4996" s="22">
        <v>4</v>
      </c>
      <c r="V4996" s="22">
        <v>8</v>
      </c>
      <c r="W4996" s="22">
        <v>2</v>
      </c>
      <c r="X4996" s="22">
        <v>3</v>
      </c>
    </row>
    <row r="4997" spans="19:24">
      <c r="S4997" s="22" t="s">
        <v>2134</v>
      </c>
      <c r="T4997" s="22">
        <v>5</v>
      </c>
      <c r="U4997" s="22">
        <v>4</v>
      </c>
      <c r="V4997" s="22">
        <v>8</v>
      </c>
      <c r="W4997" s="22">
        <v>2</v>
      </c>
      <c r="X4997" s="22">
        <v>4</v>
      </c>
    </row>
    <row r="4998" spans="19:24">
      <c r="S4998" s="22" t="s">
        <v>2813</v>
      </c>
      <c r="T4998" s="22">
        <v>5</v>
      </c>
      <c r="U4998" s="22">
        <v>4</v>
      </c>
      <c r="V4998" s="22">
        <v>8</v>
      </c>
      <c r="W4998" s="22">
        <v>3</v>
      </c>
      <c r="X4998" s="22">
        <v>1</v>
      </c>
    </row>
    <row r="4999" spans="19:24">
      <c r="S4999" s="22" t="s">
        <v>2134</v>
      </c>
      <c r="T4999" s="22">
        <v>5</v>
      </c>
      <c r="U4999" s="22">
        <v>4</v>
      </c>
      <c r="V4999" s="22">
        <v>8</v>
      </c>
      <c r="W4999" s="22">
        <v>3</v>
      </c>
      <c r="X4999" s="22">
        <v>2</v>
      </c>
    </row>
    <row r="5000" spans="19:24">
      <c r="S5000" s="22" t="s">
        <v>2134</v>
      </c>
      <c r="T5000" s="22">
        <v>5</v>
      </c>
      <c r="U5000" s="22">
        <v>4</v>
      </c>
      <c r="V5000" s="22">
        <v>8</v>
      </c>
      <c r="W5000" s="22">
        <v>3</v>
      </c>
      <c r="X5000" s="22">
        <v>3</v>
      </c>
    </row>
    <row r="5001" spans="19:24">
      <c r="S5001" s="22" t="s">
        <v>2134</v>
      </c>
      <c r="T5001" s="22">
        <v>5</v>
      </c>
      <c r="U5001" s="22">
        <v>4</v>
      </c>
      <c r="V5001" s="22">
        <v>8</v>
      </c>
      <c r="W5001" s="22">
        <v>3</v>
      </c>
      <c r="X5001" s="22">
        <v>4</v>
      </c>
    </row>
    <row r="5002" spans="19:24">
      <c r="S5002" s="22" t="s">
        <v>2813</v>
      </c>
      <c r="T5002" s="22">
        <v>5</v>
      </c>
      <c r="U5002" s="22">
        <v>4</v>
      </c>
      <c r="V5002" s="22">
        <v>8</v>
      </c>
      <c r="W5002" s="22">
        <v>4</v>
      </c>
      <c r="X5002" s="22">
        <v>1</v>
      </c>
    </row>
    <row r="5003" spans="19:24">
      <c r="S5003" s="22" t="s">
        <v>2134</v>
      </c>
      <c r="T5003" s="22">
        <v>5</v>
      </c>
      <c r="U5003" s="22">
        <v>4</v>
      </c>
      <c r="V5003" s="22">
        <v>8</v>
      </c>
      <c r="W5003" s="22">
        <v>4</v>
      </c>
      <c r="X5003" s="22">
        <v>2</v>
      </c>
    </row>
    <row r="5004" spans="19:24">
      <c r="S5004" s="22" t="s">
        <v>2134</v>
      </c>
      <c r="T5004" s="22">
        <v>5</v>
      </c>
      <c r="U5004" s="22">
        <v>4</v>
      </c>
      <c r="V5004" s="22">
        <v>8</v>
      </c>
      <c r="W5004" s="22">
        <v>4</v>
      </c>
      <c r="X5004" s="22">
        <v>3</v>
      </c>
    </row>
    <row r="5005" spans="19:24">
      <c r="S5005" s="22" t="s">
        <v>2134</v>
      </c>
      <c r="T5005" s="22">
        <v>5</v>
      </c>
      <c r="U5005" s="22">
        <v>4</v>
      </c>
      <c r="V5005" s="22">
        <v>8</v>
      </c>
      <c r="W5005" s="22">
        <v>4</v>
      </c>
      <c r="X5005" s="22">
        <v>4</v>
      </c>
    </row>
    <row r="5006" spans="19:24">
      <c r="S5006" s="22" t="s">
        <v>2813</v>
      </c>
      <c r="T5006" s="22">
        <v>5</v>
      </c>
      <c r="U5006" s="22">
        <v>4</v>
      </c>
      <c r="V5006" s="22">
        <v>8</v>
      </c>
      <c r="W5006" s="22">
        <v>5</v>
      </c>
      <c r="X5006" s="22">
        <v>1</v>
      </c>
    </row>
    <row r="5007" spans="19:24">
      <c r="S5007" s="22" t="s">
        <v>2134</v>
      </c>
      <c r="T5007" s="22">
        <v>5</v>
      </c>
      <c r="U5007" s="22">
        <v>4</v>
      </c>
      <c r="V5007" s="22">
        <v>8</v>
      </c>
      <c r="W5007" s="22">
        <v>5</v>
      </c>
      <c r="X5007" s="22">
        <v>2</v>
      </c>
    </row>
    <row r="5008" spans="19:24">
      <c r="S5008" s="22" t="s">
        <v>2134</v>
      </c>
      <c r="T5008" s="22">
        <v>5</v>
      </c>
      <c r="U5008" s="22">
        <v>4</v>
      </c>
      <c r="V5008" s="22">
        <v>8</v>
      </c>
      <c r="W5008" s="22">
        <v>5</v>
      </c>
      <c r="X5008" s="22">
        <v>3</v>
      </c>
    </row>
    <row r="5009" spans="19:24">
      <c r="S5009" s="22" t="s">
        <v>2134</v>
      </c>
      <c r="T5009" s="22">
        <v>5</v>
      </c>
      <c r="U5009" s="22">
        <v>4</v>
      </c>
      <c r="V5009" s="22">
        <v>8</v>
      </c>
      <c r="W5009" s="22">
        <v>5</v>
      </c>
      <c r="X5009" s="22">
        <v>4</v>
      </c>
    </row>
    <row r="5010" spans="19:24">
      <c r="S5010" s="22" t="s">
        <v>2813</v>
      </c>
      <c r="T5010" s="22">
        <v>5</v>
      </c>
      <c r="U5010" s="22">
        <v>4</v>
      </c>
      <c r="V5010" s="22">
        <v>8</v>
      </c>
      <c r="W5010" s="22">
        <v>6</v>
      </c>
      <c r="X5010" s="22">
        <v>1</v>
      </c>
    </row>
    <row r="5011" spans="19:24">
      <c r="S5011" s="22" t="s">
        <v>2134</v>
      </c>
      <c r="T5011" s="22">
        <v>5</v>
      </c>
      <c r="U5011" s="22">
        <v>4</v>
      </c>
      <c r="V5011" s="22">
        <v>8</v>
      </c>
      <c r="W5011" s="22">
        <v>6</v>
      </c>
      <c r="X5011" s="22">
        <v>2</v>
      </c>
    </row>
    <row r="5012" spans="19:24">
      <c r="S5012" s="22" t="s">
        <v>2134</v>
      </c>
      <c r="T5012" s="22">
        <v>5</v>
      </c>
      <c r="U5012" s="22">
        <v>4</v>
      </c>
      <c r="V5012" s="22">
        <v>8</v>
      </c>
      <c r="W5012" s="22">
        <v>6</v>
      </c>
      <c r="X5012" s="22">
        <v>3</v>
      </c>
    </row>
    <row r="5013" spans="19:24">
      <c r="S5013" s="22" t="s">
        <v>2134</v>
      </c>
      <c r="T5013" s="22">
        <v>5</v>
      </c>
      <c r="U5013" s="22">
        <v>4</v>
      </c>
      <c r="V5013" s="22">
        <v>8</v>
      </c>
      <c r="W5013" s="22">
        <v>6</v>
      </c>
      <c r="X5013" s="22">
        <v>4</v>
      </c>
    </row>
    <row r="5014" spans="19:24">
      <c r="S5014" s="22" t="s">
        <v>2813</v>
      </c>
      <c r="T5014" s="22">
        <v>5</v>
      </c>
      <c r="U5014" s="22">
        <v>4</v>
      </c>
      <c r="V5014" s="22">
        <v>8</v>
      </c>
      <c r="W5014" s="22">
        <v>7</v>
      </c>
      <c r="X5014" s="22">
        <v>1</v>
      </c>
    </row>
    <row r="5015" spans="19:24">
      <c r="S5015" s="22" t="s">
        <v>2134</v>
      </c>
      <c r="T5015" s="22">
        <v>5</v>
      </c>
      <c r="U5015" s="22">
        <v>4</v>
      </c>
      <c r="V5015" s="22">
        <v>8</v>
      </c>
      <c r="W5015" s="22">
        <v>7</v>
      </c>
      <c r="X5015" s="22">
        <v>2</v>
      </c>
    </row>
    <row r="5016" spans="19:24">
      <c r="S5016" s="22" t="s">
        <v>2134</v>
      </c>
      <c r="T5016" s="22">
        <v>5</v>
      </c>
      <c r="U5016" s="22">
        <v>4</v>
      </c>
      <c r="V5016" s="22">
        <v>8</v>
      </c>
      <c r="W5016" s="22">
        <v>7</v>
      </c>
      <c r="X5016" s="22">
        <v>3</v>
      </c>
    </row>
    <row r="5017" spans="19:24">
      <c r="S5017" s="22" t="s">
        <v>2134</v>
      </c>
      <c r="T5017" s="22">
        <v>5</v>
      </c>
      <c r="U5017" s="22">
        <v>4</v>
      </c>
      <c r="V5017" s="22">
        <v>8</v>
      </c>
      <c r="W5017" s="22">
        <v>7</v>
      </c>
      <c r="X5017" s="22">
        <v>4</v>
      </c>
    </row>
    <row r="5018" spans="19:24">
      <c r="S5018" s="22" t="s">
        <v>2134</v>
      </c>
      <c r="T5018" s="22">
        <v>5</v>
      </c>
      <c r="U5018" s="22">
        <v>4</v>
      </c>
      <c r="V5018" s="22">
        <v>9</v>
      </c>
      <c r="W5018" s="22">
        <v>1</v>
      </c>
      <c r="X5018" s="22">
        <v>1</v>
      </c>
    </row>
    <row r="5019" spans="19:24">
      <c r="S5019" s="22" t="s">
        <v>2134</v>
      </c>
      <c r="T5019" s="22">
        <v>5</v>
      </c>
      <c r="U5019" s="22">
        <v>4</v>
      </c>
      <c r="V5019" s="22">
        <v>9</v>
      </c>
      <c r="W5019" s="22">
        <v>1</v>
      </c>
      <c r="X5019" s="22">
        <v>2</v>
      </c>
    </row>
    <row r="5020" spans="19:24">
      <c r="S5020" s="22" t="s">
        <v>2134</v>
      </c>
      <c r="T5020" s="22">
        <v>5</v>
      </c>
      <c r="U5020" s="22">
        <v>4</v>
      </c>
      <c r="V5020" s="22">
        <v>9</v>
      </c>
      <c r="W5020" s="22">
        <v>1</v>
      </c>
      <c r="X5020" s="22">
        <v>3</v>
      </c>
    </row>
    <row r="5021" spans="19:24">
      <c r="S5021" s="22" t="s">
        <v>2134</v>
      </c>
      <c r="T5021" s="22">
        <v>5</v>
      </c>
      <c r="U5021" s="22">
        <v>4</v>
      </c>
      <c r="V5021" s="22">
        <v>9</v>
      </c>
      <c r="W5021" s="22">
        <v>1</v>
      </c>
      <c r="X5021" s="22">
        <v>4</v>
      </c>
    </row>
    <row r="5022" spans="19:24">
      <c r="S5022" s="22" t="s">
        <v>2813</v>
      </c>
      <c r="T5022" s="22">
        <v>5</v>
      </c>
      <c r="U5022" s="22">
        <v>4</v>
      </c>
      <c r="V5022" s="22">
        <v>9</v>
      </c>
      <c r="W5022" s="22">
        <v>2</v>
      </c>
      <c r="X5022" s="22">
        <v>1</v>
      </c>
    </row>
    <row r="5023" spans="19:24">
      <c r="S5023" s="22" t="s">
        <v>2134</v>
      </c>
      <c r="T5023" s="22">
        <v>5</v>
      </c>
      <c r="U5023" s="22">
        <v>4</v>
      </c>
      <c r="V5023" s="22">
        <v>9</v>
      </c>
      <c r="W5023" s="22">
        <v>2</v>
      </c>
      <c r="X5023" s="22">
        <v>2</v>
      </c>
    </row>
    <row r="5024" spans="19:24">
      <c r="S5024" s="22" t="s">
        <v>2134</v>
      </c>
      <c r="T5024" s="22">
        <v>5</v>
      </c>
      <c r="U5024" s="22">
        <v>4</v>
      </c>
      <c r="V5024" s="22">
        <v>9</v>
      </c>
      <c r="W5024" s="22">
        <v>2</v>
      </c>
      <c r="X5024" s="22">
        <v>3</v>
      </c>
    </row>
    <row r="5025" spans="19:24">
      <c r="S5025" s="22" t="s">
        <v>2134</v>
      </c>
      <c r="T5025" s="22">
        <v>5</v>
      </c>
      <c r="U5025" s="22">
        <v>4</v>
      </c>
      <c r="V5025" s="22">
        <v>9</v>
      </c>
      <c r="W5025" s="22">
        <v>2</v>
      </c>
      <c r="X5025" s="22">
        <v>4</v>
      </c>
    </row>
    <row r="5026" spans="19:24">
      <c r="S5026" s="22" t="s">
        <v>2813</v>
      </c>
      <c r="T5026" s="22">
        <v>5</v>
      </c>
      <c r="U5026" s="22">
        <v>4</v>
      </c>
      <c r="V5026" s="22">
        <v>9</v>
      </c>
      <c r="W5026" s="22">
        <v>3</v>
      </c>
      <c r="X5026" s="22">
        <v>1</v>
      </c>
    </row>
    <row r="5027" spans="19:24">
      <c r="S5027" s="22" t="s">
        <v>2134</v>
      </c>
      <c r="T5027" s="22">
        <v>5</v>
      </c>
      <c r="U5027" s="22">
        <v>4</v>
      </c>
      <c r="V5027" s="22">
        <v>9</v>
      </c>
      <c r="W5027" s="22">
        <v>3</v>
      </c>
      <c r="X5027" s="22">
        <v>2</v>
      </c>
    </row>
    <row r="5028" spans="19:24">
      <c r="S5028" s="22" t="s">
        <v>2134</v>
      </c>
      <c r="T5028" s="22">
        <v>5</v>
      </c>
      <c r="U5028" s="22">
        <v>4</v>
      </c>
      <c r="V5028" s="22">
        <v>9</v>
      </c>
      <c r="W5028" s="22">
        <v>3</v>
      </c>
      <c r="X5028" s="22">
        <v>3</v>
      </c>
    </row>
    <row r="5029" spans="19:24">
      <c r="S5029" s="22" t="s">
        <v>2134</v>
      </c>
      <c r="T5029" s="22">
        <v>5</v>
      </c>
      <c r="U5029" s="22">
        <v>4</v>
      </c>
      <c r="V5029" s="22">
        <v>9</v>
      </c>
      <c r="W5029" s="22">
        <v>3</v>
      </c>
      <c r="X5029" s="22">
        <v>4</v>
      </c>
    </row>
    <row r="5030" spans="19:24">
      <c r="S5030" s="22" t="s">
        <v>2813</v>
      </c>
      <c r="T5030" s="22">
        <v>5</v>
      </c>
      <c r="U5030" s="22">
        <v>4</v>
      </c>
      <c r="V5030" s="22">
        <v>9</v>
      </c>
      <c r="W5030" s="22">
        <v>4</v>
      </c>
      <c r="X5030" s="22">
        <v>1</v>
      </c>
    </row>
    <row r="5031" spans="19:24">
      <c r="S5031" s="22" t="s">
        <v>2134</v>
      </c>
      <c r="T5031" s="22">
        <v>5</v>
      </c>
      <c r="U5031" s="22">
        <v>4</v>
      </c>
      <c r="V5031" s="22">
        <v>9</v>
      </c>
      <c r="W5031" s="22">
        <v>4</v>
      </c>
      <c r="X5031" s="22">
        <v>2</v>
      </c>
    </row>
    <row r="5032" spans="19:24">
      <c r="S5032" s="22" t="s">
        <v>2134</v>
      </c>
      <c r="T5032" s="22">
        <v>5</v>
      </c>
      <c r="U5032" s="22">
        <v>4</v>
      </c>
      <c r="V5032" s="22">
        <v>9</v>
      </c>
      <c r="W5032" s="22">
        <v>4</v>
      </c>
      <c r="X5032" s="22">
        <v>3</v>
      </c>
    </row>
    <row r="5033" spans="19:24">
      <c r="S5033" s="22" t="s">
        <v>2134</v>
      </c>
      <c r="T5033" s="22">
        <v>5</v>
      </c>
      <c r="U5033" s="22">
        <v>4</v>
      </c>
      <c r="V5033" s="22">
        <v>9</v>
      </c>
      <c r="W5033" s="22">
        <v>4</v>
      </c>
      <c r="X5033" s="22">
        <v>4</v>
      </c>
    </row>
    <row r="5034" spans="19:24">
      <c r="S5034" s="22" t="s">
        <v>2813</v>
      </c>
      <c r="T5034" s="22">
        <v>5</v>
      </c>
      <c r="U5034" s="22">
        <v>4</v>
      </c>
      <c r="V5034" s="22">
        <v>9</v>
      </c>
      <c r="W5034" s="22">
        <v>5</v>
      </c>
      <c r="X5034" s="22">
        <v>1</v>
      </c>
    </row>
    <row r="5035" spans="19:24">
      <c r="S5035" s="22" t="s">
        <v>2134</v>
      </c>
      <c r="T5035" s="22">
        <v>5</v>
      </c>
      <c r="U5035" s="22">
        <v>4</v>
      </c>
      <c r="V5035" s="22">
        <v>9</v>
      </c>
      <c r="W5035" s="22">
        <v>5</v>
      </c>
      <c r="X5035" s="22">
        <v>2</v>
      </c>
    </row>
    <row r="5036" spans="19:24">
      <c r="S5036" s="22" t="s">
        <v>2134</v>
      </c>
      <c r="T5036" s="22">
        <v>5</v>
      </c>
      <c r="U5036" s="22">
        <v>4</v>
      </c>
      <c r="V5036" s="22">
        <v>9</v>
      </c>
      <c r="W5036" s="22">
        <v>5</v>
      </c>
      <c r="X5036" s="22">
        <v>3</v>
      </c>
    </row>
    <row r="5037" spans="19:24">
      <c r="S5037" s="22" t="s">
        <v>2134</v>
      </c>
      <c r="T5037" s="22">
        <v>5</v>
      </c>
      <c r="U5037" s="22">
        <v>4</v>
      </c>
      <c r="V5037" s="22">
        <v>9</v>
      </c>
      <c r="W5037" s="22">
        <v>5</v>
      </c>
      <c r="X5037" s="22">
        <v>4</v>
      </c>
    </row>
    <row r="5038" spans="19:24">
      <c r="S5038" s="22" t="s">
        <v>2813</v>
      </c>
      <c r="T5038" s="22">
        <v>5</v>
      </c>
      <c r="U5038" s="22">
        <v>4</v>
      </c>
      <c r="V5038" s="22">
        <v>9</v>
      </c>
      <c r="W5038" s="22">
        <v>6</v>
      </c>
      <c r="X5038" s="22">
        <v>1</v>
      </c>
    </row>
    <row r="5039" spans="19:24">
      <c r="S5039" s="22" t="s">
        <v>2134</v>
      </c>
      <c r="T5039" s="22">
        <v>5</v>
      </c>
      <c r="U5039" s="22">
        <v>4</v>
      </c>
      <c r="V5039" s="22">
        <v>9</v>
      </c>
      <c r="W5039" s="22">
        <v>6</v>
      </c>
      <c r="X5039" s="22">
        <v>2</v>
      </c>
    </row>
    <row r="5040" spans="19:24">
      <c r="S5040" s="22" t="s">
        <v>2134</v>
      </c>
      <c r="T5040" s="22">
        <v>5</v>
      </c>
      <c r="U5040" s="22">
        <v>4</v>
      </c>
      <c r="V5040" s="22">
        <v>9</v>
      </c>
      <c r="W5040" s="22">
        <v>6</v>
      </c>
      <c r="X5040" s="22">
        <v>3</v>
      </c>
    </row>
    <row r="5041" spans="19:24">
      <c r="S5041" s="22" t="s">
        <v>2134</v>
      </c>
      <c r="T5041" s="22">
        <v>5</v>
      </c>
      <c r="U5041" s="22">
        <v>4</v>
      </c>
      <c r="V5041" s="22">
        <v>9</v>
      </c>
      <c r="W5041" s="22">
        <v>6</v>
      </c>
      <c r="X5041" s="22">
        <v>4</v>
      </c>
    </row>
    <row r="5042" spans="19:24">
      <c r="S5042" s="22" t="s">
        <v>2813</v>
      </c>
      <c r="T5042" s="22">
        <v>5</v>
      </c>
      <c r="U5042" s="22">
        <v>4</v>
      </c>
      <c r="V5042" s="22">
        <v>9</v>
      </c>
      <c r="W5042" s="22">
        <v>7</v>
      </c>
      <c r="X5042" s="22">
        <v>1</v>
      </c>
    </row>
    <row r="5043" spans="19:24">
      <c r="S5043" s="22" t="s">
        <v>2134</v>
      </c>
      <c r="T5043" s="22">
        <v>5</v>
      </c>
      <c r="U5043" s="22">
        <v>4</v>
      </c>
      <c r="V5043" s="22">
        <v>9</v>
      </c>
      <c r="W5043" s="22">
        <v>7</v>
      </c>
      <c r="X5043" s="22">
        <v>2</v>
      </c>
    </row>
    <row r="5044" spans="19:24">
      <c r="S5044" s="22" t="s">
        <v>2134</v>
      </c>
      <c r="T5044" s="22">
        <v>5</v>
      </c>
      <c r="U5044" s="22">
        <v>4</v>
      </c>
      <c r="V5044" s="22">
        <v>9</v>
      </c>
      <c r="W5044" s="22">
        <v>7</v>
      </c>
      <c r="X5044" s="22">
        <v>3</v>
      </c>
    </row>
    <row r="5045" spans="19:24">
      <c r="S5045" s="22" t="s">
        <v>2134</v>
      </c>
      <c r="T5045" s="22">
        <v>5</v>
      </c>
      <c r="U5045" s="22">
        <v>4</v>
      </c>
      <c r="V5045" s="22">
        <v>9</v>
      </c>
      <c r="W5045" s="22">
        <v>7</v>
      </c>
      <c r="X5045" s="22">
        <v>4</v>
      </c>
    </row>
    <row r="5046" spans="19:24">
      <c r="T5046" s="40"/>
    </row>
    <row r="5047" spans="19:24">
      <c r="T5047" s="40"/>
    </row>
    <row r="5048" spans="19:24">
      <c r="T5048" s="40"/>
    </row>
    <row r="5049" spans="19:24">
      <c r="T5049" s="40"/>
    </row>
    <row r="5050" spans="19:24">
      <c r="T5050" s="40"/>
    </row>
    <row r="5051" spans="19:24">
      <c r="T5051" s="40"/>
    </row>
    <row r="5052" spans="19:24">
      <c r="T5052" s="40"/>
    </row>
    <row r="5053" spans="19:24">
      <c r="T5053" s="40"/>
    </row>
    <row r="5054" spans="19:24">
      <c r="T5054" s="40"/>
    </row>
    <row r="5055" spans="19:24">
      <c r="T5055" s="40"/>
    </row>
    <row r="5056" spans="19:24">
      <c r="T5056" s="40"/>
    </row>
    <row r="5057" spans="20:20">
      <c r="T5057" s="40"/>
    </row>
    <row r="5058" spans="20:20">
      <c r="T5058" s="40"/>
    </row>
    <row r="5059" spans="20:20">
      <c r="T5059" s="40"/>
    </row>
    <row r="5060" spans="20:20">
      <c r="T5060" s="40"/>
    </row>
    <row r="5061" spans="20:20">
      <c r="T5061" s="40"/>
    </row>
    <row r="5062" spans="20:20">
      <c r="T5062" s="40"/>
    </row>
    <row r="5063" spans="20:20">
      <c r="T5063" s="40"/>
    </row>
  </sheetData>
  <sheetProtection sheet="1" objects="1" scenarios="1"/>
  <autoFilter ref="AJ17:AN996"/>
  <mergeCells count="108">
    <mergeCell ref="H79:M79"/>
    <mergeCell ref="N79:O79"/>
    <mergeCell ref="C73:F73"/>
    <mergeCell ref="B3:O3"/>
    <mergeCell ref="B2:O2"/>
    <mergeCell ref="I76:M76"/>
    <mergeCell ref="I77:M77"/>
    <mergeCell ref="I78:M78"/>
    <mergeCell ref="I71:M71"/>
    <mergeCell ref="I72:M72"/>
    <mergeCell ref="I73:M73"/>
    <mergeCell ref="I74:M74"/>
    <mergeCell ref="I75:M75"/>
    <mergeCell ref="C71:F71"/>
    <mergeCell ref="C72:F72"/>
    <mergeCell ref="C74:F74"/>
    <mergeCell ref="C76:F76"/>
    <mergeCell ref="C75:F75"/>
    <mergeCell ref="C54:F54"/>
    <mergeCell ref="C55:F55"/>
    <mergeCell ref="C56:F56"/>
    <mergeCell ref="B48:O48"/>
    <mergeCell ref="B50:F50"/>
    <mergeCell ref="C51:F51"/>
    <mergeCell ref="FR68:FS68"/>
    <mergeCell ref="B66:O66"/>
    <mergeCell ref="B68:F68"/>
    <mergeCell ref="C69:F69"/>
    <mergeCell ref="C70:F70"/>
    <mergeCell ref="I68:M68"/>
    <mergeCell ref="I69:M69"/>
    <mergeCell ref="I70:M70"/>
    <mergeCell ref="N63:O63"/>
    <mergeCell ref="FR50:FS50"/>
    <mergeCell ref="FR54:FS54"/>
    <mergeCell ref="FR58:FS58"/>
    <mergeCell ref="FR63:FS63"/>
    <mergeCell ref="I59:M59"/>
    <mergeCell ref="I60:M60"/>
    <mergeCell ref="I61:M61"/>
    <mergeCell ref="I62:M62"/>
    <mergeCell ref="H63:M63"/>
    <mergeCell ref="I54:M54"/>
    <mergeCell ref="I55:M55"/>
    <mergeCell ref="I56:M56"/>
    <mergeCell ref="I57:M57"/>
    <mergeCell ref="I58:M58"/>
    <mergeCell ref="C52:F52"/>
    <mergeCell ref="C53:F53"/>
    <mergeCell ref="I50:M50"/>
    <mergeCell ref="I51:M51"/>
    <mergeCell ref="I52:M52"/>
    <mergeCell ref="I53:M53"/>
    <mergeCell ref="H44:M44"/>
    <mergeCell ref="N44:O44"/>
    <mergeCell ref="I42:M42"/>
    <mergeCell ref="I43:M43"/>
    <mergeCell ref="C42:F42"/>
    <mergeCell ref="B43:B45"/>
    <mergeCell ref="C43:C45"/>
    <mergeCell ref="B36:O36"/>
    <mergeCell ref="B38:F38"/>
    <mergeCell ref="C39:F39"/>
    <mergeCell ref="C40:F40"/>
    <mergeCell ref="C41:F41"/>
    <mergeCell ref="I38:M38"/>
    <mergeCell ref="I39:M39"/>
    <mergeCell ref="I40:M40"/>
    <mergeCell ref="I41:M41"/>
    <mergeCell ref="B12:B14"/>
    <mergeCell ref="B18:O18"/>
    <mergeCell ref="B20:F20"/>
    <mergeCell ref="B1:O1"/>
    <mergeCell ref="C10:F10"/>
    <mergeCell ref="C11:F11"/>
    <mergeCell ref="C9:F9"/>
    <mergeCell ref="B5:F5"/>
    <mergeCell ref="C6:F6"/>
    <mergeCell ref="C7:F7"/>
    <mergeCell ref="C8:F8"/>
    <mergeCell ref="N10:O10"/>
    <mergeCell ref="I5:M5"/>
    <mergeCell ref="I6:M6"/>
    <mergeCell ref="I7:M7"/>
    <mergeCell ref="I8:M8"/>
    <mergeCell ref="I9:M9"/>
    <mergeCell ref="H10:M10"/>
    <mergeCell ref="C23:F23"/>
    <mergeCell ref="C24:F24"/>
    <mergeCell ref="C25:F25"/>
    <mergeCell ref="C21:F21"/>
    <mergeCell ref="C22:F22"/>
    <mergeCell ref="C12:C14"/>
    <mergeCell ref="I20:M20"/>
    <mergeCell ref="I21:M21"/>
    <mergeCell ref="I22:M22"/>
    <mergeCell ref="I23:M23"/>
    <mergeCell ref="I24:M24"/>
    <mergeCell ref="I25:M25"/>
    <mergeCell ref="N33:O33"/>
    <mergeCell ref="H33:M33"/>
    <mergeCell ref="I26:M26"/>
    <mergeCell ref="I27:M27"/>
    <mergeCell ref="I28:M28"/>
    <mergeCell ref="I29:M29"/>
    <mergeCell ref="I31:M31"/>
    <mergeCell ref="I32:M32"/>
    <mergeCell ref="I30:M30"/>
  </mergeCells>
  <dataValidations count="1">
    <dataValidation errorStyle="warning" allowBlank="1" showInputMessage="1" showErrorMessage="1" errorTitle="Внимание!" error="Толщина дверей не должна превышать 19 мм" sqref="H79:O79 H44:O44 H33:O33 H10:O10 H63:O63"/>
  </dataValidations>
  <pageMargins left="0.7" right="0.7" top="0.75" bottom="0.75" header="0.3" footer="0.3"/>
  <pageSetup paperSize="9" orientation="portrait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>
  <sheetPr codeName="Лист27">
    <tabColor theme="3"/>
  </sheetPr>
  <dimension ref="B1:K30"/>
  <sheetViews>
    <sheetView showRowColHeaders="0" zoomScale="70" zoomScaleNormal="70" workbookViewId="0"/>
  </sheetViews>
  <sheetFormatPr defaultColWidth="9.140625" defaultRowHeight="15"/>
  <cols>
    <col min="1" max="1" width="13.28515625" style="14" customWidth="1"/>
    <col min="2" max="2" width="14.140625" style="14" customWidth="1"/>
    <col min="3" max="3" width="95.140625" style="14" customWidth="1"/>
    <col min="4" max="4" width="12.7109375" style="14" customWidth="1"/>
    <col min="5" max="5" width="15.42578125" style="14" customWidth="1"/>
    <col min="6" max="16384" width="9.140625" style="14"/>
  </cols>
  <sheetData>
    <row r="1" spans="2:11" ht="27.6" customHeight="1">
      <c r="B1" s="529" t="s">
        <v>2493</v>
      </c>
      <c r="C1" s="529"/>
      <c r="D1" s="529"/>
      <c r="E1" s="529"/>
      <c r="F1" s="529"/>
      <c r="G1" s="529"/>
      <c r="H1" s="529"/>
      <c r="I1" s="529"/>
      <c r="J1" s="529"/>
      <c r="K1" s="529"/>
    </row>
    <row r="3" spans="2:11" ht="47.25" customHeight="1"/>
    <row r="4" spans="2:11">
      <c r="B4" s="14" t="s">
        <v>2498</v>
      </c>
    </row>
    <row r="5" spans="2:11">
      <c r="B5" s="530" t="s">
        <v>2494</v>
      </c>
      <c r="C5" s="531"/>
      <c r="D5" s="531"/>
      <c r="E5" s="532"/>
      <c r="F5" s="533" t="s">
        <v>2497</v>
      </c>
    </row>
    <row r="6" spans="2:11">
      <c r="B6" s="153" t="s">
        <v>2029</v>
      </c>
      <c r="C6" s="153" t="s">
        <v>2030</v>
      </c>
      <c r="D6" s="153" t="s">
        <v>2495</v>
      </c>
      <c r="E6" s="153" t="s">
        <v>2496</v>
      </c>
      <c r="F6" s="534"/>
    </row>
    <row r="7" spans="2:11" ht="25.5" customHeight="1">
      <c r="B7" s="389"/>
      <c r="C7" s="391" t="str">
        <f>IFERROR(VLOOKUP(B7,Цены!$A:$B,2,FALSE),"введите артикул в зеленое поле")</f>
        <v>введите артикул в зеленое поле</v>
      </c>
      <c r="D7" s="287">
        <v>1</v>
      </c>
      <c r="E7" s="154" t="e">
        <f>IFERROR(VLOOKUP(B7,Sale!$A:$E,5,0),VLOOKUP(B7,Цены!$A:$G,7,0))*D7</f>
        <v>#N/A</v>
      </c>
      <c r="F7" s="155" t="str">
        <f>IFERROR(VLOOKUP(B7,Цены!$A:$D,4,FALSE)," ")</f>
        <v xml:space="preserve"> </v>
      </c>
    </row>
    <row r="8" spans="2:11" ht="25.5" customHeight="1">
      <c r="B8" s="390"/>
      <c r="C8" s="392" t="str">
        <f>IFERROR(VLOOKUP(B8,Цены!$A:$B,2,FALSE),"введите артикул в зеленое поле")</f>
        <v>введите артикул в зеленое поле</v>
      </c>
      <c r="D8" s="287">
        <v>1</v>
      </c>
      <c r="E8" s="154" t="e">
        <f>IFERROR(VLOOKUP(B8,Sale!$A:$E,5,0),VLOOKUP(B8,Цены!$A:$G,7,0))*D8</f>
        <v>#N/A</v>
      </c>
      <c r="F8" s="155" t="str">
        <f>IFERROR(VLOOKUP(B8,Цены!$A:$D,4,FALSE)," ")</f>
        <v xml:space="preserve"> </v>
      </c>
    </row>
    <row r="9" spans="2:11" ht="25.5" customHeight="1">
      <c r="B9" s="390"/>
      <c r="C9" s="392" t="str">
        <f>IFERROR(VLOOKUP(B9,Цены!$A:$B,2,FALSE),"введите артикул в зеленое поле")</f>
        <v>введите артикул в зеленое поле</v>
      </c>
      <c r="D9" s="287">
        <v>1</v>
      </c>
      <c r="E9" s="154" t="e">
        <f>IFERROR(VLOOKUP(B9,Sale!$A:$E,5,0),VLOOKUP(B9,Цены!$A:$G,7,0))*D9</f>
        <v>#N/A</v>
      </c>
      <c r="F9" s="155" t="str">
        <f>IFERROR(VLOOKUP(B9,Цены!$A:$D,4,FALSE)," ")</f>
        <v xml:space="preserve"> </v>
      </c>
    </row>
    <row r="10" spans="2:11" ht="25.5" customHeight="1">
      <c r="B10" s="390"/>
      <c r="C10" s="392" t="str">
        <f>IFERROR(VLOOKUP(B10,Цены!$A:$B,2,FALSE),"введите артикул в зеленое поле")</f>
        <v>введите артикул в зеленое поле</v>
      </c>
      <c r="D10" s="287">
        <v>1</v>
      </c>
      <c r="E10" s="154" t="e">
        <f>IFERROR(VLOOKUP(B10,Sale!$A:$E,5,0),VLOOKUP(B10,Цены!$A:$G,7,0))*D10</f>
        <v>#N/A</v>
      </c>
      <c r="F10" s="155" t="str">
        <f>IFERROR(VLOOKUP(B10,Цены!$A:$D,4,FALSE)," ")</f>
        <v xml:space="preserve"> </v>
      </c>
    </row>
    <row r="11" spans="2:11" ht="25.5" customHeight="1">
      <c r="B11" s="390"/>
      <c r="C11" s="392" t="str">
        <f>IFERROR(VLOOKUP(B11,Цены!$A:$B,2,FALSE),"введите артикул в зеленое поле")</f>
        <v>введите артикул в зеленое поле</v>
      </c>
      <c r="D11" s="287">
        <v>1</v>
      </c>
      <c r="E11" s="154" t="e">
        <f>IFERROR(VLOOKUP(B11,Sale!$A:$E,5,0),VLOOKUP(B11,Цены!$A:$G,7,0))*D11</f>
        <v>#N/A</v>
      </c>
      <c r="F11" s="155" t="str">
        <f>IFERROR(VLOOKUP(B11,Цены!$A:$D,4,FALSE)," ")</f>
        <v xml:space="preserve"> </v>
      </c>
    </row>
    <row r="12" spans="2:11" ht="25.5" customHeight="1">
      <c r="B12" s="390"/>
      <c r="C12" s="392" t="str">
        <f>IFERROR(VLOOKUP(B12,Цены!$A:$B,2,FALSE),"введите артикул в зеленое поле")</f>
        <v>введите артикул в зеленое поле</v>
      </c>
      <c r="D12" s="287">
        <v>1</v>
      </c>
      <c r="E12" s="154" t="e">
        <f>IFERROR(VLOOKUP(B12,Sale!$A:$E,5,0),VLOOKUP(B12,Цены!$A:$G,7,0))*D12</f>
        <v>#N/A</v>
      </c>
      <c r="F12" s="155" t="str">
        <f>IFERROR(VLOOKUP(B12,Цены!$A:$D,4,FALSE)," ")</f>
        <v xml:space="preserve"> </v>
      </c>
    </row>
    <row r="13" spans="2:11" ht="25.5" customHeight="1">
      <c r="B13" s="390"/>
      <c r="C13" s="392" t="str">
        <f>IFERROR(VLOOKUP(B13,Цены!$A:$B,2,FALSE),"введите артикул в зеленое поле")</f>
        <v>введите артикул в зеленое поле</v>
      </c>
      <c r="D13" s="287">
        <v>1</v>
      </c>
      <c r="E13" s="154" t="e">
        <f>IFERROR(VLOOKUP(B13,Sale!$A:$E,5,0),VLOOKUP(B13,Цены!$A:$G,7,0))*D13</f>
        <v>#N/A</v>
      </c>
      <c r="F13" s="155" t="str">
        <f>IFERROR(VLOOKUP(B13,Цены!$A:$D,4,FALSE)," ")</f>
        <v xml:space="preserve"> </v>
      </c>
    </row>
    <row r="14" spans="2:11" ht="25.5" customHeight="1">
      <c r="B14" s="390"/>
      <c r="C14" s="392" t="str">
        <f>IFERROR(VLOOKUP(B14,Цены!$A:$B,2,FALSE),"введите артикул в зеленое поле")</f>
        <v>введите артикул в зеленое поле</v>
      </c>
      <c r="D14" s="287">
        <v>1</v>
      </c>
      <c r="E14" s="154" t="e">
        <f>IFERROR(VLOOKUP(B14,Sale!$A:$E,5,0),VLOOKUP(B14,Цены!$A:$G,7,0))*D14</f>
        <v>#N/A</v>
      </c>
      <c r="F14" s="155" t="str">
        <f>IFERROR(VLOOKUP(B14,Цены!$A:$D,4,FALSE)," ")</f>
        <v xml:space="preserve"> </v>
      </c>
    </row>
    <row r="15" spans="2:11" ht="25.5" customHeight="1">
      <c r="B15" s="390"/>
      <c r="C15" s="392" t="str">
        <f>IFERROR(VLOOKUP(B15,Цены!$A:$B,2,FALSE),"введите артикул в зеленое поле")</f>
        <v>введите артикул в зеленое поле</v>
      </c>
      <c r="D15" s="287">
        <v>1</v>
      </c>
      <c r="E15" s="154" t="e">
        <f>IFERROR(VLOOKUP(B15,Sale!$A:$E,5,0),VLOOKUP(B15,Цены!$A:$G,7,0))*D15</f>
        <v>#N/A</v>
      </c>
      <c r="F15" s="155" t="str">
        <f>IFERROR(VLOOKUP(B15,Цены!$A:$D,4,FALSE)," ")</f>
        <v xml:space="preserve"> </v>
      </c>
    </row>
    <row r="16" spans="2:11" ht="25.5" customHeight="1">
      <c r="B16" s="390"/>
      <c r="C16" s="392" t="str">
        <f>IFERROR(VLOOKUP(B16,Цены!$A:$B,2,FALSE),"введите артикул в зеленое поле")</f>
        <v>введите артикул в зеленое поле</v>
      </c>
      <c r="D16" s="287">
        <v>1</v>
      </c>
      <c r="E16" s="154" t="e">
        <f>IFERROR(VLOOKUP(B16,Sale!$A:$E,5,0),VLOOKUP(B16,Цены!$A:$G,7,0))*D16</f>
        <v>#N/A</v>
      </c>
      <c r="F16" s="155" t="str">
        <f>IFERROR(VLOOKUP(B16,Цены!$A:$D,4,FALSE)," ")</f>
        <v xml:space="preserve"> </v>
      </c>
    </row>
    <row r="17" spans="2:6" ht="25.5" customHeight="1">
      <c r="B17" s="390"/>
      <c r="C17" s="392" t="str">
        <f>IFERROR(VLOOKUP(B17,Цены!$A:$B,2,FALSE),"введите артикул в зеленое поле")</f>
        <v>введите артикул в зеленое поле</v>
      </c>
      <c r="D17" s="287">
        <v>1</v>
      </c>
      <c r="E17" s="154" t="e">
        <f>IFERROR(VLOOKUP(B17,Sale!$A:$E,5,0),VLOOKUP(B17,Цены!$A:$G,7,0))*D17</f>
        <v>#N/A</v>
      </c>
      <c r="F17" s="155" t="str">
        <f>IFERROR(VLOOKUP(B17,Цены!$A:$D,4,FALSE)," ")</f>
        <v xml:space="preserve"> </v>
      </c>
    </row>
    <row r="18" spans="2:6" ht="25.5" customHeight="1">
      <c r="B18" s="390"/>
      <c r="C18" s="392" t="str">
        <f>IFERROR(VLOOKUP(B18,Цены!$A:$B,2,FALSE),"введите артикул в зеленое поле")</f>
        <v>введите артикул в зеленое поле</v>
      </c>
      <c r="D18" s="287">
        <v>1</v>
      </c>
      <c r="E18" s="154" t="e">
        <f>IFERROR(VLOOKUP(B18,Sale!$A:$E,5,0),VLOOKUP(B18,Цены!$A:$G,7,0))*D18</f>
        <v>#N/A</v>
      </c>
      <c r="F18" s="155" t="str">
        <f>IFERROR(VLOOKUP(B18,Цены!$A:$D,4,FALSE)," ")</f>
        <v xml:space="preserve"> </v>
      </c>
    </row>
    <row r="19" spans="2:6" ht="25.5" customHeight="1">
      <c r="B19" s="390"/>
      <c r="C19" s="392" t="str">
        <f>IFERROR(VLOOKUP(B19,Цены!$A:$B,2,FALSE),"введите артикул в зеленое поле")</f>
        <v>введите артикул в зеленое поле</v>
      </c>
      <c r="D19" s="287">
        <v>1</v>
      </c>
      <c r="E19" s="154" t="e">
        <f>IFERROR(VLOOKUP(B19,Sale!$A:$E,5,0),VLOOKUP(B19,Цены!$A:$G,7,0))*D19</f>
        <v>#N/A</v>
      </c>
      <c r="F19" s="155" t="str">
        <f>IFERROR(VLOOKUP(B19,Цены!$A:$D,4,FALSE)," ")</f>
        <v xml:space="preserve"> </v>
      </c>
    </row>
    <row r="20" spans="2:6" ht="25.5" customHeight="1">
      <c r="B20" s="390"/>
      <c r="C20" s="392" t="str">
        <f>IFERROR(VLOOKUP(B20,Цены!$A:$B,2,FALSE),"введите артикул в зеленое поле")</f>
        <v>введите артикул в зеленое поле</v>
      </c>
      <c r="D20" s="287">
        <v>1</v>
      </c>
      <c r="E20" s="154" t="e">
        <f>IFERROR(VLOOKUP(B20,Sale!$A:$E,5,0),VLOOKUP(B20,Цены!$A:$G,7,0))*D20</f>
        <v>#N/A</v>
      </c>
      <c r="F20" s="155" t="str">
        <f>IFERROR(VLOOKUP(B20,Цены!$A:$D,4,FALSE)," ")</f>
        <v xml:space="preserve"> </v>
      </c>
    </row>
    <row r="21" spans="2:6" ht="25.5" customHeight="1">
      <c r="B21" s="390"/>
      <c r="C21" s="392" t="str">
        <f>IFERROR(VLOOKUP(B21,Цены!$A:$B,2,FALSE),"введите артикул в зеленое поле")</f>
        <v>введите артикул в зеленое поле</v>
      </c>
      <c r="D21" s="287">
        <v>1</v>
      </c>
      <c r="E21" s="154" t="e">
        <f>IFERROR(VLOOKUP(B21,Sale!$A:$E,5,0),VLOOKUP(B21,Цены!$A:$G,7,0))*D21</f>
        <v>#N/A</v>
      </c>
      <c r="F21" s="155" t="str">
        <f>IFERROR(VLOOKUP(B21,Цены!$A:$D,4,FALSE)," ")</f>
        <v xml:space="preserve"> </v>
      </c>
    </row>
    <row r="22" spans="2:6" ht="25.5" customHeight="1">
      <c r="B22" s="390"/>
      <c r="C22" s="392" t="str">
        <f>IFERROR(VLOOKUP(B22,Цены!$A:$B,2,FALSE),"введите артикул в зеленое поле")</f>
        <v>введите артикул в зеленое поле</v>
      </c>
      <c r="D22" s="287">
        <v>1</v>
      </c>
      <c r="E22" s="154" t="e">
        <f>IFERROR(VLOOKUP(B22,Sale!$A:$E,5,0),VLOOKUP(B22,Цены!$A:$G,7,0))*D22</f>
        <v>#N/A</v>
      </c>
      <c r="F22" s="155" t="str">
        <f>IFERROR(VLOOKUP(B22,Цены!$A:$D,4,FALSE)," ")</f>
        <v xml:space="preserve"> </v>
      </c>
    </row>
    <row r="23" spans="2:6" ht="25.5" customHeight="1">
      <c r="B23" s="390"/>
      <c r="C23" s="392" t="str">
        <f>IFERROR(VLOOKUP(B23,Цены!$A:$B,2,FALSE),"введите артикул в зеленое поле")</f>
        <v>введите артикул в зеленое поле</v>
      </c>
      <c r="D23" s="287">
        <v>1</v>
      </c>
      <c r="E23" s="154" t="e">
        <f>IFERROR(VLOOKUP(B23,Sale!$A:$E,5,0),VLOOKUP(B23,Цены!$A:$G,7,0))*D23</f>
        <v>#N/A</v>
      </c>
      <c r="F23" s="155" t="str">
        <f>IFERROR(VLOOKUP(B23,Цены!$A:$D,4,FALSE)," ")</f>
        <v xml:space="preserve"> </v>
      </c>
    </row>
    <row r="24" spans="2:6" ht="25.5" customHeight="1">
      <c r="B24" s="390"/>
      <c r="C24" s="392" t="str">
        <f>IFERROR(VLOOKUP(B24,Цены!$A:$B,2,FALSE),"введите артикул в зеленое поле")</f>
        <v>введите артикул в зеленое поле</v>
      </c>
      <c r="D24" s="287">
        <v>1</v>
      </c>
      <c r="E24" s="154" t="e">
        <f>IFERROR(VLOOKUP(B24,Sale!$A:$E,5,0),VLOOKUP(B24,Цены!$A:$G,7,0))*D24</f>
        <v>#N/A</v>
      </c>
      <c r="F24" s="155" t="str">
        <f>IFERROR(VLOOKUP(B24,Цены!$A:$D,4,FALSE)," ")</f>
        <v xml:space="preserve"> </v>
      </c>
    </row>
    <row r="25" spans="2:6" ht="25.5" customHeight="1">
      <c r="B25" s="390"/>
      <c r="C25" s="392" t="str">
        <f>IFERROR(VLOOKUP(B25,Цены!$A:$B,2,FALSE),"введите артикул в зеленое поле")</f>
        <v>введите артикул в зеленое поле</v>
      </c>
      <c r="D25" s="287">
        <v>1</v>
      </c>
      <c r="E25" s="154" t="e">
        <f>IFERROR(VLOOKUP(B25,Sale!$A:$E,5,0),VLOOKUP(B25,Цены!$A:$G,7,0))*D25</f>
        <v>#N/A</v>
      </c>
      <c r="F25" s="155" t="str">
        <f>IFERROR(VLOOKUP(B25,Цены!$A:$D,4,FALSE)," ")</f>
        <v xml:space="preserve"> </v>
      </c>
    </row>
    <row r="26" spans="2:6" ht="25.5" customHeight="1">
      <c r="B26" s="390"/>
      <c r="C26" s="392" t="str">
        <f>IFERROR(VLOOKUP(B26,Цены!$A:$B,2,FALSE),"введите артикул в зеленое поле")</f>
        <v>введите артикул в зеленое поле</v>
      </c>
      <c r="D26" s="287">
        <v>1</v>
      </c>
      <c r="E26" s="154" t="e">
        <f>IFERROR(VLOOKUP(B26,Sale!$A:$E,5,0),VLOOKUP(B26,Цены!$A:$G,7,0))*D26</f>
        <v>#N/A</v>
      </c>
      <c r="F26" s="155" t="str">
        <f>IFERROR(VLOOKUP(B26,Цены!$A:$D,4,FALSE)," ")</f>
        <v xml:space="preserve"> </v>
      </c>
    </row>
    <row r="27" spans="2:6" ht="25.5" customHeight="1">
      <c r="B27" s="390"/>
      <c r="C27" s="392" t="str">
        <f>IFERROR(VLOOKUP(B27,Цены!$A:$B,2,FALSE),"введите артикул в зеленое поле")</f>
        <v>введите артикул в зеленое поле</v>
      </c>
      <c r="D27" s="287">
        <v>1</v>
      </c>
      <c r="E27" s="154" t="e">
        <f>IFERROR(VLOOKUP(B27,Sale!$A:$E,5,0),VLOOKUP(B27,Цены!$A:$G,7,0))*D27</f>
        <v>#N/A</v>
      </c>
      <c r="F27" s="155" t="str">
        <f>IFERROR(VLOOKUP(B27,Цены!$A:$D,4,FALSE)," ")</f>
        <v xml:space="preserve"> </v>
      </c>
    </row>
    <row r="28" spans="2:6" ht="25.5" customHeight="1">
      <c r="B28" s="390"/>
      <c r="C28" s="392" t="str">
        <f>IFERROR(VLOOKUP(B28,Цены!$A:$B,2,FALSE),"введите артикул в зеленое поле")</f>
        <v>введите артикул в зеленое поле</v>
      </c>
      <c r="D28" s="287">
        <v>1</v>
      </c>
      <c r="E28" s="154" t="e">
        <f>IFERROR(VLOOKUP(B28,Sale!$A:$E,5,0),VLOOKUP(B28,Цены!$A:$G,7,0))*D28</f>
        <v>#N/A</v>
      </c>
      <c r="F28" s="155" t="str">
        <f>IFERROR(VLOOKUP(B28,Цены!$A:$D,4,FALSE)," ")</f>
        <v xml:space="preserve"> </v>
      </c>
    </row>
    <row r="29" spans="2:6" ht="25.5" customHeight="1">
      <c r="B29" s="390"/>
      <c r="C29" s="392" t="str">
        <f>IFERROR(VLOOKUP(B29,Цены!$A:$B,2,FALSE),"введите артикул в зеленое поле")</f>
        <v>введите артикул в зеленое поле</v>
      </c>
      <c r="D29" s="287">
        <v>1</v>
      </c>
      <c r="E29" s="154" t="e">
        <f>IFERROR(VLOOKUP(B29,Sale!$A:$E,5,0),VLOOKUP(B29,Цены!$A:$G,7,0))*D29</f>
        <v>#N/A</v>
      </c>
      <c r="F29" s="155" t="str">
        <f>IFERROR(VLOOKUP(B29,Цены!$A:$D,4,FALSE)," ")</f>
        <v xml:space="preserve"> </v>
      </c>
    </row>
    <row r="30" spans="2:6" ht="25.5" customHeight="1">
      <c r="B30" s="390"/>
      <c r="C30" s="392" t="str">
        <f>IFERROR(VLOOKUP(B30,Цены!$A:$B,2,FALSE),"введите артикул в зеленое поле")</f>
        <v>введите артикул в зеленое поле</v>
      </c>
      <c r="D30" s="287">
        <v>1</v>
      </c>
      <c r="E30" s="154" t="e">
        <f>IFERROR(VLOOKUP(B30,Sale!$A:$E,5,0),VLOOKUP(B30,Цены!$A:$G,7,0))*D30</f>
        <v>#N/A</v>
      </c>
      <c r="F30" s="155" t="str">
        <f>IFERROR(VLOOKUP(B30,Цены!$A:$D,4,FALSE)," ")</f>
        <v xml:space="preserve"> </v>
      </c>
    </row>
  </sheetData>
  <sheetProtection sheet="1" objects="1" scenarios="1"/>
  <mergeCells count="3">
    <mergeCell ref="B1:K1"/>
    <mergeCell ref="B5:E5"/>
    <mergeCell ref="F5:F6"/>
  </mergeCells>
  <pageMargins left="0.7" right="0.7" top="0.75" bottom="0.75" header="0.3" footer="0.3"/>
  <pageSetup paperSize="9" orientation="portrait" r:id="rId1"/>
  <ignoredErrors>
    <ignoredError sqref="E8:E12 E13:E15" evalError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sheetPr codeName="Лист6">
    <tabColor rgb="FFFF0000"/>
    <pageSetUpPr fitToPage="1"/>
  </sheetPr>
  <dimension ref="A1:I4190"/>
  <sheetViews>
    <sheetView view="pageBreakPreview" zoomScaleNormal="100" zoomScaleSheetLayoutView="100" workbookViewId="0">
      <pane xSplit="2" ySplit="1" topLeftCell="C4175" activePane="bottomRight" state="frozen"/>
      <selection pane="topRight" activeCell="P1" sqref="P1"/>
      <selection pane="bottomLeft" activeCell="A2" sqref="A2"/>
      <selection pane="bottomRight" activeCell="F10" sqref="F10"/>
    </sheetView>
  </sheetViews>
  <sheetFormatPr defaultColWidth="9.140625" defaultRowHeight="15"/>
  <cols>
    <col min="1" max="1" width="9.28515625" style="198" customWidth="1"/>
    <col min="2" max="2" width="81.28515625" style="6" bestFit="1" customWidth="1"/>
    <col min="3" max="3" width="10.7109375" style="6" customWidth="1"/>
    <col min="4" max="4" width="9.140625" style="6"/>
    <col min="5" max="5" width="11.7109375" style="6" customWidth="1"/>
    <col min="6" max="6" width="12.5703125" style="6" customWidth="1"/>
    <col min="7" max="7" width="9.140625" style="6"/>
    <col min="8" max="8" width="12.5703125" style="6" customWidth="1"/>
    <col min="9" max="9" width="9.140625" style="6" customWidth="1"/>
    <col min="10" max="16384" width="9.140625" style="6"/>
  </cols>
  <sheetData>
    <row r="1" spans="1:9" s="5" customFormat="1" ht="64.5" thickBot="1">
      <c r="A1" s="1" t="s">
        <v>0</v>
      </c>
      <c r="B1" s="3" t="s">
        <v>1</v>
      </c>
      <c r="C1" s="2" t="s">
        <v>2591</v>
      </c>
      <c r="D1" s="2" t="s">
        <v>2</v>
      </c>
      <c r="E1" s="4" t="s">
        <v>2022</v>
      </c>
      <c r="F1" s="4" t="s">
        <v>2023</v>
      </c>
      <c r="G1" s="2" t="s">
        <v>2024</v>
      </c>
      <c r="H1" s="1" t="s">
        <v>2025</v>
      </c>
    </row>
    <row r="2" spans="1:9" s="5" customFormat="1">
      <c r="A2" s="204">
        <v>9071205</v>
      </c>
      <c r="B2" s="488" t="s">
        <v>2034</v>
      </c>
      <c r="C2" s="199"/>
      <c r="D2" s="199">
        <v>200</v>
      </c>
      <c r="E2" s="8">
        <v>445.42</v>
      </c>
      <c r="F2" s="8">
        <f>E2/100*$I$2*Main!$AB$2</f>
        <v>200.43900000000002</v>
      </c>
      <c r="G2" s="12">
        <f>F2*Main!$AB$4</f>
        <v>200.43900000000002</v>
      </c>
      <c r="H2" s="10">
        <f>Main!AA8</f>
        <v>0.5</v>
      </c>
      <c r="I2" s="11">
        <f>1-H2</f>
        <v>0.5</v>
      </c>
    </row>
    <row r="3" spans="1:9" s="5" customFormat="1">
      <c r="A3" s="205">
        <v>9071206</v>
      </c>
      <c r="B3" s="489" t="s">
        <v>3</v>
      </c>
      <c r="C3" s="7"/>
      <c r="D3" s="7">
        <v>200</v>
      </c>
      <c r="E3" s="8">
        <v>474.08</v>
      </c>
      <c r="F3" s="8">
        <f>E3/100*$I$2*Main!$AB$2</f>
        <v>213.33600000000001</v>
      </c>
      <c r="G3" s="12">
        <f>F3*Main!$AB$4</f>
        <v>213.33600000000001</v>
      </c>
      <c r="H3" s="9"/>
    </row>
    <row r="4" spans="1:9" s="5" customFormat="1">
      <c r="A4" s="205">
        <v>9071207</v>
      </c>
      <c r="B4" s="489" t="s">
        <v>4</v>
      </c>
      <c r="C4" s="7"/>
      <c r="D4" s="7">
        <v>200</v>
      </c>
      <c r="E4" s="8">
        <v>502.71</v>
      </c>
      <c r="F4" s="8">
        <f>E4/100*$I$2*Main!$AB$2</f>
        <v>226.21949999999998</v>
      </c>
      <c r="G4" s="12">
        <f>F4*Main!$AB$4</f>
        <v>226.21949999999998</v>
      </c>
      <c r="H4" s="9"/>
    </row>
    <row r="5" spans="1:9" s="5" customFormat="1">
      <c r="A5" s="205">
        <v>9071208</v>
      </c>
      <c r="B5" s="489" t="s">
        <v>5</v>
      </c>
      <c r="C5" s="7"/>
      <c r="D5" s="7">
        <v>200</v>
      </c>
      <c r="E5" s="8">
        <v>469.9</v>
      </c>
      <c r="F5" s="8">
        <f>E5/100*$I$2*Main!$AB$2</f>
        <v>211.45499999999998</v>
      </c>
      <c r="G5" s="12">
        <f>F5*Main!$AB$4</f>
        <v>211.45499999999998</v>
      </c>
      <c r="H5" s="9"/>
    </row>
    <row r="6" spans="1:9" s="203" customFormat="1">
      <c r="A6" s="205">
        <v>9073609</v>
      </c>
      <c r="B6" s="489" t="s">
        <v>4351</v>
      </c>
      <c r="C6" s="7" t="s">
        <v>2057</v>
      </c>
      <c r="D6" s="7">
        <v>50</v>
      </c>
      <c r="E6" s="8">
        <v>514.44000000000005</v>
      </c>
      <c r="F6" s="200">
        <f>E6/100*$I$2*Main!$AB$2</f>
        <v>231.49800000000005</v>
      </c>
      <c r="G6" s="201">
        <f>F6*Main!$AB$4</f>
        <v>231.49800000000005</v>
      </c>
      <c r="H6" s="202"/>
      <c r="I6" s="5"/>
    </row>
    <row r="7" spans="1:9" s="203" customFormat="1">
      <c r="A7" s="205">
        <v>9073610</v>
      </c>
      <c r="B7" s="489" t="s">
        <v>4352</v>
      </c>
      <c r="C7" s="7" t="s">
        <v>2057</v>
      </c>
      <c r="D7" s="7">
        <v>50</v>
      </c>
      <c r="E7" s="8">
        <v>543.08000000000004</v>
      </c>
      <c r="F7" s="200">
        <f>E7/100*$I$2*Main!$AB$2</f>
        <v>244.38600000000002</v>
      </c>
      <c r="G7" s="201">
        <f>F7*Main!$AB$4</f>
        <v>244.38600000000002</v>
      </c>
      <c r="H7" s="202"/>
      <c r="I7" s="5"/>
    </row>
    <row r="8" spans="1:9" s="5" customFormat="1">
      <c r="A8" s="205">
        <v>9073662</v>
      </c>
      <c r="B8" s="489" t="s">
        <v>6</v>
      </c>
      <c r="C8" s="7"/>
      <c r="D8" s="7">
        <v>50</v>
      </c>
      <c r="E8" s="8">
        <v>365.90999999999997</v>
      </c>
      <c r="F8" s="8">
        <f>E8/100*$I$2*Main!$AB$2</f>
        <v>164.65949999999998</v>
      </c>
      <c r="G8" s="12">
        <f>F8*Main!$AB$4</f>
        <v>164.65949999999998</v>
      </c>
      <c r="H8" s="9"/>
    </row>
    <row r="9" spans="1:9" s="5" customFormat="1">
      <c r="A9" s="205">
        <v>9073663</v>
      </c>
      <c r="B9" s="489" t="s">
        <v>7</v>
      </c>
      <c r="C9" s="7"/>
      <c r="D9" s="7">
        <v>50</v>
      </c>
      <c r="E9" s="8">
        <v>394.52</v>
      </c>
      <c r="F9" s="8">
        <f>E9/100*$I$2*Main!$AB$2</f>
        <v>177.53399999999999</v>
      </c>
      <c r="G9" s="12">
        <f>F9*Main!$AB$4</f>
        <v>177.53399999999999</v>
      </c>
      <c r="H9" s="9"/>
    </row>
    <row r="10" spans="1:9" s="5" customFormat="1">
      <c r="A10" s="205">
        <v>9073664</v>
      </c>
      <c r="B10" s="489" t="s">
        <v>8</v>
      </c>
      <c r="C10" s="7"/>
      <c r="D10" s="7">
        <v>50</v>
      </c>
      <c r="E10" s="8">
        <v>423.17</v>
      </c>
      <c r="F10" s="8">
        <f>E10/100*$I$2*Main!$AB$2</f>
        <v>190.4265</v>
      </c>
      <c r="G10" s="12">
        <f>F10*Main!$AB$4</f>
        <v>190.4265</v>
      </c>
      <c r="H10" s="9"/>
    </row>
    <row r="11" spans="1:9" s="5" customFormat="1">
      <c r="A11" s="205">
        <v>9090260</v>
      </c>
      <c r="B11" s="489" t="s">
        <v>9</v>
      </c>
      <c r="C11" s="7"/>
      <c r="D11" s="7">
        <v>200</v>
      </c>
      <c r="E11" s="8">
        <v>493.15999999999997</v>
      </c>
      <c r="F11" s="8">
        <f>E11/100*$I$2*Main!$AB$2</f>
        <v>221.92199999999997</v>
      </c>
      <c r="G11" s="12">
        <f>F11*Main!$AB$4</f>
        <v>221.92199999999997</v>
      </c>
      <c r="H11" s="9"/>
    </row>
    <row r="12" spans="1:9" s="5" customFormat="1">
      <c r="A12" s="205">
        <v>9090270</v>
      </c>
      <c r="B12" s="489" t="s">
        <v>10</v>
      </c>
      <c r="C12" s="7"/>
      <c r="D12" s="7">
        <v>200</v>
      </c>
      <c r="E12" s="8">
        <v>521.80999999999995</v>
      </c>
      <c r="F12" s="8">
        <f>E12/100*$I$2*Main!$AB$2</f>
        <v>234.81449999999998</v>
      </c>
      <c r="G12" s="12">
        <f>F12*Main!$AB$4</f>
        <v>234.81449999999998</v>
      </c>
      <c r="H12" s="9"/>
    </row>
    <row r="13" spans="1:9" s="5" customFormat="1">
      <c r="A13" s="205">
        <v>9090280</v>
      </c>
      <c r="B13" s="489" t="s">
        <v>11</v>
      </c>
      <c r="C13" s="7"/>
      <c r="D13" s="7">
        <v>200</v>
      </c>
      <c r="E13" s="8">
        <v>550.41999999999996</v>
      </c>
      <c r="F13" s="8">
        <f>E13/100*$I$2*Main!$AB$2</f>
        <v>247.68899999999999</v>
      </c>
      <c r="G13" s="12">
        <f>F13*Main!$AB$4</f>
        <v>247.68899999999999</v>
      </c>
      <c r="H13" s="9"/>
    </row>
    <row r="14" spans="1:9" s="5" customFormat="1">
      <c r="A14" s="205">
        <v>9090261</v>
      </c>
      <c r="B14" s="489" t="s">
        <v>12</v>
      </c>
      <c r="C14" s="7"/>
      <c r="D14" s="7">
        <v>200</v>
      </c>
      <c r="E14" s="8">
        <v>517.64</v>
      </c>
      <c r="F14" s="8">
        <f>E14/100*$I$2*Main!$AB$2</f>
        <v>232.93800000000002</v>
      </c>
      <c r="G14" s="12">
        <f>F14*Main!$AB$4</f>
        <v>232.93800000000002</v>
      </c>
      <c r="H14" s="9"/>
    </row>
    <row r="15" spans="1:9" s="203" customFormat="1">
      <c r="A15" s="205">
        <v>9091411</v>
      </c>
      <c r="B15" s="489" t="s">
        <v>4353</v>
      </c>
      <c r="C15" s="7" t="s">
        <v>2057</v>
      </c>
      <c r="D15" s="7">
        <v>50</v>
      </c>
      <c r="E15" s="8">
        <v>562.17999999999995</v>
      </c>
      <c r="F15" s="200">
        <f>E15/100*$I$2*Main!$AB$2</f>
        <v>252.98099999999997</v>
      </c>
      <c r="G15" s="201">
        <f>F15*Main!$AB$4</f>
        <v>252.98099999999997</v>
      </c>
      <c r="H15" s="202"/>
      <c r="I15" s="5"/>
    </row>
    <row r="16" spans="1:9" s="203" customFormat="1">
      <c r="A16" s="205">
        <v>9091421</v>
      </c>
      <c r="B16" s="489" t="s">
        <v>4354</v>
      </c>
      <c r="C16" s="7" t="s">
        <v>2057</v>
      </c>
      <c r="D16" s="7">
        <v>50</v>
      </c>
      <c r="E16" s="8">
        <v>590.79</v>
      </c>
      <c r="F16" s="200">
        <f>E16/100*$I$2*Main!$AB$2</f>
        <v>265.85550000000001</v>
      </c>
      <c r="G16" s="201">
        <f>F16*Main!$AB$4</f>
        <v>265.85550000000001</v>
      </c>
      <c r="H16" s="202"/>
      <c r="I16" s="5"/>
    </row>
    <row r="17" spans="1:9" s="5" customFormat="1">
      <c r="A17" s="205">
        <v>9091580</v>
      </c>
      <c r="B17" s="489" t="s">
        <v>13</v>
      </c>
      <c r="C17" s="7"/>
      <c r="D17" s="7">
        <v>50</v>
      </c>
      <c r="E17" s="8">
        <v>413.62</v>
      </c>
      <c r="F17" s="8">
        <f>E17/100*$I$2*Main!$AB$2</f>
        <v>186.12899999999999</v>
      </c>
      <c r="G17" s="12">
        <f>F17*Main!$AB$4</f>
        <v>186.12899999999999</v>
      </c>
      <c r="H17" s="9"/>
    </row>
    <row r="18" spans="1:9" s="203" customFormat="1">
      <c r="A18" s="205">
        <v>9091590</v>
      </c>
      <c r="B18" s="489" t="s">
        <v>4355</v>
      </c>
      <c r="C18" s="7" t="s">
        <v>2057</v>
      </c>
      <c r="D18" s="7">
        <v>50</v>
      </c>
      <c r="E18" s="8">
        <v>442.25</v>
      </c>
      <c r="F18" s="200">
        <f>E18/100*$I$2*Main!$AB$2</f>
        <v>199.01250000000002</v>
      </c>
      <c r="G18" s="201">
        <f>F18*Main!$AB$4</f>
        <v>199.01250000000002</v>
      </c>
      <c r="H18" s="202"/>
      <c r="I18" s="5"/>
    </row>
    <row r="19" spans="1:9" s="203" customFormat="1">
      <c r="A19" s="205">
        <v>9091600</v>
      </c>
      <c r="B19" s="489" t="s">
        <v>4356</v>
      </c>
      <c r="C19" s="7" t="s">
        <v>2057</v>
      </c>
      <c r="D19" s="7">
        <v>50</v>
      </c>
      <c r="E19" s="8">
        <v>470.88</v>
      </c>
      <c r="F19" s="200">
        <f>E19/100*$I$2*Main!$AB$2</f>
        <v>211.89600000000002</v>
      </c>
      <c r="G19" s="201">
        <f>F19*Main!$AB$4</f>
        <v>211.89600000000002</v>
      </c>
      <c r="H19" s="202"/>
      <c r="I19" s="5"/>
    </row>
    <row r="20" spans="1:9" s="5" customFormat="1">
      <c r="A20" s="205">
        <v>9094270</v>
      </c>
      <c r="B20" s="489" t="s">
        <v>14</v>
      </c>
      <c r="C20" s="7"/>
      <c r="D20" s="7">
        <v>50</v>
      </c>
      <c r="E20" s="8">
        <v>636.31999999999994</v>
      </c>
      <c r="F20" s="8">
        <f>E20/100*$I$2*Main!$AB$2</f>
        <v>286.34399999999994</v>
      </c>
      <c r="G20" s="12">
        <f>F20*Main!$AB$4</f>
        <v>286.34399999999994</v>
      </c>
      <c r="H20" s="9"/>
    </row>
    <row r="21" spans="1:9" s="5" customFormat="1">
      <c r="A21" s="205">
        <v>9094280</v>
      </c>
      <c r="B21" s="489" t="s">
        <v>15</v>
      </c>
      <c r="C21" s="7"/>
      <c r="D21" s="7">
        <v>50</v>
      </c>
      <c r="E21" s="8">
        <v>664.95</v>
      </c>
      <c r="F21" s="8">
        <f>E21/100*$I$2*Main!$AB$2</f>
        <v>299.22750000000002</v>
      </c>
      <c r="G21" s="12">
        <f>F21*Main!$AB$4</f>
        <v>299.22750000000002</v>
      </c>
      <c r="H21" s="9"/>
    </row>
    <row r="22" spans="1:9" s="5" customFormat="1">
      <c r="A22" s="205">
        <v>9094290</v>
      </c>
      <c r="B22" s="489" t="s">
        <v>16</v>
      </c>
      <c r="C22" s="7"/>
      <c r="D22" s="7">
        <v>50</v>
      </c>
      <c r="E22" s="8">
        <v>693.58</v>
      </c>
      <c r="F22" s="8">
        <f>E22/100*$I$2*Main!$AB$2</f>
        <v>312.11099999999999</v>
      </c>
      <c r="G22" s="12">
        <f>F22*Main!$AB$4</f>
        <v>312.11099999999999</v>
      </c>
      <c r="H22" s="9"/>
    </row>
    <row r="23" spans="1:9" s="5" customFormat="1">
      <c r="A23" s="205">
        <v>9094271</v>
      </c>
      <c r="B23" s="489" t="s">
        <v>17</v>
      </c>
      <c r="C23" s="7"/>
      <c r="D23" s="7">
        <v>50</v>
      </c>
      <c r="E23" s="8">
        <v>660.8</v>
      </c>
      <c r="F23" s="8">
        <f>E23/100*$I$2*Main!$AB$2</f>
        <v>297.35999999999996</v>
      </c>
      <c r="G23" s="12">
        <f>F23*Main!$AB$4</f>
        <v>297.35999999999996</v>
      </c>
      <c r="H23" s="9"/>
    </row>
    <row r="24" spans="1:9" s="203" customFormat="1">
      <c r="A24" s="205">
        <v>9094281</v>
      </c>
      <c r="B24" s="489" t="s">
        <v>4357</v>
      </c>
      <c r="C24" s="7" t="s">
        <v>2057</v>
      </c>
      <c r="D24" s="7">
        <v>50</v>
      </c>
      <c r="E24" s="8">
        <v>689.43</v>
      </c>
      <c r="F24" s="200">
        <f>E24/100*$I$2*Main!$AB$2</f>
        <v>310.24349999999998</v>
      </c>
      <c r="G24" s="201">
        <f>F24*Main!$AB$4</f>
        <v>310.24349999999998</v>
      </c>
      <c r="H24" s="202"/>
      <c r="I24" s="5"/>
    </row>
    <row r="25" spans="1:9" s="203" customFormat="1">
      <c r="A25" s="205">
        <v>9094291</v>
      </c>
      <c r="B25" s="489" t="s">
        <v>4358</v>
      </c>
      <c r="C25" s="7" t="s">
        <v>2057</v>
      </c>
      <c r="D25" s="7">
        <v>50</v>
      </c>
      <c r="E25" s="8">
        <v>718.06</v>
      </c>
      <c r="F25" s="200">
        <f>E25/100*$I$2*Main!$AB$2</f>
        <v>323.12699999999995</v>
      </c>
      <c r="G25" s="201">
        <f>F25*Main!$AB$4</f>
        <v>323.12699999999995</v>
      </c>
      <c r="H25" s="202"/>
      <c r="I25" s="5"/>
    </row>
    <row r="26" spans="1:9" s="203" customFormat="1">
      <c r="A26" s="205">
        <v>9094450</v>
      </c>
      <c r="B26" s="489" t="s">
        <v>4359</v>
      </c>
      <c r="C26" s="7" t="s">
        <v>2057</v>
      </c>
      <c r="D26" s="7">
        <v>50</v>
      </c>
      <c r="E26" s="8">
        <v>540.87</v>
      </c>
      <c r="F26" s="200">
        <f>E26/100*$I$2*Main!$AB$2</f>
        <v>243.39149999999998</v>
      </c>
      <c r="G26" s="201">
        <f>F26*Main!$AB$4</f>
        <v>243.39149999999998</v>
      </c>
      <c r="H26" s="202"/>
      <c r="I26" s="5"/>
    </row>
    <row r="27" spans="1:9" s="203" customFormat="1">
      <c r="A27" s="205">
        <v>9094460</v>
      </c>
      <c r="B27" s="489" t="s">
        <v>4360</v>
      </c>
      <c r="C27" s="7" t="s">
        <v>2057</v>
      </c>
      <c r="D27" s="7">
        <v>50</v>
      </c>
      <c r="E27" s="8">
        <v>569.5</v>
      </c>
      <c r="F27" s="200">
        <f>E27/100*$I$2*Main!$AB$2</f>
        <v>256.27500000000003</v>
      </c>
      <c r="G27" s="201">
        <f>F27*Main!$AB$4</f>
        <v>256.27500000000003</v>
      </c>
      <c r="H27" s="202"/>
      <c r="I27" s="5"/>
    </row>
    <row r="28" spans="1:9" s="203" customFormat="1">
      <c r="A28" s="205">
        <v>9094470</v>
      </c>
      <c r="B28" s="489" t="s">
        <v>4361</v>
      </c>
      <c r="C28" s="7" t="s">
        <v>2057</v>
      </c>
      <c r="D28" s="7">
        <v>50</v>
      </c>
      <c r="E28" s="8">
        <v>598.16</v>
      </c>
      <c r="F28" s="200">
        <f>E28/100*$I$2*Main!$AB$2</f>
        <v>269.17199999999997</v>
      </c>
      <c r="G28" s="201">
        <f>F28*Main!$AB$4</f>
        <v>269.17199999999997</v>
      </c>
      <c r="H28" s="202"/>
      <c r="I28" s="5"/>
    </row>
    <row r="29" spans="1:9" s="5" customFormat="1">
      <c r="A29" s="205">
        <v>9099540</v>
      </c>
      <c r="B29" s="489" t="s">
        <v>18</v>
      </c>
      <c r="C29" s="7"/>
      <c r="D29" s="7">
        <v>50</v>
      </c>
      <c r="E29" s="8">
        <v>986.28</v>
      </c>
      <c r="F29" s="8">
        <f>E29/100*$I$2*Main!$AB$2</f>
        <v>443.82600000000002</v>
      </c>
      <c r="G29" s="12">
        <f>F29*Main!$AB$4</f>
        <v>443.82600000000002</v>
      </c>
      <c r="H29" s="9"/>
    </row>
    <row r="30" spans="1:9" s="5" customFormat="1">
      <c r="A30" s="205">
        <v>9099550</v>
      </c>
      <c r="B30" s="489" t="s">
        <v>19</v>
      </c>
      <c r="C30" s="7"/>
      <c r="D30" s="7">
        <v>50</v>
      </c>
      <c r="E30" s="8">
        <v>1014.92</v>
      </c>
      <c r="F30" s="8">
        <f>E30/100*$I$2*Main!$AB$2</f>
        <v>456.714</v>
      </c>
      <c r="G30" s="12">
        <f>F30*Main!$AB$4</f>
        <v>456.714</v>
      </c>
      <c r="H30" s="9"/>
    </row>
    <row r="31" spans="1:9" s="5" customFormat="1">
      <c r="A31" s="205">
        <v>9099541</v>
      </c>
      <c r="B31" s="489" t="s">
        <v>20</v>
      </c>
      <c r="C31" s="7"/>
      <c r="D31" s="7">
        <v>50</v>
      </c>
      <c r="E31" s="8">
        <v>1010.74</v>
      </c>
      <c r="F31" s="8">
        <f>E31/100*$I$2*Main!$AB$2</f>
        <v>454.83300000000003</v>
      </c>
      <c r="G31" s="12">
        <f>F31*Main!$AB$4</f>
        <v>454.83300000000003</v>
      </c>
      <c r="H31" s="9"/>
    </row>
    <row r="32" spans="1:9" s="203" customFormat="1">
      <c r="A32" s="205">
        <v>9099551</v>
      </c>
      <c r="B32" s="489" t="s">
        <v>4362</v>
      </c>
      <c r="C32" s="7" t="s">
        <v>2057</v>
      </c>
      <c r="D32" s="7">
        <v>50</v>
      </c>
      <c r="E32" s="8">
        <v>1039.4000000000001</v>
      </c>
      <c r="F32" s="200">
        <f>E32/100*$I$2*Main!$AB$2</f>
        <v>467.73</v>
      </c>
      <c r="G32" s="201">
        <f>F32*Main!$AB$4</f>
        <v>467.73</v>
      </c>
      <c r="H32" s="202"/>
      <c r="I32" s="5"/>
    </row>
    <row r="33" spans="1:9" s="5" customFormat="1">
      <c r="A33" s="205">
        <v>9088016</v>
      </c>
      <c r="B33" s="489" t="s">
        <v>21</v>
      </c>
      <c r="C33" s="7"/>
      <c r="D33" s="7">
        <v>50</v>
      </c>
      <c r="E33" s="8">
        <v>977.56999999999994</v>
      </c>
      <c r="F33" s="8">
        <f>E33/100*$I$2*Main!$AB$2</f>
        <v>439.90649999999994</v>
      </c>
      <c r="G33" s="12">
        <f>F33*Main!$AB$4</f>
        <v>439.90649999999994</v>
      </c>
      <c r="H33" s="9"/>
    </row>
    <row r="34" spans="1:9" s="5" customFormat="1">
      <c r="A34" s="205">
        <v>9088017</v>
      </c>
      <c r="B34" s="489" t="s">
        <v>22</v>
      </c>
      <c r="C34" s="7"/>
      <c r="D34" s="7">
        <v>50</v>
      </c>
      <c r="E34" s="8">
        <v>977.56999999999994</v>
      </c>
      <c r="F34" s="8">
        <f>E34/100*$I$2*Main!$AB$2</f>
        <v>439.90649999999994</v>
      </c>
      <c r="G34" s="12">
        <f>F34*Main!$AB$4</f>
        <v>439.90649999999994</v>
      </c>
      <c r="H34" s="9"/>
    </row>
    <row r="35" spans="1:9" s="5" customFormat="1">
      <c r="A35" s="205">
        <v>9088034</v>
      </c>
      <c r="B35" s="489" t="s">
        <v>23</v>
      </c>
      <c r="C35" s="7"/>
      <c r="D35" s="7">
        <v>50</v>
      </c>
      <c r="E35" s="8">
        <v>1002.63</v>
      </c>
      <c r="F35" s="8">
        <f>E35/100*$I$2*Main!$AB$2</f>
        <v>451.18349999999998</v>
      </c>
      <c r="G35" s="12">
        <f>F35*Main!$AB$4</f>
        <v>451.18349999999998</v>
      </c>
      <c r="H35" s="9"/>
    </row>
    <row r="36" spans="1:9" s="203" customFormat="1">
      <c r="A36" s="205">
        <v>9088035</v>
      </c>
      <c r="B36" s="489" t="s">
        <v>4363</v>
      </c>
      <c r="C36" s="7" t="s">
        <v>2057</v>
      </c>
      <c r="D36" s="7">
        <v>50</v>
      </c>
      <c r="E36" s="8">
        <v>1002.63</v>
      </c>
      <c r="F36" s="200">
        <f>E36/100*$I$2*Main!$AB$2</f>
        <v>451.18349999999998</v>
      </c>
      <c r="G36" s="201">
        <f>F36*Main!$AB$4</f>
        <v>451.18349999999998</v>
      </c>
      <c r="H36" s="202"/>
      <c r="I36" s="5"/>
    </row>
    <row r="37" spans="1:9" s="5" customFormat="1">
      <c r="A37" s="205">
        <v>9088176</v>
      </c>
      <c r="B37" s="489" t="s">
        <v>24</v>
      </c>
      <c r="C37" s="7"/>
      <c r="D37" s="7">
        <v>50</v>
      </c>
      <c r="E37" s="8">
        <v>879.8</v>
      </c>
      <c r="F37" s="8">
        <f>E37/100*$I$2*Main!$AB$2</f>
        <v>395.91</v>
      </c>
      <c r="G37" s="12">
        <f>F37*Main!$AB$4</f>
        <v>395.91</v>
      </c>
      <c r="H37" s="9"/>
    </row>
    <row r="38" spans="1:9" s="203" customFormat="1">
      <c r="A38" s="205">
        <v>9088177</v>
      </c>
      <c r="B38" s="489" t="s">
        <v>4364</v>
      </c>
      <c r="C38" s="7" t="s">
        <v>2057</v>
      </c>
      <c r="D38" s="7">
        <v>50</v>
      </c>
      <c r="E38" s="8">
        <v>923.81</v>
      </c>
      <c r="F38" s="200">
        <f>E38/100*$I$2*Main!$AB$2</f>
        <v>415.71449999999999</v>
      </c>
      <c r="G38" s="201">
        <f>F38*Main!$AB$4</f>
        <v>415.71449999999999</v>
      </c>
      <c r="H38" s="202"/>
      <c r="I38" s="5"/>
    </row>
    <row r="39" spans="1:9" s="5" customFormat="1">
      <c r="A39" s="205">
        <v>9088019</v>
      </c>
      <c r="B39" s="489" t="s">
        <v>25</v>
      </c>
      <c r="C39" s="7"/>
      <c r="D39" s="7">
        <v>50</v>
      </c>
      <c r="E39" s="8">
        <v>977.56999999999994</v>
      </c>
      <c r="F39" s="8">
        <f>E39/100*$I$2*Main!$AB$2</f>
        <v>439.90649999999994</v>
      </c>
      <c r="G39" s="12">
        <f>F39*Main!$AB$4</f>
        <v>439.90649999999994</v>
      </c>
      <c r="H39" s="9"/>
    </row>
    <row r="40" spans="1:9" s="5" customFormat="1">
      <c r="A40" s="205">
        <v>9088020</v>
      </c>
      <c r="B40" s="489" t="s">
        <v>26</v>
      </c>
      <c r="C40" s="7"/>
      <c r="D40" s="7">
        <v>50</v>
      </c>
      <c r="E40" s="8">
        <v>977.56999999999994</v>
      </c>
      <c r="F40" s="8">
        <f>E40/100*$I$2*Main!$AB$2</f>
        <v>439.90649999999994</v>
      </c>
      <c r="G40" s="12">
        <f>F40*Main!$AB$4</f>
        <v>439.90649999999994</v>
      </c>
      <c r="H40" s="9"/>
    </row>
    <row r="41" spans="1:9" s="5" customFormat="1">
      <c r="A41" s="205">
        <v>9088037</v>
      </c>
      <c r="B41" s="489" t="s">
        <v>27</v>
      </c>
      <c r="C41" s="7"/>
      <c r="D41" s="7">
        <v>50</v>
      </c>
      <c r="E41" s="8">
        <v>1002.63</v>
      </c>
      <c r="F41" s="8">
        <f>E41/100*$I$2*Main!$AB$2</f>
        <v>451.18349999999998</v>
      </c>
      <c r="G41" s="12">
        <f>F41*Main!$AB$4</f>
        <v>451.18349999999998</v>
      </c>
      <c r="H41" s="9"/>
    </row>
    <row r="42" spans="1:9" s="203" customFormat="1">
      <c r="A42" s="205">
        <v>9088038</v>
      </c>
      <c r="B42" s="489" t="s">
        <v>4365</v>
      </c>
      <c r="C42" s="7" t="s">
        <v>2057</v>
      </c>
      <c r="D42" s="7">
        <v>50</v>
      </c>
      <c r="E42" s="8">
        <v>1002.63</v>
      </c>
      <c r="F42" s="200">
        <f>E42/100*$I$2*Main!$AB$2</f>
        <v>451.18349999999998</v>
      </c>
      <c r="G42" s="201">
        <f>F42*Main!$AB$4</f>
        <v>451.18349999999998</v>
      </c>
      <c r="H42" s="202"/>
      <c r="I42" s="5"/>
    </row>
    <row r="43" spans="1:9" s="5" customFormat="1">
      <c r="A43" s="205">
        <v>9088179</v>
      </c>
      <c r="B43" s="489" t="s">
        <v>28</v>
      </c>
      <c r="C43" s="7"/>
      <c r="D43" s="7">
        <v>50</v>
      </c>
      <c r="E43" s="8">
        <v>879.8</v>
      </c>
      <c r="F43" s="8">
        <f>E43/100*$I$2*Main!$AB$2</f>
        <v>395.91</v>
      </c>
      <c r="G43" s="12">
        <f>F43*Main!$AB$4</f>
        <v>395.91</v>
      </c>
      <c r="H43" s="9"/>
    </row>
    <row r="44" spans="1:9" s="5" customFormat="1">
      <c r="A44" s="205">
        <v>9088180</v>
      </c>
      <c r="B44" s="489" t="s">
        <v>29</v>
      </c>
      <c r="C44" s="7"/>
      <c r="D44" s="7">
        <v>50</v>
      </c>
      <c r="E44" s="8">
        <v>923.81</v>
      </c>
      <c r="F44" s="8">
        <f>E44/100*$I$2*Main!$AB$2</f>
        <v>415.71449999999999</v>
      </c>
      <c r="G44" s="12">
        <f>F44*Main!$AB$4</f>
        <v>415.71449999999999</v>
      </c>
      <c r="H44" s="9"/>
    </row>
    <row r="45" spans="1:9" s="5" customFormat="1">
      <c r="A45" s="205">
        <v>9088021</v>
      </c>
      <c r="B45" s="489" t="s">
        <v>30</v>
      </c>
      <c r="C45" s="7"/>
      <c r="D45" s="7">
        <v>50</v>
      </c>
      <c r="E45" s="8">
        <v>977.56999999999994</v>
      </c>
      <c r="F45" s="8">
        <f>E45/100*$I$2*Main!$AB$2</f>
        <v>439.90649999999994</v>
      </c>
      <c r="G45" s="12">
        <f>F45*Main!$AB$4</f>
        <v>439.90649999999994</v>
      </c>
      <c r="H45" s="9"/>
    </row>
    <row r="46" spans="1:9" s="5" customFormat="1">
      <c r="A46" s="205">
        <v>9088039</v>
      </c>
      <c r="B46" s="489" t="s">
        <v>31</v>
      </c>
      <c r="C46" s="7"/>
      <c r="D46" s="7">
        <v>50</v>
      </c>
      <c r="E46" s="8">
        <v>1002.63</v>
      </c>
      <c r="F46" s="8">
        <f>E46/100*$I$2*Main!$AB$2</f>
        <v>451.18349999999998</v>
      </c>
      <c r="G46" s="12">
        <f>F46*Main!$AB$4</f>
        <v>451.18349999999998</v>
      </c>
      <c r="H46" s="9"/>
    </row>
    <row r="47" spans="1:9" s="5" customFormat="1">
      <c r="A47" s="205">
        <v>9088181</v>
      </c>
      <c r="B47" s="489" t="s">
        <v>32</v>
      </c>
      <c r="C47" s="7"/>
      <c r="D47" s="7">
        <v>50</v>
      </c>
      <c r="E47" s="8">
        <v>879.8</v>
      </c>
      <c r="F47" s="8">
        <f>E47/100*$I$2*Main!$AB$2</f>
        <v>395.91</v>
      </c>
      <c r="G47" s="12">
        <f>F47*Main!$AB$4</f>
        <v>395.91</v>
      </c>
      <c r="H47" s="9"/>
    </row>
    <row r="48" spans="1:9" s="5" customFormat="1">
      <c r="A48" s="205">
        <v>9072524</v>
      </c>
      <c r="B48" s="489" t="s">
        <v>33</v>
      </c>
      <c r="C48" s="7"/>
      <c r="D48" s="7">
        <v>50</v>
      </c>
      <c r="E48" s="8">
        <v>636.31999999999994</v>
      </c>
      <c r="F48" s="8">
        <f>E48/100*$I$2*Main!$AB$2</f>
        <v>286.34399999999994</v>
      </c>
      <c r="G48" s="12">
        <f>F48*Main!$AB$4</f>
        <v>286.34399999999994</v>
      </c>
      <c r="H48" s="9"/>
    </row>
    <row r="49" spans="1:9" s="203" customFormat="1">
      <c r="A49" s="205">
        <v>9072525</v>
      </c>
      <c r="B49" s="489" t="s">
        <v>4366</v>
      </c>
      <c r="C49" s="7" t="s">
        <v>2057</v>
      </c>
      <c r="D49" s="7">
        <v>50</v>
      </c>
      <c r="E49" s="8">
        <v>664.95</v>
      </c>
      <c r="F49" s="200">
        <f>E49/100*$I$2*Main!$AB$2</f>
        <v>299.22750000000002</v>
      </c>
      <c r="G49" s="201">
        <f>F49*Main!$AB$4</f>
        <v>299.22750000000002</v>
      </c>
      <c r="H49" s="202"/>
      <c r="I49" s="5"/>
    </row>
    <row r="50" spans="1:9" s="5" customFormat="1">
      <c r="A50" s="205">
        <v>9072526</v>
      </c>
      <c r="B50" s="489" t="s">
        <v>34</v>
      </c>
      <c r="C50" s="7"/>
      <c r="D50" s="7">
        <v>50</v>
      </c>
      <c r="E50" s="8">
        <v>693.58</v>
      </c>
      <c r="F50" s="8">
        <f>E50/100*$I$2*Main!$AB$2</f>
        <v>312.11099999999999</v>
      </c>
      <c r="G50" s="12">
        <f>F50*Main!$AB$4</f>
        <v>312.11099999999999</v>
      </c>
      <c r="H50" s="9"/>
    </row>
    <row r="51" spans="1:9" s="5" customFormat="1">
      <c r="A51" s="205">
        <v>9090109</v>
      </c>
      <c r="B51" s="489" t="s">
        <v>35</v>
      </c>
      <c r="C51" s="7"/>
      <c r="D51" s="7">
        <v>50</v>
      </c>
      <c r="E51" s="8">
        <v>656.16</v>
      </c>
      <c r="F51" s="8">
        <f>E51/100*$I$2*Main!$AB$2</f>
        <v>295.27199999999999</v>
      </c>
      <c r="G51" s="12">
        <f>F51*Main!$AB$4</f>
        <v>295.27199999999999</v>
      </c>
      <c r="H51" s="9"/>
    </row>
    <row r="52" spans="1:9" s="5" customFormat="1">
      <c r="A52" s="205">
        <v>9090110</v>
      </c>
      <c r="B52" s="489" t="s">
        <v>36</v>
      </c>
      <c r="C52" s="7"/>
      <c r="D52" s="7">
        <v>50</v>
      </c>
      <c r="E52" s="8">
        <v>678.46</v>
      </c>
      <c r="F52" s="8">
        <f>E52/100*$I$2*Main!$AB$2</f>
        <v>305.30700000000002</v>
      </c>
      <c r="G52" s="12">
        <f>F52*Main!$AB$4</f>
        <v>305.30700000000002</v>
      </c>
      <c r="H52" s="9"/>
    </row>
    <row r="53" spans="1:9" s="5" customFormat="1">
      <c r="A53" s="205">
        <v>9091738</v>
      </c>
      <c r="B53" s="489" t="s">
        <v>101</v>
      </c>
      <c r="C53" s="7"/>
      <c r="D53" s="7">
        <v>50</v>
      </c>
      <c r="E53" s="8">
        <v>534.51</v>
      </c>
      <c r="F53" s="8">
        <f>E53/100*$I$2*Main!$AB$2</f>
        <v>240.52949999999998</v>
      </c>
      <c r="G53" s="12">
        <f>F53*Main!$AB$4</f>
        <v>240.52949999999998</v>
      </c>
      <c r="H53" s="9"/>
    </row>
    <row r="54" spans="1:9" s="5" customFormat="1">
      <c r="A54" s="205">
        <v>9091739</v>
      </c>
      <c r="B54" s="489" t="s">
        <v>102</v>
      </c>
      <c r="C54" s="7"/>
      <c r="D54" s="7">
        <v>50</v>
      </c>
      <c r="E54" s="8">
        <v>568.88</v>
      </c>
      <c r="F54" s="8">
        <f>E54/100*$I$2*Main!$AB$2</f>
        <v>255.99599999999998</v>
      </c>
      <c r="G54" s="12">
        <f>F54*Main!$AB$4</f>
        <v>255.99599999999998</v>
      </c>
      <c r="H54" s="9"/>
    </row>
    <row r="55" spans="1:9" s="5" customFormat="1">
      <c r="A55" s="205">
        <v>9091740</v>
      </c>
      <c r="B55" s="489" t="s">
        <v>103</v>
      </c>
      <c r="C55" s="7"/>
      <c r="D55" s="7">
        <v>50</v>
      </c>
      <c r="E55" s="8">
        <v>603.22</v>
      </c>
      <c r="F55" s="8">
        <f>E55/100*$I$2*Main!$AB$2</f>
        <v>271.44900000000001</v>
      </c>
      <c r="G55" s="12">
        <f>F55*Main!$AB$4</f>
        <v>271.44900000000001</v>
      </c>
      <c r="H55" s="9"/>
    </row>
    <row r="56" spans="1:9" s="5" customFormat="1">
      <c r="A56" s="205">
        <v>9091741</v>
      </c>
      <c r="B56" s="489" t="s">
        <v>104</v>
      </c>
      <c r="C56" s="7"/>
      <c r="D56" s="7">
        <v>50</v>
      </c>
      <c r="E56" s="8">
        <v>445.18</v>
      </c>
      <c r="F56" s="8">
        <f>E56/100*$I$2*Main!$AB$2</f>
        <v>200.33100000000002</v>
      </c>
      <c r="G56" s="12">
        <f>F56*Main!$AB$4</f>
        <v>200.33100000000002</v>
      </c>
      <c r="H56" s="9"/>
    </row>
    <row r="57" spans="1:9" s="203" customFormat="1">
      <c r="A57" s="205">
        <v>9091742</v>
      </c>
      <c r="B57" s="489" t="s">
        <v>4367</v>
      </c>
      <c r="C57" s="7" t="s">
        <v>2057</v>
      </c>
      <c r="D57" s="7">
        <v>50</v>
      </c>
      <c r="E57" s="8">
        <v>481.59</v>
      </c>
      <c r="F57" s="200">
        <f>E57/100*$I$2*Main!$AB$2</f>
        <v>216.71549999999999</v>
      </c>
      <c r="G57" s="201">
        <f>F57*Main!$AB$4</f>
        <v>216.71549999999999</v>
      </c>
      <c r="H57" s="202"/>
      <c r="I57" s="5"/>
    </row>
    <row r="58" spans="1:9" s="5" customFormat="1">
      <c r="A58" s="205">
        <v>9091743</v>
      </c>
      <c r="B58" s="489" t="s">
        <v>105</v>
      </c>
      <c r="C58" s="7"/>
      <c r="D58" s="7">
        <v>50</v>
      </c>
      <c r="E58" s="8">
        <v>518.02</v>
      </c>
      <c r="F58" s="8">
        <f>E58/100*$I$2*Main!$AB$2</f>
        <v>233.10900000000001</v>
      </c>
      <c r="G58" s="12">
        <f>F58*Main!$AB$4</f>
        <v>233.10900000000001</v>
      </c>
      <c r="H58" s="9"/>
    </row>
    <row r="59" spans="1:9" s="5" customFormat="1">
      <c r="A59" s="205">
        <v>9091753</v>
      </c>
      <c r="B59" s="489" t="s">
        <v>106</v>
      </c>
      <c r="C59" s="7"/>
      <c r="D59" s="7">
        <v>50</v>
      </c>
      <c r="E59" s="8">
        <v>591.77</v>
      </c>
      <c r="F59" s="8">
        <f>E59/100*$I$2*Main!$AB$2</f>
        <v>266.29649999999998</v>
      </c>
      <c r="G59" s="12">
        <f>F59*Main!$AB$4</f>
        <v>266.29649999999998</v>
      </c>
      <c r="H59" s="9"/>
    </row>
    <row r="60" spans="1:9" s="203" customFormat="1">
      <c r="A60" s="205">
        <v>9091755</v>
      </c>
      <c r="B60" s="489" t="s">
        <v>4368</v>
      </c>
      <c r="C60" s="7" t="s">
        <v>2057</v>
      </c>
      <c r="D60" s="7">
        <v>50</v>
      </c>
      <c r="E60" s="8">
        <v>626.14</v>
      </c>
      <c r="F60" s="200">
        <f>E60/100*$I$2*Main!$AB$2</f>
        <v>281.76299999999998</v>
      </c>
      <c r="G60" s="201">
        <f>F60*Main!$AB$4</f>
        <v>281.76299999999998</v>
      </c>
      <c r="H60" s="202"/>
      <c r="I60" s="5"/>
    </row>
    <row r="61" spans="1:9" s="203" customFormat="1">
      <c r="A61" s="205">
        <v>9091756</v>
      </c>
      <c r="B61" s="489" t="s">
        <v>4369</v>
      </c>
      <c r="C61" s="7" t="s">
        <v>2057</v>
      </c>
      <c r="D61" s="7">
        <v>50</v>
      </c>
      <c r="E61" s="8">
        <v>660.48</v>
      </c>
      <c r="F61" s="200">
        <f>E61/100*$I$2*Main!$AB$2</f>
        <v>297.21600000000001</v>
      </c>
      <c r="G61" s="201">
        <f>F61*Main!$AB$4</f>
        <v>297.21600000000001</v>
      </c>
      <c r="H61" s="202"/>
      <c r="I61" s="5"/>
    </row>
    <row r="62" spans="1:9" s="5" customFormat="1">
      <c r="A62" s="205">
        <v>9091758</v>
      </c>
      <c r="B62" s="489" t="s">
        <v>107</v>
      </c>
      <c r="C62" s="7"/>
      <c r="D62" s="7">
        <v>50</v>
      </c>
      <c r="E62" s="8">
        <v>505.88</v>
      </c>
      <c r="F62" s="8">
        <f>E62/100*$I$2*Main!$AB$2</f>
        <v>227.64599999999999</v>
      </c>
      <c r="G62" s="12">
        <f>F62*Main!$AB$4</f>
        <v>227.64599999999999</v>
      </c>
      <c r="H62" s="9"/>
    </row>
    <row r="63" spans="1:9" s="203" customFormat="1">
      <c r="A63" s="205">
        <v>9091759</v>
      </c>
      <c r="B63" s="489" t="s">
        <v>4370</v>
      </c>
      <c r="C63" s="7" t="s">
        <v>2057</v>
      </c>
      <c r="D63" s="7">
        <v>50</v>
      </c>
      <c r="E63" s="8">
        <v>542.28</v>
      </c>
      <c r="F63" s="200">
        <f>E63/100*$I$2*Main!$AB$2</f>
        <v>244.02599999999998</v>
      </c>
      <c r="G63" s="201">
        <f>F63*Main!$AB$4</f>
        <v>244.02599999999998</v>
      </c>
      <c r="H63" s="202"/>
      <c r="I63" s="5"/>
    </row>
    <row r="64" spans="1:9" s="203" customFormat="1">
      <c r="A64" s="205">
        <v>9091760</v>
      </c>
      <c r="B64" s="489" t="s">
        <v>4371</v>
      </c>
      <c r="C64" s="7" t="s">
        <v>2057</v>
      </c>
      <c r="D64" s="7">
        <v>50</v>
      </c>
      <c r="E64" s="8">
        <v>578.72</v>
      </c>
      <c r="F64" s="200">
        <f>E64/100*$I$2*Main!$AB$2</f>
        <v>260.42400000000004</v>
      </c>
      <c r="G64" s="201">
        <f>F64*Main!$AB$4</f>
        <v>260.42400000000004</v>
      </c>
      <c r="H64" s="202"/>
      <c r="I64" s="5"/>
    </row>
    <row r="65" spans="1:9" s="5" customFormat="1">
      <c r="A65" s="205">
        <v>9091761</v>
      </c>
      <c r="B65" s="489" t="s">
        <v>108</v>
      </c>
      <c r="C65" s="7"/>
      <c r="D65" s="7">
        <v>50</v>
      </c>
      <c r="E65" s="8">
        <v>744.48</v>
      </c>
      <c r="F65" s="8">
        <f>E65/100*$I$2*Main!$AB$2</f>
        <v>335.01600000000002</v>
      </c>
      <c r="G65" s="12">
        <f>F65*Main!$AB$4</f>
        <v>335.01600000000002</v>
      </c>
      <c r="H65" s="9"/>
    </row>
    <row r="66" spans="1:9" s="203" customFormat="1">
      <c r="A66" s="205">
        <v>9091762</v>
      </c>
      <c r="B66" s="489" t="s">
        <v>4372</v>
      </c>
      <c r="C66" s="7" t="s">
        <v>2057</v>
      </c>
      <c r="D66" s="7">
        <v>50</v>
      </c>
      <c r="E66" s="8">
        <v>778.85</v>
      </c>
      <c r="F66" s="200">
        <f>E66/100*$I$2*Main!$AB$2</f>
        <v>350.48250000000002</v>
      </c>
      <c r="G66" s="201">
        <f>F66*Main!$AB$4</f>
        <v>350.48250000000002</v>
      </c>
      <c r="H66" s="202"/>
      <c r="I66" s="5"/>
    </row>
    <row r="67" spans="1:9" s="203" customFormat="1">
      <c r="A67" s="205">
        <v>9091763</v>
      </c>
      <c r="B67" s="489" t="s">
        <v>4373</v>
      </c>
      <c r="C67" s="7" t="s">
        <v>2057</v>
      </c>
      <c r="D67" s="7">
        <v>50</v>
      </c>
      <c r="E67" s="8">
        <v>813.22</v>
      </c>
      <c r="F67" s="200">
        <f>E67/100*$I$2*Main!$AB$2</f>
        <v>365.94900000000007</v>
      </c>
      <c r="G67" s="201">
        <f>F67*Main!$AB$4</f>
        <v>365.94900000000007</v>
      </c>
      <c r="H67" s="202"/>
      <c r="I67" s="5"/>
    </row>
    <row r="68" spans="1:9" s="5" customFormat="1">
      <c r="A68" s="205">
        <v>9091764</v>
      </c>
      <c r="B68" s="489" t="s">
        <v>109</v>
      </c>
      <c r="C68" s="7"/>
      <c r="D68" s="7">
        <v>50</v>
      </c>
      <c r="E68" s="8">
        <v>667.78</v>
      </c>
      <c r="F68" s="8">
        <f>E68/100*$I$2*Main!$AB$2</f>
        <v>300.50099999999998</v>
      </c>
      <c r="G68" s="12">
        <f>F68*Main!$AB$4</f>
        <v>300.50099999999998</v>
      </c>
      <c r="H68" s="9"/>
    </row>
    <row r="69" spans="1:9" s="203" customFormat="1">
      <c r="A69" s="205">
        <v>9091765</v>
      </c>
      <c r="B69" s="489" t="s">
        <v>4374</v>
      </c>
      <c r="C69" s="7" t="s">
        <v>2057</v>
      </c>
      <c r="D69" s="7">
        <v>50</v>
      </c>
      <c r="E69" s="8">
        <v>704.16</v>
      </c>
      <c r="F69" s="200">
        <f>E69/100*$I$2*Main!$AB$2</f>
        <v>316.87200000000001</v>
      </c>
      <c r="G69" s="201">
        <f>F69*Main!$AB$4</f>
        <v>316.87200000000001</v>
      </c>
      <c r="H69" s="202"/>
      <c r="I69" s="5"/>
    </row>
    <row r="70" spans="1:9" s="203" customFormat="1">
      <c r="A70" s="205">
        <v>9091766</v>
      </c>
      <c r="B70" s="489" t="s">
        <v>4375</v>
      </c>
      <c r="C70" s="7" t="s">
        <v>2057</v>
      </c>
      <c r="D70" s="7">
        <v>50</v>
      </c>
      <c r="E70" s="8">
        <v>740.56999999999994</v>
      </c>
      <c r="F70" s="200">
        <f>E70/100*$I$2*Main!$AB$2</f>
        <v>333.25649999999996</v>
      </c>
      <c r="G70" s="201">
        <f>F70*Main!$AB$4</f>
        <v>333.25649999999996</v>
      </c>
      <c r="H70" s="202"/>
      <c r="I70" s="5"/>
    </row>
    <row r="71" spans="1:9" s="5" customFormat="1">
      <c r="A71" s="205">
        <v>9091767</v>
      </c>
      <c r="B71" s="489" t="s">
        <v>110</v>
      </c>
      <c r="C71" s="7"/>
      <c r="D71" s="7">
        <v>50</v>
      </c>
      <c r="E71" s="8">
        <v>1183.54</v>
      </c>
      <c r="F71" s="8">
        <f>E71/100*$I$2*Main!$AB$2</f>
        <v>532.59299999999996</v>
      </c>
      <c r="G71" s="12">
        <f>F71*Main!$AB$4</f>
        <v>532.59299999999996</v>
      </c>
      <c r="H71" s="9"/>
    </row>
    <row r="72" spans="1:9" s="5" customFormat="1">
      <c r="A72" s="205">
        <v>9091768</v>
      </c>
      <c r="B72" s="489" t="s">
        <v>111</v>
      </c>
      <c r="C72" s="7"/>
      <c r="D72" s="7">
        <v>50</v>
      </c>
      <c r="E72" s="8">
        <v>1217.9100000000001</v>
      </c>
      <c r="F72" s="8">
        <f>E72/100*$I$2*Main!$AB$2</f>
        <v>548.05949999999996</v>
      </c>
      <c r="G72" s="12">
        <f>F72*Main!$AB$4</f>
        <v>548.05949999999996</v>
      </c>
      <c r="H72" s="9"/>
    </row>
    <row r="73" spans="1:9" s="203" customFormat="1">
      <c r="A73" s="205">
        <v>9091769</v>
      </c>
      <c r="B73" s="489" t="s">
        <v>4376</v>
      </c>
      <c r="C73" s="7" t="s">
        <v>2057</v>
      </c>
      <c r="D73" s="7">
        <v>50</v>
      </c>
      <c r="E73" s="8">
        <v>1133.1400000000001</v>
      </c>
      <c r="F73" s="200">
        <f>E73/100*$I$2*Main!$AB$2</f>
        <v>509.91300000000001</v>
      </c>
      <c r="G73" s="201">
        <f>F73*Main!$AB$4</f>
        <v>509.91300000000001</v>
      </c>
      <c r="H73" s="202"/>
      <c r="I73" s="5"/>
    </row>
    <row r="74" spans="1:9" s="203" customFormat="1">
      <c r="A74" s="205">
        <v>9091770</v>
      </c>
      <c r="B74" s="489" t="s">
        <v>4377</v>
      </c>
      <c r="C74" s="7" t="s">
        <v>2057</v>
      </c>
      <c r="D74" s="7">
        <v>50</v>
      </c>
      <c r="E74" s="8">
        <v>1169.57</v>
      </c>
      <c r="F74" s="200">
        <f>E74/100*$I$2*Main!$AB$2</f>
        <v>526.30649999999991</v>
      </c>
      <c r="G74" s="201">
        <f>F74*Main!$AB$4</f>
        <v>526.30649999999991</v>
      </c>
      <c r="H74" s="202"/>
      <c r="I74" s="5"/>
    </row>
    <row r="75" spans="1:9" s="5" customFormat="1">
      <c r="A75" s="205">
        <v>9091745</v>
      </c>
      <c r="B75" s="489" t="s">
        <v>112</v>
      </c>
      <c r="C75" s="7"/>
      <c r="D75" s="7">
        <v>50</v>
      </c>
      <c r="E75" s="8">
        <v>1173.08</v>
      </c>
      <c r="F75" s="8">
        <f>E75/100*$I$2*Main!$AB$2</f>
        <v>527.88599999999997</v>
      </c>
      <c r="G75" s="12">
        <f>F75*Main!$AB$4</f>
        <v>527.88599999999997</v>
      </c>
      <c r="H75" s="9"/>
    </row>
    <row r="76" spans="1:9" s="203" customFormat="1">
      <c r="A76" s="205">
        <v>9091749</v>
      </c>
      <c r="B76" s="489" t="s">
        <v>4378</v>
      </c>
      <c r="C76" s="7" t="s">
        <v>2057</v>
      </c>
      <c r="D76" s="7">
        <v>50</v>
      </c>
      <c r="E76" s="8">
        <v>1119.1199999999999</v>
      </c>
      <c r="F76" s="200">
        <f>E76/100*$I$2*Main!$AB$2</f>
        <v>503.60399999999993</v>
      </c>
      <c r="G76" s="201">
        <f>F76*Main!$AB$4</f>
        <v>503.60399999999993</v>
      </c>
      <c r="H76" s="202"/>
      <c r="I76" s="5"/>
    </row>
    <row r="77" spans="1:9" s="5" customFormat="1">
      <c r="A77" s="205">
        <v>9091746</v>
      </c>
      <c r="B77" s="489" t="s">
        <v>113</v>
      </c>
      <c r="C77" s="7"/>
      <c r="D77" s="7">
        <v>50</v>
      </c>
      <c r="E77" s="8">
        <v>1173.08</v>
      </c>
      <c r="F77" s="8">
        <f>E77/100*$I$2*Main!$AB$2</f>
        <v>527.88599999999997</v>
      </c>
      <c r="G77" s="12">
        <f>F77*Main!$AB$4</f>
        <v>527.88599999999997</v>
      </c>
      <c r="H77" s="9"/>
    </row>
    <row r="78" spans="1:9" s="5" customFormat="1">
      <c r="A78" s="205">
        <v>9091747</v>
      </c>
      <c r="B78" s="489" t="s">
        <v>114</v>
      </c>
      <c r="C78" s="7"/>
      <c r="D78" s="7">
        <v>50</v>
      </c>
      <c r="E78" s="8">
        <v>1173.08</v>
      </c>
      <c r="F78" s="8">
        <f>E78/100*$I$2*Main!$AB$2</f>
        <v>527.88599999999997</v>
      </c>
      <c r="G78" s="12">
        <f>F78*Main!$AB$4</f>
        <v>527.88599999999997</v>
      </c>
      <c r="H78" s="9"/>
    </row>
    <row r="79" spans="1:9" s="203" customFormat="1">
      <c r="A79" s="205">
        <v>9091750</v>
      </c>
      <c r="B79" s="489" t="s">
        <v>4379</v>
      </c>
      <c r="C79" s="7" t="s">
        <v>2057</v>
      </c>
      <c r="D79" s="7">
        <v>50</v>
      </c>
      <c r="E79" s="8">
        <v>1119.1199999999999</v>
      </c>
      <c r="F79" s="200">
        <f>E79/100*$I$2*Main!$AB$2</f>
        <v>503.60399999999993</v>
      </c>
      <c r="G79" s="201">
        <f>F79*Main!$AB$4</f>
        <v>503.60399999999993</v>
      </c>
      <c r="H79" s="202"/>
      <c r="I79" s="5"/>
    </row>
    <row r="80" spans="1:9" s="203" customFormat="1">
      <c r="A80" s="205">
        <v>9091751</v>
      </c>
      <c r="B80" s="489" t="s">
        <v>4380</v>
      </c>
      <c r="C80" s="7" t="s">
        <v>2057</v>
      </c>
      <c r="D80" s="7">
        <v>50</v>
      </c>
      <c r="E80" s="8">
        <v>1119.1199999999999</v>
      </c>
      <c r="F80" s="200">
        <f>E80/100*$I$2*Main!$AB$2</f>
        <v>503.60399999999993</v>
      </c>
      <c r="G80" s="201">
        <f>F80*Main!$AB$4</f>
        <v>503.60399999999993</v>
      </c>
      <c r="H80" s="202"/>
      <c r="I80" s="5"/>
    </row>
    <row r="81" spans="1:9" s="5" customFormat="1">
      <c r="A81" s="205">
        <v>9091748</v>
      </c>
      <c r="B81" s="489" t="s">
        <v>115</v>
      </c>
      <c r="C81" s="7"/>
      <c r="D81" s="7">
        <v>50</v>
      </c>
      <c r="E81" s="8">
        <v>1173.08</v>
      </c>
      <c r="F81" s="8">
        <f>E81/100*$I$2*Main!$AB$2</f>
        <v>527.88599999999997</v>
      </c>
      <c r="G81" s="12">
        <f>F81*Main!$AB$4</f>
        <v>527.88599999999997</v>
      </c>
      <c r="H81" s="9"/>
    </row>
    <row r="82" spans="1:9" s="203" customFormat="1">
      <c r="A82" s="205">
        <v>9091752</v>
      </c>
      <c r="B82" s="489" t="s">
        <v>4381</v>
      </c>
      <c r="C82" s="7" t="s">
        <v>2057</v>
      </c>
      <c r="D82" s="7">
        <v>50</v>
      </c>
      <c r="E82" s="8">
        <v>1119.1199999999999</v>
      </c>
      <c r="F82" s="200">
        <f>E82/100*$I$2*Main!$AB$2</f>
        <v>503.60399999999993</v>
      </c>
      <c r="G82" s="201">
        <f>F82*Main!$AB$4</f>
        <v>503.60399999999993</v>
      </c>
      <c r="H82" s="202"/>
      <c r="I82" s="5"/>
    </row>
    <row r="83" spans="1:9" s="5" customFormat="1">
      <c r="A83" s="205">
        <v>9091744</v>
      </c>
      <c r="B83" s="489" t="s">
        <v>116</v>
      </c>
      <c r="C83" s="7"/>
      <c r="D83" s="7">
        <v>50</v>
      </c>
      <c r="E83" s="8">
        <v>763.56</v>
      </c>
      <c r="F83" s="8">
        <f>E83/100*$I$2*Main!$AB$2</f>
        <v>343.60199999999998</v>
      </c>
      <c r="G83" s="12">
        <f>F83*Main!$AB$4</f>
        <v>343.60199999999998</v>
      </c>
      <c r="H83" s="9"/>
    </row>
    <row r="84" spans="1:9" s="5" customFormat="1">
      <c r="A84" s="205">
        <v>9116394</v>
      </c>
      <c r="B84" s="489" t="s">
        <v>117</v>
      </c>
      <c r="C84" s="7"/>
      <c r="D84" s="7">
        <v>50</v>
      </c>
      <c r="E84" s="8">
        <v>826.78</v>
      </c>
      <c r="F84" s="8">
        <f>E84/100*$I$2*Main!$AB$2</f>
        <v>372.05099999999999</v>
      </c>
      <c r="G84" s="12">
        <f>F84*Main!$AB$4</f>
        <v>372.05099999999999</v>
      </c>
      <c r="H84" s="9"/>
    </row>
    <row r="85" spans="1:9" s="203" customFormat="1">
      <c r="A85" s="205">
        <v>9135141</v>
      </c>
      <c r="B85" s="489" t="s">
        <v>4382</v>
      </c>
      <c r="C85" s="7" t="s">
        <v>2057</v>
      </c>
      <c r="D85" s="7">
        <v>2</v>
      </c>
      <c r="E85" s="8">
        <v>1430.1299999999999</v>
      </c>
      <c r="F85" s="200">
        <f>E85/100*$I$2*Main!$AB$2</f>
        <v>643.55849999999998</v>
      </c>
      <c r="G85" s="201">
        <f>F85*Main!$AB$4</f>
        <v>643.55849999999998</v>
      </c>
      <c r="H85" s="202"/>
      <c r="I85" s="5"/>
    </row>
    <row r="86" spans="1:9" s="203" customFormat="1">
      <c r="A86" s="205">
        <v>9135140</v>
      </c>
      <c r="B86" s="489" t="s">
        <v>4383</v>
      </c>
      <c r="C86" s="7" t="s">
        <v>2057</v>
      </c>
      <c r="D86" s="7">
        <v>2</v>
      </c>
      <c r="E86" s="8">
        <v>1824.96</v>
      </c>
      <c r="F86" s="200">
        <f>E86/100*$I$2*Main!$AB$2</f>
        <v>821.23200000000008</v>
      </c>
      <c r="G86" s="201">
        <f>F86*Main!$AB$4</f>
        <v>821.23200000000008</v>
      </c>
      <c r="H86" s="202"/>
      <c r="I86" s="5"/>
    </row>
    <row r="87" spans="1:9" s="203" customFormat="1">
      <c r="A87" s="205">
        <v>9116092</v>
      </c>
      <c r="B87" s="489" t="s">
        <v>4384</v>
      </c>
      <c r="C87" s="7" t="s">
        <v>2057</v>
      </c>
      <c r="D87" s="7">
        <v>2</v>
      </c>
      <c r="E87" s="8">
        <v>538.67999999999995</v>
      </c>
      <c r="F87" s="200">
        <f>E87/100*$I$2*Main!$AB$2</f>
        <v>242.40599999999995</v>
      </c>
      <c r="G87" s="201">
        <f>F87*Main!$AB$4</f>
        <v>242.40599999999995</v>
      </c>
      <c r="H87" s="202"/>
      <c r="I87" s="5"/>
    </row>
    <row r="88" spans="1:9" s="203" customFormat="1">
      <c r="A88" s="205">
        <v>9133536</v>
      </c>
      <c r="B88" s="489" t="s">
        <v>4385</v>
      </c>
      <c r="C88" s="7" t="s">
        <v>2057</v>
      </c>
      <c r="D88" s="7">
        <v>2</v>
      </c>
      <c r="E88" s="8">
        <v>2276.0100000000002</v>
      </c>
      <c r="F88" s="200">
        <f>E88/100*$I$2*Main!$AB$2</f>
        <v>1024.2045000000001</v>
      </c>
      <c r="G88" s="201">
        <f>F88*Main!$AB$4</f>
        <v>1024.2045000000001</v>
      </c>
      <c r="H88" s="202"/>
      <c r="I88" s="5"/>
    </row>
    <row r="89" spans="1:9" s="203" customFormat="1">
      <c r="A89" s="205">
        <v>9133534</v>
      </c>
      <c r="B89" s="489" t="s">
        <v>4386</v>
      </c>
      <c r="C89" s="7" t="s">
        <v>2057</v>
      </c>
      <c r="D89" s="7">
        <v>2</v>
      </c>
      <c r="E89" s="8">
        <v>2276.0100000000002</v>
      </c>
      <c r="F89" s="200">
        <f>E89/100*$I$2*Main!$AB$2</f>
        <v>1024.2045000000001</v>
      </c>
      <c r="G89" s="201">
        <f>F89*Main!$AB$4</f>
        <v>1024.2045000000001</v>
      </c>
      <c r="H89" s="202"/>
      <c r="I89" s="5"/>
    </row>
    <row r="90" spans="1:9" s="5" customFormat="1">
      <c r="A90" s="205">
        <v>9081923</v>
      </c>
      <c r="B90" s="489" t="s">
        <v>131</v>
      </c>
      <c r="C90" s="7"/>
      <c r="D90" s="7">
        <v>2</v>
      </c>
      <c r="E90" s="8">
        <v>788.52</v>
      </c>
      <c r="F90" s="8">
        <f>E90/100*$I$2*Main!$AB$2</f>
        <v>354.834</v>
      </c>
      <c r="G90" s="12">
        <f>F90*Main!$AB$4</f>
        <v>354.834</v>
      </c>
      <c r="H90" s="9"/>
    </row>
    <row r="91" spans="1:9" s="203" customFormat="1">
      <c r="A91" s="205">
        <v>9227397</v>
      </c>
      <c r="B91" s="489" t="s">
        <v>4387</v>
      </c>
      <c r="C91" s="7" t="s">
        <v>2057</v>
      </c>
      <c r="D91" s="7">
        <v>1</v>
      </c>
      <c r="E91" s="8">
        <v>907.2</v>
      </c>
      <c r="F91" s="200">
        <f>E91/100*$I$2*Main!$AB$2</f>
        <v>408.24000000000007</v>
      </c>
      <c r="G91" s="201">
        <f>F91*Main!$AB$4</f>
        <v>408.24000000000007</v>
      </c>
      <c r="H91" s="202"/>
      <c r="I91" s="5"/>
    </row>
    <row r="92" spans="1:9" s="203" customFormat="1">
      <c r="A92" s="205">
        <v>9134988</v>
      </c>
      <c r="B92" s="489" t="s">
        <v>4388</v>
      </c>
      <c r="C92" s="7" t="s">
        <v>2057</v>
      </c>
      <c r="D92" s="7">
        <v>1</v>
      </c>
      <c r="E92" s="8">
        <v>907.2</v>
      </c>
      <c r="F92" s="200">
        <f>E92/100*$I$2*Main!$AB$2</f>
        <v>408.24000000000007</v>
      </c>
      <c r="G92" s="201">
        <f>F92*Main!$AB$4</f>
        <v>408.24000000000007</v>
      </c>
      <c r="H92" s="202"/>
      <c r="I92" s="5"/>
    </row>
    <row r="93" spans="1:9" s="5" customFormat="1">
      <c r="A93" s="205">
        <v>1029518</v>
      </c>
      <c r="B93" s="489" t="s">
        <v>132</v>
      </c>
      <c r="C93" s="7"/>
      <c r="D93" s="7">
        <v>200</v>
      </c>
      <c r="E93" s="8">
        <v>168.63</v>
      </c>
      <c r="F93" s="8">
        <f>E93/100*$I$2*Main!$AB$2</f>
        <v>75.883499999999998</v>
      </c>
      <c r="G93" s="12">
        <f>F93*Main!$AB$4</f>
        <v>75.883499999999998</v>
      </c>
      <c r="H93" s="9"/>
    </row>
    <row r="94" spans="1:9" s="5" customFormat="1">
      <c r="A94" s="205">
        <v>1030620</v>
      </c>
      <c r="B94" s="489" t="s">
        <v>133</v>
      </c>
      <c r="C94" s="7"/>
      <c r="D94" s="7">
        <v>200</v>
      </c>
      <c r="E94" s="8">
        <v>190.51999999999998</v>
      </c>
      <c r="F94" s="8">
        <f>E94/100*$I$2*Main!$AB$2</f>
        <v>85.733999999999995</v>
      </c>
      <c r="G94" s="12">
        <f>F94*Main!$AB$4</f>
        <v>85.733999999999995</v>
      </c>
      <c r="H94" s="9"/>
    </row>
    <row r="95" spans="1:9" s="5" customFormat="1">
      <c r="A95" s="205">
        <v>1030922</v>
      </c>
      <c r="B95" s="489" t="s">
        <v>134</v>
      </c>
      <c r="C95" s="7"/>
      <c r="D95" s="7">
        <v>200</v>
      </c>
      <c r="E95" s="8">
        <v>195.6</v>
      </c>
      <c r="F95" s="8">
        <f>E95/100*$I$2*Main!$AB$2</f>
        <v>88.02</v>
      </c>
      <c r="G95" s="12">
        <f>F95*Main!$AB$4</f>
        <v>88.02</v>
      </c>
      <c r="H95" s="9"/>
    </row>
    <row r="96" spans="1:9" s="5" customFormat="1">
      <c r="A96" s="205">
        <v>1029520</v>
      </c>
      <c r="B96" s="489" t="s">
        <v>135</v>
      </c>
      <c r="C96" s="7"/>
      <c r="D96" s="7">
        <v>200</v>
      </c>
      <c r="E96" s="8">
        <v>190.37</v>
      </c>
      <c r="F96" s="8">
        <f>E96/100*$I$2*Main!$AB$2</f>
        <v>85.666499999999999</v>
      </c>
      <c r="G96" s="12">
        <f>F96*Main!$AB$4</f>
        <v>85.666499999999999</v>
      </c>
      <c r="H96" s="9"/>
    </row>
    <row r="97" spans="1:9" s="203" customFormat="1">
      <c r="A97" s="205">
        <v>9075105</v>
      </c>
      <c r="B97" s="489" t="s">
        <v>4389</v>
      </c>
      <c r="C97" s="7" t="s">
        <v>2057</v>
      </c>
      <c r="D97" s="7">
        <v>50</v>
      </c>
      <c r="E97" s="8">
        <v>222.92</v>
      </c>
      <c r="F97" s="200">
        <f>E97/100*$I$2*Main!$AB$2</f>
        <v>100.31400000000001</v>
      </c>
      <c r="G97" s="201">
        <f>F97*Main!$AB$4</f>
        <v>100.31400000000001</v>
      </c>
      <c r="H97" s="202"/>
      <c r="I97" s="5"/>
    </row>
    <row r="98" spans="1:9" s="203" customFormat="1">
      <c r="A98" s="205">
        <v>9075121</v>
      </c>
      <c r="B98" s="489" t="s">
        <v>4390</v>
      </c>
      <c r="C98" s="7" t="s">
        <v>2057</v>
      </c>
      <c r="D98" s="7">
        <v>50</v>
      </c>
      <c r="E98" s="8">
        <v>228.22</v>
      </c>
      <c r="F98" s="200">
        <f>E98/100*$I$2*Main!$AB$2</f>
        <v>102.699</v>
      </c>
      <c r="G98" s="201">
        <f>F98*Main!$AB$4</f>
        <v>102.699</v>
      </c>
      <c r="H98" s="202"/>
      <c r="I98" s="5"/>
    </row>
    <row r="99" spans="1:9" s="5" customFormat="1">
      <c r="A99" s="205">
        <v>9005604</v>
      </c>
      <c r="B99" s="489" t="s">
        <v>136</v>
      </c>
      <c r="C99" s="7"/>
      <c r="D99" s="7">
        <v>200</v>
      </c>
      <c r="E99" s="8">
        <v>219.2</v>
      </c>
      <c r="F99" s="8">
        <f>E99/100*$I$2*Main!$AB$2</f>
        <v>98.639999999999986</v>
      </c>
      <c r="G99" s="12">
        <f>F99*Main!$AB$4</f>
        <v>98.639999999999986</v>
      </c>
      <c r="H99" s="9"/>
    </row>
    <row r="100" spans="1:9" s="5" customFormat="1">
      <c r="A100" s="205">
        <v>9043362</v>
      </c>
      <c r="B100" s="489" t="s">
        <v>137</v>
      </c>
      <c r="C100" s="7"/>
      <c r="D100" s="7">
        <v>50</v>
      </c>
      <c r="E100" s="8">
        <v>253.17999999999998</v>
      </c>
      <c r="F100" s="8">
        <f>E100/100*$I$2*Main!$AB$2</f>
        <v>113.93099999999998</v>
      </c>
      <c r="G100" s="12">
        <f>F100*Main!$AB$4</f>
        <v>113.93099999999998</v>
      </c>
      <c r="H100" s="9"/>
    </row>
    <row r="101" spans="1:9" s="5" customFormat="1">
      <c r="A101" s="205">
        <v>9042878</v>
      </c>
      <c r="B101" s="489" t="s">
        <v>138</v>
      </c>
      <c r="C101" s="7"/>
      <c r="D101" s="7">
        <v>200</v>
      </c>
      <c r="E101" s="8">
        <v>246.17</v>
      </c>
      <c r="F101" s="8">
        <f>E101/100*$I$2*Main!$AB$2</f>
        <v>110.7765</v>
      </c>
      <c r="G101" s="12">
        <f>F101*Main!$AB$4</f>
        <v>110.7765</v>
      </c>
      <c r="H101" s="9"/>
    </row>
    <row r="102" spans="1:9" s="5" customFormat="1">
      <c r="A102" s="205">
        <v>1058365</v>
      </c>
      <c r="B102" s="489" t="s">
        <v>139</v>
      </c>
      <c r="C102" s="7"/>
      <c r="D102" s="7">
        <v>200</v>
      </c>
      <c r="E102" s="8">
        <v>180.41</v>
      </c>
      <c r="F102" s="8">
        <f>E102/100*$I$2*Main!$AB$2</f>
        <v>81.1845</v>
      </c>
      <c r="G102" s="12">
        <f>F102*Main!$AB$4</f>
        <v>81.1845</v>
      </c>
      <c r="H102" s="9"/>
    </row>
    <row r="103" spans="1:9" s="5" customFormat="1">
      <c r="A103" s="205">
        <v>1058366</v>
      </c>
      <c r="B103" s="489" t="s">
        <v>140</v>
      </c>
      <c r="C103" s="7"/>
      <c r="D103" s="7">
        <v>200</v>
      </c>
      <c r="E103" s="8">
        <v>202.35</v>
      </c>
      <c r="F103" s="8">
        <f>E103/100*$I$2*Main!$AB$2</f>
        <v>91.05749999999999</v>
      </c>
      <c r="G103" s="12">
        <f>F103*Main!$AB$4</f>
        <v>91.05749999999999</v>
      </c>
      <c r="H103" s="9"/>
    </row>
    <row r="104" spans="1:9" s="5" customFormat="1">
      <c r="A104" s="205">
        <v>1058367</v>
      </c>
      <c r="B104" s="489" t="s">
        <v>141</v>
      </c>
      <c r="C104" s="7"/>
      <c r="D104" s="7">
        <v>200</v>
      </c>
      <c r="E104" s="8">
        <v>207.41</v>
      </c>
      <c r="F104" s="8">
        <f>E104/100*$I$2*Main!$AB$2</f>
        <v>93.334500000000006</v>
      </c>
      <c r="G104" s="12">
        <f>F104*Main!$AB$4</f>
        <v>93.334500000000006</v>
      </c>
      <c r="H104" s="9"/>
    </row>
    <row r="105" spans="1:9" s="203" customFormat="1">
      <c r="A105" s="205">
        <v>9043444</v>
      </c>
      <c r="B105" s="489" t="s">
        <v>4391</v>
      </c>
      <c r="C105" s="7" t="s">
        <v>2057</v>
      </c>
      <c r="D105" s="7">
        <v>50</v>
      </c>
      <c r="E105" s="8">
        <v>212.28</v>
      </c>
      <c r="F105" s="200">
        <f>E105/100*$I$2*Main!$AB$2</f>
        <v>95.525999999999996</v>
      </c>
      <c r="G105" s="201">
        <f>F105*Main!$AB$4</f>
        <v>95.525999999999996</v>
      </c>
      <c r="H105" s="202"/>
      <c r="I105" s="5"/>
    </row>
    <row r="106" spans="1:9" s="203" customFormat="1">
      <c r="A106" s="205">
        <v>9043445</v>
      </c>
      <c r="B106" s="489" t="s">
        <v>4392</v>
      </c>
      <c r="C106" s="7" t="s">
        <v>2057</v>
      </c>
      <c r="D106" s="7">
        <v>50</v>
      </c>
      <c r="E106" s="8">
        <v>235.29999999999998</v>
      </c>
      <c r="F106" s="200">
        <f>E106/100*$I$2*Main!$AB$2</f>
        <v>105.88499999999999</v>
      </c>
      <c r="G106" s="201">
        <f>F106*Main!$AB$4</f>
        <v>105.88499999999999</v>
      </c>
      <c r="H106" s="202"/>
      <c r="I106" s="5"/>
    </row>
    <row r="107" spans="1:9" s="203" customFormat="1">
      <c r="A107" s="205">
        <v>9043446</v>
      </c>
      <c r="B107" s="489" t="s">
        <v>4393</v>
      </c>
      <c r="C107" s="7" t="s">
        <v>2057</v>
      </c>
      <c r="D107" s="7">
        <v>50</v>
      </c>
      <c r="E107" s="8">
        <v>240.6</v>
      </c>
      <c r="F107" s="200">
        <f>E107/100*$I$2*Main!$AB$2</f>
        <v>108.27000000000001</v>
      </c>
      <c r="G107" s="201">
        <f>F107*Main!$AB$4</f>
        <v>108.27000000000001</v>
      </c>
      <c r="H107" s="202"/>
      <c r="I107" s="5"/>
    </row>
    <row r="108" spans="1:9" s="5" customFormat="1">
      <c r="A108" s="205">
        <v>9044850</v>
      </c>
      <c r="B108" s="489" t="s">
        <v>142</v>
      </c>
      <c r="C108" s="7"/>
      <c r="D108" s="7">
        <v>200</v>
      </c>
      <c r="E108" s="8">
        <v>231</v>
      </c>
      <c r="F108" s="8">
        <f>E108/100*$I$2*Main!$AB$2</f>
        <v>103.95</v>
      </c>
      <c r="G108" s="12">
        <f>F108*Main!$AB$4</f>
        <v>103.95</v>
      </c>
      <c r="H108" s="9"/>
    </row>
    <row r="109" spans="1:9" s="203" customFormat="1">
      <c r="A109" s="205">
        <v>9044868</v>
      </c>
      <c r="B109" s="489" t="s">
        <v>4394</v>
      </c>
      <c r="C109" s="7" t="s">
        <v>2057</v>
      </c>
      <c r="D109" s="7">
        <v>50</v>
      </c>
      <c r="E109" s="8">
        <v>265.56</v>
      </c>
      <c r="F109" s="200">
        <f>E109/100*$I$2*Main!$AB$2</f>
        <v>119.50200000000001</v>
      </c>
      <c r="G109" s="201">
        <f>F109*Main!$AB$4</f>
        <v>119.50200000000001</v>
      </c>
      <c r="H109" s="202"/>
      <c r="I109" s="5"/>
    </row>
    <row r="110" spans="1:9" s="203" customFormat="1">
      <c r="A110" s="205">
        <v>9044878</v>
      </c>
      <c r="B110" s="489" t="s">
        <v>4395</v>
      </c>
      <c r="C110" s="7" t="s">
        <v>2057</v>
      </c>
      <c r="D110" s="7">
        <v>50</v>
      </c>
      <c r="E110" s="8">
        <v>270.87</v>
      </c>
      <c r="F110" s="200">
        <f>E110/100*$I$2*Main!$AB$2</f>
        <v>121.89149999999999</v>
      </c>
      <c r="G110" s="201">
        <f>F110*Main!$AB$4</f>
        <v>121.89149999999999</v>
      </c>
      <c r="H110" s="202"/>
      <c r="I110" s="5"/>
    </row>
    <row r="111" spans="1:9" s="5" customFormat="1">
      <c r="A111" s="205">
        <v>9155241</v>
      </c>
      <c r="B111" s="489" t="s">
        <v>143</v>
      </c>
      <c r="C111" s="7"/>
      <c r="D111" s="7">
        <v>50</v>
      </c>
      <c r="E111" s="8">
        <v>690.7</v>
      </c>
      <c r="F111" s="8">
        <f>E111/100*$I$2*Main!$AB$2</f>
        <v>310.815</v>
      </c>
      <c r="G111" s="12">
        <f>F111*Main!$AB$4</f>
        <v>310.815</v>
      </c>
      <c r="H111" s="9"/>
    </row>
    <row r="112" spans="1:9" s="5" customFormat="1">
      <c r="A112" s="205">
        <v>9155242</v>
      </c>
      <c r="B112" s="489" t="s">
        <v>144</v>
      </c>
      <c r="C112" s="7"/>
      <c r="D112" s="7">
        <v>50</v>
      </c>
      <c r="E112" s="8">
        <v>713.16</v>
      </c>
      <c r="F112" s="8">
        <f>E112/100*$I$2*Main!$AB$2</f>
        <v>320.92199999999997</v>
      </c>
      <c r="G112" s="12">
        <f>F112*Main!$AB$4</f>
        <v>320.92199999999997</v>
      </c>
      <c r="H112" s="9"/>
    </row>
    <row r="113" spans="1:9" s="5" customFormat="1">
      <c r="A113" s="205">
        <v>9155243</v>
      </c>
      <c r="B113" s="489" t="s">
        <v>145</v>
      </c>
      <c r="C113" s="7"/>
      <c r="D113" s="7">
        <v>50</v>
      </c>
      <c r="E113" s="8">
        <v>718.35</v>
      </c>
      <c r="F113" s="8">
        <f>E113/100*$I$2*Main!$AB$2</f>
        <v>323.25749999999999</v>
      </c>
      <c r="G113" s="12">
        <f>F113*Main!$AB$4</f>
        <v>323.25749999999999</v>
      </c>
      <c r="H113" s="9"/>
    </row>
    <row r="114" spans="1:9" s="5" customFormat="1">
      <c r="A114" s="205">
        <v>1058545</v>
      </c>
      <c r="B114" s="489" t="s">
        <v>146</v>
      </c>
      <c r="C114" s="7"/>
      <c r="D114" s="7">
        <v>200</v>
      </c>
      <c r="E114" s="8">
        <v>303.51</v>
      </c>
      <c r="F114" s="8">
        <f>E114/100*$I$2*Main!$AB$2</f>
        <v>136.5795</v>
      </c>
      <c r="G114" s="12">
        <f>F114*Main!$AB$4</f>
        <v>136.5795</v>
      </c>
      <c r="H114" s="9"/>
    </row>
    <row r="115" spans="1:9" s="203" customFormat="1">
      <c r="A115" s="205">
        <v>9043409</v>
      </c>
      <c r="B115" s="489" t="s">
        <v>4396</v>
      </c>
      <c r="C115" s="7" t="s">
        <v>2057</v>
      </c>
      <c r="D115" s="7">
        <v>50</v>
      </c>
      <c r="E115" s="8">
        <v>423.05</v>
      </c>
      <c r="F115" s="200">
        <f>E115/100*$I$2*Main!$AB$2</f>
        <v>190.3725</v>
      </c>
      <c r="G115" s="201">
        <f>F115*Main!$AB$4</f>
        <v>190.3725</v>
      </c>
      <c r="H115" s="202"/>
      <c r="I115" s="5"/>
    </row>
    <row r="116" spans="1:9" s="5" customFormat="1">
      <c r="A116" s="205">
        <v>1058547</v>
      </c>
      <c r="B116" s="489" t="s">
        <v>147</v>
      </c>
      <c r="C116" s="7"/>
      <c r="D116" s="7">
        <v>200</v>
      </c>
      <c r="E116" s="8">
        <v>325.25</v>
      </c>
      <c r="F116" s="8">
        <f>E116/100*$I$2*Main!$AB$2</f>
        <v>146.36250000000001</v>
      </c>
      <c r="G116" s="12">
        <f>F116*Main!$AB$4</f>
        <v>146.36250000000001</v>
      </c>
      <c r="H116" s="9"/>
    </row>
    <row r="117" spans="1:9" s="203" customFormat="1">
      <c r="A117" s="205">
        <v>9043410</v>
      </c>
      <c r="B117" s="489" t="s">
        <v>4397</v>
      </c>
      <c r="C117" s="7" t="s">
        <v>2057</v>
      </c>
      <c r="D117" s="7">
        <v>50</v>
      </c>
      <c r="E117" s="8">
        <v>446.45</v>
      </c>
      <c r="F117" s="200">
        <f>E117/100*$I$2*Main!$AB$2</f>
        <v>200.9025</v>
      </c>
      <c r="G117" s="201">
        <f>F117*Main!$AB$4</f>
        <v>200.9025</v>
      </c>
      <c r="H117" s="202"/>
      <c r="I117" s="5"/>
    </row>
    <row r="118" spans="1:9" s="5" customFormat="1">
      <c r="A118" s="205">
        <v>9099750</v>
      </c>
      <c r="B118" s="489" t="s">
        <v>148</v>
      </c>
      <c r="C118" s="7"/>
      <c r="D118" s="7">
        <v>50</v>
      </c>
      <c r="E118" s="8">
        <v>859.01</v>
      </c>
      <c r="F118" s="8">
        <f>E118/100*$I$2*Main!$AB$2</f>
        <v>386.55449999999996</v>
      </c>
      <c r="G118" s="12">
        <f>F118*Main!$AB$4</f>
        <v>386.55449999999996</v>
      </c>
      <c r="H118" s="9"/>
    </row>
    <row r="119" spans="1:9" s="203" customFormat="1">
      <c r="A119" s="205">
        <v>9099760</v>
      </c>
      <c r="B119" s="489" t="s">
        <v>4398</v>
      </c>
      <c r="C119" s="7" t="s">
        <v>2057</v>
      </c>
      <c r="D119" s="7">
        <v>50</v>
      </c>
      <c r="E119" s="8">
        <v>887.67</v>
      </c>
      <c r="F119" s="200">
        <f>E119/100*$I$2*Main!$AB$2</f>
        <v>399.45150000000001</v>
      </c>
      <c r="G119" s="201">
        <f>F119*Main!$AB$4</f>
        <v>399.45150000000001</v>
      </c>
      <c r="H119" s="202"/>
      <c r="I119" s="5"/>
    </row>
    <row r="120" spans="1:9" s="203" customFormat="1">
      <c r="A120" s="205">
        <v>9099751</v>
      </c>
      <c r="B120" s="489" t="s">
        <v>4399</v>
      </c>
      <c r="C120" s="7" t="s">
        <v>2057</v>
      </c>
      <c r="D120" s="7">
        <v>50</v>
      </c>
      <c r="E120" s="8">
        <v>883.49</v>
      </c>
      <c r="F120" s="200">
        <f>E120/100*$I$2*Main!$AB$2</f>
        <v>397.57049999999998</v>
      </c>
      <c r="G120" s="201">
        <f>F120*Main!$AB$4</f>
        <v>397.57049999999998</v>
      </c>
      <c r="H120" s="202"/>
      <c r="I120" s="5"/>
    </row>
    <row r="121" spans="1:9" s="203" customFormat="1">
      <c r="A121" s="205">
        <v>9099761</v>
      </c>
      <c r="B121" s="489" t="s">
        <v>4400</v>
      </c>
      <c r="C121" s="7" t="s">
        <v>2057</v>
      </c>
      <c r="D121" s="7">
        <v>50</v>
      </c>
      <c r="E121" s="8">
        <v>912.15</v>
      </c>
      <c r="F121" s="200">
        <f>E121/100*$I$2*Main!$AB$2</f>
        <v>410.46749999999997</v>
      </c>
      <c r="G121" s="201">
        <f>F121*Main!$AB$4</f>
        <v>410.46749999999997</v>
      </c>
      <c r="H121" s="202"/>
      <c r="I121" s="5"/>
    </row>
    <row r="122" spans="1:9" s="203" customFormat="1">
      <c r="A122" s="205">
        <v>9099810</v>
      </c>
      <c r="B122" s="489" t="s">
        <v>4401</v>
      </c>
      <c r="C122" s="7" t="s">
        <v>2057</v>
      </c>
      <c r="D122" s="7">
        <v>50</v>
      </c>
      <c r="E122" s="8">
        <v>890.84</v>
      </c>
      <c r="F122" s="200">
        <f>E122/100*$I$2*Main!$AB$2</f>
        <v>400.87800000000004</v>
      </c>
      <c r="G122" s="201">
        <f>F122*Main!$AB$4</f>
        <v>400.87800000000004</v>
      </c>
      <c r="H122" s="202"/>
      <c r="I122" s="5"/>
    </row>
    <row r="123" spans="1:9" s="203" customFormat="1">
      <c r="A123" s="205">
        <v>9099820</v>
      </c>
      <c r="B123" s="489" t="s">
        <v>4402</v>
      </c>
      <c r="C123" s="7" t="s">
        <v>2057</v>
      </c>
      <c r="D123" s="7">
        <v>50</v>
      </c>
      <c r="E123" s="8">
        <v>919.47</v>
      </c>
      <c r="F123" s="200">
        <f>E123/100*$I$2*Main!$AB$2</f>
        <v>413.76150000000007</v>
      </c>
      <c r="G123" s="201">
        <f>F123*Main!$AB$4</f>
        <v>413.76150000000007</v>
      </c>
      <c r="H123" s="202"/>
      <c r="I123" s="5"/>
    </row>
    <row r="124" spans="1:9" s="5" customFormat="1">
      <c r="A124" s="205">
        <v>9043459</v>
      </c>
      <c r="B124" s="489" t="s">
        <v>149</v>
      </c>
      <c r="C124" s="7"/>
      <c r="D124" s="7">
        <v>50</v>
      </c>
      <c r="E124" s="8">
        <v>651</v>
      </c>
      <c r="F124" s="8">
        <f>E124/100*$I$2*Main!$AB$2</f>
        <v>292.95</v>
      </c>
      <c r="G124" s="12">
        <f>F124*Main!$AB$4</f>
        <v>292.95</v>
      </c>
      <c r="H124" s="9"/>
    </row>
    <row r="125" spans="1:9" s="203" customFormat="1">
      <c r="A125" s="205">
        <v>9043462</v>
      </c>
      <c r="B125" s="489" t="s">
        <v>4403</v>
      </c>
      <c r="C125" s="7" t="s">
        <v>2057</v>
      </c>
      <c r="D125" s="7">
        <v>50</v>
      </c>
      <c r="E125" s="8">
        <v>651</v>
      </c>
      <c r="F125" s="200">
        <f>E125/100*$I$2*Main!$AB$2</f>
        <v>292.95</v>
      </c>
      <c r="G125" s="201">
        <f>F125*Main!$AB$4</f>
        <v>292.95</v>
      </c>
      <c r="H125" s="202"/>
      <c r="I125" s="5"/>
    </row>
    <row r="126" spans="1:9" s="203" customFormat="1">
      <c r="A126" s="205">
        <v>9043460</v>
      </c>
      <c r="B126" s="489" t="s">
        <v>4404</v>
      </c>
      <c r="C126" s="7" t="s">
        <v>2057</v>
      </c>
      <c r="D126" s="7">
        <v>50</v>
      </c>
      <c r="E126" s="8">
        <v>673.28</v>
      </c>
      <c r="F126" s="200">
        <f>E126/100*$I$2*Main!$AB$2</f>
        <v>302.976</v>
      </c>
      <c r="G126" s="201">
        <f>F126*Main!$AB$4</f>
        <v>302.976</v>
      </c>
      <c r="H126" s="202"/>
      <c r="I126" s="5"/>
    </row>
    <row r="127" spans="1:9" s="203" customFormat="1">
      <c r="A127" s="205">
        <v>9043463</v>
      </c>
      <c r="B127" s="489" t="s">
        <v>4405</v>
      </c>
      <c r="C127" s="7" t="s">
        <v>2057</v>
      </c>
      <c r="D127" s="7">
        <v>50</v>
      </c>
      <c r="E127" s="8">
        <v>673.28</v>
      </c>
      <c r="F127" s="200">
        <f>E127/100*$I$2*Main!$AB$2</f>
        <v>302.976</v>
      </c>
      <c r="G127" s="201">
        <f>F127*Main!$AB$4</f>
        <v>302.976</v>
      </c>
      <c r="H127" s="202"/>
      <c r="I127" s="5"/>
    </row>
    <row r="128" spans="1:9" s="5" customFormat="1">
      <c r="A128" s="205">
        <v>9043465</v>
      </c>
      <c r="B128" s="489" t="s">
        <v>150</v>
      </c>
      <c r="C128" s="7"/>
      <c r="D128" s="7">
        <v>50</v>
      </c>
      <c r="E128" s="8">
        <v>651</v>
      </c>
      <c r="F128" s="8">
        <f>E128/100*$I$2*Main!$AB$2</f>
        <v>292.95</v>
      </c>
      <c r="G128" s="12">
        <f>F128*Main!$AB$4</f>
        <v>292.95</v>
      </c>
      <c r="H128" s="9"/>
    </row>
    <row r="129" spans="1:9" s="5" customFormat="1">
      <c r="A129" s="205">
        <v>9043468</v>
      </c>
      <c r="B129" s="489" t="s">
        <v>151</v>
      </c>
      <c r="C129" s="7"/>
      <c r="D129" s="7">
        <v>50</v>
      </c>
      <c r="E129" s="8">
        <v>651</v>
      </c>
      <c r="F129" s="8">
        <f>E129/100*$I$2*Main!$AB$2</f>
        <v>292.95</v>
      </c>
      <c r="G129" s="12">
        <f>F129*Main!$AB$4</f>
        <v>292.95</v>
      </c>
      <c r="H129" s="9"/>
    </row>
    <row r="130" spans="1:9" s="203" customFormat="1">
      <c r="A130" s="205">
        <v>9043466</v>
      </c>
      <c r="B130" s="489" t="s">
        <v>4406</v>
      </c>
      <c r="C130" s="7" t="s">
        <v>2057</v>
      </c>
      <c r="D130" s="7">
        <v>50</v>
      </c>
      <c r="E130" s="8">
        <v>673.28</v>
      </c>
      <c r="F130" s="200">
        <f>E130/100*$I$2*Main!$AB$2</f>
        <v>302.976</v>
      </c>
      <c r="G130" s="201">
        <f>F130*Main!$AB$4</f>
        <v>302.976</v>
      </c>
      <c r="H130" s="202"/>
      <c r="I130" s="5"/>
    </row>
    <row r="131" spans="1:9" s="203" customFormat="1">
      <c r="A131" s="205">
        <v>9043469</v>
      </c>
      <c r="B131" s="489" t="s">
        <v>4407</v>
      </c>
      <c r="C131" s="7" t="s">
        <v>2057</v>
      </c>
      <c r="D131" s="7">
        <v>50</v>
      </c>
      <c r="E131" s="8">
        <v>673.28</v>
      </c>
      <c r="F131" s="200">
        <f>E131/100*$I$2*Main!$AB$2</f>
        <v>302.976</v>
      </c>
      <c r="G131" s="201">
        <f>F131*Main!$AB$4</f>
        <v>302.976</v>
      </c>
      <c r="H131" s="202"/>
      <c r="I131" s="5"/>
    </row>
    <row r="132" spans="1:9" s="203" customFormat="1">
      <c r="A132" s="205">
        <v>9044826</v>
      </c>
      <c r="B132" s="489" t="s">
        <v>4408</v>
      </c>
      <c r="C132" s="7" t="s">
        <v>2057</v>
      </c>
      <c r="D132" s="7">
        <v>50</v>
      </c>
      <c r="E132" s="8">
        <v>702.8</v>
      </c>
      <c r="F132" s="200">
        <f>E132/100*$I$2*Main!$AB$2</f>
        <v>316.26</v>
      </c>
      <c r="G132" s="201">
        <f>F132*Main!$AB$4</f>
        <v>316.26</v>
      </c>
      <c r="H132" s="202"/>
      <c r="I132" s="5"/>
    </row>
    <row r="133" spans="1:9" s="203" customFormat="1">
      <c r="A133" s="205">
        <v>9043471</v>
      </c>
      <c r="B133" s="489" t="s">
        <v>4409</v>
      </c>
      <c r="C133" s="7" t="s">
        <v>2057</v>
      </c>
      <c r="D133" s="7">
        <v>50</v>
      </c>
      <c r="E133" s="8">
        <v>651</v>
      </c>
      <c r="F133" s="200">
        <f>E133/100*$I$2*Main!$AB$2</f>
        <v>292.95</v>
      </c>
      <c r="G133" s="201">
        <f>F133*Main!$AB$4</f>
        <v>292.95</v>
      </c>
      <c r="H133" s="202"/>
      <c r="I133" s="5"/>
    </row>
    <row r="134" spans="1:9" s="5" customFormat="1">
      <c r="A134" s="205">
        <v>9043474</v>
      </c>
      <c r="B134" s="489" t="s">
        <v>152</v>
      </c>
      <c r="C134" s="7"/>
      <c r="D134" s="7">
        <v>50</v>
      </c>
      <c r="E134" s="8">
        <v>651</v>
      </c>
      <c r="F134" s="8">
        <f>E134/100*$I$2*Main!$AB$2</f>
        <v>292.95</v>
      </c>
      <c r="G134" s="12">
        <f>F134*Main!$AB$4</f>
        <v>292.95</v>
      </c>
      <c r="H134" s="9"/>
    </row>
    <row r="135" spans="1:9" s="5" customFormat="1">
      <c r="A135" s="205">
        <v>9043477</v>
      </c>
      <c r="B135" s="489" t="s">
        <v>153</v>
      </c>
      <c r="C135" s="7"/>
      <c r="D135" s="7">
        <v>50</v>
      </c>
      <c r="E135" s="8">
        <v>651</v>
      </c>
      <c r="F135" s="8">
        <f>E135/100*$I$2*Main!$AB$2</f>
        <v>292.95</v>
      </c>
      <c r="G135" s="12">
        <f>F135*Main!$AB$4</f>
        <v>292.95</v>
      </c>
      <c r="H135" s="9"/>
    </row>
    <row r="136" spans="1:9" s="203" customFormat="1">
      <c r="A136" s="205">
        <v>9043472</v>
      </c>
      <c r="B136" s="489" t="s">
        <v>4410</v>
      </c>
      <c r="C136" s="7" t="s">
        <v>2057</v>
      </c>
      <c r="D136" s="7">
        <v>50</v>
      </c>
      <c r="E136" s="8">
        <v>673.28</v>
      </c>
      <c r="F136" s="200">
        <f>E136/100*$I$2*Main!$AB$2</f>
        <v>302.976</v>
      </c>
      <c r="G136" s="201">
        <f>F136*Main!$AB$4</f>
        <v>302.976</v>
      </c>
      <c r="H136" s="202"/>
      <c r="I136" s="5"/>
    </row>
    <row r="137" spans="1:9" s="5" customFormat="1">
      <c r="A137" s="205">
        <v>9043475</v>
      </c>
      <c r="B137" s="489" t="s">
        <v>154</v>
      </c>
      <c r="C137" s="7"/>
      <c r="D137" s="7">
        <v>50</v>
      </c>
      <c r="E137" s="8">
        <v>673.28</v>
      </c>
      <c r="F137" s="8">
        <f>E137/100*$I$2*Main!$AB$2</f>
        <v>302.976</v>
      </c>
      <c r="G137" s="12">
        <f>F137*Main!$AB$4</f>
        <v>302.976</v>
      </c>
      <c r="H137" s="9"/>
    </row>
    <row r="138" spans="1:9" s="203" customFormat="1">
      <c r="A138" s="205">
        <v>9043478</v>
      </c>
      <c r="B138" s="489" t="s">
        <v>4411</v>
      </c>
      <c r="C138" s="7" t="s">
        <v>2057</v>
      </c>
      <c r="D138" s="7">
        <v>50</v>
      </c>
      <c r="E138" s="8">
        <v>673.28</v>
      </c>
      <c r="F138" s="200">
        <f>E138/100*$I$2*Main!$AB$2</f>
        <v>302.976</v>
      </c>
      <c r="G138" s="201">
        <f>F138*Main!$AB$4</f>
        <v>302.976</v>
      </c>
      <c r="H138" s="202"/>
      <c r="I138" s="5"/>
    </row>
    <row r="139" spans="1:9" s="5" customFormat="1">
      <c r="A139" s="205">
        <v>9044832</v>
      </c>
      <c r="B139" s="489" t="s">
        <v>155</v>
      </c>
      <c r="C139" s="7"/>
      <c r="D139" s="7">
        <v>50</v>
      </c>
      <c r="E139" s="8">
        <v>702.8</v>
      </c>
      <c r="F139" s="8">
        <f>E139/100*$I$2*Main!$AB$2</f>
        <v>316.26</v>
      </c>
      <c r="G139" s="12">
        <f>F139*Main!$AB$4</f>
        <v>316.26</v>
      </c>
      <c r="H139" s="9"/>
    </row>
    <row r="140" spans="1:9" s="5" customFormat="1">
      <c r="A140" s="205">
        <v>9044835</v>
      </c>
      <c r="B140" s="489" t="s">
        <v>156</v>
      </c>
      <c r="C140" s="7"/>
      <c r="D140" s="7">
        <v>50</v>
      </c>
      <c r="E140" s="8">
        <v>702.8</v>
      </c>
      <c r="F140" s="8">
        <f>E140/100*$I$2*Main!$AB$2</f>
        <v>316.26</v>
      </c>
      <c r="G140" s="12">
        <f>F140*Main!$AB$4</f>
        <v>316.26</v>
      </c>
      <c r="H140" s="9"/>
    </row>
    <row r="141" spans="1:9" s="203" customFormat="1">
      <c r="A141" s="205">
        <v>9044838</v>
      </c>
      <c r="B141" s="489" t="s">
        <v>4412</v>
      </c>
      <c r="C141" s="7" t="s">
        <v>2057</v>
      </c>
      <c r="D141" s="7">
        <v>50</v>
      </c>
      <c r="E141" s="8">
        <v>702.8</v>
      </c>
      <c r="F141" s="200">
        <f>E141/100*$I$2*Main!$AB$2</f>
        <v>316.26</v>
      </c>
      <c r="G141" s="201">
        <f>F141*Main!$AB$4</f>
        <v>316.26</v>
      </c>
      <c r="H141" s="202"/>
      <c r="I141" s="5"/>
    </row>
    <row r="142" spans="1:9" s="5" customFormat="1">
      <c r="A142" s="205">
        <v>9044844</v>
      </c>
      <c r="B142" s="489" t="s">
        <v>157</v>
      </c>
      <c r="C142" s="7"/>
      <c r="D142" s="7">
        <v>50</v>
      </c>
      <c r="E142" s="8">
        <v>692.6</v>
      </c>
      <c r="F142" s="8">
        <f>E142/100*$I$2*Main!$AB$2</f>
        <v>311.67</v>
      </c>
      <c r="G142" s="12">
        <f>F142*Main!$AB$4</f>
        <v>311.67</v>
      </c>
      <c r="H142" s="9"/>
    </row>
    <row r="143" spans="1:9" s="5" customFormat="1">
      <c r="A143" s="205">
        <v>9043480</v>
      </c>
      <c r="B143" s="489" t="s">
        <v>158</v>
      </c>
      <c r="C143" s="7"/>
      <c r="D143" s="7">
        <v>50</v>
      </c>
      <c r="E143" s="8">
        <v>651</v>
      </c>
      <c r="F143" s="8">
        <f>E143/100*$I$2*Main!$AB$2</f>
        <v>292.95</v>
      </c>
      <c r="G143" s="12">
        <f>F143*Main!$AB$4</f>
        <v>292.95</v>
      </c>
      <c r="H143" s="9"/>
    </row>
    <row r="144" spans="1:9" s="203" customFormat="1">
      <c r="A144" s="205">
        <v>9044845</v>
      </c>
      <c r="B144" s="489" t="s">
        <v>4413</v>
      </c>
      <c r="C144" s="7" t="s">
        <v>2057</v>
      </c>
      <c r="D144" s="7">
        <v>50</v>
      </c>
      <c r="E144" s="8">
        <v>716</v>
      </c>
      <c r="F144" s="200">
        <f>E144/100*$I$2*Main!$AB$2</f>
        <v>322.2</v>
      </c>
      <c r="G144" s="201">
        <f>F144*Main!$AB$4</f>
        <v>322.2</v>
      </c>
      <c r="H144" s="202"/>
      <c r="I144" s="5"/>
    </row>
    <row r="145" spans="1:9" s="5" customFormat="1">
      <c r="A145" s="205">
        <v>9043481</v>
      </c>
      <c r="B145" s="489" t="s">
        <v>159</v>
      </c>
      <c r="C145" s="7"/>
      <c r="D145" s="7">
        <v>50</v>
      </c>
      <c r="E145" s="8">
        <v>673.28</v>
      </c>
      <c r="F145" s="8">
        <f>E145/100*$I$2*Main!$AB$2</f>
        <v>302.976</v>
      </c>
      <c r="G145" s="12">
        <f>F145*Main!$AB$4</f>
        <v>302.976</v>
      </c>
      <c r="H145" s="9"/>
    </row>
    <row r="146" spans="1:9" s="5" customFormat="1">
      <c r="A146" s="205">
        <v>9043556</v>
      </c>
      <c r="B146" s="489" t="s">
        <v>160</v>
      </c>
      <c r="C146" s="7"/>
      <c r="D146" s="7">
        <v>50</v>
      </c>
      <c r="E146" s="8">
        <v>747</v>
      </c>
      <c r="F146" s="8">
        <f>E146/100*$I$2*Main!$AB$2</f>
        <v>336.15</v>
      </c>
      <c r="G146" s="12">
        <f>F146*Main!$AB$4</f>
        <v>336.15</v>
      </c>
      <c r="H146" s="9"/>
    </row>
    <row r="147" spans="1:9" s="5" customFormat="1">
      <c r="A147" s="205">
        <v>9044841</v>
      </c>
      <c r="B147" s="489" t="s">
        <v>161</v>
      </c>
      <c r="C147" s="7"/>
      <c r="D147" s="7">
        <v>50</v>
      </c>
      <c r="E147" s="8">
        <v>702.8</v>
      </c>
      <c r="F147" s="8">
        <f>E147/100*$I$2*Main!$AB$2</f>
        <v>316.26</v>
      </c>
      <c r="G147" s="12">
        <f>F147*Main!$AB$4</f>
        <v>316.26</v>
      </c>
      <c r="H147" s="9"/>
    </row>
    <row r="148" spans="1:9" s="5" customFormat="1">
      <c r="A148" s="205">
        <v>9043417</v>
      </c>
      <c r="B148" s="489" t="s">
        <v>162</v>
      </c>
      <c r="C148" s="7"/>
      <c r="D148" s="7">
        <v>50</v>
      </c>
      <c r="E148" s="8">
        <v>777.03</v>
      </c>
      <c r="F148" s="8">
        <f>E148/100*$I$2*Main!$AB$2</f>
        <v>349.6635</v>
      </c>
      <c r="G148" s="12">
        <f>F148*Main!$AB$4</f>
        <v>349.6635</v>
      </c>
      <c r="H148" s="9"/>
    </row>
    <row r="149" spans="1:9" s="203" customFormat="1">
      <c r="A149" s="205">
        <v>9043418</v>
      </c>
      <c r="B149" s="489" t="s">
        <v>4414</v>
      </c>
      <c r="C149" s="7" t="s">
        <v>2057</v>
      </c>
      <c r="D149" s="7">
        <v>50</v>
      </c>
      <c r="E149" s="8">
        <v>799.32</v>
      </c>
      <c r="F149" s="200">
        <f>E149/100*$I$2*Main!$AB$2</f>
        <v>359.69400000000002</v>
      </c>
      <c r="G149" s="201">
        <f>F149*Main!$AB$4</f>
        <v>359.69400000000002</v>
      </c>
      <c r="H149" s="202"/>
      <c r="I149" s="5"/>
    </row>
    <row r="150" spans="1:9" s="5" customFormat="1">
      <c r="A150" s="205">
        <v>9043421</v>
      </c>
      <c r="B150" s="489" t="s">
        <v>163</v>
      </c>
      <c r="C150" s="7"/>
      <c r="D150" s="7">
        <v>50</v>
      </c>
      <c r="E150" s="8">
        <v>777.03</v>
      </c>
      <c r="F150" s="8">
        <f>E150/100*$I$2*Main!$AB$2</f>
        <v>349.6635</v>
      </c>
      <c r="G150" s="12">
        <f>F150*Main!$AB$4</f>
        <v>349.6635</v>
      </c>
      <c r="H150" s="9"/>
    </row>
    <row r="151" spans="1:9" s="203" customFormat="1">
      <c r="A151" s="205">
        <v>9043422</v>
      </c>
      <c r="B151" s="489" t="s">
        <v>4415</v>
      </c>
      <c r="C151" s="7" t="s">
        <v>2057</v>
      </c>
      <c r="D151" s="7">
        <v>50</v>
      </c>
      <c r="E151" s="8">
        <v>799.32</v>
      </c>
      <c r="F151" s="200">
        <f>E151/100*$I$2*Main!$AB$2</f>
        <v>359.69400000000002</v>
      </c>
      <c r="G151" s="201">
        <f>F151*Main!$AB$4</f>
        <v>359.69400000000002</v>
      </c>
      <c r="H151" s="202"/>
      <c r="I151" s="5"/>
    </row>
    <row r="152" spans="1:9" s="5" customFormat="1">
      <c r="A152" s="205">
        <v>9043242</v>
      </c>
      <c r="B152" s="489" t="s">
        <v>164</v>
      </c>
      <c r="C152" s="7"/>
      <c r="D152" s="7">
        <v>50</v>
      </c>
      <c r="E152" s="8">
        <v>345.36</v>
      </c>
      <c r="F152" s="8">
        <f>E152/100*$I$2*Main!$AB$2</f>
        <v>155.41200000000001</v>
      </c>
      <c r="G152" s="12">
        <f>F152*Main!$AB$4</f>
        <v>155.41200000000001</v>
      </c>
      <c r="H152" s="9"/>
    </row>
    <row r="153" spans="1:9" s="203" customFormat="1">
      <c r="A153" s="205">
        <v>9043243</v>
      </c>
      <c r="B153" s="489" t="s">
        <v>4416</v>
      </c>
      <c r="C153" s="7" t="s">
        <v>2057</v>
      </c>
      <c r="D153" s="7">
        <v>50</v>
      </c>
      <c r="E153" s="8">
        <v>367.83</v>
      </c>
      <c r="F153" s="200">
        <f>E153/100*$I$2*Main!$AB$2</f>
        <v>165.52349999999998</v>
      </c>
      <c r="G153" s="201">
        <f>F153*Main!$AB$4</f>
        <v>165.52349999999998</v>
      </c>
      <c r="H153" s="202"/>
      <c r="I153" s="5"/>
    </row>
    <row r="154" spans="1:9" s="203" customFormat="1">
      <c r="A154" s="205">
        <v>9043244</v>
      </c>
      <c r="B154" s="489" t="s">
        <v>4417</v>
      </c>
      <c r="C154" s="7" t="s">
        <v>2057</v>
      </c>
      <c r="D154" s="7">
        <v>50</v>
      </c>
      <c r="E154" s="8">
        <v>373.01</v>
      </c>
      <c r="F154" s="200">
        <f>E154/100*$I$2*Main!$AB$2</f>
        <v>167.8545</v>
      </c>
      <c r="G154" s="201">
        <f>F154*Main!$AB$4</f>
        <v>167.8545</v>
      </c>
      <c r="H154" s="202"/>
      <c r="I154" s="5"/>
    </row>
    <row r="155" spans="1:9" s="5" customFormat="1">
      <c r="A155" s="205">
        <v>9043252</v>
      </c>
      <c r="B155" s="489" t="s">
        <v>165</v>
      </c>
      <c r="C155" s="7"/>
      <c r="D155" s="7">
        <v>50</v>
      </c>
      <c r="E155" s="8">
        <v>345.36</v>
      </c>
      <c r="F155" s="8">
        <f>E155/100*$I$2*Main!$AB$2</f>
        <v>155.41200000000001</v>
      </c>
      <c r="G155" s="12">
        <f>F155*Main!$AB$4</f>
        <v>155.41200000000001</v>
      </c>
      <c r="H155" s="9"/>
    </row>
    <row r="156" spans="1:9" s="203" customFormat="1">
      <c r="A156" s="205">
        <v>9043253</v>
      </c>
      <c r="B156" s="489" t="s">
        <v>4418</v>
      </c>
      <c r="C156" s="7" t="s">
        <v>2057</v>
      </c>
      <c r="D156" s="7">
        <v>50</v>
      </c>
      <c r="E156" s="8">
        <v>367.83</v>
      </c>
      <c r="F156" s="200">
        <f>E156/100*$I$2*Main!$AB$2</f>
        <v>165.52349999999998</v>
      </c>
      <c r="G156" s="201">
        <f>F156*Main!$AB$4</f>
        <v>165.52349999999998</v>
      </c>
      <c r="H156" s="202"/>
      <c r="I156" s="5"/>
    </row>
    <row r="157" spans="1:9" s="5" customFormat="1">
      <c r="A157" s="205">
        <v>9043254</v>
      </c>
      <c r="B157" s="489" t="s">
        <v>166</v>
      </c>
      <c r="C157" s="7"/>
      <c r="D157" s="7">
        <v>50</v>
      </c>
      <c r="E157" s="8">
        <v>373.01</v>
      </c>
      <c r="F157" s="8">
        <f>E157/100*$I$2*Main!$AB$2</f>
        <v>167.8545</v>
      </c>
      <c r="G157" s="12">
        <f>F157*Main!$AB$4</f>
        <v>167.8545</v>
      </c>
      <c r="H157" s="9"/>
    </row>
    <row r="158" spans="1:9" s="5" customFormat="1">
      <c r="A158" s="205">
        <v>70712</v>
      </c>
      <c r="B158" s="489" t="s">
        <v>167</v>
      </c>
      <c r="C158" s="7"/>
      <c r="D158" s="7">
        <v>50</v>
      </c>
      <c r="E158" s="8">
        <v>228.34</v>
      </c>
      <c r="F158" s="8">
        <f>E158/100*$I$2*Main!$AB$2</f>
        <v>102.753</v>
      </c>
      <c r="G158" s="12">
        <f>F158*Main!$AB$4</f>
        <v>102.753</v>
      </c>
      <c r="H158" s="9"/>
    </row>
    <row r="159" spans="1:9" s="5" customFormat="1">
      <c r="A159" s="205">
        <v>70051</v>
      </c>
      <c r="B159" s="489" t="s">
        <v>168</v>
      </c>
      <c r="C159" s="7"/>
      <c r="D159" s="7">
        <v>50</v>
      </c>
      <c r="E159" s="8">
        <v>80.600000000000009</v>
      </c>
      <c r="F159" s="8">
        <f>E159/100*$I$2*Main!$AB$2</f>
        <v>36.270000000000003</v>
      </c>
      <c r="G159" s="12">
        <f>F159*Main!$AB$4</f>
        <v>36.270000000000003</v>
      </c>
      <c r="H159" s="9"/>
    </row>
    <row r="160" spans="1:9" s="5" customFormat="1">
      <c r="A160" s="205">
        <v>9155233</v>
      </c>
      <c r="B160" s="489" t="s">
        <v>169</v>
      </c>
      <c r="C160" s="7"/>
      <c r="D160" s="7">
        <v>50</v>
      </c>
      <c r="E160" s="8">
        <v>365.88</v>
      </c>
      <c r="F160" s="8">
        <f>E160/100*$I$2*Main!$AB$2</f>
        <v>164.64599999999999</v>
      </c>
      <c r="G160" s="12">
        <f>F160*Main!$AB$4</f>
        <v>164.64599999999999</v>
      </c>
      <c r="H160" s="9"/>
    </row>
    <row r="161" spans="1:9" s="203" customFormat="1">
      <c r="A161" s="205">
        <v>9155234</v>
      </c>
      <c r="B161" s="489" t="s">
        <v>4419</v>
      </c>
      <c r="C161" s="7" t="s">
        <v>2057</v>
      </c>
      <c r="D161" s="7">
        <v>50</v>
      </c>
      <c r="E161" s="8">
        <v>387.77</v>
      </c>
      <c r="F161" s="200">
        <f>E161/100*$I$2*Main!$AB$2</f>
        <v>174.4965</v>
      </c>
      <c r="G161" s="201">
        <f>F161*Main!$AB$4</f>
        <v>174.4965</v>
      </c>
      <c r="H161" s="202"/>
      <c r="I161" s="5"/>
    </row>
    <row r="162" spans="1:9" s="5" customFormat="1">
      <c r="A162" s="205">
        <v>9155235</v>
      </c>
      <c r="B162" s="489" t="s">
        <v>170</v>
      </c>
      <c r="C162" s="7"/>
      <c r="D162" s="7">
        <v>50</v>
      </c>
      <c r="E162" s="8">
        <v>392.84</v>
      </c>
      <c r="F162" s="8">
        <f>E162/100*$I$2*Main!$AB$2</f>
        <v>176.77799999999999</v>
      </c>
      <c r="G162" s="12">
        <f>F162*Main!$AB$4</f>
        <v>176.77799999999999</v>
      </c>
      <c r="H162" s="9"/>
    </row>
    <row r="163" spans="1:9" s="5" customFormat="1">
      <c r="A163" s="205">
        <v>9071575</v>
      </c>
      <c r="B163" s="489" t="s">
        <v>37</v>
      </c>
      <c r="C163" s="7"/>
      <c r="D163" s="7">
        <v>200</v>
      </c>
      <c r="E163" s="8">
        <v>53.88</v>
      </c>
      <c r="F163" s="8">
        <f>E163/100*$I$2*Main!$AB$2</f>
        <v>24.246000000000002</v>
      </c>
      <c r="G163" s="12">
        <f>F163*Main!$AB$4</f>
        <v>24.246000000000002</v>
      </c>
      <c r="H163" s="9"/>
    </row>
    <row r="164" spans="1:9" s="5" customFormat="1">
      <c r="A164" s="205">
        <v>9071576</v>
      </c>
      <c r="B164" s="489" t="s">
        <v>38</v>
      </c>
      <c r="C164" s="7"/>
      <c r="D164" s="7">
        <v>200</v>
      </c>
      <c r="E164" s="8">
        <v>53.88</v>
      </c>
      <c r="F164" s="8">
        <f>E164/100*$I$2*Main!$AB$2</f>
        <v>24.246000000000002</v>
      </c>
      <c r="G164" s="12">
        <f>F164*Main!$AB$4</f>
        <v>24.246000000000002</v>
      </c>
      <c r="H164" s="9"/>
    </row>
    <row r="165" spans="1:9" s="5" customFormat="1">
      <c r="A165" s="205">
        <v>9071577</v>
      </c>
      <c r="B165" s="489" t="s">
        <v>39</v>
      </c>
      <c r="C165" s="7"/>
      <c r="D165" s="7">
        <v>200</v>
      </c>
      <c r="E165" s="8">
        <v>64.64</v>
      </c>
      <c r="F165" s="8">
        <f>E165/100*$I$2*Main!$AB$2</f>
        <v>29.087999999999997</v>
      </c>
      <c r="G165" s="12">
        <f>F165*Main!$AB$4</f>
        <v>29.087999999999997</v>
      </c>
      <c r="H165" s="9"/>
    </row>
    <row r="166" spans="1:9" s="5" customFormat="1">
      <c r="A166" s="205">
        <v>9071578</v>
      </c>
      <c r="B166" s="489" t="s">
        <v>40</v>
      </c>
      <c r="C166" s="7"/>
      <c r="D166" s="7">
        <v>200</v>
      </c>
      <c r="E166" s="8">
        <v>88.88000000000001</v>
      </c>
      <c r="F166" s="8">
        <f>E166/100*$I$2*Main!$AB$2</f>
        <v>39.996000000000009</v>
      </c>
      <c r="G166" s="12">
        <f>F166*Main!$AB$4</f>
        <v>39.996000000000009</v>
      </c>
      <c r="H166" s="9"/>
    </row>
    <row r="167" spans="1:9" s="5" customFormat="1">
      <c r="A167" s="205">
        <v>9075009</v>
      </c>
      <c r="B167" s="489" t="s">
        <v>4420</v>
      </c>
      <c r="C167" s="7"/>
      <c r="D167" s="7">
        <v>50</v>
      </c>
      <c r="E167" s="8">
        <v>174.1</v>
      </c>
      <c r="F167" s="8">
        <f>E167/100*$I$2*Main!$AB$2</f>
        <v>78.344999999999999</v>
      </c>
      <c r="G167" s="12">
        <f>F167*Main!$AB$4</f>
        <v>78.344999999999999</v>
      </c>
      <c r="H167" s="9"/>
    </row>
    <row r="168" spans="1:9" s="5" customFormat="1">
      <c r="A168" s="205">
        <v>9071620</v>
      </c>
      <c r="B168" s="489" t="s">
        <v>41</v>
      </c>
      <c r="C168" s="7"/>
      <c r="D168" s="7">
        <v>200</v>
      </c>
      <c r="E168" s="8">
        <v>56.55</v>
      </c>
      <c r="F168" s="8">
        <f>E168/100*$I$2*Main!$AB$2</f>
        <v>25.447500000000002</v>
      </c>
      <c r="G168" s="12">
        <f>F168*Main!$AB$4</f>
        <v>25.447500000000002</v>
      </c>
      <c r="H168" s="9"/>
    </row>
    <row r="169" spans="1:9" s="5" customFormat="1">
      <c r="A169" s="205">
        <v>9071622</v>
      </c>
      <c r="B169" s="489" t="s">
        <v>42</v>
      </c>
      <c r="C169" s="7"/>
      <c r="D169" s="7">
        <v>200</v>
      </c>
      <c r="E169" s="8">
        <v>67.319999999999993</v>
      </c>
      <c r="F169" s="8">
        <f>E169/100*$I$2*Main!$AB$2</f>
        <v>30.293999999999997</v>
      </c>
      <c r="G169" s="12">
        <f>F169*Main!$AB$4</f>
        <v>30.293999999999997</v>
      </c>
      <c r="H169" s="9"/>
    </row>
    <row r="170" spans="1:9" s="5" customFormat="1">
      <c r="A170" s="205">
        <v>9071625</v>
      </c>
      <c r="B170" s="489" t="s">
        <v>43</v>
      </c>
      <c r="C170" s="7"/>
      <c r="D170" s="7">
        <v>200</v>
      </c>
      <c r="E170" s="8">
        <v>56.55</v>
      </c>
      <c r="F170" s="8">
        <f>E170/100*$I$2*Main!$AB$2</f>
        <v>25.447500000000002</v>
      </c>
      <c r="G170" s="12">
        <f>F170*Main!$AB$4</f>
        <v>25.447500000000002</v>
      </c>
      <c r="H170" s="9"/>
    </row>
    <row r="171" spans="1:9" s="5" customFormat="1">
      <c r="A171" s="205">
        <v>9071626</v>
      </c>
      <c r="B171" s="489" t="s">
        <v>44</v>
      </c>
      <c r="C171" s="7"/>
      <c r="D171" s="7">
        <v>200</v>
      </c>
      <c r="E171" s="8">
        <v>56.55</v>
      </c>
      <c r="F171" s="8">
        <f>E171/100*$I$2*Main!$AB$2</f>
        <v>25.447500000000002</v>
      </c>
      <c r="G171" s="12">
        <f>F171*Main!$AB$4</f>
        <v>25.447500000000002</v>
      </c>
      <c r="H171" s="9"/>
    </row>
    <row r="172" spans="1:9" s="5" customFormat="1">
      <c r="A172" s="205">
        <v>9071627</v>
      </c>
      <c r="B172" s="489" t="s">
        <v>45</v>
      </c>
      <c r="C172" s="7"/>
      <c r="D172" s="7">
        <v>200</v>
      </c>
      <c r="E172" s="8">
        <v>67.319999999999993</v>
      </c>
      <c r="F172" s="8">
        <f>E172/100*$I$2*Main!$AB$2</f>
        <v>30.293999999999997</v>
      </c>
      <c r="G172" s="12">
        <f>F172*Main!$AB$4</f>
        <v>30.293999999999997</v>
      </c>
      <c r="H172" s="9"/>
    </row>
    <row r="173" spans="1:9" s="5" customFormat="1">
      <c r="A173" s="205">
        <v>9071628</v>
      </c>
      <c r="B173" s="489" t="s">
        <v>46</v>
      </c>
      <c r="C173" s="7"/>
      <c r="D173" s="7">
        <v>200</v>
      </c>
      <c r="E173" s="8">
        <v>91.54</v>
      </c>
      <c r="F173" s="8">
        <f>E173/100*$I$2*Main!$AB$2</f>
        <v>41.193000000000005</v>
      </c>
      <c r="G173" s="12">
        <f>F173*Main!$AB$4</f>
        <v>41.193000000000005</v>
      </c>
      <c r="H173" s="9"/>
    </row>
    <row r="174" spans="1:9" s="5" customFormat="1">
      <c r="A174" s="205">
        <v>9075059</v>
      </c>
      <c r="B174" s="489" t="s">
        <v>4421</v>
      </c>
      <c r="C174" s="7"/>
      <c r="D174" s="7">
        <v>50</v>
      </c>
      <c r="E174" s="8">
        <v>166.92</v>
      </c>
      <c r="F174" s="8">
        <f>E174/100*$I$2*Main!$AB$2</f>
        <v>75.11399999999999</v>
      </c>
      <c r="G174" s="12">
        <f>F174*Main!$AB$4</f>
        <v>75.11399999999999</v>
      </c>
      <c r="H174" s="9"/>
    </row>
    <row r="175" spans="1:9" s="5" customFormat="1">
      <c r="A175" s="205">
        <v>9075017</v>
      </c>
      <c r="B175" s="489" t="s">
        <v>47</v>
      </c>
      <c r="C175" s="7"/>
      <c r="D175" s="7">
        <v>50</v>
      </c>
      <c r="E175" s="8">
        <v>71.36</v>
      </c>
      <c r="F175" s="8">
        <f>E175/100*$I$2*Main!$AB$2</f>
        <v>32.112000000000002</v>
      </c>
      <c r="G175" s="12">
        <f>F175*Main!$AB$4</f>
        <v>32.112000000000002</v>
      </c>
      <c r="H175" s="9"/>
    </row>
    <row r="176" spans="1:9" s="203" customFormat="1">
      <c r="A176" s="205">
        <v>9075018</v>
      </c>
      <c r="B176" s="489" t="s">
        <v>4422</v>
      </c>
      <c r="C176" s="7" t="s">
        <v>2057</v>
      </c>
      <c r="D176" s="7">
        <v>50</v>
      </c>
      <c r="E176" s="8">
        <v>95.600000000000009</v>
      </c>
      <c r="F176" s="200">
        <f>E176/100*$I$2*Main!$AB$2</f>
        <v>43.02</v>
      </c>
      <c r="G176" s="201">
        <f>F176*Main!$AB$4</f>
        <v>43.02</v>
      </c>
      <c r="H176" s="202"/>
      <c r="I176" s="5"/>
    </row>
    <row r="177" spans="1:9" s="203" customFormat="1">
      <c r="A177" s="205">
        <v>9071585</v>
      </c>
      <c r="B177" s="489" t="s">
        <v>4423</v>
      </c>
      <c r="C177" s="7" t="s">
        <v>2057</v>
      </c>
      <c r="D177" s="7">
        <v>200</v>
      </c>
      <c r="E177" s="8">
        <v>57.919999999999995</v>
      </c>
      <c r="F177" s="200">
        <f>E177/100*$I$2*Main!$AB$2</f>
        <v>26.063999999999997</v>
      </c>
      <c r="G177" s="201">
        <f>F177*Main!$AB$4</f>
        <v>26.063999999999997</v>
      </c>
      <c r="H177" s="202"/>
      <c r="I177" s="5"/>
    </row>
    <row r="178" spans="1:9" s="5" customFormat="1">
      <c r="A178" s="205">
        <v>9071586</v>
      </c>
      <c r="B178" s="489" t="s">
        <v>48</v>
      </c>
      <c r="C178" s="7"/>
      <c r="D178" s="7">
        <v>200</v>
      </c>
      <c r="E178" s="8">
        <v>57.919999999999995</v>
      </c>
      <c r="F178" s="8">
        <f>E178/100*$I$2*Main!$AB$2</f>
        <v>26.063999999999997</v>
      </c>
      <c r="G178" s="12">
        <f>F178*Main!$AB$4</f>
        <v>26.063999999999997</v>
      </c>
      <c r="H178" s="9"/>
    </row>
    <row r="179" spans="1:9" s="5" customFormat="1">
      <c r="A179" s="205">
        <v>9088244</v>
      </c>
      <c r="B179" s="489" t="s">
        <v>49</v>
      </c>
      <c r="C179" s="7"/>
      <c r="D179" s="7">
        <v>50</v>
      </c>
      <c r="E179" s="8">
        <v>135.12</v>
      </c>
      <c r="F179" s="8">
        <f>E179/100*$I$2*Main!$AB$2</f>
        <v>60.803999999999995</v>
      </c>
      <c r="G179" s="12">
        <f>F179*Main!$AB$4</f>
        <v>60.803999999999995</v>
      </c>
      <c r="H179" s="9"/>
    </row>
    <row r="180" spans="1:9" s="5" customFormat="1">
      <c r="A180" s="205">
        <v>9088245</v>
      </c>
      <c r="B180" s="489" t="s">
        <v>50</v>
      </c>
      <c r="C180" s="7"/>
      <c r="D180" s="7">
        <v>50</v>
      </c>
      <c r="E180" s="8">
        <v>146.16</v>
      </c>
      <c r="F180" s="8">
        <f>E180/100*$I$2*Main!$AB$2</f>
        <v>65.772000000000006</v>
      </c>
      <c r="G180" s="12">
        <f>F180*Main!$AB$4</f>
        <v>65.772000000000006</v>
      </c>
      <c r="H180" s="9"/>
    </row>
    <row r="181" spans="1:9" s="5" customFormat="1">
      <c r="A181" s="205">
        <v>9071665</v>
      </c>
      <c r="B181" s="489" t="s">
        <v>51</v>
      </c>
      <c r="C181" s="7"/>
      <c r="D181" s="7">
        <v>200</v>
      </c>
      <c r="E181" s="8">
        <v>109.06</v>
      </c>
      <c r="F181" s="8">
        <f>E181/100*$I$2*Main!$AB$2</f>
        <v>49.076999999999998</v>
      </c>
      <c r="G181" s="12">
        <f>F181*Main!$AB$4</f>
        <v>49.076999999999998</v>
      </c>
      <c r="H181" s="9"/>
    </row>
    <row r="182" spans="1:9" s="5" customFormat="1">
      <c r="A182" s="205">
        <v>9071666</v>
      </c>
      <c r="B182" s="489" t="s">
        <v>52</v>
      </c>
      <c r="C182" s="7"/>
      <c r="D182" s="7">
        <v>200</v>
      </c>
      <c r="E182" s="8">
        <v>109.06</v>
      </c>
      <c r="F182" s="8">
        <f>E182/100*$I$2*Main!$AB$2</f>
        <v>49.076999999999998</v>
      </c>
      <c r="G182" s="12">
        <f>F182*Main!$AB$4</f>
        <v>49.076999999999998</v>
      </c>
      <c r="H182" s="9"/>
    </row>
    <row r="183" spans="1:9" s="5" customFormat="1">
      <c r="A183" s="205">
        <v>9071667</v>
      </c>
      <c r="B183" s="489" t="s">
        <v>53</v>
      </c>
      <c r="C183" s="7"/>
      <c r="D183" s="7">
        <v>200</v>
      </c>
      <c r="E183" s="8">
        <v>119.81</v>
      </c>
      <c r="F183" s="8">
        <f>E183/100*$I$2*Main!$AB$2</f>
        <v>53.914499999999997</v>
      </c>
      <c r="G183" s="12">
        <f>F183*Main!$AB$4</f>
        <v>53.914499999999997</v>
      </c>
      <c r="H183" s="9"/>
    </row>
    <row r="184" spans="1:9" s="5" customFormat="1">
      <c r="A184" s="205">
        <v>9071668</v>
      </c>
      <c r="B184" s="489" t="s">
        <v>54</v>
      </c>
      <c r="C184" s="7"/>
      <c r="D184" s="7">
        <v>200</v>
      </c>
      <c r="E184" s="8">
        <v>144.04999999999998</v>
      </c>
      <c r="F184" s="8">
        <f>E184/100*$I$2*Main!$AB$2</f>
        <v>64.822499999999991</v>
      </c>
      <c r="G184" s="12">
        <f>F184*Main!$AB$4</f>
        <v>64.822499999999991</v>
      </c>
      <c r="H184" s="9"/>
    </row>
    <row r="185" spans="1:9" s="5" customFormat="1">
      <c r="A185" s="205">
        <v>9075065</v>
      </c>
      <c r="B185" s="489" t="s">
        <v>55</v>
      </c>
      <c r="C185" s="7"/>
      <c r="D185" s="7">
        <v>50</v>
      </c>
      <c r="E185" s="8">
        <v>113.09</v>
      </c>
      <c r="F185" s="8">
        <f>E185/100*$I$2*Main!$AB$2</f>
        <v>50.890500000000003</v>
      </c>
      <c r="G185" s="12">
        <f>F185*Main!$AB$4</f>
        <v>50.890500000000003</v>
      </c>
      <c r="H185" s="9"/>
    </row>
    <row r="186" spans="1:9" s="5" customFormat="1">
      <c r="A186" s="205">
        <v>9075066</v>
      </c>
      <c r="B186" s="489" t="s">
        <v>56</v>
      </c>
      <c r="C186" s="7"/>
      <c r="D186" s="7">
        <v>50</v>
      </c>
      <c r="E186" s="8">
        <v>113.09</v>
      </c>
      <c r="F186" s="8">
        <f>E186/100*$I$2*Main!$AB$2</f>
        <v>50.890500000000003</v>
      </c>
      <c r="G186" s="12">
        <f>F186*Main!$AB$4</f>
        <v>50.890500000000003</v>
      </c>
      <c r="H186" s="9"/>
    </row>
    <row r="187" spans="1:9" s="5" customFormat="1">
      <c r="A187" s="205">
        <v>9075067</v>
      </c>
      <c r="B187" s="489" t="s">
        <v>57</v>
      </c>
      <c r="C187" s="7"/>
      <c r="D187" s="7">
        <v>50</v>
      </c>
      <c r="E187" s="8">
        <v>123.84</v>
      </c>
      <c r="F187" s="8">
        <f>E187/100*$I$2*Main!$AB$2</f>
        <v>55.727999999999994</v>
      </c>
      <c r="G187" s="12">
        <f>F187*Main!$AB$4</f>
        <v>55.727999999999994</v>
      </c>
      <c r="H187" s="9"/>
    </row>
    <row r="188" spans="1:9" s="203" customFormat="1">
      <c r="A188" s="205">
        <v>9075068</v>
      </c>
      <c r="B188" s="489" t="s">
        <v>4424</v>
      </c>
      <c r="C188" s="7" t="s">
        <v>2057</v>
      </c>
      <c r="D188" s="7">
        <v>50</v>
      </c>
      <c r="E188" s="8">
        <v>148.08000000000001</v>
      </c>
      <c r="F188" s="200">
        <f>E188/100*$I$2*Main!$AB$2</f>
        <v>66.63600000000001</v>
      </c>
      <c r="G188" s="201">
        <f>F188*Main!$AB$4</f>
        <v>66.63600000000001</v>
      </c>
      <c r="H188" s="202"/>
      <c r="I188" s="5"/>
    </row>
    <row r="189" spans="1:9" s="5" customFormat="1">
      <c r="A189" s="205">
        <v>9117341</v>
      </c>
      <c r="B189" s="489" t="s">
        <v>58</v>
      </c>
      <c r="C189" s="7"/>
      <c r="D189" s="7">
        <v>50</v>
      </c>
      <c r="E189" s="8">
        <v>180.39</v>
      </c>
      <c r="F189" s="8">
        <f>E189/100*$I$2*Main!$AB$2</f>
        <v>81.1755</v>
      </c>
      <c r="G189" s="12">
        <f>F189*Main!$AB$4</f>
        <v>81.1755</v>
      </c>
      <c r="H189" s="9"/>
    </row>
    <row r="190" spans="1:9" s="5" customFormat="1">
      <c r="A190" s="205">
        <v>9075095</v>
      </c>
      <c r="B190" s="489" t="s">
        <v>59</v>
      </c>
      <c r="C190" s="7"/>
      <c r="D190" s="7">
        <v>50</v>
      </c>
      <c r="E190" s="8">
        <v>180.39</v>
      </c>
      <c r="F190" s="8">
        <f>E190/100*$I$2*Main!$AB$2</f>
        <v>81.1755</v>
      </c>
      <c r="G190" s="12">
        <f>F190*Main!$AB$4</f>
        <v>81.1755</v>
      </c>
      <c r="H190" s="9"/>
    </row>
    <row r="191" spans="1:9" s="5" customFormat="1">
      <c r="A191" s="205">
        <v>9117342</v>
      </c>
      <c r="B191" s="489" t="s">
        <v>60</v>
      </c>
      <c r="C191" s="7"/>
      <c r="D191" s="7">
        <v>50</v>
      </c>
      <c r="E191" s="8">
        <v>191.16</v>
      </c>
      <c r="F191" s="8">
        <f>E191/100*$I$2*Main!$AB$2</f>
        <v>86.021999999999991</v>
      </c>
      <c r="G191" s="12">
        <f>F191*Main!$AB$4</f>
        <v>86.021999999999991</v>
      </c>
      <c r="H191" s="9"/>
    </row>
    <row r="192" spans="1:9" s="5" customFormat="1">
      <c r="A192" s="205">
        <v>9075096</v>
      </c>
      <c r="B192" s="489" t="s">
        <v>61</v>
      </c>
      <c r="C192" s="7"/>
      <c r="D192" s="7">
        <v>50</v>
      </c>
      <c r="E192" s="8">
        <v>191.16</v>
      </c>
      <c r="F192" s="8">
        <f>E192/100*$I$2*Main!$AB$2</f>
        <v>86.021999999999991</v>
      </c>
      <c r="G192" s="12">
        <f>F192*Main!$AB$4</f>
        <v>86.021999999999991</v>
      </c>
      <c r="H192" s="9"/>
    </row>
    <row r="193" spans="1:9" s="5" customFormat="1">
      <c r="A193" s="205">
        <v>9133874</v>
      </c>
      <c r="B193" s="489" t="s">
        <v>62</v>
      </c>
      <c r="C193" s="7"/>
      <c r="D193" s="7">
        <v>50</v>
      </c>
      <c r="E193" s="8">
        <v>194.07</v>
      </c>
      <c r="F193" s="8">
        <f>E193/100*$I$2*Main!$AB$2</f>
        <v>87.331499999999991</v>
      </c>
      <c r="G193" s="12">
        <f>F193*Main!$AB$4</f>
        <v>87.331499999999991</v>
      </c>
      <c r="H193" s="9"/>
    </row>
    <row r="194" spans="1:9" s="5" customFormat="1">
      <c r="A194" s="205">
        <v>9133875</v>
      </c>
      <c r="B194" s="489" t="s">
        <v>63</v>
      </c>
      <c r="C194" s="7"/>
      <c r="D194" s="7">
        <v>50</v>
      </c>
      <c r="E194" s="8">
        <v>205.48999999999998</v>
      </c>
      <c r="F194" s="8">
        <f>E194/100*$I$2*Main!$AB$2</f>
        <v>92.470500000000001</v>
      </c>
      <c r="G194" s="12">
        <f>F194*Main!$AB$4</f>
        <v>92.470500000000001</v>
      </c>
      <c r="H194" s="9"/>
    </row>
    <row r="195" spans="1:9" s="203" customFormat="1">
      <c r="A195" s="205">
        <v>9090882</v>
      </c>
      <c r="B195" s="489" t="s">
        <v>4425</v>
      </c>
      <c r="C195" s="7" t="s">
        <v>2057</v>
      </c>
      <c r="D195" s="7">
        <v>50</v>
      </c>
      <c r="E195" s="8">
        <v>204.89</v>
      </c>
      <c r="F195" s="200">
        <f>E195/100*$I$2*Main!$AB$2</f>
        <v>92.200499999999991</v>
      </c>
      <c r="G195" s="201">
        <f>F195*Main!$AB$4</f>
        <v>92.200499999999991</v>
      </c>
      <c r="H195" s="202"/>
      <c r="I195" s="5"/>
    </row>
    <row r="196" spans="1:9" s="203" customFormat="1">
      <c r="A196" s="205">
        <v>9090884</v>
      </c>
      <c r="B196" s="489" t="s">
        <v>4426</v>
      </c>
      <c r="C196" s="7" t="s">
        <v>2057</v>
      </c>
      <c r="D196" s="7">
        <v>50</v>
      </c>
      <c r="E196" s="8">
        <v>222.03</v>
      </c>
      <c r="F196" s="200">
        <f>E196/100*$I$2*Main!$AB$2</f>
        <v>99.913499999999999</v>
      </c>
      <c r="G196" s="201">
        <f>F196*Main!$AB$4</f>
        <v>99.913499999999999</v>
      </c>
      <c r="H196" s="202"/>
      <c r="I196" s="5"/>
    </row>
    <row r="197" spans="1:9" s="203" customFormat="1">
      <c r="A197" s="205">
        <v>9227315</v>
      </c>
      <c r="B197" s="489" t="s">
        <v>4427</v>
      </c>
      <c r="C197" s="7" t="s">
        <v>2057</v>
      </c>
      <c r="D197" s="7">
        <v>50</v>
      </c>
      <c r="E197" s="8">
        <v>179.81</v>
      </c>
      <c r="F197" s="200">
        <f>E197/100*$I$2*Main!$AB$2</f>
        <v>80.914500000000004</v>
      </c>
      <c r="G197" s="201">
        <f>F197*Main!$AB$4</f>
        <v>80.914500000000004</v>
      </c>
      <c r="H197" s="202"/>
      <c r="I197" s="5"/>
    </row>
    <row r="198" spans="1:9" s="5" customFormat="1">
      <c r="A198" s="205">
        <v>9072537</v>
      </c>
      <c r="B198" s="489" t="s">
        <v>64</v>
      </c>
      <c r="C198" s="7"/>
      <c r="D198" s="7">
        <v>50</v>
      </c>
      <c r="E198" s="8">
        <v>212.92999999999998</v>
      </c>
      <c r="F198" s="8">
        <f>E198/100*$I$2*Main!$AB$2</f>
        <v>95.818499999999986</v>
      </c>
      <c r="G198" s="12">
        <f>F198*Main!$AB$4</f>
        <v>95.818499999999986</v>
      </c>
      <c r="H198" s="9"/>
    </row>
    <row r="199" spans="1:9" s="5" customFormat="1">
      <c r="A199" s="205">
        <v>9072538</v>
      </c>
      <c r="B199" s="489" t="s">
        <v>65</v>
      </c>
      <c r="C199" s="7"/>
      <c r="D199" s="7">
        <v>50</v>
      </c>
      <c r="E199" s="8">
        <v>225.44</v>
      </c>
      <c r="F199" s="8">
        <f>E199/100*$I$2*Main!$AB$2</f>
        <v>101.44799999999999</v>
      </c>
      <c r="G199" s="12">
        <f>F199*Main!$AB$4</f>
        <v>101.44799999999999</v>
      </c>
      <c r="H199" s="9"/>
    </row>
    <row r="200" spans="1:9" s="5" customFormat="1">
      <c r="A200" s="205">
        <v>9072539</v>
      </c>
      <c r="B200" s="489" t="s">
        <v>66</v>
      </c>
      <c r="C200" s="7"/>
      <c r="D200" s="7">
        <v>50</v>
      </c>
      <c r="E200" s="8">
        <v>237.96</v>
      </c>
      <c r="F200" s="8">
        <f>E200/100*$I$2*Main!$AB$2</f>
        <v>107.08199999999999</v>
      </c>
      <c r="G200" s="12">
        <f>F200*Main!$AB$4</f>
        <v>107.08199999999999</v>
      </c>
      <c r="H200" s="9"/>
    </row>
    <row r="201" spans="1:9" s="5" customFormat="1">
      <c r="A201" s="205">
        <v>9106989</v>
      </c>
      <c r="B201" s="489" t="s">
        <v>67</v>
      </c>
      <c r="C201" s="7"/>
      <c r="D201" s="7">
        <v>50</v>
      </c>
      <c r="E201" s="8">
        <v>208.73</v>
      </c>
      <c r="F201" s="8">
        <f>E201/100*$I$2*Main!$AB$2</f>
        <v>93.9285</v>
      </c>
      <c r="G201" s="12">
        <f>F201*Main!$AB$4</f>
        <v>93.9285</v>
      </c>
      <c r="H201" s="9"/>
    </row>
    <row r="202" spans="1:9" s="5" customFormat="1">
      <c r="A202" s="205">
        <v>9106990</v>
      </c>
      <c r="B202" s="489" t="s">
        <v>68</v>
      </c>
      <c r="C202" s="7"/>
      <c r="D202" s="7">
        <v>50</v>
      </c>
      <c r="E202" s="8">
        <v>208.73</v>
      </c>
      <c r="F202" s="8">
        <f>E202/100*$I$2*Main!$AB$2</f>
        <v>93.9285</v>
      </c>
      <c r="G202" s="12">
        <f>F202*Main!$AB$4</f>
        <v>93.9285</v>
      </c>
      <c r="H202" s="9"/>
    </row>
    <row r="203" spans="1:9" s="5" customFormat="1">
      <c r="A203" s="205">
        <v>9106991</v>
      </c>
      <c r="B203" s="489" t="s">
        <v>69</v>
      </c>
      <c r="C203" s="7"/>
      <c r="D203" s="7">
        <v>50</v>
      </c>
      <c r="E203" s="8">
        <v>218.95999999999998</v>
      </c>
      <c r="F203" s="8">
        <f>E203/100*$I$2*Main!$AB$2</f>
        <v>98.531999999999996</v>
      </c>
      <c r="G203" s="12">
        <f>F203*Main!$AB$4</f>
        <v>98.531999999999996</v>
      </c>
      <c r="H203" s="9"/>
    </row>
    <row r="204" spans="1:9" s="5" customFormat="1">
      <c r="A204" s="205">
        <v>9106986</v>
      </c>
      <c r="B204" s="489" t="s">
        <v>70</v>
      </c>
      <c r="C204" s="7"/>
      <c r="D204" s="7">
        <v>50</v>
      </c>
      <c r="E204" s="8">
        <v>211.29999999999998</v>
      </c>
      <c r="F204" s="8">
        <f>E204/100*$I$2*Main!$AB$2</f>
        <v>95.084999999999994</v>
      </c>
      <c r="G204" s="12">
        <f>F204*Main!$AB$4</f>
        <v>95.084999999999994</v>
      </c>
      <c r="H204" s="9"/>
    </row>
    <row r="205" spans="1:9" s="5" customFormat="1">
      <c r="A205" s="205">
        <v>9106987</v>
      </c>
      <c r="B205" s="489" t="s">
        <v>71</v>
      </c>
      <c r="C205" s="7"/>
      <c r="D205" s="7">
        <v>50</v>
      </c>
      <c r="E205" s="8">
        <v>211.29999999999998</v>
      </c>
      <c r="F205" s="8">
        <f>E205/100*$I$2*Main!$AB$2</f>
        <v>95.084999999999994</v>
      </c>
      <c r="G205" s="12">
        <f>F205*Main!$AB$4</f>
        <v>95.084999999999994</v>
      </c>
      <c r="H205" s="9"/>
    </row>
    <row r="206" spans="1:9" s="5" customFormat="1">
      <c r="A206" s="205">
        <v>9106988</v>
      </c>
      <c r="B206" s="489" t="s">
        <v>72</v>
      </c>
      <c r="C206" s="7"/>
      <c r="D206" s="7">
        <v>50</v>
      </c>
      <c r="E206" s="8">
        <v>221.5</v>
      </c>
      <c r="F206" s="8">
        <f>E206/100*$I$2*Main!$AB$2</f>
        <v>99.674999999999997</v>
      </c>
      <c r="G206" s="12">
        <f>F206*Main!$AB$4</f>
        <v>99.674999999999997</v>
      </c>
      <c r="H206" s="9"/>
    </row>
    <row r="207" spans="1:9" s="5" customFormat="1">
      <c r="A207" s="205">
        <v>9237120</v>
      </c>
      <c r="B207" s="489" t="s">
        <v>4428</v>
      </c>
      <c r="C207" s="7"/>
      <c r="D207" s="7">
        <v>50</v>
      </c>
      <c r="E207" s="8">
        <v>95.43</v>
      </c>
      <c r="F207" s="8">
        <f>E207/100*$I$2*Main!$AB$2</f>
        <v>42.9435</v>
      </c>
      <c r="G207" s="12">
        <f>F207*Main!$AB$4</f>
        <v>42.9435</v>
      </c>
      <c r="H207" s="9"/>
    </row>
    <row r="208" spans="1:9" s="5" customFormat="1">
      <c r="A208" s="205">
        <v>9072533</v>
      </c>
      <c r="B208" s="489" t="s">
        <v>73</v>
      </c>
      <c r="C208" s="7"/>
      <c r="D208" s="7">
        <v>50</v>
      </c>
      <c r="E208" s="8">
        <v>162.84</v>
      </c>
      <c r="F208" s="8">
        <f>E208/100*$I$2*Main!$AB$2</f>
        <v>73.278000000000006</v>
      </c>
      <c r="G208" s="12">
        <f>F208*Main!$AB$4</f>
        <v>73.278000000000006</v>
      </c>
      <c r="H208" s="9"/>
    </row>
    <row r="209" spans="1:9" s="5" customFormat="1">
      <c r="A209" s="205">
        <v>9072534</v>
      </c>
      <c r="B209" s="489" t="s">
        <v>74</v>
      </c>
      <c r="C209" s="7"/>
      <c r="D209" s="7">
        <v>50</v>
      </c>
      <c r="E209" s="8">
        <v>175.37</v>
      </c>
      <c r="F209" s="8">
        <f>E209/100*$I$2*Main!$AB$2</f>
        <v>78.916499999999999</v>
      </c>
      <c r="G209" s="12">
        <f>F209*Main!$AB$4</f>
        <v>78.916499999999999</v>
      </c>
      <c r="H209" s="9"/>
    </row>
    <row r="210" spans="1:9" s="5" customFormat="1">
      <c r="A210" s="205">
        <v>9072535</v>
      </c>
      <c r="B210" s="489" t="s">
        <v>75</v>
      </c>
      <c r="C210" s="7"/>
      <c r="D210" s="7">
        <v>50</v>
      </c>
      <c r="E210" s="8">
        <v>187.88</v>
      </c>
      <c r="F210" s="8">
        <f>E210/100*$I$2*Main!$AB$2</f>
        <v>84.546000000000006</v>
      </c>
      <c r="G210" s="12">
        <f>F210*Main!$AB$4</f>
        <v>84.546000000000006</v>
      </c>
      <c r="H210" s="9"/>
    </row>
    <row r="211" spans="1:9" s="5" customFormat="1">
      <c r="A211" s="205">
        <v>9072536</v>
      </c>
      <c r="B211" s="489" t="s">
        <v>76</v>
      </c>
      <c r="C211" s="7"/>
      <c r="D211" s="7">
        <v>50</v>
      </c>
      <c r="E211" s="8">
        <v>212.92999999999998</v>
      </c>
      <c r="F211" s="8">
        <f>E211/100*$I$2*Main!$AB$2</f>
        <v>95.818499999999986</v>
      </c>
      <c r="G211" s="12">
        <f>F211*Main!$AB$4</f>
        <v>95.818499999999986</v>
      </c>
      <c r="H211" s="9"/>
    </row>
    <row r="212" spans="1:9" s="5" customFormat="1">
      <c r="A212" s="205">
        <v>9091799</v>
      </c>
      <c r="B212" s="489" t="s">
        <v>118</v>
      </c>
      <c r="C212" s="7"/>
      <c r="D212" s="7">
        <v>50</v>
      </c>
      <c r="E212" s="8">
        <v>67.88000000000001</v>
      </c>
      <c r="F212" s="8">
        <f>E212/100*$I$2*Main!$AB$2</f>
        <v>30.546000000000003</v>
      </c>
      <c r="G212" s="12">
        <f>F212*Main!$AB$4</f>
        <v>30.546000000000003</v>
      </c>
      <c r="H212" s="9"/>
    </row>
    <row r="213" spans="1:9" s="5" customFormat="1">
      <c r="A213" s="205">
        <v>9091800</v>
      </c>
      <c r="B213" s="489" t="s">
        <v>119</v>
      </c>
      <c r="C213" s="7"/>
      <c r="D213" s="7">
        <v>50</v>
      </c>
      <c r="E213" s="8">
        <v>67.88000000000001</v>
      </c>
      <c r="F213" s="8">
        <f>E213/100*$I$2*Main!$AB$2</f>
        <v>30.546000000000003</v>
      </c>
      <c r="G213" s="12">
        <f>F213*Main!$AB$4</f>
        <v>30.546000000000003</v>
      </c>
      <c r="H213" s="9"/>
    </row>
    <row r="214" spans="1:9" s="5" customFormat="1">
      <c r="A214" s="205">
        <v>9091801</v>
      </c>
      <c r="B214" s="489" t="s">
        <v>120</v>
      </c>
      <c r="C214" s="7"/>
      <c r="D214" s="7">
        <v>50</v>
      </c>
      <c r="E214" s="8">
        <v>80.790000000000006</v>
      </c>
      <c r="F214" s="8">
        <f>E214/100*$I$2*Main!$AB$2</f>
        <v>36.355500000000006</v>
      </c>
      <c r="G214" s="12">
        <f>F214*Main!$AB$4</f>
        <v>36.355500000000006</v>
      </c>
      <c r="H214" s="9"/>
    </row>
    <row r="215" spans="1:9" s="5" customFormat="1">
      <c r="A215" s="205">
        <v>9091802</v>
      </c>
      <c r="B215" s="489" t="s">
        <v>121</v>
      </c>
      <c r="C215" s="7"/>
      <c r="D215" s="7">
        <v>50</v>
      </c>
      <c r="E215" s="8">
        <v>109.85000000000001</v>
      </c>
      <c r="F215" s="8">
        <f>E215/100*$I$2*Main!$AB$2</f>
        <v>49.432500000000005</v>
      </c>
      <c r="G215" s="12">
        <f>F215*Main!$AB$4</f>
        <v>49.432500000000005</v>
      </c>
      <c r="H215" s="9"/>
    </row>
    <row r="216" spans="1:9" s="203" customFormat="1">
      <c r="A216" s="205">
        <v>9091807</v>
      </c>
      <c r="B216" s="489" t="s">
        <v>4429</v>
      </c>
      <c r="C216" s="7" t="s">
        <v>2057</v>
      </c>
      <c r="D216" s="7">
        <v>50</v>
      </c>
      <c r="E216" s="8">
        <v>69.48</v>
      </c>
      <c r="F216" s="200">
        <f>E216/100*$I$2*Main!$AB$2</f>
        <v>31.266000000000005</v>
      </c>
      <c r="G216" s="201">
        <f>F216*Main!$AB$4</f>
        <v>31.266000000000005</v>
      </c>
      <c r="H216" s="202"/>
      <c r="I216" s="5"/>
    </row>
    <row r="217" spans="1:9" s="203" customFormat="1">
      <c r="A217" s="205">
        <v>9091808</v>
      </c>
      <c r="B217" s="489" t="s">
        <v>4430</v>
      </c>
      <c r="C217" s="7" t="s">
        <v>2057</v>
      </c>
      <c r="D217" s="7">
        <v>50</v>
      </c>
      <c r="E217" s="8">
        <v>69.48</v>
      </c>
      <c r="F217" s="200">
        <f>E217/100*$I$2*Main!$AB$2</f>
        <v>31.266000000000005</v>
      </c>
      <c r="G217" s="201">
        <f>F217*Main!$AB$4</f>
        <v>31.266000000000005</v>
      </c>
      <c r="H217" s="202"/>
      <c r="I217" s="5"/>
    </row>
    <row r="218" spans="1:9" s="203" customFormat="1">
      <c r="A218" s="205">
        <v>9091809</v>
      </c>
      <c r="B218" s="489" t="s">
        <v>4431</v>
      </c>
      <c r="C218" s="7" t="s">
        <v>2057</v>
      </c>
      <c r="D218" s="7">
        <v>50</v>
      </c>
      <c r="E218" s="8">
        <v>82.4</v>
      </c>
      <c r="F218" s="200">
        <f>E218/100*$I$2*Main!$AB$2</f>
        <v>37.080000000000005</v>
      </c>
      <c r="G218" s="201">
        <f>F218*Main!$AB$4</f>
        <v>37.080000000000005</v>
      </c>
      <c r="H218" s="202"/>
      <c r="I218" s="5"/>
    </row>
    <row r="219" spans="1:9" s="203" customFormat="1">
      <c r="A219" s="205">
        <v>9091810</v>
      </c>
      <c r="B219" s="489" t="s">
        <v>4432</v>
      </c>
      <c r="C219" s="7" t="s">
        <v>2057</v>
      </c>
      <c r="D219" s="7">
        <v>50</v>
      </c>
      <c r="E219" s="8">
        <v>111.48</v>
      </c>
      <c r="F219" s="200">
        <f>E219/100*$I$2*Main!$AB$2</f>
        <v>50.166000000000004</v>
      </c>
      <c r="G219" s="201">
        <f>F219*Main!$AB$4</f>
        <v>50.166000000000004</v>
      </c>
      <c r="H219" s="202"/>
      <c r="I219" s="5"/>
    </row>
    <row r="220" spans="1:9" s="5" customFormat="1">
      <c r="A220" s="205">
        <v>9091803</v>
      </c>
      <c r="B220" s="489" t="s">
        <v>122</v>
      </c>
      <c r="C220" s="7"/>
      <c r="D220" s="7">
        <v>50</v>
      </c>
      <c r="E220" s="8">
        <v>130.85</v>
      </c>
      <c r="F220" s="8">
        <f>E220/100*$I$2*Main!$AB$2</f>
        <v>58.8825</v>
      </c>
      <c r="G220" s="12">
        <f>F220*Main!$AB$4</f>
        <v>58.8825</v>
      </c>
      <c r="H220" s="9"/>
    </row>
    <row r="221" spans="1:9" s="5" customFormat="1">
      <c r="A221" s="205">
        <v>9091804</v>
      </c>
      <c r="B221" s="489" t="s">
        <v>123</v>
      </c>
      <c r="C221" s="7"/>
      <c r="D221" s="7">
        <v>50</v>
      </c>
      <c r="E221" s="8">
        <v>130.85</v>
      </c>
      <c r="F221" s="8">
        <f>E221/100*$I$2*Main!$AB$2</f>
        <v>58.8825</v>
      </c>
      <c r="G221" s="12">
        <f>F221*Main!$AB$4</f>
        <v>58.8825</v>
      </c>
      <c r="H221" s="9"/>
    </row>
    <row r="222" spans="1:9" s="5" customFormat="1">
      <c r="A222" s="205">
        <v>9091805</v>
      </c>
      <c r="B222" s="489" t="s">
        <v>124</v>
      </c>
      <c r="C222" s="7"/>
      <c r="D222" s="7">
        <v>50</v>
      </c>
      <c r="E222" s="8">
        <v>143.79</v>
      </c>
      <c r="F222" s="8">
        <f>E222/100*$I$2*Main!$AB$2</f>
        <v>64.705500000000001</v>
      </c>
      <c r="G222" s="12">
        <f>F222*Main!$AB$4</f>
        <v>64.705500000000001</v>
      </c>
      <c r="H222" s="9"/>
    </row>
    <row r="223" spans="1:9" s="5" customFormat="1">
      <c r="A223" s="205">
        <v>9091806</v>
      </c>
      <c r="B223" s="489" t="s">
        <v>125</v>
      </c>
      <c r="C223" s="7"/>
      <c r="D223" s="7">
        <v>50</v>
      </c>
      <c r="E223" s="8">
        <v>172.88</v>
      </c>
      <c r="F223" s="8">
        <f>E223/100*$I$2*Main!$AB$2</f>
        <v>77.795999999999992</v>
      </c>
      <c r="G223" s="12">
        <f>F223*Main!$AB$4</f>
        <v>77.795999999999992</v>
      </c>
      <c r="H223" s="9"/>
    </row>
    <row r="224" spans="1:9" s="203" customFormat="1">
      <c r="A224" s="205">
        <v>9091811</v>
      </c>
      <c r="B224" s="489" t="s">
        <v>4433</v>
      </c>
      <c r="C224" s="7" t="s">
        <v>2057</v>
      </c>
      <c r="D224" s="7">
        <v>50</v>
      </c>
      <c r="E224" s="8">
        <v>140.42999999999998</v>
      </c>
      <c r="F224" s="200">
        <f>E224/100*$I$2*Main!$AB$2</f>
        <v>63.193499999999993</v>
      </c>
      <c r="G224" s="201">
        <f>F224*Main!$AB$4</f>
        <v>63.193499999999993</v>
      </c>
      <c r="H224" s="202"/>
      <c r="I224" s="5"/>
    </row>
    <row r="225" spans="1:9" s="203" customFormat="1">
      <c r="A225" s="205">
        <v>9091812</v>
      </c>
      <c r="B225" s="489" t="s">
        <v>4434</v>
      </c>
      <c r="C225" s="7" t="s">
        <v>2057</v>
      </c>
      <c r="D225" s="7">
        <v>50</v>
      </c>
      <c r="E225" s="8">
        <v>140.42999999999998</v>
      </c>
      <c r="F225" s="200">
        <f>E225/100*$I$2*Main!$AB$2</f>
        <v>63.193499999999993</v>
      </c>
      <c r="G225" s="201">
        <f>F225*Main!$AB$4</f>
        <v>63.193499999999993</v>
      </c>
      <c r="H225" s="202"/>
      <c r="I225" s="5"/>
    </row>
    <row r="226" spans="1:9" s="203" customFormat="1">
      <c r="A226" s="205">
        <v>9091813</v>
      </c>
      <c r="B226" s="489" t="s">
        <v>4435</v>
      </c>
      <c r="C226" s="7" t="s">
        <v>2057</v>
      </c>
      <c r="D226" s="7">
        <v>50</v>
      </c>
      <c r="E226" s="8">
        <v>154.13</v>
      </c>
      <c r="F226" s="200">
        <f>E226/100*$I$2*Main!$AB$2</f>
        <v>69.358499999999992</v>
      </c>
      <c r="G226" s="201">
        <f>F226*Main!$AB$4</f>
        <v>69.358499999999992</v>
      </c>
      <c r="H226" s="202"/>
      <c r="I226" s="5"/>
    </row>
    <row r="227" spans="1:9" s="203" customFormat="1">
      <c r="A227" s="205">
        <v>9091814</v>
      </c>
      <c r="B227" s="489" t="s">
        <v>4436</v>
      </c>
      <c r="C227" s="7" t="s">
        <v>2057</v>
      </c>
      <c r="D227" s="7">
        <v>50</v>
      </c>
      <c r="E227" s="8">
        <v>184.95</v>
      </c>
      <c r="F227" s="200">
        <f>E227/100*$I$2*Main!$AB$2</f>
        <v>83.227499999999992</v>
      </c>
      <c r="G227" s="201">
        <f>F227*Main!$AB$4</f>
        <v>83.227499999999992</v>
      </c>
      <c r="H227" s="202"/>
      <c r="I227" s="5"/>
    </row>
    <row r="228" spans="1:9" s="5" customFormat="1">
      <c r="A228" s="205">
        <v>9117471</v>
      </c>
      <c r="B228" s="489" t="s">
        <v>126</v>
      </c>
      <c r="C228" s="7"/>
      <c r="D228" s="7">
        <v>50</v>
      </c>
      <c r="E228" s="8">
        <v>229.42</v>
      </c>
      <c r="F228" s="8">
        <f>E228/100*$I$2*Main!$AB$2</f>
        <v>103.239</v>
      </c>
      <c r="G228" s="12">
        <f>F228*Main!$AB$4</f>
        <v>103.239</v>
      </c>
      <c r="H228" s="9"/>
    </row>
    <row r="229" spans="1:9" s="5" customFormat="1">
      <c r="A229" s="205">
        <v>9117472</v>
      </c>
      <c r="B229" s="489" t="s">
        <v>127</v>
      </c>
      <c r="C229" s="7"/>
      <c r="D229" s="7">
        <v>50</v>
      </c>
      <c r="E229" s="8">
        <v>243.14999999999998</v>
      </c>
      <c r="F229" s="8">
        <f>E229/100*$I$2*Main!$AB$2</f>
        <v>109.41749999999999</v>
      </c>
      <c r="G229" s="12">
        <f>F229*Main!$AB$4</f>
        <v>109.41749999999999</v>
      </c>
      <c r="H229" s="9"/>
    </row>
    <row r="230" spans="1:9" s="5" customFormat="1">
      <c r="A230" s="205">
        <v>1071605</v>
      </c>
      <c r="B230" s="489" t="s">
        <v>171</v>
      </c>
      <c r="C230" s="7"/>
      <c r="D230" s="7">
        <v>400</v>
      </c>
      <c r="E230" s="8">
        <v>41.91</v>
      </c>
      <c r="F230" s="8">
        <f>E230/100*$I$2*Main!$AB$2</f>
        <v>18.859499999999997</v>
      </c>
      <c r="G230" s="12">
        <f>F230*Main!$AB$4</f>
        <v>18.859499999999997</v>
      </c>
      <c r="H230" s="9"/>
    </row>
    <row r="231" spans="1:9" s="5" customFormat="1">
      <c r="A231" s="205">
        <v>1071606</v>
      </c>
      <c r="B231" s="489" t="s">
        <v>172</v>
      </c>
      <c r="C231" s="7"/>
      <c r="D231" s="7">
        <v>400</v>
      </c>
      <c r="E231" s="8">
        <v>42.339999999999996</v>
      </c>
      <c r="F231" s="8">
        <f>E231/100*$I$2*Main!$AB$2</f>
        <v>19.052999999999997</v>
      </c>
      <c r="G231" s="12">
        <f>F231*Main!$AB$4</f>
        <v>19.052999999999997</v>
      </c>
      <c r="H231" s="9"/>
    </row>
    <row r="232" spans="1:9" s="5" customFormat="1">
      <c r="A232" s="205">
        <v>1071607</v>
      </c>
      <c r="B232" s="489" t="s">
        <v>173</v>
      </c>
      <c r="C232" s="7"/>
      <c r="D232" s="7">
        <v>400</v>
      </c>
      <c r="E232" s="8">
        <v>46.08</v>
      </c>
      <c r="F232" s="8">
        <f>E232/100*$I$2*Main!$AB$2</f>
        <v>20.736000000000001</v>
      </c>
      <c r="G232" s="12">
        <f>F232*Main!$AB$4</f>
        <v>20.736000000000001</v>
      </c>
      <c r="H232" s="9"/>
    </row>
    <row r="233" spans="1:9" s="5" customFormat="1">
      <c r="A233" s="205">
        <v>1071608</v>
      </c>
      <c r="B233" s="489" t="s">
        <v>174</v>
      </c>
      <c r="C233" s="7"/>
      <c r="D233" s="7">
        <v>400</v>
      </c>
      <c r="E233" s="8">
        <v>54.46</v>
      </c>
      <c r="F233" s="8">
        <f>E233/100*$I$2*Main!$AB$2</f>
        <v>24.506999999999998</v>
      </c>
      <c r="G233" s="12">
        <f>F233*Main!$AB$4</f>
        <v>24.506999999999998</v>
      </c>
      <c r="H233" s="9"/>
    </row>
    <row r="234" spans="1:9" s="5" customFormat="1">
      <c r="A234" s="205">
        <v>1071609</v>
      </c>
      <c r="B234" s="489" t="s">
        <v>175</v>
      </c>
      <c r="C234" s="7"/>
      <c r="D234" s="7">
        <v>400</v>
      </c>
      <c r="E234" s="8">
        <v>128.72</v>
      </c>
      <c r="F234" s="8">
        <f>E234/100*$I$2*Main!$AB$2</f>
        <v>57.923999999999992</v>
      </c>
      <c r="G234" s="12">
        <f>F234*Main!$AB$4</f>
        <v>57.923999999999992</v>
      </c>
      <c r="H234" s="9"/>
    </row>
    <row r="235" spans="1:9" s="5" customFormat="1">
      <c r="A235" s="205">
        <v>1071666</v>
      </c>
      <c r="B235" s="489" t="s">
        <v>176</v>
      </c>
      <c r="C235" s="7"/>
      <c r="D235" s="7">
        <v>400</v>
      </c>
      <c r="E235" s="8">
        <v>58.64</v>
      </c>
      <c r="F235" s="8">
        <f>E235/100*$I$2*Main!$AB$2</f>
        <v>26.388000000000002</v>
      </c>
      <c r="G235" s="12">
        <f>F235*Main!$AB$4</f>
        <v>26.388000000000002</v>
      </c>
      <c r="H235" s="9"/>
    </row>
    <row r="236" spans="1:9" s="5" customFormat="1">
      <c r="A236" s="205">
        <v>1071625</v>
      </c>
      <c r="B236" s="489" t="s">
        <v>177</v>
      </c>
      <c r="C236" s="7"/>
      <c r="D236" s="7">
        <v>400</v>
      </c>
      <c r="E236" s="8">
        <v>52.78</v>
      </c>
      <c r="F236" s="8">
        <f>E236/100*$I$2*Main!$AB$2</f>
        <v>23.751000000000001</v>
      </c>
      <c r="G236" s="12">
        <f>F236*Main!$AB$4</f>
        <v>23.751000000000001</v>
      </c>
      <c r="H236" s="9"/>
    </row>
    <row r="237" spans="1:9" s="5" customFormat="1">
      <c r="A237" s="205">
        <v>1071626</v>
      </c>
      <c r="B237" s="489" t="s">
        <v>178</v>
      </c>
      <c r="C237" s="7"/>
      <c r="D237" s="7">
        <v>400</v>
      </c>
      <c r="E237" s="8">
        <v>53.19</v>
      </c>
      <c r="F237" s="8">
        <f>E237/100*$I$2*Main!$AB$2</f>
        <v>23.935499999999998</v>
      </c>
      <c r="G237" s="12">
        <f>F237*Main!$AB$4</f>
        <v>23.935499999999998</v>
      </c>
      <c r="H237" s="9"/>
    </row>
    <row r="238" spans="1:9" s="5" customFormat="1">
      <c r="A238" s="205">
        <v>1071627</v>
      </c>
      <c r="B238" s="489" t="s">
        <v>179</v>
      </c>
      <c r="C238" s="7"/>
      <c r="D238" s="7">
        <v>400</v>
      </c>
      <c r="E238" s="8">
        <v>56.96</v>
      </c>
      <c r="F238" s="8">
        <f>E238/100*$I$2*Main!$AB$2</f>
        <v>25.632000000000001</v>
      </c>
      <c r="G238" s="12">
        <f>F238*Main!$AB$4</f>
        <v>25.632000000000001</v>
      </c>
      <c r="H238" s="9"/>
    </row>
    <row r="239" spans="1:9" s="5" customFormat="1">
      <c r="A239" s="205">
        <v>1071628</v>
      </c>
      <c r="B239" s="489" t="s">
        <v>180</v>
      </c>
      <c r="C239" s="7"/>
      <c r="D239" s="7">
        <v>400</v>
      </c>
      <c r="E239" s="8">
        <v>65.36</v>
      </c>
      <c r="F239" s="8">
        <f>E239/100*$I$2*Main!$AB$2</f>
        <v>29.411999999999999</v>
      </c>
      <c r="G239" s="12">
        <f>F239*Main!$AB$4</f>
        <v>29.411999999999999</v>
      </c>
      <c r="H239" s="9"/>
    </row>
    <row r="240" spans="1:9" s="5" customFormat="1">
      <c r="A240" s="205">
        <v>1071629</v>
      </c>
      <c r="B240" s="489" t="s">
        <v>181</v>
      </c>
      <c r="C240" s="7"/>
      <c r="D240" s="7">
        <v>400</v>
      </c>
      <c r="E240" s="8">
        <v>139.85</v>
      </c>
      <c r="F240" s="8">
        <f>E240/100*$I$2*Main!$AB$2</f>
        <v>62.93249999999999</v>
      </c>
      <c r="G240" s="12">
        <f>F240*Main!$AB$4</f>
        <v>62.93249999999999</v>
      </c>
      <c r="H240" s="9"/>
    </row>
    <row r="241" spans="1:9" s="5" customFormat="1">
      <c r="A241" s="205">
        <v>9012840</v>
      </c>
      <c r="B241" s="489" t="s">
        <v>182</v>
      </c>
      <c r="C241" s="7"/>
      <c r="D241" s="7">
        <v>400</v>
      </c>
      <c r="E241" s="8">
        <v>160.41999999999999</v>
      </c>
      <c r="F241" s="8">
        <f>E241/100*$I$2*Main!$AB$2</f>
        <v>72.188999999999993</v>
      </c>
      <c r="G241" s="12">
        <f>F241*Main!$AB$4</f>
        <v>72.188999999999993</v>
      </c>
      <c r="H241" s="9"/>
    </row>
    <row r="242" spans="1:9" s="5" customFormat="1">
      <c r="A242" s="205">
        <v>9037018</v>
      </c>
      <c r="B242" s="489" t="s">
        <v>2021</v>
      </c>
      <c r="C242" s="7"/>
      <c r="D242" s="7">
        <v>400</v>
      </c>
      <c r="E242" s="8">
        <v>186.29</v>
      </c>
      <c r="F242" s="8">
        <f>E242/100*$I$2*Main!$AB$2</f>
        <v>83.830500000000001</v>
      </c>
      <c r="G242" s="12">
        <f>F242*Main!$AB$4</f>
        <v>83.830500000000001</v>
      </c>
      <c r="H242" s="9"/>
    </row>
    <row r="243" spans="1:9" s="5" customFormat="1">
      <c r="A243" s="205">
        <v>9046822</v>
      </c>
      <c r="B243" s="489" t="s">
        <v>187</v>
      </c>
      <c r="C243" s="7"/>
      <c r="D243" s="7">
        <v>1</v>
      </c>
      <c r="E243" s="8">
        <v>342.92</v>
      </c>
      <c r="F243" s="8">
        <f>E243/100*$I$2*Main!$AB$2</f>
        <v>154.31400000000002</v>
      </c>
      <c r="G243" s="12">
        <f>F243*Main!$AB$4</f>
        <v>154.31400000000002</v>
      </c>
      <c r="H243" s="9"/>
    </row>
    <row r="244" spans="1:9" s="203" customFormat="1">
      <c r="A244" s="205">
        <v>9146514</v>
      </c>
      <c r="B244" s="489" t="s">
        <v>4437</v>
      </c>
      <c r="C244" s="7" t="s">
        <v>2057</v>
      </c>
      <c r="D244" s="7">
        <v>50</v>
      </c>
      <c r="E244" s="8">
        <v>342.92</v>
      </c>
      <c r="F244" s="200">
        <f>E244/100*$I$2*Main!$AB$2</f>
        <v>154.31400000000002</v>
      </c>
      <c r="G244" s="201">
        <f>F244*Main!$AB$4</f>
        <v>154.31400000000002</v>
      </c>
      <c r="H244" s="202"/>
      <c r="I244" s="5"/>
    </row>
    <row r="245" spans="1:9" s="5" customFormat="1">
      <c r="A245" s="205">
        <v>9046469</v>
      </c>
      <c r="B245" s="489" t="s">
        <v>188</v>
      </c>
      <c r="C245" s="7"/>
      <c r="D245" s="7">
        <v>200</v>
      </c>
      <c r="E245" s="8">
        <v>528.65</v>
      </c>
      <c r="F245" s="8">
        <f>E245/100*$I$2*Main!$AB$2</f>
        <v>237.89250000000001</v>
      </c>
      <c r="G245" s="12">
        <f>F245*Main!$AB$4</f>
        <v>237.89250000000001</v>
      </c>
      <c r="H245" s="9"/>
    </row>
    <row r="246" spans="1:9" s="203" customFormat="1">
      <c r="A246" s="205">
        <v>9072828</v>
      </c>
      <c r="B246" s="489" t="s">
        <v>4438</v>
      </c>
      <c r="C246" s="7" t="s">
        <v>2057</v>
      </c>
      <c r="D246" s="7">
        <v>50</v>
      </c>
      <c r="E246" s="8">
        <v>557.21</v>
      </c>
      <c r="F246" s="200">
        <f>E246/100*$I$2*Main!$AB$2</f>
        <v>250.74450000000004</v>
      </c>
      <c r="G246" s="201">
        <f>F246*Main!$AB$4</f>
        <v>250.74450000000004</v>
      </c>
      <c r="H246" s="202"/>
      <c r="I246" s="5"/>
    </row>
    <row r="247" spans="1:9" s="203" customFormat="1">
      <c r="A247" s="205">
        <v>9072829</v>
      </c>
      <c r="B247" s="489" t="s">
        <v>4439</v>
      </c>
      <c r="C247" s="7" t="s">
        <v>2057</v>
      </c>
      <c r="D247" s="7">
        <v>50</v>
      </c>
      <c r="E247" s="8">
        <v>571.52</v>
      </c>
      <c r="F247" s="200">
        <f>E247/100*$I$2*Main!$AB$2</f>
        <v>257.18399999999997</v>
      </c>
      <c r="G247" s="201">
        <f>F247*Main!$AB$4</f>
        <v>257.18399999999997</v>
      </c>
      <c r="H247" s="202"/>
      <c r="I247" s="5"/>
    </row>
    <row r="248" spans="1:9" s="5" customFormat="1">
      <c r="A248" s="205">
        <v>9046472</v>
      </c>
      <c r="B248" s="489" t="s">
        <v>189</v>
      </c>
      <c r="C248" s="7"/>
      <c r="D248" s="7">
        <v>200</v>
      </c>
      <c r="E248" s="8">
        <v>585.79999999999995</v>
      </c>
      <c r="F248" s="8">
        <f>E248/100*$I$2*Main!$AB$2</f>
        <v>263.60999999999996</v>
      </c>
      <c r="G248" s="12">
        <f>F248*Main!$AB$4</f>
        <v>263.60999999999996</v>
      </c>
      <c r="H248" s="9"/>
    </row>
    <row r="249" spans="1:9" s="5" customFormat="1">
      <c r="A249" s="205">
        <v>60580</v>
      </c>
      <c r="B249" s="489" t="s">
        <v>190</v>
      </c>
      <c r="C249" s="7"/>
      <c r="D249" s="7">
        <v>50</v>
      </c>
      <c r="E249" s="8">
        <v>585.79999999999995</v>
      </c>
      <c r="F249" s="8">
        <f>E249/100*$I$2*Main!$AB$2</f>
        <v>263.60999999999996</v>
      </c>
      <c r="G249" s="12">
        <f>F249*Main!$AB$4</f>
        <v>263.60999999999996</v>
      </c>
      <c r="H249" s="9"/>
    </row>
    <row r="250" spans="1:9" s="5" customFormat="1">
      <c r="A250" s="205">
        <v>9051557</v>
      </c>
      <c r="B250" s="489" t="s">
        <v>191</v>
      </c>
      <c r="C250" s="7"/>
      <c r="D250" s="7">
        <v>1</v>
      </c>
      <c r="E250" s="8">
        <v>249.34</v>
      </c>
      <c r="F250" s="8">
        <f>E250/100*$I$2*Main!$AB$2</f>
        <v>112.20299999999999</v>
      </c>
      <c r="G250" s="12">
        <f>F250*Main!$AB$4</f>
        <v>112.20299999999999</v>
      </c>
      <c r="H250" s="9"/>
    </row>
    <row r="251" spans="1:9" s="5" customFormat="1">
      <c r="A251" s="205">
        <v>60687</v>
      </c>
      <c r="B251" s="489" t="s">
        <v>192</v>
      </c>
      <c r="C251" s="7"/>
      <c r="D251" s="7">
        <v>50</v>
      </c>
      <c r="E251" s="8">
        <v>296.39999999999998</v>
      </c>
      <c r="F251" s="8">
        <f>E251/100*$I$2*Main!$AB$2</f>
        <v>133.38</v>
      </c>
      <c r="G251" s="12">
        <f>F251*Main!$AB$4</f>
        <v>133.38</v>
      </c>
      <c r="H251" s="9"/>
    </row>
    <row r="252" spans="1:9" s="5" customFormat="1">
      <c r="A252" s="205">
        <v>60686</v>
      </c>
      <c r="B252" s="489" t="s">
        <v>192</v>
      </c>
      <c r="C252" s="7"/>
      <c r="D252" s="7">
        <v>50</v>
      </c>
      <c r="E252" s="8">
        <v>296.39999999999998</v>
      </c>
      <c r="F252" s="8">
        <f>E252/100*$I$2*Main!$AB$2</f>
        <v>133.38</v>
      </c>
      <c r="G252" s="12">
        <f>F252*Main!$AB$4</f>
        <v>133.38</v>
      </c>
      <c r="H252" s="9"/>
    </row>
    <row r="253" spans="1:9" s="5" customFormat="1">
      <c r="A253" s="205">
        <v>69846</v>
      </c>
      <c r="B253" s="489" t="s">
        <v>193</v>
      </c>
      <c r="C253" s="7"/>
      <c r="D253" s="7">
        <v>50</v>
      </c>
      <c r="E253" s="8">
        <v>310.39999999999998</v>
      </c>
      <c r="F253" s="8">
        <f>E253/100*$I$2*Main!$AB$2</f>
        <v>139.67999999999998</v>
      </c>
      <c r="G253" s="12">
        <f>F253*Main!$AB$4</f>
        <v>139.67999999999998</v>
      </c>
      <c r="H253" s="9"/>
    </row>
    <row r="254" spans="1:9" s="5" customFormat="1">
      <c r="A254" s="205">
        <v>9239087</v>
      </c>
      <c r="B254" s="489" t="s">
        <v>194</v>
      </c>
      <c r="C254" s="7"/>
      <c r="D254" s="7">
        <v>1</v>
      </c>
      <c r="E254" s="8">
        <v>4776</v>
      </c>
      <c r="F254" s="8">
        <f>E254/100*$I$2*Main!$AB$2</f>
        <v>2149.1999999999998</v>
      </c>
      <c r="G254" s="12">
        <f>F254*Main!$AB$4</f>
        <v>2149.1999999999998</v>
      </c>
      <c r="H254" s="9"/>
    </row>
    <row r="255" spans="1:9" s="5" customFormat="1">
      <c r="A255" s="205">
        <v>9239088</v>
      </c>
      <c r="B255" s="489" t="s">
        <v>195</v>
      </c>
      <c r="C255" s="7"/>
      <c r="D255" s="7">
        <v>1</v>
      </c>
      <c r="E255" s="8">
        <v>4776</v>
      </c>
      <c r="F255" s="8">
        <f>E255/100*$I$2*Main!$AB$2</f>
        <v>2149.1999999999998</v>
      </c>
      <c r="G255" s="12">
        <f>F255*Main!$AB$4</f>
        <v>2149.1999999999998</v>
      </c>
      <c r="H255" s="9"/>
    </row>
    <row r="256" spans="1:9" s="5" customFormat="1">
      <c r="A256" s="205">
        <v>9239099</v>
      </c>
      <c r="B256" s="489" t="s">
        <v>196</v>
      </c>
      <c r="C256" s="7"/>
      <c r="D256" s="7">
        <v>1</v>
      </c>
      <c r="E256" s="8">
        <v>4776</v>
      </c>
      <c r="F256" s="8">
        <f>E256/100*$I$2*Main!$AB$2</f>
        <v>2149.1999999999998</v>
      </c>
      <c r="G256" s="12">
        <f>F256*Main!$AB$4</f>
        <v>2149.1999999999998</v>
      </c>
      <c r="H256" s="9"/>
    </row>
    <row r="257" spans="1:9" s="5" customFormat="1">
      <c r="A257" s="205">
        <v>9089626</v>
      </c>
      <c r="B257" s="489" t="s">
        <v>197</v>
      </c>
      <c r="C257" s="7"/>
      <c r="D257" s="7">
        <v>25</v>
      </c>
      <c r="E257" s="8">
        <v>771.75</v>
      </c>
      <c r="F257" s="8">
        <f>E257/100*$I$2*Main!$AB$2</f>
        <v>347.28750000000002</v>
      </c>
      <c r="G257" s="12">
        <f>F257*Main!$AB$4</f>
        <v>347.28750000000002</v>
      </c>
      <c r="H257" s="9"/>
    </row>
    <row r="258" spans="1:9" s="5" customFormat="1">
      <c r="A258" s="205">
        <v>9089601</v>
      </c>
      <c r="B258" s="489" t="s">
        <v>198</v>
      </c>
      <c r="C258" s="7"/>
      <c r="D258" s="7">
        <v>25</v>
      </c>
      <c r="E258" s="8">
        <v>771.75</v>
      </c>
      <c r="F258" s="8">
        <f>E258/100*$I$2*Main!$AB$2</f>
        <v>347.28750000000002</v>
      </c>
      <c r="G258" s="12">
        <f>F258*Main!$AB$4</f>
        <v>347.28750000000002</v>
      </c>
      <c r="H258" s="9"/>
    </row>
    <row r="259" spans="1:9" s="5" customFormat="1">
      <c r="A259" s="205">
        <v>9089587</v>
      </c>
      <c r="B259" s="489" t="s">
        <v>199</v>
      </c>
      <c r="C259" s="7"/>
      <c r="D259" s="7">
        <v>25</v>
      </c>
      <c r="E259" s="8">
        <v>771.75</v>
      </c>
      <c r="F259" s="8">
        <f>E259/100*$I$2*Main!$AB$2</f>
        <v>347.28750000000002</v>
      </c>
      <c r="G259" s="12">
        <f>F259*Main!$AB$4</f>
        <v>347.28750000000002</v>
      </c>
      <c r="H259" s="9"/>
    </row>
    <row r="260" spans="1:9" s="203" customFormat="1">
      <c r="A260" s="205">
        <v>9089628</v>
      </c>
      <c r="B260" s="489" t="s">
        <v>4440</v>
      </c>
      <c r="C260" s="7" t="s">
        <v>2057</v>
      </c>
      <c r="D260" s="7">
        <v>25</v>
      </c>
      <c r="E260" s="8">
        <v>693.72</v>
      </c>
      <c r="F260" s="200">
        <f>E260/100*$I$2*Main!$AB$2</f>
        <v>312.17400000000004</v>
      </c>
      <c r="G260" s="201">
        <f>F260*Main!$AB$4</f>
        <v>312.17400000000004</v>
      </c>
      <c r="H260" s="202"/>
      <c r="I260" s="5"/>
    </row>
    <row r="261" spans="1:9" s="5" customFormat="1">
      <c r="A261" s="205">
        <v>9089603</v>
      </c>
      <c r="B261" s="489" t="s">
        <v>200</v>
      </c>
      <c r="C261" s="7"/>
      <c r="D261" s="7">
        <v>25</v>
      </c>
      <c r="E261" s="8">
        <v>693.72</v>
      </c>
      <c r="F261" s="8">
        <f>E261/100*$I$2*Main!$AB$2</f>
        <v>312.17400000000004</v>
      </c>
      <c r="G261" s="12">
        <f>F261*Main!$AB$4</f>
        <v>312.17400000000004</v>
      </c>
      <c r="H261" s="9"/>
    </row>
    <row r="262" spans="1:9" s="203" customFormat="1">
      <c r="A262" s="205">
        <v>9089589</v>
      </c>
      <c r="B262" s="489" t="s">
        <v>4441</v>
      </c>
      <c r="C262" s="7" t="s">
        <v>2057</v>
      </c>
      <c r="D262" s="7">
        <v>25</v>
      </c>
      <c r="E262" s="8">
        <v>693.72</v>
      </c>
      <c r="F262" s="200">
        <f>E262/100*$I$2*Main!$AB$2</f>
        <v>312.17400000000004</v>
      </c>
      <c r="G262" s="201">
        <f>F262*Main!$AB$4</f>
        <v>312.17400000000004</v>
      </c>
      <c r="H262" s="202"/>
      <c r="I262" s="5"/>
    </row>
    <row r="263" spans="1:9" s="5" customFormat="1">
      <c r="A263" s="205">
        <v>9089629</v>
      </c>
      <c r="B263" s="489" t="s">
        <v>201</v>
      </c>
      <c r="C263" s="7"/>
      <c r="D263" s="7">
        <v>25</v>
      </c>
      <c r="E263" s="8">
        <v>964.8</v>
      </c>
      <c r="F263" s="8">
        <f>E263/100*$I$2*Main!$AB$2</f>
        <v>434.15999999999997</v>
      </c>
      <c r="G263" s="12">
        <f>F263*Main!$AB$4</f>
        <v>434.15999999999997</v>
      </c>
      <c r="H263" s="9"/>
    </row>
    <row r="264" spans="1:9" s="5" customFormat="1">
      <c r="A264" s="205">
        <v>9089604</v>
      </c>
      <c r="B264" s="489" t="s">
        <v>202</v>
      </c>
      <c r="C264" s="7"/>
      <c r="D264" s="7">
        <v>25</v>
      </c>
      <c r="E264" s="8">
        <v>964.8</v>
      </c>
      <c r="F264" s="8">
        <f>E264/100*$I$2*Main!$AB$2</f>
        <v>434.15999999999997</v>
      </c>
      <c r="G264" s="12">
        <f>F264*Main!$AB$4</f>
        <v>434.15999999999997</v>
      </c>
      <c r="H264" s="9"/>
    </row>
    <row r="265" spans="1:9" s="5" customFormat="1">
      <c r="A265" s="205">
        <v>9089590</v>
      </c>
      <c r="B265" s="489" t="s">
        <v>203</v>
      </c>
      <c r="C265" s="7"/>
      <c r="D265" s="7">
        <v>25</v>
      </c>
      <c r="E265" s="8">
        <v>964.8</v>
      </c>
      <c r="F265" s="8">
        <f>E265/100*$I$2*Main!$AB$2</f>
        <v>434.15999999999997</v>
      </c>
      <c r="G265" s="12">
        <f>F265*Main!$AB$4</f>
        <v>434.15999999999997</v>
      </c>
      <c r="H265" s="9"/>
    </row>
    <row r="266" spans="1:9" s="5" customFormat="1">
      <c r="A266" s="205">
        <v>9089630</v>
      </c>
      <c r="B266" s="489" t="s">
        <v>204</v>
      </c>
      <c r="C266" s="7"/>
      <c r="D266" s="7">
        <v>25</v>
      </c>
      <c r="E266" s="8">
        <v>1065.1199999999999</v>
      </c>
      <c r="F266" s="8">
        <f>E266/100*$I$2*Main!$AB$2</f>
        <v>479.30399999999997</v>
      </c>
      <c r="G266" s="12">
        <f>F266*Main!$AB$4</f>
        <v>479.30399999999997</v>
      </c>
      <c r="H266" s="9"/>
    </row>
    <row r="267" spans="1:9" s="5" customFormat="1">
      <c r="A267" s="205">
        <v>9089605</v>
      </c>
      <c r="B267" s="489" t="s">
        <v>205</v>
      </c>
      <c r="C267" s="7"/>
      <c r="D267" s="7">
        <v>25</v>
      </c>
      <c r="E267" s="8">
        <v>1065.1199999999999</v>
      </c>
      <c r="F267" s="8">
        <f>E267/100*$I$2*Main!$AB$2</f>
        <v>479.30399999999997</v>
      </c>
      <c r="G267" s="12">
        <f>F267*Main!$AB$4</f>
        <v>479.30399999999997</v>
      </c>
      <c r="H267" s="9"/>
    </row>
    <row r="268" spans="1:9" s="5" customFormat="1">
      <c r="A268" s="205">
        <v>9089591</v>
      </c>
      <c r="B268" s="489" t="s">
        <v>206</v>
      </c>
      <c r="C268" s="7"/>
      <c r="D268" s="7">
        <v>25</v>
      </c>
      <c r="E268" s="8">
        <v>1065.1199999999999</v>
      </c>
      <c r="F268" s="8">
        <f>E268/100*$I$2*Main!$AB$2</f>
        <v>479.30399999999997</v>
      </c>
      <c r="G268" s="12">
        <f>F268*Main!$AB$4</f>
        <v>479.30399999999997</v>
      </c>
      <c r="H268" s="9"/>
    </row>
    <row r="269" spans="1:9" s="203" customFormat="1">
      <c r="A269" s="205">
        <v>9089631</v>
      </c>
      <c r="B269" s="489" t="s">
        <v>4442</v>
      </c>
      <c r="C269" s="7" t="s">
        <v>2057</v>
      </c>
      <c r="D269" s="7">
        <v>25</v>
      </c>
      <c r="E269" s="8">
        <v>893.96</v>
      </c>
      <c r="F269" s="200">
        <f>E269/100*$I$2*Main!$AB$2</f>
        <v>402.28200000000004</v>
      </c>
      <c r="G269" s="201">
        <f>F269*Main!$AB$4</f>
        <v>402.28200000000004</v>
      </c>
      <c r="H269" s="202"/>
      <c r="I269" s="5"/>
    </row>
    <row r="270" spans="1:9" s="5" customFormat="1">
      <c r="A270" s="205">
        <v>9089606</v>
      </c>
      <c r="B270" s="489" t="s">
        <v>207</v>
      </c>
      <c r="C270" s="7"/>
      <c r="D270" s="7">
        <v>25</v>
      </c>
      <c r="E270" s="8">
        <v>893.96</v>
      </c>
      <c r="F270" s="8">
        <f>E270/100*$I$2*Main!$AB$2</f>
        <v>402.28200000000004</v>
      </c>
      <c r="G270" s="12">
        <f>F270*Main!$AB$4</f>
        <v>402.28200000000004</v>
      </c>
      <c r="H270" s="9"/>
    </row>
    <row r="271" spans="1:9" s="5" customFormat="1">
      <c r="A271" s="205">
        <v>9089592</v>
      </c>
      <c r="B271" s="489" t="s">
        <v>208</v>
      </c>
      <c r="C271" s="7"/>
      <c r="D271" s="7">
        <v>25</v>
      </c>
      <c r="E271" s="8">
        <v>893.96</v>
      </c>
      <c r="F271" s="8">
        <f>E271/100*$I$2*Main!$AB$2</f>
        <v>402.28200000000004</v>
      </c>
      <c r="G271" s="12">
        <f>F271*Main!$AB$4</f>
        <v>402.28200000000004</v>
      </c>
      <c r="H271" s="9"/>
    </row>
    <row r="272" spans="1:9" s="203" customFormat="1">
      <c r="A272" s="205">
        <v>9089632</v>
      </c>
      <c r="B272" s="489" t="s">
        <v>4443</v>
      </c>
      <c r="C272" s="7" t="s">
        <v>2057</v>
      </c>
      <c r="D272" s="7">
        <v>25</v>
      </c>
      <c r="E272" s="8">
        <v>973.08</v>
      </c>
      <c r="F272" s="200">
        <f>E272/100*$I$2*Main!$AB$2</f>
        <v>437.88600000000002</v>
      </c>
      <c r="G272" s="201">
        <f>F272*Main!$AB$4</f>
        <v>437.88600000000002</v>
      </c>
      <c r="H272" s="202"/>
      <c r="I272" s="5"/>
    </row>
    <row r="273" spans="1:9" s="5" customFormat="1">
      <c r="A273" s="205">
        <v>9089607</v>
      </c>
      <c r="B273" s="489" t="s">
        <v>209</v>
      </c>
      <c r="C273" s="7"/>
      <c r="D273" s="7">
        <v>25</v>
      </c>
      <c r="E273" s="8">
        <v>973.08</v>
      </c>
      <c r="F273" s="8">
        <f>E273/100*$I$2*Main!$AB$2</f>
        <v>437.88600000000002</v>
      </c>
      <c r="G273" s="12">
        <f>F273*Main!$AB$4</f>
        <v>437.88600000000002</v>
      </c>
      <c r="H273" s="9"/>
    </row>
    <row r="274" spans="1:9" s="203" customFormat="1">
      <c r="A274" s="205">
        <v>9089593</v>
      </c>
      <c r="B274" s="489" t="s">
        <v>4444</v>
      </c>
      <c r="C274" s="7" t="s">
        <v>2057</v>
      </c>
      <c r="D274" s="7">
        <v>25</v>
      </c>
      <c r="E274" s="8">
        <v>973.08</v>
      </c>
      <c r="F274" s="200">
        <f>E274/100*$I$2*Main!$AB$2</f>
        <v>437.88600000000002</v>
      </c>
      <c r="G274" s="201">
        <f>F274*Main!$AB$4</f>
        <v>437.88600000000002</v>
      </c>
      <c r="H274" s="202"/>
      <c r="I274" s="5"/>
    </row>
    <row r="275" spans="1:9" s="5" customFormat="1">
      <c r="A275" s="205">
        <v>9089633</v>
      </c>
      <c r="B275" s="489" t="s">
        <v>210</v>
      </c>
      <c r="C275" s="7"/>
      <c r="D275" s="7">
        <v>25</v>
      </c>
      <c r="E275" s="8">
        <v>309.24</v>
      </c>
      <c r="F275" s="8">
        <f>E275/100*$I$2*Main!$AB$2</f>
        <v>139.15800000000002</v>
      </c>
      <c r="G275" s="12">
        <f>F275*Main!$AB$4</f>
        <v>139.15800000000002</v>
      </c>
      <c r="H275" s="9"/>
    </row>
    <row r="276" spans="1:9" s="5" customFormat="1">
      <c r="A276" s="205">
        <v>9090869</v>
      </c>
      <c r="B276" s="489" t="s">
        <v>211</v>
      </c>
      <c r="C276" s="7"/>
      <c r="D276" s="7">
        <v>100</v>
      </c>
      <c r="E276" s="8">
        <v>53.12</v>
      </c>
      <c r="F276" s="8">
        <f>E276/100*$I$2*Main!$AB$2</f>
        <v>23.904</v>
      </c>
      <c r="G276" s="12">
        <f>F276*Main!$AB$4</f>
        <v>23.904</v>
      </c>
      <c r="H276" s="9"/>
    </row>
    <row r="277" spans="1:9" s="5" customFormat="1">
      <c r="A277" s="205">
        <v>9090845</v>
      </c>
      <c r="B277" s="489" t="s">
        <v>212</v>
      </c>
      <c r="C277" s="7"/>
      <c r="D277" s="7">
        <v>100</v>
      </c>
      <c r="E277" s="8">
        <v>37.08</v>
      </c>
      <c r="F277" s="8">
        <f>E277/100*$I$2*Main!$AB$2</f>
        <v>16.686</v>
      </c>
      <c r="G277" s="12">
        <f>F277*Main!$AB$4</f>
        <v>16.686</v>
      </c>
      <c r="H277" s="9"/>
    </row>
    <row r="278" spans="1:9" s="5" customFormat="1">
      <c r="A278" s="205">
        <v>9090846</v>
      </c>
      <c r="B278" s="489" t="s">
        <v>213</v>
      </c>
      <c r="C278" s="7"/>
      <c r="D278" s="7">
        <v>100</v>
      </c>
      <c r="E278" s="8">
        <v>33.29</v>
      </c>
      <c r="F278" s="8">
        <f>E278/100*$I$2*Main!$AB$2</f>
        <v>14.980499999999999</v>
      </c>
      <c r="G278" s="12">
        <f>F278*Main!$AB$4</f>
        <v>14.980499999999999</v>
      </c>
      <c r="H278" s="9"/>
    </row>
    <row r="279" spans="1:9" s="5" customFormat="1">
      <c r="A279" s="205">
        <v>9210848</v>
      </c>
      <c r="B279" s="489" t="s">
        <v>214</v>
      </c>
      <c r="C279" s="7"/>
      <c r="D279" s="7">
        <v>1</v>
      </c>
      <c r="E279" s="8">
        <v>61822.23</v>
      </c>
      <c r="F279" s="8">
        <f>E279/100*$I$2*Main!$AB$2</f>
        <v>27820.003500000003</v>
      </c>
      <c r="G279" s="12">
        <f>F279*Main!$AB$4</f>
        <v>27820.003500000003</v>
      </c>
      <c r="H279" s="9"/>
    </row>
    <row r="280" spans="1:9" s="5" customFormat="1">
      <c r="A280" s="205">
        <v>9088250</v>
      </c>
      <c r="B280" s="489" t="s">
        <v>77</v>
      </c>
      <c r="C280" s="7"/>
      <c r="D280" s="7">
        <v>50</v>
      </c>
      <c r="E280" s="8">
        <v>19.350000000000001</v>
      </c>
      <c r="F280" s="8">
        <f>E280/100*$I$2*Main!$AB$2</f>
        <v>8.7074999999999996</v>
      </c>
      <c r="G280" s="12">
        <f>F280*Main!$AB$4</f>
        <v>8.7074999999999996</v>
      </c>
      <c r="H280" s="9"/>
    </row>
    <row r="281" spans="1:9" s="5" customFormat="1">
      <c r="A281" s="205">
        <v>9099871</v>
      </c>
      <c r="B281" s="489" t="s">
        <v>78</v>
      </c>
      <c r="C281" s="7"/>
      <c r="D281" s="7">
        <v>50</v>
      </c>
      <c r="E281" s="8">
        <v>46.4</v>
      </c>
      <c r="F281" s="8">
        <f>E281/100*$I$2*Main!$AB$2</f>
        <v>20.88</v>
      </c>
      <c r="G281" s="12">
        <f>F281*Main!$AB$4</f>
        <v>20.88</v>
      </c>
      <c r="H281" s="9"/>
    </row>
    <row r="282" spans="1:9" s="5" customFormat="1">
      <c r="A282" s="205">
        <v>9088251</v>
      </c>
      <c r="B282" s="489" t="s">
        <v>79</v>
      </c>
      <c r="C282" s="7"/>
      <c r="D282" s="7">
        <v>50</v>
      </c>
      <c r="E282" s="8">
        <v>24.87</v>
      </c>
      <c r="F282" s="8">
        <f>E282/100*$I$2*Main!$AB$2</f>
        <v>11.1915</v>
      </c>
      <c r="G282" s="12">
        <f>F282*Main!$AB$4</f>
        <v>11.1915</v>
      </c>
      <c r="H282" s="9"/>
    </row>
    <row r="283" spans="1:9" s="5" customFormat="1">
      <c r="A283" s="205">
        <v>9091821</v>
      </c>
      <c r="B283" s="489" t="s">
        <v>128</v>
      </c>
      <c r="C283" s="7"/>
      <c r="D283" s="7">
        <v>50</v>
      </c>
      <c r="E283" s="8">
        <v>23.21</v>
      </c>
      <c r="F283" s="8">
        <f>E283/100*$I$2*Main!$AB$2</f>
        <v>10.4445</v>
      </c>
      <c r="G283" s="12">
        <f>F283*Main!$AB$4</f>
        <v>10.4445</v>
      </c>
      <c r="H283" s="9"/>
    </row>
    <row r="284" spans="1:9" s="5" customFormat="1">
      <c r="A284" s="205">
        <v>9091822</v>
      </c>
      <c r="B284" s="489" t="s">
        <v>129</v>
      </c>
      <c r="C284" s="7"/>
      <c r="D284" s="7">
        <v>50</v>
      </c>
      <c r="E284" s="8">
        <v>29.84</v>
      </c>
      <c r="F284" s="8">
        <f>E284/100*$I$2*Main!$AB$2</f>
        <v>13.428000000000001</v>
      </c>
      <c r="G284" s="12">
        <f>F284*Main!$AB$4</f>
        <v>13.428000000000001</v>
      </c>
      <c r="H284" s="9"/>
    </row>
    <row r="285" spans="1:9" s="5" customFormat="1">
      <c r="A285" s="205">
        <v>9089566</v>
      </c>
      <c r="B285" s="489" t="s">
        <v>130</v>
      </c>
      <c r="C285" s="7"/>
      <c r="D285" s="7">
        <v>25</v>
      </c>
      <c r="E285" s="8">
        <v>374.12</v>
      </c>
      <c r="F285" s="8">
        <f>E285/100*$I$2*Main!$AB$2</f>
        <v>168.35400000000001</v>
      </c>
      <c r="G285" s="12">
        <f>F285*Main!$AB$4</f>
        <v>168.35400000000001</v>
      </c>
      <c r="H285" s="9"/>
    </row>
    <row r="286" spans="1:9" s="5" customFormat="1">
      <c r="A286" s="205">
        <v>9100037</v>
      </c>
      <c r="B286" s="489" t="s">
        <v>80</v>
      </c>
      <c r="C286" s="7"/>
      <c r="D286" s="7">
        <v>50</v>
      </c>
      <c r="E286" s="8">
        <v>55.47</v>
      </c>
      <c r="F286" s="8">
        <f>E286/100*$I$2*Main!$AB$2</f>
        <v>24.961499999999997</v>
      </c>
      <c r="G286" s="12">
        <f>F286*Main!$AB$4</f>
        <v>24.961499999999997</v>
      </c>
      <c r="H286" s="9"/>
    </row>
    <row r="287" spans="1:9" s="5" customFormat="1">
      <c r="A287" s="205">
        <v>9100116</v>
      </c>
      <c r="B287" s="489" t="s">
        <v>81</v>
      </c>
      <c r="C287" s="7"/>
      <c r="D287" s="7">
        <v>50</v>
      </c>
      <c r="E287" s="8">
        <v>55.47</v>
      </c>
      <c r="F287" s="8">
        <f>E287/100*$I$2*Main!$AB$2</f>
        <v>24.961499999999997</v>
      </c>
      <c r="G287" s="12">
        <f>F287*Main!$AB$4</f>
        <v>24.961499999999997</v>
      </c>
      <c r="H287" s="9"/>
    </row>
    <row r="288" spans="1:9" s="5" customFormat="1">
      <c r="A288" s="205">
        <v>9102082</v>
      </c>
      <c r="B288" s="489" t="s">
        <v>183</v>
      </c>
      <c r="C288" s="7"/>
      <c r="D288" s="7">
        <v>50</v>
      </c>
      <c r="E288" s="8">
        <v>22.42</v>
      </c>
      <c r="F288" s="8">
        <f>E288/100*$I$2*Main!$AB$2</f>
        <v>10.089</v>
      </c>
      <c r="G288" s="12">
        <f>F288*Main!$AB$4</f>
        <v>10.089</v>
      </c>
      <c r="H288" s="9"/>
    </row>
    <row r="289" spans="1:8" s="5" customFormat="1">
      <c r="A289" s="205">
        <v>9073595</v>
      </c>
      <c r="B289" s="489" t="s">
        <v>82</v>
      </c>
      <c r="C289" s="7"/>
      <c r="D289" s="7">
        <v>50</v>
      </c>
      <c r="E289" s="8">
        <v>25.540000000000003</v>
      </c>
      <c r="F289" s="8">
        <f>E289/100*$I$2*Main!$AB$2</f>
        <v>11.493</v>
      </c>
      <c r="G289" s="12">
        <f>F289*Main!$AB$4</f>
        <v>11.493</v>
      </c>
      <c r="H289" s="9"/>
    </row>
    <row r="290" spans="1:8" s="5" customFormat="1">
      <c r="A290" s="205">
        <v>9073596</v>
      </c>
      <c r="B290" s="489" t="s">
        <v>83</v>
      </c>
      <c r="C290" s="7"/>
      <c r="D290" s="7">
        <v>50</v>
      </c>
      <c r="E290" s="8">
        <v>25.540000000000003</v>
      </c>
      <c r="F290" s="8">
        <f>E290/100*$I$2*Main!$AB$2</f>
        <v>11.493</v>
      </c>
      <c r="G290" s="12">
        <f>F290*Main!$AB$4</f>
        <v>11.493</v>
      </c>
      <c r="H290" s="9"/>
    </row>
    <row r="291" spans="1:8" s="5" customFormat="1">
      <c r="A291" s="205">
        <v>9072540</v>
      </c>
      <c r="B291" s="489" t="s">
        <v>84</v>
      </c>
      <c r="C291" s="7"/>
      <c r="D291" s="7">
        <v>50</v>
      </c>
      <c r="E291" s="8">
        <v>18.36</v>
      </c>
      <c r="F291" s="8">
        <f>E291/100*$I$2*Main!$AB$2</f>
        <v>8.2619999999999987</v>
      </c>
      <c r="G291" s="12">
        <f>F291*Main!$AB$4</f>
        <v>8.2619999999999987</v>
      </c>
      <c r="H291" s="9"/>
    </row>
    <row r="292" spans="1:8" s="5" customFormat="1">
      <c r="A292" s="205">
        <v>9076440</v>
      </c>
      <c r="B292" s="489" t="s">
        <v>85</v>
      </c>
      <c r="C292" s="7"/>
      <c r="D292" s="7">
        <v>50</v>
      </c>
      <c r="E292" s="8">
        <v>18.36</v>
      </c>
      <c r="F292" s="8">
        <f>E292/100*$I$2*Main!$AB$2</f>
        <v>8.2619999999999987</v>
      </c>
      <c r="G292" s="12">
        <f>F292*Main!$AB$4</f>
        <v>8.2619999999999987</v>
      </c>
      <c r="H292" s="9"/>
    </row>
    <row r="293" spans="1:8" s="5" customFormat="1">
      <c r="A293" s="205">
        <v>9072541</v>
      </c>
      <c r="B293" s="489" t="s">
        <v>86</v>
      </c>
      <c r="C293" s="7"/>
      <c r="D293" s="7">
        <v>50</v>
      </c>
      <c r="E293" s="8">
        <v>18.36</v>
      </c>
      <c r="F293" s="8">
        <f>E293/100*$I$2*Main!$AB$2</f>
        <v>8.2619999999999987</v>
      </c>
      <c r="G293" s="12">
        <f>F293*Main!$AB$4</f>
        <v>8.2619999999999987</v>
      </c>
      <c r="H293" s="9"/>
    </row>
    <row r="294" spans="1:8" s="5" customFormat="1">
      <c r="A294" s="205">
        <v>9072542</v>
      </c>
      <c r="B294" s="489" t="s">
        <v>87</v>
      </c>
      <c r="C294" s="7"/>
      <c r="D294" s="7">
        <v>50</v>
      </c>
      <c r="E294" s="8">
        <v>18.36</v>
      </c>
      <c r="F294" s="8">
        <f>E294/100*$I$2*Main!$AB$2</f>
        <v>8.2619999999999987</v>
      </c>
      <c r="G294" s="12">
        <f>F294*Main!$AB$4</f>
        <v>8.2619999999999987</v>
      </c>
      <c r="H294" s="9"/>
    </row>
    <row r="295" spans="1:8" s="5" customFormat="1">
      <c r="A295" s="205">
        <v>9090756</v>
      </c>
      <c r="B295" s="489" t="s">
        <v>88</v>
      </c>
      <c r="C295" s="7"/>
      <c r="D295" s="7">
        <v>50</v>
      </c>
      <c r="E295" s="8">
        <v>23.21</v>
      </c>
      <c r="F295" s="8">
        <f>E295/100*$I$2*Main!$AB$2</f>
        <v>10.4445</v>
      </c>
      <c r="G295" s="12">
        <f>F295*Main!$AB$4</f>
        <v>10.4445</v>
      </c>
      <c r="H295" s="9"/>
    </row>
    <row r="296" spans="1:8" s="5" customFormat="1">
      <c r="A296" s="205">
        <v>9090864</v>
      </c>
      <c r="B296" s="489" t="s">
        <v>89</v>
      </c>
      <c r="C296" s="7"/>
      <c r="D296" s="7">
        <v>50</v>
      </c>
      <c r="E296" s="8">
        <v>23.21</v>
      </c>
      <c r="F296" s="8">
        <f>E296/100*$I$2*Main!$AB$2</f>
        <v>10.4445</v>
      </c>
      <c r="G296" s="12">
        <f>F296*Main!$AB$4</f>
        <v>10.4445</v>
      </c>
      <c r="H296" s="9"/>
    </row>
    <row r="297" spans="1:8" s="5" customFormat="1">
      <c r="A297" s="205">
        <v>9103006</v>
      </c>
      <c r="B297" s="489" t="s">
        <v>90</v>
      </c>
      <c r="C297" s="7"/>
      <c r="D297" s="7">
        <v>50</v>
      </c>
      <c r="E297" s="8">
        <v>18.36</v>
      </c>
      <c r="F297" s="8">
        <f>E297/100*$I$2*Main!$AB$2</f>
        <v>8.2619999999999987</v>
      </c>
      <c r="G297" s="12">
        <f>F297*Main!$AB$4</f>
        <v>8.2619999999999987</v>
      </c>
      <c r="H297" s="9"/>
    </row>
    <row r="298" spans="1:8" s="5" customFormat="1">
      <c r="A298" s="205">
        <v>9088253</v>
      </c>
      <c r="B298" s="489" t="s">
        <v>184</v>
      </c>
      <c r="C298" s="7"/>
      <c r="D298" s="7">
        <v>50</v>
      </c>
      <c r="E298" s="8">
        <v>20.5</v>
      </c>
      <c r="F298" s="8">
        <f>E298/100*$I$2*Main!$AB$2</f>
        <v>9.2249999999999996</v>
      </c>
      <c r="G298" s="12">
        <f>F298*Main!$AB$4</f>
        <v>9.2249999999999996</v>
      </c>
      <c r="H298" s="9"/>
    </row>
    <row r="299" spans="1:8" s="5" customFormat="1">
      <c r="A299" s="205">
        <v>9088254</v>
      </c>
      <c r="B299" s="489" t="s">
        <v>185</v>
      </c>
      <c r="C299" s="7"/>
      <c r="D299" s="7">
        <v>50</v>
      </c>
      <c r="E299" s="8">
        <v>20.5</v>
      </c>
      <c r="F299" s="8">
        <f>E299/100*$I$2*Main!$AB$2</f>
        <v>9.2249999999999996</v>
      </c>
      <c r="G299" s="12">
        <f>F299*Main!$AB$4</f>
        <v>9.2249999999999996</v>
      </c>
      <c r="H299" s="9"/>
    </row>
    <row r="300" spans="1:8" s="5" customFormat="1">
      <c r="A300" s="205">
        <v>9081657</v>
      </c>
      <c r="B300" s="489" t="s">
        <v>91</v>
      </c>
      <c r="C300" s="7"/>
      <c r="D300" s="7">
        <v>1</v>
      </c>
      <c r="E300" s="8">
        <v>637.78</v>
      </c>
      <c r="F300" s="8">
        <f>E300/100*$I$2*Main!$AB$2</f>
        <v>287.00099999999998</v>
      </c>
      <c r="G300" s="12">
        <f>F300*Main!$AB$4</f>
        <v>287.00099999999998</v>
      </c>
      <c r="H300" s="9"/>
    </row>
    <row r="301" spans="1:8" s="5" customFormat="1">
      <c r="A301" s="205">
        <v>71925</v>
      </c>
      <c r="B301" s="489" t="s">
        <v>92</v>
      </c>
      <c r="C301" s="7"/>
      <c r="D301" s="7">
        <v>200</v>
      </c>
      <c r="E301" s="8">
        <v>5.35</v>
      </c>
      <c r="F301" s="8">
        <f>E301/100*$I$2*Main!$AB$2</f>
        <v>2.4074999999999998</v>
      </c>
      <c r="G301" s="12">
        <f>F301*Main!$AB$4</f>
        <v>2.4074999999999998</v>
      </c>
      <c r="H301" s="9"/>
    </row>
    <row r="302" spans="1:8" s="5" customFormat="1">
      <c r="A302" s="205">
        <v>1008313</v>
      </c>
      <c r="B302" s="489" t="s">
        <v>93</v>
      </c>
      <c r="C302" s="7"/>
      <c r="D302" s="7">
        <v>1</v>
      </c>
      <c r="E302" s="8">
        <v>2.8</v>
      </c>
      <c r="F302" s="8">
        <f>E302/100*$I$2*Main!$AB$2</f>
        <v>1.2599999999999998</v>
      </c>
      <c r="G302" s="12">
        <f>F302*Main!$AB$4</f>
        <v>1.2599999999999998</v>
      </c>
      <c r="H302" s="9"/>
    </row>
    <row r="303" spans="1:8" s="5" customFormat="1">
      <c r="A303" s="205">
        <v>41296</v>
      </c>
      <c r="B303" s="489" t="s">
        <v>94</v>
      </c>
      <c r="C303" s="7"/>
      <c r="D303" s="7">
        <v>200</v>
      </c>
      <c r="E303" s="8">
        <v>12.28</v>
      </c>
      <c r="F303" s="8">
        <f>E303/100*$I$2*Main!$AB$2</f>
        <v>5.5259999999999998</v>
      </c>
      <c r="G303" s="12">
        <f>F303*Main!$AB$4</f>
        <v>5.5259999999999998</v>
      </c>
      <c r="H303" s="9"/>
    </row>
    <row r="304" spans="1:8" s="5" customFormat="1">
      <c r="A304" s="205">
        <v>9217435</v>
      </c>
      <c r="B304" s="489" t="s">
        <v>95</v>
      </c>
      <c r="C304" s="7"/>
      <c r="D304" s="7">
        <v>100</v>
      </c>
      <c r="E304" s="8">
        <v>8.379999999999999</v>
      </c>
      <c r="F304" s="8">
        <f>E304/100*$I$2*Main!$AB$2</f>
        <v>3.7709999999999995</v>
      </c>
      <c r="G304" s="12">
        <f>F304*Main!$AB$4</f>
        <v>3.7709999999999995</v>
      </c>
      <c r="H304" s="9"/>
    </row>
    <row r="305" spans="1:9" s="5" customFormat="1">
      <c r="A305" s="205">
        <v>9238321</v>
      </c>
      <c r="B305" s="489" t="s">
        <v>96</v>
      </c>
      <c r="C305" s="7"/>
      <c r="D305" s="7">
        <v>100</v>
      </c>
      <c r="E305" s="8">
        <v>7.8999999999999995</v>
      </c>
      <c r="F305" s="8">
        <f>E305/100*$I$2*Main!$AB$2</f>
        <v>3.5550000000000002</v>
      </c>
      <c r="G305" s="12">
        <f>F305*Main!$AB$4</f>
        <v>3.5550000000000002</v>
      </c>
      <c r="H305" s="9"/>
    </row>
    <row r="306" spans="1:9" s="5" customFormat="1">
      <c r="A306" s="205">
        <v>45169</v>
      </c>
      <c r="B306" s="489" t="s">
        <v>2592</v>
      </c>
      <c r="C306" s="7"/>
      <c r="D306" s="7">
        <v>200</v>
      </c>
      <c r="E306" s="8">
        <v>10.75</v>
      </c>
      <c r="F306" s="8">
        <f>E306/100*$I$2*Main!$AB$2</f>
        <v>4.8375000000000004</v>
      </c>
      <c r="G306" s="12">
        <f>F306*Main!$AB$4</f>
        <v>4.8375000000000004</v>
      </c>
      <c r="H306" s="9"/>
    </row>
    <row r="307" spans="1:9" s="5" customFormat="1">
      <c r="A307" s="205">
        <v>9082429</v>
      </c>
      <c r="B307" s="489" t="s">
        <v>186</v>
      </c>
      <c r="C307" s="7"/>
      <c r="D307" s="7">
        <v>200</v>
      </c>
      <c r="E307" s="8">
        <v>12.67</v>
      </c>
      <c r="F307" s="8">
        <f>E307/100*$I$2*Main!$AB$2</f>
        <v>5.7015000000000002</v>
      </c>
      <c r="G307" s="12">
        <f>F307*Main!$AB$4</f>
        <v>5.7015000000000002</v>
      </c>
      <c r="H307" s="9"/>
    </row>
    <row r="308" spans="1:9" s="5" customFormat="1">
      <c r="A308" s="205">
        <v>72120</v>
      </c>
      <c r="B308" s="489" t="s">
        <v>97</v>
      </c>
      <c r="C308" s="7"/>
      <c r="D308" s="7">
        <v>50</v>
      </c>
      <c r="E308" s="8">
        <v>8.76</v>
      </c>
      <c r="F308" s="8">
        <f>E308/100*$I$2*Main!$AB$2</f>
        <v>3.9419999999999997</v>
      </c>
      <c r="G308" s="12">
        <f>F308*Main!$AB$4</f>
        <v>3.9419999999999997</v>
      </c>
      <c r="H308" s="9"/>
    </row>
    <row r="309" spans="1:9" s="5" customFormat="1">
      <c r="A309" s="205">
        <v>9079298</v>
      </c>
      <c r="B309" s="489" t="s">
        <v>98</v>
      </c>
      <c r="C309" s="7"/>
      <c r="D309" s="7">
        <v>1000</v>
      </c>
      <c r="E309" s="8">
        <v>12.48</v>
      </c>
      <c r="F309" s="8">
        <f>E309/100*$I$2*Main!$AB$2</f>
        <v>5.6160000000000005</v>
      </c>
      <c r="G309" s="12">
        <f>F309*Main!$AB$4</f>
        <v>5.6160000000000005</v>
      </c>
      <c r="H309" s="9"/>
    </row>
    <row r="310" spans="1:9" s="5" customFormat="1">
      <c r="A310" s="205">
        <v>48296</v>
      </c>
      <c r="B310" s="489" t="s">
        <v>99</v>
      </c>
      <c r="C310" s="7"/>
      <c r="D310" s="7">
        <v>200</v>
      </c>
      <c r="E310" s="8">
        <v>4.6099999999999994</v>
      </c>
      <c r="F310" s="8">
        <f>E310/100*$I$2*Main!$AB$2</f>
        <v>2.0744999999999996</v>
      </c>
      <c r="G310" s="12">
        <f>F310*Main!$AB$4</f>
        <v>2.0744999999999996</v>
      </c>
      <c r="H310" s="9"/>
    </row>
    <row r="311" spans="1:9" s="5" customFormat="1">
      <c r="A311" s="205">
        <v>1080820</v>
      </c>
      <c r="B311" s="489" t="s">
        <v>100</v>
      </c>
      <c r="C311" s="7"/>
      <c r="D311" s="7">
        <v>1000</v>
      </c>
      <c r="E311" s="8">
        <v>6.6</v>
      </c>
      <c r="F311" s="8">
        <f>E311/100*$I$2*Main!$AB$2</f>
        <v>2.97</v>
      </c>
      <c r="G311" s="12">
        <f>F311*Main!$AB$4</f>
        <v>2.97</v>
      </c>
      <c r="H311" s="9"/>
    </row>
    <row r="312" spans="1:9" s="5" customFormat="1">
      <c r="A312" s="205">
        <v>1078660</v>
      </c>
      <c r="B312" s="489" t="s">
        <v>215</v>
      </c>
      <c r="C312" s="7"/>
      <c r="D312" s="7">
        <v>200</v>
      </c>
      <c r="E312" s="8">
        <v>93.34</v>
      </c>
      <c r="F312" s="8">
        <f>E312/100*$I$2*Main!$AB$2</f>
        <v>42.003</v>
      </c>
      <c r="G312" s="12">
        <f>F312*Main!$AB$4</f>
        <v>42.003</v>
      </c>
      <c r="H312" s="9"/>
    </row>
    <row r="313" spans="1:9" s="5" customFormat="1">
      <c r="A313" s="205">
        <v>1078661</v>
      </c>
      <c r="B313" s="489" t="s">
        <v>216</v>
      </c>
      <c r="C313" s="7"/>
      <c r="D313" s="7">
        <v>200</v>
      </c>
      <c r="E313" s="8">
        <v>105.46000000000001</v>
      </c>
      <c r="F313" s="8">
        <f>E313/100*$I$2*Main!$AB$2</f>
        <v>47.457000000000001</v>
      </c>
      <c r="G313" s="12">
        <f>F313*Main!$AB$4</f>
        <v>47.457000000000001</v>
      </c>
      <c r="H313" s="9"/>
    </row>
    <row r="314" spans="1:9" s="5" customFormat="1">
      <c r="A314" s="205">
        <v>1078662</v>
      </c>
      <c r="B314" s="489" t="s">
        <v>217</v>
      </c>
      <c r="C314" s="7"/>
      <c r="D314" s="7">
        <v>200</v>
      </c>
      <c r="E314" s="8">
        <v>108.24</v>
      </c>
      <c r="F314" s="8">
        <f>E314/100*$I$2*Main!$AB$2</f>
        <v>48.707999999999998</v>
      </c>
      <c r="G314" s="12">
        <f>F314*Main!$AB$4</f>
        <v>48.707999999999998</v>
      </c>
      <c r="H314" s="9"/>
    </row>
    <row r="315" spans="1:9" s="5" customFormat="1">
      <c r="A315" s="205">
        <v>1079198</v>
      </c>
      <c r="B315" s="489" t="s">
        <v>218</v>
      </c>
      <c r="C315" s="7"/>
      <c r="D315" s="7">
        <v>400</v>
      </c>
      <c r="E315" s="8">
        <v>33.269999999999996</v>
      </c>
      <c r="F315" s="8">
        <f>E315/100*$I$2*Main!$AB$2</f>
        <v>14.971499999999997</v>
      </c>
      <c r="G315" s="12">
        <f>F315*Main!$AB$4</f>
        <v>14.971499999999997</v>
      </c>
      <c r="H315" s="9"/>
    </row>
    <row r="316" spans="1:9" s="5" customFormat="1">
      <c r="A316" s="205">
        <v>1079199</v>
      </c>
      <c r="B316" s="489" t="s">
        <v>219</v>
      </c>
      <c r="C316" s="7"/>
      <c r="D316" s="7">
        <v>400</v>
      </c>
      <c r="E316" s="8">
        <v>36.22</v>
      </c>
      <c r="F316" s="8">
        <f>E316/100*$I$2*Main!$AB$2</f>
        <v>16.298999999999999</v>
      </c>
      <c r="G316" s="12">
        <f>F316*Main!$AB$4</f>
        <v>16.298999999999999</v>
      </c>
      <c r="H316" s="9"/>
    </row>
    <row r="317" spans="1:9" s="5" customFormat="1">
      <c r="A317" s="205">
        <v>1079200</v>
      </c>
      <c r="B317" s="489" t="s">
        <v>220</v>
      </c>
      <c r="C317" s="7"/>
      <c r="D317" s="7">
        <v>400</v>
      </c>
      <c r="E317" s="8">
        <v>42.8</v>
      </c>
      <c r="F317" s="8">
        <f>E317/100*$I$2*Main!$AB$2</f>
        <v>19.259999999999998</v>
      </c>
      <c r="G317" s="12">
        <f>F317*Main!$AB$4</f>
        <v>19.259999999999998</v>
      </c>
      <c r="H317" s="9"/>
    </row>
    <row r="318" spans="1:9" s="203" customFormat="1">
      <c r="A318" s="205">
        <v>1079210</v>
      </c>
      <c r="B318" s="489" t="s">
        <v>4445</v>
      </c>
      <c r="C318" s="7" t="s">
        <v>2057</v>
      </c>
      <c r="D318" s="7">
        <v>400</v>
      </c>
      <c r="E318" s="8">
        <v>47.98</v>
      </c>
      <c r="F318" s="200">
        <f>E318/100*$I$2*Main!$AB$2</f>
        <v>21.590999999999998</v>
      </c>
      <c r="G318" s="201">
        <f>F318*Main!$AB$4</f>
        <v>21.590999999999998</v>
      </c>
      <c r="H318" s="202"/>
      <c r="I318" s="5"/>
    </row>
    <row r="319" spans="1:9" s="5" customFormat="1">
      <c r="A319" s="205">
        <v>1079211</v>
      </c>
      <c r="B319" s="489" t="s">
        <v>221</v>
      </c>
      <c r="C319" s="7"/>
      <c r="D319" s="7">
        <v>400</v>
      </c>
      <c r="E319" s="8">
        <v>50.96</v>
      </c>
      <c r="F319" s="8">
        <f>E319/100*$I$2*Main!$AB$2</f>
        <v>22.932000000000002</v>
      </c>
      <c r="G319" s="12">
        <f>F319*Main!$AB$4</f>
        <v>22.932000000000002</v>
      </c>
      <c r="H319" s="9"/>
    </row>
    <row r="320" spans="1:9" s="203" customFormat="1">
      <c r="A320" s="205">
        <v>1079212</v>
      </c>
      <c r="B320" s="489" t="s">
        <v>4446</v>
      </c>
      <c r="C320" s="7" t="s">
        <v>2057</v>
      </c>
      <c r="D320" s="7">
        <v>400</v>
      </c>
      <c r="E320" s="8">
        <v>57.53</v>
      </c>
      <c r="F320" s="200">
        <f>E320/100*$I$2*Main!$AB$2</f>
        <v>25.888500000000001</v>
      </c>
      <c r="G320" s="201">
        <f>F320*Main!$AB$4</f>
        <v>25.888500000000001</v>
      </c>
      <c r="H320" s="202"/>
      <c r="I320" s="5"/>
    </row>
    <row r="321" spans="1:8" s="5" customFormat="1">
      <c r="A321" s="205">
        <v>1079222</v>
      </c>
      <c r="B321" s="489" t="s">
        <v>222</v>
      </c>
      <c r="C321" s="7"/>
      <c r="D321" s="7">
        <v>400</v>
      </c>
      <c r="E321" s="8">
        <v>43.08</v>
      </c>
      <c r="F321" s="8">
        <f>E321/100*$I$2*Main!$AB$2</f>
        <v>19.385999999999999</v>
      </c>
      <c r="G321" s="12">
        <f>F321*Main!$AB$4</f>
        <v>19.385999999999999</v>
      </c>
      <c r="H321" s="9"/>
    </row>
    <row r="322" spans="1:8" s="5" customFormat="1">
      <c r="A322" s="205">
        <v>1079223</v>
      </c>
      <c r="B322" s="489" t="s">
        <v>223</v>
      </c>
      <c r="C322" s="7"/>
      <c r="D322" s="7">
        <v>400</v>
      </c>
      <c r="E322" s="8">
        <v>46.04</v>
      </c>
      <c r="F322" s="8">
        <f>E322/100*$I$2*Main!$AB$2</f>
        <v>20.718</v>
      </c>
      <c r="G322" s="12">
        <f>F322*Main!$AB$4</f>
        <v>20.718</v>
      </c>
      <c r="H322" s="9"/>
    </row>
    <row r="323" spans="1:8" s="5" customFormat="1">
      <c r="A323" s="205">
        <v>1079224</v>
      </c>
      <c r="B323" s="489" t="s">
        <v>224</v>
      </c>
      <c r="C323" s="7"/>
      <c r="D323" s="7">
        <v>400</v>
      </c>
      <c r="E323" s="8">
        <v>52.61</v>
      </c>
      <c r="F323" s="8">
        <f>E323/100*$I$2*Main!$AB$2</f>
        <v>23.674500000000002</v>
      </c>
      <c r="G323" s="12">
        <f>F323*Main!$AB$4</f>
        <v>23.674500000000002</v>
      </c>
      <c r="H323" s="9"/>
    </row>
    <row r="324" spans="1:8" s="5" customFormat="1">
      <c r="A324" s="205">
        <v>1074727</v>
      </c>
      <c r="B324" s="489" t="s">
        <v>225</v>
      </c>
      <c r="C324" s="7"/>
      <c r="D324" s="7">
        <v>400</v>
      </c>
      <c r="E324" s="8">
        <v>47.52</v>
      </c>
      <c r="F324" s="8">
        <f>E324/100*$I$2*Main!$AB$2</f>
        <v>21.384</v>
      </c>
      <c r="G324" s="12">
        <f>F324*Main!$AB$4</f>
        <v>21.384</v>
      </c>
      <c r="H324" s="9"/>
    </row>
    <row r="325" spans="1:8" s="5" customFormat="1">
      <c r="A325" s="205">
        <v>1074728</v>
      </c>
      <c r="B325" s="489" t="s">
        <v>226</v>
      </c>
      <c r="C325" s="7"/>
      <c r="D325" s="7">
        <v>400</v>
      </c>
      <c r="E325" s="8">
        <v>71.31</v>
      </c>
      <c r="F325" s="8">
        <f>E325/100*$I$2*Main!$AB$2</f>
        <v>32.089500000000001</v>
      </c>
      <c r="G325" s="12">
        <f>F325*Main!$AB$4</f>
        <v>32.089500000000001</v>
      </c>
      <c r="H325" s="9"/>
    </row>
    <row r="326" spans="1:8" s="5" customFormat="1">
      <c r="A326" s="205">
        <v>1074729</v>
      </c>
      <c r="B326" s="489" t="s">
        <v>227</v>
      </c>
      <c r="C326" s="7"/>
      <c r="D326" s="7">
        <v>400</v>
      </c>
      <c r="E326" s="8">
        <v>153.12</v>
      </c>
      <c r="F326" s="8">
        <f>E326/100*$I$2*Main!$AB$2</f>
        <v>68.904000000000011</v>
      </c>
      <c r="G326" s="12">
        <f>F326*Main!$AB$4</f>
        <v>68.904000000000011</v>
      </c>
      <c r="H326" s="9"/>
    </row>
    <row r="327" spans="1:8" s="5" customFormat="1">
      <c r="A327" s="205">
        <v>1074730</v>
      </c>
      <c r="B327" s="489" t="s">
        <v>228</v>
      </c>
      <c r="C327" s="7"/>
      <c r="D327" s="7">
        <v>400</v>
      </c>
      <c r="E327" s="8">
        <v>142.56</v>
      </c>
      <c r="F327" s="8">
        <f>E327/100*$I$2*Main!$AB$2</f>
        <v>64.152000000000001</v>
      </c>
      <c r="G327" s="12">
        <f>F327*Main!$AB$4</f>
        <v>64.152000000000001</v>
      </c>
      <c r="H327" s="9"/>
    </row>
    <row r="328" spans="1:8" s="5" customFormat="1">
      <c r="A328" s="205">
        <v>1074731</v>
      </c>
      <c r="B328" s="489" t="s">
        <v>229</v>
      </c>
      <c r="C328" s="7"/>
      <c r="D328" s="7">
        <v>400</v>
      </c>
      <c r="E328" s="8">
        <v>153.12</v>
      </c>
      <c r="F328" s="8">
        <f>E328/100*$I$2*Main!$AB$2</f>
        <v>68.904000000000011</v>
      </c>
      <c r="G328" s="12">
        <f>F328*Main!$AB$4</f>
        <v>68.904000000000011</v>
      </c>
      <c r="H328" s="9"/>
    </row>
    <row r="329" spans="1:8" s="5" customFormat="1">
      <c r="A329" s="205">
        <v>9037365</v>
      </c>
      <c r="B329" s="489" t="s">
        <v>230</v>
      </c>
      <c r="C329" s="7"/>
      <c r="D329" s="7">
        <v>2500</v>
      </c>
      <c r="E329" s="8">
        <v>14.26</v>
      </c>
      <c r="F329" s="8">
        <f>E329/100*$I$2*Main!$AB$2</f>
        <v>6.4169999999999998</v>
      </c>
      <c r="G329" s="12">
        <f>F329*Main!$AB$4</f>
        <v>6.4169999999999998</v>
      </c>
      <c r="H329" s="9"/>
    </row>
    <row r="330" spans="1:8" s="5" customFormat="1">
      <c r="A330" s="205">
        <v>9075163</v>
      </c>
      <c r="B330" s="489" t="s">
        <v>231</v>
      </c>
      <c r="C330" s="7"/>
      <c r="D330" s="7">
        <v>10</v>
      </c>
      <c r="E330" s="8">
        <v>869.4</v>
      </c>
      <c r="F330" s="8">
        <f>E330/100*$I$2*Main!$AB$2</f>
        <v>391.22999999999996</v>
      </c>
      <c r="G330" s="12">
        <f>F330*Main!$AB$4</f>
        <v>391.22999999999996</v>
      </c>
      <c r="H330" s="9"/>
    </row>
    <row r="331" spans="1:8" s="5" customFormat="1">
      <c r="A331" s="205">
        <v>9075164</v>
      </c>
      <c r="B331" s="489" t="s">
        <v>232</v>
      </c>
      <c r="C331" s="7"/>
      <c r="D331" s="7">
        <v>10</v>
      </c>
      <c r="E331" s="8">
        <v>778.68</v>
      </c>
      <c r="F331" s="8">
        <f>E331/100*$I$2*Main!$AB$2</f>
        <v>350.40599999999995</v>
      </c>
      <c r="G331" s="12">
        <f>F331*Main!$AB$4</f>
        <v>350.40599999999995</v>
      </c>
      <c r="H331" s="9"/>
    </row>
    <row r="332" spans="1:8" s="5" customFormat="1">
      <c r="A332" s="205">
        <v>9239784</v>
      </c>
      <c r="B332" s="489" t="s">
        <v>233</v>
      </c>
      <c r="C332" s="7"/>
      <c r="D332" s="7">
        <v>1</v>
      </c>
      <c r="E332" s="8">
        <v>5062.5600000000004</v>
      </c>
      <c r="F332" s="8">
        <f>E332/100*$I$2*Main!$AB$2</f>
        <v>2278.152</v>
      </c>
      <c r="G332" s="12">
        <f>F332*Main!$AB$4</f>
        <v>2278.152</v>
      </c>
      <c r="H332" s="9"/>
    </row>
    <row r="333" spans="1:8" s="5" customFormat="1">
      <c r="A333" s="205">
        <v>9248766</v>
      </c>
      <c r="B333" s="489" t="s">
        <v>234</v>
      </c>
      <c r="C333" s="7"/>
      <c r="D333" s="7">
        <v>50</v>
      </c>
      <c r="E333" s="8">
        <v>396.89</v>
      </c>
      <c r="F333" s="8">
        <f>E333/100*$I$2*Main!$AB$2</f>
        <v>178.60049999999998</v>
      </c>
      <c r="G333" s="12">
        <f>F333*Main!$AB$4</f>
        <v>178.60049999999998</v>
      </c>
      <c r="H333" s="9"/>
    </row>
    <row r="334" spans="1:8" s="5" customFormat="1">
      <c r="A334" s="205">
        <v>9046480</v>
      </c>
      <c r="B334" s="489" t="s">
        <v>235</v>
      </c>
      <c r="C334" s="7"/>
      <c r="D334" s="7">
        <v>100</v>
      </c>
      <c r="E334" s="8">
        <v>642.34</v>
      </c>
      <c r="F334" s="8">
        <f>E334/100*$I$2*Main!$AB$2</f>
        <v>289.053</v>
      </c>
      <c r="G334" s="12">
        <f>F334*Main!$AB$4</f>
        <v>289.053</v>
      </c>
      <c r="H334" s="9"/>
    </row>
    <row r="335" spans="1:8" s="5" customFormat="1">
      <c r="A335" s="205">
        <v>1001142</v>
      </c>
      <c r="B335" s="489" t="s">
        <v>236</v>
      </c>
      <c r="C335" s="7"/>
      <c r="D335" s="7">
        <v>50</v>
      </c>
      <c r="E335" s="8">
        <v>462.72</v>
      </c>
      <c r="F335" s="8">
        <f>E335/100*$I$2*Main!$AB$2</f>
        <v>208.22400000000002</v>
      </c>
      <c r="G335" s="12">
        <f>F335*Main!$AB$4</f>
        <v>208.22400000000002</v>
      </c>
      <c r="H335" s="9"/>
    </row>
    <row r="336" spans="1:8" s="5" customFormat="1">
      <c r="A336" s="205">
        <v>1001143</v>
      </c>
      <c r="B336" s="489" t="s">
        <v>237</v>
      </c>
      <c r="C336" s="7"/>
      <c r="D336" s="7">
        <v>50</v>
      </c>
      <c r="E336" s="8">
        <v>462.72</v>
      </c>
      <c r="F336" s="8">
        <f>E336/100*$I$2*Main!$AB$2</f>
        <v>208.22400000000002</v>
      </c>
      <c r="G336" s="12">
        <f>F336*Main!$AB$4</f>
        <v>208.22400000000002</v>
      </c>
      <c r="H336" s="9"/>
    </row>
    <row r="337" spans="1:9" s="5" customFormat="1">
      <c r="A337" s="205">
        <v>21575</v>
      </c>
      <c r="B337" s="489" t="s">
        <v>238</v>
      </c>
      <c r="C337" s="7"/>
      <c r="D337" s="7">
        <v>10</v>
      </c>
      <c r="E337" s="8">
        <v>1589.3799999999999</v>
      </c>
      <c r="F337" s="8">
        <f>E337/100*$I$2*Main!$AB$2</f>
        <v>715.221</v>
      </c>
      <c r="G337" s="12">
        <f>F337*Main!$AB$4</f>
        <v>715.221</v>
      </c>
      <c r="H337" s="9"/>
    </row>
    <row r="338" spans="1:9" s="5" customFormat="1">
      <c r="A338" s="205">
        <v>21698</v>
      </c>
      <c r="B338" s="489" t="s">
        <v>239</v>
      </c>
      <c r="C338" s="7"/>
      <c r="D338" s="7">
        <v>10</v>
      </c>
      <c r="E338" s="8">
        <v>1589.3799999999999</v>
      </c>
      <c r="F338" s="8">
        <f>E338/100*$I$2*Main!$AB$2</f>
        <v>715.221</v>
      </c>
      <c r="G338" s="12">
        <f>F338*Main!$AB$4</f>
        <v>715.221</v>
      </c>
      <c r="H338" s="9"/>
    </row>
    <row r="339" spans="1:9" s="5" customFormat="1">
      <c r="A339" s="205">
        <v>13235</v>
      </c>
      <c r="B339" s="489" t="s">
        <v>240</v>
      </c>
      <c r="C339" s="7"/>
      <c r="D339" s="7">
        <v>10</v>
      </c>
      <c r="E339" s="8">
        <v>277.11</v>
      </c>
      <c r="F339" s="8">
        <f>E339/100*$I$2*Main!$AB$2</f>
        <v>124.6995</v>
      </c>
      <c r="G339" s="12">
        <f>F339*Main!$AB$4</f>
        <v>124.6995</v>
      </c>
      <c r="H339" s="9"/>
    </row>
    <row r="340" spans="1:9" s="5" customFormat="1">
      <c r="A340" s="205">
        <v>9148180</v>
      </c>
      <c r="B340" s="489" t="s">
        <v>241</v>
      </c>
      <c r="C340" s="7"/>
      <c r="D340" s="7">
        <v>1</v>
      </c>
      <c r="E340" s="8">
        <v>161908.17000000001</v>
      </c>
      <c r="F340" s="8">
        <f>E340/100*$I$2*Main!$AB$2</f>
        <v>72858.676500000001</v>
      </c>
      <c r="G340" s="12">
        <f>F340*Main!$AB$4</f>
        <v>72858.676500000001</v>
      </c>
      <c r="H340" s="9"/>
    </row>
    <row r="341" spans="1:9" s="5" customFormat="1">
      <c r="A341" s="205">
        <v>9148201</v>
      </c>
      <c r="B341" s="489" t="s">
        <v>242</v>
      </c>
      <c r="C341" s="7"/>
      <c r="D341" s="7">
        <v>1</v>
      </c>
      <c r="E341" s="8">
        <v>167151.11000000002</v>
      </c>
      <c r="F341" s="8">
        <f>E341/100*$I$2*Main!$AB$2</f>
        <v>75217.999500000005</v>
      </c>
      <c r="G341" s="12">
        <f>F341*Main!$AB$4</f>
        <v>75217.999500000005</v>
      </c>
      <c r="H341" s="9"/>
    </row>
    <row r="342" spans="1:9" s="5" customFormat="1">
      <c r="A342" s="205">
        <v>9148202</v>
      </c>
      <c r="B342" s="489" t="s">
        <v>243</v>
      </c>
      <c r="C342" s="7"/>
      <c r="D342" s="7">
        <v>1</v>
      </c>
      <c r="E342" s="8">
        <v>172379.66</v>
      </c>
      <c r="F342" s="8">
        <f>E342/100*$I$2*Main!$AB$2</f>
        <v>77570.847000000009</v>
      </c>
      <c r="G342" s="12">
        <f>F342*Main!$AB$4</f>
        <v>77570.847000000009</v>
      </c>
      <c r="H342" s="9"/>
    </row>
    <row r="343" spans="1:9" s="5" customFormat="1">
      <c r="A343" s="205">
        <v>9148203</v>
      </c>
      <c r="B343" s="489" t="s">
        <v>244</v>
      </c>
      <c r="C343" s="7"/>
      <c r="D343" s="7">
        <v>1</v>
      </c>
      <c r="E343" s="8">
        <v>177608.52</v>
      </c>
      <c r="F343" s="8">
        <f>E343/100*$I$2*Main!$AB$2</f>
        <v>79923.834000000003</v>
      </c>
      <c r="G343" s="12">
        <f>F343*Main!$AB$4</f>
        <v>79923.834000000003</v>
      </c>
      <c r="H343" s="9"/>
    </row>
    <row r="344" spans="1:9" s="5" customFormat="1">
      <c r="A344" s="205">
        <v>9148204</v>
      </c>
      <c r="B344" s="489" t="s">
        <v>245</v>
      </c>
      <c r="C344" s="7"/>
      <c r="D344" s="7">
        <v>1</v>
      </c>
      <c r="E344" s="8">
        <v>182837.15000000002</v>
      </c>
      <c r="F344" s="8">
        <f>E344/100*$I$2*Main!$AB$2</f>
        <v>82276.717500000013</v>
      </c>
      <c r="G344" s="12">
        <f>F344*Main!$AB$4</f>
        <v>82276.717500000013</v>
      </c>
      <c r="H344" s="9"/>
    </row>
    <row r="345" spans="1:9" s="5" customFormat="1">
      <c r="A345" s="205">
        <v>9148205</v>
      </c>
      <c r="B345" s="489" t="s">
        <v>246</v>
      </c>
      <c r="C345" s="7"/>
      <c r="D345" s="7">
        <v>1</v>
      </c>
      <c r="E345" s="8">
        <v>188079.99000000002</v>
      </c>
      <c r="F345" s="8">
        <f>E345/100*$I$2*Main!$AB$2</f>
        <v>84635.995500000005</v>
      </c>
      <c r="G345" s="12">
        <f>F345*Main!$AB$4</f>
        <v>84635.995500000005</v>
      </c>
      <c r="H345" s="9"/>
    </row>
    <row r="346" spans="1:9" s="5" customFormat="1">
      <c r="A346" s="205">
        <v>9148206</v>
      </c>
      <c r="B346" s="489" t="s">
        <v>247</v>
      </c>
      <c r="C346" s="7"/>
      <c r="D346" s="7">
        <v>1</v>
      </c>
      <c r="E346" s="8">
        <v>193308.62</v>
      </c>
      <c r="F346" s="8">
        <f>E346/100*$I$2*Main!$AB$2</f>
        <v>86988.879000000001</v>
      </c>
      <c r="G346" s="12">
        <f>F346*Main!$AB$4</f>
        <v>86988.879000000001</v>
      </c>
      <c r="H346" s="9"/>
    </row>
    <row r="347" spans="1:9" s="5" customFormat="1">
      <c r="A347" s="205">
        <v>9116581</v>
      </c>
      <c r="B347" s="489" t="s">
        <v>248</v>
      </c>
      <c r="C347" s="7"/>
      <c r="D347" s="7">
        <v>1</v>
      </c>
      <c r="E347" s="8">
        <v>198537.46000000002</v>
      </c>
      <c r="F347" s="8">
        <f>E347/100*$I$2*Main!$AB$2</f>
        <v>89341.857000000004</v>
      </c>
      <c r="G347" s="12">
        <f>F347*Main!$AB$4</f>
        <v>89341.857000000004</v>
      </c>
      <c r="H347" s="9"/>
    </row>
    <row r="348" spans="1:9" s="203" customFormat="1">
      <c r="A348" s="205">
        <v>9155574</v>
      </c>
      <c r="B348" s="489" t="s">
        <v>4447</v>
      </c>
      <c r="C348" s="7" t="s">
        <v>2057</v>
      </c>
      <c r="D348" s="7">
        <v>1</v>
      </c>
      <c r="E348" s="8">
        <v>203780.08000000002</v>
      </c>
      <c r="F348" s="200">
        <f>E348/100*$I$2*Main!$AB$2</f>
        <v>91701.036000000007</v>
      </c>
      <c r="G348" s="201">
        <f>F348*Main!$AB$4</f>
        <v>91701.036000000007</v>
      </c>
      <c r="H348" s="202"/>
      <c r="I348" s="5"/>
    </row>
    <row r="349" spans="1:9" s="203" customFormat="1">
      <c r="A349" s="205">
        <v>9155575</v>
      </c>
      <c r="B349" s="489" t="s">
        <v>4448</v>
      </c>
      <c r="C349" s="7" t="s">
        <v>2057</v>
      </c>
      <c r="D349" s="7">
        <v>1</v>
      </c>
      <c r="E349" s="8">
        <v>209008.98</v>
      </c>
      <c r="F349" s="200">
        <f>E349/100*$I$2*Main!$AB$2</f>
        <v>94054.041000000012</v>
      </c>
      <c r="G349" s="201">
        <f>F349*Main!$AB$4</f>
        <v>94054.041000000012</v>
      </c>
      <c r="H349" s="202"/>
      <c r="I349" s="5"/>
    </row>
    <row r="350" spans="1:9" s="5" customFormat="1">
      <c r="A350" s="205">
        <v>9148562</v>
      </c>
      <c r="B350" s="489" t="s">
        <v>249</v>
      </c>
      <c r="C350" s="7"/>
      <c r="D350" s="7">
        <v>1</v>
      </c>
      <c r="E350" s="8">
        <v>6476.6</v>
      </c>
      <c r="F350" s="8">
        <f>E350/100*$I$2*Main!$AB$2</f>
        <v>2914.4700000000003</v>
      </c>
      <c r="G350" s="12">
        <f>F350*Main!$AB$4</f>
        <v>2914.4700000000003</v>
      </c>
      <c r="H350" s="9"/>
    </row>
    <row r="351" spans="1:9" s="5" customFormat="1">
      <c r="A351" s="486">
        <v>9275796</v>
      </c>
      <c r="B351" s="489" t="s">
        <v>4449</v>
      </c>
      <c r="C351" s="7" t="s">
        <v>5138</v>
      </c>
      <c r="D351" s="7">
        <v>1</v>
      </c>
      <c r="E351" s="8">
        <v>21932.28</v>
      </c>
      <c r="F351" s="8">
        <f>E351/100*$I$2*Main!$AB$2</f>
        <v>9869.5259999999998</v>
      </c>
      <c r="G351" s="12">
        <f>F351*Main!$AB$4</f>
        <v>9869.5259999999998</v>
      </c>
      <c r="H351" s="9"/>
    </row>
    <row r="352" spans="1:9" s="5" customFormat="1">
      <c r="A352" s="486">
        <v>9275794</v>
      </c>
      <c r="B352" s="489" t="s">
        <v>4450</v>
      </c>
      <c r="C352" s="7" t="s">
        <v>5138</v>
      </c>
      <c r="D352" s="7">
        <v>1</v>
      </c>
      <c r="E352" s="8">
        <v>22515.21</v>
      </c>
      <c r="F352" s="8">
        <f>E352/100*$I$2*Main!$AB$2</f>
        <v>10131.844499999999</v>
      </c>
      <c r="G352" s="12">
        <f>F352*Main!$AB$4</f>
        <v>10131.844499999999</v>
      </c>
      <c r="H352" s="9"/>
    </row>
    <row r="353" spans="1:9" s="5" customFormat="1">
      <c r="A353" s="486">
        <v>9275787</v>
      </c>
      <c r="B353" s="489" t="s">
        <v>4451</v>
      </c>
      <c r="C353" s="7" t="s">
        <v>5138</v>
      </c>
      <c r="D353" s="7">
        <v>1</v>
      </c>
      <c r="E353" s="8">
        <v>23874.66</v>
      </c>
      <c r="F353" s="8">
        <f>E353/100*$I$2*Main!$AB$2</f>
        <v>10743.597</v>
      </c>
      <c r="G353" s="12">
        <f>F353*Main!$AB$4</f>
        <v>10743.597</v>
      </c>
      <c r="H353" s="9"/>
    </row>
    <row r="354" spans="1:9" s="5" customFormat="1">
      <c r="A354" s="486">
        <v>9275740</v>
      </c>
      <c r="B354" s="489" t="s">
        <v>4452</v>
      </c>
      <c r="C354" s="7" t="s">
        <v>5138</v>
      </c>
      <c r="D354" s="7">
        <v>1</v>
      </c>
      <c r="E354" s="8">
        <v>24261.879999999997</v>
      </c>
      <c r="F354" s="8">
        <f>E354/100*$I$2*Main!$AB$2</f>
        <v>10917.845999999998</v>
      </c>
      <c r="G354" s="12">
        <f>F354*Main!$AB$4</f>
        <v>10917.845999999998</v>
      </c>
      <c r="H354" s="9"/>
    </row>
    <row r="355" spans="1:9" s="5" customFormat="1">
      <c r="A355" s="486">
        <v>9275786</v>
      </c>
      <c r="B355" s="489" t="s">
        <v>4453</v>
      </c>
      <c r="C355" s="7" t="s">
        <v>5138</v>
      </c>
      <c r="D355" s="7">
        <v>1</v>
      </c>
      <c r="E355" s="8">
        <v>30278.42</v>
      </c>
      <c r="F355" s="8">
        <f>E355/100*$I$2*Main!$AB$2</f>
        <v>13625.289000000001</v>
      </c>
      <c r="G355" s="12">
        <f>F355*Main!$AB$4</f>
        <v>13625.289000000001</v>
      </c>
      <c r="H355" s="9"/>
    </row>
    <row r="356" spans="1:9" s="5" customFormat="1">
      <c r="A356" s="486">
        <v>9275785</v>
      </c>
      <c r="B356" s="489" t="s">
        <v>4454</v>
      </c>
      <c r="C356" s="7" t="s">
        <v>5138</v>
      </c>
      <c r="D356" s="7">
        <v>1</v>
      </c>
      <c r="E356" s="8">
        <v>30861.34</v>
      </c>
      <c r="F356" s="8">
        <f>E356/100*$I$2*Main!$AB$2</f>
        <v>13887.603000000001</v>
      </c>
      <c r="G356" s="12">
        <f>F356*Main!$AB$4</f>
        <v>13887.603000000001</v>
      </c>
      <c r="H356" s="9"/>
    </row>
    <row r="357" spans="1:9" s="5" customFormat="1">
      <c r="A357" s="486">
        <v>9275783</v>
      </c>
      <c r="B357" s="489" t="s">
        <v>4455</v>
      </c>
      <c r="C357" s="7" t="s">
        <v>5138</v>
      </c>
      <c r="D357" s="7">
        <v>1</v>
      </c>
      <c r="E357" s="8">
        <v>32414.400000000001</v>
      </c>
      <c r="F357" s="8">
        <f>E357/100*$I$2*Main!$AB$2</f>
        <v>14586.48</v>
      </c>
      <c r="G357" s="12">
        <f>F357*Main!$AB$4</f>
        <v>14586.48</v>
      </c>
      <c r="H357" s="9"/>
    </row>
    <row r="358" spans="1:9" s="5" customFormat="1">
      <c r="A358" s="486">
        <v>9275782</v>
      </c>
      <c r="B358" s="489" t="s">
        <v>4456</v>
      </c>
      <c r="C358" s="7" t="s">
        <v>5138</v>
      </c>
      <c r="D358" s="7">
        <v>1</v>
      </c>
      <c r="E358" s="8">
        <v>32803.72</v>
      </c>
      <c r="F358" s="8">
        <f>E358/100*$I$2*Main!$AB$2</f>
        <v>14761.673999999999</v>
      </c>
      <c r="G358" s="12">
        <f>F358*Main!$AB$4</f>
        <v>14761.673999999999</v>
      </c>
      <c r="H358" s="9"/>
    </row>
    <row r="359" spans="1:9" s="5" customFormat="1">
      <c r="A359" s="486">
        <v>9278780</v>
      </c>
      <c r="B359" s="489" t="s">
        <v>4457</v>
      </c>
      <c r="C359" s="7" t="s">
        <v>2057</v>
      </c>
      <c r="D359" s="7">
        <v>1</v>
      </c>
      <c r="E359" s="8">
        <v>43864.56</v>
      </c>
      <c r="F359" s="8">
        <f>E359/100*$I$2*Main!$AB$2</f>
        <v>19739.052</v>
      </c>
      <c r="G359" s="12">
        <f>F359*Main!$AB$4</f>
        <v>19739.052</v>
      </c>
      <c r="H359" s="9"/>
    </row>
    <row r="360" spans="1:9" s="5" customFormat="1">
      <c r="A360" s="486">
        <v>9278791</v>
      </c>
      <c r="B360" s="489" t="s">
        <v>4458</v>
      </c>
      <c r="C360" s="7" t="s">
        <v>2057</v>
      </c>
      <c r="D360" s="7">
        <v>1</v>
      </c>
      <c r="E360" s="8">
        <v>45030.41</v>
      </c>
      <c r="F360" s="8">
        <f>E360/100*$I$2*Main!$AB$2</f>
        <v>20263.684500000003</v>
      </c>
      <c r="G360" s="12">
        <f>F360*Main!$AB$4</f>
        <v>20263.684500000003</v>
      </c>
      <c r="H360" s="9"/>
    </row>
    <row r="361" spans="1:9" s="5" customFormat="1">
      <c r="A361" s="486">
        <v>9278793</v>
      </c>
      <c r="B361" s="489" t="s">
        <v>4459</v>
      </c>
      <c r="C361" s="7" t="s">
        <v>2057</v>
      </c>
      <c r="D361" s="7">
        <v>1</v>
      </c>
      <c r="E361" s="8">
        <v>47749.32</v>
      </c>
      <c r="F361" s="8">
        <f>E361/100*$I$2*Main!$AB$2</f>
        <v>21487.194</v>
      </c>
      <c r="G361" s="12">
        <f>F361*Main!$AB$4</f>
        <v>21487.194</v>
      </c>
      <c r="H361" s="9"/>
    </row>
    <row r="362" spans="1:9" s="5" customFormat="1">
      <c r="A362" s="486">
        <v>9276735</v>
      </c>
      <c r="B362" s="489" t="s">
        <v>4460</v>
      </c>
      <c r="C362" s="7" t="s">
        <v>5138</v>
      </c>
      <c r="D362" s="7">
        <v>1</v>
      </c>
      <c r="E362" s="8">
        <v>10092.64</v>
      </c>
      <c r="F362" s="8">
        <f>E362/100*$I$2*Main!$AB$2</f>
        <v>4541.6880000000001</v>
      </c>
      <c r="G362" s="12">
        <f>F362*Main!$AB$4</f>
        <v>4541.6880000000001</v>
      </c>
      <c r="H362" s="9"/>
    </row>
    <row r="363" spans="1:9" s="203" customFormat="1">
      <c r="A363" s="486">
        <v>9276732</v>
      </c>
      <c r="B363" s="489" t="s">
        <v>2846</v>
      </c>
      <c r="C363" s="7" t="s">
        <v>5138</v>
      </c>
      <c r="D363" s="7">
        <v>1</v>
      </c>
      <c r="E363" s="8">
        <v>10092.64</v>
      </c>
      <c r="F363" s="200">
        <f>E363/100*$I$2*Main!$AB$2</f>
        <v>4541.6880000000001</v>
      </c>
      <c r="G363" s="201">
        <f>F363*Main!$AB$4</f>
        <v>4541.6880000000001</v>
      </c>
      <c r="H363" s="202"/>
      <c r="I363" s="5"/>
    </row>
    <row r="364" spans="1:9" s="203" customFormat="1">
      <c r="A364" s="486">
        <v>9276737</v>
      </c>
      <c r="B364" s="489" t="s">
        <v>2847</v>
      </c>
      <c r="C364" s="7" t="s">
        <v>5138</v>
      </c>
      <c r="D364" s="7">
        <v>1</v>
      </c>
      <c r="E364" s="8">
        <v>10092.64</v>
      </c>
      <c r="F364" s="200">
        <f>E364/100*$I$2*Main!$AB$2</f>
        <v>4541.6880000000001</v>
      </c>
      <c r="G364" s="201">
        <f>F364*Main!$AB$4</f>
        <v>4541.6880000000001</v>
      </c>
      <c r="H364" s="202"/>
      <c r="I364" s="5"/>
    </row>
    <row r="365" spans="1:9" s="203" customFormat="1">
      <c r="A365" s="486">
        <v>9276645</v>
      </c>
      <c r="B365" s="489" t="s">
        <v>4461</v>
      </c>
      <c r="C365" s="7" t="s">
        <v>5138</v>
      </c>
      <c r="D365" s="7">
        <v>1</v>
      </c>
      <c r="E365" s="8">
        <v>20292.64</v>
      </c>
      <c r="F365" s="200">
        <f>E365/100*$I$2*Main!$AB$2</f>
        <v>9131.6880000000001</v>
      </c>
      <c r="G365" s="201">
        <f>F365*Main!$AB$4</f>
        <v>9131.6880000000001</v>
      </c>
      <c r="H365" s="202"/>
      <c r="I365" s="5"/>
    </row>
    <row r="366" spans="1:9" s="203" customFormat="1">
      <c r="A366" s="486">
        <v>9276643</v>
      </c>
      <c r="B366" s="489" t="s">
        <v>2848</v>
      </c>
      <c r="C366" s="7" t="s">
        <v>5138</v>
      </c>
      <c r="D366" s="7">
        <v>1</v>
      </c>
      <c r="E366" s="8">
        <v>20292.64</v>
      </c>
      <c r="F366" s="200">
        <f>E366/100*$I$2*Main!$AB$2</f>
        <v>9131.6880000000001</v>
      </c>
      <c r="G366" s="201">
        <f>F366*Main!$AB$4</f>
        <v>9131.6880000000001</v>
      </c>
      <c r="H366" s="202"/>
      <c r="I366" s="5"/>
    </row>
    <row r="367" spans="1:9" s="203" customFormat="1">
      <c r="A367" s="486">
        <v>9276646</v>
      </c>
      <c r="B367" s="489" t="s">
        <v>2849</v>
      </c>
      <c r="C367" s="7" t="s">
        <v>5138</v>
      </c>
      <c r="D367" s="7">
        <v>1</v>
      </c>
      <c r="E367" s="8">
        <v>20292.64</v>
      </c>
      <c r="F367" s="200">
        <f>E367/100*$I$2*Main!$AB$2</f>
        <v>9131.6880000000001</v>
      </c>
      <c r="G367" s="201">
        <f>F367*Main!$AB$4</f>
        <v>9131.6880000000001</v>
      </c>
      <c r="H367" s="202"/>
      <c r="I367" s="5"/>
    </row>
    <row r="368" spans="1:9" s="203" customFormat="1">
      <c r="A368" s="486">
        <v>9278798</v>
      </c>
      <c r="B368" s="489" t="s">
        <v>4462</v>
      </c>
      <c r="C368" s="7" t="s">
        <v>2057</v>
      </c>
      <c r="D368" s="7">
        <v>1</v>
      </c>
      <c r="E368" s="8">
        <v>28774.74</v>
      </c>
      <c r="F368" s="200">
        <f>E368/100*$I$2*Main!$AB$2</f>
        <v>12948.633000000002</v>
      </c>
      <c r="G368" s="201">
        <f>F368*Main!$AB$4</f>
        <v>12948.633000000002</v>
      </c>
      <c r="H368" s="202"/>
      <c r="I368" s="5"/>
    </row>
    <row r="369" spans="1:9" s="203" customFormat="1">
      <c r="A369" s="486">
        <v>9278799</v>
      </c>
      <c r="B369" s="489" t="s">
        <v>4463</v>
      </c>
      <c r="C369" s="7" t="s">
        <v>2057</v>
      </c>
      <c r="D369" s="7">
        <v>1</v>
      </c>
      <c r="E369" s="8">
        <v>28774.74</v>
      </c>
      <c r="F369" s="200">
        <f>E369/100*$I$2*Main!$AB$2</f>
        <v>12948.633000000002</v>
      </c>
      <c r="G369" s="201">
        <f>F369*Main!$AB$4</f>
        <v>12948.633000000002</v>
      </c>
      <c r="H369" s="202"/>
      <c r="I369" s="5"/>
    </row>
    <row r="370" spans="1:9" s="5" customFormat="1">
      <c r="A370" s="486">
        <v>9278672</v>
      </c>
      <c r="B370" s="489" t="s">
        <v>4464</v>
      </c>
      <c r="C370" s="7" t="s">
        <v>5138</v>
      </c>
      <c r="D370" s="7">
        <v>1</v>
      </c>
      <c r="E370" s="8">
        <v>20379.599999999999</v>
      </c>
      <c r="F370" s="8">
        <f>E370/100*$I$2*Main!$AB$2</f>
        <v>9170.82</v>
      </c>
      <c r="G370" s="12">
        <f>F370*Main!$AB$4</f>
        <v>9170.82</v>
      </c>
      <c r="H370" s="9"/>
    </row>
    <row r="371" spans="1:9" s="5" customFormat="1">
      <c r="A371" s="486">
        <v>9278657</v>
      </c>
      <c r="B371" s="489" t="s">
        <v>4465</v>
      </c>
      <c r="C371" s="7" t="s">
        <v>5138</v>
      </c>
      <c r="D371" s="7">
        <v>1</v>
      </c>
      <c r="E371" s="8">
        <v>35442.810000000005</v>
      </c>
      <c r="F371" s="8">
        <f>E371/100*$I$2*Main!$AB$2</f>
        <v>15949.264500000001</v>
      </c>
      <c r="G371" s="12">
        <f>F371*Main!$AB$4</f>
        <v>15949.264500000001</v>
      </c>
      <c r="H371" s="9"/>
    </row>
    <row r="372" spans="1:9" s="203" customFormat="1">
      <c r="A372" s="486">
        <v>9277708</v>
      </c>
      <c r="B372" s="489" t="s">
        <v>4466</v>
      </c>
      <c r="C372" s="7" t="s">
        <v>2057</v>
      </c>
      <c r="D372" s="7">
        <v>1</v>
      </c>
      <c r="E372" s="8">
        <v>2821.65</v>
      </c>
      <c r="F372" s="200">
        <f>E372/100*$I$2*Main!$AB$2</f>
        <v>1269.7425000000001</v>
      </c>
      <c r="G372" s="201">
        <f>F372*Main!$AB$4</f>
        <v>1269.7425000000001</v>
      </c>
      <c r="H372" s="202"/>
      <c r="I372" s="5"/>
    </row>
    <row r="373" spans="1:9" s="203" customFormat="1">
      <c r="A373" s="486">
        <v>9278080</v>
      </c>
      <c r="B373" s="489" t="s">
        <v>4467</v>
      </c>
      <c r="C373" s="7" t="s">
        <v>2057</v>
      </c>
      <c r="D373" s="7">
        <v>1</v>
      </c>
      <c r="E373" s="8">
        <v>3762.2000000000003</v>
      </c>
      <c r="F373" s="200">
        <f>E373/100*$I$2*Main!$AB$2</f>
        <v>1692.99</v>
      </c>
      <c r="G373" s="201">
        <f>F373*Main!$AB$4</f>
        <v>1692.99</v>
      </c>
      <c r="H373" s="202"/>
      <c r="I373" s="5"/>
    </row>
    <row r="374" spans="1:9" s="5" customFormat="1">
      <c r="A374" s="486">
        <v>9278127</v>
      </c>
      <c r="B374" s="489" t="s">
        <v>4468</v>
      </c>
      <c r="C374" s="7" t="s">
        <v>2057</v>
      </c>
      <c r="D374" s="7">
        <v>1</v>
      </c>
      <c r="E374" s="8">
        <v>9534.33</v>
      </c>
      <c r="F374" s="8">
        <f>E374/100*$I$2*Main!$AB$2</f>
        <v>4290.4485000000004</v>
      </c>
      <c r="G374" s="12">
        <f>F374*Main!$AB$4</f>
        <v>4290.4485000000004</v>
      </c>
      <c r="H374" s="9"/>
    </row>
    <row r="375" spans="1:9" s="5" customFormat="1">
      <c r="A375" s="486">
        <v>9277974</v>
      </c>
      <c r="B375" s="489" t="s">
        <v>4469</v>
      </c>
      <c r="C375" s="7" t="s">
        <v>2057</v>
      </c>
      <c r="D375" s="7">
        <v>1</v>
      </c>
      <c r="E375" s="8">
        <v>16581.419999999998</v>
      </c>
      <c r="F375" s="8">
        <f>E375/100*$I$2*Main!$AB$2</f>
        <v>7461.6389999999983</v>
      </c>
      <c r="G375" s="12">
        <f>F375*Main!$AB$4</f>
        <v>7461.6389999999983</v>
      </c>
      <c r="H375" s="9"/>
    </row>
    <row r="376" spans="1:9" s="5" customFormat="1">
      <c r="A376" s="486">
        <v>9276716</v>
      </c>
      <c r="B376" s="489" t="s">
        <v>4470</v>
      </c>
      <c r="C376" s="7" t="s">
        <v>2057</v>
      </c>
      <c r="D376" s="7">
        <v>1</v>
      </c>
      <c r="E376" s="8">
        <v>21970.38</v>
      </c>
      <c r="F376" s="8">
        <f>E376/100*$I$2*Main!$AB$2</f>
        <v>9886.6710000000003</v>
      </c>
      <c r="G376" s="12">
        <f>F376*Main!$AB$4</f>
        <v>9886.6710000000003</v>
      </c>
      <c r="H376" s="9"/>
    </row>
    <row r="377" spans="1:9" s="5" customFormat="1">
      <c r="A377" s="486">
        <v>9278099</v>
      </c>
      <c r="B377" s="489" t="s">
        <v>4471</v>
      </c>
      <c r="C377" s="7" t="s">
        <v>2057</v>
      </c>
      <c r="D377" s="7">
        <v>1</v>
      </c>
      <c r="E377" s="8">
        <v>10726.12</v>
      </c>
      <c r="F377" s="8">
        <f>E377/100*$I$2*Main!$AB$2</f>
        <v>4826.7539999999999</v>
      </c>
      <c r="G377" s="12">
        <f>F377*Main!$AB$4</f>
        <v>4826.7539999999999</v>
      </c>
      <c r="H377" s="9"/>
    </row>
    <row r="378" spans="1:9" s="5" customFormat="1">
      <c r="A378" s="486">
        <v>9277975</v>
      </c>
      <c r="B378" s="489" t="s">
        <v>4472</v>
      </c>
      <c r="C378" s="7" t="s">
        <v>2057</v>
      </c>
      <c r="D378" s="7">
        <v>1</v>
      </c>
      <c r="E378" s="8">
        <v>18654.109999999997</v>
      </c>
      <c r="F378" s="8">
        <f>E378/100*$I$2*Main!$AB$2</f>
        <v>8394.3494999999984</v>
      </c>
      <c r="G378" s="12">
        <f>F378*Main!$AB$4</f>
        <v>8394.3494999999984</v>
      </c>
      <c r="H378" s="9"/>
    </row>
    <row r="379" spans="1:9" s="5" customFormat="1">
      <c r="A379" s="486">
        <v>9276717</v>
      </c>
      <c r="B379" s="489" t="s">
        <v>4473</v>
      </c>
      <c r="C379" s="7" t="s">
        <v>2057</v>
      </c>
      <c r="D379" s="7">
        <v>1</v>
      </c>
      <c r="E379" s="8">
        <v>24716.7</v>
      </c>
      <c r="F379" s="8">
        <f>E379/100*$I$2*Main!$AB$2</f>
        <v>11122.514999999999</v>
      </c>
      <c r="G379" s="12">
        <f>F379*Main!$AB$4</f>
        <v>11122.514999999999</v>
      </c>
      <c r="H379" s="9"/>
    </row>
    <row r="380" spans="1:9" s="5" customFormat="1">
      <c r="A380" s="486">
        <v>9278125</v>
      </c>
      <c r="B380" s="489" t="s">
        <v>4474</v>
      </c>
      <c r="C380" s="7" t="s">
        <v>2057</v>
      </c>
      <c r="D380" s="7">
        <v>1</v>
      </c>
      <c r="E380" s="8">
        <v>5005.5300000000007</v>
      </c>
      <c r="F380" s="8">
        <f>E380/100*$I$2*Main!$AB$2</f>
        <v>2252.4885000000004</v>
      </c>
      <c r="G380" s="12">
        <f>F380*Main!$AB$4</f>
        <v>2252.4885000000004</v>
      </c>
      <c r="H380" s="9"/>
    </row>
    <row r="381" spans="1:9" s="5" customFormat="1">
      <c r="A381" s="486">
        <v>9277972</v>
      </c>
      <c r="B381" s="489" t="s">
        <v>4475</v>
      </c>
      <c r="C381" s="7" t="s">
        <v>2057</v>
      </c>
      <c r="D381" s="7">
        <v>1</v>
      </c>
      <c r="E381" s="8">
        <v>8705.25</v>
      </c>
      <c r="F381" s="8">
        <f>E381/100*$I$2*Main!$AB$2</f>
        <v>3917.3624999999997</v>
      </c>
      <c r="G381" s="12">
        <f>F381*Main!$AB$4</f>
        <v>3917.3624999999997</v>
      </c>
      <c r="H381" s="9"/>
    </row>
    <row r="382" spans="1:9" s="5" customFormat="1">
      <c r="A382" s="486">
        <v>9276712</v>
      </c>
      <c r="B382" s="489" t="s">
        <v>4476</v>
      </c>
      <c r="C382" s="7" t="s">
        <v>2057</v>
      </c>
      <c r="D382" s="7">
        <v>1</v>
      </c>
      <c r="E382" s="8">
        <v>11534.46</v>
      </c>
      <c r="F382" s="8">
        <f>E382/100*$I$2*Main!$AB$2</f>
        <v>5190.5069999999996</v>
      </c>
      <c r="G382" s="12">
        <f>F382*Main!$AB$4</f>
        <v>5190.5069999999996</v>
      </c>
      <c r="H382" s="9"/>
    </row>
    <row r="383" spans="1:9" s="5" customFormat="1">
      <c r="A383" s="486">
        <v>9278126</v>
      </c>
      <c r="B383" s="489" t="s">
        <v>4477</v>
      </c>
      <c r="C383" s="7" t="s">
        <v>2057</v>
      </c>
      <c r="D383" s="7">
        <v>1</v>
      </c>
      <c r="E383" s="8">
        <v>5958.95</v>
      </c>
      <c r="F383" s="8">
        <f>E383/100*$I$2*Main!$AB$2</f>
        <v>2681.5275000000001</v>
      </c>
      <c r="G383" s="12">
        <f>F383*Main!$AB$4</f>
        <v>2681.5275000000001</v>
      </c>
      <c r="H383" s="9"/>
    </row>
    <row r="384" spans="1:9" s="5" customFormat="1">
      <c r="A384" s="486">
        <v>9277973</v>
      </c>
      <c r="B384" s="489" t="s">
        <v>4478</v>
      </c>
      <c r="C384" s="7" t="s">
        <v>2057</v>
      </c>
      <c r="D384" s="7">
        <v>1</v>
      </c>
      <c r="E384" s="8">
        <v>10363.41</v>
      </c>
      <c r="F384" s="8">
        <f>E384/100*$I$2*Main!$AB$2</f>
        <v>4663.5344999999998</v>
      </c>
      <c r="G384" s="12">
        <f>F384*Main!$AB$4</f>
        <v>4663.5344999999998</v>
      </c>
      <c r="H384" s="9"/>
    </row>
    <row r="385" spans="1:8" s="5" customFormat="1">
      <c r="A385" s="486">
        <v>9276713</v>
      </c>
      <c r="B385" s="489" t="s">
        <v>4479</v>
      </c>
      <c r="C385" s="7" t="s">
        <v>2057</v>
      </c>
      <c r="D385" s="7">
        <v>1</v>
      </c>
      <c r="E385" s="8">
        <v>13731.5</v>
      </c>
      <c r="F385" s="8">
        <f>E385/100*$I$2*Main!$AB$2</f>
        <v>6179.1750000000002</v>
      </c>
      <c r="G385" s="12">
        <f>F385*Main!$AB$4</f>
        <v>6179.1750000000002</v>
      </c>
      <c r="H385" s="9"/>
    </row>
    <row r="386" spans="1:8" s="5" customFormat="1">
      <c r="A386" s="486">
        <v>9272814</v>
      </c>
      <c r="B386" s="489" t="s">
        <v>4480</v>
      </c>
      <c r="C386" s="7" t="s">
        <v>2057</v>
      </c>
      <c r="D386" s="7">
        <v>200</v>
      </c>
      <c r="E386" s="8">
        <v>214.74</v>
      </c>
      <c r="F386" s="8">
        <f>E386/100*$I$2*Main!$AB$2</f>
        <v>96.63300000000001</v>
      </c>
      <c r="G386" s="12">
        <f>F386*Main!$AB$4</f>
        <v>96.63300000000001</v>
      </c>
      <c r="H386" s="9"/>
    </row>
    <row r="387" spans="1:8" s="5" customFormat="1">
      <c r="A387" s="486">
        <v>9268516</v>
      </c>
      <c r="B387" s="489" t="s">
        <v>4481</v>
      </c>
      <c r="C387" s="7" t="s">
        <v>2057</v>
      </c>
      <c r="D387" s="7">
        <v>300</v>
      </c>
      <c r="E387" s="8">
        <v>118.12</v>
      </c>
      <c r="F387" s="8">
        <f>E387/100*$I$2*Main!$AB$2</f>
        <v>53.154000000000003</v>
      </c>
      <c r="G387" s="12">
        <f>F387*Main!$AB$4</f>
        <v>53.154000000000003</v>
      </c>
      <c r="H387" s="9"/>
    </row>
    <row r="388" spans="1:8" s="5" customFormat="1">
      <c r="A388" s="486">
        <v>9278801</v>
      </c>
      <c r="B388" s="489" t="s">
        <v>4482</v>
      </c>
      <c r="C388" s="7" t="s">
        <v>5138</v>
      </c>
      <c r="D388" s="7">
        <v>1</v>
      </c>
      <c r="E388" s="8">
        <v>2576.8500000000004</v>
      </c>
      <c r="F388" s="8">
        <f>E388/100*$I$2*Main!$AB$2</f>
        <v>1159.5825000000002</v>
      </c>
      <c r="G388" s="12">
        <f>F388*Main!$AB$4</f>
        <v>1159.5825000000002</v>
      </c>
      <c r="H388" s="9"/>
    </row>
    <row r="389" spans="1:8" s="5" customFormat="1">
      <c r="A389" s="486">
        <v>9130078</v>
      </c>
      <c r="B389" s="489" t="s">
        <v>2866</v>
      </c>
      <c r="C389" s="7" t="s">
        <v>2057</v>
      </c>
      <c r="D389" s="7">
        <v>1</v>
      </c>
      <c r="E389" s="8">
        <v>350.61</v>
      </c>
      <c r="F389" s="8">
        <f>E389/100*$I$2*Main!$AB$2</f>
        <v>157.77449999999999</v>
      </c>
      <c r="G389" s="12">
        <f>F389*Main!$AB$4</f>
        <v>157.77449999999999</v>
      </c>
      <c r="H389" s="9"/>
    </row>
    <row r="390" spans="1:8" s="5" customFormat="1">
      <c r="A390" s="486">
        <v>9180317</v>
      </c>
      <c r="B390" s="489" t="s">
        <v>2867</v>
      </c>
      <c r="C390" s="7" t="s">
        <v>2057</v>
      </c>
      <c r="D390" s="7">
        <v>1</v>
      </c>
      <c r="E390" s="8">
        <v>350.61</v>
      </c>
      <c r="F390" s="8">
        <f>E390/100*$I$2*Main!$AB$2</f>
        <v>157.77449999999999</v>
      </c>
      <c r="G390" s="12">
        <f>F390*Main!$AB$4</f>
        <v>157.77449999999999</v>
      </c>
      <c r="H390" s="9"/>
    </row>
    <row r="391" spans="1:8" s="5" customFormat="1">
      <c r="A391" s="486">
        <v>9180318</v>
      </c>
      <c r="B391" s="489" t="s">
        <v>2868</v>
      </c>
      <c r="C391" s="7" t="s">
        <v>2057</v>
      </c>
      <c r="D391" s="7">
        <v>1</v>
      </c>
      <c r="E391" s="8">
        <v>350.61</v>
      </c>
      <c r="F391" s="8">
        <f>E391/100*$I$2*Main!$AB$2</f>
        <v>157.77449999999999</v>
      </c>
      <c r="G391" s="12">
        <f>F391*Main!$AB$4</f>
        <v>157.77449999999999</v>
      </c>
      <c r="H391" s="9"/>
    </row>
    <row r="392" spans="1:8" s="5" customFormat="1">
      <c r="A392" s="486">
        <v>9209403</v>
      </c>
      <c r="B392" s="489" t="s">
        <v>4483</v>
      </c>
      <c r="C392" s="7" t="s">
        <v>5138</v>
      </c>
      <c r="D392" s="7">
        <v>1</v>
      </c>
      <c r="E392" s="8">
        <v>3282.72</v>
      </c>
      <c r="F392" s="8">
        <f>E392/100*$I$2*Main!$AB$2</f>
        <v>1477.2239999999999</v>
      </c>
      <c r="G392" s="12">
        <f>F392*Main!$AB$4</f>
        <v>1477.2239999999999</v>
      </c>
      <c r="H392" s="9"/>
    </row>
    <row r="393" spans="1:8" s="5" customFormat="1">
      <c r="A393" s="486">
        <v>9209405</v>
      </c>
      <c r="B393" s="489" t="s">
        <v>4484</v>
      </c>
      <c r="C393" s="7" t="s">
        <v>5138</v>
      </c>
      <c r="D393" s="7">
        <v>1</v>
      </c>
      <c r="E393" s="8">
        <v>3282.72</v>
      </c>
      <c r="F393" s="8">
        <f>E393/100*$I$2*Main!$AB$2</f>
        <v>1477.2239999999999</v>
      </c>
      <c r="G393" s="12">
        <f>F393*Main!$AB$4</f>
        <v>1477.2239999999999</v>
      </c>
      <c r="H393" s="9"/>
    </row>
    <row r="394" spans="1:8" s="5" customFormat="1">
      <c r="A394" s="205">
        <v>9181742</v>
      </c>
      <c r="B394" s="489" t="s">
        <v>250</v>
      </c>
      <c r="C394" s="7"/>
      <c r="D394" s="7">
        <v>1</v>
      </c>
      <c r="E394" s="8">
        <v>12512.79</v>
      </c>
      <c r="F394" s="8">
        <f>E394/100*$I$2*Main!$AB$2</f>
        <v>5630.7555000000002</v>
      </c>
      <c r="G394" s="12">
        <f>F394*Main!$AB$4</f>
        <v>5630.7555000000002</v>
      </c>
      <c r="H394" s="9"/>
    </row>
    <row r="395" spans="1:8" s="5" customFormat="1">
      <c r="A395" s="205">
        <v>9183613</v>
      </c>
      <c r="B395" s="489" t="s">
        <v>251</v>
      </c>
      <c r="C395" s="7"/>
      <c r="D395" s="7">
        <v>1</v>
      </c>
      <c r="E395" s="8">
        <v>12891.27</v>
      </c>
      <c r="F395" s="8">
        <f>E395/100*$I$2*Main!$AB$2</f>
        <v>5801.0715</v>
      </c>
      <c r="G395" s="12">
        <f>F395*Main!$AB$4</f>
        <v>5801.0715</v>
      </c>
      <c r="H395" s="9"/>
    </row>
    <row r="396" spans="1:8" s="5" customFormat="1">
      <c r="A396" s="205">
        <v>9183615</v>
      </c>
      <c r="B396" s="489" t="s">
        <v>252</v>
      </c>
      <c r="C396" s="7"/>
      <c r="D396" s="7">
        <v>1</v>
      </c>
      <c r="E396" s="8">
        <v>13269.77</v>
      </c>
      <c r="F396" s="8">
        <f>E396/100*$I$2*Main!$AB$2</f>
        <v>5971.3964999999998</v>
      </c>
      <c r="G396" s="12">
        <f>F396*Main!$AB$4</f>
        <v>5971.3964999999998</v>
      </c>
      <c r="H396" s="9"/>
    </row>
    <row r="397" spans="1:8" s="5" customFormat="1">
      <c r="A397" s="205">
        <v>9193053</v>
      </c>
      <c r="B397" s="489" t="s">
        <v>253</v>
      </c>
      <c r="C397" s="7"/>
      <c r="D397" s="7">
        <v>1</v>
      </c>
      <c r="E397" s="8">
        <v>13648.25</v>
      </c>
      <c r="F397" s="8">
        <f>E397/100*$I$2*Main!$AB$2</f>
        <v>6141.7124999999996</v>
      </c>
      <c r="G397" s="12">
        <f>F397*Main!$AB$4</f>
        <v>6141.7124999999996</v>
      </c>
      <c r="H397" s="9"/>
    </row>
    <row r="398" spans="1:8" s="5" customFormat="1">
      <c r="A398" s="205">
        <v>9183616</v>
      </c>
      <c r="B398" s="489" t="s">
        <v>254</v>
      </c>
      <c r="C398" s="7"/>
      <c r="D398" s="7">
        <v>1</v>
      </c>
      <c r="E398" s="8">
        <v>17180.809999999998</v>
      </c>
      <c r="F398" s="8">
        <f>E398/100*$I$2*Main!$AB$2</f>
        <v>7731.3644999999988</v>
      </c>
      <c r="G398" s="12">
        <f>F398*Main!$AB$4</f>
        <v>7731.3644999999988</v>
      </c>
      <c r="H398" s="9"/>
    </row>
    <row r="399" spans="1:8" s="5" customFormat="1">
      <c r="A399" s="205">
        <v>9183617</v>
      </c>
      <c r="B399" s="489" t="s">
        <v>255</v>
      </c>
      <c r="C399" s="7"/>
      <c r="D399" s="7">
        <v>1</v>
      </c>
      <c r="E399" s="8">
        <v>17685.439999999999</v>
      </c>
      <c r="F399" s="8">
        <f>E399/100*$I$2*Main!$AB$2</f>
        <v>7958.4480000000003</v>
      </c>
      <c r="G399" s="12">
        <f>F399*Main!$AB$4</f>
        <v>7958.4480000000003</v>
      </c>
      <c r="H399" s="9"/>
    </row>
    <row r="400" spans="1:8" s="5" customFormat="1">
      <c r="A400" s="205">
        <v>9181744</v>
      </c>
      <c r="B400" s="489" t="s">
        <v>256</v>
      </c>
      <c r="C400" s="7"/>
      <c r="D400" s="7">
        <v>1</v>
      </c>
      <c r="E400" s="8">
        <v>8099.64</v>
      </c>
      <c r="F400" s="8">
        <f>E400/100*$I$2*Main!$AB$2</f>
        <v>3644.8380000000002</v>
      </c>
      <c r="G400" s="12">
        <f>F400*Main!$AB$4</f>
        <v>3644.8380000000002</v>
      </c>
      <c r="H400" s="9"/>
    </row>
    <row r="401" spans="1:8" s="5" customFormat="1">
      <c r="A401" s="205">
        <v>9183533</v>
      </c>
      <c r="B401" s="489" t="s">
        <v>257</v>
      </c>
      <c r="C401" s="7"/>
      <c r="D401" s="7">
        <v>1</v>
      </c>
      <c r="E401" s="8">
        <v>8099.64</v>
      </c>
      <c r="F401" s="8">
        <f>E401/100*$I$2*Main!$AB$2</f>
        <v>3644.8380000000002</v>
      </c>
      <c r="G401" s="12">
        <f>F401*Main!$AB$4</f>
        <v>3644.8380000000002</v>
      </c>
      <c r="H401" s="9"/>
    </row>
    <row r="402" spans="1:8" s="5" customFormat="1">
      <c r="A402" s="205">
        <v>9181696</v>
      </c>
      <c r="B402" s="489" t="s">
        <v>258</v>
      </c>
      <c r="C402" s="7"/>
      <c r="D402" s="7">
        <v>1</v>
      </c>
      <c r="E402" s="8">
        <v>10416.530000000001</v>
      </c>
      <c r="F402" s="8">
        <f>E402/100*$I$2*Main!$AB$2</f>
        <v>4687.4385000000002</v>
      </c>
      <c r="G402" s="12">
        <f>F402*Main!$AB$4</f>
        <v>4687.4385000000002</v>
      </c>
      <c r="H402" s="9"/>
    </row>
    <row r="403" spans="1:8" s="5" customFormat="1">
      <c r="A403" s="205">
        <v>9169548</v>
      </c>
      <c r="B403" s="489" t="s">
        <v>259</v>
      </c>
      <c r="C403" s="7"/>
      <c r="D403" s="7">
        <v>1</v>
      </c>
      <c r="E403" s="8">
        <v>14539.47</v>
      </c>
      <c r="F403" s="8">
        <f>E403/100*$I$2*Main!$AB$2</f>
        <v>6542.7614999999996</v>
      </c>
      <c r="G403" s="12">
        <f>F403*Main!$AB$4</f>
        <v>6542.7614999999996</v>
      </c>
      <c r="H403" s="9"/>
    </row>
    <row r="404" spans="1:8" s="5" customFormat="1">
      <c r="A404" s="205">
        <v>9154933</v>
      </c>
      <c r="B404" s="489" t="s">
        <v>260</v>
      </c>
      <c r="C404" s="7"/>
      <c r="D404" s="7">
        <v>1</v>
      </c>
      <c r="E404" s="8">
        <v>25525.899999999998</v>
      </c>
      <c r="F404" s="8">
        <f>E404/100*$I$2*Main!$AB$2</f>
        <v>11486.654999999999</v>
      </c>
      <c r="G404" s="12">
        <f>F404*Main!$AB$4</f>
        <v>11486.654999999999</v>
      </c>
      <c r="H404" s="9"/>
    </row>
    <row r="405" spans="1:8" s="5" customFormat="1">
      <c r="A405" s="205">
        <v>9169547</v>
      </c>
      <c r="B405" s="489" t="s">
        <v>261</v>
      </c>
      <c r="C405" s="7"/>
      <c r="D405" s="7">
        <v>1</v>
      </c>
      <c r="E405" s="8">
        <v>25525.899999999998</v>
      </c>
      <c r="F405" s="8">
        <f>E405/100*$I$2*Main!$AB$2</f>
        <v>11486.654999999999</v>
      </c>
      <c r="G405" s="12">
        <f>F405*Main!$AB$4</f>
        <v>11486.654999999999</v>
      </c>
      <c r="H405" s="9"/>
    </row>
    <row r="406" spans="1:8" s="5" customFormat="1">
      <c r="A406" s="205">
        <v>9196841</v>
      </c>
      <c r="B406" s="489" t="s">
        <v>4485</v>
      </c>
      <c r="C406" s="7" t="s">
        <v>2057</v>
      </c>
      <c r="D406" s="7">
        <v>1</v>
      </c>
      <c r="E406" s="8">
        <v>15641</v>
      </c>
      <c r="F406" s="8">
        <f>E406/100*$I$2*Main!$AB$2</f>
        <v>7038.45</v>
      </c>
      <c r="G406" s="12">
        <f>F406*Main!$AB$4</f>
        <v>7038.45</v>
      </c>
      <c r="H406" s="9"/>
    </row>
    <row r="407" spans="1:8" s="5" customFormat="1">
      <c r="A407" s="205">
        <v>9199006</v>
      </c>
      <c r="B407" s="489" t="s">
        <v>4486</v>
      </c>
      <c r="C407" s="7" t="s">
        <v>2057</v>
      </c>
      <c r="D407" s="7">
        <v>1</v>
      </c>
      <c r="E407" s="8">
        <v>16114.08</v>
      </c>
      <c r="F407" s="8">
        <f>E407/100*$I$2*Main!$AB$2</f>
        <v>7251.3360000000002</v>
      </c>
      <c r="G407" s="12">
        <f>F407*Main!$AB$4</f>
        <v>7251.3360000000002</v>
      </c>
      <c r="H407" s="9"/>
    </row>
    <row r="408" spans="1:8" s="5" customFormat="1">
      <c r="A408" s="205">
        <v>9199007</v>
      </c>
      <c r="B408" s="489" t="s">
        <v>4487</v>
      </c>
      <c r="C408" s="7" t="s">
        <v>2057</v>
      </c>
      <c r="D408" s="7">
        <v>1</v>
      </c>
      <c r="E408" s="8">
        <v>16587.199999999997</v>
      </c>
      <c r="F408" s="8">
        <f>E408/100*$I$2*Main!$AB$2</f>
        <v>7464.239999999998</v>
      </c>
      <c r="G408" s="12">
        <f>F408*Main!$AB$4</f>
        <v>7464.239999999998</v>
      </c>
      <c r="H408" s="9"/>
    </row>
    <row r="409" spans="1:8" s="5" customFormat="1">
      <c r="A409" s="205">
        <v>9199008</v>
      </c>
      <c r="B409" s="489" t="s">
        <v>4488</v>
      </c>
      <c r="C409" s="7" t="s">
        <v>2057</v>
      </c>
      <c r="D409" s="7">
        <v>1</v>
      </c>
      <c r="E409" s="8">
        <v>17060.309999999998</v>
      </c>
      <c r="F409" s="8">
        <f>E409/100*$I$2*Main!$AB$2</f>
        <v>7677.1394999999993</v>
      </c>
      <c r="G409" s="12">
        <f>F409*Main!$AB$4</f>
        <v>7677.1394999999993</v>
      </c>
      <c r="H409" s="9"/>
    </row>
    <row r="410" spans="1:8" s="5" customFormat="1">
      <c r="A410" s="205">
        <v>9199009</v>
      </c>
      <c r="B410" s="489" t="s">
        <v>4489</v>
      </c>
      <c r="C410" s="7" t="s">
        <v>2057</v>
      </c>
      <c r="D410" s="7">
        <v>1</v>
      </c>
      <c r="E410" s="8">
        <v>19757.91</v>
      </c>
      <c r="F410" s="8">
        <f>E410/100*$I$2*Main!$AB$2</f>
        <v>8891.0595000000012</v>
      </c>
      <c r="G410" s="12">
        <f>F410*Main!$AB$4</f>
        <v>8891.0595000000012</v>
      </c>
      <c r="H410" s="9"/>
    </row>
    <row r="411" spans="1:8" s="5" customFormat="1">
      <c r="A411" s="205">
        <v>9199010</v>
      </c>
      <c r="B411" s="489" t="s">
        <v>4490</v>
      </c>
      <c r="C411" s="7" t="s">
        <v>2057</v>
      </c>
      <c r="D411" s="7">
        <v>1</v>
      </c>
      <c r="E411" s="8">
        <v>20338.25</v>
      </c>
      <c r="F411" s="8">
        <f>E411/100*$I$2*Main!$AB$2</f>
        <v>9152.2124999999996</v>
      </c>
      <c r="G411" s="12">
        <f>F411*Main!$AB$4</f>
        <v>9152.2124999999996</v>
      </c>
      <c r="H411" s="9"/>
    </row>
    <row r="412" spans="1:8" s="5" customFormat="1">
      <c r="A412" s="205">
        <v>9185664</v>
      </c>
      <c r="B412" s="489" t="s">
        <v>4491</v>
      </c>
      <c r="C412" s="7" t="s">
        <v>2057</v>
      </c>
      <c r="D412" s="7">
        <v>1</v>
      </c>
      <c r="E412" s="8">
        <v>29939.88</v>
      </c>
      <c r="F412" s="8">
        <f>E412/100*$I$2*Main!$AB$2</f>
        <v>13472.946</v>
      </c>
      <c r="G412" s="12">
        <f>F412*Main!$AB$4</f>
        <v>13472.946</v>
      </c>
      <c r="H412" s="9"/>
    </row>
    <row r="413" spans="1:8" s="5" customFormat="1">
      <c r="A413" s="205">
        <v>9135004</v>
      </c>
      <c r="B413" s="489" t="s">
        <v>262</v>
      </c>
      <c r="C413" s="7"/>
      <c r="D413" s="7">
        <v>1</v>
      </c>
      <c r="E413" s="8">
        <v>24931.039999999997</v>
      </c>
      <c r="F413" s="8">
        <f>E413/100*$I$2*Main!$AB$2</f>
        <v>11218.967999999999</v>
      </c>
      <c r="G413" s="12">
        <f>F413*Main!$AB$4</f>
        <v>11218.967999999999</v>
      </c>
      <c r="H413" s="9"/>
    </row>
    <row r="414" spans="1:8" s="5" customFormat="1">
      <c r="A414" s="205">
        <v>9191157</v>
      </c>
      <c r="B414" s="489" t="s">
        <v>263</v>
      </c>
      <c r="C414" s="7"/>
      <c r="D414" s="7">
        <v>1</v>
      </c>
      <c r="E414" s="8">
        <v>38332.400000000001</v>
      </c>
      <c r="F414" s="8">
        <f>E414/100*$I$2*Main!$AB$2</f>
        <v>17249.580000000002</v>
      </c>
      <c r="G414" s="12">
        <f>F414*Main!$AB$4</f>
        <v>17249.580000000002</v>
      </c>
      <c r="H414" s="9"/>
    </row>
    <row r="415" spans="1:8" s="5" customFormat="1">
      <c r="A415" s="205">
        <v>9199063</v>
      </c>
      <c r="B415" s="489" t="s">
        <v>4492</v>
      </c>
      <c r="C415" s="7" t="s">
        <v>2057</v>
      </c>
      <c r="D415" s="7">
        <v>1</v>
      </c>
      <c r="E415" s="8">
        <v>45390.920000000006</v>
      </c>
      <c r="F415" s="8">
        <f>E415/100*$I$2*Main!$AB$2</f>
        <v>20425.914000000004</v>
      </c>
      <c r="G415" s="12">
        <f>F415*Main!$AB$4</f>
        <v>20425.914000000004</v>
      </c>
      <c r="H415" s="9"/>
    </row>
    <row r="416" spans="1:8" s="5" customFormat="1">
      <c r="A416" s="205">
        <v>9197185</v>
      </c>
      <c r="B416" s="489" t="s">
        <v>4493</v>
      </c>
      <c r="C416" s="7" t="s">
        <v>2057</v>
      </c>
      <c r="D416" s="7">
        <v>1</v>
      </c>
      <c r="E416" s="8">
        <v>3092.2400000000002</v>
      </c>
      <c r="F416" s="8">
        <f>E416/100*$I$2*Main!$AB$2</f>
        <v>1391.508</v>
      </c>
      <c r="G416" s="12">
        <f>F416*Main!$AB$4</f>
        <v>1391.508</v>
      </c>
      <c r="H416" s="9"/>
    </row>
    <row r="417" spans="1:9" s="5" customFormat="1">
      <c r="A417" s="205">
        <v>9162438</v>
      </c>
      <c r="B417" s="489" t="s">
        <v>264</v>
      </c>
      <c r="C417" s="7"/>
      <c r="D417" s="7">
        <v>1</v>
      </c>
      <c r="E417" s="8">
        <v>24941.239999999998</v>
      </c>
      <c r="F417" s="8">
        <f>E417/100*$I$2*Main!$AB$2</f>
        <v>11223.557999999999</v>
      </c>
      <c r="G417" s="12">
        <f>F417*Main!$AB$4</f>
        <v>11223.557999999999</v>
      </c>
      <c r="H417" s="9"/>
    </row>
    <row r="418" spans="1:9" s="5" customFormat="1">
      <c r="A418" s="486">
        <v>9242708</v>
      </c>
      <c r="B418" s="489" t="s">
        <v>4494</v>
      </c>
      <c r="C418" s="7" t="s">
        <v>5138</v>
      </c>
      <c r="D418" s="7">
        <v>1</v>
      </c>
      <c r="E418" s="8">
        <v>9884.94</v>
      </c>
      <c r="F418" s="8">
        <f>E418/100*$I$2*Main!$AB$2</f>
        <v>4448.223</v>
      </c>
      <c r="G418" s="12">
        <f>F418*Main!$AB$4</f>
        <v>4448.223</v>
      </c>
      <c r="H418" s="9"/>
    </row>
    <row r="419" spans="1:9" s="5" customFormat="1">
      <c r="A419" s="486">
        <v>9242711</v>
      </c>
      <c r="B419" s="489" t="s">
        <v>4495</v>
      </c>
      <c r="C419" s="7" t="s">
        <v>5138</v>
      </c>
      <c r="D419" s="7">
        <v>1</v>
      </c>
      <c r="E419" s="8">
        <v>9981.58</v>
      </c>
      <c r="F419" s="8">
        <f>E419/100*$I$2*Main!$AB$2</f>
        <v>4491.7110000000002</v>
      </c>
      <c r="G419" s="12">
        <f>F419*Main!$AB$4</f>
        <v>4491.7110000000002</v>
      </c>
      <c r="H419" s="9"/>
    </row>
    <row r="420" spans="1:9" s="5" customFormat="1">
      <c r="A420" s="486">
        <v>9242714</v>
      </c>
      <c r="B420" s="489" t="s">
        <v>4496</v>
      </c>
      <c r="C420" s="7" t="s">
        <v>5138</v>
      </c>
      <c r="D420" s="7">
        <v>1</v>
      </c>
      <c r="E420" s="8">
        <v>10185.58</v>
      </c>
      <c r="F420" s="8">
        <f>E420/100*$I$2*Main!$AB$2</f>
        <v>4583.5110000000004</v>
      </c>
      <c r="G420" s="12">
        <f>F420*Main!$AB$4</f>
        <v>4583.5110000000004</v>
      </c>
      <c r="H420" s="9"/>
    </row>
    <row r="421" spans="1:9" s="203" customFormat="1">
      <c r="A421" s="486">
        <v>9242709</v>
      </c>
      <c r="B421" s="489" t="s">
        <v>4497</v>
      </c>
      <c r="C421" s="7" t="s">
        <v>5138</v>
      </c>
      <c r="D421" s="7">
        <v>1</v>
      </c>
      <c r="E421" s="8">
        <v>9884.94</v>
      </c>
      <c r="F421" s="200">
        <f>E421/100*$I$2*Main!$AB$2</f>
        <v>4448.223</v>
      </c>
      <c r="G421" s="201">
        <f>F421*Main!$AB$4</f>
        <v>4448.223</v>
      </c>
      <c r="H421" s="202"/>
      <c r="I421" s="5"/>
    </row>
    <row r="422" spans="1:9" s="203" customFormat="1">
      <c r="A422" s="486">
        <v>9242712</v>
      </c>
      <c r="B422" s="489" t="s">
        <v>4498</v>
      </c>
      <c r="C422" s="7" t="s">
        <v>5138</v>
      </c>
      <c r="D422" s="7">
        <v>1</v>
      </c>
      <c r="E422" s="8">
        <v>9981.58</v>
      </c>
      <c r="F422" s="200">
        <f>E422/100*$I$2*Main!$AB$2</f>
        <v>4491.7110000000002</v>
      </c>
      <c r="G422" s="201">
        <f>F422*Main!$AB$4</f>
        <v>4491.7110000000002</v>
      </c>
      <c r="H422" s="202"/>
      <c r="I422" s="5"/>
    </row>
    <row r="423" spans="1:9" s="5" customFormat="1">
      <c r="A423" s="486">
        <v>9242715</v>
      </c>
      <c r="B423" s="489" t="s">
        <v>4499</v>
      </c>
      <c r="C423" s="7" t="s">
        <v>5138</v>
      </c>
      <c r="D423" s="7">
        <v>1</v>
      </c>
      <c r="E423" s="8">
        <v>10185.58</v>
      </c>
      <c r="F423" s="8">
        <f>E423/100*$I$2*Main!$AB$2</f>
        <v>4583.5110000000004</v>
      </c>
      <c r="G423" s="12">
        <f>F423*Main!$AB$4</f>
        <v>4583.5110000000004</v>
      </c>
      <c r="H423" s="9"/>
    </row>
    <row r="424" spans="1:9" s="5" customFormat="1">
      <c r="A424" s="486">
        <v>9242710</v>
      </c>
      <c r="B424" s="489" t="s">
        <v>2864</v>
      </c>
      <c r="C424" s="7" t="s">
        <v>5138</v>
      </c>
      <c r="D424" s="7">
        <v>1</v>
      </c>
      <c r="E424" s="8">
        <v>13494.76</v>
      </c>
      <c r="F424" s="8">
        <f>E424/100*$I$2*Main!$AB$2</f>
        <v>6072.6419999999998</v>
      </c>
      <c r="G424" s="12">
        <f>F424*Main!$AB$4</f>
        <v>6072.6419999999998</v>
      </c>
      <c r="H424" s="9"/>
    </row>
    <row r="425" spans="1:9" s="5" customFormat="1">
      <c r="A425" s="486">
        <v>9242713</v>
      </c>
      <c r="B425" s="489" t="s">
        <v>2865</v>
      </c>
      <c r="C425" s="7" t="s">
        <v>5138</v>
      </c>
      <c r="D425" s="7">
        <v>1</v>
      </c>
      <c r="E425" s="8">
        <v>13591.4</v>
      </c>
      <c r="F425" s="8">
        <f>E425/100*$I$2*Main!$AB$2</f>
        <v>6116.1299999999992</v>
      </c>
      <c r="G425" s="12">
        <f>F425*Main!$AB$4</f>
        <v>6116.1299999999992</v>
      </c>
      <c r="H425" s="9"/>
    </row>
    <row r="426" spans="1:9" s="5" customFormat="1">
      <c r="A426" s="486">
        <v>9242718</v>
      </c>
      <c r="B426" s="489" t="s">
        <v>4500</v>
      </c>
      <c r="C426" s="7" t="s">
        <v>5138</v>
      </c>
      <c r="D426" s="7">
        <v>1</v>
      </c>
      <c r="E426" s="8">
        <v>13795.4</v>
      </c>
      <c r="F426" s="8">
        <f>E426/100*$I$2*Main!$AB$2</f>
        <v>6207.93</v>
      </c>
      <c r="G426" s="12">
        <f>F426*Main!$AB$4</f>
        <v>6207.93</v>
      </c>
      <c r="H426" s="9"/>
    </row>
    <row r="427" spans="1:9" s="203" customFormat="1">
      <c r="A427" s="486">
        <v>9242238</v>
      </c>
      <c r="B427" s="489" t="s">
        <v>4501</v>
      </c>
      <c r="C427" s="7" t="s">
        <v>5138</v>
      </c>
      <c r="D427" s="7">
        <v>1</v>
      </c>
      <c r="E427" s="8">
        <v>6164.2</v>
      </c>
      <c r="F427" s="200">
        <f>E427/100*$I$2*Main!$AB$2</f>
        <v>2773.89</v>
      </c>
      <c r="G427" s="201">
        <f>F427*Main!$AB$4</f>
        <v>2773.89</v>
      </c>
      <c r="H427" s="202"/>
      <c r="I427" s="5"/>
    </row>
    <row r="428" spans="1:9" s="5" customFormat="1">
      <c r="A428" s="486">
        <v>9277096</v>
      </c>
      <c r="B428" s="489" t="s">
        <v>4502</v>
      </c>
      <c r="C428" s="7" t="s">
        <v>5138</v>
      </c>
      <c r="D428" s="7">
        <v>1</v>
      </c>
      <c r="E428" s="8">
        <v>6164.2</v>
      </c>
      <c r="F428" s="8">
        <f>E428/100*$I$2*Main!$AB$2</f>
        <v>2773.89</v>
      </c>
      <c r="G428" s="12">
        <f>F428*Main!$AB$4</f>
        <v>2773.89</v>
      </c>
      <c r="H428" s="9"/>
    </row>
    <row r="429" spans="1:9" s="5" customFormat="1">
      <c r="A429" s="486">
        <v>9242240</v>
      </c>
      <c r="B429" s="489" t="s">
        <v>4503</v>
      </c>
      <c r="C429" s="7" t="s">
        <v>5138</v>
      </c>
      <c r="D429" s="7">
        <v>1</v>
      </c>
      <c r="E429" s="8">
        <v>11492.9</v>
      </c>
      <c r="F429" s="8">
        <f>E429/100*$I$2*Main!$AB$2</f>
        <v>5171.8050000000003</v>
      </c>
      <c r="G429" s="12">
        <f>F429*Main!$AB$4</f>
        <v>5171.8050000000003</v>
      </c>
      <c r="H429" s="9"/>
    </row>
    <row r="430" spans="1:9" s="5" customFormat="1">
      <c r="A430" s="486">
        <v>9277098</v>
      </c>
      <c r="B430" s="489" t="s">
        <v>4504</v>
      </c>
      <c r="C430" s="7" t="s">
        <v>5138</v>
      </c>
      <c r="D430" s="7">
        <v>1</v>
      </c>
      <c r="E430" s="8">
        <v>11492.9</v>
      </c>
      <c r="F430" s="8">
        <f>E430/100*$I$2*Main!$AB$2</f>
        <v>5171.8050000000003</v>
      </c>
      <c r="G430" s="12">
        <f>F430*Main!$AB$4</f>
        <v>5171.8050000000003</v>
      </c>
      <c r="H430" s="9"/>
    </row>
    <row r="431" spans="1:9" s="5" customFormat="1">
      <c r="A431" s="486">
        <v>9242227</v>
      </c>
      <c r="B431" s="489" t="s">
        <v>4222</v>
      </c>
      <c r="C431" s="7" t="s">
        <v>5138</v>
      </c>
      <c r="D431" s="7">
        <v>1</v>
      </c>
      <c r="E431" s="8">
        <v>3480.86</v>
      </c>
      <c r="F431" s="8">
        <f>E431/100*$I$2*Main!$AB$2</f>
        <v>1566.3869999999999</v>
      </c>
      <c r="G431" s="12">
        <f>F431*Main!$AB$4</f>
        <v>1566.3869999999999</v>
      </c>
      <c r="H431" s="9"/>
    </row>
    <row r="432" spans="1:9" s="5" customFormat="1">
      <c r="A432" s="486">
        <v>9277151</v>
      </c>
      <c r="B432" s="489" t="s">
        <v>4505</v>
      </c>
      <c r="C432" s="7" t="s">
        <v>5138</v>
      </c>
      <c r="D432" s="7">
        <v>1</v>
      </c>
      <c r="E432" s="8">
        <v>3480.86</v>
      </c>
      <c r="F432" s="8">
        <f>E432/100*$I$2*Main!$AB$2</f>
        <v>1566.3869999999999</v>
      </c>
      <c r="G432" s="12">
        <f>F432*Main!$AB$4</f>
        <v>1566.3869999999999</v>
      </c>
      <c r="H432" s="9"/>
    </row>
    <row r="433" spans="1:8" s="5" customFormat="1">
      <c r="A433" s="486">
        <v>9242228</v>
      </c>
      <c r="B433" s="489" t="s">
        <v>4506</v>
      </c>
      <c r="C433" s="7" t="s">
        <v>5138</v>
      </c>
      <c r="D433" s="7">
        <v>1</v>
      </c>
      <c r="E433" s="8">
        <v>6936.41</v>
      </c>
      <c r="F433" s="8">
        <f>E433/100*$I$2*Main!$AB$2</f>
        <v>3121.3844999999997</v>
      </c>
      <c r="G433" s="12">
        <f>F433*Main!$AB$4</f>
        <v>3121.3844999999997</v>
      </c>
      <c r="H433" s="9"/>
    </row>
    <row r="434" spans="1:8" s="5" customFormat="1">
      <c r="A434" s="486">
        <v>9277152</v>
      </c>
      <c r="B434" s="489" t="s">
        <v>4507</v>
      </c>
      <c r="C434" s="7" t="s">
        <v>5138</v>
      </c>
      <c r="D434" s="7">
        <v>1</v>
      </c>
      <c r="E434" s="8">
        <v>6936.41</v>
      </c>
      <c r="F434" s="8">
        <f>E434/100*$I$2*Main!$AB$2</f>
        <v>3121.3844999999997</v>
      </c>
      <c r="G434" s="12">
        <f>F434*Main!$AB$4</f>
        <v>3121.3844999999997</v>
      </c>
      <c r="H434" s="9"/>
    </row>
    <row r="435" spans="1:8" s="5" customFormat="1">
      <c r="A435" s="486">
        <v>9254630</v>
      </c>
      <c r="B435" s="489" t="s">
        <v>2858</v>
      </c>
      <c r="C435" s="7" t="s">
        <v>5138</v>
      </c>
      <c r="D435" s="7">
        <v>50</v>
      </c>
      <c r="E435" s="8">
        <v>1370.28</v>
      </c>
      <c r="F435" s="8">
        <f>E435/100*$I$2*Main!$AB$2</f>
        <v>616.62599999999998</v>
      </c>
      <c r="G435" s="12">
        <f>F435*Main!$AB$4</f>
        <v>616.62599999999998</v>
      </c>
      <c r="H435" s="9"/>
    </row>
    <row r="436" spans="1:8" s="5" customFormat="1">
      <c r="A436" s="486">
        <v>9277164</v>
      </c>
      <c r="B436" s="489" t="s">
        <v>4508</v>
      </c>
      <c r="C436" s="7" t="s">
        <v>5138</v>
      </c>
      <c r="D436" s="7">
        <v>1</v>
      </c>
      <c r="E436" s="8">
        <v>9835.19</v>
      </c>
      <c r="F436" s="8">
        <f>E436/100*$I$2*Main!$AB$2</f>
        <v>4425.8355000000001</v>
      </c>
      <c r="G436" s="12">
        <f>F436*Main!$AB$4</f>
        <v>4425.8355000000001</v>
      </c>
      <c r="H436" s="9"/>
    </row>
    <row r="437" spans="1:8" s="5" customFormat="1">
      <c r="A437" s="486">
        <v>9277167</v>
      </c>
      <c r="B437" s="489" t="s">
        <v>4509</v>
      </c>
      <c r="C437" s="7" t="s">
        <v>5138</v>
      </c>
      <c r="D437" s="7">
        <v>1</v>
      </c>
      <c r="E437" s="8">
        <v>16576.129999999997</v>
      </c>
      <c r="F437" s="8">
        <f>E437/100*$I$2*Main!$AB$2</f>
        <v>7459.258499999999</v>
      </c>
      <c r="G437" s="12">
        <f>F437*Main!$AB$4</f>
        <v>7459.258499999999</v>
      </c>
      <c r="H437" s="9"/>
    </row>
    <row r="438" spans="1:8" s="5" customFormat="1">
      <c r="A438" s="486">
        <v>9277440</v>
      </c>
      <c r="B438" s="489" t="s">
        <v>4510</v>
      </c>
      <c r="C438" s="7" t="s">
        <v>5138</v>
      </c>
      <c r="D438" s="7">
        <v>1</v>
      </c>
      <c r="E438" s="8">
        <v>684.16</v>
      </c>
      <c r="F438" s="8">
        <f>E438/100*$I$2*Main!$AB$2</f>
        <v>307.87199999999996</v>
      </c>
      <c r="G438" s="12">
        <f>F438*Main!$AB$4</f>
        <v>307.87199999999996</v>
      </c>
      <c r="H438" s="9"/>
    </row>
    <row r="439" spans="1:8" s="5" customFormat="1">
      <c r="A439" s="486">
        <v>9277153</v>
      </c>
      <c r="B439" s="489" t="s">
        <v>4511</v>
      </c>
      <c r="C439" s="7" t="s">
        <v>5138</v>
      </c>
      <c r="D439" s="7">
        <v>1</v>
      </c>
      <c r="E439" s="8">
        <v>739.06999999999994</v>
      </c>
      <c r="F439" s="8">
        <f>E439/100*$I$2*Main!$AB$2</f>
        <v>332.58149999999995</v>
      </c>
      <c r="G439" s="12">
        <f>F439*Main!$AB$4</f>
        <v>332.58149999999995</v>
      </c>
      <c r="H439" s="9"/>
    </row>
    <row r="440" spans="1:8" s="5" customFormat="1">
      <c r="A440" s="486">
        <v>9277155</v>
      </c>
      <c r="B440" s="489" t="s">
        <v>4512</v>
      </c>
      <c r="C440" s="7" t="s">
        <v>5138</v>
      </c>
      <c r="D440" s="7">
        <v>1</v>
      </c>
      <c r="E440" s="8">
        <v>290.65999999999997</v>
      </c>
      <c r="F440" s="8">
        <f>E440/100*$I$2*Main!$AB$2</f>
        <v>130.797</v>
      </c>
      <c r="G440" s="12">
        <f>F440*Main!$AB$4</f>
        <v>130.797</v>
      </c>
      <c r="H440" s="9"/>
    </row>
    <row r="441" spans="1:8" s="5" customFormat="1">
      <c r="A441" s="486">
        <v>9277156</v>
      </c>
      <c r="B441" s="489" t="s">
        <v>4513</v>
      </c>
      <c r="C441" s="7" t="s">
        <v>5138</v>
      </c>
      <c r="D441" s="7">
        <v>1</v>
      </c>
      <c r="E441" s="8">
        <v>526.86</v>
      </c>
      <c r="F441" s="8">
        <f>E441/100*$I$2*Main!$AB$2</f>
        <v>237.08700000000002</v>
      </c>
      <c r="G441" s="12">
        <f>F441*Main!$AB$4</f>
        <v>237.08700000000002</v>
      </c>
      <c r="H441" s="9"/>
    </row>
    <row r="442" spans="1:8" s="5" customFormat="1">
      <c r="A442" s="486">
        <v>9265093</v>
      </c>
      <c r="B442" s="489" t="s">
        <v>4514</v>
      </c>
      <c r="C442" s="7" t="s">
        <v>5138</v>
      </c>
      <c r="D442" s="7">
        <v>300</v>
      </c>
      <c r="E442" s="8">
        <v>570.59</v>
      </c>
      <c r="F442" s="8">
        <f>E442/100*$I$2*Main!$AB$2</f>
        <v>256.76550000000003</v>
      </c>
      <c r="G442" s="12">
        <f>F442*Main!$AB$4</f>
        <v>256.76550000000003</v>
      </c>
      <c r="H442" s="9"/>
    </row>
    <row r="443" spans="1:8" s="5" customFormat="1">
      <c r="A443" s="486">
        <v>9265092</v>
      </c>
      <c r="B443" s="489" t="s">
        <v>4515</v>
      </c>
      <c r="C443" s="7" t="s">
        <v>5138</v>
      </c>
      <c r="D443" s="7">
        <v>300</v>
      </c>
      <c r="E443" s="8">
        <v>633.98</v>
      </c>
      <c r="F443" s="8">
        <f>E443/100*$I$2*Main!$AB$2</f>
        <v>285.291</v>
      </c>
      <c r="G443" s="12">
        <f>F443*Main!$AB$4</f>
        <v>285.291</v>
      </c>
      <c r="H443" s="9"/>
    </row>
    <row r="444" spans="1:8" s="5" customFormat="1">
      <c r="A444" s="486">
        <v>9280180</v>
      </c>
      <c r="B444" s="489" t="s">
        <v>4516</v>
      </c>
      <c r="C444" s="7" t="s">
        <v>5138</v>
      </c>
      <c r="D444" s="7">
        <v>1</v>
      </c>
      <c r="E444" s="8">
        <v>11907.17</v>
      </c>
      <c r="F444" s="8">
        <f>E444/100*$I$2*Main!$AB$2</f>
        <v>5358.2265000000007</v>
      </c>
      <c r="G444" s="12">
        <f>F444*Main!$AB$4</f>
        <v>5358.2265000000007</v>
      </c>
      <c r="H444" s="9"/>
    </row>
    <row r="445" spans="1:8" s="5" customFormat="1">
      <c r="A445" s="486">
        <v>9130078</v>
      </c>
      <c r="B445" s="489" t="s">
        <v>2866</v>
      </c>
      <c r="C445" s="7" t="s">
        <v>2057</v>
      </c>
      <c r="D445" s="7">
        <v>1</v>
      </c>
      <c r="E445" s="8">
        <v>350.61</v>
      </c>
      <c r="F445" s="8">
        <f>E445/100*$I$2*Main!$AB$2</f>
        <v>157.77449999999999</v>
      </c>
      <c r="G445" s="12">
        <f>F445*Main!$AB$4</f>
        <v>157.77449999999999</v>
      </c>
      <c r="H445" s="9"/>
    </row>
    <row r="446" spans="1:8" s="5" customFormat="1">
      <c r="A446" s="486">
        <v>9180317</v>
      </c>
      <c r="B446" s="489" t="s">
        <v>2867</v>
      </c>
      <c r="C446" s="7" t="s">
        <v>2057</v>
      </c>
      <c r="D446" s="7">
        <v>1</v>
      </c>
      <c r="E446" s="8">
        <v>350.61</v>
      </c>
      <c r="F446" s="8">
        <f>E446/100*$I$2*Main!$AB$2</f>
        <v>157.77449999999999</v>
      </c>
      <c r="G446" s="12">
        <f>F446*Main!$AB$4</f>
        <v>157.77449999999999</v>
      </c>
      <c r="H446" s="9"/>
    </row>
    <row r="447" spans="1:8" s="5" customFormat="1">
      <c r="A447" s="486">
        <v>9180318</v>
      </c>
      <c r="B447" s="489" t="s">
        <v>2868</v>
      </c>
      <c r="C447" s="7" t="s">
        <v>2057</v>
      </c>
      <c r="D447" s="7">
        <v>1</v>
      </c>
      <c r="E447" s="8">
        <v>350.61</v>
      </c>
      <c r="F447" s="8">
        <f>E447/100*$I$2*Main!$AB$2</f>
        <v>157.77449999999999</v>
      </c>
      <c r="G447" s="12">
        <f>F447*Main!$AB$4</f>
        <v>157.77449999999999</v>
      </c>
      <c r="H447" s="9"/>
    </row>
    <row r="448" spans="1:8" s="5" customFormat="1">
      <c r="A448" s="486">
        <v>9209271</v>
      </c>
      <c r="B448" s="489" t="s">
        <v>4517</v>
      </c>
      <c r="C448" s="7" t="s">
        <v>5138</v>
      </c>
      <c r="D448" s="7">
        <v>1</v>
      </c>
      <c r="E448" s="8">
        <v>2802.65</v>
      </c>
      <c r="F448" s="8">
        <f>E448/100*$I$2*Main!$AB$2</f>
        <v>1261.1925000000001</v>
      </c>
      <c r="G448" s="12">
        <f>F448*Main!$AB$4</f>
        <v>1261.1925000000001</v>
      </c>
      <c r="H448" s="9"/>
    </row>
    <row r="449" spans="1:9" s="5" customFormat="1">
      <c r="A449" s="486">
        <v>9209273</v>
      </c>
      <c r="B449" s="489" t="s">
        <v>4518</v>
      </c>
      <c r="C449" s="7" t="s">
        <v>5138</v>
      </c>
      <c r="D449" s="7">
        <v>1</v>
      </c>
      <c r="E449" s="8">
        <v>2802.65</v>
      </c>
      <c r="F449" s="8">
        <f>E449/100*$I$2*Main!$AB$2</f>
        <v>1261.1925000000001</v>
      </c>
      <c r="G449" s="12">
        <f>F449*Main!$AB$4</f>
        <v>1261.1925000000001</v>
      </c>
      <c r="H449" s="9"/>
    </row>
    <row r="450" spans="1:9" s="5" customFormat="1">
      <c r="A450" s="205">
        <v>9206483</v>
      </c>
      <c r="B450" s="489" t="s">
        <v>265</v>
      </c>
      <c r="C450" s="7"/>
      <c r="D450" s="7">
        <v>1</v>
      </c>
      <c r="E450" s="8">
        <v>4963.97</v>
      </c>
      <c r="F450" s="8">
        <f>E450/100*$I$2*Main!$AB$2</f>
        <v>2233.7865000000002</v>
      </c>
      <c r="G450" s="12">
        <f>F450*Main!$AB$4</f>
        <v>2233.7865000000002</v>
      </c>
      <c r="H450" s="9"/>
    </row>
    <row r="451" spans="1:9" s="5" customFormat="1">
      <c r="A451" s="205">
        <v>9206500</v>
      </c>
      <c r="B451" s="489" t="s">
        <v>266</v>
      </c>
      <c r="C451" s="7"/>
      <c r="D451" s="7">
        <v>1</v>
      </c>
      <c r="E451" s="8">
        <v>4963.97</v>
      </c>
      <c r="F451" s="8">
        <f>E451/100*$I$2*Main!$AB$2</f>
        <v>2233.7865000000002</v>
      </c>
      <c r="G451" s="12">
        <f>F451*Main!$AB$4</f>
        <v>2233.7865000000002</v>
      </c>
      <c r="H451" s="9"/>
    </row>
    <row r="452" spans="1:9" s="5" customFormat="1">
      <c r="A452" s="205">
        <v>9206501</v>
      </c>
      <c r="B452" s="489" t="s">
        <v>267</v>
      </c>
      <c r="C452" s="7"/>
      <c r="D452" s="7">
        <v>1</v>
      </c>
      <c r="E452" s="8">
        <v>4963.97</v>
      </c>
      <c r="F452" s="8">
        <f>E452/100*$I$2*Main!$AB$2</f>
        <v>2233.7865000000002</v>
      </c>
      <c r="G452" s="12">
        <f>F452*Main!$AB$4</f>
        <v>2233.7865000000002</v>
      </c>
      <c r="H452" s="9"/>
    </row>
    <row r="453" spans="1:9" s="5" customFormat="1">
      <c r="A453" s="205">
        <v>9206502</v>
      </c>
      <c r="B453" s="489" t="s">
        <v>268</v>
      </c>
      <c r="C453" s="7"/>
      <c r="D453" s="7">
        <v>1</v>
      </c>
      <c r="E453" s="8">
        <v>4963.97</v>
      </c>
      <c r="F453" s="8">
        <f>E453/100*$I$2*Main!$AB$2</f>
        <v>2233.7865000000002</v>
      </c>
      <c r="G453" s="12">
        <f>F453*Main!$AB$4</f>
        <v>2233.7865000000002</v>
      </c>
      <c r="H453" s="9"/>
    </row>
    <row r="454" spans="1:9" s="203" customFormat="1">
      <c r="A454" s="205">
        <v>9206503</v>
      </c>
      <c r="B454" s="489" t="s">
        <v>269</v>
      </c>
      <c r="C454" s="7"/>
      <c r="D454" s="7">
        <v>1</v>
      </c>
      <c r="E454" s="8">
        <v>7201.25</v>
      </c>
      <c r="F454" s="200">
        <f>E454/100*$I$2*Main!$AB$2</f>
        <v>3240.5625</v>
      </c>
      <c r="G454" s="201">
        <f>F454*Main!$AB$4</f>
        <v>3240.5625</v>
      </c>
      <c r="H454" s="202"/>
      <c r="I454" s="5"/>
    </row>
    <row r="455" spans="1:9" s="203" customFormat="1">
      <c r="A455" s="205">
        <v>9206505</v>
      </c>
      <c r="B455" s="489" t="s">
        <v>270</v>
      </c>
      <c r="C455" s="7"/>
      <c r="D455" s="7">
        <v>1</v>
      </c>
      <c r="E455" s="8">
        <v>3186.15</v>
      </c>
      <c r="F455" s="200">
        <f>E455/100*$I$2*Main!$AB$2</f>
        <v>1433.7674999999999</v>
      </c>
      <c r="G455" s="201">
        <f>F455*Main!$AB$4</f>
        <v>1433.7674999999999</v>
      </c>
      <c r="H455" s="202"/>
      <c r="I455" s="5"/>
    </row>
    <row r="456" spans="1:9" s="203" customFormat="1">
      <c r="A456" s="205">
        <v>9206506</v>
      </c>
      <c r="B456" s="489" t="s">
        <v>271</v>
      </c>
      <c r="C456" s="7"/>
      <c r="D456" s="7">
        <v>1</v>
      </c>
      <c r="E456" s="8">
        <v>3186.15</v>
      </c>
      <c r="F456" s="200">
        <f>E456/100*$I$2*Main!$AB$2</f>
        <v>1433.7674999999999</v>
      </c>
      <c r="G456" s="201">
        <f>F456*Main!$AB$4</f>
        <v>1433.7674999999999</v>
      </c>
      <c r="H456" s="202"/>
      <c r="I456" s="5"/>
    </row>
    <row r="457" spans="1:9" s="203" customFormat="1">
      <c r="A457" s="205">
        <v>9206508</v>
      </c>
      <c r="B457" s="489" t="s">
        <v>272</v>
      </c>
      <c r="C457" s="7"/>
      <c r="D457" s="7">
        <v>1</v>
      </c>
      <c r="E457" s="8">
        <v>3186.15</v>
      </c>
      <c r="F457" s="200">
        <f>E457/100*$I$2*Main!$AB$2</f>
        <v>1433.7674999999999</v>
      </c>
      <c r="G457" s="201">
        <f>F457*Main!$AB$4</f>
        <v>1433.7674999999999</v>
      </c>
      <c r="H457" s="202"/>
      <c r="I457" s="5"/>
    </row>
    <row r="458" spans="1:9" s="203" customFormat="1">
      <c r="A458" s="205">
        <v>9206507</v>
      </c>
      <c r="B458" s="489" t="s">
        <v>273</v>
      </c>
      <c r="C458" s="7"/>
      <c r="D458" s="7">
        <v>1</v>
      </c>
      <c r="E458" s="8">
        <v>3186.15</v>
      </c>
      <c r="F458" s="200">
        <f>E458/100*$I$2*Main!$AB$2</f>
        <v>1433.7674999999999</v>
      </c>
      <c r="G458" s="201">
        <f>F458*Main!$AB$4</f>
        <v>1433.7674999999999</v>
      </c>
      <c r="H458" s="202"/>
      <c r="I458" s="5"/>
    </row>
    <row r="459" spans="1:9" s="5" customFormat="1">
      <c r="A459" s="205">
        <v>9206309</v>
      </c>
      <c r="B459" s="489" t="s">
        <v>274</v>
      </c>
      <c r="C459" s="7"/>
      <c r="D459" s="7">
        <v>1</v>
      </c>
      <c r="E459" s="8">
        <v>709.16</v>
      </c>
      <c r="F459" s="8">
        <f>E459/100*$I$2*Main!$AB$2</f>
        <v>319.12199999999996</v>
      </c>
      <c r="G459" s="12">
        <f>F459*Main!$AB$4</f>
        <v>319.12199999999996</v>
      </c>
      <c r="H459" s="9"/>
    </row>
    <row r="460" spans="1:9" s="5" customFormat="1">
      <c r="A460" s="205">
        <v>9206311</v>
      </c>
      <c r="B460" s="489" t="s">
        <v>275</v>
      </c>
      <c r="C460" s="7"/>
      <c r="D460" s="7">
        <v>1</v>
      </c>
      <c r="E460" s="8">
        <v>709.16</v>
      </c>
      <c r="F460" s="8">
        <f>E460/100*$I$2*Main!$AB$2</f>
        <v>319.12199999999996</v>
      </c>
      <c r="G460" s="12">
        <f>F460*Main!$AB$4</f>
        <v>319.12199999999996</v>
      </c>
      <c r="H460" s="9"/>
    </row>
    <row r="461" spans="1:9" s="203" customFormat="1">
      <c r="A461" s="205">
        <v>9206310</v>
      </c>
      <c r="B461" s="489" t="s">
        <v>276</v>
      </c>
      <c r="C461" s="7"/>
      <c r="D461" s="7">
        <v>1</v>
      </c>
      <c r="E461" s="8">
        <v>709.16</v>
      </c>
      <c r="F461" s="200">
        <f>E461/100*$I$2*Main!$AB$2</f>
        <v>319.12199999999996</v>
      </c>
      <c r="G461" s="201">
        <f>F461*Main!$AB$4</f>
        <v>319.12199999999996</v>
      </c>
      <c r="H461" s="202"/>
      <c r="I461" s="5"/>
    </row>
    <row r="462" spans="1:9" s="5" customFormat="1">
      <c r="A462" s="205">
        <v>9206313</v>
      </c>
      <c r="B462" s="489" t="s">
        <v>277</v>
      </c>
      <c r="C462" s="7"/>
      <c r="D462" s="7">
        <v>1</v>
      </c>
      <c r="E462" s="8">
        <v>709.16</v>
      </c>
      <c r="F462" s="8">
        <f>E462/100*$I$2*Main!$AB$2</f>
        <v>319.12199999999996</v>
      </c>
      <c r="G462" s="12">
        <f>F462*Main!$AB$4</f>
        <v>319.12199999999996</v>
      </c>
      <c r="H462" s="9"/>
    </row>
    <row r="463" spans="1:9" s="5" customFormat="1">
      <c r="A463" s="205">
        <v>9169651</v>
      </c>
      <c r="B463" s="489" t="s">
        <v>278</v>
      </c>
      <c r="C463" s="7"/>
      <c r="D463" s="7">
        <v>1</v>
      </c>
      <c r="E463" s="8">
        <v>4081.08</v>
      </c>
      <c r="F463" s="8">
        <f>E463/100*$I$2*Main!$AB$2</f>
        <v>1836.4860000000001</v>
      </c>
      <c r="G463" s="12">
        <f>F463*Main!$AB$4</f>
        <v>1836.4860000000001</v>
      </c>
      <c r="H463" s="9"/>
    </row>
    <row r="464" spans="1:9" s="203" customFormat="1">
      <c r="A464" s="205">
        <v>9169652</v>
      </c>
      <c r="B464" s="489" t="s">
        <v>279</v>
      </c>
      <c r="C464" s="7"/>
      <c r="D464" s="7">
        <v>1</v>
      </c>
      <c r="E464" s="8">
        <v>4081.08</v>
      </c>
      <c r="F464" s="200">
        <f>E464/100*$I$2*Main!$AB$2</f>
        <v>1836.4860000000001</v>
      </c>
      <c r="G464" s="201">
        <f>F464*Main!$AB$4</f>
        <v>1836.4860000000001</v>
      </c>
      <c r="H464" s="202"/>
      <c r="I464" s="5"/>
    </row>
    <row r="465" spans="1:9" s="203" customFormat="1">
      <c r="A465" s="205">
        <v>9169654</v>
      </c>
      <c r="B465" s="489" t="s">
        <v>280</v>
      </c>
      <c r="C465" s="7"/>
      <c r="D465" s="7">
        <v>1</v>
      </c>
      <c r="E465" s="8">
        <v>4177.08</v>
      </c>
      <c r="F465" s="200">
        <f>E465/100*$I$2*Main!$AB$2</f>
        <v>1879.6860000000001</v>
      </c>
      <c r="G465" s="201">
        <f>F465*Main!$AB$4</f>
        <v>1879.6860000000001</v>
      </c>
      <c r="H465" s="202"/>
      <c r="I465" s="5"/>
    </row>
    <row r="466" spans="1:9" s="203" customFormat="1">
      <c r="A466" s="205">
        <v>9169655</v>
      </c>
      <c r="B466" s="489" t="s">
        <v>281</v>
      </c>
      <c r="C466" s="7"/>
      <c r="D466" s="7">
        <v>1</v>
      </c>
      <c r="E466" s="8">
        <v>4177.08</v>
      </c>
      <c r="F466" s="200">
        <f>E466/100*$I$2*Main!$AB$2</f>
        <v>1879.6860000000001</v>
      </c>
      <c r="G466" s="201">
        <f>F466*Main!$AB$4</f>
        <v>1879.6860000000001</v>
      </c>
      <c r="H466" s="202"/>
      <c r="I466" s="5"/>
    </row>
    <row r="467" spans="1:9" s="5" customFormat="1">
      <c r="A467" s="205">
        <v>9169653</v>
      </c>
      <c r="B467" s="489" t="s">
        <v>282</v>
      </c>
      <c r="C467" s="7"/>
      <c r="D467" s="7">
        <v>1</v>
      </c>
      <c r="E467" s="8">
        <v>3831.48</v>
      </c>
      <c r="F467" s="8">
        <f>E467/100*$I$2*Main!$AB$2</f>
        <v>1724.1659999999999</v>
      </c>
      <c r="G467" s="12">
        <f>F467*Main!$AB$4</f>
        <v>1724.1659999999999</v>
      </c>
      <c r="H467" s="9"/>
    </row>
    <row r="468" spans="1:9" s="203" customFormat="1">
      <c r="A468" s="205">
        <v>9140438</v>
      </c>
      <c r="B468" s="489" t="s">
        <v>283</v>
      </c>
      <c r="C468" s="7"/>
      <c r="D468" s="7">
        <v>1</v>
      </c>
      <c r="E468" s="8">
        <v>6048</v>
      </c>
      <c r="F468" s="200">
        <f>E468/100*$I$2*Main!$AB$2</f>
        <v>2721.6</v>
      </c>
      <c r="G468" s="201">
        <f>F468*Main!$AB$4</f>
        <v>2721.6</v>
      </c>
      <c r="H468" s="202"/>
      <c r="I468" s="5"/>
    </row>
    <row r="469" spans="1:9" s="203" customFormat="1">
      <c r="A469" s="205">
        <v>9169637</v>
      </c>
      <c r="B469" s="489" t="s">
        <v>284</v>
      </c>
      <c r="C469" s="7"/>
      <c r="D469" s="7">
        <v>1</v>
      </c>
      <c r="E469" s="8">
        <v>3678.24</v>
      </c>
      <c r="F469" s="200">
        <f>E469/100*$I$2*Main!$AB$2</f>
        <v>1655.2079999999999</v>
      </c>
      <c r="G469" s="201">
        <f>F469*Main!$AB$4</f>
        <v>1655.2079999999999</v>
      </c>
      <c r="H469" s="202"/>
      <c r="I469" s="5"/>
    </row>
    <row r="470" spans="1:9" s="203" customFormat="1">
      <c r="A470" s="205">
        <v>9169638</v>
      </c>
      <c r="B470" s="489" t="s">
        <v>285</v>
      </c>
      <c r="C470" s="7"/>
      <c r="D470" s="7">
        <v>1</v>
      </c>
      <c r="E470" s="8">
        <v>3774.24</v>
      </c>
      <c r="F470" s="200">
        <f>E470/100*$I$2*Main!$AB$2</f>
        <v>1698.4079999999999</v>
      </c>
      <c r="G470" s="201">
        <f>F470*Main!$AB$4</f>
        <v>1698.4079999999999</v>
      </c>
      <c r="H470" s="202"/>
      <c r="I470" s="5"/>
    </row>
    <row r="471" spans="1:9" s="203" customFormat="1">
      <c r="A471" s="205">
        <v>9169640</v>
      </c>
      <c r="B471" s="489" t="s">
        <v>286</v>
      </c>
      <c r="C471" s="7"/>
      <c r="D471" s="7">
        <v>1</v>
      </c>
      <c r="E471" s="8">
        <v>3774.24</v>
      </c>
      <c r="F471" s="200">
        <f>E471/100*$I$2*Main!$AB$2</f>
        <v>1698.4079999999999</v>
      </c>
      <c r="G471" s="201">
        <f>F471*Main!$AB$4</f>
        <v>1698.4079999999999</v>
      </c>
      <c r="H471" s="202"/>
      <c r="I471" s="5"/>
    </row>
    <row r="472" spans="1:9" s="203" customFormat="1">
      <c r="A472" s="205">
        <v>9169656</v>
      </c>
      <c r="B472" s="489" t="s">
        <v>287</v>
      </c>
      <c r="C472" s="7"/>
      <c r="D472" s="7">
        <v>1</v>
      </c>
      <c r="E472" s="8">
        <v>7556.28</v>
      </c>
      <c r="F472" s="200">
        <f>E472/100*$I$2*Main!$AB$2</f>
        <v>3400.326</v>
      </c>
      <c r="G472" s="201">
        <f>F472*Main!$AB$4</f>
        <v>3400.326</v>
      </c>
      <c r="H472" s="202"/>
      <c r="I472" s="5"/>
    </row>
    <row r="473" spans="1:9" s="203" customFormat="1">
      <c r="A473" s="205">
        <v>9199769</v>
      </c>
      <c r="B473" s="489" t="s">
        <v>288</v>
      </c>
      <c r="C473" s="7"/>
      <c r="D473" s="7">
        <v>1</v>
      </c>
      <c r="E473" s="8">
        <v>1449.6</v>
      </c>
      <c r="F473" s="200">
        <f>E473/100*$I$2*Main!$AB$2</f>
        <v>652.31999999999994</v>
      </c>
      <c r="G473" s="201">
        <f>F473*Main!$AB$4</f>
        <v>652.31999999999994</v>
      </c>
      <c r="H473" s="202"/>
      <c r="I473" s="5"/>
    </row>
    <row r="474" spans="1:9" s="203" customFormat="1">
      <c r="A474" s="205">
        <v>9182589</v>
      </c>
      <c r="B474" s="489" t="s">
        <v>289</v>
      </c>
      <c r="C474" s="7"/>
      <c r="D474" s="7">
        <v>1</v>
      </c>
      <c r="E474" s="8">
        <v>6251.04</v>
      </c>
      <c r="F474" s="200">
        <f>E474/100*$I$2*Main!$AB$2</f>
        <v>2812.9679999999998</v>
      </c>
      <c r="G474" s="201">
        <f>F474*Main!$AB$4</f>
        <v>2812.9679999999998</v>
      </c>
      <c r="H474" s="202"/>
      <c r="I474" s="5"/>
    </row>
    <row r="475" spans="1:9" s="5" customFormat="1">
      <c r="A475" s="205">
        <v>9182572</v>
      </c>
      <c r="B475" s="489" t="s">
        <v>290</v>
      </c>
      <c r="C475" s="7"/>
      <c r="D475" s="7">
        <v>1</v>
      </c>
      <c r="E475" s="8">
        <v>3371.04</v>
      </c>
      <c r="F475" s="8">
        <f>E475/100*$I$2*Main!$AB$2</f>
        <v>1516.9680000000001</v>
      </c>
      <c r="G475" s="12">
        <f>F475*Main!$AB$4</f>
        <v>1516.9680000000001</v>
      </c>
      <c r="H475" s="9"/>
    </row>
    <row r="476" spans="1:9" s="203" customFormat="1">
      <c r="A476" s="205">
        <v>9182574</v>
      </c>
      <c r="B476" s="489" t="s">
        <v>291</v>
      </c>
      <c r="C476" s="7"/>
      <c r="D476" s="7">
        <v>1</v>
      </c>
      <c r="E476" s="8">
        <v>9591.84</v>
      </c>
      <c r="F476" s="200">
        <f>E476/100*$I$2*Main!$AB$2</f>
        <v>4316.3280000000004</v>
      </c>
      <c r="G476" s="201">
        <f>F476*Main!$AB$4</f>
        <v>4316.3280000000004</v>
      </c>
      <c r="H476" s="202"/>
      <c r="I476" s="5"/>
    </row>
    <row r="477" spans="1:9" s="203" customFormat="1">
      <c r="A477" s="205">
        <v>9182573</v>
      </c>
      <c r="B477" s="489" t="s">
        <v>292</v>
      </c>
      <c r="C477" s="7"/>
      <c r="D477" s="7">
        <v>1</v>
      </c>
      <c r="E477" s="8">
        <v>6711.84</v>
      </c>
      <c r="F477" s="200">
        <f>E477/100*$I$2*Main!$AB$2</f>
        <v>3020.3280000000004</v>
      </c>
      <c r="G477" s="201">
        <f>F477*Main!$AB$4</f>
        <v>3020.3280000000004</v>
      </c>
      <c r="H477" s="202"/>
      <c r="I477" s="5"/>
    </row>
    <row r="478" spans="1:9" s="203" customFormat="1">
      <c r="A478" s="205">
        <v>9210945</v>
      </c>
      <c r="B478" s="489" t="s">
        <v>293</v>
      </c>
      <c r="C478" s="7"/>
      <c r="D478" s="7">
        <v>1</v>
      </c>
      <c r="E478" s="8">
        <v>5909.31</v>
      </c>
      <c r="F478" s="200">
        <f>E478/100*$I$2*Main!$AB$2</f>
        <v>2659.1895000000004</v>
      </c>
      <c r="G478" s="201">
        <f>F478*Main!$AB$4</f>
        <v>2659.1895000000004</v>
      </c>
      <c r="H478" s="202"/>
      <c r="I478" s="5"/>
    </row>
    <row r="479" spans="1:9" s="5" customFormat="1">
      <c r="A479" s="205">
        <v>9127410</v>
      </c>
      <c r="B479" s="489" t="s">
        <v>418</v>
      </c>
      <c r="C479" s="7"/>
      <c r="D479" s="7">
        <v>1</v>
      </c>
      <c r="E479" s="8">
        <v>4921.68</v>
      </c>
      <c r="F479" s="8">
        <f>E479/100*$I$2*Main!$AB$2</f>
        <v>2214.7560000000003</v>
      </c>
      <c r="G479" s="12">
        <f>F479*Main!$AB$4</f>
        <v>2214.7560000000003</v>
      </c>
      <c r="H479" s="9"/>
    </row>
    <row r="480" spans="1:9" s="5" customFormat="1">
      <c r="A480" s="205">
        <v>9131055</v>
      </c>
      <c r="B480" s="489" t="s">
        <v>294</v>
      </c>
      <c r="C480" s="7"/>
      <c r="D480" s="7">
        <v>1</v>
      </c>
      <c r="E480" s="8">
        <v>3576.57</v>
      </c>
      <c r="F480" s="8">
        <f>E480/100*$I$2*Main!$AB$2</f>
        <v>1609.4565</v>
      </c>
      <c r="G480" s="12">
        <f>F480*Main!$AB$4</f>
        <v>1609.4565</v>
      </c>
      <c r="H480" s="9"/>
    </row>
    <row r="481" spans="1:9" s="5" customFormat="1">
      <c r="A481" s="205">
        <v>9182593</v>
      </c>
      <c r="B481" s="489" t="s">
        <v>295</v>
      </c>
      <c r="C481" s="7"/>
      <c r="D481" s="7">
        <v>1</v>
      </c>
      <c r="E481" s="8">
        <v>10532.4</v>
      </c>
      <c r="F481" s="8">
        <f>E481/100*$I$2*Main!$AB$2</f>
        <v>4739.58</v>
      </c>
      <c r="G481" s="12">
        <f>F481*Main!$AB$4</f>
        <v>4739.58</v>
      </c>
      <c r="H481" s="9"/>
    </row>
    <row r="482" spans="1:9" s="5" customFormat="1">
      <c r="A482" s="205">
        <v>9184615</v>
      </c>
      <c r="B482" s="489" t="s">
        <v>296</v>
      </c>
      <c r="C482" s="7"/>
      <c r="D482" s="7">
        <v>1</v>
      </c>
      <c r="E482" s="8">
        <v>5666.56</v>
      </c>
      <c r="F482" s="8">
        <f>E482/100*$I$2*Main!$AB$2</f>
        <v>2549.9520000000002</v>
      </c>
      <c r="G482" s="12">
        <f>F482*Main!$AB$4</f>
        <v>2549.9520000000002</v>
      </c>
      <c r="H482" s="9"/>
    </row>
    <row r="483" spans="1:9" s="5" customFormat="1">
      <c r="A483" s="205">
        <v>9186075</v>
      </c>
      <c r="B483" s="489" t="s">
        <v>297</v>
      </c>
      <c r="C483" s="7"/>
      <c r="D483" s="7">
        <v>1</v>
      </c>
      <c r="E483" s="8">
        <v>24941.239999999998</v>
      </c>
      <c r="F483" s="8">
        <f>E483/100*$I$2*Main!$AB$2</f>
        <v>11223.557999999999</v>
      </c>
      <c r="G483" s="12">
        <f>F483*Main!$AB$4</f>
        <v>11223.557999999999</v>
      </c>
      <c r="H483" s="9"/>
    </row>
    <row r="484" spans="1:9" s="5" customFormat="1">
      <c r="A484" s="205">
        <v>9190925</v>
      </c>
      <c r="B484" s="489" t="s">
        <v>298</v>
      </c>
      <c r="C484" s="7"/>
      <c r="D484" s="7">
        <v>1</v>
      </c>
      <c r="E484" s="8">
        <v>945.6</v>
      </c>
      <c r="F484" s="8">
        <f>E484/100*$I$2*Main!$AB$2</f>
        <v>425.52</v>
      </c>
      <c r="G484" s="12">
        <f>F484*Main!$AB$4</f>
        <v>425.52</v>
      </c>
      <c r="H484" s="9"/>
    </row>
    <row r="485" spans="1:9" s="203" customFormat="1">
      <c r="A485" s="205">
        <v>9133612</v>
      </c>
      <c r="B485" s="489" t="s">
        <v>299</v>
      </c>
      <c r="C485" s="7"/>
      <c r="D485" s="7">
        <v>1</v>
      </c>
      <c r="E485" s="8">
        <v>4194.68</v>
      </c>
      <c r="F485" s="200">
        <f>E485/100*$I$2*Main!$AB$2</f>
        <v>1887.6060000000002</v>
      </c>
      <c r="G485" s="201">
        <f>F485*Main!$AB$4</f>
        <v>1887.6060000000002</v>
      </c>
      <c r="H485" s="202"/>
      <c r="I485" s="5"/>
    </row>
    <row r="486" spans="1:9" s="5" customFormat="1">
      <c r="A486" s="205">
        <v>9133641</v>
      </c>
      <c r="B486" s="489" t="s">
        <v>300</v>
      </c>
      <c r="C486" s="7"/>
      <c r="D486" s="7">
        <v>1</v>
      </c>
      <c r="E486" s="8">
        <v>4194.68</v>
      </c>
      <c r="F486" s="8">
        <f>E486/100*$I$2*Main!$AB$2</f>
        <v>1887.6060000000002</v>
      </c>
      <c r="G486" s="12">
        <f>F486*Main!$AB$4</f>
        <v>1887.6060000000002</v>
      </c>
      <c r="H486" s="9"/>
    </row>
    <row r="487" spans="1:9" s="203" customFormat="1">
      <c r="A487" s="205">
        <v>9129577</v>
      </c>
      <c r="B487" s="489" t="s">
        <v>301</v>
      </c>
      <c r="C487" s="7"/>
      <c r="D487" s="7">
        <v>1</v>
      </c>
      <c r="E487" s="8">
        <v>5740.18</v>
      </c>
      <c r="F487" s="200">
        <f>E487/100*$I$2*Main!$AB$2</f>
        <v>2583.0810000000001</v>
      </c>
      <c r="G487" s="201">
        <f>F487*Main!$AB$4</f>
        <v>2583.0810000000001</v>
      </c>
      <c r="H487" s="202"/>
      <c r="I487" s="5"/>
    </row>
    <row r="488" spans="1:9" s="5" customFormat="1">
      <c r="A488" s="205">
        <v>9133642</v>
      </c>
      <c r="B488" s="489" t="s">
        <v>302</v>
      </c>
      <c r="C488" s="7"/>
      <c r="D488" s="7">
        <v>1</v>
      </c>
      <c r="E488" s="8">
        <v>5740.18</v>
      </c>
      <c r="F488" s="8">
        <f>E488/100*$I$2*Main!$AB$2</f>
        <v>2583.0810000000001</v>
      </c>
      <c r="G488" s="12">
        <f>F488*Main!$AB$4</f>
        <v>2583.0810000000001</v>
      </c>
      <c r="H488" s="9"/>
    </row>
    <row r="489" spans="1:9" s="5" customFormat="1">
      <c r="A489" s="205">
        <v>9144901</v>
      </c>
      <c r="B489" s="489" t="s">
        <v>303</v>
      </c>
      <c r="C489" s="7"/>
      <c r="D489" s="7">
        <v>1</v>
      </c>
      <c r="E489" s="8">
        <v>2247.36</v>
      </c>
      <c r="F489" s="8">
        <f>E489/100*$I$2*Main!$AB$2</f>
        <v>1011.312</v>
      </c>
      <c r="G489" s="12">
        <f>F489*Main!$AB$4</f>
        <v>1011.312</v>
      </c>
      <c r="H489" s="9"/>
    </row>
    <row r="490" spans="1:9" s="5" customFormat="1">
      <c r="A490" s="205">
        <v>9144902</v>
      </c>
      <c r="B490" s="489" t="s">
        <v>304</v>
      </c>
      <c r="C490" s="7"/>
      <c r="D490" s="7">
        <v>1</v>
      </c>
      <c r="E490" s="8">
        <v>2247.36</v>
      </c>
      <c r="F490" s="8">
        <f>E490/100*$I$2*Main!$AB$2</f>
        <v>1011.312</v>
      </c>
      <c r="G490" s="12">
        <f>F490*Main!$AB$4</f>
        <v>1011.312</v>
      </c>
      <c r="H490" s="9"/>
    </row>
    <row r="491" spans="1:9" s="5" customFormat="1">
      <c r="A491" s="205">
        <v>9138053</v>
      </c>
      <c r="B491" s="489" t="s">
        <v>305</v>
      </c>
      <c r="C491" s="7"/>
      <c r="D491" s="7">
        <v>1</v>
      </c>
      <c r="E491" s="8">
        <v>2153.7200000000003</v>
      </c>
      <c r="F491" s="8">
        <f>E491/100*$I$2*Main!$AB$2</f>
        <v>969.17400000000009</v>
      </c>
      <c r="G491" s="12">
        <f>F491*Main!$AB$4</f>
        <v>969.17400000000009</v>
      </c>
      <c r="H491" s="9"/>
    </row>
    <row r="492" spans="1:9" s="203" customFormat="1">
      <c r="A492" s="205">
        <v>9138054</v>
      </c>
      <c r="B492" s="489" t="s">
        <v>306</v>
      </c>
      <c r="C492" s="7"/>
      <c r="D492" s="7">
        <v>1</v>
      </c>
      <c r="E492" s="8">
        <v>2563.9500000000003</v>
      </c>
      <c r="F492" s="200">
        <f>E492/100*$I$2*Main!$AB$2</f>
        <v>1153.7775000000001</v>
      </c>
      <c r="G492" s="201">
        <f>F492*Main!$AB$4</f>
        <v>1153.7775000000001</v>
      </c>
      <c r="H492" s="202"/>
      <c r="I492" s="5"/>
    </row>
    <row r="493" spans="1:9" s="203" customFormat="1">
      <c r="A493" s="205">
        <v>9131834</v>
      </c>
      <c r="B493" s="489" t="s">
        <v>307</v>
      </c>
      <c r="C493" s="7"/>
      <c r="D493" s="7">
        <v>1</v>
      </c>
      <c r="E493" s="8">
        <v>737.73</v>
      </c>
      <c r="F493" s="200">
        <f>E493/100*$I$2*Main!$AB$2</f>
        <v>331.9785</v>
      </c>
      <c r="G493" s="201">
        <f>F493*Main!$AB$4</f>
        <v>331.9785</v>
      </c>
      <c r="H493" s="202"/>
      <c r="I493" s="5"/>
    </row>
    <row r="494" spans="1:9" s="5" customFormat="1">
      <c r="A494" s="205">
        <v>9131836</v>
      </c>
      <c r="B494" s="489" t="s">
        <v>308</v>
      </c>
      <c r="C494" s="7"/>
      <c r="D494" s="7">
        <v>1</v>
      </c>
      <c r="E494" s="8">
        <v>878.22</v>
      </c>
      <c r="F494" s="8">
        <f>E494/100*$I$2*Main!$AB$2</f>
        <v>395.19899999999996</v>
      </c>
      <c r="G494" s="12">
        <f>F494*Main!$AB$4</f>
        <v>395.19899999999996</v>
      </c>
      <c r="H494" s="9"/>
    </row>
    <row r="495" spans="1:9" s="5" customFormat="1">
      <c r="A495" s="205">
        <v>9116297</v>
      </c>
      <c r="B495" s="489" t="s">
        <v>309</v>
      </c>
      <c r="C495" s="7"/>
      <c r="D495" s="7">
        <v>1</v>
      </c>
      <c r="E495" s="8">
        <v>882.5</v>
      </c>
      <c r="F495" s="8">
        <f>E495/100*$I$2*Main!$AB$2</f>
        <v>397.12499999999994</v>
      </c>
      <c r="G495" s="12">
        <f>F495*Main!$AB$4</f>
        <v>397.12499999999994</v>
      </c>
      <c r="H495" s="9"/>
    </row>
    <row r="496" spans="1:9" s="5" customFormat="1">
      <c r="A496" s="205">
        <v>9131831</v>
      </c>
      <c r="B496" s="489" t="s">
        <v>4519</v>
      </c>
      <c r="C496" s="7" t="s">
        <v>2057</v>
      </c>
      <c r="D496" s="7">
        <v>1</v>
      </c>
      <c r="E496" s="8">
        <v>737.73</v>
      </c>
      <c r="F496" s="8">
        <f>E496/100*$I$2*Main!$AB$2</f>
        <v>331.9785</v>
      </c>
      <c r="G496" s="12">
        <f>F496*Main!$AB$4</f>
        <v>331.9785</v>
      </c>
      <c r="H496" s="9"/>
    </row>
    <row r="497" spans="1:8" s="5" customFormat="1">
      <c r="A497" s="205">
        <v>9131832</v>
      </c>
      <c r="B497" s="489" t="s">
        <v>4520</v>
      </c>
      <c r="C497" s="7" t="s">
        <v>2057</v>
      </c>
      <c r="D497" s="7">
        <v>1</v>
      </c>
      <c r="E497" s="8">
        <v>878.22</v>
      </c>
      <c r="F497" s="8">
        <f>E497/100*$I$2*Main!$AB$2</f>
        <v>395.19899999999996</v>
      </c>
      <c r="G497" s="12">
        <f>F497*Main!$AB$4</f>
        <v>395.19899999999996</v>
      </c>
      <c r="H497" s="9"/>
    </row>
    <row r="498" spans="1:8" s="5" customFormat="1">
      <c r="A498" s="205">
        <v>9208511</v>
      </c>
      <c r="B498" s="489" t="s">
        <v>310</v>
      </c>
      <c r="C498" s="7"/>
      <c r="D498" s="7">
        <v>1</v>
      </c>
      <c r="E498" s="8">
        <v>16148.79</v>
      </c>
      <c r="F498" s="8">
        <f>E498/100*$I$2*Main!$AB$2</f>
        <v>7266.9555</v>
      </c>
      <c r="G498" s="12">
        <f>F498*Main!$AB$4</f>
        <v>7266.9555</v>
      </c>
      <c r="H498" s="9"/>
    </row>
    <row r="499" spans="1:8" s="5" customFormat="1">
      <c r="A499" s="205">
        <v>9134311</v>
      </c>
      <c r="B499" s="489" t="s">
        <v>311</v>
      </c>
      <c r="C499" s="7"/>
      <c r="D499" s="7">
        <v>1</v>
      </c>
      <c r="E499" s="8">
        <v>13373.210000000001</v>
      </c>
      <c r="F499" s="8">
        <f>E499/100*$I$2*Main!$AB$2</f>
        <v>6017.9445000000005</v>
      </c>
      <c r="G499" s="12">
        <f>F499*Main!$AB$4</f>
        <v>6017.9445000000005</v>
      </c>
      <c r="H499" s="9"/>
    </row>
    <row r="500" spans="1:8" s="5" customFormat="1">
      <c r="A500" s="205">
        <v>9136105</v>
      </c>
      <c r="B500" s="489" t="s">
        <v>312</v>
      </c>
      <c r="C500" s="7"/>
      <c r="D500" s="7">
        <v>1</v>
      </c>
      <c r="E500" s="8">
        <v>3158.28</v>
      </c>
      <c r="F500" s="8">
        <f>E500/100*$I$2*Main!$AB$2</f>
        <v>1421.2260000000001</v>
      </c>
      <c r="G500" s="12">
        <f>F500*Main!$AB$4</f>
        <v>1421.2260000000001</v>
      </c>
      <c r="H500" s="9"/>
    </row>
    <row r="501" spans="1:8" s="5" customFormat="1">
      <c r="A501" s="205">
        <v>9145851</v>
      </c>
      <c r="B501" s="489" t="s">
        <v>313</v>
      </c>
      <c r="C501" s="7"/>
      <c r="D501" s="7">
        <v>1</v>
      </c>
      <c r="E501" s="8">
        <v>1551.32</v>
      </c>
      <c r="F501" s="8">
        <f>E501/100*$I$2*Main!$AB$2</f>
        <v>698.09399999999994</v>
      </c>
      <c r="G501" s="12">
        <f>F501*Main!$AB$4</f>
        <v>698.09399999999994</v>
      </c>
      <c r="H501" s="9"/>
    </row>
    <row r="502" spans="1:8" s="5" customFormat="1">
      <c r="A502" s="205">
        <v>9136106</v>
      </c>
      <c r="B502" s="489" t="s">
        <v>4521</v>
      </c>
      <c r="C502" s="7" t="s">
        <v>2057</v>
      </c>
      <c r="D502" s="7">
        <v>1</v>
      </c>
      <c r="E502" s="8">
        <v>4615.95</v>
      </c>
      <c r="F502" s="8">
        <f>E502/100*$I$2*Main!$AB$2</f>
        <v>2077.1775000000002</v>
      </c>
      <c r="G502" s="12">
        <f>F502*Main!$AB$4</f>
        <v>2077.1775000000002</v>
      </c>
      <c r="H502" s="9"/>
    </row>
    <row r="503" spans="1:8" s="5" customFormat="1">
      <c r="A503" s="205">
        <v>1005803</v>
      </c>
      <c r="B503" s="489" t="s">
        <v>314</v>
      </c>
      <c r="C503" s="7"/>
      <c r="D503" s="7">
        <v>300</v>
      </c>
      <c r="E503" s="8">
        <v>164.04</v>
      </c>
      <c r="F503" s="8">
        <f>E503/100*$I$2*Main!$AB$2</f>
        <v>73.817999999999998</v>
      </c>
      <c r="G503" s="12">
        <f>F503*Main!$AB$4</f>
        <v>73.817999999999998</v>
      </c>
      <c r="H503" s="9"/>
    </row>
    <row r="504" spans="1:8" s="5" customFormat="1">
      <c r="A504" s="205">
        <v>1075878</v>
      </c>
      <c r="B504" s="489" t="s">
        <v>315</v>
      </c>
      <c r="C504" s="7"/>
      <c r="D504" s="7">
        <v>100</v>
      </c>
      <c r="E504" s="8">
        <v>264.95999999999998</v>
      </c>
      <c r="F504" s="8">
        <f>E504/100*$I$2*Main!$AB$2</f>
        <v>119.232</v>
      </c>
      <c r="G504" s="12">
        <f>F504*Main!$AB$4</f>
        <v>119.232</v>
      </c>
      <c r="H504" s="9"/>
    </row>
    <row r="505" spans="1:8" s="5" customFormat="1">
      <c r="A505" s="205">
        <v>1005537</v>
      </c>
      <c r="B505" s="489" t="s">
        <v>316</v>
      </c>
      <c r="C505" s="7"/>
      <c r="D505" s="7">
        <v>500</v>
      </c>
      <c r="E505" s="8">
        <v>61.589999999999996</v>
      </c>
      <c r="F505" s="8">
        <f>E505/100*$I$2*Main!$AB$2</f>
        <v>27.715499999999999</v>
      </c>
      <c r="G505" s="12">
        <f>F505*Main!$AB$4</f>
        <v>27.715499999999999</v>
      </c>
      <c r="H505" s="9"/>
    </row>
    <row r="506" spans="1:8" s="5" customFormat="1">
      <c r="A506" s="205">
        <v>1005528</v>
      </c>
      <c r="B506" s="489" t="s">
        <v>317</v>
      </c>
      <c r="C506" s="7"/>
      <c r="D506" s="7">
        <v>500</v>
      </c>
      <c r="E506" s="8">
        <v>61.589999999999996</v>
      </c>
      <c r="F506" s="8">
        <f>E506/100*$I$2*Main!$AB$2</f>
        <v>27.715499999999999</v>
      </c>
      <c r="G506" s="12">
        <f>F506*Main!$AB$4</f>
        <v>27.715499999999999</v>
      </c>
      <c r="H506" s="9"/>
    </row>
    <row r="507" spans="1:8" s="5" customFormat="1">
      <c r="A507" s="205">
        <v>3107800</v>
      </c>
      <c r="B507" s="489" t="s">
        <v>318</v>
      </c>
      <c r="C507" s="7"/>
      <c r="D507" s="7">
        <v>1000</v>
      </c>
      <c r="E507" s="8">
        <v>103.49000000000001</v>
      </c>
      <c r="F507" s="8">
        <f>E507/100*$I$2*Main!$AB$2</f>
        <v>46.57050000000001</v>
      </c>
      <c r="G507" s="12">
        <f>F507*Main!$AB$4</f>
        <v>46.57050000000001</v>
      </c>
      <c r="H507" s="9"/>
    </row>
    <row r="508" spans="1:8" s="5" customFormat="1">
      <c r="A508" s="205">
        <v>9021207</v>
      </c>
      <c r="B508" s="489" t="s">
        <v>319</v>
      </c>
      <c r="C508" s="7"/>
      <c r="D508" s="7">
        <v>300</v>
      </c>
      <c r="E508" s="8">
        <v>70.680000000000007</v>
      </c>
      <c r="F508" s="8">
        <f>E508/100*$I$2*Main!$AB$2</f>
        <v>31.806000000000004</v>
      </c>
      <c r="G508" s="12">
        <f>F508*Main!$AB$4</f>
        <v>31.806000000000004</v>
      </c>
      <c r="H508" s="9"/>
    </row>
    <row r="509" spans="1:8" s="5" customFormat="1">
      <c r="A509" s="205">
        <v>1006053</v>
      </c>
      <c r="B509" s="489" t="s">
        <v>320</v>
      </c>
      <c r="C509" s="7"/>
      <c r="D509" s="7">
        <v>1</v>
      </c>
      <c r="E509" s="8">
        <v>6.36</v>
      </c>
      <c r="F509" s="8">
        <f>E509/100*$I$2*Main!$AB$2</f>
        <v>2.8620000000000001</v>
      </c>
      <c r="G509" s="12">
        <f>F509*Main!$AB$4</f>
        <v>2.8620000000000001</v>
      </c>
      <c r="H509" s="9"/>
    </row>
    <row r="510" spans="1:8" s="5" customFormat="1">
      <c r="A510" s="205">
        <v>1001097</v>
      </c>
      <c r="B510" s="489" t="s">
        <v>321</v>
      </c>
      <c r="C510" s="7"/>
      <c r="D510" s="7">
        <v>1</v>
      </c>
      <c r="E510" s="8">
        <v>5.91</v>
      </c>
      <c r="F510" s="8">
        <f>E510/100*$I$2*Main!$AB$2</f>
        <v>2.6595</v>
      </c>
      <c r="G510" s="12">
        <f>F510*Main!$AB$4</f>
        <v>2.6595</v>
      </c>
      <c r="H510" s="9"/>
    </row>
    <row r="511" spans="1:8" s="5" customFormat="1">
      <c r="A511" s="205">
        <v>1058613</v>
      </c>
      <c r="B511" s="489" t="s">
        <v>322</v>
      </c>
      <c r="C511" s="7"/>
      <c r="D511" s="7">
        <v>1</v>
      </c>
      <c r="E511" s="8">
        <v>8.98</v>
      </c>
      <c r="F511" s="8">
        <f>E511/100*$I$2*Main!$AB$2</f>
        <v>4.0410000000000004</v>
      </c>
      <c r="G511" s="12">
        <f>F511*Main!$AB$4</f>
        <v>4.0410000000000004</v>
      </c>
      <c r="H511" s="9"/>
    </row>
    <row r="512" spans="1:8" s="5" customFormat="1">
      <c r="A512" s="205">
        <v>1005712</v>
      </c>
      <c r="B512" s="489" t="s">
        <v>323</v>
      </c>
      <c r="C512" s="7"/>
      <c r="D512" s="7">
        <v>100</v>
      </c>
      <c r="E512" s="8">
        <v>252.34</v>
      </c>
      <c r="F512" s="8">
        <f>E512/100*$I$2*Main!$AB$2</f>
        <v>113.553</v>
      </c>
      <c r="G512" s="12">
        <f>F512*Main!$AB$4</f>
        <v>113.553</v>
      </c>
      <c r="H512" s="9"/>
    </row>
    <row r="513" spans="1:8" s="5" customFormat="1">
      <c r="A513" s="205">
        <v>1005691</v>
      </c>
      <c r="B513" s="489" t="s">
        <v>324</v>
      </c>
      <c r="C513" s="7"/>
      <c r="D513" s="7">
        <v>1</v>
      </c>
      <c r="E513" s="8">
        <v>151.41999999999999</v>
      </c>
      <c r="F513" s="8">
        <f>E513/100*$I$2*Main!$AB$2</f>
        <v>68.138999999999996</v>
      </c>
      <c r="G513" s="12">
        <f>F513*Main!$AB$4</f>
        <v>68.138999999999996</v>
      </c>
      <c r="H513" s="9"/>
    </row>
    <row r="514" spans="1:8" s="5" customFormat="1">
      <c r="A514" s="205">
        <v>1005650</v>
      </c>
      <c r="B514" s="489" t="s">
        <v>325</v>
      </c>
      <c r="C514" s="7"/>
      <c r="D514" s="7">
        <v>1000</v>
      </c>
      <c r="E514" s="8">
        <v>13.52</v>
      </c>
      <c r="F514" s="8">
        <f>E514/100*$I$2*Main!$AB$2</f>
        <v>6.0839999999999996</v>
      </c>
      <c r="G514" s="12">
        <f>F514*Main!$AB$4</f>
        <v>6.0839999999999996</v>
      </c>
      <c r="H514" s="9"/>
    </row>
    <row r="515" spans="1:8" s="5" customFormat="1">
      <c r="A515" s="205">
        <v>1014039</v>
      </c>
      <c r="B515" s="489" t="s">
        <v>326</v>
      </c>
      <c r="C515" s="7"/>
      <c r="D515" s="7">
        <v>10</v>
      </c>
      <c r="E515" s="8">
        <v>1948.2</v>
      </c>
      <c r="F515" s="8">
        <f>E515/100*$I$2*Main!$AB$2</f>
        <v>876.68999999999994</v>
      </c>
      <c r="G515" s="12">
        <f>F515*Main!$AB$4</f>
        <v>876.68999999999994</v>
      </c>
      <c r="H515" s="9"/>
    </row>
    <row r="516" spans="1:8" s="5" customFormat="1">
      <c r="A516" s="205">
        <v>1026913</v>
      </c>
      <c r="B516" s="489" t="s">
        <v>327</v>
      </c>
      <c r="C516" s="7"/>
      <c r="D516" s="7">
        <v>100</v>
      </c>
      <c r="E516" s="8">
        <v>1948.2</v>
      </c>
      <c r="F516" s="8">
        <f>E516/100*$I$2*Main!$AB$2</f>
        <v>876.68999999999994</v>
      </c>
      <c r="G516" s="12">
        <f>F516*Main!$AB$4</f>
        <v>876.68999999999994</v>
      </c>
      <c r="H516" s="9"/>
    </row>
    <row r="517" spans="1:8" s="5" customFormat="1">
      <c r="A517" s="205">
        <v>1014040</v>
      </c>
      <c r="B517" s="489" t="s">
        <v>328</v>
      </c>
      <c r="C517" s="7"/>
      <c r="D517" s="7">
        <v>100</v>
      </c>
      <c r="E517" s="8">
        <v>2379.2200000000003</v>
      </c>
      <c r="F517" s="8">
        <f>E517/100*$I$2*Main!$AB$2</f>
        <v>1070.6490000000001</v>
      </c>
      <c r="G517" s="12">
        <f>F517*Main!$AB$4</f>
        <v>1070.6490000000001</v>
      </c>
      <c r="H517" s="9"/>
    </row>
    <row r="518" spans="1:8" s="5" customFormat="1">
      <c r="A518" s="205">
        <v>9062630</v>
      </c>
      <c r="B518" s="489" t="s">
        <v>329</v>
      </c>
      <c r="C518" s="7"/>
      <c r="D518" s="7">
        <v>50</v>
      </c>
      <c r="E518" s="8">
        <v>1107.2</v>
      </c>
      <c r="F518" s="8">
        <f>E518/100*$I$2*Main!$AB$2</f>
        <v>498.24000000000007</v>
      </c>
      <c r="G518" s="12">
        <f>F518*Main!$AB$4</f>
        <v>498.24000000000007</v>
      </c>
      <c r="H518" s="9"/>
    </row>
    <row r="519" spans="1:8" s="5" customFormat="1">
      <c r="A519" s="205">
        <v>1078482</v>
      </c>
      <c r="B519" s="489" t="s">
        <v>330</v>
      </c>
      <c r="C519" s="7"/>
      <c r="D519" s="7">
        <v>50</v>
      </c>
      <c r="E519" s="8">
        <v>1368.05</v>
      </c>
      <c r="F519" s="8">
        <f>E519/100*$I$2*Main!$AB$2</f>
        <v>615.62250000000006</v>
      </c>
      <c r="G519" s="12">
        <f>F519*Main!$AB$4</f>
        <v>615.62250000000006</v>
      </c>
      <c r="H519" s="9"/>
    </row>
    <row r="520" spans="1:8" s="5" customFormat="1">
      <c r="A520" s="205">
        <v>1076001</v>
      </c>
      <c r="B520" s="489" t="s">
        <v>331</v>
      </c>
      <c r="C520" s="7"/>
      <c r="D520" s="7">
        <v>50</v>
      </c>
      <c r="E520" s="8">
        <v>1660.79</v>
      </c>
      <c r="F520" s="8">
        <f>E520/100*$I$2*Main!$AB$2</f>
        <v>747.35550000000001</v>
      </c>
      <c r="G520" s="12">
        <f>F520*Main!$AB$4</f>
        <v>747.35550000000001</v>
      </c>
      <c r="H520" s="9"/>
    </row>
    <row r="521" spans="1:8" s="5" customFormat="1">
      <c r="A521" s="205">
        <v>1013752</v>
      </c>
      <c r="B521" s="489" t="s">
        <v>332</v>
      </c>
      <c r="C521" s="7"/>
      <c r="D521" s="7">
        <v>250</v>
      </c>
      <c r="E521" s="8">
        <v>229.89</v>
      </c>
      <c r="F521" s="8">
        <f>E521/100*$I$2*Main!$AB$2</f>
        <v>103.45049999999999</v>
      </c>
      <c r="G521" s="12">
        <f>F521*Main!$AB$4</f>
        <v>103.45049999999999</v>
      </c>
      <c r="H521" s="9"/>
    </row>
    <row r="522" spans="1:8" s="5" customFormat="1">
      <c r="A522" s="205">
        <v>1026912</v>
      </c>
      <c r="B522" s="489" t="s">
        <v>333</v>
      </c>
      <c r="C522" s="7"/>
      <c r="D522" s="7">
        <v>250</v>
      </c>
      <c r="E522" s="8">
        <v>287.33999999999997</v>
      </c>
      <c r="F522" s="8">
        <f>E522/100*$I$2*Main!$AB$2</f>
        <v>129.303</v>
      </c>
      <c r="G522" s="12">
        <f>F522*Main!$AB$4</f>
        <v>129.303</v>
      </c>
      <c r="H522" s="9"/>
    </row>
    <row r="523" spans="1:8" s="5" customFormat="1">
      <c r="A523" s="205">
        <v>1140343</v>
      </c>
      <c r="B523" s="489" t="s">
        <v>334</v>
      </c>
      <c r="C523" s="7"/>
      <c r="D523" s="7">
        <v>100</v>
      </c>
      <c r="E523" s="8">
        <v>319.3</v>
      </c>
      <c r="F523" s="8">
        <f>E523/100*$I$2*Main!$AB$2</f>
        <v>143.685</v>
      </c>
      <c r="G523" s="12">
        <f>F523*Main!$AB$4</f>
        <v>143.685</v>
      </c>
      <c r="H523" s="9"/>
    </row>
    <row r="524" spans="1:8" s="5" customFormat="1">
      <c r="A524" s="205">
        <v>9201921</v>
      </c>
      <c r="B524" s="489" t="s">
        <v>335</v>
      </c>
      <c r="C524" s="7"/>
      <c r="D524" s="7">
        <v>1</v>
      </c>
      <c r="E524" s="8">
        <v>14463.58</v>
      </c>
      <c r="F524" s="8">
        <f>E524/100*$I$2*Main!$AB$2</f>
        <v>6508.6109999999999</v>
      </c>
      <c r="G524" s="12">
        <f>F524*Main!$AB$4</f>
        <v>6508.6109999999999</v>
      </c>
      <c r="H524" s="9"/>
    </row>
    <row r="525" spans="1:8" s="5" customFormat="1">
      <c r="A525" s="205">
        <v>9156338</v>
      </c>
      <c r="B525" s="489" t="s">
        <v>336</v>
      </c>
      <c r="C525" s="7"/>
      <c r="D525" s="7">
        <v>1</v>
      </c>
      <c r="E525" s="8">
        <v>14463.58</v>
      </c>
      <c r="F525" s="8">
        <f>E525/100*$I$2*Main!$AB$2</f>
        <v>6508.6109999999999</v>
      </c>
      <c r="G525" s="12">
        <f>F525*Main!$AB$4</f>
        <v>6508.6109999999999</v>
      </c>
      <c r="H525" s="9"/>
    </row>
    <row r="526" spans="1:8" s="5" customFormat="1">
      <c r="A526" s="205">
        <v>9184566</v>
      </c>
      <c r="B526" s="489" t="s">
        <v>337</v>
      </c>
      <c r="C526" s="7"/>
      <c r="D526" s="7">
        <v>1</v>
      </c>
      <c r="E526" s="8">
        <v>12324.050000000001</v>
      </c>
      <c r="F526" s="8">
        <f>E526/100*$I$2*Main!$AB$2</f>
        <v>5545.8225000000002</v>
      </c>
      <c r="G526" s="12">
        <f>F526*Main!$AB$4</f>
        <v>5545.8225000000002</v>
      </c>
      <c r="H526" s="9"/>
    </row>
    <row r="527" spans="1:8" s="5" customFormat="1">
      <c r="A527" s="205">
        <v>9184595</v>
      </c>
      <c r="B527" s="489" t="s">
        <v>338</v>
      </c>
      <c r="C527" s="7"/>
      <c r="D527" s="7">
        <v>1</v>
      </c>
      <c r="E527" s="8">
        <v>13668.48</v>
      </c>
      <c r="F527" s="8">
        <f>E527/100*$I$2*Main!$AB$2</f>
        <v>6150.8159999999998</v>
      </c>
      <c r="G527" s="12">
        <f>F527*Main!$AB$4</f>
        <v>6150.8159999999998</v>
      </c>
      <c r="H527" s="9"/>
    </row>
    <row r="528" spans="1:8" s="5" customFormat="1">
      <c r="A528" s="205">
        <v>9184626</v>
      </c>
      <c r="B528" s="489" t="s">
        <v>339</v>
      </c>
      <c r="C528" s="7"/>
      <c r="D528" s="7">
        <v>1</v>
      </c>
      <c r="E528" s="8">
        <v>5368.79</v>
      </c>
      <c r="F528" s="8">
        <f>E528/100*$I$2*Main!$AB$2</f>
        <v>2415.9555</v>
      </c>
      <c r="G528" s="12">
        <f>F528*Main!$AB$4</f>
        <v>2415.9555</v>
      </c>
      <c r="H528" s="9"/>
    </row>
    <row r="529" spans="1:9" s="5" customFormat="1">
      <c r="A529" s="205">
        <v>9184703</v>
      </c>
      <c r="B529" s="489" t="s">
        <v>4522</v>
      </c>
      <c r="C529" s="7" t="s">
        <v>2057</v>
      </c>
      <c r="D529" s="7">
        <v>1</v>
      </c>
      <c r="E529" s="8">
        <v>5368.79</v>
      </c>
      <c r="F529" s="8">
        <f>E529/100*$I$2*Main!$AB$2</f>
        <v>2415.9555</v>
      </c>
      <c r="G529" s="12">
        <f>F529*Main!$AB$4</f>
        <v>2415.9555</v>
      </c>
      <c r="H529" s="9"/>
    </row>
    <row r="530" spans="1:9" s="5" customFormat="1">
      <c r="A530" s="205">
        <v>9209165</v>
      </c>
      <c r="B530" s="489" t="s">
        <v>4523</v>
      </c>
      <c r="C530" s="7" t="s">
        <v>2057</v>
      </c>
      <c r="D530" s="7">
        <v>1</v>
      </c>
      <c r="E530" s="8">
        <v>7767.6500000000005</v>
      </c>
      <c r="F530" s="8">
        <f>E530/100*$I$2*Main!$AB$2</f>
        <v>3495.4425000000001</v>
      </c>
      <c r="G530" s="12">
        <f>F530*Main!$AB$4</f>
        <v>3495.4425000000001</v>
      </c>
      <c r="H530" s="9"/>
    </row>
    <row r="531" spans="1:9" s="5" customFormat="1">
      <c r="A531" s="205">
        <v>9209167</v>
      </c>
      <c r="B531" s="489" t="s">
        <v>4524</v>
      </c>
      <c r="C531" s="7" t="s">
        <v>2057</v>
      </c>
      <c r="D531" s="7">
        <v>1</v>
      </c>
      <c r="E531" s="8">
        <v>7767.6500000000005</v>
      </c>
      <c r="F531" s="8">
        <f>E531/100*$I$2*Main!$AB$2</f>
        <v>3495.4425000000001</v>
      </c>
      <c r="G531" s="12">
        <f>F531*Main!$AB$4</f>
        <v>3495.4425000000001</v>
      </c>
      <c r="H531" s="9"/>
    </row>
    <row r="532" spans="1:9" s="5" customFormat="1">
      <c r="A532" s="205">
        <v>9209219</v>
      </c>
      <c r="B532" s="489" t="s">
        <v>4525</v>
      </c>
      <c r="C532" s="7" t="s">
        <v>2057</v>
      </c>
      <c r="D532" s="7">
        <v>1</v>
      </c>
      <c r="E532" s="8">
        <v>9078.77</v>
      </c>
      <c r="F532" s="8">
        <f>E532/100*$I$2*Main!$AB$2</f>
        <v>4085.4465</v>
      </c>
      <c r="G532" s="12">
        <f>F532*Main!$AB$4</f>
        <v>4085.4465</v>
      </c>
      <c r="H532" s="9"/>
    </row>
    <row r="533" spans="1:9" s="5" customFormat="1">
      <c r="A533" s="205">
        <v>9209221</v>
      </c>
      <c r="B533" s="489" t="s">
        <v>4526</v>
      </c>
      <c r="C533" s="7" t="s">
        <v>2057</v>
      </c>
      <c r="D533" s="7">
        <v>1</v>
      </c>
      <c r="E533" s="8">
        <v>9078.77</v>
      </c>
      <c r="F533" s="8">
        <f>E533/100*$I$2*Main!$AB$2</f>
        <v>4085.4465</v>
      </c>
      <c r="G533" s="12">
        <f>F533*Main!$AB$4</f>
        <v>4085.4465</v>
      </c>
      <c r="H533" s="9"/>
    </row>
    <row r="534" spans="1:9" s="5" customFormat="1">
      <c r="A534" s="205">
        <v>9209223</v>
      </c>
      <c r="B534" s="489" t="s">
        <v>340</v>
      </c>
      <c r="C534" s="7"/>
      <c r="D534" s="7">
        <v>1</v>
      </c>
      <c r="E534" s="8">
        <v>4551.75</v>
      </c>
      <c r="F534" s="8">
        <f>E534/100*$I$2*Main!$AB$2</f>
        <v>2048.2874999999999</v>
      </c>
      <c r="G534" s="12">
        <f>F534*Main!$AB$4</f>
        <v>2048.2874999999999</v>
      </c>
      <c r="H534" s="9"/>
    </row>
    <row r="535" spans="1:9" s="203" customFormat="1">
      <c r="A535" s="205">
        <v>9209225</v>
      </c>
      <c r="B535" s="489" t="s">
        <v>341</v>
      </c>
      <c r="C535" s="7"/>
      <c r="D535" s="7">
        <v>1</v>
      </c>
      <c r="E535" s="8">
        <v>4551.75</v>
      </c>
      <c r="F535" s="200">
        <f>E535/100*$I$2*Main!$AB$2</f>
        <v>2048.2874999999999</v>
      </c>
      <c r="G535" s="201">
        <f>F535*Main!$AB$4</f>
        <v>2048.2874999999999</v>
      </c>
      <c r="H535" s="202"/>
      <c r="I535" s="5"/>
    </row>
    <row r="536" spans="1:9" s="5" customFormat="1">
      <c r="A536" s="205">
        <v>9209228</v>
      </c>
      <c r="B536" s="489" t="s">
        <v>4527</v>
      </c>
      <c r="C536" s="7" t="s">
        <v>2057</v>
      </c>
      <c r="D536" s="7">
        <v>1</v>
      </c>
      <c r="E536" s="8">
        <v>5293.88</v>
      </c>
      <c r="F536" s="8">
        <f>E536/100*$I$2*Main!$AB$2</f>
        <v>2382.2460000000001</v>
      </c>
      <c r="G536" s="12">
        <f>F536*Main!$AB$4</f>
        <v>2382.2460000000001</v>
      </c>
      <c r="H536" s="9"/>
    </row>
    <row r="537" spans="1:9" s="5" customFormat="1">
      <c r="A537" s="205">
        <v>9209230</v>
      </c>
      <c r="B537" s="489" t="s">
        <v>342</v>
      </c>
      <c r="C537" s="7"/>
      <c r="D537" s="7">
        <v>1</v>
      </c>
      <c r="E537" s="8">
        <v>5293.88</v>
      </c>
      <c r="F537" s="8">
        <f>E537/100*$I$2*Main!$AB$2</f>
        <v>2382.2460000000001</v>
      </c>
      <c r="G537" s="12">
        <f>F537*Main!$AB$4</f>
        <v>2382.2460000000001</v>
      </c>
      <c r="H537" s="9"/>
    </row>
    <row r="538" spans="1:9" s="5" customFormat="1">
      <c r="A538" s="205">
        <v>9209232</v>
      </c>
      <c r="B538" s="489" t="s">
        <v>343</v>
      </c>
      <c r="C538" s="7"/>
      <c r="D538" s="7">
        <v>1</v>
      </c>
      <c r="E538" s="8">
        <v>1751.67</v>
      </c>
      <c r="F538" s="8">
        <f>E538/100*$I$2*Main!$AB$2</f>
        <v>788.25149999999996</v>
      </c>
      <c r="G538" s="12">
        <f>F538*Main!$AB$4</f>
        <v>788.25149999999996</v>
      </c>
      <c r="H538" s="9"/>
    </row>
    <row r="539" spans="1:9" s="203" customFormat="1">
      <c r="A539" s="205">
        <v>9209269</v>
      </c>
      <c r="B539" s="489" t="s">
        <v>4528</v>
      </c>
      <c r="C539" s="7" t="s">
        <v>2057</v>
      </c>
      <c r="D539" s="7">
        <v>1</v>
      </c>
      <c r="E539" s="8">
        <v>1751.67</v>
      </c>
      <c r="F539" s="200">
        <f>E539/100*$I$2*Main!$AB$2</f>
        <v>788.25149999999996</v>
      </c>
      <c r="G539" s="201">
        <f>F539*Main!$AB$4</f>
        <v>788.25149999999996</v>
      </c>
      <c r="H539" s="202"/>
      <c r="I539" s="5"/>
    </row>
    <row r="540" spans="1:9" s="5" customFormat="1">
      <c r="A540" s="205">
        <v>9209272</v>
      </c>
      <c r="B540" s="489" t="s">
        <v>4529</v>
      </c>
      <c r="C540" s="7" t="s">
        <v>2057</v>
      </c>
      <c r="D540" s="7">
        <v>1</v>
      </c>
      <c r="E540" s="8">
        <v>1751.67</v>
      </c>
      <c r="F540" s="8">
        <f>E540/100*$I$2*Main!$AB$2</f>
        <v>788.25149999999996</v>
      </c>
      <c r="G540" s="12">
        <f>F540*Main!$AB$4</f>
        <v>788.25149999999996</v>
      </c>
      <c r="H540" s="9"/>
    </row>
    <row r="541" spans="1:9" s="5" customFormat="1">
      <c r="A541" s="205">
        <v>9209274</v>
      </c>
      <c r="B541" s="489" t="s">
        <v>4530</v>
      </c>
      <c r="C541" s="7" t="s">
        <v>2057</v>
      </c>
      <c r="D541" s="7">
        <v>1</v>
      </c>
      <c r="E541" s="8">
        <v>1751.67</v>
      </c>
      <c r="F541" s="8">
        <f>E541/100*$I$2*Main!$AB$2</f>
        <v>788.25149999999996</v>
      </c>
      <c r="G541" s="12">
        <f>F541*Main!$AB$4</f>
        <v>788.25149999999996</v>
      </c>
      <c r="H541" s="9"/>
    </row>
    <row r="542" spans="1:9" s="5" customFormat="1">
      <c r="A542" s="205">
        <v>9209277</v>
      </c>
      <c r="B542" s="489" t="s">
        <v>344</v>
      </c>
      <c r="C542" s="7"/>
      <c r="D542" s="7">
        <v>1</v>
      </c>
      <c r="E542" s="8">
        <v>1751.67</v>
      </c>
      <c r="F542" s="8">
        <f>E542/100*$I$2*Main!$AB$2</f>
        <v>788.25149999999996</v>
      </c>
      <c r="G542" s="12">
        <f>F542*Main!$AB$4</f>
        <v>788.25149999999996</v>
      </c>
      <c r="H542" s="9"/>
    </row>
    <row r="543" spans="1:9" s="5" customFormat="1">
      <c r="A543" s="205">
        <v>9209279</v>
      </c>
      <c r="B543" s="489" t="s">
        <v>4531</v>
      </c>
      <c r="C543" s="7" t="s">
        <v>2057</v>
      </c>
      <c r="D543" s="7">
        <v>1</v>
      </c>
      <c r="E543" s="8">
        <v>1751.67</v>
      </c>
      <c r="F543" s="8">
        <f>E543/100*$I$2*Main!$AB$2</f>
        <v>788.25149999999996</v>
      </c>
      <c r="G543" s="12">
        <f>F543*Main!$AB$4</f>
        <v>788.25149999999996</v>
      </c>
      <c r="H543" s="9"/>
    </row>
    <row r="544" spans="1:9" s="5" customFormat="1">
      <c r="A544" s="205">
        <v>9209281</v>
      </c>
      <c r="B544" s="489" t="s">
        <v>4532</v>
      </c>
      <c r="C544" s="7" t="s">
        <v>2057</v>
      </c>
      <c r="D544" s="7">
        <v>1</v>
      </c>
      <c r="E544" s="8">
        <v>1751.67</v>
      </c>
      <c r="F544" s="8">
        <f>E544/100*$I$2*Main!$AB$2</f>
        <v>788.25149999999996</v>
      </c>
      <c r="G544" s="12">
        <f>F544*Main!$AB$4</f>
        <v>788.25149999999996</v>
      </c>
      <c r="H544" s="9"/>
    </row>
    <row r="545" spans="1:8" s="5" customFormat="1">
      <c r="A545" s="205">
        <v>9209284</v>
      </c>
      <c r="B545" s="489" t="s">
        <v>4533</v>
      </c>
      <c r="C545" s="7" t="s">
        <v>2057</v>
      </c>
      <c r="D545" s="7">
        <v>1</v>
      </c>
      <c r="E545" s="8">
        <v>1751.67</v>
      </c>
      <c r="F545" s="8">
        <f>E545/100*$I$2*Main!$AB$2</f>
        <v>788.25149999999996</v>
      </c>
      <c r="G545" s="12">
        <f>F545*Main!$AB$4</f>
        <v>788.25149999999996</v>
      </c>
      <c r="H545" s="9"/>
    </row>
    <row r="546" spans="1:8" s="5" customFormat="1">
      <c r="A546" s="205">
        <v>9209286</v>
      </c>
      <c r="B546" s="489" t="s">
        <v>4534</v>
      </c>
      <c r="C546" s="7" t="s">
        <v>2057</v>
      </c>
      <c r="D546" s="7">
        <v>1</v>
      </c>
      <c r="E546" s="8">
        <v>2050.08</v>
      </c>
      <c r="F546" s="8">
        <f>E546/100*$I$2*Main!$AB$2</f>
        <v>922.53599999999994</v>
      </c>
      <c r="G546" s="12">
        <f>F546*Main!$AB$4</f>
        <v>922.53599999999994</v>
      </c>
      <c r="H546" s="9"/>
    </row>
    <row r="547" spans="1:8" s="5" customFormat="1">
      <c r="A547" s="205">
        <v>9209308</v>
      </c>
      <c r="B547" s="489" t="s">
        <v>4535</v>
      </c>
      <c r="C547" s="7" t="s">
        <v>2057</v>
      </c>
      <c r="D547" s="7">
        <v>1</v>
      </c>
      <c r="E547" s="8">
        <v>2050.08</v>
      </c>
      <c r="F547" s="8">
        <f>E547/100*$I$2*Main!$AB$2</f>
        <v>922.53599999999994</v>
      </c>
      <c r="G547" s="12">
        <f>F547*Main!$AB$4</f>
        <v>922.53599999999994</v>
      </c>
      <c r="H547" s="9"/>
    </row>
    <row r="548" spans="1:8" s="5" customFormat="1">
      <c r="A548" s="205">
        <v>9209310</v>
      </c>
      <c r="B548" s="489" t="s">
        <v>4536</v>
      </c>
      <c r="C548" s="7" t="s">
        <v>2057</v>
      </c>
      <c r="D548" s="7">
        <v>1</v>
      </c>
      <c r="E548" s="8">
        <v>2050.08</v>
      </c>
      <c r="F548" s="8">
        <f>E548/100*$I$2*Main!$AB$2</f>
        <v>922.53599999999994</v>
      </c>
      <c r="G548" s="12">
        <f>F548*Main!$AB$4</f>
        <v>922.53599999999994</v>
      </c>
      <c r="H548" s="9"/>
    </row>
    <row r="549" spans="1:8" s="5" customFormat="1">
      <c r="A549" s="205">
        <v>9209312</v>
      </c>
      <c r="B549" s="489" t="s">
        <v>4537</v>
      </c>
      <c r="C549" s="7" t="s">
        <v>2057</v>
      </c>
      <c r="D549" s="7">
        <v>1</v>
      </c>
      <c r="E549" s="8">
        <v>2050.08</v>
      </c>
      <c r="F549" s="8">
        <f>E549/100*$I$2*Main!$AB$2</f>
        <v>922.53599999999994</v>
      </c>
      <c r="G549" s="12">
        <f>F549*Main!$AB$4</f>
        <v>922.53599999999994</v>
      </c>
      <c r="H549" s="9"/>
    </row>
    <row r="550" spans="1:8" s="5" customFormat="1">
      <c r="A550" s="205">
        <v>9209399</v>
      </c>
      <c r="B550" s="489" t="s">
        <v>345</v>
      </c>
      <c r="C550" s="7"/>
      <c r="D550" s="7">
        <v>1</v>
      </c>
      <c r="E550" s="8">
        <v>2050.08</v>
      </c>
      <c r="F550" s="8">
        <f>E550/100*$I$2*Main!$AB$2</f>
        <v>922.53599999999994</v>
      </c>
      <c r="G550" s="12">
        <f>F550*Main!$AB$4</f>
        <v>922.53599999999994</v>
      </c>
      <c r="H550" s="9"/>
    </row>
    <row r="551" spans="1:8" s="5" customFormat="1">
      <c r="A551" s="205">
        <v>9209402</v>
      </c>
      <c r="B551" s="489" t="s">
        <v>4538</v>
      </c>
      <c r="C551" s="7" t="s">
        <v>2057</v>
      </c>
      <c r="D551" s="7">
        <v>1</v>
      </c>
      <c r="E551" s="8">
        <v>2050.08</v>
      </c>
      <c r="F551" s="8">
        <f>E551/100*$I$2*Main!$AB$2</f>
        <v>922.53599999999994</v>
      </c>
      <c r="G551" s="12">
        <f>F551*Main!$AB$4</f>
        <v>922.53599999999994</v>
      </c>
      <c r="H551" s="9"/>
    </row>
    <row r="552" spans="1:8" s="5" customFormat="1">
      <c r="A552" s="205">
        <v>9209404</v>
      </c>
      <c r="B552" s="489" t="s">
        <v>4539</v>
      </c>
      <c r="C552" s="7" t="s">
        <v>2057</v>
      </c>
      <c r="D552" s="7">
        <v>1</v>
      </c>
      <c r="E552" s="8">
        <v>2050.08</v>
      </c>
      <c r="F552" s="8">
        <f>E552/100*$I$2*Main!$AB$2</f>
        <v>922.53599999999994</v>
      </c>
      <c r="G552" s="12">
        <f>F552*Main!$AB$4</f>
        <v>922.53599999999994</v>
      </c>
      <c r="H552" s="9"/>
    </row>
    <row r="553" spans="1:8" s="5" customFormat="1">
      <c r="A553" s="205">
        <v>9209406</v>
      </c>
      <c r="B553" s="489" t="s">
        <v>4540</v>
      </c>
      <c r="C553" s="7" t="s">
        <v>2057</v>
      </c>
      <c r="D553" s="7">
        <v>1</v>
      </c>
      <c r="E553" s="8">
        <v>2050.08</v>
      </c>
      <c r="F553" s="8">
        <f>E553/100*$I$2*Main!$AB$2</f>
        <v>922.53599999999994</v>
      </c>
      <c r="G553" s="12">
        <f>F553*Main!$AB$4</f>
        <v>922.53599999999994</v>
      </c>
      <c r="H553" s="9"/>
    </row>
    <row r="554" spans="1:8" s="5" customFormat="1">
      <c r="A554" s="205">
        <v>9200421</v>
      </c>
      <c r="B554" s="489" t="s">
        <v>346</v>
      </c>
      <c r="C554" s="7"/>
      <c r="D554" s="7">
        <v>1</v>
      </c>
      <c r="E554" s="8">
        <v>4165.0600000000004</v>
      </c>
      <c r="F554" s="8">
        <f>E554/100*$I$2*Main!$AB$2</f>
        <v>1874.2770000000003</v>
      </c>
      <c r="G554" s="12">
        <f>F554*Main!$AB$4</f>
        <v>1874.2770000000003</v>
      </c>
      <c r="H554" s="9"/>
    </row>
    <row r="555" spans="1:8" s="5" customFormat="1">
      <c r="A555" s="205">
        <v>9200422</v>
      </c>
      <c r="B555" s="489" t="s">
        <v>347</v>
      </c>
      <c r="C555" s="7"/>
      <c r="D555" s="7">
        <v>1</v>
      </c>
      <c r="E555" s="8">
        <v>4632.17</v>
      </c>
      <c r="F555" s="8">
        <f>E555/100*$I$2*Main!$AB$2</f>
        <v>2084.4765000000002</v>
      </c>
      <c r="G555" s="12">
        <f>F555*Main!$AB$4</f>
        <v>2084.4765000000002</v>
      </c>
      <c r="H555" s="9"/>
    </row>
    <row r="556" spans="1:8" s="5" customFormat="1">
      <c r="A556" s="205">
        <v>9227245</v>
      </c>
      <c r="B556" s="489" t="s">
        <v>348</v>
      </c>
      <c r="C556" s="7"/>
      <c r="D556" s="7">
        <v>1</v>
      </c>
      <c r="E556" s="8">
        <v>10884.6</v>
      </c>
      <c r="F556" s="8">
        <f>E556/100*$I$2*Main!$AB$2</f>
        <v>4898.07</v>
      </c>
      <c r="G556" s="12">
        <f>F556*Main!$AB$4</f>
        <v>4898.07</v>
      </c>
      <c r="H556" s="9"/>
    </row>
    <row r="557" spans="1:8" s="5" customFormat="1">
      <c r="A557" s="205">
        <v>9227246</v>
      </c>
      <c r="B557" s="489" t="s">
        <v>349</v>
      </c>
      <c r="C557" s="7"/>
      <c r="D557" s="7">
        <v>1</v>
      </c>
      <c r="E557" s="8">
        <v>6530.79</v>
      </c>
      <c r="F557" s="8">
        <f>E557/100*$I$2*Main!$AB$2</f>
        <v>2938.8555000000001</v>
      </c>
      <c r="G557" s="12">
        <f>F557*Main!$AB$4</f>
        <v>2938.8555000000001</v>
      </c>
      <c r="H557" s="9"/>
    </row>
    <row r="558" spans="1:8" s="5" customFormat="1">
      <c r="A558" s="205">
        <v>1996132</v>
      </c>
      <c r="B558" s="489" t="s">
        <v>350</v>
      </c>
      <c r="C558" s="7"/>
      <c r="D558" s="7">
        <v>100</v>
      </c>
      <c r="E558" s="8">
        <v>113.09</v>
      </c>
      <c r="F558" s="8">
        <f>E558/100*$I$2*Main!$AB$2</f>
        <v>50.890500000000003</v>
      </c>
      <c r="G558" s="12">
        <f>F558*Main!$AB$4</f>
        <v>50.890500000000003</v>
      </c>
      <c r="H558" s="9"/>
    </row>
    <row r="559" spans="1:8" s="5" customFormat="1">
      <c r="A559" s="205">
        <v>9103717</v>
      </c>
      <c r="B559" s="489" t="s">
        <v>351</v>
      </c>
      <c r="C559" s="7"/>
      <c r="D559" s="7">
        <v>1</v>
      </c>
      <c r="E559" s="8">
        <v>230.07</v>
      </c>
      <c r="F559" s="8">
        <f>E559/100*$I$2*Main!$AB$2</f>
        <v>103.53149999999999</v>
      </c>
      <c r="G559" s="12">
        <f>F559*Main!$AB$4</f>
        <v>103.53149999999999</v>
      </c>
      <c r="H559" s="9"/>
    </row>
    <row r="560" spans="1:8" s="5" customFormat="1">
      <c r="A560" s="205">
        <v>9105267</v>
      </c>
      <c r="B560" s="489" t="s">
        <v>4541</v>
      </c>
      <c r="C560" s="7" t="s">
        <v>2057</v>
      </c>
      <c r="D560" s="7">
        <v>400</v>
      </c>
      <c r="E560" s="8">
        <v>230.07</v>
      </c>
      <c r="F560" s="8">
        <f>E560/100*$I$2*Main!$AB$2</f>
        <v>103.53149999999999</v>
      </c>
      <c r="G560" s="12">
        <f>F560*Main!$AB$4</f>
        <v>103.53149999999999</v>
      </c>
      <c r="H560" s="9"/>
    </row>
    <row r="561" spans="1:9" s="5" customFormat="1">
      <c r="A561" s="205">
        <v>9103718</v>
      </c>
      <c r="B561" s="489" t="s">
        <v>352</v>
      </c>
      <c r="C561" s="7"/>
      <c r="D561" s="7">
        <v>1</v>
      </c>
      <c r="E561" s="8">
        <v>124.92</v>
      </c>
      <c r="F561" s="8">
        <f>E561/100*$I$2*Main!$AB$2</f>
        <v>56.214000000000006</v>
      </c>
      <c r="G561" s="12">
        <f>F561*Main!$AB$4</f>
        <v>56.214000000000006</v>
      </c>
      <c r="H561" s="9"/>
    </row>
    <row r="562" spans="1:9" s="5" customFormat="1">
      <c r="A562" s="205">
        <v>9105266</v>
      </c>
      <c r="B562" s="489" t="s">
        <v>4542</v>
      </c>
      <c r="C562" s="7" t="s">
        <v>2057</v>
      </c>
      <c r="D562" s="7">
        <v>400</v>
      </c>
      <c r="E562" s="8">
        <v>124.92</v>
      </c>
      <c r="F562" s="8">
        <f>E562/100*$I$2*Main!$AB$2</f>
        <v>56.214000000000006</v>
      </c>
      <c r="G562" s="12">
        <f>F562*Main!$AB$4</f>
        <v>56.214000000000006</v>
      </c>
      <c r="H562" s="9"/>
    </row>
    <row r="563" spans="1:9" s="5" customFormat="1">
      <c r="A563" s="205">
        <v>9105438</v>
      </c>
      <c r="B563" s="489" t="s">
        <v>353</v>
      </c>
      <c r="C563" s="7"/>
      <c r="D563" s="7">
        <v>1</v>
      </c>
      <c r="E563" s="8">
        <v>150.91999999999999</v>
      </c>
      <c r="F563" s="8">
        <f>E563/100*$I$2*Main!$AB$2</f>
        <v>67.913999999999987</v>
      </c>
      <c r="G563" s="12">
        <f>F563*Main!$AB$4</f>
        <v>67.913999999999987</v>
      </c>
      <c r="H563" s="9"/>
    </row>
    <row r="564" spans="1:9" s="5" customFormat="1">
      <c r="A564" s="205">
        <v>9102993</v>
      </c>
      <c r="B564" s="489" t="s">
        <v>354</v>
      </c>
      <c r="C564" s="7"/>
      <c r="D564" s="7">
        <v>1</v>
      </c>
      <c r="E564" s="8">
        <v>67.73</v>
      </c>
      <c r="F564" s="8">
        <f>E564/100*$I$2*Main!$AB$2</f>
        <v>30.4785</v>
      </c>
      <c r="G564" s="12">
        <f>F564*Main!$AB$4</f>
        <v>30.4785</v>
      </c>
      <c r="H564" s="9"/>
    </row>
    <row r="565" spans="1:9" s="5" customFormat="1">
      <c r="A565" s="205">
        <v>9119584</v>
      </c>
      <c r="B565" s="489" t="s">
        <v>355</v>
      </c>
      <c r="C565" s="7"/>
      <c r="D565" s="7">
        <v>30</v>
      </c>
      <c r="E565" s="8">
        <v>1679.5</v>
      </c>
      <c r="F565" s="8">
        <f>E565/100*$I$2*Main!$AB$2</f>
        <v>755.77500000000009</v>
      </c>
      <c r="G565" s="12">
        <f>F565*Main!$AB$4</f>
        <v>755.77500000000009</v>
      </c>
      <c r="H565" s="9"/>
    </row>
    <row r="566" spans="1:9" s="203" customFormat="1">
      <c r="A566" s="205">
        <v>9119585</v>
      </c>
      <c r="B566" s="489" t="s">
        <v>356</v>
      </c>
      <c r="C566" s="7"/>
      <c r="D566" s="7">
        <v>30</v>
      </c>
      <c r="E566" s="8">
        <v>1679.5</v>
      </c>
      <c r="F566" s="200">
        <f>E566/100*$I$2*Main!$AB$2</f>
        <v>755.77500000000009</v>
      </c>
      <c r="G566" s="201">
        <f>F566*Main!$AB$4</f>
        <v>755.77500000000009</v>
      </c>
      <c r="H566" s="202"/>
      <c r="I566" s="5"/>
    </row>
    <row r="567" spans="1:9" s="203" customFormat="1">
      <c r="A567" s="205">
        <v>9119587</v>
      </c>
      <c r="B567" s="489" t="s">
        <v>4543</v>
      </c>
      <c r="C567" s="7" t="s">
        <v>2057</v>
      </c>
      <c r="D567" s="7">
        <v>30</v>
      </c>
      <c r="E567" s="8">
        <v>1679.5</v>
      </c>
      <c r="F567" s="200">
        <f>E567/100*$I$2*Main!$AB$2</f>
        <v>755.77500000000009</v>
      </c>
      <c r="G567" s="201">
        <f>F567*Main!$AB$4</f>
        <v>755.77500000000009</v>
      </c>
      <c r="H567" s="202"/>
      <c r="I567" s="5"/>
    </row>
    <row r="568" spans="1:9" s="5" customFormat="1">
      <c r="A568" s="205">
        <v>9119586</v>
      </c>
      <c r="B568" s="489" t="s">
        <v>4544</v>
      </c>
      <c r="C568" s="7" t="s">
        <v>2057</v>
      </c>
      <c r="D568" s="7">
        <v>30</v>
      </c>
      <c r="E568" s="8">
        <v>1679.5</v>
      </c>
      <c r="F568" s="8">
        <f>E568/100*$I$2*Main!$AB$2</f>
        <v>755.77500000000009</v>
      </c>
      <c r="G568" s="12">
        <f>F568*Main!$AB$4</f>
        <v>755.77500000000009</v>
      </c>
      <c r="H568" s="9"/>
    </row>
    <row r="569" spans="1:9" s="5" customFormat="1">
      <c r="A569" s="205">
        <v>9118477</v>
      </c>
      <c r="B569" s="489" t="s">
        <v>357</v>
      </c>
      <c r="C569" s="7"/>
      <c r="D569" s="7">
        <v>300</v>
      </c>
      <c r="E569" s="8">
        <v>157.56</v>
      </c>
      <c r="F569" s="8">
        <f>E569/100*$I$2*Main!$AB$2</f>
        <v>70.902000000000001</v>
      </c>
      <c r="G569" s="12">
        <f>F569*Main!$AB$4</f>
        <v>70.902000000000001</v>
      </c>
      <c r="H569" s="9"/>
    </row>
    <row r="570" spans="1:9" s="5" customFormat="1">
      <c r="A570" s="205">
        <v>9136109</v>
      </c>
      <c r="B570" s="489" t="s">
        <v>358</v>
      </c>
      <c r="C570" s="7"/>
      <c r="D570" s="7">
        <v>1</v>
      </c>
      <c r="E570" s="8">
        <v>33675.120000000003</v>
      </c>
      <c r="F570" s="8">
        <f>E570/100*$I$2*Main!$AB$2</f>
        <v>15153.804000000002</v>
      </c>
      <c r="G570" s="12">
        <f>F570*Main!$AB$4</f>
        <v>15153.804000000002</v>
      </c>
      <c r="H570" s="9"/>
    </row>
    <row r="571" spans="1:9" s="5" customFormat="1">
      <c r="A571" s="205">
        <v>1013474</v>
      </c>
      <c r="B571" s="489" t="s">
        <v>359</v>
      </c>
      <c r="C571" s="7"/>
      <c r="D571" s="7">
        <v>1</v>
      </c>
      <c r="E571" s="8">
        <v>334.8</v>
      </c>
      <c r="F571" s="8">
        <f>E571/100*$I$2*Main!$AB$2</f>
        <v>150.66000000000003</v>
      </c>
      <c r="G571" s="12">
        <f>F571*Main!$AB$4</f>
        <v>150.66000000000003</v>
      </c>
      <c r="H571" s="9"/>
    </row>
    <row r="572" spans="1:9" s="5" customFormat="1">
      <c r="A572" s="205">
        <v>1015945</v>
      </c>
      <c r="B572" s="489" t="s">
        <v>360</v>
      </c>
      <c r="C572" s="7"/>
      <c r="D572" s="7">
        <v>1</v>
      </c>
      <c r="E572" s="8">
        <v>383.33</v>
      </c>
      <c r="F572" s="8">
        <f>E572/100*$I$2*Main!$AB$2</f>
        <v>172.49850000000001</v>
      </c>
      <c r="G572" s="12">
        <f>F572*Main!$AB$4</f>
        <v>172.49850000000001</v>
      </c>
      <c r="H572" s="9"/>
    </row>
    <row r="573" spans="1:9" s="5" customFormat="1">
      <c r="A573" s="205">
        <v>1008731</v>
      </c>
      <c r="B573" s="489" t="s">
        <v>361</v>
      </c>
      <c r="C573" s="7"/>
      <c r="D573" s="7">
        <v>200</v>
      </c>
      <c r="E573" s="8">
        <v>331.28</v>
      </c>
      <c r="F573" s="8">
        <f>E573/100*$I$2*Main!$AB$2</f>
        <v>149.07599999999999</v>
      </c>
      <c r="G573" s="12">
        <f>F573*Main!$AB$4</f>
        <v>149.07599999999999</v>
      </c>
      <c r="H573" s="9"/>
    </row>
    <row r="574" spans="1:9" s="203" customFormat="1">
      <c r="A574" s="205">
        <v>1008732</v>
      </c>
      <c r="B574" s="489" t="s">
        <v>362</v>
      </c>
      <c r="C574" s="7"/>
      <c r="D574" s="7">
        <v>500</v>
      </c>
      <c r="E574" s="8">
        <v>48.44</v>
      </c>
      <c r="F574" s="200">
        <f>E574/100*$I$2*Main!$AB$2</f>
        <v>21.797999999999998</v>
      </c>
      <c r="G574" s="201">
        <f>F574*Main!$AB$4</f>
        <v>21.797999999999998</v>
      </c>
      <c r="H574" s="202"/>
      <c r="I574" s="5"/>
    </row>
    <row r="575" spans="1:9" s="203" customFormat="1">
      <c r="A575" s="205">
        <v>1008824</v>
      </c>
      <c r="B575" s="489" t="s">
        <v>363</v>
      </c>
      <c r="C575" s="7"/>
      <c r="D575" s="7">
        <v>1</v>
      </c>
      <c r="E575" s="8">
        <v>55.8</v>
      </c>
      <c r="F575" s="200">
        <f>E575/100*$I$2*Main!$AB$2</f>
        <v>25.109999999999996</v>
      </c>
      <c r="G575" s="201">
        <f>F575*Main!$AB$4</f>
        <v>25.109999999999996</v>
      </c>
      <c r="H575" s="202"/>
      <c r="I575" s="5"/>
    </row>
    <row r="576" spans="1:9" s="5" customFormat="1">
      <c r="A576" s="205">
        <v>1008730</v>
      </c>
      <c r="B576" s="489" t="s">
        <v>364</v>
      </c>
      <c r="C576" s="7"/>
      <c r="D576" s="7">
        <v>500</v>
      </c>
      <c r="E576" s="8">
        <v>48.53</v>
      </c>
      <c r="F576" s="8">
        <f>E576/100*$I$2*Main!$AB$2</f>
        <v>21.8385</v>
      </c>
      <c r="G576" s="12">
        <f>F576*Main!$AB$4</f>
        <v>21.8385</v>
      </c>
      <c r="H576" s="9"/>
    </row>
    <row r="577" spans="1:9" s="5" customFormat="1">
      <c r="A577" s="205">
        <v>1015024</v>
      </c>
      <c r="B577" s="489" t="s">
        <v>365</v>
      </c>
      <c r="C577" s="7"/>
      <c r="D577" s="7">
        <v>100</v>
      </c>
      <c r="E577" s="8">
        <v>1886.94</v>
      </c>
      <c r="F577" s="8">
        <f>E577/100*$I$2*Main!$AB$2</f>
        <v>849.12299999999993</v>
      </c>
      <c r="G577" s="12">
        <f>F577*Main!$AB$4</f>
        <v>849.12299999999993</v>
      </c>
      <c r="H577" s="9"/>
    </row>
    <row r="578" spans="1:9" s="5" customFormat="1">
      <c r="A578" s="205">
        <v>9237852</v>
      </c>
      <c r="B578" s="489" t="s">
        <v>366</v>
      </c>
      <c r="C578" s="7"/>
      <c r="D578" s="7">
        <v>1</v>
      </c>
      <c r="E578" s="8">
        <v>3614.55</v>
      </c>
      <c r="F578" s="8">
        <f>E578/100*$I$2*Main!$AB$2</f>
        <v>1626.5474999999999</v>
      </c>
      <c r="G578" s="12">
        <f>F578*Main!$AB$4</f>
        <v>1626.5474999999999</v>
      </c>
      <c r="H578" s="9"/>
    </row>
    <row r="579" spans="1:9" s="203" customFormat="1">
      <c r="A579" s="205">
        <v>9237890</v>
      </c>
      <c r="B579" s="489" t="s">
        <v>367</v>
      </c>
      <c r="C579" s="7"/>
      <c r="D579" s="7">
        <v>1</v>
      </c>
      <c r="E579" s="8">
        <v>3614.55</v>
      </c>
      <c r="F579" s="200">
        <f>E579/100*$I$2*Main!$AB$2</f>
        <v>1626.5474999999999</v>
      </c>
      <c r="G579" s="201">
        <f>F579*Main!$AB$4</f>
        <v>1626.5474999999999</v>
      </c>
      <c r="H579" s="202"/>
      <c r="I579" s="5"/>
    </row>
    <row r="580" spans="1:9" s="203" customFormat="1">
      <c r="A580" s="205">
        <v>9237880</v>
      </c>
      <c r="B580" s="489" t="s">
        <v>368</v>
      </c>
      <c r="C580" s="7"/>
      <c r="D580" s="7">
        <v>1</v>
      </c>
      <c r="E580" s="8">
        <v>3614.55</v>
      </c>
      <c r="F580" s="200">
        <f>E580/100*$I$2*Main!$AB$2</f>
        <v>1626.5474999999999</v>
      </c>
      <c r="G580" s="201">
        <f>F580*Main!$AB$4</f>
        <v>1626.5474999999999</v>
      </c>
      <c r="H580" s="202"/>
      <c r="I580" s="5"/>
    </row>
    <row r="581" spans="1:9" s="5" customFormat="1">
      <c r="A581" s="205">
        <v>9237881</v>
      </c>
      <c r="B581" s="489" t="s">
        <v>369</v>
      </c>
      <c r="C581" s="7"/>
      <c r="D581" s="7">
        <v>1</v>
      </c>
      <c r="E581" s="8">
        <v>3614.55</v>
      </c>
      <c r="F581" s="8">
        <f>E581/100*$I$2*Main!$AB$2</f>
        <v>1626.5474999999999</v>
      </c>
      <c r="G581" s="12">
        <f>F581*Main!$AB$4</f>
        <v>1626.5474999999999</v>
      </c>
      <c r="H581" s="9"/>
    </row>
    <row r="582" spans="1:9" s="5" customFormat="1">
      <c r="A582" s="205">
        <v>9237882</v>
      </c>
      <c r="B582" s="489" t="s">
        <v>370</v>
      </c>
      <c r="C582" s="7"/>
      <c r="D582" s="7">
        <v>1</v>
      </c>
      <c r="E582" s="8">
        <v>3273.92</v>
      </c>
      <c r="F582" s="8">
        <f>E582/100*$I$2*Main!$AB$2</f>
        <v>1473.2640000000001</v>
      </c>
      <c r="G582" s="12">
        <f>F582*Main!$AB$4</f>
        <v>1473.2640000000001</v>
      </c>
      <c r="H582" s="9"/>
    </row>
    <row r="583" spans="1:9" s="5" customFormat="1">
      <c r="A583" s="205">
        <v>9237906</v>
      </c>
      <c r="B583" s="489" t="s">
        <v>371</v>
      </c>
      <c r="C583" s="7"/>
      <c r="D583" s="7">
        <v>1</v>
      </c>
      <c r="E583" s="8">
        <v>3273.92</v>
      </c>
      <c r="F583" s="8">
        <f>E583/100*$I$2*Main!$AB$2</f>
        <v>1473.2640000000001</v>
      </c>
      <c r="G583" s="12">
        <f>F583*Main!$AB$4</f>
        <v>1473.2640000000001</v>
      </c>
      <c r="H583" s="9"/>
    </row>
    <row r="584" spans="1:9" s="5" customFormat="1">
      <c r="A584" s="205">
        <v>9237905</v>
      </c>
      <c r="B584" s="489" t="s">
        <v>372</v>
      </c>
      <c r="C584" s="7"/>
      <c r="D584" s="7">
        <v>1</v>
      </c>
      <c r="E584" s="8">
        <v>3273.92</v>
      </c>
      <c r="F584" s="8">
        <f>E584/100*$I$2*Main!$AB$2</f>
        <v>1473.2640000000001</v>
      </c>
      <c r="G584" s="12">
        <f>F584*Main!$AB$4</f>
        <v>1473.2640000000001</v>
      </c>
      <c r="H584" s="9"/>
    </row>
    <row r="585" spans="1:9" s="5" customFormat="1">
      <c r="A585" s="205">
        <v>9237904</v>
      </c>
      <c r="B585" s="489" t="s">
        <v>373</v>
      </c>
      <c r="C585" s="7"/>
      <c r="D585" s="7">
        <v>1</v>
      </c>
      <c r="E585" s="8">
        <v>3273.92</v>
      </c>
      <c r="F585" s="8">
        <f>E585/100*$I$2*Main!$AB$2</f>
        <v>1473.2640000000001</v>
      </c>
      <c r="G585" s="12">
        <f>F585*Main!$AB$4</f>
        <v>1473.2640000000001</v>
      </c>
      <c r="H585" s="9"/>
    </row>
    <row r="586" spans="1:9" s="5" customFormat="1">
      <c r="A586" s="205">
        <v>9237903</v>
      </c>
      <c r="B586" s="489" t="s">
        <v>374</v>
      </c>
      <c r="C586" s="7"/>
      <c r="D586" s="7">
        <v>1</v>
      </c>
      <c r="E586" s="8">
        <v>2163.8200000000002</v>
      </c>
      <c r="F586" s="8">
        <f>E586/100*$I$2*Main!$AB$2</f>
        <v>973.71900000000005</v>
      </c>
      <c r="G586" s="12">
        <f>F586*Main!$AB$4</f>
        <v>973.71900000000005</v>
      </c>
      <c r="H586" s="9"/>
    </row>
    <row r="587" spans="1:9" s="203" customFormat="1">
      <c r="A587" s="205">
        <v>9237902</v>
      </c>
      <c r="B587" s="489" t="s">
        <v>375</v>
      </c>
      <c r="C587" s="7"/>
      <c r="D587" s="7">
        <v>1</v>
      </c>
      <c r="E587" s="8">
        <v>2163.8200000000002</v>
      </c>
      <c r="F587" s="200">
        <f>E587/100*$I$2*Main!$AB$2</f>
        <v>973.71900000000005</v>
      </c>
      <c r="G587" s="201">
        <f>F587*Main!$AB$4</f>
        <v>973.71900000000005</v>
      </c>
      <c r="H587" s="202"/>
      <c r="I587" s="5"/>
    </row>
    <row r="588" spans="1:9" s="203" customFormat="1">
      <c r="A588" s="205">
        <v>9237901</v>
      </c>
      <c r="B588" s="489" t="s">
        <v>376</v>
      </c>
      <c r="C588" s="7"/>
      <c r="D588" s="7">
        <v>1</v>
      </c>
      <c r="E588" s="8">
        <v>2163.8200000000002</v>
      </c>
      <c r="F588" s="200">
        <f>E588/100*$I$2*Main!$AB$2</f>
        <v>973.71900000000005</v>
      </c>
      <c r="G588" s="201">
        <f>F588*Main!$AB$4</f>
        <v>973.71900000000005</v>
      </c>
      <c r="H588" s="202"/>
      <c r="I588" s="5"/>
    </row>
    <row r="589" spans="1:9" s="5" customFormat="1">
      <c r="A589" s="205">
        <v>9237900</v>
      </c>
      <c r="B589" s="489" t="s">
        <v>377</v>
      </c>
      <c r="C589" s="7"/>
      <c r="D589" s="7">
        <v>1</v>
      </c>
      <c r="E589" s="8">
        <v>2163.8200000000002</v>
      </c>
      <c r="F589" s="8">
        <f>E589/100*$I$2*Main!$AB$2</f>
        <v>973.71900000000005</v>
      </c>
      <c r="G589" s="12">
        <f>F589*Main!$AB$4</f>
        <v>973.71900000000005</v>
      </c>
      <c r="H589" s="9"/>
    </row>
    <row r="590" spans="1:9" s="5" customFormat="1">
      <c r="A590" s="205">
        <v>9238120</v>
      </c>
      <c r="B590" s="489" t="s">
        <v>378</v>
      </c>
      <c r="C590" s="7"/>
      <c r="D590" s="7">
        <v>1</v>
      </c>
      <c r="E590" s="8">
        <v>7261.3</v>
      </c>
      <c r="F590" s="8">
        <f>E590/100*$I$2*Main!$AB$2</f>
        <v>3267.585</v>
      </c>
      <c r="G590" s="12">
        <f>F590*Main!$AB$4</f>
        <v>3267.585</v>
      </c>
      <c r="H590" s="9"/>
    </row>
    <row r="591" spans="1:9" s="5" customFormat="1">
      <c r="A591" s="205">
        <v>9238121</v>
      </c>
      <c r="B591" s="489" t="s">
        <v>379</v>
      </c>
      <c r="C591" s="7"/>
      <c r="D591" s="7">
        <v>1</v>
      </c>
      <c r="E591" s="8">
        <v>7261.3</v>
      </c>
      <c r="F591" s="8">
        <f>E591/100*$I$2*Main!$AB$2</f>
        <v>3267.585</v>
      </c>
      <c r="G591" s="12">
        <f>F591*Main!$AB$4</f>
        <v>3267.585</v>
      </c>
      <c r="H591" s="9"/>
    </row>
    <row r="592" spans="1:9" s="5" customFormat="1">
      <c r="A592" s="205">
        <v>9238123</v>
      </c>
      <c r="B592" s="489" t="s">
        <v>380</v>
      </c>
      <c r="C592" s="7"/>
      <c r="D592" s="7">
        <v>1</v>
      </c>
      <c r="E592" s="8">
        <v>7261.3</v>
      </c>
      <c r="F592" s="8">
        <f>E592/100*$I$2*Main!$AB$2</f>
        <v>3267.585</v>
      </c>
      <c r="G592" s="12">
        <f>F592*Main!$AB$4</f>
        <v>3267.585</v>
      </c>
      <c r="H592" s="9"/>
    </row>
    <row r="593" spans="1:9" s="5" customFormat="1">
      <c r="A593" s="205">
        <v>9238119</v>
      </c>
      <c r="B593" s="489" t="s">
        <v>381</v>
      </c>
      <c r="C593" s="7"/>
      <c r="D593" s="7">
        <v>1</v>
      </c>
      <c r="E593" s="8">
        <v>7261.3</v>
      </c>
      <c r="F593" s="8">
        <f>E593/100*$I$2*Main!$AB$2</f>
        <v>3267.585</v>
      </c>
      <c r="G593" s="12">
        <f>F593*Main!$AB$4</f>
        <v>3267.585</v>
      </c>
      <c r="H593" s="9"/>
    </row>
    <row r="594" spans="1:9" s="5" customFormat="1">
      <c r="A594" s="205">
        <v>9238124</v>
      </c>
      <c r="B594" s="489" t="s">
        <v>382</v>
      </c>
      <c r="C594" s="7"/>
      <c r="D594" s="7">
        <v>1</v>
      </c>
      <c r="E594" s="8">
        <v>7261.3</v>
      </c>
      <c r="F594" s="8">
        <f>E594/100*$I$2*Main!$AB$2</f>
        <v>3267.585</v>
      </c>
      <c r="G594" s="12">
        <f>F594*Main!$AB$4</f>
        <v>3267.585</v>
      </c>
      <c r="H594" s="9"/>
    </row>
    <row r="595" spans="1:9" s="203" customFormat="1">
      <c r="A595" s="205">
        <v>9238122</v>
      </c>
      <c r="B595" s="489" t="s">
        <v>383</v>
      </c>
      <c r="C595" s="7"/>
      <c r="D595" s="7">
        <v>1</v>
      </c>
      <c r="E595" s="8">
        <v>7261.3</v>
      </c>
      <c r="F595" s="200">
        <f>E595/100*$I$2*Main!$AB$2</f>
        <v>3267.585</v>
      </c>
      <c r="G595" s="201">
        <f>F595*Main!$AB$4</f>
        <v>3267.585</v>
      </c>
      <c r="H595" s="202"/>
      <c r="I595" s="5"/>
    </row>
    <row r="596" spans="1:9" s="203" customFormat="1">
      <c r="A596" s="205">
        <v>9266113</v>
      </c>
      <c r="B596" s="489" t="s">
        <v>384</v>
      </c>
      <c r="C596" s="7"/>
      <c r="D596" s="7">
        <v>1</v>
      </c>
      <c r="E596" s="8">
        <v>7616.26</v>
      </c>
      <c r="F596" s="200">
        <f>E596/100*$I$2*Main!$AB$2</f>
        <v>3427.317</v>
      </c>
      <c r="G596" s="201">
        <f>F596*Main!$AB$4</f>
        <v>3427.317</v>
      </c>
      <c r="H596" s="202"/>
      <c r="I596" s="5"/>
    </row>
    <row r="597" spans="1:9" s="5" customFormat="1">
      <c r="A597" s="205">
        <v>9265960</v>
      </c>
      <c r="B597" s="489" t="s">
        <v>385</v>
      </c>
      <c r="C597" s="7"/>
      <c r="D597" s="7">
        <v>1</v>
      </c>
      <c r="E597" s="8">
        <v>8160.27</v>
      </c>
      <c r="F597" s="8">
        <f>E597/100*$I$2*Main!$AB$2</f>
        <v>3672.1214999999997</v>
      </c>
      <c r="G597" s="12">
        <f>F597*Main!$AB$4</f>
        <v>3672.1214999999997</v>
      </c>
      <c r="H597" s="9"/>
    </row>
    <row r="598" spans="1:9" s="5" customFormat="1">
      <c r="A598" s="205">
        <v>9265959</v>
      </c>
      <c r="B598" s="489" t="s">
        <v>386</v>
      </c>
      <c r="C598" s="7"/>
      <c r="D598" s="7">
        <v>1</v>
      </c>
      <c r="E598" s="8">
        <v>8704.2800000000007</v>
      </c>
      <c r="F598" s="8">
        <f>E598/100*$I$2*Main!$AB$2</f>
        <v>3916.9259999999999</v>
      </c>
      <c r="G598" s="12">
        <f>F598*Main!$AB$4</f>
        <v>3916.9259999999999</v>
      </c>
      <c r="H598" s="9"/>
    </row>
    <row r="599" spans="1:9" s="5" customFormat="1">
      <c r="A599" s="205">
        <v>9266111</v>
      </c>
      <c r="B599" s="489" t="s">
        <v>387</v>
      </c>
      <c r="C599" s="7"/>
      <c r="D599" s="7">
        <v>1</v>
      </c>
      <c r="E599" s="8">
        <v>7616.26</v>
      </c>
      <c r="F599" s="8">
        <f>E599/100*$I$2*Main!$AB$2</f>
        <v>3427.317</v>
      </c>
      <c r="G599" s="12">
        <f>F599*Main!$AB$4</f>
        <v>3427.317</v>
      </c>
      <c r="H599" s="9"/>
    </row>
    <row r="600" spans="1:9" s="203" customFormat="1">
      <c r="A600" s="205">
        <v>9266112</v>
      </c>
      <c r="B600" s="489" t="s">
        <v>388</v>
      </c>
      <c r="C600" s="7"/>
      <c r="D600" s="7">
        <v>1</v>
      </c>
      <c r="E600" s="8">
        <v>8160.27</v>
      </c>
      <c r="F600" s="200">
        <f>E600/100*$I$2*Main!$AB$2</f>
        <v>3672.1214999999997</v>
      </c>
      <c r="G600" s="201">
        <f>F600*Main!$AB$4</f>
        <v>3672.1214999999997</v>
      </c>
      <c r="H600" s="202"/>
      <c r="I600" s="5"/>
    </row>
    <row r="601" spans="1:9" s="203" customFormat="1">
      <c r="A601" s="205">
        <v>9265958</v>
      </c>
      <c r="B601" s="489" t="s">
        <v>389</v>
      </c>
      <c r="C601" s="7"/>
      <c r="D601" s="7">
        <v>1</v>
      </c>
      <c r="E601" s="8">
        <v>8704.2800000000007</v>
      </c>
      <c r="F601" s="200">
        <f>E601/100*$I$2*Main!$AB$2</f>
        <v>3916.9259999999999</v>
      </c>
      <c r="G601" s="201">
        <f>F601*Main!$AB$4</f>
        <v>3916.9259999999999</v>
      </c>
      <c r="H601" s="202"/>
      <c r="I601" s="5"/>
    </row>
    <row r="602" spans="1:9" s="5" customFormat="1">
      <c r="A602" s="205">
        <v>9264191</v>
      </c>
      <c r="B602" s="489" t="s">
        <v>390</v>
      </c>
      <c r="C602" s="7"/>
      <c r="D602" s="7">
        <v>50</v>
      </c>
      <c r="E602" s="8">
        <v>1467.89</v>
      </c>
      <c r="F602" s="8">
        <f>E602/100*$I$2*Main!$AB$2</f>
        <v>660.55050000000006</v>
      </c>
      <c r="G602" s="12">
        <f>F602*Main!$AB$4</f>
        <v>660.55050000000006</v>
      </c>
      <c r="H602" s="9"/>
    </row>
    <row r="603" spans="1:9" s="5" customFormat="1">
      <c r="A603" s="205">
        <v>9266220</v>
      </c>
      <c r="B603" s="489" t="s">
        <v>391</v>
      </c>
      <c r="C603" s="7"/>
      <c r="D603" s="7">
        <v>1</v>
      </c>
      <c r="E603" s="8">
        <v>1825.28</v>
      </c>
      <c r="F603" s="8">
        <f>E603/100*$I$2*Main!$AB$2</f>
        <v>821.37599999999998</v>
      </c>
      <c r="G603" s="12">
        <f>F603*Main!$AB$4</f>
        <v>821.37599999999998</v>
      </c>
      <c r="H603" s="9"/>
    </row>
    <row r="604" spans="1:9" s="5" customFormat="1">
      <c r="A604" s="205">
        <v>9239311</v>
      </c>
      <c r="B604" s="489" t="s">
        <v>392</v>
      </c>
      <c r="C604" s="7"/>
      <c r="D604" s="7">
        <v>1</v>
      </c>
      <c r="E604" s="8">
        <v>2450.5500000000002</v>
      </c>
      <c r="F604" s="8">
        <f>E604/100*$I$2*Main!$AB$2</f>
        <v>1102.7475000000002</v>
      </c>
      <c r="G604" s="12">
        <f>F604*Main!$AB$4</f>
        <v>1102.7475000000002</v>
      </c>
      <c r="H604" s="9"/>
    </row>
    <row r="605" spans="1:9" s="5" customFormat="1">
      <c r="A605" s="205">
        <v>9239310</v>
      </c>
      <c r="B605" s="489" t="s">
        <v>393</v>
      </c>
      <c r="C605" s="7"/>
      <c r="D605" s="7">
        <v>1</v>
      </c>
      <c r="E605" s="8">
        <v>4705.04</v>
      </c>
      <c r="F605" s="8">
        <f>E605/100*$I$2*Main!$AB$2</f>
        <v>2117.268</v>
      </c>
      <c r="G605" s="12">
        <f>F605*Main!$AB$4</f>
        <v>2117.268</v>
      </c>
      <c r="H605" s="9"/>
    </row>
    <row r="606" spans="1:9" s="5" customFormat="1">
      <c r="A606" s="205">
        <v>9237916</v>
      </c>
      <c r="B606" s="489" t="s">
        <v>394</v>
      </c>
      <c r="C606" s="7"/>
      <c r="D606" s="7">
        <v>1</v>
      </c>
      <c r="E606" s="8">
        <v>1181.1600000000001</v>
      </c>
      <c r="F606" s="8">
        <f>E606/100*$I$2*Main!$AB$2</f>
        <v>531.52200000000005</v>
      </c>
      <c r="G606" s="12">
        <f>F606*Main!$AB$4</f>
        <v>531.52200000000005</v>
      </c>
      <c r="H606" s="9"/>
    </row>
    <row r="607" spans="1:9" s="5" customFormat="1">
      <c r="A607" s="205">
        <v>9237917</v>
      </c>
      <c r="B607" s="489" t="s">
        <v>395</v>
      </c>
      <c r="C607" s="7"/>
      <c r="D607" s="7">
        <v>1</v>
      </c>
      <c r="E607" s="8">
        <v>2364.7700000000004</v>
      </c>
      <c r="F607" s="8">
        <f>E607/100*$I$2*Main!$AB$2</f>
        <v>1064.1465000000003</v>
      </c>
      <c r="G607" s="12">
        <f>F607*Main!$AB$4</f>
        <v>1064.1465000000003</v>
      </c>
      <c r="H607" s="9"/>
    </row>
    <row r="608" spans="1:9" s="203" customFormat="1">
      <c r="A608" s="205">
        <v>9229920</v>
      </c>
      <c r="B608" s="489" t="s">
        <v>396</v>
      </c>
      <c r="C608" s="7"/>
      <c r="D608" s="7">
        <v>200</v>
      </c>
      <c r="E608" s="8">
        <v>74.28</v>
      </c>
      <c r="F608" s="200">
        <f>E608/100*$I$2*Main!$AB$2</f>
        <v>33.426000000000002</v>
      </c>
      <c r="G608" s="201">
        <f>F608*Main!$AB$4</f>
        <v>33.426000000000002</v>
      </c>
      <c r="H608" s="202"/>
      <c r="I608" s="5"/>
    </row>
    <row r="609" spans="1:9" s="203" customFormat="1">
      <c r="A609" s="205">
        <v>9236605</v>
      </c>
      <c r="B609" s="489" t="s">
        <v>397</v>
      </c>
      <c r="C609" s="7"/>
      <c r="D609" s="7">
        <v>400</v>
      </c>
      <c r="E609" s="8">
        <v>64.400000000000006</v>
      </c>
      <c r="F609" s="200">
        <f>E609/100*$I$2*Main!$AB$2</f>
        <v>28.98</v>
      </c>
      <c r="G609" s="201">
        <f>F609*Main!$AB$4</f>
        <v>28.98</v>
      </c>
      <c r="H609" s="202"/>
      <c r="I609" s="5"/>
    </row>
    <row r="610" spans="1:9" s="5" customFormat="1">
      <c r="A610" s="205">
        <v>9117231</v>
      </c>
      <c r="B610" s="489" t="s">
        <v>4545</v>
      </c>
      <c r="C610" s="7"/>
      <c r="D610" s="7">
        <v>10</v>
      </c>
      <c r="E610" s="8">
        <v>1336.41</v>
      </c>
      <c r="F610" s="8">
        <f>E610/100*$I$2*Main!$AB$2</f>
        <v>601.3845</v>
      </c>
      <c r="G610" s="12">
        <f>F610*Main!$AB$4</f>
        <v>601.3845</v>
      </c>
      <c r="H610" s="9"/>
    </row>
    <row r="611" spans="1:9" s="5" customFormat="1">
      <c r="A611" s="205">
        <v>9225381</v>
      </c>
      <c r="B611" s="489" t="s">
        <v>4546</v>
      </c>
      <c r="C611" s="7"/>
      <c r="D611" s="7">
        <v>1</v>
      </c>
      <c r="E611" s="8">
        <v>21359.91</v>
      </c>
      <c r="F611" s="8">
        <f>E611/100*$I$2*Main!$AB$2</f>
        <v>9611.959499999999</v>
      </c>
      <c r="G611" s="12">
        <f>F611*Main!$AB$4</f>
        <v>9611.959499999999</v>
      </c>
      <c r="H611" s="9"/>
    </row>
    <row r="612" spans="1:9" s="5" customFormat="1">
      <c r="A612" s="205">
        <v>9225384</v>
      </c>
      <c r="B612" s="489" t="s">
        <v>4547</v>
      </c>
      <c r="C612" s="7"/>
      <c r="D612" s="7">
        <v>1</v>
      </c>
      <c r="E612" s="8">
        <v>21359.91</v>
      </c>
      <c r="F612" s="8">
        <f>E612/100*$I$2*Main!$AB$2</f>
        <v>9611.959499999999</v>
      </c>
      <c r="G612" s="12">
        <f>F612*Main!$AB$4</f>
        <v>9611.959499999999</v>
      </c>
      <c r="H612" s="9"/>
    </row>
    <row r="613" spans="1:9" s="5" customFormat="1">
      <c r="A613" s="205">
        <v>9225395</v>
      </c>
      <c r="B613" s="489" t="s">
        <v>4548</v>
      </c>
      <c r="C613" s="7"/>
      <c r="D613" s="7">
        <v>1</v>
      </c>
      <c r="E613" s="8">
        <v>40469.21</v>
      </c>
      <c r="F613" s="8">
        <f>E613/100*$I$2*Main!$AB$2</f>
        <v>18211.144499999999</v>
      </c>
      <c r="G613" s="12">
        <f>F613*Main!$AB$4</f>
        <v>18211.144499999999</v>
      </c>
      <c r="H613" s="9"/>
    </row>
    <row r="614" spans="1:9" s="5" customFormat="1">
      <c r="A614" s="205">
        <v>1079849</v>
      </c>
      <c r="B614" s="489" t="s">
        <v>4549</v>
      </c>
      <c r="C614" s="7"/>
      <c r="D614" s="7">
        <v>1</v>
      </c>
      <c r="E614" s="8">
        <v>10700.43</v>
      </c>
      <c r="F614" s="8">
        <f>E614/100*$I$2*Main!$AB$2</f>
        <v>4815.1935000000003</v>
      </c>
      <c r="G614" s="12">
        <f>F614*Main!$AB$4</f>
        <v>4815.1935000000003</v>
      </c>
      <c r="H614" s="9"/>
    </row>
    <row r="615" spans="1:9" s="5" customFormat="1">
      <c r="A615" s="205">
        <v>1075410</v>
      </c>
      <c r="B615" s="489" t="s">
        <v>4550</v>
      </c>
      <c r="C615" s="7" t="s">
        <v>2057</v>
      </c>
      <c r="D615" s="7">
        <v>1</v>
      </c>
      <c r="E615" s="8">
        <v>10700.43</v>
      </c>
      <c r="F615" s="8">
        <f>E615/100*$I$2*Main!$AB$2</f>
        <v>4815.1935000000003</v>
      </c>
      <c r="G615" s="12">
        <f>F615*Main!$AB$4</f>
        <v>4815.1935000000003</v>
      </c>
      <c r="H615" s="9"/>
    </row>
    <row r="616" spans="1:9" s="203" customFormat="1">
      <c r="A616" s="205">
        <v>74658</v>
      </c>
      <c r="B616" s="489" t="s">
        <v>398</v>
      </c>
      <c r="C616" s="7"/>
      <c r="D616" s="7">
        <v>1</v>
      </c>
      <c r="E616" s="8">
        <v>2000.33</v>
      </c>
      <c r="F616" s="200">
        <f>E616/100*$I$2*Main!$AB$2</f>
        <v>900.14850000000001</v>
      </c>
      <c r="G616" s="201">
        <f>F616*Main!$AB$4</f>
        <v>900.14850000000001</v>
      </c>
      <c r="H616" s="202"/>
      <c r="I616" s="5"/>
    </row>
    <row r="617" spans="1:9" s="203" customFormat="1">
      <c r="A617" s="205">
        <v>1022834</v>
      </c>
      <c r="B617" s="489" t="s">
        <v>399</v>
      </c>
      <c r="C617" s="7"/>
      <c r="D617" s="7">
        <v>1</v>
      </c>
      <c r="E617" s="8">
        <v>54.339999999999996</v>
      </c>
      <c r="F617" s="200">
        <f>E617/100*$I$2*Main!$AB$2</f>
        <v>24.452999999999999</v>
      </c>
      <c r="G617" s="201">
        <f>F617*Main!$AB$4</f>
        <v>24.452999999999999</v>
      </c>
      <c r="H617" s="202"/>
      <c r="I617" s="5"/>
    </row>
    <row r="618" spans="1:9" s="5" customFormat="1">
      <c r="A618" s="205">
        <v>70986</v>
      </c>
      <c r="B618" s="489" t="s">
        <v>400</v>
      </c>
      <c r="C618" s="7"/>
      <c r="D618" s="7">
        <v>1</v>
      </c>
      <c r="E618" s="8">
        <v>12873.24</v>
      </c>
      <c r="F618" s="8">
        <f>E618/100*$I$2*Main!$AB$2</f>
        <v>5792.9579999999996</v>
      </c>
      <c r="G618" s="12">
        <f>F618*Main!$AB$4</f>
        <v>5792.9579999999996</v>
      </c>
      <c r="H618" s="9"/>
    </row>
    <row r="619" spans="1:9" s="5" customFormat="1">
      <c r="A619" s="205">
        <v>70987</v>
      </c>
      <c r="B619" s="489" t="s">
        <v>4551</v>
      </c>
      <c r="C619" s="7" t="s">
        <v>2057</v>
      </c>
      <c r="D619" s="7">
        <v>1</v>
      </c>
      <c r="E619" s="8">
        <v>23965.08</v>
      </c>
      <c r="F619" s="8">
        <f>E619/100*$I$2*Main!$AB$2</f>
        <v>10784.286</v>
      </c>
      <c r="G619" s="12">
        <f>F619*Main!$AB$4</f>
        <v>10784.286</v>
      </c>
      <c r="H619" s="9"/>
    </row>
    <row r="620" spans="1:9" s="5" customFormat="1">
      <c r="A620" s="205">
        <v>70985</v>
      </c>
      <c r="B620" s="489" t="s">
        <v>401</v>
      </c>
      <c r="C620" s="7"/>
      <c r="D620" s="7">
        <v>1</v>
      </c>
      <c r="E620" s="8">
        <v>6048.8</v>
      </c>
      <c r="F620" s="8">
        <f>E620/100*$I$2*Main!$AB$2</f>
        <v>2721.96</v>
      </c>
      <c r="G620" s="12">
        <f>F620*Main!$AB$4</f>
        <v>2721.96</v>
      </c>
      <c r="H620" s="9"/>
    </row>
    <row r="621" spans="1:9" s="5" customFormat="1">
      <c r="A621" s="205">
        <v>9193574</v>
      </c>
      <c r="B621" s="489" t="s">
        <v>402</v>
      </c>
      <c r="C621" s="7"/>
      <c r="D621" s="7">
        <v>1</v>
      </c>
      <c r="E621" s="8">
        <v>6405.5</v>
      </c>
      <c r="F621" s="8">
        <f>E621/100*$I$2*Main!$AB$2</f>
        <v>2882.4750000000004</v>
      </c>
      <c r="G621" s="12">
        <f>F621*Main!$AB$4</f>
        <v>2882.4750000000004</v>
      </c>
      <c r="H621" s="9"/>
    </row>
    <row r="622" spans="1:9" s="5" customFormat="1">
      <c r="A622" s="205">
        <v>1013879</v>
      </c>
      <c r="B622" s="489" t="s">
        <v>403</v>
      </c>
      <c r="C622" s="7"/>
      <c r="D622" s="7">
        <v>1</v>
      </c>
      <c r="E622" s="8">
        <v>6061.97</v>
      </c>
      <c r="F622" s="8">
        <f>E622/100*$I$2*Main!$AB$2</f>
        <v>2727.8865000000001</v>
      </c>
      <c r="G622" s="12">
        <f>F622*Main!$AB$4</f>
        <v>2727.8865000000001</v>
      </c>
      <c r="H622" s="9"/>
    </row>
    <row r="623" spans="1:9" s="5" customFormat="1">
      <c r="A623" s="205">
        <v>9206249</v>
      </c>
      <c r="B623" s="489" t="s">
        <v>404</v>
      </c>
      <c r="C623" s="7"/>
      <c r="D623" s="7">
        <v>1</v>
      </c>
      <c r="E623" s="8">
        <v>1834.1299999999999</v>
      </c>
      <c r="F623" s="8">
        <f>E623/100*$I$2*Main!$AB$2</f>
        <v>825.35850000000005</v>
      </c>
      <c r="G623" s="12">
        <f>F623*Main!$AB$4</f>
        <v>825.35850000000005</v>
      </c>
      <c r="H623" s="9"/>
    </row>
    <row r="624" spans="1:9" s="203" customFormat="1">
      <c r="A624" s="205">
        <v>9209756</v>
      </c>
      <c r="B624" s="489" t="s">
        <v>405</v>
      </c>
      <c r="C624" s="7"/>
      <c r="D624" s="7">
        <v>1</v>
      </c>
      <c r="E624" s="8">
        <v>2384.36</v>
      </c>
      <c r="F624" s="200">
        <f>E624/100*$I$2*Main!$AB$2</f>
        <v>1072.962</v>
      </c>
      <c r="G624" s="201">
        <f>F624*Main!$AB$4</f>
        <v>1072.962</v>
      </c>
      <c r="H624" s="202"/>
      <c r="I624" s="5"/>
    </row>
    <row r="625" spans="1:9" s="203" customFormat="1">
      <c r="A625" s="205">
        <v>9206252</v>
      </c>
      <c r="B625" s="489" t="s">
        <v>406</v>
      </c>
      <c r="C625" s="7"/>
      <c r="D625" s="7">
        <v>1</v>
      </c>
      <c r="E625" s="8">
        <v>2054.21</v>
      </c>
      <c r="F625" s="200">
        <f>E625/100*$I$2*Main!$AB$2</f>
        <v>924.39450000000011</v>
      </c>
      <c r="G625" s="201">
        <f>F625*Main!$AB$4</f>
        <v>924.39450000000011</v>
      </c>
      <c r="H625" s="202"/>
      <c r="I625" s="5"/>
    </row>
    <row r="626" spans="1:9" s="5" customFormat="1">
      <c r="A626" s="205">
        <v>9234187</v>
      </c>
      <c r="B626" s="489" t="s">
        <v>407</v>
      </c>
      <c r="C626" s="7"/>
      <c r="D626" s="7">
        <v>1</v>
      </c>
      <c r="E626" s="8">
        <v>3118</v>
      </c>
      <c r="F626" s="8">
        <f>E626/100*$I$2*Main!$AB$2</f>
        <v>1403.1</v>
      </c>
      <c r="G626" s="12">
        <f>F626*Main!$AB$4</f>
        <v>1403.1</v>
      </c>
      <c r="H626" s="9"/>
    </row>
    <row r="627" spans="1:9" s="5" customFormat="1">
      <c r="A627" s="205">
        <v>9206283</v>
      </c>
      <c r="B627" s="489" t="s">
        <v>408</v>
      </c>
      <c r="C627" s="7"/>
      <c r="D627" s="7">
        <v>1</v>
      </c>
      <c r="E627" s="8">
        <v>1834.1299999999999</v>
      </c>
      <c r="F627" s="8">
        <f>E627/100*$I$2*Main!$AB$2</f>
        <v>825.35850000000005</v>
      </c>
      <c r="G627" s="12">
        <f>F627*Main!$AB$4</f>
        <v>825.35850000000005</v>
      </c>
      <c r="H627" s="9"/>
    </row>
    <row r="628" spans="1:9" s="5" customFormat="1">
      <c r="A628" s="205">
        <v>9206282</v>
      </c>
      <c r="B628" s="489" t="s">
        <v>409</v>
      </c>
      <c r="C628" s="7"/>
      <c r="D628" s="7">
        <v>1</v>
      </c>
      <c r="E628" s="8">
        <v>2824.5400000000004</v>
      </c>
      <c r="F628" s="8">
        <f>E628/100*$I$2*Main!$AB$2</f>
        <v>1271.0430000000001</v>
      </c>
      <c r="G628" s="12">
        <f>F628*Main!$AB$4</f>
        <v>1271.0430000000001</v>
      </c>
      <c r="H628" s="9"/>
    </row>
    <row r="629" spans="1:9" s="5" customFormat="1">
      <c r="A629" s="205">
        <v>9125964</v>
      </c>
      <c r="B629" s="489" t="s">
        <v>409</v>
      </c>
      <c r="C629" s="7"/>
      <c r="D629" s="7">
        <v>1</v>
      </c>
      <c r="E629" s="8">
        <v>2824.5400000000004</v>
      </c>
      <c r="F629" s="8">
        <f>E629/100*$I$2*Main!$AB$2</f>
        <v>1271.0430000000001</v>
      </c>
      <c r="G629" s="12">
        <f>F629*Main!$AB$4</f>
        <v>1271.0430000000001</v>
      </c>
      <c r="H629" s="9"/>
    </row>
    <row r="630" spans="1:9" s="5" customFormat="1">
      <c r="A630" s="205">
        <v>9200386</v>
      </c>
      <c r="B630" s="489" t="s">
        <v>410</v>
      </c>
      <c r="C630" s="7"/>
      <c r="D630" s="7">
        <v>1</v>
      </c>
      <c r="E630" s="8">
        <v>545.62</v>
      </c>
      <c r="F630" s="8">
        <f>E630/100*$I$2*Main!$AB$2</f>
        <v>245.529</v>
      </c>
      <c r="G630" s="12">
        <f>F630*Main!$AB$4</f>
        <v>245.529</v>
      </c>
      <c r="H630" s="9"/>
    </row>
    <row r="631" spans="1:9" s="5" customFormat="1">
      <c r="A631" s="205">
        <v>9110920</v>
      </c>
      <c r="B631" s="489" t="s">
        <v>411</v>
      </c>
      <c r="C631" s="7"/>
      <c r="D631" s="7">
        <v>1</v>
      </c>
      <c r="E631" s="8">
        <v>218.23999999999998</v>
      </c>
      <c r="F631" s="8">
        <f>E631/100*$I$2*Main!$AB$2</f>
        <v>98.207999999999998</v>
      </c>
      <c r="G631" s="12">
        <f>F631*Main!$AB$4</f>
        <v>98.207999999999998</v>
      </c>
      <c r="H631" s="9"/>
    </row>
    <row r="632" spans="1:9" s="203" customFormat="1">
      <c r="A632" s="205">
        <v>9110132</v>
      </c>
      <c r="B632" s="489" t="s">
        <v>412</v>
      </c>
      <c r="C632" s="7"/>
      <c r="D632" s="7">
        <v>300</v>
      </c>
      <c r="E632" s="8">
        <v>69.940000000000012</v>
      </c>
      <c r="F632" s="200">
        <f>E632/100*$I$2*Main!$AB$2</f>
        <v>31.473000000000006</v>
      </c>
      <c r="G632" s="201">
        <f>F632*Main!$AB$4</f>
        <v>31.473000000000006</v>
      </c>
      <c r="H632" s="202"/>
      <c r="I632" s="5"/>
    </row>
    <row r="633" spans="1:9" s="203" customFormat="1">
      <c r="A633" s="205">
        <v>40438</v>
      </c>
      <c r="B633" s="489" t="s">
        <v>4552</v>
      </c>
      <c r="C633" s="7"/>
      <c r="D633" s="7">
        <v>1</v>
      </c>
      <c r="E633" s="8">
        <v>945.7</v>
      </c>
      <c r="F633" s="200">
        <f>E633/100*$I$2*Main!$AB$2</f>
        <v>425.56500000000005</v>
      </c>
      <c r="G633" s="201">
        <f>F633*Main!$AB$4</f>
        <v>425.56500000000005</v>
      </c>
      <c r="H633" s="202"/>
      <c r="I633" s="5"/>
    </row>
    <row r="634" spans="1:9" s="5" customFormat="1">
      <c r="A634" s="205">
        <v>9252651</v>
      </c>
      <c r="B634" s="489" t="s">
        <v>413</v>
      </c>
      <c r="C634" s="7"/>
      <c r="D634" s="7">
        <v>1</v>
      </c>
      <c r="E634" s="8">
        <v>5405.84</v>
      </c>
      <c r="F634" s="8">
        <f>E634/100*$I$2*Main!$AB$2</f>
        <v>2432.6280000000002</v>
      </c>
      <c r="G634" s="12">
        <f>F634*Main!$AB$4</f>
        <v>2432.6280000000002</v>
      </c>
      <c r="H634" s="9"/>
    </row>
    <row r="635" spans="1:9" s="5" customFormat="1">
      <c r="A635" s="205">
        <v>9117303</v>
      </c>
      <c r="B635" s="489" t="s">
        <v>414</v>
      </c>
      <c r="C635" s="7"/>
      <c r="D635" s="7">
        <v>1</v>
      </c>
      <c r="E635" s="8">
        <v>13779.53</v>
      </c>
      <c r="F635" s="8">
        <f>E635/100*$I$2*Main!$AB$2</f>
        <v>6200.7884999999997</v>
      </c>
      <c r="G635" s="12">
        <f>F635*Main!$AB$4</f>
        <v>6200.7884999999997</v>
      </c>
      <c r="H635" s="9"/>
    </row>
    <row r="636" spans="1:9" s="5" customFormat="1">
      <c r="A636" s="205">
        <v>9189775</v>
      </c>
      <c r="B636" s="489" t="s">
        <v>415</v>
      </c>
      <c r="C636" s="7"/>
      <c r="D636" s="7">
        <v>2</v>
      </c>
      <c r="E636" s="8">
        <v>2584.4900000000002</v>
      </c>
      <c r="F636" s="8">
        <f>E636/100*$I$2*Main!$AB$2</f>
        <v>1163.0205000000001</v>
      </c>
      <c r="G636" s="12">
        <f>F636*Main!$AB$4</f>
        <v>1163.0205000000001</v>
      </c>
      <c r="H636" s="9"/>
    </row>
    <row r="637" spans="1:9" s="5" customFormat="1">
      <c r="A637" s="205">
        <v>26453</v>
      </c>
      <c r="B637" s="489" t="s">
        <v>416</v>
      </c>
      <c r="C637" s="7"/>
      <c r="D637" s="7">
        <v>40</v>
      </c>
      <c r="E637" s="8">
        <v>1917.82</v>
      </c>
      <c r="F637" s="8">
        <f>E637/100*$I$2*Main!$AB$2</f>
        <v>863.01900000000001</v>
      </c>
      <c r="G637" s="12">
        <f>F637*Main!$AB$4</f>
        <v>863.01900000000001</v>
      </c>
      <c r="H637" s="9"/>
    </row>
    <row r="638" spans="1:9" s="5" customFormat="1">
      <c r="A638" s="205">
        <v>9181648</v>
      </c>
      <c r="B638" s="489" t="s">
        <v>417</v>
      </c>
      <c r="C638" s="7"/>
      <c r="D638" s="7">
        <v>100</v>
      </c>
      <c r="E638" s="8">
        <v>554.24</v>
      </c>
      <c r="F638" s="8">
        <f>E638/100*$I$2*Main!$AB$2</f>
        <v>249.40799999999999</v>
      </c>
      <c r="G638" s="12">
        <f>F638*Main!$AB$4</f>
        <v>249.40799999999999</v>
      </c>
      <c r="H638" s="9"/>
    </row>
    <row r="639" spans="1:9" s="5" customFormat="1">
      <c r="A639" s="486">
        <v>9255240</v>
      </c>
      <c r="B639" s="489" t="s">
        <v>2886</v>
      </c>
      <c r="C639" s="7" t="s">
        <v>2057</v>
      </c>
      <c r="D639" s="7">
        <v>1</v>
      </c>
      <c r="E639" s="8">
        <v>3739.73</v>
      </c>
      <c r="F639" s="8">
        <f>E639/100*$I$2*Main!$AB$2</f>
        <v>1682.8785</v>
      </c>
      <c r="G639" s="12">
        <f>F639*Main!$AB$4</f>
        <v>1682.8785</v>
      </c>
      <c r="H639" s="9"/>
    </row>
    <row r="640" spans="1:9" s="203" customFormat="1">
      <c r="A640" s="486">
        <v>9255241</v>
      </c>
      <c r="B640" s="489" t="s">
        <v>2887</v>
      </c>
      <c r="C640" s="7"/>
      <c r="D640" s="7">
        <v>1</v>
      </c>
      <c r="E640" s="8">
        <v>3786.03</v>
      </c>
      <c r="F640" s="200">
        <f>E640/100*$I$2*Main!$AB$2</f>
        <v>1703.7135000000001</v>
      </c>
      <c r="G640" s="201">
        <f>F640*Main!$AB$4</f>
        <v>1703.7135000000001</v>
      </c>
      <c r="H640" s="202"/>
      <c r="I640" s="5"/>
    </row>
    <row r="641" spans="1:9" s="203" customFormat="1">
      <c r="A641" s="486">
        <v>9255242</v>
      </c>
      <c r="B641" s="489" t="s">
        <v>2888</v>
      </c>
      <c r="C641" s="7"/>
      <c r="D641" s="7">
        <v>1</v>
      </c>
      <c r="E641" s="8">
        <v>3832.2900000000004</v>
      </c>
      <c r="F641" s="200">
        <f>E641/100*$I$2*Main!$AB$2</f>
        <v>1724.5305000000003</v>
      </c>
      <c r="G641" s="201">
        <f>F641*Main!$AB$4</f>
        <v>1724.5305000000003</v>
      </c>
      <c r="H641" s="202"/>
      <c r="I641" s="5"/>
    </row>
    <row r="642" spans="1:9" s="5" customFormat="1">
      <c r="A642" s="486">
        <v>9255243</v>
      </c>
      <c r="B642" s="489" t="s">
        <v>2889</v>
      </c>
      <c r="C642" s="7" t="s">
        <v>2057</v>
      </c>
      <c r="D642" s="7">
        <v>1</v>
      </c>
      <c r="E642" s="8">
        <v>3878.61</v>
      </c>
      <c r="F642" s="8">
        <f>E642/100*$I$2*Main!$AB$2</f>
        <v>1745.3745000000001</v>
      </c>
      <c r="G642" s="12">
        <f>F642*Main!$AB$4</f>
        <v>1745.3745000000001</v>
      </c>
      <c r="H642" s="9"/>
    </row>
    <row r="643" spans="1:9" s="5" customFormat="1">
      <c r="A643" s="486">
        <v>9255244</v>
      </c>
      <c r="B643" s="489" t="s">
        <v>2898</v>
      </c>
      <c r="C643" s="7"/>
      <c r="D643" s="7">
        <v>1</v>
      </c>
      <c r="E643" s="8">
        <v>3737.19</v>
      </c>
      <c r="F643" s="8">
        <f>E643/100*$I$2*Main!$AB$2</f>
        <v>1681.7355000000002</v>
      </c>
      <c r="G643" s="12">
        <f>F643*Main!$AB$4</f>
        <v>1681.7355000000002</v>
      </c>
      <c r="H643" s="9"/>
    </row>
    <row r="644" spans="1:9" s="5" customFormat="1">
      <c r="A644" s="486">
        <v>9255245</v>
      </c>
      <c r="B644" s="489" t="s">
        <v>2899</v>
      </c>
      <c r="C644" s="7"/>
      <c r="D644" s="7">
        <v>1</v>
      </c>
      <c r="E644" s="8">
        <v>3764.96</v>
      </c>
      <c r="F644" s="8">
        <f>E644/100*$I$2*Main!$AB$2</f>
        <v>1694.232</v>
      </c>
      <c r="G644" s="12">
        <f>F644*Main!$AB$4</f>
        <v>1694.232</v>
      </c>
      <c r="H644" s="9"/>
    </row>
    <row r="645" spans="1:9" s="5" customFormat="1">
      <c r="A645" s="486">
        <v>9255246</v>
      </c>
      <c r="B645" s="489" t="s">
        <v>2900</v>
      </c>
      <c r="C645" s="7"/>
      <c r="D645" s="7">
        <v>1</v>
      </c>
      <c r="E645" s="8">
        <v>3811.26</v>
      </c>
      <c r="F645" s="8">
        <f>E645/100*$I$2*Main!$AB$2</f>
        <v>1715.067</v>
      </c>
      <c r="G645" s="12">
        <f>F645*Main!$AB$4</f>
        <v>1715.067</v>
      </c>
      <c r="H645" s="9"/>
    </row>
    <row r="646" spans="1:9" s="5" customFormat="1">
      <c r="A646" s="486">
        <v>9255247</v>
      </c>
      <c r="B646" s="489" t="s">
        <v>2901</v>
      </c>
      <c r="C646" s="7"/>
      <c r="D646" s="7">
        <v>1</v>
      </c>
      <c r="E646" s="8">
        <v>3857.5400000000004</v>
      </c>
      <c r="F646" s="8">
        <f>E646/100*$I$2*Main!$AB$2</f>
        <v>1735.893</v>
      </c>
      <c r="G646" s="12">
        <f>F646*Main!$AB$4</f>
        <v>1735.893</v>
      </c>
      <c r="H646" s="9"/>
    </row>
    <row r="647" spans="1:9" s="5" customFormat="1">
      <c r="A647" s="486">
        <v>9255248</v>
      </c>
      <c r="B647" s="489" t="s">
        <v>2902</v>
      </c>
      <c r="C647" s="7"/>
      <c r="D647" s="7">
        <v>1</v>
      </c>
      <c r="E647" s="8">
        <v>3903.82</v>
      </c>
      <c r="F647" s="8">
        <f>E647/100*$I$2*Main!$AB$2</f>
        <v>1756.7190000000001</v>
      </c>
      <c r="G647" s="12">
        <f>F647*Main!$AB$4</f>
        <v>1756.7190000000001</v>
      </c>
      <c r="H647" s="9"/>
    </row>
    <row r="648" spans="1:9" s="203" customFormat="1">
      <c r="A648" s="486">
        <v>9255249</v>
      </c>
      <c r="B648" s="489" t="s">
        <v>2903</v>
      </c>
      <c r="C648" s="7"/>
      <c r="D648" s="7">
        <v>1</v>
      </c>
      <c r="E648" s="8">
        <v>3950.1400000000003</v>
      </c>
      <c r="F648" s="200">
        <f>E648/100*$I$2*Main!$AB$2</f>
        <v>1777.5630000000001</v>
      </c>
      <c r="G648" s="201">
        <f>F648*Main!$AB$4</f>
        <v>1777.5630000000001</v>
      </c>
      <c r="H648" s="202"/>
      <c r="I648" s="5"/>
    </row>
    <row r="649" spans="1:9" s="203" customFormat="1">
      <c r="A649" s="486">
        <v>9255250</v>
      </c>
      <c r="B649" s="489" t="s">
        <v>2904</v>
      </c>
      <c r="C649" s="7" t="s">
        <v>2057</v>
      </c>
      <c r="D649" s="7">
        <v>1</v>
      </c>
      <c r="E649" s="8">
        <v>3996.4</v>
      </c>
      <c r="F649" s="200">
        <f>E649/100*$I$2*Main!$AB$2</f>
        <v>1798.3799999999999</v>
      </c>
      <c r="G649" s="201">
        <f>F649*Main!$AB$4</f>
        <v>1798.3799999999999</v>
      </c>
      <c r="H649" s="202"/>
      <c r="I649" s="5"/>
    </row>
    <row r="650" spans="1:9" s="5" customFormat="1">
      <c r="A650" s="486">
        <v>9255251</v>
      </c>
      <c r="B650" s="489" t="s">
        <v>2905</v>
      </c>
      <c r="C650" s="7" t="s">
        <v>2057</v>
      </c>
      <c r="D650" s="7">
        <v>1</v>
      </c>
      <c r="E650" s="8">
        <v>4066.25</v>
      </c>
      <c r="F650" s="8">
        <f>E650/100*$I$2*Main!$AB$2</f>
        <v>1829.8125</v>
      </c>
      <c r="G650" s="12">
        <f>F650*Main!$AB$4</f>
        <v>1829.8125</v>
      </c>
      <c r="H650" s="9"/>
    </row>
    <row r="651" spans="1:9" s="5" customFormat="1">
      <c r="A651" s="486">
        <v>9255252</v>
      </c>
      <c r="B651" s="489" t="s">
        <v>2906</v>
      </c>
      <c r="C651" s="7" t="s">
        <v>2057</v>
      </c>
      <c r="D651" s="7">
        <v>1</v>
      </c>
      <c r="E651" s="8">
        <v>4161.16</v>
      </c>
      <c r="F651" s="8">
        <f>E651/100*$I$2*Main!$AB$2</f>
        <v>1872.5219999999997</v>
      </c>
      <c r="G651" s="12">
        <f>F651*Main!$AB$4</f>
        <v>1872.5219999999997</v>
      </c>
      <c r="H651" s="9"/>
    </row>
    <row r="652" spans="1:9" s="5" customFormat="1">
      <c r="A652" s="486">
        <v>9255254</v>
      </c>
      <c r="B652" s="489" t="s">
        <v>2925</v>
      </c>
      <c r="C652" s="7"/>
      <c r="D652" s="7">
        <v>1</v>
      </c>
      <c r="E652" s="8">
        <v>4538.38</v>
      </c>
      <c r="F652" s="8">
        <f>E652/100*$I$2*Main!$AB$2</f>
        <v>2042.271</v>
      </c>
      <c r="G652" s="12">
        <f>F652*Main!$AB$4</f>
        <v>2042.271</v>
      </c>
      <c r="H652" s="9"/>
    </row>
    <row r="653" spans="1:9" s="203" customFormat="1">
      <c r="A653" s="486">
        <v>9255255</v>
      </c>
      <c r="B653" s="489" t="s">
        <v>2926</v>
      </c>
      <c r="C653" s="7"/>
      <c r="D653" s="7">
        <v>1</v>
      </c>
      <c r="E653" s="8">
        <v>4596.75</v>
      </c>
      <c r="F653" s="200">
        <f>E653/100*$I$2*Main!$AB$2</f>
        <v>2068.5374999999999</v>
      </c>
      <c r="G653" s="201">
        <f>F653*Main!$AB$4</f>
        <v>2068.5374999999999</v>
      </c>
      <c r="H653" s="202"/>
      <c r="I653" s="5"/>
    </row>
    <row r="654" spans="1:9" s="203" customFormat="1">
      <c r="A654" s="486">
        <v>9255256</v>
      </c>
      <c r="B654" s="489" t="s">
        <v>2927</v>
      </c>
      <c r="C654" s="7"/>
      <c r="D654" s="7">
        <v>1</v>
      </c>
      <c r="E654" s="8">
        <v>4655.09</v>
      </c>
      <c r="F654" s="200">
        <f>E654/100*$I$2*Main!$AB$2</f>
        <v>2094.7905000000001</v>
      </c>
      <c r="G654" s="201">
        <f>F654*Main!$AB$4</f>
        <v>2094.7905000000001</v>
      </c>
      <c r="H654" s="202"/>
      <c r="I654" s="5"/>
    </row>
    <row r="655" spans="1:9" s="5" customFormat="1">
      <c r="A655" s="486">
        <v>9255257</v>
      </c>
      <c r="B655" s="489" t="s">
        <v>2928</v>
      </c>
      <c r="C655" s="7"/>
      <c r="D655" s="7">
        <v>1</v>
      </c>
      <c r="E655" s="8">
        <v>4713.46</v>
      </c>
      <c r="F655" s="8">
        <f>E655/100*$I$2*Main!$AB$2</f>
        <v>2121.0569999999998</v>
      </c>
      <c r="G655" s="12">
        <f>F655*Main!$AB$4</f>
        <v>2121.0569999999998</v>
      </c>
      <c r="H655" s="9"/>
    </row>
    <row r="656" spans="1:9" s="5" customFormat="1">
      <c r="A656" s="486">
        <v>9255258</v>
      </c>
      <c r="B656" s="489" t="s">
        <v>2929</v>
      </c>
      <c r="C656" s="7"/>
      <c r="D656" s="7">
        <v>1</v>
      </c>
      <c r="E656" s="8">
        <v>4771.8</v>
      </c>
      <c r="F656" s="8">
        <f>E656/100*$I$2*Main!$AB$2</f>
        <v>2147.31</v>
      </c>
      <c r="G656" s="12">
        <f>F656*Main!$AB$4</f>
        <v>2147.31</v>
      </c>
      <c r="H656" s="9"/>
    </row>
    <row r="657" spans="1:9" s="5" customFormat="1">
      <c r="A657" s="486">
        <v>9255259</v>
      </c>
      <c r="B657" s="489" t="s">
        <v>2930</v>
      </c>
      <c r="C657" s="7" t="s">
        <v>2057</v>
      </c>
      <c r="D657" s="7">
        <v>1</v>
      </c>
      <c r="E657" s="8">
        <v>4830.1500000000005</v>
      </c>
      <c r="F657" s="8">
        <f>E657/100*$I$2*Main!$AB$2</f>
        <v>2173.5675000000001</v>
      </c>
      <c r="G657" s="12">
        <f>F657*Main!$AB$4</f>
        <v>2173.5675000000001</v>
      </c>
      <c r="H657" s="9"/>
    </row>
    <row r="658" spans="1:9" s="5" customFormat="1">
      <c r="A658" s="486">
        <v>9255260</v>
      </c>
      <c r="B658" s="489" t="s">
        <v>2931</v>
      </c>
      <c r="C658" s="7" t="s">
        <v>2057</v>
      </c>
      <c r="D658" s="7">
        <v>1</v>
      </c>
      <c r="E658" s="8">
        <v>4918.2300000000005</v>
      </c>
      <c r="F658" s="8">
        <f>E658/100*$I$2*Main!$AB$2</f>
        <v>2213.2035000000001</v>
      </c>
      <c r="G658" s="12">
        <f>F658*Main!$AB$4</f>
        <v>2213.2035000000001</v>
      </c>
      <c r="H658" s="9"/>
    </row>
    <row r="659" spans="1:9" s="5" customFormat="1">
      <c r="A659" s="486">
        <v>9255262</v>
      </c>
      <c r="B659" s="489" t="s">
        <v>2946</v>
      </c>
      <c r="C659" s="7"/>
      <c r="D659" s="7">
        <v>1</v>
      </c>
      <c r="E659" s="8">
        <v>5633.97</v>
      </c>
      <c r="F659" s="8">
        <f>E659/100*$I$2*Main!$AB$2</f>
        <v>2535.2865000000002</v>
      </c>
      <c r="G659" s="12">
        <f>F659*Main!$AB$4</f>
        <v>2535.2865000000002</v>
      </c>
      <c r="H659" s="9"/>
    </row>
    <row r="660" spans="1:9" s="5" customFormat="1">
      <c r="A660" s="486">
        <v>9255263</v>
      </c>
      <c r="B660" s="489" t="s">
        <v>2947</v>
      </c>
      <c r="C660" s="7"/>
      <c r="D660" s="7">
        <v>1</v>
      </c>
      <c r="E660" s="8">
        <v>5678.97</v>
      </c>
      <c r="F660" s="8">
        <f>E660/100*$I$2*Main!$AB$2</f>
        <v>2555.5365000000002</v>
      </c>
      <c r="G660" s="12">
        <f>F660*Main!$AB$4</f>
        <v>2555.5365000000002</v>
      </c>
      <c r="H660" s="9"/>
    </row>
    <row r="661" spans="1:9" s="203" customFormat="1">
      <c r="A661" s="486">
        <v>9255264</v>
      </c>
      <c r="B661" s="489" t="s">
        <v>2948</v>
      </c>
      <c r="C661" s="7"/>
      <c r="D661" s="7">
        <v>1</v>
      </c>
      <c r="E661" s="8">
        <v>5753.97</v>
      </c>
      <c r="F661" s="200">
        <f>E661/100*$I$2*Main!$AB$2</f>
        <v>2589.2865000000002</v>
      </c>
      <c r="G661" s="201">
        <f>F661*Main!$AB$4</f>
        <v>2589.2865000000002</v>
      </c>
      <c r="H661" s="202"/>
      <c r="I661" s="5"/>
    </row>
    <row r="662" spans="1:9" s="203" customFormat="1">
      <c r="A662" s="486">
        <v>9255265</v>
      </c>
      <c r="B662" s="489" t="s">
        <v>2949</v>
      </c>
      <c r="C662" s="7"/>
      <c r="D662" s="7">
        <v>1</v>
      </c>
      <c r="E662" s="8">
        <v>5828.99</v>
      </c>
      <c r="F662" s="200">
        <f>E662/100*$I$2*Main!$AB$2</f>
        <v>2623.0454999999997</v>
      </c>
      <c r="G662" s="201">
        <f>F662*Main!$AB$4</f>
        <v>2623.0454999999997</v>
      </c>
      <c r="H662" s="202"/>
      <c r="I662" s="5"/>
    </row>
    <row r="663" spans="1:9" s="5" customFormat="1">
      <c r="A663" s="486">
        <v>9255266</v>
      </c>
      <c r="B663" s="489" t="s">
        <v>2950</v>
      </c>
      <c r="C663" s="7"/>
      <c r="D663" s="7">
        <v>1</v>
      </c>
      <c r="E663" s="8">
        <v>5903.99</v>
      </c>
      <c r="F663" s="8">
        <f>E663/100*$I$2*Main!$AB$2</f>
        <v>2656.7954999999997</v>
      </c>
      <c r="G663" s="12">
        <f>F663*Main!$AB$4</f>
        <v>2656.7954999999997</v>
      </c>
      <c r="H663" s="9"/>
    </row>
    <row r="664" spans="1:9" s="5" customFormat="1">
      <c r="A664" s="486">
        <v>9255267</v>
      </c>
      <c r="B664" s="489" t="s">
        <v>2951</v>
      </c>
      <c r="C664" s="7"/>
      <c r="D664" s="7">
        <v>1</v>
      </c>
      <c r="E664" s="8">
        <v>5979.02</v>
      </c>
      <c r="F664" s="8">
        <f>E664/100*$I$2*Main!$AB$2</f>
        <v>2690.5590000000002</v>
      </c>
      <c r="G664" s="12">
        <f>F664*Main!$AB$4</f>
        <v>2690.5590000000002</v>
      </c>
      <c r="H664" s="9"/>
    </row>
    <row r="665" spans="1:9" s="5" customFormat="1">
      <c r="A665" s="486">
        <v>9255268</v>
      </c>
      <c r="B665" s="489" t="s">
        <v>2952</v>
      </c>
      <c r="C665" s="7" t="s">
        <v>2057</v>
      </c>
      <c r="D665" s="7">
        <v>1</v>
      </c>
      <c r="E665" s="8">
        <v>6054.02</v>
      </c>
      <c r="F665" s="8">
        <f>E665/100*$I$2*Main!$AB$2</f>
        <v>2724.3090000000002</v>
      </c>
      <c r="G665" s="12">
        <f>F665*Main!$AB$4</f>
        <v>2724.3090000000002</v>
      </c>
      <c r="H665" s="9"/>
    </row>
    <row r="666" spans="1:9" s="5" customFormat="1">
      <c r="A666" s="486">
        <v>9255269</v>
      </c>
      <c r="B666" s="489" t="s">
        <v>2953</v>
      </c>
      <c r="C666" s="7" t="s">
        <v>2057</v>
      </c>
      <c r="D666" s="7">
        <v>1</v>
      </c>
      <c r="E666" s="8">
        <v>6167.1900000000005</v>
      </c>
      <c r="F666" s="8">
        <f>E666/100*$I$2*Main!$AB$2</f>
        <v>2775.2355000000002</v>
      </c>
      <c r="G666" s="12">
        <f>F666*Main!$AB$4</f>
        <v>2775.2355000000002</v>
      </c>
      <c r="H666" s="9"/>
    </row>
    <row r="667" spans="1:9" s="5" customFormat="1">
      <c r="A667" s="486">
        <v>9255270</v>
      </c>
      <c r="B667" s="489" t="s">
        <v>2954</v>
      </c>
      <c r="C667" s="7" t="s">
        <v>2057</v>
      </c>
      <c r="D667" s="7">
        <v>1</v>
      </c>
      <c r="E667" s="8">
        <v>6321</v>
      </c>
      <c r="F667" s="8">
        <f>E667/100*$I$2*Main!$AB$2</f>
        <v>2844.45</v>
      </c>
      <c r="G667" s="12">
        <f>F667*Main!$AB$4</f>
        <v>2844.45</v>
      </c>
      <c r="H667" s="9"/>
    </row>
    <row r="668" spans="1:9" s="5" customFormat="1">
      <c r="A668" s="486">
        <v>9255273</v>
      </c>
      <c r="B668" s="489" t="s">
        <v>2973</v>
      </c>
      <c r="C668" s="7"/>
      <c r="D668" s="7">
        <v>1</v>
      </c>
      <c r="E668" s="8">
        <v>8183.26</v>
      </c>
      <c r="F668" s="8">
        <f>E668/100*$I$2*Main!$AB$2</f>
        <v>3682.4670000000001</v>
      </c>
      <c r="G668" s="12">
        <f>F668*Main!$AB$4</f>
        <v>3682.4670000000001</v>
      </c>
      <c r="H668" s="9"/>
    </row>
    <row r="669" spans="1:9" s="203" customFormat="1">
      <c r="A669" s="486">
        <v>9255274</v>
      </c>
      <c r="B669" s="489" t="s">
        <v>2974</v>
      </c>
      <c r="C669" s="7"/>
      <c r="D669" s="7">
        <v>1</v>
      </c>
      <c r="E669" s="8">
        <v>8300.08</v>
      </c>
      <c r="F669" s="200">
        <f>E669/100*$I$2*Main!$AB$2</f>
        <v>3735.0360000000001</v>
      </c>
      <c r="G669" s="201">
        <f>F669*Main!$AB$4</f>
        <v>3735.0360000000001</v>
      </c>
      <c r="H669" s="202"/>
      <c r="I669" s="5"/>
    </row>
    <row r="670" spans="1:9" s="203" customFormat="1">
      <c r="A670" s="486">
        <v>9255275</v>
      </c>
      <c r="B670" s="489" t="s">
        <v>2975</v>
      </c>
      <c r="C670" s="7"/>
      <c r="D670" s="7">
        <v>1</v>
      </c>
      <c r="E670" s="8">
        <v>8416.86</v>
      </c>
      <c r="F670" s="200">
        <f>E670/100*$I$2*Main!$AB$2</f>
        <v>3787.5870000000004</v>
      </c>
      <c r="G670" s="201">
        <f>F670*Main!$AB$4</f>
        <v>3787.5870000000004</v>
      </c>
      <c r="H670" s="202"/>
      <c r="I670" s="5"/>
    </row>
    <row r="671" spans="1:9" s="5" customFormat="1">
      <c r="A671" s="486">
        <v>9255276</v>
      </c>
      <c r="B671" s="489" t="s">
        <v>2976</v>
      </c>
      <c r="C671" s="7"/>
      <c r="D671" s="7">
        <v>1</v>
      </c>
      <c r="E671" s="8">
        <v>8533.64</v>
      </c>
      <c r="F671" s="8">
        <f>E671/100*$I$2*Main!$AB$2</f>
        <v>3840.1379999999999</v>
      </c>
      <c r="G671" s="12">
        <f>F671*Main!$AB$4</f>
        <v>3840.1379999999999</v>
      </c>
      <c r="H671" s="9"/>
    </row>
    <row r="672" spans="1:9" s="5" customFormat="1">
      <c r="A672" s="486">
        <v>9255277</v>
      </c>
      <c r="B672" s="489" t="s">
        <v>2977</v>
      </c>
      <c r="C672" s="7" t="s">
        <v>2057</v>
      </c>
      <c r="D672" s="7">
        <v>1</v>
      </c>
      <c r="E672" s="8">
        <v>8650.43</v>
      </c>
      <c r="F672" s="8">
        <f>E672/100*$I$2*Main!$AB$2</f>
        <v>3892.6934999999999</v>
      </c>
      <c r="G672" s="12">
        <f>F672*Main!$AB$4</f>
        <v>3892.6934999999999</v>
      </c>
      <c r="H672" s="9"/>
    </row>
    <row r="673" spans="1:9" s="5" customFormat="1">
      <c r="A673" s="486">
        <v>9255278</v>
      </c>
      <c r="B673" s="489" t="s">
        <v>2978</v>
      </c>
      <c r="C673" s="7" t="s">
        <v>2057</v>
      </c>
      <c r="D673" s="7">
        <v>1</v>
      </c>
      <c r="E673" s="8">
        <v>8826.59</v>
      </c>
      <c r="F673" s="8">
        <f>E673/100*$I$2*Main!$AB$2</f>
        <v>3971.9655000000002</v>
      </c>
      <c r="G673" s="12">
        <f>F673*Main!$AB$4</f>
        <v>3971.9655000000002</v>
      </c>
      <c r="H673" s="9"/>
    </row>
    <row r="674" spans="1:9" s="203" customFormat="1">
      <c r="A674" s="486">
        <v>9255279</v>
      </c>
      <c r="B674" s="489" t="s">
        <v>2979</v>
      </c>
      <c r="C674" s="7" t="s">
        <v>2057</v>
      </c>
      <c r="D674" s="7">
        <v>1</v>
      </c>
      <c r="E674" s="8">
        <v>9066.11</v>
      </c>
      <c r="F674" s="200">
        <f>E674/100*$I$2*Main!$AB$2</f>
        <v>4079.7495000000004</v>
      </c>
      <c r="G674" s="201">
        <f>F674*Main!$AB$4</f>
        <v>4079.7495000000004</v>
      </c>
      <c r="H674" s="202"/>
      <c r="I674" s="5"/>
    </row>
    <row r="675" spans="1:9" s="203" customFormat="1">
      <c r="A675" s="486">
        <v>9257173</v>
      </c>
      <c r="B675" s="489" t="s">
        <v>2994</v>
      </c>
      <c r="C675" s="7"/>
      <c r="D675" s="7">
        <v>1</v>
      </c>
      <c r="E675" s="8">
        <v>5924.06</v>
      </c>
      <c r="F675" s="200">
        <f>E675/100*$I$2*Main!$AB$2</f>
        <v>2665.8270000000002</v>
      </c>
      <c r="G675" s="201">
        <f>F675*Main!$AB$4</f>
        <v>2665.8270000000002</v>
      </c>
      <c r="H675" s="202"/>
      <c r="I675" s="5"/>
    </row>
    <row r="676" spans="1:9" s="5" customFormat="1">
      <c r="A676" s="486">
        <v>9257174</v>
      </c>
      <c r="B676" s="489" t="s">
        <v>2995</v>
      </c>
      <c r="C676" s="7"/>
      <c r="D676" s="7">
        <v>1</v>
      </c>
      <c r="E676" s="8">
        <v>6002.1500000000005</v>
      </c>
      <c r="F676" s="8">
        <f>E676/100*$I$2*Main!$AB$2</f>
        <v>2700.9675000000002</v>
      </c>
      <c r="G676" s="12">
        <f>F676*Main!$AB$4</f>
        <v>2700.9675000000002</v>
      </c>
      <c r="H676" s="9"/>
    </row>
    <row r="677" spans="1:9" s="5" customFormat="1">
      <c r="A677" s="486">
        <v>9257175</v>
      </c>
      <c r="B677" s="489" t="s">
        <v>2996</v>
      </c>
      <c r="C677" s="7"/>
      <c r="D677" s="7">
        <v>1</v>
      </c>
      <c r="E677" s="8">
        <v>6080.21</v>
      </c>
      <c r="F677" s="8">
        <f>E677/100*$I$2*Main!$AB$2</f>
        <v>2736.0945000000002</v>
      </c>
      <c r="G677" s="12">
        <f>F677*Main!$AB$4</f>
        <v>2736.0945000000002</v>
      </c>
      <c r="H677" s="9"/>
    </row>
    <row r="678" spans="1:9" s="5" customFormat="1">
      <c r="A678" s="486">
        <v>9257176</v>
      </c>
      <c r="B678" s="489" t="s">
        <v>2997</v>
      </c>
      <c r="C678" s="7"/>
      <c r="D678" s="7">
        <v>1</v>
      </c>
      <c r="E678" s="8">
        <v>6158.3</v>
      </c>
      <c r="F678" s="8">
        <f>E678/100*$I$2*Main!$AB$2</f>
        <v>2771.2350000000001</v>
      </c>
      <c r="G678" s="12">
        <f>F678*Main!$AB$4</f>
        <v>2771.2350000000001</v>
      </c>
      <c r="H678" s="9"/>
    </row>
    <row r="679" spans="1:9" s="5" customFormat="1">
      <c r="A679" s="486">
        <v>9257177</v>
      </c>
      <c r="B679" s="489" t="s">
        <v>2998</v>
      </c>
      <c r="C679" s="7" t="s">
        <v>2057</v>
      </c>
      <c r="D679" s="7">
        <v>1</v>
      </c>
      <c r="E679" s="8">
        <v>6236.42</v>
      </c>
      <c r="F679" s="8">
        <f>E679/100*$I$2*Main!$AB$2</f>
        <v>2806.3890000000001</v>
      </c>
      <c r="G679" s="12">
        <f>F679*Main!$AB$4</f>
        <v>2806.3890000000001</v>
      </c>
      <c r="H679" s="9"/>
    </row>
    <row r="680" spans="1:9" s="5" customFormat="1">
      <c r="A680" s="486">
        <v>9257178</v>
      </c>
      <c r="B680" s="489" t="s">
        <v>2999</v>
      </c>
      <c r="C680" s="7" t="s">
        <v>2057</v>
      </c>
      <c r="D680" s="7">
        <v>1</v>
      </c>
      <c r="E680" s="8">
        <v>6354.21</v>
      </c>
      <c r="F680" s="8">
        <f>E680/100*$I$2*Main!$AB$2</f>
        <v>2859.3944999999999</v>
      </c>
      <c r="G680" s="12">
        <f>F680*Main!$AB$4</f>
        <v>2859.3944999999999</v>
      </c>
      <c r="H680" s="9"/>
    </row>
    <row r="681" spans="1:9" s="5" customFormat="1">
      <c r="A681" s="486">
        <v>9257179</v>
      </c>
      <c r="B681" s="489" t="s">
        <v>3000</v>
      </c>
      <c r="C681" s="7" t="s">
        <v>2057</v>
      </c>
      <c r="D681" s="7">
        <v>1</v>
      </c>
      <c r="E681" s="8">
        <v>6514.34</v>
      </c>
      <c r="F681" s="8">
        <f>E681/100*$I$2*Main!$AB$2</f>
        <v>2931.453</v>
      </c>
      <c r="G681" s="12">
        <f>F681*Main!$AB$4</f>
        <v>2931.453</v>
      </c>
      <c r="H681" s="9"/>
    </row>
    <row r="682" spans="1:9" s="203" customFormat="1">
      <c r="A682" s="486">
        <v>9255280</v>
      </c>
      <c r="B682" s="489" t="s">
        <v>2890</v>
      </c>
      <c r="C682" s="7" t="s">
        <v>2057</v>
      </c>
      <c r="D682" s="7">
        <v>1</v>
      </c>
      <c r="E682" s="8">
        <v>3739.73</v>
      </c>
      <c r="F682" s="200">
        <f>E682/100*$I$2*Main!$AB$2</f>
        <v>1682.8785</v>
      </c>
      <c r="G682" s="201">
        <f>F682*Main!$AB$4</f>
        <v>1682.8785</v>
      </c>
      <c r="H682" s="202"/>
      <c r="I682" s="5"/>
    </row>
    <row r="683" spans="1:9" s="203" customFormat="1">
      <c r="A683" s="486">
        <v>9255281</v>
      </c>
      <c r="B683" s="489" t="s">
        <v>2891</v>
      </c>
      <c r="C683" s="7"/>
      <c r="D683" s="7">
        <v>1</v>
      </c>
      <c r="E683" s="8">
        <v>3786.03</v>
      </c>
      <c r="F683" s="200">
        <f>E683/100*$I$2*Main!$AB$2</f>
        <v>1703.7135000000001</v>
      </c>
      <c r="G683" s="201">
        <f>F683*Main!$AB$4</f>
        <v>1703.7135000000001</v>
      </c>
      <c r="H683" s="202"/>
      <c r="I683" s="5"/>
    </row>
    <row r="684" spans="1:9" s="5" customFormat="1">
      <c r="A684" s="486">
        <v>9255282</v>
      </c>
      <c r="B684" s="489" t="s">
        <v>2892</v>
      </c>
      <c r="C684" s="7"/>
      <c r="D684" s="7">
        <v>1</v>
      </c>
      <c r="E684" s="8">
        <v>3832.2900000000004</v>
      </c>
      <c r="F684" s="8">
        <f>E684/100*$I$2*Main!$AB$2</f>
        <v>1724.5305000000003</v>
      </c>
      <c r="G684" s="12">
        <f>F684*Main!$AB$4</f>
        <v>1724.5305000000003</v>
      </c>
      <c r="H684" s="9"/>
    </row>
    <row r="685" spans="1:9" s="5" customFormat="1">
      <c r="A685" s="486">
        <v>9255283</v>
      </c>
      <c r="B685" s="489" t="s">
        <v>2893</v>
      </c>
      <c r="C685" s="7" t="s">
        <v>2057</v>
      </c>
      <c r="D685" s="7">
        <v>1</v>
      </c>
      <c r="E685" s="8">
        <v>3878.61</v>
      </c>
      <c r="F685" s="8">
        <f>E685/100*$I$2*Main!$AB$2</f>
        <v>1745.3745000000001</v>
      </c>
      <c r="G685" s="12">
        <f>F685*Main!$AB$4</f>
        <v>1745.3745000000001</v>
      </c>
      <c r="H685" s="9"/>
    </row>
    <row r="686" spans="1:9" s="5" customFormat="1">
      <c r="A686" s="486">
        <v>9255284</v>
      </c>
      <c r="B686" s="489" t="s">
        <v>2907</v>
      </c>
      <c r="C686" s="7"/>
      <c r="D686" s="7">
        <v>1</v>
      </c>
      <c r="E686" s="8">
        <v>3737.19</v>
      </c>
      <c r="F686" s="8">
        <f>E686/100*$I$2*Main!$AB$2</f>
        <v>1681.7355000000002</v>
      </c>
      <c r="G686" s="12">
        <f>F686*Main!$AB$4</f>
        <v>1681.7355000000002</v>
      </c>
      <c r="H686" s="9"/>
    </row>
    <row r="687" spans="1:9" s="5" customFormat="1">
      <c r="A687" s="486">
        <v>9255285</v>
      </c>
      <c r="B687" s="489" t="s">
        <v>2908</v>
      </c>
      <c r="C687" s="7"/>
      <c r="D687" s="7">
        <v>1</v>
      </c>
      <c r="E687" s="8">
        <v>3764.96</v>
      </c>
      <c r="F687" s="8">
        <f>E687/100*$I$2*Main!$AB$2</f>
        <v>1694.232</v>
      </c>
      <c r="G687" s="12">
        <f>F687*Main!$AB$4</f>
        <v>1694.232</v>
      </c>
      <c r="H687" s="9"/>
    </row>
    <row r="688" spans="1:9" s="5" customFormat="1">
      <c r="A688" s="486">
        <v>9255286</v>
      </c>
      <c r="B688" s="489" t="s">
        <v>2909</v>
      </c>
      <c r="C688" s="7"/>
      <c r="D688" s="7">
        <v>1</v>
      </c>
      <c r="E688" s="8">
        <v>3811.26</v>
      </c>
      <c r="F688" s="8">
        <f>E688/100*$I$2*Main!$AB$2</f>
        <v>1715.067</v>
      </c>
      <c r="G688" s="12">
        <f>F688*Main!$AB$4</f>
        <v>1715.067</v>
      </c>
      <c r="H688" s="9"/>
    </row>
    <row r="689" spans="1:9" s="5" customFormat="1">
      <c r="A689" s="486">
        <v>9255287</v>
      </c>
      <c r="B689" s="489" t="s">
        <v>2910</v>
      </c>
      <c r="C689" s="7"/>
      <c r="D689" s="7">
        <v>1</v>
      </c>
      <c r="E689" s="8">
        <v>3857.5400000000004</v>
      </c>
      <c r="F689" s="8">
        <f>E689/100*$I$2*Main!$AB$2</f>
        <v>1735.893</v>
      </c>
      <c r="G689" s="12">
        <f>F689*Main!$AB$4</f>
        <v>1735.893</v>
      </c>
      <c r="H689" s="9"/>
    </row>
    <row r="690" spans="1:9" s="203" customFormat="1">
      <c r="A690" s="486">
        <v>9255288</v>
      </c>
      <c r="B690" s="489" t="s">
        <v>2911</v>
      </c>
      <c r="C690" s="7"/>
      <c r="D690" s="7">
        <v>1</v>
      </c>
      <c r="E690" s="8">
        <v>3903.82</v>
      </c>
      <c r="F690" s="200">
        <f>E690/100*$I$2*Main!$AB$2</f>
        <v>1756.7190000000001</v>
      </c>
      <c r="G690" s="201">
        <f>F690*Main!$AB$4</f>
        <v>1756.7190000000001</v>
      </c>
      <c r="H690" s="202"/>
      <c r="I690" s="5"/>
    </row>
    <row r="691" spans="1:9" s="203" customFormat="1">
      <c r="A691" s="486">
        <v>9255289</v>
      </c>
      <c r="B691" s="489" t="s">
        <v>2912</v>
      </c>
      <c r="C691" s="7"/>
      <c r="D691" s="7">
        <v>1</v>
      </c>
      <c r="E691" s="8">
        <v>3950.1400000000003</v>
      </c>
      <c r="F691" s="200">
        <f>E691/100*$I$2*Main!$AB$2</f>
        <v>1777.5630000000001</v>
      </c>
      <c r="G691" s="201">
        <f>F691*Main!$AB$4</f>
        <v>1777.5630000000001</v>
      </c>
      <c r="H691" s="202"/>
      <c r="I691" s="5"/>
    </row>
    <row r="692" spans="1:9" s="5" customFormat="1">
      <c r="A692" s="486">
        <v>9255290</v>
      </c>
      <c r="B692" s="489" t="s">
        <v>2913</v>
      </c>
      <c r="C692" s="7" t="s">
        <v>2057</v>
      </c>
      <c r="D692" s="7">
        <v>1</v>
      </c>
      <c r="E692" s="8">
        <v>3996.4</v>
      </c>
      <c r="F692" s="8">
        <f>E692/100*$I$2*Main!$AB$2</f>
        <v>1798.3799999999999</v>
      </c>
      <c r="G692" s="12">
        <f>F692*Main!$AB$4</f>
        <v>1798.3799999999999</v>
      </c>
      <c r="H692" s="9"/>
    </row>
    <row r="693" spans="1:9" s="5" customFormat="1">
      <c r="A693" s="486">
        <v>9255291</v>
      </c>
      <c r="B693" s="489" t="s">
        <v>2914</v>
      </c>
      <c r="C693" s="7" t="s">
        <v>2057</v>
      </c>
      <c r="D693" s="7">
        <v>1</v>
      </c>
      <c r="E693" s="8">
        <v>4066.25</v>
      </c>
      <c r="F693" s="8">
        <f>E693/100*$I$2*Main!$AB$2</f>
        <v>1829.8125</v>
      </c>
      <c r="G693" s="12">
        <f>F693*Main!$AB$4</f>
        <v>1829.8125</v>
      </c>
      <c r="H693" s="9"/>
    </row>
    <row r="694" spans="1:9" s="5" customFormat="1">
      <c r="A694" s="486">
        <v>9255292</v>
      </c>
      <c r="B694" s="489" t="s">
        <v>2915</v>
      </c>
      <c r="C694" s="7" t="s">
        <v>2057</v>
      </c>
      <c r="D694" s="7">
        <v>1</v>
      </c>
      <c r="E694" s="8">
        <v>4161.16</v>
      </c>
      <c r="F694" s="8">
        <f>E694/100*$I$2*Main!$AB$2</f>
        <v>1872.5219999999997</v>
      </c>
      <c r="G694" s="12">
        <f>F694*Main!$AB$4</f>
        <v>1872.5219999999997</v>
      </c>
      <c r="H694" s="9"/>
    </row>
    <row r="695" spans="1:9" s="5" customFormat="1">
      <c r="A695" s="486">
        <v>9255294</v>
      </c>
      <c r="B695" s="489" t="s">
        <v>2932</v>
      </c>
      <c r="C695" s="7"/>
      <c r="D695" s="7">
        <v>1</v>
      </c>
      <c r="E695" s="8">
        <v>4538.38</v>
      </c>
      <c r="F695" s="8">
        <f>E695/100*$I$2*Main!$AB$2</f>
        <v>2042.271</v>
      </c>
      <c r="G695" s="12">
        <f>F695*Main!$AB$4</f>
        <v>2042.271</v>
      </c>
      <c r="H695" s="9"/>
    </row>
    <row r="696" spans="1:9" s="5" customFormat="1">
      <c r="A696" s="486">
        <v>9255295</v>
      </c>
      <c r="B696" s="489" t="s">
        <v>2933</v>
      </c>
      <c r="C696" s="7"/>
      <c r="D696" s="7">
        <v>1</v>
      </c>
      <c r="E696" s="8">
        <v>4596.75</v>
      </c>
      <c r="F696" s="8">
        <f>E696/100*$I$2*Main!$AB$2</f>
        <v>2068.5374999999999</v>
      </c>
      <c r="G696" s="12">
        <f>F696*Main!$AB$4</f>
        <v>2068.5374999999999</v>
      </c>
      <c r="H696" s="9"/>
    </row>
    <row r="697" spans="1:9" s="5" customFormat="1">
      <c r="A697" s="486">
        <v>9255296</v>
      </c>
      <c r="B697" s="489" t="s">
        <v>2934</v>
      </c>
      <c r="C697" s="7"/>
      <c r="D697" s="7">
        <v>1</v>
      </c>
      <c r="E697" s="8">
        <v>4655.09</v>
      </c>
      <c r="F697" s="8">
        <f>E697/100*$I$2*Main!$AB$2</f>
        <v>2094.7905000000001</v>
      </c>
      <c r="G697" s="12">
        <f>F697*Main!$AB$4</f>
        <v>2094.7905000000001</v>
      </c>
      <c r="H697" s="9"/>
    </row>
    <row r="698" spans="1:9" s="5" customFormat="1">
      <c r="A698" s="486">
        <v>9255297</v>
      </c>
      <c r="B698" s="489" t="s">
        <v>2935</v>
      </c>
      <c r="C698" s="7"/>
      <c r="D698" s="7">
        <v>1</v>
      </c>
      <c r="E698" s="8">
        <v>4713.46</v>
      </c>
      <c r="F698" s="8">
        <f>E698/100*$I$2*Main!$AB$2</f>
        <v>2121.0569999999998</v>
      </c>
      <c r="G698" s="12">
        <f>F698*Main!$AB$4</f>
        <v>2121.0569999999998</v>
      </c>
      <c r="H698" s="9"/>
    </row>
    <row r="699" spans="1:9" s="5" customFormat="1">
      <c r="A699" s="486">
        <v>9255298</v>
      </c>
      <c r="B699" s="489" t="s">
        <v>2936</v>
      </c>
      <c r="C699" s="7"/>
      <c r="D699" s="7">
        <v>1</v>
      </c>
      <c r="E699" s="8">
        <v>4771.8</v>
      </c>
      <c r="F699" s="8">
        <f>E699/100*$I$2*Main!$AB$2</f>
        <v>2147.31</v>
      </c>
      <c r="G699" s="12">
        <f>F699*Main!$AB$4</f>
        <v>2147.31</v>
      </c>
      <c r="H699" s="9"/>
    </row>
    <row r="700" spans="1:9" s="203" customFormat="1">
      <c r="A700" s="486">
        <v>9255299</v>
      </c>
      <c r="B700" s="489" t="s">
        <v>2937</v>
      </c>
      <c r="C700" s="7" t="s">
        <v>2057</v>
      </c>
      <c r="D700" s="7">
        <v>1</v>
      </c>
      <c r="E700" s="8">
        <v>4830.1500000000005</v>
      </c>
      <c r="F700" s="200">
        <f>E700/100*$I$2*Main!$AB$2</f>
        <v>2173.5675000000001</v>
      </c>
      <c r="G700" s="201">
        <f>F700*Main!$AB$4</f>
        <v>2173.5675000000001</v>
      </c>
      <c r="H700" s="202"/>
      <c r="I700" s="5"/>
    </row>
    <row r="701" spans="1:9" s="203" customFormat="1">
      <c r="A701" s="486">
        <v>9255300</v>
      </c>
      <c r="B701" s="489" t="s">
        <v>2938</v>
      </c>
      <c r="C701" s="7" t="s">
        <v>2057</v>
      </c>
      <c r="D701" s="7">
        <v>1</v>
      </c>
      <c r="E701" s="8">
        <v>4918.2300000000005</v>
      </c>
      <c r="F701" s="200">
        <f>E701/100*$I$2*Main!$AB$2</f>
        <v>2213.2035000000001</v>
      </c>
      <c r="G701" s="201">
        <f>F701*Main!$AB$4</f>
        <v>2213.2035000000001</v>
      </c>
      <c r="H701" s="202"/>
      <c r="I701" s="5"/>
    </row>
    <row r="702" spans="1:9" s="5" customFormat="1">
      <c r="A702" s="486">
        <v>9255302</v>
      </c>
      <c r="B702" s="489" t="s">
        <v>2955</v>
      </c>
      <c r="C702" s="7"/>
      <c r="D702" s="7">
        <v>1</v>
      </c>
      <c r="E702" s="8">
        <v>5633.97</v>
      </c>
      <c r="F702" s="8">
        <f>E702/100*$I$2*Main!$AB$2</f>
        <v>2535.2865000000002</v>
      </c>
      <c r="G702" s="12">
        <f>F702*Main!$AB$4</f>
        <v>2535.2865000000002</v>
      </c>
      <c r="H702" s="9"/>
    </row>
    <row r="703" spans="1:9" s="5" customFormat="1">
      <c r="A703" s="486">
        <v>9255303</v>
      </c>
      <c r="B703" s="489" t="s">
        <v>2956</v>
      </c>
      <c r="C703" s="7"/>
      <c r="D703" s="7">
        <v>1</v>
      </c>
      <c r="E703" s="8">
        <v>5678.97</v>
      </c>
      <c r="F703" s="8">
        <f>E703/100*$I$2*Main!$AB$2</f>
        <v>2555.5365000000002</v>
      </c>
      <c r="G703" s="12">
        <f>F703*Main!$AB$4</f>
        <v>2555.5365000000002</v>
      </c>
      <c r="H703" s="9"/>
    </row>
    <row r="704" spans="1:9" s="5" customFormat="1">
      <c r="A704" s="486">
        <v>9255304</v>
      </c>
      <c r="B704" s="489" t="s">
        <v>2957</v>
      </c>
      <c r="C704" s="7"/>
      <c r="D704" s="7">
        <v>1</v>
      </c>
      <c r="E704" s="8">
        <v>5753.97</v>
      </c>
      <c r="F704" s="8">
        <f>E704/100*$I$2*Main!$AB$2</f>
        <v>2589.2865000000002</v>
      </c>
      <c r="G704" s="12">
        <f>F704*Main!$AB$4</f>
        <v>2589.2865000000002</v>
      </c>
      <c r="H704" s="9"/>
    </row>
    <row r="705" spans="1:9" s="5" customFormat="1">
      <c r="A705" s="486">
        <v>9255305</v>
      </c>
      <c r="B705" s="489" t="s">
        <v>2958</v>
      </c>
      <c r="C705" s="7"/>
      <c r="D705" s="7">
        <v>1</v>
      </c>
      <c r="E705" s="8">
        <v>5828.99</v>
      </c>
      <c r="F705" s="8">
        <f>E705/100*$I$2*Main!$AB$2</f>
        <v>2623.0454999999997</v>
      </c>
      <c r="G705" s="12">
        <f>F705*Main!$AB$4</f>
        <v>2623.0454999999997</v>
      </c>
      <c r="H705" s="9"/>
    </row>
    <row r="706" spans="1:9" s="5" customFormat="1">
      <c r="A706" s="486">
        <v>9255306</v>
      </c>
      <c r="B706" s="489" t="s">
        <v>2959</v>
      </c>
      <c r="C706" s="7"/>
      <c r="D706" s="7">
        <v>1</v>
      </c>
      <c r="E706" s="8">
        <v>5903.99</v>
      </c>
      <c r="F706" s="8">
        <f>E706/100*$I$2*Main!$AB$2</f>
        <v>2656.7954999999997</v>
      </c>
      <c r="G706" s="12">
        <f>F706*Main!$AB$4</f>
        <v>2656.7954999999997</v>
      </c>
      <c r="H706" s="9"/>
    </row>
    <row r="707" spans="1:9" s="5" customFormat="1">
      <c r="A707" s="486">
        <v>9255307</v>
      </c>
      <c r="B707" s="489" t="s">
        <v>2960</v>
      </c>
      <c r="C707" s="7"/>
      <c r="D707" s="7">
        <v>1</v>
      </c>
      <c r="E707" s="8">
        <v>5979.02</v>
      </c>
      <c r="F707" s="8">
        <f>E707/100*$I$2*Main!$AB$2</f>
        <v>2690.5590000000002</v>
      </c>
      <c r="G707" s="12">
        <f>F707*Main!$AB$4</f>
        <v>2690.5590000000002</v>
      </c>
      <c r="H707" s="9"/>
    </row>
    <row r="708" spans="1:9" s="203" customFormat="1">
      <c r="A708" s="486">
        <v>9255308</v>
      </c>
      <c r="B708" s="489" t="s">
        <v>2961</v>
      </c>
      <c r="C708" s="7" t="s">
        <v>2057</v>
      </c>
      <c r="D708" s="7">
        <v>1</v>
      </c>
      <c r="E708" s="8">
        <v>6054.02</v>
      </c>
      <c r="F708" s="200">
        <f>E708/100*$I$2*Main!$AB$2</f>
        <v>2724.3090000000002</v>
      </c>
      <c r="G708" s="201">
        <f>F708*Main!$AB$4</f>
        <v>2724.3090000000002</v>
      </c>
      <c r="H708" s="202"/>
      <c r="I708" s="5"/>
    </row>
    <row r="709" spans="1:9" s="203" customFormat="1">
      <c r="A709" s="486">
        <v>9255309</v>
      </c>
      <c r="B709" s="489" t="s">
        <v>2962</v>
      </c>
      <c r="C709" s="7" t="s">
        <v>2057</v>
      </c>
      <c r="D709" s="7">
        <v>1</v>
      </c>
      <c r="E709" s="8">
        <v>6167.1900000000005</v>
      </c>
      <c r="F709" s="200">
        <f>E709/100*$I$2*Main!$AB$2</f>
        <v>2775.2355000000002</v>
      </c>
      <c r="G709" s="201">
        <f>F709*Main!$AB$4</f>
        <v>2775.2355000000002</v>
      </c>
      <c r="H709" s="202"/>
      <c r="I709" s="5"/>
    </row>
    <row r="710" spans="1:9" s="5" customFormat="1">
      <c r="A710" s="486">
        <v>9255310</v>
      </c>
      <c r="B710" s="489" t="s">
        <v>2963</v>
      </c>
      <c r="C710" s="7" t="s">
        <v>2057</v>
      </c>
      <c r="D710" s="7">
        <v>1</v>
      </c>
      <c r="E710" s="8">
        <v>6321</v>
      </c>
      <c r="F710" s="8">
        <f>E710/100*$I$2*Main!$AB$2</f>
        <v>2844.45</v>
      </c>
      <c r="G710" s="12">
        <f>F710*Main!$AB$4</f>
        <v>2844.45</v>
      </c>
      <c r="H710" s="9"/>
    </row>
    <row r="711" spans="1:9" s="5" customFormat="1">
      <c r="A711" s="486">
        <v>9255313</v>
      </c>
      <c r="B711" s="489" t="s">
        <v>2980</v>
      </c>
      <c r="C711" s="7"/>
      <c r="D711" s="7">
        <v>1</v>
      </c>
      <c r="E711" s="8">
        <v>8183.26</v>
      </c>
      <c r="F711" s="8">
        <f>E711/100*$I$2*Main!$AB$2</f>
        <v>3682.4670000000001</v>
      </c>
      <c r="G711" s="12">
        <f>F711*Main!$AB$4</f>
        <v>3682.4670000000001</v>
      </c>
      <c r="H711" s="9"/>
    </row>
    <row r="712" spans="1:9" s="5" customFormat="1">
      <c r="A712" s="486">
        <v>9255314</v>
      </c>
      <c r="B712" s="489" t="s">
        <v>2981</v>
      </c>
      <c r="C712" s="7"/>
      <c r="D712" s="7">
        <v>1</v>
      </c>
      <c r="E712" s="8">
        <v>8300.08</v>
      </c>
      <c r="F712" s="8">
        <f>E712/100*$I$2*Main!$AB$2</f>
        <v>3735.0360000000001</v>
      </c>
      <c r="G712" s="12">
        <f>F712*Main!$AB$4</f>
        <v>3735.0360000000001</v>
      </c>
      <c r="H712" s="9"/>
    </row>
    <row r="713" spans="1:9" s="5" customFormat="1">
      <c r="A713" s="486">
        <v>9255315</v>
      </c>
      <c r="B713" s="489" t="s">
        <v>2982</v>
      </c>
      <c r="C713" s="7"/>
      <c r="D713" s="7">
        <v>1</v>
      </c>
      <c r="E713" s="8">
        <v>8416.86</v>
      </c>
      <c r="F713" s="8">
        <f>E713/100*$I$2*Main!$AB$2</f>
        <v>3787.5870000000004</v>
      </c>
      <c r="G713" s="12">
        <f>F713*Main!$AB$4</f>
        <v>3787.5870000000004</v>
      </c>
      <c r="H713" s="9"/>
    </row>
    <row r="714" spans="1:9" s="5" customFormat="1">
      <c r="A714" s="486">
        <v>9255316</v>
      </c>
      <c r="B714" s="489" t="s">
        <v>2983</v>
      </c>
      <c r="C714" s="7"/>
      <c r="D714" s="7">
        <v>1</v>
      </c>
      <c r="E714" s="8">
        <v>8533.64</v>
      </c>
      <c r="F714" s="8">
        <f>E714/100*$I$2*Main!$AB$2</f>
        <v>3840.1379999999999</v>
      </c>
      <c r="G714" s="12">
        <f>F714*Main!$AB$4</f>
        <v>3840.1379999999999</v>
      </c>
      <c r="H714" s="9"/>
    </row>
    <row r="715" spans="1:9" s="5" customFormat="1">
      <c r="A715" s="486">
        <v>9255317</v>
      </c>
      <c r="B715" s="489" t="s">
        <v>2984</v>
      </c>
      <c r="C715" s="7" t="s">
        <v>2057</v>
      </c>
      <c r="D715" s="7">
        <v>1</v>
      </c>
      <c r="E715" s="8">
        <v>8650.43</v>
      </c>
      <c r="F715" s="8">
        <f>E715/100*$I$2*Main!$AB$2</f>
        <v>3892.6934999999999</v>
      </c>
      <c r="G715" s="12">
        <f>F715*Main!$AB$4</f>
        <v>3892.6934999999999</v>
      </c>
      <c r="H715" s="9"/>
    </row>
    <row r="716" spans="1:9" s="5" customFormat="1">
      <c r="A716" s="486">
        <v>9255318</v>
      </c>
      <c r="B716" s="489" t="s">
        <v>2985</v>
      </c>
      <c r="C716" s="7" t="s">
        <v>2057</v>
      </c>
      <c r="D716" s="7">
        <v>1</v>
      </c>
      <c r="E716" s="8">
        <v>8826.59</v>
      </c>
      <c r="F716" s="8">
        <f>E716/100*$I$2*Main!$AB$2</f>
        <v>3971.9655000000002</v>
      </c>
      <c r="G716" s="12">
        <f>F716*Main!$AB$4</f>
        <v>3971.9655000000002</v>
      </c>
      <c r="H716" s="9"/>
    </row>
    <row r="717" spans="1:9" s="5" customFormat="1">
      <c r="A717" s="486">
        <v>9255319</v>
      </c>
      <c r="B717" s="489" t="s">
        <v>2986</v>
      </c>
      <c r="C717" s="7" t="s">
        <v>2057</v>
      </c>
      <c r="D717" s="7">
        <v>1</v>
      </c>
      <c r="E717" s="8">
        <v>9066.11</v>
      </c>
      <c r="F717" s="8">
        <f>E717/100*$I$2*Main!$AB$2</f>
        <v>4079.7495000000004</v>
      </c>
      <c r="G717" s="12">
        <f>F717*Main!$AB$4</f>
        <v>4079.7495000000004</v>
      </c>
      <c r="H717" s="9"/>
    </row>
    <row r="718" spans="1:9" s="5" customFormat="1">
      <c r="A718" s="486">
        <v>9257180</v>
      </c>
      <c r="B718" s="489" t="s">
        <v>3001</v>
      </c>
      <c r="C718" s="7"/>
      <c r="D718" s="7">
        <v>1</v>
      </c>
      <c r="E718" s="8">
        <v>5924.06</v>
      </c>
      <c r="F718" s="8">
        <f>E718/100*$I$2*Main!$AB$2</f>
        <v>2665.8270000000002</v>
      </c>
      <c r="G718" s="12">
        <f>F718*Main!$AB$4</f>
        <v>2665.8270000000002</v>
      </c>
      <c r="H718" s="9"/>
    </row>
    <row r="719" spans="1:9" s="5" customFormat="1">
      <c r="A719" s="486">
        <v>9257181</v>
      </c>
      <c r="B719" s="489" t="s">
        <v>3002</v>
      </c>
      <c r="C719" s="7"/>
      <c r="D719" s="7">
        <v>1</v>
      </c>
      <c r="E719" s="8">
        <v>6002.1500000000005</v>
      </c>
      <c r="F719" s="8">
        <f>E719/100*$I$2*Main!$AB$2</f>
        <v>2700.9675000000002</v>
      </c>
      <c r="G719" s="12">
        <f>F719*Main!$AB$4</f>
        <v>2700.9675000000002</v>
      </c>
      <c r="H719" s="9"/>
    </row>
    <row r="720" spans="1:9" s="5" customFormat="1">
      <c r="A720" s="486">
        <v>9257182</v>
      </c>
      <c r="B720" s="489" t="s">
        <v>3003</v>
      </c>
      <c r="C720" s="7"/>
      <c r="D720" s="7">
        <v>1</v>
      </c>
      <c r="E720" s="8">
        <v>6080.21</v>
      </c>
      <c r="F720" s="8">
        <f>E720/100*$I$2*Main!$AB$2</f>
        <v>2736.0945000000002</v>
      </c>
      <c r="G720" s="12">
        <f>F720*Main!$AB$4</f>
        <v>2736.0945000000002</v>
      </c>
      <c r="H720" s="9"/>
    </row>
    <row r="721" spans="1:9" s="5" customFormat="1">
      <c r="A721" s="486">
        <v>9257183</v>
      </c>
      <c r="B721" s="489" t="s">
        <v>3004</v>
      </c>
      <c r="C721" s="7"/>
      <c r="D721" s="7">
        <v>1</v>
      </c>
      <c r="E721" s="8">
        <v>6158.3</v>
      </c>
      <c r="F721" s="8">
        <f>E721/100*$I$2*Main!$AB$2</f>
        <v>2771.2350000000001</v>
      </c>
      <c r="G721" s="12">
        <f>F721*Main!$AB$4</f>
        <v>2771.2350000000001</v>
      </c>
      <c r="H721" s="9"/>
    </row>
    <row r="722" spans="1:9" s="5" customFormat="1">
      <c r="A722" s="486">
        <v>9257184</v>
      </c>
      <c r="B722" s="489" t="s">
        <v>3005</v>
      </c>
      <c r="C722" s="7" t="s">
        <v>2057</v>
      </c>
      <c r="D722" s="7">
        <v>1</v>
      </c>
      <c r="E722" s="8">
        <v>6236.42</v>
      </c>
      <c r="F722" s="8">
        <f>E722/100*$I$2*Main!$AB$2</f>
        <v>2806.3890000000001</v>
      </c>
      <c r="G722" s="12">
        <f>F722*Main!$AB$4</f>
        <v>2806.3890000000001</v>
      </c>
      <c r="H722" s="9"/>
    </row>
    <row r="723" spans="1:9" s="203" customFormat="1">
      <c r="A723" s="486">
        <v>9257185</v>
      </c>
      <c r="B723" s="489" t="s">
        <v>3006</v>
      </c>
      <c r="C723" s="7" t="s">
        <v>2057</v>
      </c>
      <c r="D723" s="7">
        <v>1</v>
      </c>
      <c r="E723" s="8">
        <v>6354.21</v>
      </c>
      <c r="F723" s="200">
        <f>E723/100*$I$2*Main!$AB$2</f>
        <v>2859.3944999999999</v>
      </c>
      <c r="G723" s="201">
        <f>F723*Main!$AB$4</f>
        <v>2859.3944999999999</v>
      </c>
      <c r="H723" s="202"/>
      <c r="I723" s="5"/>
    </row>
    <row r="724" spans="1:9" s="203" customFormat="1">
      <c r="A724" s="486">
        <v>9257186</v>
      </c>
      <c r="B724" s="489" t="s">
        <v>3007</v>
      </c>
      <c r="C724" s="7" t="s">
        <v>2057</v>
      </c>
      <c r="D724" s="7">
        <v>1</v>
      </c>
      <c r="E724" s="8">
        <v>6514.34</v>
      </c>
      <c r="F724" s="200">
        <f>E724/100*$I$2*Main!$AB$2</f>
        <v>2931.453</v>
      </c>
      <c r="G724" s="201">
        <f>F724*Main!$AB$4</f>
        <v>2931.453</v>
      </c>
      <c r="H724" s="202"/>
      <c r="I724" s="5"/>
    </row>
    <row r="725" spans="1:9" s="5" customFormat="1">
      <c r="A725" s="486">
        <v>9255320</v>
      </c>
      <c r="B725" s="489" t="s">
        <v>2894</v>
      </c>
      <c r="C725" s="7" t="s">
        <v>2057</v>
      </c>
      <c r="D725" s="7">
        <v>1</v>
      </c>
      <c r="E725" s="8">
        <v>3739.73</v>
      </c>
      <c r="F725" s="8">
        <f>E725/100*$I$2*Main!$AB$2</f>
        <v>1682.8785</v>
      </c>
      <c r="G725" s="12">
        <f>F725*Main!$AB$4</f>
        <v>1682.8785</v>
      </c>
      <c r="H725" s="9"/>
    </row>
    <row r="726" spans="1:9" s="5" customFormat="1">
      <c r="A726" s="486">
        <v>9255321</v>
      </c>
      <c r="B726" s="489" t="s">
        <v>2895</v>
      </c>
      <c r="C726" s="7"/>
      <c r="D726" s="7">
        <v>1</v>
      </c>
      <c r="E726" s="8">
        <v>3786.03</v>
      </c>
      <c r="F726" s="8">
        <f>E726/100*$I$2*Main!$AB$2</f>
        <v>1703.7135000000001</v>
      </c>
      <c r="G726" s="12">
        <f>F726*Main!$AB$4</f>
        <v>1703.7135000000001</v>
      </c>
      <c r="H726" s="9"/>
    </row>
    <row r="727" spans="1:9" s="5" customFormat="1">
      <c r="A727" s="486">
        <v>9255322</v>
      </c>
      <c r="B727" s="489" t="s">
        <v>2896</v>
      </c>
      <c r="C727" s="7"/>
      <c r="D727" s="7">
        <v>1</v>
      </c>
      <c r="E727" s="8">
        <v>3832.2900000000004</v>
      </c>
      <c r="F727" s="8">
        <f>E727/100*$I$2*Main!$AB$2</f>
        <v>1724.5305000000003</v>
      </c>
      <c r="G727" s="12">
        <f>F727*Main!$AB$4</f>
        <v>1724.5305000000003</v>
      </c>
      <c r="H727" s="9"/>
    </row>
    <row r="728" spans="1:9" s="203" customFormat="1">
      <c r="A728" s="486">
        <v>9255323</v>
      </c>
      <c r="B728" s="489" t="s">
        <v>2897</v>
      </c>
      <c r="C728" s="7" t="s">
        <v>2057</v>
      </c>
      <c r="D728" s="7">
        <v>1</v>
      </c>
      <c r="E728" s="8">
        <v>3878.61</v>
      </c>
      <c r="F728" s="200">
        <f>E728/100*$I$2*Main!$AB$2</f>
        <v>1745.3745000000001</v>
      </c>
      <c r="G728" s="201">
        <f>F728*Main!$AB$4</f>
        <v>1745.3745000000001</v>
      </c>
      <c r="H728" s="202"/>
      <c r="I728" s="5"/>
    </row>
    <row r="729" spans="1:9" s="203" customFormat="1">
      <c r="A729" s="486">
        <v>9255324</v>
      </c>
      <c r="B729" s="489" t="s">
        <v>2916</v>
      </c>
      <c r="C729" s="7"/>
      <c r="D729" s="7">
        <v>1</v>
      </c>
      <c r="E729" s="8">
        <v>3737.19</v>
      </c>
      <c r="F729" s="200">
        <f>E729/100*$I$2*Main!$AB$2</f>
        <v>1681.7355000000002</v>
      </c>
      <c r="G729" s="201">
        <f>F729*Main!$AB$4</f>
        <v>1681.7355000000002</v>
      </c>
      <c r="H729" s="202"/>
      <c r="I729" s="5"/>
    </row>
    <row r="730" spans="1:9" s="5" customFormat="1">
      <c r="A730" s="486">
        <v>9255325</v>
      </c>
      <c r="B730" s="489" t="s">
        <v>2917</v>
      </c>
      <c r="C730" s="7"/>
      <c r="D730" s="7">
        <v>1</v>
      </c>
      <c r="E730" s="8">
        <v>3764.96</v>
      </c>
      <c r="F730" s="8">
        <f>E730/100*$I$2*Main!$AB$2</f>
        <v>1694.232</v>
      </c>
      <c r="G730" s="12">
        <f>F730*Main!$AB$4</f>
        <v>1694.232</v>
      </c>
      <c r="H730" s="9"/>
    </row>
    <row r="731" spans="1:9" s="5" customFormat="1">
      <c r="A731" s="486">
        <v>9255326</v>
      </c>
      <c r="B731" s="489" t="s">
        <v>2918</v>
      </c>
      <c r="C731" s="7"/>
      <c r="D731" s="7">
        <v>1</v>
      </c>
      <c r="E731" s="8">
        <v>3811.26</v>
      </c>
      <c r="F731" s="8">
        <f>E731/100*$I$2*Main!$AB$2</f>
        <v>1715.067</v>
      </c>
      <c r="G731" s="12">
        <f>F731*Main!$AB$4</f>
        <v>1715.067</v>
      </c>
      <c r="H731" s="9"/>
    </row>
    <row r="732" spans="1:9" s="5" customFormat="1">
      <c r="A732" s="486">
        <v>9255327</v>
      </c>
      <c r="B732" s="489" t="s">
        <v>2919</v>
      </c>
      <c r="C732" s="7"/>
      <c r="D732" s="7">
        <v>1</v>
      </c>
      <c r="E732" s="8">
        <v>3857.5400000000004</v>
      </c>
      <c r="F732" s="8">
        <f>E732/100*$I$2*Main!$AB$2</f>
        <v>1735.893</v>
      </c>
      <c r="G732" s="12">
        <f>F732*Main!$AB$4</f>
        <v>1735.893</v>
      </c>
      <c r="H732" s="9"/>
    </row>
    <row r="733" spans="1:9" s="5" customFormat="1">
      <c r="A733" s="486">
        <v>9255328</v>
      </c>
      <c r="B733" s="489" t="s">
        <v>2920</v>
      </c>
      <c r="C733" s="7"/>
      <c r="D733" s="7">
        <v>1</v>
      </c>
      <c r="E733" s="8">
        <v>3903.82</v>
      </c>
      <c r="F733" s="8">
        <f>E733/100*$I$2*Main!$AB$2</f>
        <v>1756.7190000000001</v>
      </c>
      <c r="G733" s="12">
        <f>F733*Main!$AB$4</f>
        <v>1756.7190000000001</v>
      </c>
      <c r="H733" s="9"/>
    </row>
    <row r="734" spans="1:9" s="5" customFormat="1">
      <c r="A734" s="486">
        <v>9255329</v>
      </c>
      <c r="B734" s="489" t="s">
        <v>2921</v>
      </c>
      <c r="C734" s="7"/>
      <c r="D734" s="7">
        <v>1</v>
      </c>
      <c r="E734" s="8">
        <v>3950.1400000000003</v>
      </c>
      <c r="F734" s="8">
        <f>E734/100*$I$2*Main!$AB$2</f>
        <v>1777.5630000000001</v>
      </c>
      <c r="G734" s="12">
        <f>F734*Main!$AB$4</f>
        <v>1777.5630000000001</v>
      </c>
      <c r="H734" s="9"/>
    </row>
    <row r="735" spans="1:9" s="5" customFormat="1">
      <c r="A735" s="486">
        <v>9255330</v>
      </c>
      <c r="B735" s="489" t="s">
        <v>2922</v>
      </c>
      <c r="C735" s="7" t="s">
        <v>2057</v>
      </c>
      <c r="D735" s="7">
        <v>1</v>
      </c>
      <c r="E735" s="8">
        <v>3996.4</v>
      </c>
      <c r="F735" s="8">
        <f>E735/100*$I$2*Main!$AB$2</f>
        <v>1798.3799999999999</v>
      </c>
      <c r="G735" s="12">
        <f>F735*Main!$AB$4</f>
        <v>1798.3799999999999</v>
      </c>
      <c r="H735" s="9"/>
    </row>
    <row r="736" spans="1:9" s="203" customFormat="1">
      <c r="A736" s="486">
        <v>9255331</v>
      </c>
      <c r="B736" s="489" t="s">
        <v>2923</v>
      </c>
      <c r="C736" s="7" t="s">
        <v>2057</v>
      </c>
      <c r="D736" s="7">
        <v>1</v>
      </c>
      <c r="E736" s="8">
        <v>4066.25</v>
      </c>
      <c r="F736" s="200">
        <f>E736/100*$I$2*Main!$AB$2</f>
        <v>1829.8125</v>
      </c>
      <c r="G736" s="201">
        <f>F736*Main!$AB$4</f>
        <v>1829.8125</v>
      </c>
      <c r="H736" s="202"/>
      <c r="I736" s="5"/>
    </row>
    <row r="737" spans="1:9" s="203" customFormat="1">
      <c r="A737" s="486">
        <v>9255332</v>
      </c>
      <c r="B737" s="489" t="s">
        <v>2924</v>
      </c>
      <c r="C737" s="7" t="s">
        <v>2057</v>
      </c>
      <c r="D737" s="7">
        <v>1</v>
      </c>
      <c r="E737" s="8">
        <v>4161.16</v>
      </c>
      <c r="F737" s="200">
        <f>E737/100*$I$2*Main!$AB$2</f>
        <v>1872.5219999999997</v>
      </c>
      <c r="G737" s="201">
        <f>F737*Main!$AB$4</f>
        <v>1872.5219999999997</v>
      </c>
      <c r="H737" s="202"/>
      <c r="I737" s="5"/>
    </row>
    <row r="738" spans="1:9" s="5" customFormat="1">
      <c r="A738" s="486">
        <v>9255334</v>
      </c>
      <c r="B738" s="489" t="s">
        <v>2939</v>
      </c>
      <c r="C738" s="7"/>
      <c r="D738" s="7">
        <v>1</v>
      </c>
      <c r="E738" s="8">
        <v>4538.38</v>
      </c>
      <c r="F738" s="8">
        <f>E738/100*$I$2*Main!$AB$2</f>
        <v>2042.271</v>
      </c>
      <c r="G738" s="12">
        <f>F738*Main!$AB$4</f>
        <v>2042.271</v>
      </c>
      <c r="H738" s="9"/>
    </row>
    <row r="739" spans="1:9" s="5" customFormat="1">
      <c r="A739" s="486">
        <v>9255335</v>
      </c>
      <c r="B739" s="489" t="s">
        <v>2940</v>
      </c>
      <c r="C739" s="7"/>
      <c r="D739" s="7">
        <v>1</v>
      </c>
      <c r="E739" s="8">
        <v>4596.75</v>
      </c>
      <c r="F739" s="8">
        <f>E739/100*$I$2*Main!$AB$2</f>
        <v>2068.5374999999999</v>
      </c>
      <c r="G739" s="12">
        <f>F739*Main!$AB$4</f>
        <v>2068.5374999999999</v>
      </c>
      <c r="H739" s="9"/>
    </row>
    <row r="740" spans="1:9" s="5" customFormat="1">
      <c r="A740" s="486">
        <v>9255336</v>
      </c>
      <c r="B740" s="489" t="s">
        <v>2941</v>
      </c>
      <c r="C740" s="7"/>
      <c r="D740" s="7">
        <v>1</v>
      </c>
      <c r="E740" s="8">
        <v>4655.09</v>
      </c>
      <c r="F740" s="8">
        <f>E740/100*$I$2*Main!$AB$2</f>
        <v>2094.7905000000001</v>
      </c>
      <c r="G740" s="12">
        <f>F740*Main!$AB$4</f>
        <v>2094.7905000000001</v>
      </c>
      <c r="H740" s="9"/>
    </row>
    <row r="741" spans="1:9" s="5" customFormat="1">
      <c r="A741" s="486">
        <v>9255337</v>
      </c>
      <c r="B741" s="489" t="s">
        <v>2942</v>
      </c>
      <c r="C741" s="7"/>
      <c r="D741" s="7">
        <v>1</v>
      </c>
      <c r="E741" s="8">
        <v>4713.46</v>
      </c>
      <c r="F741" s="8">
        <f>E741/100*$I$2*Main!$AB$2</f>
        <v>2121.0569999999998</v>
      </c>
      <c r="G741" s="12">
        <f>F741*Main!$AB$4</f>
        <v>2121.0569999999998</v>
      </c>
      <c r="H741" s="9"/>
    </row>
    <row r="742" spans="1:9" s="5" customFormat="1">
      <c r="A742" s="486">
        <v>9255338</v>
      </c>
      <c r="B742" s="489" t="s">
        <v>2943</v>
      </c>
      <c r="C742" s="7"/>
      <c r="D742" s="7">
        <v>1</v>
      </c>
      <c r="E742" s="8">
        <v>4771.8</v>
      </c>
      <c r="F742" s="8">
        <f>E742/100*$I$2*Main!$AB$2</f>
        <v>2147.31</v>
      </c>
      <c r="G742" s="12">
        <f>F742*Main!$AB$4</f>
        <v>2147.31</v>
      </c>
      <c r="H742" s="9"/>
    </row>
    <row r="743" spans="1:9" s="203" customFormat="1">
      <c r="A743" s="486">
        <v>9255339</v>
      </c>
      <c r="B743" s="489" t="s">
        <v>2944</v>
      </c>
      <c r="C743" s="7" t="s">
        <v>2057</v>
      </c>
      <c r="D743" s="7">
        <v>1</v>
      </c>
      <c r="E743" s="8">
        <v>4830.1500000000005</v>
      </c>
      <c r="F743" s="200">
        <f>E743/100*$I$2*Main!$AB$2</f>
        <v>2173.5675000000001</v>
      </c>
      <c r="G743" s="201">
        <f>F743*Main!$AB$4</f>
        <v>2173.5675000000001</v>
      </c>
      <c r="H743" s="202"/>
      <c r="I743" s="5"/>
    </row>
    <row r="744" spans="1:9" s="203" customFormat="1">
      <c r="A744" s="486">
        <v>9255340</v>
      </c>
      <c r="B744" s="489" t="s">
        <v>2945</v>
      </c>
      <c r="C744" s="7" t="s">
        <v>2057</v>
      </c>
      <c r="D744" s="7">
        <v>1</v>
      </c>
      <c r="E744" s="8">
        <v>4918.2300000000005</v>
      </c>
      <c r="F744" s="200">
        <f>E744/100*$I$2*Main!$AB$2</f>
        <v>2213.2035000000001</v>
      </c>
      <c r="G744" s="201">
        <f>F744*Main!$AB$4</f>
        <v>2213.2035000000001</v>
      </c>
      <c r="H744" s="202"/>
      <c r="I744" s="5"/>
    </row>
    <row r="745" spans="1:9" s="5" customFormat="1">
      <c r="A745" s="486">
        <v>9255342</v>
      </c>
      <c r="B745" s="489" t="s">
        <v>2964</v>
      </c>
      <c r="C745" s="7"/>
      <c r="D745" s="7">
        <v>1</v>
      </c>
      <c r="E745" s="8">
        <v>5633.97</v>
      </c>
      <c r="F745" s="8">
        <f>E745/100*$I$2*Main!$AB$2</f>
        <v>2535.2865000000002</v>
      </c>
      <c r="G745" s="12">
        <f>F745*Main!$AB$4</f>
        <v>2535.2865000000002</v>
      </c>
      <c r="H745" s="9"/>
    </row>
    <row r="746" spans="1:9" s="5" customFormat="1">
      <c r="A746" s="486">
        <v>9255343</v>
      </c>
      <c r="B746" s="489" t="s">
        <v>2965</v>
      </c>
      <c r="C746" s="7"/>
      <c r="D746" s="7">
        <v>1</v>
      </c>
      <c r="E746" s="8">
        <v>5678.97</v>
      </c>
      <c r="F746" s="8">
        <f>E746/100*$I$2*Main!$AB$2</f>
        <v>2555.5365000000002</v>
      </c>
      <c r="G746" s="12">
        <f>F746*Main!$AB$4</f>
        <v>2555.5365000000002</v>
      </c>
      <c r="H746" s="9"/>
    </row>
    <row r="747" spans="1:9" s="5" customFormat="1">
      <c r="A747" s="486">
        <v>9255344</v>
      </c>
      <c r="B747" s="489" t="s">
        <v>2966</v>
      </c>
      <c r="C747" s="7"/>
      <c r="D747" s="7">
        <v>1</v>
      </c>
      <c r="E747" s="8">
        <v>5753.97</v>
      </c>
      <c r="F747" s="8">
        <f>E747/100*$I$2*Main!$AB$2</f>
        <v>2589.2865000000002</v>
      </c>
      <c r="G747" s="12">
        <f>F747*Main!$AB$4</f>
        <v>2589.2865000000002</v>
      </c>
      <c r="H747" s="9"/>
    </row>
    <row r="748" spans="1:9" s="5" customFormat="1">
      <c r="A748" s="486">
        <v>9255345</v>
      </c>
      <c r="B748" s="489" t="s">
        <v>2967</v>
      </c>
      <c r="C748" s="7"/>
      <c r="D748" s="7">
        <v>1</v>
      </c>
      <c r="E748" s="8">
        <v>5828.99</v>
      </c>
      <c r="F748" s="8">
        <f>E748/100*$I$2*Main!$AB$2</f>
        <v>2623.0454999999997</v>
      </c>
      <c r="G748" s="12">
        <f>F748*Main!$AB$4</f>
        <v>2623.0454999999997</v>
      </c>
      <c r="H748" s="9"/>
    </row>
    <row r="749" spans="1:9" s="5" customFormat="1">
      <c r="A749" s="486">
        <v>9255346</v>
      </c>
      <c r="B749" s="489" t="s">
        <v>2968</v>
      </c>
      <c r="C749" s="7"/>
      <c r="D749" s="7">
        <v>1</v>
      </c>
      <c r="E749" s="8">
        <v>5903.99</v>
      </c>
      <c r="F749" s="8">
        <f>E749/100*$I$2*Main!$AB$2</f>
        <v>2656.7954999999997</v>
      </c>
      <c r="G749" s="12">
        <f>F749*Main!$AB$4</f>
        <v>2656.7954999999997</v>
      </c>
      <c r="H749" s="9"/>
    </row>
    <row r="750" spans="1:9" s="5" customFormat="1">
      <c r="A750" s="486">
        <v>9255347</v>
      </c>
      <c r="B750" s="489" t="s">
        <v>2969</v>
      </c>
      <c r="C750" s="7"/>
      <c r="D750" s="7">
        <v>1</v>
      </c>
      <c r="E750" s="8">
        <v>5979.02</v>
      </c>
      <c r="F750" s="8">
        <f>E750/100*$I$2*Main!$AB$2</f>
        <v>2690.5590000000002</v>
      </c>
      <c r="G750" s="12">
        <f>F750*Main!$AB$4</f>
        <v>2690.5590000000002</v>
      </c>
      <c r="H750" s="9"/>
    </row>
    <row r="751" spans="1:9" s="203" customFormat="1">
      <c r="A751" s="486">
        <v>9255348</v>
      </c>
      <c r="B751" s="489" t="s">
        <v>2970</v>
      </c>
      <c r="C751" s="7" t="s">
        <v>2057</v>
      </c>
      <c r="D751" s="7">
        <v>1</v>
      </c>
      <c r="E751" s="8">
        <v>6054.02</v>
      </c>
      <c r="F751" s="200">
        <f>E751/100*$I$2*Main!$AB$2</f>
        <v>2724.3090000000002</v>
      </c>
      <c r="G751" s="201">
        <f>F751*Main!$AB$4</f>
        <v>2724.3090000000002</v>
      </c>
      <c r="H751" s="202"/>
      <c r="I751" s="5"/>
    </row>
    <row r="752" spans="1:9" s="203" customFormat="1">
      <c r="A752" s="486">
        <v>9255349</v>
      </c>
      <c r="B752" s="489" t="s">
        <v>2971</v>
      </c>
      <c r="C752" s="7" t="s">
        <v>2057</v>
      </c>
      <c r="D752" s="7">
        <v>1</v>
      </c>
      <c r="E752" s="8">
        <v>6167.1900000000005</v>
      </c>
      <c r="F752" s="200">
        <f>E752/100*$I$2*Main!$AB$2</f>
        <v>2775.2355000000002</v>
      </c>
      <c r="G752" s="201">
        <f>F752*Main!$AB$4</f>
        <v>2775.2355000000002</v>
      </c>
      <c r="H752" s="202"/>
      <c r="I752" s="5"/>
    </row>
    <row r="753" spans="1:8" s="5" customFormat="1">
      <c r="A753" s="486">
        <v>9255350</v>
      </c>
      <c r="B753" s="489" t="s">
        <v>2972</v>
      </c>
      <c r="C753" s="7" t="s">
        <v>2057</v>
      </c>
      <c r="D753" s="7">
        <v>1</v>
      </c>
      <c r="E753" s="8">
        <v>6321</v>
      </c>
      <c r="F753" s="8">
        <f>E753/100*$I$2*Main!$AB$2</f>
        <v>2844.45</v>
      </c>
      <c r="G753" s="12">
        <f>F753*Main!$AB$4</f>
        <v>2844.45</v>
      </c>
      <c r="H753" s="9"/>
    </row>
    <row r="754" spans="1:8" s="5" customFormat="1">
      <c r="A754" s="486">
        <v>9255353</v>
      </c>
      <c r="B754" s="489" t="s">
        <v>2987</v>
      </c>
      <c r="C754" s="7"/>
      <c r="D754" s="7">
        <v>1</v>
      </c>
      <c r="E754" s="8">
        <v>8183.26</v>
      </c>
      <c r="F754" s="8">
        <f>E754/100*$I$2*Main!$AB$2</f>
        <v>3682.4670000000001</v>
      </c>
      <c r="G754" s="12">
        <f>F754*Main!$AB$4</f>
        <v>3682.4670000000001</v>
      </c>
      <c r="H754" s="9"/>
    </row>
    <row r="755" spans="1:8" s="5" customFormat="1">
      <c r="A755" s="486">
        <v>9255354</v>
      </c>
      <c r="B755" s="489" t="s">
        <v>2988</v>
      </c>
      <c r="C755" s="7"/>
      <c r="D755" s="7">
        <v>1</v>
      </c>
      <c r="E755" s="8">
        <v>8300.08</v>
      </c>
      <c r="F755" s="8">
        <f>E755/100*$I$2*Main!$AB$2</f>
        <v>3735.0360000000001</v>
      </c>
      <c r="G755" s="12">
        <f>F755*Main!$AB$4</f>
        <v>3735.0360000000001</v>
      </c>
      <c r="H755" s="9"/>
    </row>
    <row r="756" spans="1:8" s="5" customFormat="1">
      <c r="A756" s="486">
        <v>9255355</v>
      </c>
      <c r="B756" s="489" t="s">
        <v>2989</v>
      </c>
      <c r="C756" s="7"/>
      <c r="D756" s="7">
        <v>1</v>
      </c>
      <c r="E756" s="8">
        <v>8416.86</v>
      </c>
      <c r="F756" s="8">
        <f>E756/100*$I$2*Main!$AB$2</f>
        <v>3787.5870000000004</v>
      </c>
      <c r="G756" s="12">
        <f>F756*Main!$AB$4</f>
        <v>3787.5870000000004</v>
      </c>
      <c r="H756" s="9"/>
    </row>
    <row r="757" spans="1:8" s="5" customFormat="1">
      <c r="A757" s="486">
        <v>9255356</v>
      </c>
      <c r="B757" s="489" t="s">
        <v>2990</v>
      </c>
      <c r="C757" s="7"/>
      <c r="D757" s="7">
        <v>1</v>
      </c>
      <c r="E757" s="8">
        <v>8533.64</v>
      </c>
      <c r="F757" s="8">
        <f>E757/100*$I$2*Main!$AB$2</f>
        <v>3840.1379999999999</v>
      </c>
      <c r="G757" s="12">
        <f>F757*Main!$AB$4</f>
        <v>3840.1379999999999</v>
      </c>
      <c r="H757" s="9"/>
    </row>
    <row r="758" spans="1:8" s="5" customFormat="1">
      <c r="A758" s="486">
        <v>9255357</v>
      </c>
      <c r="B758" s="489" t="s">
        <v>2991</v>
      </c>
      <c r="C758" s="7" t="s">
        <v>2057</v>
      </c>
      <c r="D758" s="7">
        <v>1</v>
      </c>
      <c r="E758" s="8">
        <v>8650.43</v>
      </c>
      <c r="F758" s="8">
        <f>E758/100*$I$2*Main!$AB$2</f>
        <v>3892.6934999999999</v>
      </c>
      <c r="G758" s="12">
        <f>F758*Main!$AB$4</f>
        <v>3892.6934999999999</v>
      </c>
      <c r="H758" s="9"/>
    </row>
    <row r="759" spans="1:8" s="5" customFormat="1">
      <c r="A759" s="486">
        <v>9255358</v>
      </c>
      <c r="B759" s="489" t="s">
        <v>2992</v>
      </c>
      <c r="C759" s="7" t="s">
        <v>2057</v>
      </c>
      <c r="D759" s="7">
        <v>1</v>
      </c>
      <c r="E759" s="8">
        <v>8826.59</v>
      </c>
      <c r="F759" s="8">
        <f>E759/100*$I$2*Main!$AB$2</f>
        <v>3971.9655000000002</v>
      </c>
      <c r="G759" s="12">
        <f>F759*Main!$AB$4</f>
        <v>3971.9655000000002</v>
      </c>
      <c r="H759" s="9"/>
    </row>
    <row r="760" spans="1:8" s="5" customFormat="1">
      <c r="A760" s="486">
        <v>9255359</v>
      </c>
      <c r="B760" s="489" t="s">
        <v>2993</v>
      </c>
      <c r="C760" s="7" t="s">
        <v>2057</v>
      </c>
      <c r="D760" s="7">
        <v>1</v>
      </c>
      <c r="E760" s="8">
        <v>9066.11</v>
      </c>
      <c r="F760" s="8">
        <f>E760/100*$I$2*Main!$AB$2</f>
        <v>4079.7495000000004</v>
      </c>
      <c r="G760" s="12">
        <f>F760*Main!$AB$4</f>
        <v>4079.7495000000004</v>
      </c>
      <c r="H760" s="9"/>
    </row>
    <row r="761" spans="1:8" s="5" customFormat="1">
      <c r="A761" s="486">
        <v>9257187</v>
      </c>
      <c r="B761" s="489" t="s">
        <v>3008</v>
      </c>
      <c r="C761" s="7"/>
      <c r="D761" s="7">
        <v>1</v>
      </c>
      <c r="E761" s="8">
        <v>5924.06</v>
      </c>
      <c r="F761" s="8">
        <f>E761/100*$I$2*Main!$AB$2</f>
        <v>2665.8270000000002</v>
      </c>
      <c r="G761" s="12">
        <f>F761*Main!$AB$4</f>
        <v>2665.8270000000002</v>
      </c>
      <c r="H761" s="9"/>
    </row>
    <row r="762" spans="1:8" s="5" customFormat="1">
      <c r="A762" s="486">
        <v>9257188</v>
      </c>
      <c r="B762" s="489" t="s">
        <v>3009</v>
      </c>
      <c r="C762" s="7"/>
      <c r="D762" s="7">
        <v>1</v>
      </c>
      <c r="E762" s="8">
        <v>6002.1500000000005</v>
      </c>
      <c r="F762" s="8">
        <f>E762/100*$I$2*Main!$AB$2</f>
        <v>2700.9675000000002</v>
      </c>
      <c r="G762" s="12">
        <f>F762*Main!$AB$4</f>
        <v>2700.9675000000002</v>
      </c>
      <c r="H762" s="9"/>
    </row>
    <row r="763" spans="1:8" s="5" customFormat="1">
      <c r="A763" s="486">
        <v>9257189</v>
      </c>
      <c r="B763" s="489" t="s">
        <v>3010</v>
      </c>
      <c r="C763" s="7"/>
      <c r="D763" s="7">
        <v>1</v>
      </c>
      <c r="E763" s="8">
        <v>6080.21</v>
      </c>
      <c r="F763" s="8">
        <f>E763/100*$I$2*Main!$AB$2</f>
        <v>2736.0945000000002</v>
      </c>
      <c r="G763" s="12">
        <f>F763*Main!$AB$4</f>
        <v>2736.0945000000002</v>
      </c>
      <c r="H763" s="9"/>
    </row>
    <row r="764" spans="1:8" s="5" customFormat="1">
      <c r="A764" s="486">
        <v>9257190</v>
      </c>
      <c r="B764" s="489" t="s">
        <v>3011</v>
      </c>
      <c r="C764" s="7"/>
      <c r="D764" s="7">
        <v>1</v>
      </c>
      <c r="E764" s="8">
        <v>6158.3</v>
      </c>
      <c r="F764" s="8">
        <f>E764/100*$I$2*Main!$AB$2</f>
        <v>2771.2350000000001</v>
      </c>
      <c r="G764" s="12">
        <f>F764*Main!$AB$4</f>
        <v>2771.2350000000001</v>
      </c>
      <c r="H764" s="9"/>
    </row>
    <row r="765" spans="1:8" s="5" customFormat="1">
      <c r="A765" s="486">
        <v>9257191</v>
      </c>
      <c r="B765" s="489" t="s">
        <v>3012</v>
      </c>
      <c r="C765" s="7" t="s">
        <v>2057</v>
      </c>
      <c r="D765" s="7">
        <v>1</v>
      </c>
      <c r="E765" s="8">
        <v>6236.42</v>
      </c>
      <c r="F765" s="8">
        <f>E765/100*$I$2*Main!$AB$2</f>
        <v>2806.3890000000001</v>
      </c>
      <c r="G765" s="12">
        <f>F765*Main!$AB$4</f>
        <v>2806.3890000000001</v>
      </c>
      <c r="H765" s="9"/>
    </row>
    <row r="766" spans="1:8" s="5" customFormat="1">
      <c r="A766" s="486">
        <v>9257192</v>
      </c>
      <c r="B766" s="489" t="s">
        <v>3013</v>
      </c>
      <c r="C766" s="7" t="s">
        <v>2057</v>
      </c>
      <c r="D766" s="7">
        <v>1</v>
      </c>
      <c r="E766" s="8">
        <v>6354.21</v>
      </c>
      <c r="F766" s="8">
        <f>E766/100*$I$2*Main!$AB$2</f>
        <v>2859.3944999999999</v>
      </c>
      <c r="G766" s="12">
        <f>F766*Main!$AB$4</f>
        <v>2859.3944999999999</v>
      </c>
      <c r="H766" s="9"/>
    </row>
    <row r="767" spans="1:8" s="5" customFormat="1">
      <c r="A767" s="486">
        <v>9257193</v>
      </c>
      <c r="B767" s="489" t="s">
        <v>3014</v>
      </c>
      <c r="C767" s="7" t="s">
        <v>2057</v>
      </c>
      <c r="D767" s="7">
        <v>1</v>
      </c>
      <c r="E767" s="8">
        <v>6514.34</v>
      </c>
      <c r="F767" s="8">
        <f>E767/100*$I$2*Main!$AB$2</f>
        <v>2931.453</v>
      </c>
      <c r="G767" s="12">
        <f>F767*Main!$AB$4</f>
        <v>2931.453</v>
      </c>
      <c r="H767" s="9"/>
    </row>
    <row r="768" spans="1:8" s="5" customFormat="1">
      <c r="A768" s="486">
        <v>9255000</v>
      </c>
      <c r="B768" s="489" t="s">
        <v>3015</v>
      </c>
      <c r="C768" s="7" t="s">
        <v>2057</v>
      </c>
      <c r="D768" s="7">
        <v>10</v>
      </c>
      <c r="E768" s="8">
        <v>1542.03</v>
      </c>
      <c r="F768" s="8">
        <f>E768/100*$I$2*Main!$AB$2</f>
        <v>693.9135</v>
      </c>
      <c r="G768" s="12">
        <f>F768*Main!$AB$4</f>
        <v>693.9135</v>
      </c>
      <c r="H768" s="9"/>
    </row>
    <row r="769" spans="1:8" s="5" customFormat="1">
      <c r="A769" s="486">
        <v>9255001</v>
      </c>
      <c r="B769" s="489" t="s">
        <v>3016</v>
      </c>
      <c r="C769" s="7" t="s">
        <v>2057</v>
      </c>
      <c r="D769" s="7">
        <v>10</v>
      </c>
      <c r="E769" s="8">
        <v>1542.03</v>
      </c>
      <c r="F769" s="8">
        <f>E769/100*$I$2*Main!$AB$2</f>
        <v>693.9135</v>
      </c>
      <c r="G769" s="12">
        <f>F769*Main!$AB$4</f>
        <v>693.9135</v>
      </c>
      <c r="H769" s="9"/>
    </row>
    <row r="770" spans="1:8" s="5" customFormat="1">
      <c r="A770" s="486">
        <v>9255002</v>
      </c>
      <c r="B770" s="489" t="s">
        <v>3017</v>
      </c>
      <c r="C770" s="7"/>
      <c r="D770" s="7">
        <v>10</v>
      </c>
      <c r="E770" s="8">
        <v>1569.41</v>
      </c>
      <c r="F770" s="8">
        <f>E770/100*$I$2*Main!$AB$2</f>
        <v>706.23450000000003</v>
      </c>
      <c r="G770" s="12">
        <f>F770*Main!$AB$4</f>
        <v>706.23450000000003</v>
      </c>
      <c r="H770" s="9"/>
    </row>
    <row r="771" spans="1:8" s="5" customFormat="1">
      <c r="A771" s="486">
        <v>9255003</v>
      </c>
      <c r="B771" s="489" t="s">
        <v>3018</v>
      </c>
      <c r="C771" s="7"/>
      <c r="D771" s="7">
        <v>10</v>
      </c>
      <c r="E771" s="8">
        <v>1569.41</v>
      </c>
      <c r="F771" s="8">
        <f>E771/100*$I$2*Main!$AB$2</f>
        <v>706.23450000000003</v>
      </c>
      <c r="G771" s="12">
        <f>F771*Main!$AB$4</f>
        <v>706.23450000000003</v>
      </c>
      <c r="H771" s="9"/>
    </row>
    <row r="772" spans="1:8" s="5" customFormat="1">
      <c r="A772" s="486">
        <v>9255004</v>
      </c>
      <c r="B772" s="489" t="s">
        <v>3019</v>
      </c>
      <c r="C772" s="7"/>
      <c r="D772" s="7">
        <v>10</v>
      </c>
      <c r="E772" s="8">
        <v>1596.8</v>
      </c>
      <c r="F772" s="8">
        <f>E772/100*$I$2*Main!$AB$2</f>
        <v>718.56</v>
      </c>
      <c r="G772" s="12">
        <f>F772*Main!$AB$4</f>
        <v>718.56</v>
      </c>
      <c r="H772" s="9"/>
    </row>
    <row r="773" spans="1:8" s="5" customFormat="1">
      <c r="A773" s="486">
        <v>9255005</v>
      </c>
      <c r="B773" s="489" t="s">
        <v>3020</v>
      </c>
      <c r="C773" s="7"/>
      <c r="D773" s="7">
        <v>10</v>
      </c>
      <c r="E773" s="8">
        <v>1596.8</v>
      </c>
      <c r="F773" s="8">
        <f>E773/100*$I$2*Main!$AB$2</f>
        <v>718.56</v>
      </c>
      <c r="G773" s="12">
        <f>F773*Main!$AB$4</f>
        <v>718.56</v>
      </c>
      <c r="H773" s="9"/>
    </row>
    <row r="774" spans="1:8" s="5" customFormat="1">
      <c r="A774" s="486">
        <v>9255006</v>
      </c>
      <c r="B774" s="489" t="s">
        <v>3021</v>
      </c>
      <c r="C774" s="7" t="s">
        <v>2057</v>
      </c>
      <c r="D774" s="7">
        <v>10</v>
      </c>
      <c r="E774" s="8">
        <v>1624.16</v>
      </c>
      <c r="F774" s="8">
        <f>E774/100*$I$2*Main!$AB$2</f>
        <v>730.87200000000007</v>
      </c>
      <c r="G774" s="12">
        <f>F774*Main!$AB$4</f>
        <v>730.87200000000007</v>
      </c>
      <c r="H774" s="9"/>
    </row>
    <row r="775" spans="1:8" s="5" customFormat="1">
      <c r="A775" s="486">
        <v>9255007</v>
      </c>
      <c r="B775" s="489" t="s">
        <v>3022</v>
      </c>
      <c r="C775" s="7" t="s">
        <v>2057</v>
      </c>
      <c r="D775" s="7">
        <v>10</v>
      </c>
      <c r="E775" s="8">
        <v>1624.16</v>
      </c>
      <c r="F775" s="8">
        <f>E775/100*$I$2*Main!$AB$2</f>
        <v>730.87200000000007</v>
      </c>
      <c r="G775" s="12">
        <f>F775*Main!$AB$4</f>
        <v>730.87200000000007</v>
      </c>
      <c r="H775" s="9"/>
    </row>
    <row r="776" spans="1:8" s="5" customFormat="1">
      <c r="A776" s="486">
        <v>9255008</v>
      </c>
      <c r="B776" s="489" t="s">
        <v>3043</v>
      </c>
      <c r="C776" s="7"/>
      <c r="D776" s="7">
        <v>20</v>
      </c>
      <c r="E776" s="8">
        <v>1470.87</v>
      </c>
      <c r="F776" s="8">
        <f>E776/100*$I$2*Main!$AB$2</f>
        <v>661.89149999999995</v>
      </c>
      <c r="G776" s="12">
        <f>F776*Main!$AB$4</f>
        <v>661.89149999999995</v>
      </c>
      <c r="H776" s="9"/>
    </row>
    <row r="777" spans="1:8" s="5" customFormat="1">
      <c r="A777" s="486">
        <v>9255009</v>
      </c>
      <c r="B777" s="489" t="s">
        <v>3044</v>
      </c>
      <c r="C777" s="7"/>
      <c r="D777" s="7">
        <v>20</v>
      </c>
      <c r="E777" s="8">
        <v>1470.87</v>
      </c>
      <c r="F777" s="8">
        <f>E777/100*$I$2*Main!$AB$2</f>
        <v>661.89149999999995</v>
      </c>
      <c r="G777" s="12">
        <f>F777*Main!$AB$4</f>
        <v>661.89149999999995</v>
      </c>
      <c r="H777" s="9"/>
    </row>
    <row r="778" spans="1:8" s="5" customFormat="1">
      <c r="A778" s="486">
        <v>9255010</v>
      </c>
      <c r="B778" s="489" t="s">
        <v>3045</v>
      </c>
      <c r="C778" s="7"/>
      <c r="D778" s="7">
        <v>20</v>
      </c>
      <c r="E778" s="8">
        <v>1487.28</v>
      </c>
      <c r="F778" s="8">
        <f>E778/100*$I$2*Main!$AB$2</f>
        <v>669.27599999999995</v>
      </c>
      <c r="G778" s="12">
        <f>F778*Main!$AB$4</f>
        <v>669.27599999999995</v>
      </c>
      <c r="H778" s="9"/>
    </row>
    <row r="779" spans="1:8" s="5" customFormat="1">
      <c r="A779" s="486">
        <v>9255011</v>
      </c>
      <c r="B779" s="489" t="s">
        <v>3046</v>
      </c>
      <c r="C779" s="7"/>
      <c r="D779" s="7">
        <v>20</v>
      </c>
      <c r="E779" s="8">
        <v>1487.28</v>
      </c>
      <c r="F779" s="8">
        <f>E779/100*$I$2*Main!$AB$2</f>
        <v>669.27599999999995</v>
      </c>
      <c r="G779" s="12">
        <f>F779*Main!$AB$4</f>
        <v>669.27599999999995</v>
      </c>
      <c r="H779" s="9"/>
    </row>
    <row r="780" spans="1:8" s="5" customFormat="1">
      <c r="A780" s="486">
        <v>9255012</v>
      </c>
      <c r="B780" s="489" t="s">
        <v>3047</v>
      </c>
      <c r="C780" s="7"/>
      <c r="D780" s="7">
        <v>20</v>
      </c>
      <c r="E780" s="8">
        <v>1514.67</v>
      </c>
      <c r="F780" s="8">
        <f>E780/100*$I$2*Main!$AB$2</f>
        <v>681.60149999999999</v>
      </c>
      <c r="G780" s="12">
        <f>F780*Main!$AB$4</f>
        <v>681.60149999999999</v>
      </c>
      <c r="H780" s="9"/>
    </row>
    <row r="781" spans="1:8" s="5" customFormat="1">
      <c r="A781" s="486">
        <v>9255013</v>
      </c>
      <c r="B781" s="489" t="s">
        <v>3048</v>
      </c>
      <c r="C781" s="7"/>
      <c r="D781" s="7">
        <v>20</v>
      </c>
      <c r="E781" s="8">
        <v>1514.67</v>
      </c>
      <c r="F781" s="8">
        <f>E781/100*$I$2*Main!$AB$2</f>
        <v>681.60149999999999</v>
      </c>
      <c r="G781" s="12">
        <f>F781*Main!$AB$4</f>
        <v>681.60149999999999</v>
      </c>
      <c r="H781" s="9"/>
    </row>
    <row r="782" spans="1:8" s="5" customFormat="1">
      <c r="A782" s="486">
        <v>9255014</v>
      </c>
      <c r="B782" s="489" t="s">
        <v>3049</v>
      </c>
      <c r="C782" s="7"/>
      <c r="D782" s="7">
        <v>20</v>
      </c>
      <c r="E782" s="8">
        <v>1542.03</v>
      </c>
      <c r="F782" s="8">
        <f>E782/100*$I$2*Main!$AB$2</f>
        <v>693.9135</v>
      </c>
      <c r="G782" s="12">
        <f>F782*Main!$AB$4</f>
        <v>693.9135</v>
      </c>
      <c r="H782" s="9"/>
    </row>
    <row r="783" spans="1:8" s="5" customFormat="1">
      <c r="A783" s="486">
        <v>9255015</v>
      </c>
      <c r="B783" s="489" t="s">
        <v>3050</v>
      </c>
      <c r="C783" s="7"/>
      <c r="D783" s="7">
        <v>20</v>
      </c>
      <c r="E783" s="8">
        <v>1542.03</v>
      </c>
      <c r="F783" s="8">
        <f>E783/100*$I$2*Main!$AB$2</f>
        <v>693.9135</v>
      </c>
      <c r="G783" s="12">
        <f>F783*Main!$AB$4</f>
        <v>693.9135</v>
      </c>
      <c r="H783" s="9"/>
    </row>
    <row r="784" spans="1:8" s="5" customFormat="1">
      <c r="A784" s="486">
        <v>9255016</v>
      </c>
      <c r="B784" s="489" t="s">
        <v>3051</v>
      </c>
      <c r="C784" s="7"/>
      <c r="D784" s="7">
        <v>20</v>
      </c>
      <c r="E784" s="8">
        <v>1569.41</v>
      </c>
      <c r="F784" s="8">
        <f>E784/100*$I$2*Main!$AB$2</f>
        <v>706.23450000000003</v>
      </c>
      <c r="G784" s="12">
        <f>F784*Main!$AB$4</f>
        <v>706.23450000000003</v>
      </c>
      <c r="H784" s="9"/>
    </row>
    <row r="785" spans="1:9" s="5" customFormat="1">
      <c r="A785" s="486">
        <v>9255017</v>
      </c>
      <c r="B785" s="489" t="s">
        <v>3052</v>
      </c>
      <c r="C785" s="7"/>
      <c r="D785" s="7">
        <v>20</v>
      </c>
      <c r="E785" s="8">
        <v>1569.41</v>
      </c>
      <c r="F785" s="8">
        <f>E785/100*$I$2*Main!$AB$2</f>
        <v>706.23450000000003</v>
      </c>
      <c r="G785" s="12">
        <f>F785*Main!$AB$4</f>
        <v>706.23450000000003</v>
      </c>
      <c r="H785" s="9"/>
    </row>
    <row r="786" spans="1:9" s="5" customFormat="1">
      <c r="A786" s="486">
        <v>9255018</v>
      </c>
      <c r="B786" s="489" t="s">
        <v>3053</v>
      </c>
      <c r="C786" s="7"/>
      <c r="D786" s="7">
        <v>20</v>
      </c>
      <c r="E786" s="8">
        <v>1596.8</v>
      </c>
      <c r="F786" s="8">
        <f>E786/100*$I$2*Main!$AB$2</f>
        <v>718.56</v>
      </c>
      <c r="G786" s="12">
        <f>F786*Main!$AB$4</f>
        <v>718.56</v>
      </c>
      <c r="H786" s="9"/>
    </row>
    <row r="787" spans="1:9" s="5" customFormat="1">
      <c r="A787" s="486">
        <v>9255019</v>
      </c>
      <c r="B787" s="489" t="s">
        <v>3054</v>
      </c>
      <c r="C787" s="7"/>
      <c r="D787" s="7">
        <v>20</v>
      </c>
      <c r="E787" s="8">
        <v>1596.8</v>
      </c>
      <c r="F787" s="8">
        <f>E787/100*$I$2*Main!$AB$2</f>
        <v>718.56</v>
      </c>
      <c r="G787" s="12">
        <f>F787*Main!$AB$4</f>
        <v>718.56</v>
      </c>
      <c r="H787" s="9"/>
    </row>
    <row r="788" spans="1:9" s="5" customFormat="1">
      <c r="A788" s="486">
        <v>9255020</v>
      </c>
      <c r="B788" s="489" t="s">
        <v>3055</v>
      </c>
      <c r="C788" s="7" t="s">
        <v>2057</v>
      </c>
      <c r="D788" s="7">
        <v>20</v>
      </c>
      <c r="E788" s="8">
        <v>1624.16</v>
      </c>
      <c r="F788" s="8">
        <f>E788/100*$I$2*Main!$AB$2</f>
        <v>730.87200000000007</v>
      </c>
      <c r="G788" s="12">
        <f>F788*Main!$AB$4</f>
        <v>730.87200000000007</v>
      </c>
      <c r="H788" s="9"/>
    </row>
    <row r="789" spans="1:9" s="5" customFormat="1">
      <c r="A789" s="486">
        <v>9255021</v>
      </c>
      <c r="B789" s="489" t="s">
        <v>3056</v>
      </c>
      <c r="C789" s="7" t="s">
        <v>2057</v>
      </c>
      <c r="D789" s="7">
        <v>20</v>
      </c>
      <c r="E789" s="8">
        <v>1624.16</v>
      </c>
      <c r="F789" s="8">
        <f>E789/100*$I$2*Main!$AB$2</f>
        <v>730.87200000000007</v>
      </c>
      <c r="G789" s="12">
        <f>F789*Main!$AB$4</f>
        <v>730.87200000000007</v>
      </c>
      <c r="H789" s="9"/>
    </row>
    <row r="790" spans="1:9" s="5" customFormat="1">
      <c r="A790" s="486">
        <v>9255022</v>
      </c>
      <c r="B790" s="489" t="s">
        <v>3057</v>
      </c>
      <c r="C790" s="7" t="s">
        <v>2057</v>
      </c>
      <c r="D790" s="7">
        <v>20</v>
      </c>
      <c r="E790" s="8">
        <v>1665.46</v>
      </c>
      <c r="F790" s="8">
        <f>E790/100*$I$2*Main!$AB$2</f>
        <v>749.45700000000011</v>
      </c>
      <c r="G790" s="12">
        <f>F790*Main!$AB$4</f>
        <v>749.45700000000011</v>
      </c>
      <c r="H790" s="9"/>
    </row>
    <row r="791" spans="1:9" s="203" customFormat="1">
      <c r="A791" s="486">
        <v>9255023</v>
      </c>
      <c r="B791" s="489" t="s">
        <v>3058</v>
      </c>
      <c r="C791" s="7" t="s">
        <v>2057</v>
      </c>
      <c r="D791" s="7">
        <v>20</v>
      </c>
      <c r="E791" s="8">
        <v>1665.46</v>
      </c>
      <c r="F791" s="200">
        <f>E791/100*$I$2*Main!$AB$2</f>
        <v>749.45700000000011</v>
      </c>
      <c r="G791" s="201">
        <f>F791*Main!$AB$4</f>
        <v>749.45700000000011</v>
      </c>
      <c r="H791" s="202"/>
      <c r="I791" s="5"/>
    </row>
    <row r="792" spans="1:9" s="5" customFormat="1">
      <c r="A792" s="486">
        <v>9255024</v>
      </c>
      <c r="B792" s="489" t="s">
        <v>3059</v>
      </c>
      <c r="C792" s="7" t="s">
        <v>2057</v>
      </c>
      <c r="D792" s="7">
        <v>20</v>
      </c>
      <c r="E792" s="8">
        <v>1721.57</v>
      </c>
      <c r="F792" s="8">
        <f>E792/100*$I$2*Main!$AB$2</f>
        <v>774.70649999999989</v>
      </c>
      <c r="G792" s="12">
        <f>F792*Main!$AB$4</f>
        <v>774.70649999999989</v>
      </c>
      <c r="H792" s="9"/>
    </row>
    <row r="793" spans="1:9" s="5" customFormat="1">
      <c r="A793" s="486">
        <v>9255025</v>
      </c>
      <c r="B793" s="489" t="s">
        <v>3060</v>
      </c>
      <c r="C793" s="7" t="s">
        <v>2057</v>
      </c>
      <c r="D793" s="7">
        <v>20</v>
      </c>
      <c r="E793" s="8">
        <v>1721.57</v>
      </c>
      <c r="F793" s="8">
        <f>E793/100*$I$2*Main!$AB$2</f>
        <v>774.70649999999989</v>
      </c>
      <c r="G793" s="12">
        <f>F793*Main!$AB$4</f>
        <v>774.70649999999989</v>
      </c>
      <c r="H793" s="9"/>
    </row>
    <row r="794" spans="1:9" s="5" customFormat="1">
      <c r="A794" s="486">
        <v>9255028</v>
      </c>
      <c r="B794" s="489" t="s">
        <v>3171</v>
      </c>
      <c r="C794" s="7"/>
      <c r="D794" s="7">
        <v>20</v>
      </c>
      <c r="E794" s="8">
        <v>1895.01</v>
      </c>
      <c r="F794" s="8">
        <f>E794/100*$I$2*Main!$AB$2</f>
        <v>852.75450000000001</v>
      </c>
      <c r="G794" s="12">
        <f>F794*Main!$AB$4</f>
        <v>852.75450000000001</v>
      </c>
      <c r="H794" s="9"/>
    </row>
    <row r="795" spans="1:9" s="5" customFormat="1">
      <c r="A795" s="486">
        <v>9255029</v>
      </c>
      <c r="B795" s="489" t="s">
        <v>3172</v>
      </c>
      <c r="C795" s="7"/>
      <c r="D795" s="7">
        <v>20</v>
      </c>
      <c r="E795" s="8">
        <v>1895.01</v>
      </c>
      <c r="F795" s="8">
        <f>E795/100*$I$2*Main!$AB$2</f>
        <v>852.75450000000001</v>
      </c>
      <c r="G795" s="12">
        <f>F795*Main!$AB$4</f>
        <v>852.75450000000001</v>
      </c>
      <c r="H795" s="9"/>
    </row>
    <row r="796" spans="1:9" s="5" customFormat="1">
      <c r="A796" s="486">
        <v>9255030</v>
      </c>
      <c r="B796" s="489" t="s">
        <v>3173</v>
      </c>
      <c r="C796" s="7"/>
      <c r="D796" s="7">
        <v>20</v>
      </c>
      <c r="E796" s="8">
        <v>1929.87</v>
      </c>
      <c r="F796" s="8">
        <f>E796/100*$I$2*Main!$AB$2</f>
        <v>868.44150000000002</v>
      </c>
      <c r="G796" s="12">
        <f>F796*Main!$AB$4</f>
        <v>868.44150000000002</v>
      </c>
      <c r="H796" s="9"/>
    </row>
    <row r="797" spans="1:9" s="5" customFormat="1">
      <c r="A797" s="486">
        <v>9255031</v>
      </c>
      <c r="B797" s="489" t="s">
        <v>3174</v>
      </c>
      <c r="C797" s="7"/>
      <c r="D797" s="7">
        <v>20</v>
      </c>
      <c r="E797" s="8">
        <v>1929.87</v>
      </c>
      <c r="F797" s="8">
        <f>E797/100*$I$2*Main!$AB$2</f>
        <v>868.44150000000002</v>
      </c>
      <c r="G797" s="12">
        <f>F797*Main!$AB$4</f>
        <v>868.44150000000002</v>
      </c>
      <c r="H797" s="9"/>
    </row>
    <row r="798" spans="1:9" s="5" customFormat="1">
      <c r="A798" s="486">
        <v>9255032</v>
      </c>
      <c r="B798" s="489" t="s">
        <v>3175</v>
      </c>
      <c r="C798" s="7"/>
      <c r="D798" s="7">
        <v>20</v>
      </c>
      <c r="E798" s="8">
        <v>1964.73</v>
      </c>
      <c r="F798" s="8">
        <f>E798/100*$I$2*Main!$AB$2</f>
        <v>884.12850000000003</v>
      </c>
      <c r="G798" s="12">
        <f>F798*Main!$AB$4</f>
        <v>884.12850000000003</v>
      </c>
      <c r="H798" s="9"/>
    </row>
    <row r="799" spans="1:9" s="5" customFormat="1">
      <c r="A799" s="486">
        <v>9255033</v>
      </c>
      <c r="B799" s="489" t="s">
        <v>3176</v>
      </c>
      <c r="C799" s="7"/>
      <c r="D799" s="7">
        <v>20</v>
      </c>
      <c r="E799" s="8">
        <v>1964.73</v>
      </c>
      <c r="F799" s="8">
        <f>E799/100*$I$2*Main!$AB$2</f>
        <v>884.12850000000003</v>
      </c>
      <c r="G799" s="12">
        <f>F799*Main!$AB$4</f>
        <v>884.12850000000003</v>
      </c>
      <c r="H799" s="9"/>
    </row>
    <row r="800" spans="1:9" s="5" customFormat="1">
      <c r="A800" s="486">
        <v>9255034</v>
      </c>
      <c r="B800" s="489" t="s">
        <v>3177</v>
      </c>
      <c r="C800" s="7"/>
      <c r="D800" s="7">
        <v>20</v>
      </c>
      <c r="E800" s="8">
        <v>1999.64</v>
      </c>
      <c r="F800" s="8">
        <f>E800/100*$I$2*Main!$AB$2</f>
        <v>899.83800000000008</v>
      </c>
      <c r="G800" s="12">
        <f>F800*Main!$AB$4</f>
        <v>899.83800000000008</v>
      </c>
      <c r="H800" s="9"/>
    </row>
    <row r="801" spans="1:9" s="5" customFormat="1">
      <c r="A801" s="486">
        <v>9255035</v>
      </c>
      <c r="B801" s="489" t="s">
        <v>3178</v>
      </c>
      <c r="C801" s="7"/>
      <c r="D801" s="7">
        <v>20</v>
      </c>
      <c r="E801" s="8">
        <v>1999.64</v>
      </c>
      <c r="F801" s="8">
        <f>E801/100*$I$2*Main!$AB$2</f>
        <v>899.83800000000008</v>
      </c>
      <c r="G801" s="12">
        <f>F801*Main!$AB$4</f>
        <v>899.83800000000008</v>
      </c>
      <c r="H801" s="9"/>
    </row>
    <row r="802" spans="1:9" s="5" customFormat="1">
      <c r="A802" s="486">
        <v>9255036</v>
      </c>
      <c r="B802" s="489" t="s">
        <v>3179</v>
      </c>
      <c r="C802" s="7"/>
      <c r="D802" s="7">
        <v>20</v>
      </c>
      <c r="E802" s="8">
        <v>2034.5</v>
      </c>
      <c r="F802" s="8">
        <f>E802/100*$I$2*Main!$AB$2</f>
        <v>915.52499999999998</v>
      </c>
      <c r="G802" s="12">
        <f>F802*Main!$AB$4</f>
        <v>915.52499999999998</v>
      </c>
      <c r="H802" s="9"/>
    </row>
    <row r="803" spans="1:9" s="203" customFormat="1">
      <c r="A803" s="486">
        <v>9255037</v>
      </c>
      <c r="B803" s="489" t="s">
        <v>3180</v>
      </c>
      <c r="C803" s="7"/>
      <c r="D803" s="7">
        <v>20</v>
      </c>
      <c r="E803" s="8">
        <v>2034.5</v>
      </c>
      <c r="F803" s="200">
        <f>E803/100*$I$2*Main!$AB$2</f>
        <v>915.52499999999998</v>
      </c>
      <c r="G803" s="201">
        <f>F803*Main!$AB$4</f>
        <v>915.52499999999998</v>
      </c>
      <c r="H803" s="202"/>
      <c r="I803" s="5"/>
    </row>
    <row r="804" spans="1:9" s="203" customFormat="1">
      <c r="A804" s="486">
        <v>9255038</v>
      </c>
      <c r="B804" s="489" t="s">
        <v>3181</v>
      </c>
      <c r="C804" s="7" t="s">
        <v>2057</v>
      </c>
      <c r="D804" s="7">
        <v>20</v>
      </c>
      <c r="E804" s="8">
        <v>2069.36</v>
      </c>
      <c r="F804" s="200">
        <f>E804/100*$I$2*Main!$AB$2</f>
        <v>931.21199999999999</v>
      </c>
      <c r="G804" s="201">
        <f>F804*Main!$AB$4</f>
        <v>931.21199999999999</v>
      </c>
      <c r="H804" s="202"/>
      <c r="I804" s="5"/>
    </row>
    <row r="805" spans="1:9" s="203" customFormat="1">
      <c r="A805" s="486">
        <v>9255039</v>
      </c>
      <c r="B805" s="489" t="s">
        <v>3182</v>
      </c>
      <c r="C805" s="7" t="s">
        <v>2057</v>
      </c>
      <c r="D805" s="7">
        <v>20</v>
      </c>
      <c r="E805" s="8">
        <v>2069.36</v>
      </c>
      <c r="F805" s="200">
        <f>E805/100*$I$2*Main!$AB$2</f>
        <v>931.21199999999999</v>
      </c>
      <c r="G805" s="201">
        <f>F805*Main!$AB$4</f>
        <v>931.21199999999999</v>
      </c>
      <c r="H805" s="202"/>
      <c r="I805" s="5"/>
    </row>
    <row r="806" spans="1:9" s="203" customFormat="1">
      <c r="A806" s="486">
        <v>9255040</v>
      </c>
      <c r="B806" s="489" t="s">
        <v>3183</v>
      </c>
      <c r="C806" s="7" t="s">
        <v>2057</v>
      </c>
      <c r="D806" s="7">
        <v>20</v>
      </c>
      <c r="E806" s="8">
        <v>2121.9900000000002</v>
      </c>
      <c r="F806" s="200">
        <f>E806/100*$I$2*Main!$AB$2</f>
        <v>954.89550000000008</v>
      </c>
      <c r="G806" s="201">
        <f>F806*Main!$AB$4</f>
        <v>954.89550000000008</v>
      </c>
      <c r="H806" s="202"/>
      <c r="I806" s="5"/>
    </row>
    <row r="807" spans="1:9" s="203" customFormat="1">
      <c r="A807" s="486">
        <v>9255041</v>
      </c>
      <c r="B807" s="489" t="s">
        <v>3184</v>
      </c>
      <c r="C807" s="7" t="s">
        <v>2057</v>
      </c>
      <c r="D807" s="7">
        <v>20</v>
      </c>
      <c r="E807" s="8">
        <v>2121.9900000000002</v>
      </c>
      <c r="F807" s="200">
        <f>E807/100*$I$2*Main!$AB$2</f>
        <v>954.89550000000008</v>
      </c>
      <c r="G807" s="201">
        <f>F807*Main!$AB$4</f>
        <v>954.89550000000008</v>
      </c>
      <c r="H807" s="202"/>
      <c r="I807" s="5"/>
    </row>
    <row r="808" spans="1:9" s="203" customFormat="1">
      <c r="A808" s="486">
        <v>9255044</v>
      </c>
      <c r="B808" s="489" t="s">
        <v>3215</v>
      </c>
      <c r="C808" s="7"/>
      <c r="D808" s="7">
        <v>10</v>
      </c>
      <c r="E808" s="8">
        <v>2430.6</v>
      </c>
      <c r="F808" s="200">
        <f>E808/100*$I$2*Main!$AB$2</f>
        <v>1093.77</v>
      </c>
      <c r="G808" s="201">
        <f>F808*Main!$AB$4</f>
        <v>1093.77</v>
      </c>
      <c r="H808" s="202"/>
      <c r="I808" s="5"/>
    </row>
    <row r="809" spans="1:9" s="203" customFormat="1">
      <c r="A809" s="486">
        <v>9255045</v>
      </c>
      <c r="B809" s="489" t="s">
        <v>3216</v>
      </c>
      <c r="C809" s="7"/>
      <c r="D809" s="7">
        <v>10</v>
      </c>
      <c r="E809" s="8">
        <v>2430.6</v>
      </c>
      <c r="F809" s="200">
        <f>E809/100*$I$2*Main!$AB$2</f>
        <v>1093.77</v>
      </c>
      <c r="G809" s="201">
        <f>F809*Main!$AB$4</f>
        <v>1093.77</v>
      </c>
      <c r="H809" s="202"/>
      <c r="I809" s="5"/>
    </row>
    <row r="810" spans="1:9" s="5" customFormat="1">
      <c r="A810" s="486">
        <v>9255046</v>
      </c>
      <c r="B810" s="489" t="s">
        <v>3217</v>
      </c>
      <c r="C810" s="7"/>
      <c r="D810" s="7">
        <v>10</v>
      </c>
      <c r="E810" s="8">
        <v>2457.71</v>
      </c>
      <c r="F810" s="8">
        <f>E810/100*$I$2*Main!$AB$2</f>
        <v>1105.9695000000002</v>
      </c>
      <c r="G810" s="12">
        <f>F810*Main!$AB$4</f>
        <v>1105.9695000000002</v>
      </c>
      <c r="H810" s="9"/>
    </row>
    <row r="811" spans="1:9" s="5" customFormat="1">
      <c r="A811" s="486">
        <v>9255047</v>
      </c>
      <c r="B811" s="489" t="s">
        <v>3218</v>
      </c>
      <c r="C811" s="7"/>
      <c r="D811" s="7">
        <v>10</v>
      </c>
      <c r="E811" s="8">
        <v>2457.71</v>
      </c>
      <c r="F811" s="8">
        <f>E811/100*$I$2*Main!$AB$2</f>
        <v>1105.9695000000002</v>
      </c>
      <c r="G811" s="12">
        <f>F811*Main!$AB$4</f>
        <v>1105.9695000000002</v>
      </c>
      <c r="H811" s="9"/>
    </row>
    <row r="812" spans="1:9" s="203" customFormat="1">
      <c r="A812" s="486">
        <v>9255048</v>
      </c>
      <c r="B812" s="489" t="s">
        <v>3219</v>
      </c>
      <c r="C812" s="7"/>
      <c r="D812" s="7">
        <v>10</v>
      </c>
      <c r="E812" s="8">
        <v>2502.98</v>
      </c>
      <c r="F812" s="200">
        <f>E812/100*$I$2*Main!$AB$2</f>
        <v>1126.3410000000001</v>
      </c>
      <c r="G812" s="201">
        <f>F812*Main!$AB$4</f>
        <v>1126.3410000000001</v>
      </c>
      <c r="H812" s="202"/>
      <c r="I812" s="5"/>
    </row>
    <row r="813" spans="1:9" s="203" customFormat="1">
      <c r="A813" s="486">
        <v>9255049</v>
      </c>
      <c r="B813" s="489" t="s">
        <v>3220</v>
      </c>
      <c r="C813" s="7"/>
      <c r="D813" s="7">
        <v>10</v>
      </c>
      <c r="E813" s="8">
        <v>2502.98</v>
      </c>
      <c r="F813" s="200">
        <f>E813/100*$I$2*Main!$AB$2</f>
        <v>1126.3410000000001</v>
      </c>
      <c r="G813" s="201">
        <f>F813*Main!$AB$4</f>
        <v>1126.3410000000001</v>
      </c>
      <c r="H813" s="202"/>
      <c r="I813" s="5"/>
    </row>
    <row r="814" spans="1:9" s="5" customFormat="1">
      <c r="A814" s="486">
        <v>9255050</v>
      </c>
      <c r="B814" s="489" t="s">
        <v>3221</v>
      </c>
      <c r="C814" s="7"/>
      <c r="D814" s="7">
        <v>10</v>
      </c>
      <c r="E814" s="8">
        <v>2548.1999999999998</v>
      </c>
      <c r="F814" s="8">
        <f>E814/100*$I$2*Main!$AB$2</f>
        <v>1146.69</v>
      </c>
      <c r="G814" s="12">
        <f>F814*Main!$AB$4</f>
        <v>1146.69</v>
      </c>
      <c r="H814" s="9"/>
    </row>
    <row r="815" spans="1:9" s="5" customFormat="1">
      <c r="A815" s="486">
        <v>9255051</v>
      </c>
      <c r="B815" s="489" t="s">
        <v>3222</v>
      </c>
      <c r="C815" s="7"/>
      <c r="D815" s="7">
        <v>10</v>
      </c>
      <c r="E815" s="8">
        <v>2548.1999999999998</v>
      </c>
      <c r="F815" s="8">
        <f>E815/100*$I$2*Main!$AB$2</f>
        <v>1146.69</v>
      </c>
      <c r="G815" s="12">
        <f>F815*Main!$AB$4</f>
        <v>1146.69</v>
      </c>
      <c r="H815" s="9"/>
    </row>
    <row r="816" spans="1:9" s="5" customFormat="1">
      <c r="A816" s="486">
        <v>9255052</v>
      </c>
      <c r="B816" s="489" t="s">
        <v>3223</v>
      </c>
      <c r="C816" s="7"/>
      <c r="D816" s="7">
        <v>10</v>
      </c>
      <c r="E816" s="8">
        <v>2593.44</v>
      </c>
      <c r="F816" s="8">
        <f>E816/100*$I$2*Main!$AB$2</f>
        <v>1167.048</v>
      </c>
      <c r="G816" s="12">
        <f>F816*Main!$AB$4</f>
        <v>1167.048</v>
      </c>
      <c r="H816" s="9"/>
    </row>
    <row r="817" spans="1:9" s="5" customFormat="1">
      <c r="A817" s="486">
        <v>9255053</v>
      </c>
      <c r="B817" s="489" t="s">
        <v>3224</v>
      </c>
      <c r="C817" s="7"/>
      <c r="D817" s="7">
        <v>10</v>
      </c>
      <c r="E817" s="8">
        <v>2593.44</v>
      </c>
      <c r="F817" s="8">
        <f>E817/100*$I$2*Main!$AB$2</f>
        <v>1167.048</v>
      </c>
      <c r="G817" s="12">
        <f>F817*Main!$AB$4</f>
        <v>1167.048</v>
      </c>
      <c r="H817" s="9"/>
    </row>
    <row r="818" spans="1:9" s="5" customFormat="1">
      <c r="A818" s="486">
        <v>9255054</v>
      </c>
      <c r="B818" s="489" t="s">
        <v>3225</v>
      </c>
      <c r="C818" s="7"/>
      <c r="D818" s="7">
        <v>10</v>
      </c>
      <c r="E818" s="8">
        <v>2638.67</v>
      </c>
      <c r="F818" s="8">
        <f>E818/100*$I$2*Main!$AB$2</f>
        <v>1187.4014999999999</v>
      </c>
      <c r="G818" s="12">
        <f>F818*Main!$AB$4</f>
        <v>1187.4014999999999</v>
      </c>
      <c r="H818" s="9"/>
    </row>
    <row r="819" spans="1:9" s="5" customFormat="1">
      <c r="A819" s="486">
        <v>9255055</v>
      </c>
      <c r="B819" s="489" t="s">
        <v>3226</v>
      </c>
      <c r="C819" s="7"/>
      <c r="D819" s="7">
        <v>10</v>
      </c>
      <c r="E819" s="8">
        <v>2638.67</v>
      </c>
      <c r="F819" s="8">
        <f>E819/100*$I$2*Main!$AB$2</f>
        <v>1187.4014999999999</v>
      </c>
      <c r="G819" s="12">
        <f>F819*Main!$AB$4</f>
        <v>1187.4014999999999</v>
      </c>
      <c r="H819" s="9"/>
    </row>
    <row r="820" spans="1:9" s="5" customFormat="1">
      <c r="A820" s="486">
        <v>9255056</v>
      </c>
      <c r="B820" s="489" t="s">
        <v>3227</v>
      </c>
      <c r="C820" s="7" t="s">
        <v>2057</v>
      </c>
      <c r="D820" s="7">
        <v>10</v>
      </c>
      <c r="E820" s="8">
        <v>2683.88</v>
      </c>
      <c r="F820" s="8">
        <f>E820/100*$I$2*Main!$AB$2</f>
        <v>1207.7460000000001</v>
      </c>
      <c r="G820" s="12">
        <f>F820*Main!$AB$4</f>
        <v>1207.7460000000001</v>
      </c>
      <c r="H820" s="9"/>
    </row>
    <row r="821" spans="1:9" s="5" customFormat="1">
      <c r="A821" s="486">
        <v>9255057</v>
      </c>
      <c r="B821" s="489" t="s">
        <v>3228</v>
      </c>
      <c r="C821" s="7" t="s">
        <v>2057</v>
      </c>
      <c r="D821" s="7">
        <v>10</v>
      </c>
      <c r="E821" s="8">
        <v>2683.88</v>
      </c>
      <c r="F821" s="8">
        <f>E821/100*$I$2*Main!$AB$2</f>
        <v>1207.7460000000001</v>
      </c>
      <c r="G821" s="12">
        <f>F821*Main!$AB$4</f>
        <v>1207.7460000000001</v>
      </c>
      <c r="H821" s="9"/>
    </row>
    <row r="822" spans="1:9" s="203" customFormat="1">
      <c r="A822" s="486">
        <v>9255058</v>
      </c>
      <c r="B822" s="489" t="s">
        <v>3229</v>
      </c>
      <c r="C822" s="7" t="s">
        <v>2057</v>
      </c>
      <c r="D822" s="7">
        <v>10</v>
      </c>
      <c r="E822" s="8">
        <v>2752.17</v>
      </c>
      <c r="F822" s="200">
        <f>E822/100*$I$2*Main!$AB$2</f>
        <v>1238.4765</v>
      </c>
      <c r="G822" s="201">
        <f>F822*Main!$AB$4</f>
        <v>1238.4765</v>
      </c>
      <c r="H822" s="202"/>
      <c r="I822" s="5"/>
    </row>
    <row r="823" spans="1:9" s="203" customFormat="1">
      <c r="A823" s="486">
        <v>9255059</v>
      </c>
      <c r="B823" s="489" t="s">
        <v>3230</v>
      </c>
      <c r="C823" s="7" t="s">
        <v>2057</v>
      </c>
      <c r="D823" s="7">
        <v>10</v>
      </c>
      <c r="E823" s="8">
        <v>2752.17</v>
      </c>
      <c r="F823" s="200">
        <f>E823/100*$I$2*Main!$AB$2</f>
        <v>1238.4765</v>
      </c>
      <c r="G823" s="201">
        <f>F823*Main!$AB$4</f>
        <v>1238.4765</v>
      </c>
      <c r="H823" s="202"/>
      <c r="I823" s="5"/>
    </row>
    <row r="824" spans="1:9" s="203" customFormat="1">
      <c r="A824" s="486">
        <v>9255060</v>
      </c>
      <c r="B824" s="489" t="s">
        <v>3231</v>
      </c>
      <c r="C824" s="7" t="s">
        <v>2057</v>
      </c>
      <c r="D824" s="7">
        <v>10</v>
      </c>
      <c r="E824" s="8">
        <v>2844.9</v>
      </c>
      <c r="F824" s="200">
        <f>E824/100*$I$2*Main!$AB$2</f>
        <v>1280.2050000000002</v>
      </c>
      <c r="G824" s="201">
        <f>F824*Main!$AB$4</f>
        <v>1280.2050000000002</v>
      </c>
      <c r="H824" s="202"/>
      <c r="I824" s="5"/>
    </row>
    <row r="825" spans="1:9" s="5" customFormat="1">
      <c r="A825" s="486">
        <v>9255061</v>
      </c>
      <c r="B825" s="489" t="s">
        <v>3232</v>
      </c>
      <c r="C825" s="7" t="s">
        <v>2057</v>
      </c>
      <c r="D825" s="7">
        <v>10</v>
      </c>
      <c r="E825" s="8">
        <v>2844.9</v>
      </c>
      <c r="F825" s="8">
        <f>E825/100*$I$2*Main!$AB$2</f>
        <v>1280.2050000000002</v>
      </c>
      <c r="G825" s="12">
        <f>F825*Main!$AB$4</f>
        <v>1280.2050000000002</v>
      </c>
      <c r="H825" s="9"/>
    </row>
    <row r="826" spans="1:9" s="5" customFormat="1">
      <c r="A826" s="486">
        <v>9255066</v>
      </c>
      <c r="B826" s="489" t="s">
        <v>3271</v>
      </c>
      <c r="C826" s="7"/>
      <c r="D826" s="7">
        <v>10</v>
      </c>
      <c r="E826" s="8">
        <v>3940.38</v>
      </c>
      <c r="F826" s="8">
        <f>E826/100*$I$2*Main!$AB$2</f>
        <v>1773.1710000000003</v>
      </c>
      <c r="G826" s="12">
        <f>F826*Main!$AB$4</f>
        <v>1773.1710000000003</v>
      </c>
      <c r="H826" s="9"/>
    </row>
    <row r="827" spans="1:9" s="5" customFormat="1">
      <c r="A827" s="486">
        <v>9255067</v>
      </c>
      <c r="B827" s="489" t="s">
        <v>3272</v>
      </c>
      <c r="C827" s="7"/>
      <c r="D827" s="7">
        <v>10</v>
      </c>
      <c r="E827" s="8">
        <v>3940.38</v>
      </c>
      <c r="F827" s="8">
        <f>E827/100*$I$2*Main!$AB$2</f>
        <v>1773.1710000000003</v>
      </c>
      <c r="G827" s="12">
        <f>F827*Main!$AB$4</f>
        <v>1773.1710000000003</v>
      </c>
      <c r="H827" s="9"/>
    </row>
    <row r="828" spans="1:9" s="5" customFormat="1">
      <c r="A828" s="486">
        <v>9255068</v>
      </c>
      <c r="B828" s="489" t="s">
        <v>3273</v>
      </c>
      <c r="C828" s="7"/>
      <c r="D828" s="7">
        <v>10</v>
      </c>
      <c r="E828" s="8">
        <v>4011.59</v>
      </c>
      <c r="F828" s="8">
        <f>E828/100*$I$2*Main!$AB$2</f>
        <v>1805.2155000000002</v>
      </c>
      <c r="G828" s="12">
        <f>F828*Main!$AB$4</f>
        <v>1805.2155000000002</v>
      </c>
      <c r="H828" s="9"/>
    </row>
    <row r="829" spans="1:9" s="5" customFormat="1">
      <c r="A829" s="486">
        <v>9255069</v>
      </c>
      <c r="B829" s="489" t="s">
        <v>3274</v>
      </c>
      <c r="C829" s="7"/>
      <c r="D829" s="7">
        <v>10</v>
      </c>
      <c r="E829" s="8">
        <v>4011.59</v>
      </c>
      <c r="F829" s="8">
        <f>E829/100*$I$2*Main!$AB$2</f>
        <v>1805.2155000000002</v>
      </c>
      <c r="G829" s="12">
        <f>F829*Main!$AB$4</f>
        <v>1805.2155000000002</v>
      </c>
      <c r="H829" s="9"/>
    </row>
    <row r="830" spans="1:9" s="5" customFormat="1">
      <c r="A830" s="486">
        <v>9255070</v>
      </c>
      <c r="B830" s="489" t="s">
        <v>3275</v>
      </c>
      <c r="C830" s="7"/>
      <c r="D830" s="7">
        <v>10</v>
      </c>
      <c r="E830" s="8">
        <v>4082.78</v>
      </c>
      <c r="F830" s="8">
        <f>E830/100*$I$2*Main!$AB$2</f>
        <v>1837.2510000000002</v>
      </c>
      <c r="G830" s="12">
        <f>F830*Main!$AB$4</f>
        <v>1837.2510000000002</v>
      </c>
      <c r="H830" s="9"/>
    </row>
    <row r="831" spans="1:9" s="5" customFormat="1">
      <c r="A831" s="486">
        <v>9255071</v>
      </c>
      <c r="B831" s="489" t="s">
        <v>3276</v>
      </c>
      <c r="C831" s="7"/>
      <c r="D831" s="7">
        <v>10</v>
      </c>
      <c r="E831" s="8">
        <v>4082.78</v>
      </c>
      <c r="F831" s="8">
        <f>E831/100*$I$2*Main!$AB$2</f>
        <v>1837.2510000000002</v>
      </c>
      <c r="G831" s="12">
        <f>F831*Main!$AB$4</f>
        <v>1837.2510000000002</v>
      </c>
      <c r="H831" s="9"/>
    </row>
    <row r="832" spans="1:9" s="5" customFormat="1">
      <c r="A832" s="486">
        <v>9255072</v>
      </c>
      <c r="B832" s="489" t="s">
        <v>3277</v>
      </c>
      <c r="C832" s="7"/>
      <c r="D832" s="7">
        <v>10</v>
      </c>
      <c r="E832" s="8">
        <v>4154.01</v>
      </c>
      <c r="F832" s="8">
        <f>E832/100*$I$2*Main!$AB$2</f>
        <v>1869.3045000000002</v>
      </c>
      <c r="G832" s="12">
        <f>F832*Main!$AB$4</f>
        <v>1869.3045000000002</v>
      </c>
      <c r="H832" s="9"/>
    </row>
    <row r="833" spans="1:9" s="5" customFormat="1">
      <c r="A833" s="486">
        <v>9255073</v>
      </c>
      <c r="B833" s="489" t="s">
        <v>3278</v>
      </c>
      <c r="C833" s="7"/>
      <c r="D833" s="7">
        <v>10</v>
      </c>
      <c r="E833" s="8">
        <v>4154.01</v>
      </c>
      <c r="F833" s="8">
        <f>E833/100*$I$2*Main!$AB$2</f>
        <v>1869.3045000000002</v>
      </c>
      <c r="G833" s="12">
        <f>F833*Main!$AB$4</f>
        <v>1869.3045000000002</v>
      </c>
      <c r="H833" s="9"/>
    </row>
    <row r="834" spans="1:9" s="5" customFormat="1">
      <c r="A834" s="486">
        <v>9255074</v>
      </c>
      <c r="B834" s="489" t="s">
        <v>3279</v>
      </c>
      <c r="C834" s="7" t="s">
        <v>2057</v>
      </c>
      <c r="D834" s="7">
        <v>10</v>
      </c>
      <c r="E834" s="8">
        <v>4225.22</v>
      </c>
      <c r="F834" s="8">
        <f>E834/100*$I$2*Main!$AB$2</f>
        <v>1901.3490000000002</v>
      </c>
      <c r="G834" s="12">
        <f>F834*Main!$AB$4</f>
        <v>1901.3490000000002</v>
      </c>
      <c r="H834" s="9"/>
    </row>
    <row r="835" spans="1:9" s="5" customFormat="1">
      <c r="A835" s="486">
        <v>9255075</v>
      </c>
      <c r="B835" s="489" t="s">
        <v>3280</v>
      </c>
      <c r="C835" s="7" t="s">
        <v>2057</v>
      </c>
      <c r="D835" s="7">
        <v>10</v>
      </c>
      <c r="E835" s="8">
        <v>4225.22</v>
      </c>
      <c r="F835" s="8">
        <f>E835/100*$I$2*Main!$AB$2</f>
        <v>1901.3490000000002</v>
      </c>
      <c r="G835" s="12">
        <f>F835*Main!$AB$4</f>
        <v>1901.3490000000002</v>
      </c>
      <c r="H835" s="9"/>
    </row>
    <row r="836" spans="1:9" s="203" customFormat="1">
      <c r="A836" s="486">
        <v>9255076</v>
      </c>
      <c r="B836" s="489" t="s">
        <v>3281</v>
      </c>
      <c r="C836" s="7" t="s">
        <v>2057</v>
      </c>
      <c r="D836" s="7">
        <v>10</v>
      </c>
      <c r="E836" s="8">
        <v>4332.6400000000003</v>
      </c>
      <c r="F836" s="200">
        <f>E836/100*$I$2*Main!$AB$2</f>
        <v>1949.6880000000003</v>
      </c>
      <c r="G836" s="201">
        <f>F836*Main!$AB$4</f>
        <v>1949.6880000000003</v>
      </c>
      <c r="H836" s="202"/>
      <c r="I836" s="5"/>
    </row>
    <row r="837" spans="1:9" s="203" customFormat="1">
      <c r="A837" s="486">
        <v>9255077</v>
      </c>
      <c r="B837" s="489" t="s">
        <v>3282</v>
      </c>
      <c r="C837" s="7" t="s">
        <v>2057</v>
      </c>
      <c r="D837" s="7">
        <v>10</v>
      </c>
      <c r="E837" s="8">
        <v>4332.6400000000003</v>
      </c>
      <c r="F837" s="200">
        <f>E837/100*$I$2*Main!$AB$2</f>
        <v>1949.6880000000003</v>
      </c>
      <c r="G837" s="201">
        <f>F837*Main!$AB$4</f>
        <v>1949.6880000000003</v>
      </c>
      <c r="H837" s="202"/>
      <c r="I837" s="5"/>
    </row>
    <row r="838" spans="1:9" s="203" customFormat="1">
      <c r="A838" s="486">
        <v>9255078</v>
      </c>
      <c r="B838" s="489" t="s">
        <v>3283</v>
      </c>
      <c r="C838" s="7" t="s">
        <v>2057</v>
      </c>
      <c r="D838" s="7">
        <v>10</v>
      </c>
      <c r="E838" s="8">
        <v>4478.6900000000005</v>
      </c>
      <c r="F838" s="200">
        <f>E838/100*$I$2*Main!$AB$2</f>
        <v>2015.4105000000002</v>
      </c>
      <c r="G838" s="201">
        <f>F838*Main!$AB$4</f>
        <v>2015.4105000000002</v>
      </c>
      <c r="H838" s="202"/>
      <c r="I838" s="5"/>
    </row>
    <row r="839" spans="1:9" s="203" customFormat="1">
      <c r="A839" s="486">
        <v>9255079</v>
      </c>
      <c r="B839" s="489" t="s">
        <v>3284</v>
      </c>
      <c r="C839" s="7" t="s">
        <v>2057</v>
      </c>
      <c r="D839" s="7">
        <v>10</v>
      </c>
      <c r="E839" s="8">
        <v>4478.6900000000005</v>
      </c>
      <c r="F839" s="200">
        <f>E839/100*$I$2*Main!$AB$2</f>
        <v>2015.4105000000002</v>
      </c>
      <c r="G839" s="201">
        <f>F839*Main!$AB$4</f>
        <v>2015.4105000000002</v>
      </c>
      <c r="H839" s="202"/>
      <c r="I839" s="5"/>
    </row>
    <row r="840" spans="1:9" s="203" customFormat="1">
      <c r="A840" s="486">
        <v>9257131</v>
      </c>
      <c r="B840" s="489" t="s">
        <v>3315</v>
      </c>
      <c r="C840" s="7"/>
      <c r="D840" s="7">
        <v>10</v>
      </c>
      <c r="E840" s="8">
        <v>2686.9100000000003</v>
      </c>
      <c r="F840" s="200">
        <f>E840/100*$I$2*Main!$AB$2</f>
        <v>1209.1095</v>
      </c>
      <c r="G840" s="201">
        <f>F840*Main!$AB$4</f>
        <v>1209.1095</v>
      </c>
      <c r="H840" s="202"/>
      <c r="I840" s="5"/>
    </row>
    <row r="841" spans="1:9" s="203" customFormat="1">
      <c r="A841" s="486">
        <v>9257132</v>
      </c>
      <c r="B841" s="489" t="s">
        <v>3316</v>
      </c>
      <c r="C841" s="7"/>
      <c r="D841" s="7">
        <v>10</v>
      </c>
      <c r="E841" s="8">
        <v>2686.9100000000003</v>
      </c>
      <c r="F841" s="200">
        <f>E841/100*$I$2*Main!$AB$2</f>
        <v>1209.1095</v>
      </c>
      <c r="G841" s="201">
        <f>F841*Main!$AB$4</f>
        <v>1209.1095</v>
      </c>
      <c r="H841" s="202"/>
      <c r="I841" s="5"/>
    </row>
    <row r="842" spans="1:9" s="5" customFormat="1">
      <c r="A842" s="486">
        <v>9257133</v>
      </c>
      <c r="B842" s="489" t="s">
        <v>3317</v>
      </c>
      <c r="C842" s="7"/>
      <c r="D842" s="7">
        <v>10</v>
      </c>
      <c r="E842" s="8">
        <v>2735.48</v>
      </c>
      <c r="F842" s="8">
        <f>E842/100*$I$2*Main!$AB$2</f>
        <v>1230.9660000000001</v>
      </c>
      <c r="G842" s="12">
        <f>F842*Main!$AB$4</f>
        <v>1230.9660000000001</v>
      </c>
      <c r="H842" s="9"/>
    </row>
    <row r="843" spans="1:9" s="5" customFormat="1">
      <c r="A843" s="486">
        <v>9257134</v>
      </c>
      <c r="B843" s="489" t="s">
        <v>3318</v>
      </c>
      <c r="C843" s="7"/>
      <c r="D843" s="7">
        <v>10</v>
      </c>
      <c r="E843" s="8">
        <v>2735.48</v>
      </c>
      <c r="F843" s="8">
        <f>E843/100*$I$2*Main!$AB$2</f>
        <v>1230.9660000000001</v>
      </c>
      <c r="G843" s="12">
        <f>F843*Main!$AB$4</f>
        <v>1230.9660000000001</v>
      </c>
      <c r="H843" s="9"/>
    </row>
    <row r="844" spans="1:9" s="5" customFormat="1">
      <c r="A844" s="486">
        <v>9257135</v>
      </c>
      <c r="B844" s="489" t="s">
        <v>3319</v>
      </c>
      <c r="C844" s="7"/>
      <c r="D844" s="7">
        <v>10</v>
      </c>
      <c r="E844" s="8">
        <v>2784.0400000000004</v>
      </c>
      <c r="F844" s="8">
        <f>E844/100*$I$2*Main!$AB$2</f>
        <v>1252.8180000000002</v>
      </c>
      <c r="G844" s="12">
        <f>F844*Main!$AB$4</f>
        <v>1252.8180000000002</v>
      </c>
      <c r="H844" s="9"/>
    </row>
    <row r="845" spans="1:9" s="5" customFormat="1">
      <c r="A845" s="486">
        <v>9257136</v>
      </c>
      <c r="B845" s="489" t="s">
        <v>3320</v>
      </c>
      <c r="C845" s="7"/>
      <c r="D845" s="7">
        <v>10</v>
      </c>
      <c r="E845" s="8">
        <v>2784.0400000000004</v>
      </c>
      <c r="F845" s="8">
        <f>E845/100*$I$2*Main!$AB$2</f>
        <v>1252.8180000000002</v>
      </c>
      <c r="G845" s="12">
        <f>F845*Main!$AB$4</f>
        <v>1252.8180000000002</v>
      </c>
      <c r="H845" s="9"/>
    </row>
    <row r="846" spans="1:9" s="5" customFormat="1">
      <c r="A846" s="486">
        <v>9257137</v>
      </c>
      <c r="B846" s="489" t="s">
        <v>3321</v>
      </c>
      <c r="C846" s="7"/>
      <c r="D846" s="7">
        <v>10</v>
      </c>
      <c r="E846" s="8">
        <v>2832.5800000000004</v>
      </c>
      <c r="F846" s="8">
        <f>E846/100*$I$2*Main!$AB$2</f>
        <v>1274.6610000000003</v>
      </c>
      <c r="G846" s="12">
        <f>F846*Main!$AB$4</f>
        <v>1274.6610000000003</v>
      </c>
      <c r="H846" s="9"/>
    </row>
    <row r="847" spans="1:9" s="5" customFormat="1">
      <c r="A847" s="486">
        <v>9257138</v>
      </c>
      <c r="B847" s="489" t="s">
        <v>3322</v>
      </c>
      <c r="C847" s="7"/>
      <c r="D847" s="7">
        <v>10</v>
      </c>
      <c r="E847" s="8">
        <v>2832.5800000000004</v>
      </c>
      <c r="F847" s="8">
        <f>E847/100*$I$2*Main!$AB$2</f>
        <v>1274.6610000000003</v>
      </c>
      <c r="G847" s="12">
        <f>F847*Main!$AB$4</f>
        <v>1274.6610000000003</v>
      </c>
      <c r="H847" s="9"/>
    </row>
    <row r="848" spans="1:9" s="5" customFormat="1">
      <c r="A848" s="486">
        <v>9257139</v>
      </c>
      <c r="B848" s="489" t="s">
        <v>3323</v>
      </c>
      <c r="C848" s="7" t="s">
        <v>2057</v>
      </c>
      <c r="D848" s="7">
        <v>10</v>
      </c>
      <c r="E848" s="8">
        <v>2881.1200000000003</v>
      </c>
      <c r="F848" s="8">
        <f>E848/100*$I$2*Main!$AB$2</f>
        <v>1296.5040000000001</v>
      </c>
      <c r="G848" s="12">
        <f>F848*Main!$AB$4</f>
        <v>1296.5040000000001</v>
      </c>
      <c r="H848" s="9"/>
    </row>
    <row r="849" spans="1:9" s="5" customFormat="1">
      <c r="A849" s="486">
        <v>9257140</v>
      </c>
      <c r="B849" s="489" t="s">
        <v>3324</v>
      </c>
      <c r="C849" s="7" t="s">
        <v>2057</v>
      </c>
      <c r="D849" s="7">
        <v>10</v>
      </c>
      <c r="E849" s="8">
        <v>2881.1200000000003</v>
      </c>
      <c r="F849" s="8">
        <f>E849/100*$I$2*Main!$AB$2</f>
        <v>1296.5040000000001</v>
      </c>
      <c r="G849" s="12">
        <f>F849*Main!$AB$4</f>
        <v>1296.5040000000001</v>
      </c>
      <c r="H849" s="9"/>
    </row>
    <row r="850" spans="1:9" s="5" customFormat="1">
      <c r="A850" s="486">
        <v>9257141</v>
      </c>
      <c r="B850" s="489" t="s">
        <v>3325</v>
      </c>
      <c r="C850" s="7" t="s">
        <v>2057</v>
      </c>
      <c r="D850" s="7">
        <v>10</v>
      </c>
      <c r="E850" s="8">
        <v>2954.42</v>
      </c>
      <c r="F850" s="8">
        <f>E850/100*$I$2*Main!$AB$2</f>
        <v>1329.489</v>
      </c>
      <c r="G850" s="12">
        <f>F850*Main!$AB$4</f>
        <v>1329.489</v>
      </c>
      <c r="H850" s="9"/>
    </row>
    <row r="851" spans="1:9" s="5" customFormat="1">
      <c r="A851" s="486">
        <v>9257142</v>
      </c>
      <c r="B851" s="489" t="s">
        <v>3326</v>
      </c>
      <c r="C851" s="7" t="s">
        <v>2057</v>
      </c>
      <c r="D851" s="7">
        <v>10</v>
      </c>
      <c r="E851" s="8">
        <v>2954.42</v>
      </c>
      <c r="F851" s="8">
        <f>E851/100*$I$2*Main!$AB$2</f>
        <v>1329.489</v>
      </c>
      <c r="G851" s="12">
        <f>F851*Main!$AB$4</f>
        <v>1329.489</v>
      </c>
      <c r="H851" s="9"/>
    </row>
    <row r="852" spans="1:9" s="5" customFormat="1">
      <c r="A852" s="486">
        <v>9257143</v>
      </c>
      <c r="B852" s="489" t="s">
        <v>3327</v>
      </c>
      <c r="C852" s="7" t="s">
        <v>2057</v>
      </c>
      <c r="D852" s="7">
        <v>10</v>
      </c>
      <c r="E852" s="8">
        <v>3053.98</v>
      </c>
      <c r="F852" s="8">
        <f>E852/100*$I$2*Main!$AB$2</f>
        <v>1374.2909999999999</v>
      </c>
      <c r="G852" s="12">
        <f>F852*Main!$AB$4</f>
        <v>1374.2909999999999</v>
      </c>
      <c r="H852" s="9"/>
    </row>
    <row r="853" spans="1:9" s="5" customFormat="1">
      <c r="A853" s="486">
        <v>9257144</v>
      </c>
      <c r="B853" s="489" t="s">
        <v>3328</v>
      </c>
      <c r="C853" s="7" t="s">
        <v>2057</v>
      </c>
      <c r="D853" s="7">
        <v>10</v>
      </c>
      <c r="E853" s="8">
        <v>3053.98</v>
      </c>
      <c r="F853" s="8">
        <f>E853/100*$I$2*Main!$AB$2</f>
        <v>1374.2909999999999</v>
      </c>
      <c r="G853" s="12">
        <f>F853*Main!$AB$4</f>
        <v>1374.2909999999999</v>
      </c>
      <c r="H853" s="9"/>
    </row>
    <row r="854" spans="1:9" s="5" customFormat="1">
      <c r="A854" s="486">
        <v>9255360</v>
      </c>
      <c r="B854" s="489" t="s">
        <v>3361</v>
      </c>
      <c r="C854" s="7"/>
      <c r="D854" s="7">
        <v>10</v>
      </c>
      <c r="E854" s="8">
        <v>634.34</v>
      </c>
      <c r="F854" s="8">
        <f>E854/100*$I$2*Main!$AB$2</f>
        <v>285.45299999999997</v>
      </c>
      <c r="G854" s="12">
        <f>F854*Main!$AB$4</f>
        <v>285.45299999999997</v>
      </c>
      <c r="H854" s="9"/>
    </row>
    <row r="855" spans="1:9" s="5" customFormat="1">
      <c r="A855" s="486">
        <v>9270570</v>
      </c>
      <c r="B855" s="489" t="s">
        <v>3364</v>
      </c>
      <c r="C855" s="7" t="s">
        <v>2057</v>
      </c>
      <c r="D855" s="7">
        <v>10</v>
      </c>
      <c r="E855" s="8">
        <v>634.34</v>
      </c>
      <c r="F855" s="8">
        <f>E855/100*$I$2*Main!$AB$2</f>
        <v>285.45299999999997</v>
      </c>
      <c r="G855" s="12">
        <f>F855*Main!$AB$4</f>
        <v>285.45299999999997</v>
      </c>
      <c r="H855" s="9"/>
    </row>
    <row r="856" spans="1:9" s="5" customFormat="1">
      <c r="A856" s="486">
        <v>9255362</v>
      </c>
      <c r="B856" s="489" t="s">
        <v>3367</v>
      </c>
      <c r="C856" s="7" t="s">
        <v>2057</v>
      </c>
      <c r="D856" s="7">
        <v>20</v>
      </c>
      <c r="E856" s="8">
        <v>467.96999999999997</v>
      </c>
      <c r="F856" s="8">
        <f>E856/100*$I$2*Main!$AB$2</f>
        <v>210.58649999999997</v>
      </c>
      <c r="G856" s="12">
        <f>F856*Main!$AB$4</f>
        <v>210.58649999999997</v>
      </c>
      <c r="H856" s="9"/>
    </row>
    <row r="857" spans="1:9" s="5" customFormat="1">
      <c r="A857" s="486">
        <v>9255364</v>
      </c>
      <c r="B857" s="489" t="s">
        <v>3368</v>
      </c>
      <c r="C857" s="7" t="s">
        <v>2057</v>
      </c>
      <c r="D857" s="7">
        <v>20</v>
      </c>
      <c r="E857" s="8">
        <v>523.41999999999996</v>
      </c>
      <c r="F857" s="8">
        <f>E857/100*$I$2*Main!$AB$2</f>
        <v>235.53899999999999</v>
      </c>
      <c r="G857" s="12">
        <f>F857*Main!$AB$4</f>
        <v>235.53899999999999</v>
      </c>
      <c r="H857" s="9"/>
    </row>
    <row r="858" spans="1:9" s="203" customFormat="1">
      <c r="A858" s="486">
        <v>9255365</v>
      </c>
      <c r="B858" s="489" t="s">
        <v>3369</v>
      </c>
      <c r="C858" s="7" t="s">
        <v>2057</v>
      </c>
      <c r="D858" s="7">
        <v>20</v>
      </c>
      <c r="E858" s="8">
        <v>551.15</v>
      </c>
      <c r="F858" s="200">
        <f>E858/100*$I$2*Main!$AB$2</f>
        <v>248.01749999999998</v>
      </c>
      <c r="G858" s="201">
        <f>F858*Main!$AB$4</f>
        <v>248.01749999999998</v>
      </c>
      <c r="H858" s="202"/>
      <c r="I858" s="5"/>
    </row>
    <row r="859" spans="1:9" s="203" customFormat="1">
      <c r="A859" s="486">
        <v>9255366</v>
      </c>
      <c r="B859" s="489" t="s">
        <v>3370</v>
      </c>
      <c r="C859" s="7" t="s">
        <v>2057</v>
      </c>
      <c r="D859" s="7">
        <v>20</v>
      </c>
      <c r="E859" s="8">
        <v>578.88</v>
      </c>
      <c r="F859" s="200">
        <f>E859/100*$I$2*Main!$AB$2</f>
        <v>260.49599999999998</v>
      </c>
      <c r="G859" s="201">
        <f>F859*Main!$AB$4</f>
        <v>260.49599999999998</v>
      </c>
      <c r="H859" s="202"/>
      <c r="I859" s="5"/>
    </row>
    <row r="860" spans="1:9" s="5" customFormat="1">
      <c r="A860" s="486">
        <v>9255368</v>
      </c>
      <c r="B860" s="489" t="s">
        <v>3371</v>
      </c>
      <c r="C860" s="7" t="s">
        <v>2057</v>
      </c>
      <c r="D860" s="7">
        <v>20</v>
      </c>
      <c r="E860" s="8">
        <v>634.34</v>
      </c>
      <c r="F860" s="8">
        <f>E860/100*$I$2*Main!$AB$2</f>
        <v>285.45299999999997</v>
      </c>
      <c r="G860" s="12">
        <f>F860*Main!$AB$4</f>
        <v>285.45299999999997</v>
      </c>
      <c r="H860" s="9"/>
    </row>
    <row r="861" spans="1:9" s="5" customFormat="1">
      <c r="A861" s="486">
        <v>9255370</v>
      </c>
      <c r="B861" s="489" t="s">
        <v>3372</v>
      </c>
      <c r="C861" s="7" t="s">
        <v>2057</v>
      </c>
      <c r="D861" s="7">
        <v>20</v>
      </c>
      <c r="E861" s="8">
        <v>1103.02</v>
      </c>
      <c r="F861" s="8">
        <f>E861/100*$I$2*Main!$AB$2</f>
        <v>496.35900000000004</v>
      </c>
      <c r="G861" s="12">
        <f>F861*Main!$AB$4</f>
        <v>496.35900000000004</v>
      </c>
      <c r="H861" s="9"/>
    </row>
    <row r="862" spans="1:9" s="5" customFormat="1">
      <c r="A862" s="486">
        <v>9255371</v>
      </c>
      <c r="B862" s="489" t="s">
        <v>3373</v>
      </c>
      <c r="C862" s="7" t="s">
        <v>2057</v>
      </c>
      <c r="D862" s="7">
        <v>20</v>
      </c>
      <c r="E862" s="8">
        <v>1158.46</v>
      </c>
      <c r="F862" s="8">
        <f>E862/100*$I$2*Main!$AB$2</f>
        <v>521.30700000000002</v>
      </c>
      <c r="G862" s="12">
        <f>F862*Main!$AB$4</f>
        <v>521.30700000000002</v>
      </c>
      <c r="H862" s="9"/>
    </row>
    <row r="863" spans="1:9" s="5" customFormat="1">
      <c r="A863" s="486">
        <v>9255372</v>
      </c>
      <c r="B863" s="489" t="s">
        <v>3374</v>
      </c>
      <c r="C863" s="7" t="s">
        <v>2057</v>
      </c>
      <c r="D863" s="7">
        <v>20</v>
      </c>
      <c r="E863" s="8">
        <v>1213.96</v>
      </c>
      <c r="F863" s="8">
        <f>E863/100*$I$2*Main!$AB$2</f>
        <v>546.28200000000004</v>
      </c>
      <c r="G863" s="12">
        <f>F863*Main!$AB$4</f>
        <v>546.28200000000004</v>
      </c>
      <c r="H863" s="9"/>
    </row>
    <row r="864" spans="1:9" s="203" customFormat="1">
      <c r="A864" s="486">
        <v>9255373</v>
      </c>
      <c r="B864" s="489" t="s">
        <v>3375</v>
      </c>
      <c r="C864" s="7" t="s">
        <v>2057</v>
      </c>
      <c r="D864" s="7">
        <v>20</v>
      </c>
      <c r="E864" s="8">
        <v>1324.8799999999999</v>
      </c>
      <c r="F864" s="200">
        <f>E864/100*$I$2*Main!$AB$2</f>
        <v>596.19599999999991</v>
      </c>
      <c r="G864" s="201">
        <f>F864*Main!$AB$4</f>
        <v>596.19599999999991</v>
      </c>
      <c r="H864" s="202"/>
      <c r="I864" s="5"/>
    </row>
    <row r="865" spans="1:9" s="5" customFormat="1">
      <c r="A865" s="486">
        <v>9270572</v>
      </c>
      <c r="B865" s="489" t="s">
        <v>3394</v>
      </c>
      <c r="C865" s="7" t="s">
        <v>2057</v>
      </c>
      <c r="D865" s="7">
        <v>20</v>
      </c>
      <c r="E865" s="8">
        <v>467.96999999999997</v>
      </c>
      <c r="F865" s="8">
        <f>E865/100*$I$2*Main!$AB$2</f>
        <v>210.58649999999997</v>
      </c>
      <c r="G865" s="12">
        <f>F865*Main!$AB$4</f>
        <v>210.58649999999997</v>
      </c>
      <c r="H865" s="9"/>
    </row>
    <row r="866" spans="1:9" s="5" customFormat="1">
      <c r="A866" s="486">
        <v>9270574</v>
      </c>
      <c r="B866" s="489" t="s">
        <v>3395</v>
      </c>
      <c r="C866" s="7" t="s">
        <v>2057</v>
      </c>
      <c r="D866" s="7">
        <v>20</v>
      </c>
      <c r="E866" s="8">
        <v>523.41999999999996</v>
      </c>
      <c r="F866" s="8">
        <f>E866/100*$I$2*Main!$AB$2</f>
        <v>235.53899999999999</v>
      </c>
      <c r="G866" s="12">
        <f>F866*Main!$AB$4</f>
        <v>235.53899999999999</v>
      </c>
      <c r="H866" s="9"/>
    </row>
    <row r="867" spans="1:9" s="5" customFormat="1">
      <c r="A867" s="486">
        <v>9270575</v>
      </c>
      <c r="B867" s="489" t="s">
        <v>3396</v>
      </c>
      <c r="C867" s="7" t="s">
        <v>2057</v>
      </c>
      <c r="D867" s="7">
        <v>20</v>
      </c>
      <c r="E867" s="8">
        <v>551.15</v>
      </c>
      <c r="F867" s="8">
        <f>E867/100*$I$2*Main!$AB$2</f>
        <v>248.01749999999998</v>
      </c>
      <c r="G867" s="12">
        <f>F867*Main!$AB$4</f>
        <v>248.01749999999998</v>
      </c>
      <c r="H867" s="9"/>
    </row>
    <row r="868" spans="1:9" s="5" customFormat="1">
      <c r="A868" s="486">
        <v>9270576</v>
      </c>
      <c r="B868" s="489" t="s">
        <v>3397</v>
      </c>
      <c r="C868" s="7" t="s">
        <v>2057</v>
      </c>
      <c r="D868" s="7">
        <v>20</v>
      </c>
      <c r="E868" s="8">
        <v>578.88</v>
      </c>
      <c r="F868" s="8">
        <f>E868/100*$I$2*Main!$AB$2</f>
        <v>260.49599999999998</v>
      </c>
      <c r="G868" s="12">
        <f>F868*Main!$AB$4</f>
        <v>260.49599999999998</v>
      </c>
      <c r="H868" s="9"/>
    </row>
    <row r="869" spans="1:9" s="203" customFormat="1">
      <c r="A869" s="486">
        <v>9270578</v>
      </c>
      <c r="B869" s="489" t="s">
        <v>3398</v>
      </c>
      <c r="C869" s="7" t="s">
        <v>2057</v>
      </c>
      <c r="D869" s="7">
        <v>20</v>
      </c>
      <c r="E869" s="8">
        <v>634.34</v>
      </c>
      <c r="F869" s="200">
        <f>E869/100*$I$2*Main!$AB$2</f>
        <v>285.45299999999997</v>
      </c>
      <c r="G869" s="201">
        <f>F869*Main!$AB$4</f>
        <v>285.45299999999997</v>
      </c>
      <c r="H869" s="202"/>
      <c r="I869" s="5"/>
    </row>
    <row r="870" spans="1:9" s="203" customFormat="1">
      <c r="A870" s="486">
        <v>9270580</v>
      </c>
      <c r="B870" s="489" t="s">
        <v>3399</v>
      </c>
      <c r="C870" s="7" t="s">
        <v>2057</v>
      </c>
      <c r="D870" s="7">
        <v>20</v>
      </c>
      <c r="E870" s="8">
        <v>1103.02</v>
      </c>
      <c r="F870" s="200">
        <f>E870/100*$I$2*Main!$AB$2</f>
        <v>496.35900000000004</v>
      </c>
      <c r="G870" s="201">
        <f>F870*Main!$AB$4</f>
        <v>496.35900000000004</v>
      </c>
      <c r="H870" s="202"/>
      <c r="I870" s="5"/>
    </row>
    <row r="871" spans="1:9" s="203" customFormat="1">
      <c r="A871" s="486">
        <v>9270581</v>
      </c>
      <c r="B871" s="489" t="s">
        <v>3400</v>
      </c>
      <c r="C871" s="7" t="s">
        <v>2057</v>
      </c>
      <c r="D871" s="7">
        <v>20</v>
      </c>
      <c r="E871" s="8">
        <v>1158.46</v>
      </c>
      <c r="F871" s="200">
        <f>E871/100*$I$2*Main!$AB$2</f>
        <v>521.30700000000002</v>
      </c>
      <c r="G871" s="201">
        <f>F871*Main!$AB$4</f>
        <v>521.30700000000002</v>
      </c>
      <c r="H871" s="202"/>
      <c r="I871" s="5"/>
    </row>
    <row r="872" spans="1:9" s="203" customFormat="1">
      <c r="A872" s="486">
        <v>9270582</v>
      </c>
      <c r="B872" s="489" t="s">
        <v>3401</v>
      </c>
      <c r="C872" s="7" t="s">
        <v>2057</v>
      </c>
      <c r="D872" s="7">
        <v>20</v>
      </c>
      <c r="E872" s="8">
        <v>1213.96</v>
      </c>
      <c r="F872" s="200">
        <f>E872/100*$I$2*Main!$AB$2</f>
        <v>546.28200000000004</v>
      </c>
      <c r="G872" s="201">
        <f>F872*Main!$AB$4</f>
        <v>546.28200000000004</v>
      </c>
      <c r="H872" s="202"/>
      <c r="I872" s="5"/>
    </row>
    <row r="873" spans="1:9" s="203" customFormat="1">
      <c r="A873" s="486">
        <v>9270583</v>
      </c>
      <c r="B873" s="489" t="s">
        <v>3402</v>
      </c>
      <c r="C873" s="7" t="s">
        <v>2057</v>
      </c>
      <c r="D873" s="7">
        <v>20</v>
      </c>
      <c r="E873" s="8">
        <v>1324.8799999999999</v>
      </c>
      <c r="F873" s="200">
        <f>E873/100*$I$2*Main!$AB$2</f>
        <v>596.19599999999991</v>
      </c>
      <c r="G873" s="201">
        <f>F873*Main!$AB$4</f>
        <v>596.19599999999991</v>
      </c>
      <c r="H873" s="202"/>
      <c r="I873" s="5"/>
    </row>
    <row r="874" spans="1:9" s="203" customFormat="1">
      <c r="A874" s="486">
        <v>9255375</v>
      </c>
      <c r="B874" s="489" t="s">
        <v>3421</v>
      </c>
      <c r="C874" s="7" t="s">
        <v>2057</v>
      </c>
      <c r="D874" s="7">
        <v>20</v>
      </c>
      <c r="E874" s="8">
        <v>594.33000000000004</v>
      </c>
      <c r="F874" s="200">
        <f>E874/100*$I$2*Main!$AB$2</f>
        <v>267.44850000000002</v>
      </c>
      <c r="G874" s="201">
        <f>F874*Main!$AB$4</f>
        <v>267.44850000000002</v>
      </c>
      <c r="H874" s="202"/>
      <c r="I874" s="5"/>
    </row>
    <row r="875" spans="1:9" s="5" customFormat="1">
      <c r="A875" s="486">
        <v>9255377</v>
      </c>
      <c r="B875" s="489" t="s">
        <v>3422</v>
      </c>
      <c r="C875" s="7" t="s">
        <v>2057</v>
      </c>
      <c r="D875" s="7">
        <v>20</v>
      </c>
      <c r="E875" s="8">
        <v>664.74</v>
      </c>
      <c r="F875" s="8">
        <f>E875/100*$I$2*Main!$AB$2</f>
        <v>299.13299999999998</v>
      </c>
      <c r="G875" s="12">
        <f>F875*Main!$AB$4</f>
        <v>299.13299999999998</v>
      </c>
      <c r="H875" s="9"/>
    </row>
    <row r="876" spans="1:9" s="5" customFormat="1">
      <c r="A876" s="486">
        <v>9255378</v>
      </c>
      <c r="B876" s="489" t="s">
        <v>3423</v>
      </c>
      <c r="C876" s="7" t="s">
        <v>2057</v>
      </c>
      <c r="D876" s="7">
        <v>20</v>
      </c>
      <c r="E876" s="8">
        <v>699.96</v>
      </c>
      <c r="F876" s="8">
        <f>E876/100*$I$2*Main!$AB$2</f>
        <v>314.98200000000003</v>
      </c>
      <c r="G876" s="12">
        <f>F876*Main!$AB$4</f>
        <v>314.98200000000003</v>
      </c>
      <c r="H876" s="9"/>
    </row>
    <row r="877" spans="1:9" s="5" customFormat="1">
      <c r="A877" s="486">
        <v>9255379</v>
      </c>
      <c r="B877" s="489" t="s">
        <v>3424</v>
      </c>
      <c r="C877" s="7" t="s">
        <v>2057</v>
      </c>
      <c r="D877" s="7">
        <v>20</v>
      </c>
      <c r="E877" s="8">
        <v>735.17</v>
      </c>
      <c r="F877" s="8">
        <f>E877/100*$I$2*Main!$AB$2</f>
        <v>330.82649999999995</v>
      </c>
      <c r="G877" s="12">
        <f>F877*Main!$AB$4</f>
        <v>330.82649999999995</v>
      </c>
      <c r="H877" s="9"/>
    </row>
    <row r="878" spans="1:9" s="5" customFormat="1">
      <c r="A878" s="486">
        <v>9255381</v>
      </c>
      <c r="B878" s="489" t="s">
        <v>3425</v>
      </c>
      <c r="C878" s="7" t="s">
        <v>2057</v>
      </c>
      <c r="D878" s="7">
        <v>20</v>
      </c>
      <c r="E878" s="8">
        <v>805.62</v>
      </c>
      <c r="F878" s="8">
        <f>E878/100*$I$2*Main!$AB$2</f>
        <v>362.529</v>
      </c>
      <c r="G878" s="12">
        <f>F878*Main!$AB$4</f>
        <v>362.529</v>
      </c>
      <c r="H878" s="9"/>
    </row>
    <row r="879" spans="1:9" s="5" customFormat="1">
      <c r="A879" s="486">
        <v>9255383</v>
      </c>
      <c r="B879" s="489" t="s">
        <v>3426</v>
      </c>
      <c r="C879" s="7" t="s">
        <v>2057</v>
      </c>
      <c r="D879" s="7">
        <v>20</v>
      </c>
      <c r="E879" s="8">
        <v>1400.82</v>
      </c>
      <c r="F879" s="8">
        <f>E879/100*$I$2*Main!$AB$2</f>
        <v>630.36899999999991</v>
      </c>
      <c r="G879" s="12">
        <f>F879*Main!$AB$4</f>
        <v>630.36899999999991</v>
      </c>
      <c r="H879" s="9"/>
    </row>
    <row r="880" spans="1:9" s="5" customFormat="1">
      <c r="A880" s="486">
        <v>9255384</v>
      </c>
      <c r="B880" s="489" t="s">
        <v>3427</v>
      </c>
      <c r="C880" s="7" t="s">
        <v>2057</v>
      </c>
      <c r="D880" s="7">
        <v>20</v>
      </c>
      <c r="E880" s="8">
        <v>1471.28</v>
      </c>
      <c r="F880" s="8">
        <f>E880/100*$I$2*Main!$AB$2</f>
        <v>662.07600000000002</v>
      </c>
      <c r="G880" s="12">
        <f>F880*Main!$AB$4</f>
        <v>662.07600000000002</v>
      </c>
      <c r="H880" s="9"/>
    </row>
    <row r="881" spans="1:9" s="5" customFormat="1">
      <c r="A881" s="486">
        <v>9255385</v>
      </c>
      <c r="B881" s="489" t="s">
        <v>3428</v>
      </c>
      <c r="C881" s="7" t="s">
        <v>2057</v>
      </c>
      <c r="D881" s="7">
        <v>20</v>
      </c>
      <c r="E881" s="8">
        <v>1541.7</v>
      </c>
      <c r="F881" s="8">
        <f>E881/100*$I$2*Main!$AB$2</f>
        <v>693.76499999999999</v>
      </c>
      <c r="G881" s="12">
        <f>F881*Main!$AB$4</f>
        <v>693.76499999999999</v>
      </c>
      <c r="H881" s="9"/>
    </row>
    <row r="882" spans="1:9" s="5" customFormat="1">
      <c r="A882" s="486">
        <v>9255386</v>
      </c>
      <c r="B882" s="489" t="s">
        <v>3429</v>
      </c>
      <c r="C882" s="7" t="s">
        <v>2057</v>
      </c>
      <c r="D882" s="7">
        <v>20</v>
      </c>
      <c r="E882" s="8">
        <v>1682.6</v>
      </c>
      <c r="F882" s="8">
        <f>E882/100*$I$2*Main!$AB$2</f>
        <v>757.17000000000007</v>
      </c>
      <c r="G882" s="12">
        <f>F882*Main!$AB$4</f>
        <v>757.17000000000007</v>
      </c>
      <c r="H882" s="9"/>
    </row>
    <row r="883" spans="1:9" s="5" customFormat="1">
      <c r="A883" s="486">
        <v>9270585</v>
      </c>
      <c r="B883" s="489" t="s">
        <v>3448</v>
      </c>
      <c r="C883" s="7" t="s">
        <v>2057</v>
      </c>
      <c r="D883" s="7">
        <v>20</v>
      </c>
      <c r="E883" s="8">
        <v>594.33000000000004</v>
      </c>
      <c r="F883" s="8">
        <f>E883/100*$I$2*Main!$AB$2</f>
        <v>267.44850000000002</v>
      </c>
      <c r="G883" s="12">
        <f>F883*Main!$AB$4</f>
        <v>267.44850000000002</v>
      </c>
      <c r="H883" s="9"/>
    </row>
    <row r="884" spans="1:9" s="5" customFormat="1">
      <c r="A884" s="486">
        <v>9270587</v>
      </c>
      <c r="B884" s="489" t="s">
        <v>3449</v>
      </c>
      <c r="C884" s="7" t="s">
        <v>2057</v>
      </c>
      <c r="D884" s="7">
        <v>20</v>
      </c>
      <c r="E884" s="8">
        <v>664.74</v>
      </c>
      <c r="F884" s="8">
        <f>E884/100*$I$2*Main!$AB$2</f>
        <v>299.13299999999998</v>
      </c>
      <c r="G884" s="12">
        <f>F884*Main!$AB$4</f>
        <v>299.13299999999998</v>
      </c>
      <c r="H884" s="9"/>
    </row>
    <row r="885" spans="1:9" s="5" customFormat="1">
      <c r="A885" s="486">
        <v>9270588</v>
      </c>
      <c r="B885" s="489" t="s">
        <v>3450</v>
      </c>
      <c r="C885" s="7" t="s">
        <v>2057</v>
      </c>
      <c r="D885" s="7">
        <v>20</v>
      </c>
      <c r="E885" s="8">
        <v>699.96</v>
      </c>
      <c r="F885" s="8">
        <f>E885/100*$I$2*Main!$AB$2</f>
        <v>314.98200000000003</v>
      </c>
      <c r="G885" s="12">
        <f>F885*Main!$AB$4</f>
        <v>314.98200000000003</v>
      </c>
      <c r="H885" s="9"/>
    </row>
    <row r="886" spans="1:9" s="5" customFormat="1">
      <c r="A886" s="486">
        <v>9270589</v>
      </c>
      <c r="B886" s="489" t="s">
        <v>3451</v>
      </c>
      <c r="C886" s="7" t="s">
        <v>2057</v>
      </c>
      <c r="D886" s="7">
        <v>20</v>
      </c>
      <c r="E886" s="8">
        <v>735.17</v>
      </c>
      <c r="F886" s="8">
        <f>E886/100*$I$2*Main!$AB$2</f>
        <v>330.82649999999995</v>
      </c>
      <c r="G886" s="12">
        <f>F886*Main!$AB$4</f>
        <v>330.82649999999995</v>
      </c>
      <c r="H886" s="9"/>
    </row>
    <row r="887" spans="1:9" s="5" customFormat="1">
      <c r="A887" s="486">
        <v>9270591</v>
      </c>
      <c r="B887" s="489" t="s">
        <v>3452</v>
      </c>
      <c r="C887" s="7" t="s">
        <v>2057</v>
      </c>
      <c r="D887" s="7">
        <v>20</v>
      </c>
      <c r="E887" s="8">
        <v>805.62</v>
      </c>
      <c r="F887" s="8">
        <f>E887/100*$I$2*Main!$AB$2</f>
        <v>362.529</v>
      </c>
      <c r="G887" s="12">
        <f>F887*Main!$AB$4</f>
        <v>362.529</v>
      </c>
      <c r="H887" s="9"/>
    </row>
    <row r="888" spans="1:9" s="203" customFormat="1">
      <c r="A888" s="486">
        <v>9270593</v>
      </c>
      <c r="B888" s="489" t="s">
        <v>3453</v>
      </c>
      <c r="C888" s="7" t="s">
        <v>2057</v>
      </c>
      <c r="D888" s="7">
        <v>20</v>
      </c>
      <c r="E888" s="8">
        <v>1400.82</v>
      </c>
      <c r="F888" s="200">
        <f>E888/100*$I$2*Main!$AB$2</f>
        <v>630.36899999999991</v>
      </c>
      <c r="G888" s="201">
        <f>F888*Main!$AB$4</f>
        <v>630.36899999999991</v>
      </c>
      <c r="H888" s="202"/>
      <c r="I888" s="5"/>
    </row>
    <row r="889" spans="1:9" s="203" customFormat="1">
      <c r="A889" s="486">
        <v>9270594</v>
      </c>
      <c r="B889" s="489" t="s">
        <v>3454</v>
      </c>
      <c r="C889" s="7" t="s">
        <v>2057</v>
      </c>
      <c r="D889" s="7">
        <v>20</v>
      </c>
      <c r="E889" s="8">
        <v>1471.28</v>
      </c>
      <c r="F889" s="200">
        <f>E889/100*$I$2*Main!$AB$2</f>
        <v>662.07600000000002</v>
      </c>
      <c r="G889" s="201">
        <f>F889*Main!$AB$4</f>
        <v>662.07600000000002</v>
      </c>
      <c r="H889" s="202"/>
      <c r="I889" s="5"/>
    </row>
    <row r="890" spans="1:9" s="5" customFormat="1">
      <c r="A890" s="486">
        <v>9270595</v>
      </c>
      <c r="B890" s="489" t="s">
        <v>3455</v>
      </c>
      <c r="C890" s="7" t="s">
        <v>2057</v>
      </c>
      <c r="D890" s="7">
        <v>20</v>
      </c>
      <c r="E890" s="8">
        <v>1541.7</v>
      </c>
      <c r="F890" s="8">
        <f>E890/100*$I$2*Main!$AB$2</f>
        <v>693.76499999999999</v>
      </c>
      <c r="G890" s="12">
        <f>F890*Main!$AB$4</f>
        <v>693.76499999999999</v>
      </c>
      <c r="H890" s="9"/>
    </row>
    <row r="891" spans="1:9" s="5" customFormat="1">
      <c r="A891" s="486">
        <v>9270596</v>
      </c>
      <c r="B891" s="489" t="s">
        <v>3456</v>
      </c>
      <c r="C891" s="7" t="s">
        <v>2057</v>
      </c>
      <c r="D891" s="7">
        <v>20</v>
      </c>
      <c r="E891" s="8">
        <v>1682.6</v>
      </c>
      <c r="F891" s="8">
        <f>E891/100*$I$2*Main!$AB$2</f>
        <v>757.17000000000007</v>
      </c>
      <c r="G891" s="12">
        <f>F891*Main!$AB$4</f>
        <v>757.17000000000007</v>
      </c>
      <c r="H891" s="9"/>
    </row>
    <row r="892" spans="1:9" s="5" customFormat="1">
      <c r="A892" s="486">
        <v>9255388</v>
      </c>
      <c r="B892" s="489" t="s">
        <v>3475</v>
      </c>
      <c r="C892" s="7" t="s">
        <v>2057</v>
      </c>
      <c r="D892" s="7">
        <v>10</v>
      </c>
      <c r="E892" s="8">
        <v>690.72</v>
      </c>
      <c r="F892" s="8">
        <f>E892/100*$I$2*Main!$AB$2</f>
        <v>310.82400000000001</v>
      </c>
      <c r="G892" s="12">
        <f>F892*Main!$AB$4</f>
        <v>310.82400000000001</v>
      </c>
      <c r="H892" s="9"/>
    </row>
    <row r="893" spans="1:9" s="5" customFormat="1">
      <c r="A893" s="486">
        <v>9255390</v>
      </c>
      <c r="B893" s="489" t="s">
        <v>3476</v>
      </c>
      <c r="C893" s="7" t="s">
        <v>2057</v>
      </c>
      <c r="D893" s="7">
        <v>10</v>
      </c>
      <c r="E893" s="8">
        <v>772.58</v>
      </c>
      <c r="F893" s="8">
        <f>E893/100*$I$2*Main!$AB$2</f>
        <v>347.661</v>
      </c>
      <c r="G893" s="12">
        <f>F893*Main!$AB$4</f>
        <v>347.661</v>
      </c>
      <c r="H893" s="9"/>
    </row>
    <row r="894" spans="1:9" s="5" customFormat="1">
      <c r="A894" s="486">
        <v>9255392</v>
      </c>
      <c r="B894" s="489" t="s">
        <v>3477</v>
      </c>
      <c r="C894" s="7" t="s">
        <v>2057</v>
      </c>
      <c r="D894" s="7">
        <v>10</v>
      </c>
      <c r="E894" s="8">
        <v>854.43</v>
      </c>
      <c r="F894" s="8">
        <f>E894/100*$I$2*Main!$AB$2</f>
        <v>384.49349999999998</v>
      </c>
      <c r="G894" s="12">
        <f>F894*Main!$AB$4</f>
        <v>384.49349999999998</v>
      </c>
      <c r="H894" s="9"/>
    </row>
    <row r="895" spans="1:9" s="5" customFormat="1">
      <c r="A895" s="486">
        <v>9255393</v>
      </c>
      <c r="B895" s="489" t="s">
        <v>3478</v>
      </c>
      <c r="C895" s="7" t="s">
        <v>2057</v>
      </c>
      <c r="D895" s="7">
        <v>10</v>
      </c>
      <c r="E895" s="8">
        <v>895.36</v>
      </c>
      <c r="F895" s="8">
        <f>E895/100*$I$2*Main!$AB$2</f>
        <v>402.91199999999998</v>
      </c>
      <c r="G895" s="12">
        <f>F895*Main!$AB$4</f>
        <v>402.91199999999998</v>
      </c>
      <c r="H895" s="9"/>
    </row>
    <row r="896" spans="1:9" s="203" customFormat="1">
      <c r="A896" s="486">
        <v>9255394</v>
      </c>
      <c r="B896" s="489" t="s">
        <v>3479</v>
      </c>
      <c r="C896" s="7" t="s">
        <v>2057</v>
      </c>
      <c r="D896" s="7">
        <v>10</v>
      </c>
      <c r="E896" s="8">
        <v>936.28</v>
      </c>
      <c r="F896" s="200">
        <f>E896/100*$I$2*Main!$AB$2</f>
        <v>421.32600000000002</v>
      </c>
      <c r="G896" s="201">
        <f>F896*Main!$AB$4</f>
        <v>421.32600000000002</v>
      </c>
      <c r="H896" s="202"/>
      <c r="I896" s="5"/>
    </row>
    <row r="897" spans="1:9" s="203" customFormat="1">
      <c r="A897" s="486">
        <v>9255396</v>
      </c>
      <c r="B897" s="489" t="s">
        <v>3480</v>
      </c>
      <c r="C897" s="7" t="s">
        <v>2057</v>
      </c>
      <c r="D897" s="7">
        <v>10</v>
      </c>
      <c r="E897" s="8">
        <v>1628.08</v>
      </c>
      <c r="F897" s="200">
        <f>E897/100*$I$2*Main!$AB$2</f>
        <v>732.63599999999997</v>
      </c>
      <c r="G897" s="201">
        <f>F897*Main!$AB$4</f>
        <v>732.63599999999997</v>
      </c>
      <c r="H897" s="202"/>
      <c r="I897" s="5"/>
    </row>
    <row r="898" spans="1:9" s="5" customFormat="1">
      <c r="A898" s="486">
        <v>9255397</v>
      </c>
      <c r="B898" s="489" t="s">
        <v>3481</v>
      </c>
      <c r="C898" s="7" t="s">
        <v>2057</v>
      </c>
      <c r="D898" s="7">
        <v>10</v>
      </c>
      <c r="E898" s="8">
        <v>1709.93</v>
      </c>
      <c r="F898" s="8">
        <f>E898/100*$I$2*Main!$AB$2</f>
        <v>769.46849999999995</v>
      </c>
      <c r="G898" s="12">
        <f>F898*Main!$AB$4</f>
        <v>769.46849999999995</v>
      </c>
      <c r="H898" s="9"/>
    </row>
    <row r="899" spans="1:9" s="5" customFormat="1">
      <c r="A899" s="486">
        <v>9255398</v>
      </c>
      <c r="B899" s="489" t="s">
        <v>3482</v>
      </c>
      <c r="C899" s="7" t="s">
        <v>2057</v>
      </c>
      <c r="D899" s="7">
        <v>10</v>
      </c>
      <c r="E899" s="8">
        <v>1791.78</v>
      </c>
      <c r="F899" s="8">
        <f>E899/100*$I$2*Main!$AB$2</f>
        <v>806.30099999999993</v>
      </c>
      <c r="G899" s="12">
        <f>F899*Main!$AB$4</f>
        <v>806.30099999999993</v>
      </c>
      <c r="H899" s="9"/>
    </row>
    <row r="900" spans="1:9" s="5" customFormat="1">
      <c r="A900" s="486">
        <v>9255399</v>
      </c>
      <c r="B900" s="489" t="s">
        <v>3483</v>
      </c>
      <c r="C900" s="7" t="s">
        <v>2057</v>
      </c>
      <c r="D900" s="7">
        <v>10</v>
      </c>
      <c r="E900" s="8">
        <v>1955.55</v>
      </c>
      <c r="F900" s="8">
        <f>E900/100*$I$2*Main!$AB$2</f>
        <v>879.99749999999995</v>
      </c>
      <c r="G900" s="12">
        <f>F900*Main!$AB$4</f>
        <v>879.99749999999995</v>
      </c>
      <c r="H900" s="9"/>
    </row>
    <row r="901" spans="1:9" s="203" customFormat="1">
      <c r="A901" s="486">
        <v>9270598</v>
      </c>
      <c r="B901" s="489" t="s">
        <v>3502</v>
      </c>
      <c r="C901" s="7" t="s">
        <v>2057</v>
      </c>
      <c r="D901" s="7">
        <v>10</v>
      </c>
      <c r="E901" s="8">
        <v>690.72</v>
      </c>
      <c r="F901" s="200">
        <f>E901/100*$I$2*Main!$AB$2</f>
        <v>310.82400000000001</v>
      </c>
      <c r="G901" s="201">
        <f>F901*Main!$AB$4</f>
        <v>310.82400000000001</v>
      </c>
      <c r="H901" s="202"/>
      <c r="I901" s="5"/>
    </row>
    <row r="902" spans="1:9" s="203" customFormat="1">
      <c r="A902" s="486">
        <v>9270600</v>
      </c>
      <c r="B902" s="489" t="s">
        <v>3503</v>
      </c>
      <c r="C902" s="7" t="s">
        <v>2057</v>
      </c>
      <c r="D902" s="7">
        <v>10</v>
      </c>
      <c r="E902" s="8">
        <v>772.58</v>
      </c>
      <c r="F902" s="200">
        <f>E902/100*$I$2*Main!$AB$2</f>
        <v>347.661</v>
      </c>
      <c r="G902" s="201">
        <f>F902*Main!$AB$4</f>
        <v>347.661</v>
      </c>
      <c r="H902" s="202"/>
      <c r="I902" s="5"/>
    </row>
    <row r="903" spans="1:9" s="5" customFormat="1">
      <c r="A903" s="486">
        <v>9270601</v>
      </c>
      <c r="B903" s="489" t="s">
        <v>3504</v>
      </c>
      <c r="C903" s="7" t="s">
        <v>2057</v>
      </c>
      <c r="D903" s="7">
        <v>10</v>
      </c>
      <c r="E903" s="8">
        <v>813.51</v>
      </c>
      <c r="F903" s="8">
        <f>E903/100*$I$2*Main!$AB$2</f>
        <v>366.0795</v>
      </c>
      <c r="G903" s="12">
        <f>F903*Main!$AB$4</f>
        <v>366.0795</v>
      </c>
      <c r="H903" s="9"/>
    </row>
    <row r="904" spans="1:9" s="5" customFormat="1">
      <c r="A904" s="486">
        <v>9270602</v>
      </c>
      <c r="B904" s="489" t="s">
        <v>3505</v>
      </c>
      <c r="C904" s="7" t="s">
        <v>2057</v>
      </c>
      <c r="D904" s="7">
        <v>10</v>
      </c>
      <c r="E904" s="8">
        <v>854.43</v>
      </c>
      <c r="F904" s="8">
        <f>E904/100*$I$2*Main!$AB$2</f>
        <v>384.49349999999998</v>
      </c>
      <c r="G904" s="12">
        <f>F904*Main!$AB$4</f>
        <v>384.49349999999998</v>
      </c>
      <c r="H904" s="9"/>
    </row>
    <row r="905" spans="1:9" s="5" customFormat="1">
      <c r="A905" s="486">
        <v>9270604</v>
      </c>
      <c r="B905" s="489" t="s">
        <v>3506</v>
      </c>
      <c r="C905" s="7" t="s">
        <v>2057</v>
      </c>
      <c r="D905" s="7">
        <v>10</v>
      </c>
      <c r="E905" s="8">
        <v>936.28</v>
      </c>
      <c r="F905" s="8">
        <f>E905/100*$I$2*Main!$AB$2</f>
        <v>421.32600000000002</v>
      </c>
      <c r="G905" s="12">
        <f>F905*Main!$AB$4</f>
        <v>421.32600000000002</v>
      </c>
      <c r="H905" s="9"/>
    </row>
    <row r="906" spans="1:9" s="5" customFormat="1">
      <c r="A906" s="486">
        <v>9270606</v>
      </c>
      <c r="B906" s="489" t="s">
        <v>3507</v>
      </c>
      <c r="C906" s="7" t="s">
        <v>2057</v>
      </c>
      <c r="D906" s="7">
        <v>10</v>
      </c>
      <c r="E906" s="8">
        <v>1628.08</v>
      </c>
      <c r="F906" s="8">
        <f>E906/100*$I$2*Main!$AB$2</f>
        <v>732.63599999999997</v>
      </c>
      <c r="G906" s="12">
        <f>F906*Main!$AB$4</f>
        <v>732.63599999999997</v>
      </c>
      <c r="H906" s="9"/>
    </row>
    <row r="907" spans="1:9" s="5" customFormat="1">
      <c r="A907" s="486">
        <v>9270607</v>
      </c>
      <c r="B907" s="489" t="s">
        <v>3508</v>
      </c>
      <c r="C907" s="7" t="s">
        <v>2057</v>
      </c>
      <c r="D907" s="7">
        <v>10</v>
      </c>
      <c r="E907" s="8">
        <v>1709.93</v>
      </c>
      <c r="F907" s="8">
        <f>E907/100*$I$2*Main!$AB$2</f>
        <v>769.46849999999995</v>
      </c>
      <c r="G907" s="12">
        <f>F907*Main!$AB$4</f>
        <v>769.46849999999995</v>
      </c>
      <c r="H907" s="9"/>
    </row>
    <row r="908" spans="1:9" s="5" customFormat="1">
      <c r="A908" s="486">
        <v>9270608</v>
      </c>
      <c r="B908" s="489" t="s">
        <v>3509</v>
      </c>
      <c r="C908" s="7" t="s">
        <v>2057</v>
      </c>
      <c r="D908" s="7">
        <v>10</v>
      </c>
      <c r="E908" s="8">
        <v>1791.78</v>
      </c>
      <c r="F908" s="8">
        <f>E908/100*$I$2*Main!$AB$2</f>
        <v>806.30099999999993</v>
      </c>
      <c r="G908" s="12">
        <f>F908*Main!$AB$4</f>
        <v>806.30099999999993</v>
      </c>
      <c r="H908" s="9"/>
    </row>
    <row r="909" spans="1:9" s="203" customFormat="1">
      <c r="A909" s="486">
        <v>9270609</v>
      </c>
      <c r="B909" s="489" t="s">
        <v>3510</v>
      </c>
      <c r="C909" s="7" t="s">
        <v>2057</v>
      </c>
      <c r="D909" s="7">
        <v>10</v>
      </c>
      <c r="E909" s="8">
        <v>1955.55</v>
      </c>
      <c r="F909" s="200">
        <f>E909/100*$I$2*Main!$AB$2</f>
        <v>879.99749999999995</v>
      </c>
      <c r="G909" s="201">
        <f>F909*Main!$AB$4</f>
        <v>879.99749999999995</v>
      </c>
      <c r="H909" s="202"/>
      <c r="I909" s="5"/>
    </row>
    <row r="910" spans="1:9" s="203" customFormat="1">
      <c r="A910" s="486">
        <v>9255401</v>
      </c>
      <c r="B910" s="489" t="s">
        <v>3529</v>
      </c>
      <c r="C910" s="7" t="s">
        <v>2057</v>
      </c>
      <c r="D910" s="7">
        <v>10</v>
      </c>
      <c r="E910" s="8">
        <v>734.68</v>
      </c>
      <c r="F910" s="200">
        <f>E910/100*$I$2*Main!$AB$2</f>
        <v>330.60599999999994</v>
      </c>
      <c r="G910" s="201">
        <f>F910*Main!$AB$4</f>
        <v>330.60599999999994</v>
      </c>
      <c r="H910" s="202"/>
      <c r="I910" s="5"/>
    </row>
    <row r="911" spans="1:9" s="5" customFormat="1">
      <c r="A911" s="486">
        <v>9255403</v>
      </c>
      <c r="B911" s="489" t="s">
        <v>3530</v>
      </c>
      <c r="C911" s="7" t="s">
        <v>2057</v>
      </c>
      <c r="D911" s="7">
        <v>10</v>
      </c>
      <c r="E911" s="8">
        <v>821.76</v>
      </c>
      <c r="F911" s="8">
        <f>E911/100*$I$2*Main!$AB$2</f>
        <v>369.79199999999997</v>
      </c>
      <c r="G911" s="12">
        <f>F911*Main!$AB$4</f>
        <v>369.79199999999997</v>
      </c>
      <c r="H911" s="9"/>
    </row>
    <row r="912" spans="1:9" s="5" customFormat="1">
      <c r="A912" s="486">
        <v>9255405</v>
      </c>
      <c r="B912" s="489" t="s">
        <v>3531</v>
      </c>
      <c r="C912" s="7" t="s">
        <v>2057</v>
      </c>
      <c r="D912" s="7">
        <v>10</v>
      </c>
      <c r="E912" s="8">
        <v>908.85</v>
      </c>
      <c r="F912" s="8">
        <f>E912/100*$I$2*Main!$AB$2</f>
        <v>408.98250000000002</v>
      </c>
      <c r="G912" s="12">
        <f>F912*Main!$AB$4</f>
        <v>408.98250000000002</v>
      </c>
      <c r="H912" s="9"/>
    </row>
    <row r="913" spans="1:9" s="5" customFormat="1">
      <c r="A913" s="486">
        <v>9255406</v>
      </c>
      <c r="B913" s="489" t="s">
        <v>3532</v>
      </c>
      <c r="C913" s="7" t="s">
        <v>2057</v>
      </c>
      <c r="D913" s="7">
        <v>10</v>
      </c>
      <c r="E913" s="8">
        <v>952.4</v>
      </c>
      <c r="F913" s="8">
        <f>E913/100*$I$2*Main!$AB$2</f>
        <v>428.58</v>
      </c>
      <c r="G913" s="12">
        <f>F913*Main!$AB$4</f>
        <v>428.58</v>
      </c>
      <c r="H913" s="9"/>
    </row>
    <row r="914" spans="1:9" s="5" customFormat="1">
      <c r="A914" s="486">
        <v>9255407</v>
      </c>
      <c r="B914" s="489" t="s">
        <v>3533</v>
      </c>
      <c r="C914" s="7" t="s">
        <v>2057</v>
      </c>
      <c r="D914" s="7">
        <v>10</v>
      </c>
      <c r="E914" s="8">
        <v>995.9</v>
      </c>
      <c r="F914" s="8">
        <f>E914/100*$I$2*Main!$AB$2</f>
        <v>448.15499999999997</v>
      </c>
      <c r="G914" s="12">
        <f>F914*Main!$AB$4</f>
        <v>448.15499999999997</v>
      </c>
      <c r="H914" s="9"/>
    </row>
    <row r="915" spans="1:9" s="5" customFormat="1">
      <c r="A915" s="486">
        <v>9255409</v>
      </c>
      <c r="B915" s="489" t="s">
        <v>3534</v>
      </c>
      <c r="C915" s="7" t="s">
        <v>2057</v>
      </c>
      <c r="D915" s="7">
        <v>10</v>
      </c>
      <c r="E915" s="8">
        <v>1731.74</v>
      </c>
      <c r="F915" s="8">
        <f>E915/100*$I$2*Main!$AB$2</f>
        <v>779.28300000000002</v>
      </c>
      <c r="G915" s="12">
        <f>F915*Main!$AB$4</f>
        <v>779.28300000000002</v>
      </c>
      <c r="H915" s="9"/>
    </row>
    <row r="916" spans="1:9" s="5" customFormat="1">
      <c r="A916" s="486">
        <v>9255410</v>
      </c>
      <c r="B916" s="489" t="s">
        <v>3535</v>
      </c>
      <c r="C916" s="7" t="s">
        <v>2057</v>
      </c>
      <c r="D916" s="7">
        <v>10</v>
      </c>
      <c r="E916" s="8">
        <v>1818.82</v>
      </c>
      <c r="F916" s="8">
        <f>E916/100*$I$2*Main!$AB$2</f>
        <v>818.46899999999994</v>
      </c>
      <c r="G916" s="12">
        <f>F916*Main!$AB$4</f>
        <v>818.46899999999994</v>
      </c>
      <c r="H916" s="9"/>
    </row>
    <row r="917" spans="1:9" s="203" customFormat="1">
      <c r="A917" s="486">
        <v>9255411</v>
      </c>
      <c r="B917" s="489" t="s">
        <v>3536</v>
      </c>
      <c r="C917" s="7" t="s">
        <v>2057</v>
      </c>
      <c r="D917" s="7">
        <v>10</v>
      </c>
      <c r="E917" s="8">
        <v>1905.87</v>
      </c>
      <c r="F917" s="200">
        <f>E917/100*$I$2*Main!$AB$2</f>
        <v>857.64149999999995</v>
      </c>
      <c r="G917" s="201">
        <f>F917*Main!$AB$4</f>
        <v>857.64149999999995</v>
      </c>
      <c r="H917" s="202"/>
      <c r="I917" s="5"/>
    </row>
    <row r="918" spans="1:9" s="203" customFormat="1">
      <c r="A918" s="486">
        <v>9255412</v>
      </c>
      <c r="B918" s="489" t="s">
        <v>3537</v>
      </c>
      <c r="C918" s="7" t="s">
        <v>2057</v>
      </c>
      <c r="D918" s="7">
        <v>10</v>
      </c>
      <c r="E918" s="8">
        <v>2080.0600000000004</v>
      </c>
      <c r="F918" s="200">
        <f>E918/100*$I$2*Main!$AB$2</f>
        <v>936.02700000000016</v>
      </c>
      <c r="G918" s="201">
        <f>F918*Main!$AB$4</f>
        <v>936.02700000000016</v>
      </c>
      <c r="H918" s="202"/>
      <c r="I918" s="5"/>
    </row>
    <row r="919" spans="1:9" s="5" customFormat="1">
      <c r="A919" s="486">
        <v>9270611</v>
      </c>
      <c r="B919" s="489" t="s">
        <v>3556</v>
      </c>
      <c r="C919" s="7" t="s">
        <v>2057</v>
      </c>
      <c r="D919" s="7">
        <v>10</v>
      </c>
      <c r="E919" s="8">
        <v>734.68</v>
      </c>
      <c r="F919" s="8">
        <f>E919/100*$I$2*Main!$AB$2</f>
        <v>330.60599999999994</v>
      </c>
      <c r="G919" s="12">
        <f>F919*Main!$AB$4</f>
        <v>330.60599999999994</v>
      </c>
      <c r="H919" s="9"/>
    </row>
    <row r="920" spans="1:9" s="5" customFormat="1">
      <c r="A920" s="486">
        <v>9270613</v>
      </c>
      <c r="B920" s="489" t="s">
        <v>3557</v>
      </c>
      <c r="C920" s="7" t="s">
        <v>2057</v>
      </c>
      <c r="D920" s="7">
        <v>10</v>
      </c>
      <c r="E920" s="8">
        <v>821.76</v>
      </c>
      <c r="F920" s="8">
        <f>E920/100*$I$2*Main!$AB$2</f>
        <v>369.79199999999997</v>
      </c>
      <c r="G920" s="12">
        <f>F920*Main!$AB$4</f>
        <v>369.79199999999997</v>
      </c>
      <c r="H920" s="9"/>
    </row>
    <row r="921" spans="1:9" s="5" customFormat="1">
      <c r="A921" s="486">
        <v>9270614</v>
      </c>
      <c r="B921" s="489" t="s">
        <v>3558</v>
      </c>
      <c r="C921" s="7" t="s">
        <v>2057</v>
      </c>
      <c r="D921" s="7">
        <v>10</v>
      </c>
      <c r="E921" s="8">
        <v>865.31</v>
      </c>
      <c r="F921" s="8">
        <f>E921/100*$I$2*Main!$AB$2</f>
        <v>389.3895</v>
      </c>
      <c r="G921" s="12">
        <f>F921*Main!$AB$4</f>
        <v>389.3895</v>
      </c>
      <c r="H921" s="9"/>
    </row>
    <row r="922" spans="1:9" s="203" customFormat="1">
      <c r="A922" s="486">
        <v>9270615</v>
      </c>
      <c r="B922" s="489" t="s">
        <v>3559</v>
      </c>
      <c r="C922" s="7" t="s">
        <v>2057</v>
      </c>
      <c r="D922" s="7">
        <v>10</v>
      </c>
      <c r="E922" s="8">
        <v>908.85</v>
      </c>
      <c r="F922" s="200">
        <f>E922/100*$I$2*Main!$AB$2</f>
        <v>408.98250000000002</v>
      </c>
      <c r="G922" s="201">
        <f>F922*Main!$AB$4</f>
        <v>408.98250000000002</v>
      </c>
      <c r="H922" s="202"/>
      <c r="I922" s="5"/>
    </row>
    <row r="923" spans="1:9" s="203" customFormat="1">
      <c r="A923" s="486">
        <v>9270617</v>
      </c>
      <c r="B923" s="489" t="s">
        <v>3560</v>
      </c>
      <c r="C923" s="7" t="s">
        <v>2057</v>
      </c>
      <c r="D923" s="7">
        <v>10</v>
      </c>
      <c r="E923" s="8">
        <v>995.9</v>
      </c>
      <c r="F923" s="200">
        <f>E923/100*$I$2*Main!$AB$2</f>
        <v>448.15499999999997</v>
      </c>
      <c r="G923" s="201">
        <f>F923*Main!$AB$4</f>
        <v>448.15499999999997</v>
      </c>
      <c r="H923" s="202"/>
      <c r="I923" s="5"/>
    </row>
    <row r="924" spans="1:9" s="5" customFormat="1">
      <c r="A924" s="486">
        <v>9270619</v>
      </c>
      <c r="B924" s="489" t="s">
        <v>3561</v>
      </c>
      <c r="C924" s="7" t="s">
        <v>2057</v>
      </c>
      <c r="D924" s="7">
        <v>10</v>
      </c>
      <c r="E924" s="8">
        <v>1731.74</v>
      </c>
      <c r="F924" s="8">
        <f>E924/100*$I$2*Main!$AB$2</f>
        <v>779.28300000000002</v>
      </c>
      <c r="G924" s="12">
        <f>F924*Main!$AB$4</f>
        <v>779.28300000000002</v>
      </c>
      <c r="H924" s="9"/>
    </row>
    <row r="925" spans="1:9" s="5" customFormat="1">
      <c r="A925" s="486">
        <v>9270620</v>
      </c>
      <c r="B925" s="489" t="s">
        <v>3562</v>
      </c>
      <c r="C925" s="7" t="s">
        <v>2057</v>
      </c>
      <c r="D925" s="7">
        <v>10</v>
      </c>
      <c r="E925" s="8">
        <v>1818.82</v>
      </c>
      <c r="F925" s="8">
        <f>E925/100*$I$2*Main!$AB$2</f>
        <v>818.46899999999994</v>
      </c>
      <c r="G925" s="12">
        <f>F925*Main!$AB$4</f>
        <v>818.46899999999994</v>
      </c>
      <c r="H925" s="9"/>
    </row>
    <row r="926" spans="1:9" s="5" customFormat="1">
      <c r="A926" s="486">
        <v>9270621</v>
      </c>
      <c r="B926" s="489" t="s">
        <v>3563</v>
      </c>
      <c r="C926" s="7" t="s">
        <v>2057</v>
      </c>
      <c r="D926" s="7">
        <v>10</v>
      </c>
      <c r="E926" s="8">
        <v>1905.87</v>
      </c>
      <c r="F926" s="8">
        <f>E926/100*$I$2*Main!$AB$2</f>
        <v>857.64149999999995</v>
      </c>
      <c r="G926" s="12">
        <f>F926*Main!$AB$4</f>
        <v>857.64149999999995</v>
      </c>
      <c r="H926" s="9"/>
    </row>
    <row r="927" spans="1:9" s="5" customFormat="1">
      <c r="A927" s="486">
        <v>9270622</v>
      </c>
      <c r="B927" s="489" t="s">
        <v>3564</v>
      </c>
      <c r="C927" s="7" t="s">
        <v>2057</v>
      </c>
      <c r="D927" s="7">
        <v>10</v>
      </c>
      <c r="E927" s="8">
        <v>2080.0600000000004</v>
      </c>
      <c r="F927" s="8">
        <f>E927/100*$I$2*Main!$AB$2</f>
        <v>936.02700000000016</v>
      </c>
      <c r="G927" s="12">
        <f>F927*Main!$AB$4</f>
        <v>936.02700000000016</v>
      </c>
      <c r="H927" s="9"/>
    </row>
    <row r="928" spans="1:9" s="5" customFormat="1">
      <c r="A928" s="486">
        <v>9257300</v>
      </c>
      <c r="B928" s="489" t="s">
        <v>3583</v>
      </c>
      <c r="C928" s="7"/>
      <c r="D928" s="7">
        <v>1</v>
      </c>
      <c r="E928" s="8">
        <v>10544.99</v>
      </c>
      <c r="F928" s="8">
        <f>E928/100*$I$2*Main!$AB$2</f>
        <v>4745.2455</v>
      </c>
      <c r="G928" s="12">
        <f>F928*Main!$AB$4</f>
        <v>4745.2455</v>
      </c>
      <c r="H928" s="9"/>
    </row>
    <row r="929" spans="1:9" s="5" customFormat="1">
      <c r="A929" s="486">
        <v>9257301</v>
      </c>
      <c r="B929" s="489" t="s">
        <v>3584</v>
      </c>
      <c r="C929" s="7"/>
      <c r="D929" s="7">
        <v>1</v>
      </c>
      <c r="E929" s="8">
        <v>16851.929999999997</v>
      </c>
      <c r="F929" s="8">
        <f>E929/100*$I$2*Main!$AB$2</f>
        <v>7583.3684999999978</v>
      </c>
      <c r="G929" s="12">
        <f>F929*Main!$AB$4</f>
        <v>7583.3684999999978</v>
      </c>
      <c r="H929" s="9"/>
    </row>
    <row r="930" spans="1:9" s="203" customFormat="1">
      <c r="A930" s="486">
        <v>9257302</v>
      </c>
      <c r="B930" s="489" t="s">
        <v>3585</v>
      </c>
      <c r="C930" s="7"/>
      <c r="D930" s="7">
        <v>1</v>
      </c>
      <c r="E930" s="8">
        <v>20317.359999999997</v>
      </c>
      <c r="F930" s="200">
        <f>E930/100*$I$2*Main!$AB$2</f>
        <v>9142.8119999999981</v>
      </c>
      <c r="G930" s="201">
        <f>F930*Main!$AB$4</f>
        <v>9142.8119999999981</v>
      </c>
      <c r="H930" s="202"/>
      <c r="I930" s="5"/>
    </row>
    <row r="931" spans="1:9" s="203" customFormat="1">
      <c r="A931" s="486">
        <v>9257303</v>
      </c>
      <c r="B931" s="489" t="s">
        <v>3586</v>
      </c>
      <c r="C931" s="7"/>
      <c r="D931" s="7">
        <v>1</v>
      </c>
      <c r="E931" s="8">
        <v>22619.429999999997</v>
      </c>
      <c r="F931" s="200">
        <f>E931/100*$I$2*Main!$AB$2</f>
        <v>10178.743499999999</v>
      </c>
      <c r="G931" s="201">
        <f>F931*Main!$AB$4</f>
        <v>10178.743499999999</v>
      </c>
      <c r="H931" s="202"/>
      <c r="I931" s="5"/>
    </row>
    <row r="932" spans="1:9" s="5" customFormat="1">
      <c r="A932" s="486">
        <v>9257666</v>
      </c>
      <c r="B932" s="489" t="s">
        <v>3595</v>
      </c>
      <c r="C932" s="7"/>
      <c r="D932" s="7">
        <v>20</v>
      </c>
      <c r="E932" s="8">
        <v>322.44</v>
      </c>
      <c r="F932" s="8">
        <f>E932/100*$I$2*Main!$AB$2</f>
        <v>145.09800000000001</v>
      </c>
      <c r="G932" s="12">
        <f>F932*Main!$AB$4</f>
        <v>145.09800000000001</v>
      </c>
      <c r="H932" s="9"/>
    </row>
    <row r="933" spans="1:9" s="5" customFormat="1">
      <c r="A933" s="486">
        <v>9257667</v>
      </c>
      <c r="B933" s="489" t="s">
        <v>3596</v>
      </c>
      <c r="C933" s="7"/>
      <c r="D933" s="7">
        <v>20</v>
      </c>
      <c r="E933" s="8">
        <v>322.44</v>
      </c>
      <c r="F933" s="8">
        <f>E933/100*$I$2*Main!$AB$2</f>
        <v>145.09800000000001</v>
      </c>
      <c r="G933" s="12">
        <f>F933*Main!$AB$4</f>
        <v>145.09800000000001</v>
      </c>
      <c r="H933" s="9"/>
    </row>
    <row r="934" spans="1:9" s="5" customFormat="1">
      <c r="A934" s="486">
        <v>9257668</v>
      </c>
      <c r="B934" s="489" t="s">
        <v>3597</v>
      </c>
      <c r="C934" s="7"/>
      <c r="D934" s="7">
        <v>20</v>
      </c>
      <c r="E934" s="8">
        <v>425.07</v>
      </c>
      <c r="F934" s="8">
        <f>E934/100*$I$2*Main!$AB$2</f>
        <v>191.28149999999999</v>
      </c>
      <c r="G934" s="12">
        <f>F934*Main!$AB$4</f>
        <v>191.28149999999999</v>
      </c>
      <c r="H934" s="9"/>
    </row>
    <row r="935" spans="1:9" s="5" customFormat="1">
      <c r="A935" s="486">
        <v>9257669</v>
      </c>
      <c r="B935" s="489" t="s">
        <v>3598</v>
      </c>
      <c r="C935" s="7"/>
      <c r="D935" s="7">
        <v>20</v>
      </c>
      <c r="E935" s="8">
        <v>425.07</v>
      </c>
      <c r="F935" s="8">
        <f>E935/100*$I$2*Main!$AB$2</f>
        <v>191.28149999999999</v>
      </c>
      <c r="G935" s="12">
        <f>F935*Main!$AB$4</f>
        <v>191.28149999999999</v>
      </c>
      <c r="H935" s="9"/>
    </row>
    <row r="936" spans="1:9" s="5" customFormat="1">
      <c r="A936" s="486">
        <v>9257670</v>
      </c>
      <c r="B936" s="489" t="s">
        <v>3599</v>
      </c>
      <c r="C936" s="7"/>
      <c r="D936" s="7">
        <v>20</v>
      </c>
      <c r="E936" s="8">
        <v>556.95000000000005</v>
      </c>
      <c r="F936" s="8">
        <f>E936/100*$I$2*Main!$AB$2</f>
        <v>250.62750000000003</v>
      </c>
      <c r="G936" s="12">
        <f>F936*Main!$AB$4</f>
        <v>250.62750000000003</v>
      </c>
      <c r="H936" s="9"/>
    </row>
    <row r="937" spans="1:9" s="5" customFormat="1">
      <c r="A937" s="486">
        <v>9257671</v>
      </c>
      <c r="B937" s="489" t="s">
        <v>3600</v>
      </c>
      <c r="C937" s="7"/>
      <c r="D937" s="7">
        <v>20</v>
      </c>
      <c r="E937" s="8">
        <v>556.95000000000005</v>
      </c>
      <c r="F937" s="8">
        <f>E937/100*$I$2*Main!$AB$2</f>
        <v>250.62750000000003</v>
      </c>
      <c r="G937" s="12">
        <f>F937*Main!$AB$4</f>
        <v>250.62750000000003</v>
      </c>
      <c r="H937" s="9"/>
    </row>
    <row r="938" spans="1:9" s="203" customFormat="1">
      <c r="A938" s="486">
        <v>9257672</v>
      </c>
      <c r="B938" s="489" t="s">
        <v>3601</v>
      </c>
      <c r="C938" s="7"/>
      <c r="D938" s="7">
        <v>20</v>
      </c>
      <c r="E938" s="8">
        <v>768</v>
      </c>
      <c r="F938" s="200">
        <f>E938/100*$I$2*Main!$AB$2</f>
        <v>345.59999999999997</v>
      </c>
      <c r="G938" s="201">
        <f>F938*Main!$AB$4</f>
        <v>345.59999999999997</v>
      </c>
      <c r="H938" s="202"/>
      <c r="I938" s="5"/>
    </row>
    <row r="939" spans="1:9" s="203" customFormat="1">
      <c r="A939" s="486">
        <v>9257673</v>
      </c>
      <c r="B939" s="489" t="s">
        <v>3602</v>
      </c>
      <c r="C939" s="7"/>
      <c r="D939" s="7">
        <v>20</v>
      </c>
      <c r="E939" s="8">
        <v>768</v>
      </c>
      <c r="F939" s="200">
        <f>E939/100*$I$2*Main!$AB$2</f>
        <v>345.59999999999997</v>
      </c>
      <c r="G939" s="201">
        <f>F939*Main!$AB$4</f>
        <v>345.59999999999997</v>
      </c>
      <c r="H939" s="202"/>
      <c r="I939" s="5"/>
    </row>
    <row r="940" spans="1:9" s="5" customFormat="1">
      <c r="A940" s="486">
        <v>9257269</v>
      </c>
      <c r="B940" s="489" t="s">
        <v>3619</v>
      </c>
      <c r="C940" s="7"/>
      <c r="D940" s="7">
        <v>1</v>
      </c>
      <c r="E940" s="8">
        <v>11859.54</v>
      </c>
      <c r="F940" s="8">
        <f>E940/100*$I$2*Main!$AB$2</f>
        <v>5336.7930000000006</v>
      </c>
      <c r="G940" s="12">
        <f>F940*Main!$AB$4</f>
        <v>5336.7930000000006</v>
      </c>
      <c r="H940" s="9"/>
    </row>
    <row r="941" spans="1:9" s="5" customFormat="1">
      <c r="A941" s="486">
        <v>9257270</v>
      </c>
      <c r="B941" s="489" t="s">
        <v>3620</v>
      </c>
      <c r="C941" s="7"/>
      <c r="D941" s="7">
        <v>1</v>
      </c>
      <c r="E941" s="8">
        <v>14187.1</v>
      </c>
      <c r="F941" s="8">
        <f>E941/100*$I$2*Main!$AB$2</f>
        <v>6384.1950000000006</v>
      </c>
      <c r="G941" s="12">
        <f>F941*Main!$AB$4</f>
        <v>6384.1950000000006</v>
      </c>
      <c r="H941" s="9"/>
    </row>
    <row r="942" spans="1:9" s="5" customFormat="1">
      <c r="A942" s="486">
        <v>9257271</v>
      </c>
      <c r="B942" s="489" t="s">
        <v>3621</v>
      </c>
      <c r="C942" s="7"/>
      <c r="D942" s="7">
        <v>1</v>
      </c>
      <c r="E942" s="8">
        <v>17733.87</v>
      </c>
      <c r="F942" s="8">
        <f>E942/100*$I$2*Main!$AB$2</f>
        <v>7980.2414999999992</v>
      </c>
      <c r="G942" s="12">
        <f>F942*Main!$AB$4</f>
        <v>7980.2414999999992</v>
      </c>
      <c r="H942" s="9"/>
    </row>
    <row r="943" spans="1:9" s="5" customFormat="1">
      <c r="A943" s="486">
        <v>9257611</v>
      </c>
      <c r="B943" s="489" t="s">
        <v>3628</v>
      </c>
      <c r="C943" s="7"/>
      <c r="D943" s="7">
        <v>1</v>
      </c>
      <c r="E943" s="8">
        <v>573.28</v>
      </c>
      <c r="F943" s="8">
        <f>E943/100*$I$2*Main!$AB$2</f>
        <v>257.976</v>
      </c>
      <c r="G943" s="12">
        <f>F943*Main!$AB$4</f>
        <v>257.976</v>
      </c>
      <c r="H943" s="9"/>
    </row>
    <row r="944" spans="1:9" s="5" customFormat="1">
      <c r="A944" s="486">
        <v>9257612</v>
      </c>
      <c r="B944" s="489" t="s">
        <v>3629</v>
      </c>
      <c r="C944" s="7"/>
      <c r="D944" s="7">
        <v>1</v>
      </c>
      <c r="E944" s="8">
        <v>726.75</v>
      </c>
      <c r="F944" s="8">
        <f>E944/100*$I$2*Main!$AB$2</f>
        <v>327.03750000000002</v>
      </c>
      <c r="G944" s="12">
        <f>F944*Main!$AB$4</f>
        <v>327.03750000000002</v>
      </c>
      <c r="H944" s="9"/>
    </row>
    <row r="945" spans="1:9" s="5" customFormat="1">
      <c r="A945" s="486">
        <v>9257613</v>
      </c>
      <c r="B945" s="489" t="s">
        <v>3630</v>
      </c>
      <c r="C945" s="7"/>
      <c r="D945" s="7">
        <v>1</v>
      </c>
      <c r="E945" s="8">
        <v>1015.43</v>
      </c>
      <c r="F945" s="8">
        <f>E945/100*$I$2*Main!$AB$2</f>
        <v>456.94349999999997</v>
      </c>
      <c r="G945" s="12">
        <f>F945*Main!$AB$4</f>
        <v>456.94349999999997</v>
      </c>
      <c r="H945" s="9"/>
    </row>
    <row r="946" spans="1:9" s="203" customFormat="1">
      <c r="A946" s="486">
        <v>9257623</v>
      </c>
      <c r="B946" s="489" t="s">
        <v>3637</v>
      </c>
      <c r="C946" s="7"/>
      <c r="D946" s="7">
        <v>1</v>
      </c>
      <c r="E946" s="8">
        <v>915.56</v>
      </c>
      <c r="F946" s="200">
        <f>E946/100*$I$2*Main!$AB$2</f>
        <v>412.00200000000001</v>
      </c>
      <c r="G946" s="201">
        <f>F946*Main!$AB$4</f>
        <v>412.00200000000001</v>
      </c>
      <c r="H946" s="202"/>
      <c r="I946" s="5"/>
    </row>
    <row r="947" spans="1:9" s="203" customFormat="1">
      <c r="A947" s="486">
        <v>9257734</v>
      </c>
      <c r="B947" s="489" t="s">
        <v>3641</v>
      </c>
      <c r="C947" s="7"/>
      <c r="D947" s="7">
        <v>1</v>
      </c>
      <c r="E947" s="8">
        <v>1048.49</v>
      </c>
      <c r="F947" s="200">
        <f>E947/100*$I$2*Main!$AB$2</f>
        <v>471.82049999999998</v>
      </c>
      <c r="G947" s="201">
        <f>F947*Main!$AB$4</f>
        <v>471.82049999999998</v>
      </c>
      <c r="H947" s="202"/>
      <c r="I947" s="5"/>
    </row>
    <row r="948" spans="1:9" s="5" customFormat="1">
      <c r="A948" s="486">
        <v>9255678</v>
      </c>
      <c r="B948" s="489" t="s">
        <v>3644</v>
      </c>
      <c r="C948" s="7" t="s">
        <v>2057</v>
      </c>
      <c r="D948" s="7">
        <v>10</v>
      </c>
      <c r="E948" s="8">
        <v>3411.57</v>
      </c>
      <c r="F948" s="8">
        <f>E948/100*$I$2*Main!$AB$2</f>
        <v>1535.2065000000002</v>
      </c>
      <c r="G948" s="12">
        <f>F948*Main!$AB$4</f>
        <v>1535.2065000000002</v>
      </c>
      <c r="H948" s="9"/>
    </row>
    <row r="949" spans="1:9" s="5" customFormat="1">
      <c r="A949" s="486">
        <v>9255679</v>
      </c>
      <c r="B949" s="489" t="s">
        <v>3645</v>
      </c>
      <c r="C949" s="7" t="s">
        <v>2057</v>
      </c>
      <c r="D949" s="7">
        <v>10</v>
      </c>
      <c r="E949" s="8">
        <v>3774.11</v>
      </c>
      <c r="F949" s="8">
        <f>E949/100*$I$2*Main!$AB$2</f>
        <v>1698.3495</v>
      </c>
      <c r="G949" s="12">
        <f>F949*Main!$AB$4</f>
        <v>1698.3495</v>
      </c>
      <c r="H949" s="9"/>
    </row>
    <row r="950" spans="1:9" s="5" customFormat="1">
      <c r="A950" s="486">
        <v>9255680</v>
      </c>
      <c r="B950" s="489" t="s">
        <v>3646</v>
      </c>
      <c r="C950" s="7" t="s">
        <v>2057</v>
      </c>
      <c r="D950" s="7">
        <v>10</v>
      </c>
      <c r="E950" s="8">
        <v>3955.36</v>
      </c>
      <c r="F950" s="8">
        <f>E950/100*$I$2*Main!$AB$2</f>
        <v>1779.912</v>
      </c>
      <c r="G950" s="12">
        <f>F950*Main!$AB$4</f>
        <v>1779.912</v>
      </c>
      <c r="H950" s="9"/>
    </row>
    <row r="951" spans="1:9" s="5" customFormat="1">
      <c r="A951" s="486">
        <v>9255681</v>
      </c>
      <c r="B951" s="489" t="s">
        <v>3647</v>
      </c>
      <c r="C951" s="7" t="s">
        <v>2057</v>
      </c>
      <c r="D951" s="7">
        <v>10</v>
      </c>
      <c r="E951" s="8">
        <v>4136.6000000000004</v>
      </c>
      <c r="F951" s="8">
        <f>E951/100*$I$2*Main!$AB$2</f>
        <v>1861.4700000000003</v>
      </c>
      <c r="G951" s="12">
        <f>F951*Main!$AB$4</f>
        <v>1861.4700000000003</v>
      </c>
      <c r="H951" s="9"/>
    </row>
    <row r="952" spans="1:9" s="5" customFormat="1">
      <c r="A952" s="486">
        <v>9255682</v>
      </c>
      <c r="B952" s="489" t="s">
        <v>3648</v>
      </c>
      <c r="C952" s="7"/>
      <c r="D952" s="7">
        <v>10</v>
      </c>
      <c r="E952" s="8">
        <v>4499.1000000000004</v>
      </c>
      <c r="F952" s="8">
        <f>E952/100*$I$2*Main!$AB$2</f>
        <v>2024.5950000000003</v>
      </c>
      <c r="G952" s="12">
        <f>F952*Main!$AB$4</f>
        <v>2024.5950000000003</v>
      </c>
      <c r="H952" s="9"/>
    </row>
    <row r="953" spans="1:9" s="5" customFormat="1">
      <c r="A953" s="486">
        <v>9255683</v>
      </c>
      <c r="B953" s="489" t="s">
        <v>3649</v>
      </c>
      <c r="C953" s="7" t="s">
        <v>2057</v>
      </c>
      <c r="D953" s="7">
        <v>10</v>
      </c>
      <c r="E953" s="8">
        <v>5224.1400000000003</v>
      </c>
      <c r="F953" s="8">
        <f>E953/100*$I$2*Main!$AB$2</f>
        <v>2350.8630000000003</v>
      </c>
      <c r="G953" s="12">
        <f>F953*Main!$AB$4</f>
        <v>2350.8630000000003</v>
      </c>
      <c r="H953" s="9"/>
    </row>
    <row r="954" spans="1:9" s="203" customFormat="1">
      <c r="A954" s="486">
        <v>9255684</v>
      </c>
      <c r="B954" s="489" t="s">
        <v>3650</v>
      </c>
      <c r="C954" s="7"/>
      <c r="D954" s="7">
        <v>10</v>
      </c>
      <c r="E954" s="8">
        <v>5586.6500000000005</v>
      </c>
      <c r="F954" s="200">
        <f>E954/100*$I$2*Main!$AB$2</f>
        <v>2513.9925000000003</v>
      </c>
      <c r="G954" s="201">
        <f>F954*Main!$AB$4</f>
        <v>2513.9925000000003</v>
      </c>
      <c r="H954" s="202"/>
      <c r="I954" s="5"/>
    </row>
    <row r="955" spans="1:9" s="203" customFormat="1">
      <c r="A955" s="486">
        <v>9255685</v>
      </c>
      <c r="B955" s="489" t="s">
        <v>3651</v>
      </c>
      <c r="C955" s="7" t="s">
        <v>2057</v>
      </c>
      <c r="D955" s="7">
        <v>10</v>
      </c>
      <c r="E955" s="8">
        <v>5949.1500000000005</v>
      </c>
      <c r="F955" s="200">
        <f>E955/100*$I$2*Main!$AB$2</f>
        <v>2677.1175000000003</v>
      </c>
      <c r="G955" s="201">
        <f>F955*Main!$AB$4</f>
        <v>2677.1175000000003</v>
      </c>
      <c r="H955" s="202"/>
      <c r="I955" s="5"/>
    </row>
    <row r="956" spans="1:9" s="5" customFormat="1">
      <c r="A956" s="486">
        <v>9255686</v>
      </c>
      <c r="B956" s="489" t="s">
        <v>3652</v>
      </c>
      <c r="C956" s="7" t="s">
        <v>2057</v>
      </c>
      <c r="D956" s="7">
        <v>10</v>
      </c>
      <c r="E956" s="8">
        <v>6674.22</v>
      </c>
      <c r="F956" s="8">
        <f>E956/100*$I$2*Main!$AB$2</f>
        <v>3003.3989999999999</v>
      </c>
      <c r="G956" s="12">
        <f>F956*Main!$AB$4</f>
        <v>3003.3989999999999</v>
      </c>
      <c r="H956" s="9"/>
    </row>
    <row r="957" spans="1:9" s="5" customFormat="1">
      <c r="A957" s="486">
        <v>9257368</v>
      </c>
      <c r="B957" s="489" t="s">
        <v>3671</v>
      </c>
      <c r="C957" s="7" t="s">
        <v>2057</v>
      </c>
      <c r="D957" s="7">
        <v>10</v>
      </c>
      <c r="E957" s="8">
        <v>3411.57</v>
      </c>
      <c r="F957" s="8">
        <f>E957/100*$I$2*Main!$AB$2</f>
        <v>1535.2065000000002</v>
      </c>
      <c r="G957" s="12">
        <f>F957*Main!$AB$4</f>
        <v>1535.2065000000002</v>
      </c>
      <c r="H957" s="9"/>
    </row>
    <row r="958" spans="1:9" s="5" customFormat="1">
      <c r="A958" s="486">
        <v>9257369</v>
      </c>
      <c r="B958" s="489" t="s">
        <v>3672</v>
      </c>
      <c r="C958" s="7" t="s">
        <v>2057</v>
      </c>
      <c r="D958" s="7">
        <v>10</v>
      </c>
      <c r="E958" s="8">
        <v>3774.11</v>
      </c>
      <c r="F958" s="8">
        <f>E958/100*$I$2*Main!$AB$2</f>
        <v>1698.3495</v>
      </c>
      <c r="G958" s="12">
        <f>F958*Main!$AB$4</f>
        <v>1698.3495</v>
      </c>
      <c r="H958" s="9"/>
    </row>
    <row r="959" spans="1:9" s="5" customFormat="1">
      <c r="A959" s="486">
        <v>9257370</v>
      </c>
      <c r="B959" s="489" t="s">
        <v>3673</v>
      </c>
      <c r="C959" s="7" t="s">
        <v>2057</v>
      </c>
      <c r="D959" s="7">
        <v>10</v>
      </c>
      <c r="E959" s="8">
        <v>3955.36</v>
      </c>
      <c r="F959" s="8">
        <f>E959/100*$I$2*Main!$AB$2</f>
        <v>1779.912</v>
      </c>
      <c r="G959" s="12">
        <f>F959*Main!$AB$4</f>
        <v>1779.912</v>
      </c>
      <c r="H959" s="9"/>
    </row>
    <row r="960" spans="1:9" s="5" customFormat="1">
      <c r="A960" s="486">
        <v>9257371</v>
      </c>
      <c r="B960" s="489" t="s">
        <v>3674</v>
      </c>
      <c r="C960" s="7" t="s">
        <v>2057</v>
      </c>
      <c r="D960" s="7">
        <v>10</v>
      </c>
      <c r="E960" s="8">
        <v>4136.6000000000004</v>
      </c>
      <c r="F960" s="8">
        <f>E960/100*$I$2*Main!$AB$2</f>
        <v>1861.4700000000003</v>
      </c>
      <c r="G960" s="12">
        <f>F960*Main!$AB$4</f>
        <v>1861.4700000000003</v>
      </c>
      <c r="H960" s="9"/>
    </row>
    <row r="961" spans="1:9" s="5" customFormat="1">
      <c r="A961" s="486">
        <v>9257372</v>
      </c>
      <c r="B961" s="489" t="s">
        <v>3675</v>
      </c>
      <c r="C961" s="7" t="s">
        <v>2057</v>
      </c>
      <c r="D961" s="7">
        <v>10</v>
      </c>
      <c r="E961" s="8">
        <v>4499.1000000000004</v>
      </c>
      <c r="F961" s="8">
        <f>E961/100*$I$2*Main!$AB$2</f>
        <v>2024.5950000000003</v>
      </c>
      <c r="G961" s="12">
        <f>F961*Main!$AB$4</f>
        <v>2024.5950000000003</v>
      </c>
      <c r="H961" s="9"/>
    </row>
    <row r="962" spans="1:9" s="203" customFormat="1">
      <c r="A962" s="486">
        <v>9257373</v>
      </c>
      <c r="B962" s="489" t="s">
        <v>3676</v>
      </c>
      <c r="C962" s="7" t="s">
        <v>2057</v>
      </c>
      <c r="D962" s="7">
        <v>10</v>
      </c>
      <c r="E962" s="8">
        <v>5224.1400000000003</v>
      </c>
      <c r="F962" s="200">
        <f>E962/100*$I$2*Main!$AB$2</f>
        <v>2350.8630000000003</v>
      </c>
      <c r="G962" s="201">
        <f>F962*Main!$AB$4</f>
        <v>2350.8630000000003</v>
      </c>
      <c r="H962" s="202"/>
      <c r="I962" s="5"/>
    </row>
    <row r="963" spans="1:9" s="203" customFormat="1">
      <c r="A963" s="486">
        <v>9257374</v>
      </c>
      <c r="B963" s="489" t="s">
        <v>3677</v>
      </c>
      <c r="C963" s="7" t="s">
        <v>2057</v>
      </c>
      <c r="D963" s="7">
        <v>10</v>
      </c>
      <c r="E963" s="8">
        <v>5586.6500000000005</v>
      </c>
      <c r="F963" s="200">
        <f>E963/100*$I$2*Main!$AB$2</f>
        <v>2513.9925000000003</v>
      </c>
      <c r="G963" s="201">
        <f>F963*Main!$AB$4</f>
        <v>2513.9925000000003</v>
      </c>
      <c r="H963" s="202"/>
      <c r="I963" s="5"/>
    </row>
    <row r="964" spans="1:9" s="5" customFormat="1">
      <c r="A964" s="486">
        <v>9257375</v>
      </c>
      <c r="B964" s="489" t="s">
        <v>3678</v>
      </c>
      <c r="C964" s="7" t="s">
        <v>2057</v>
      </c>
      <c r="D964" s="7">
        <v>10</v>
      </c>
      <c r="E964" s="8">
        <v>5949.1500000000005</v>
      </c>
      <c r="F964" s="8">
        <f>E964/100*$I$2*Main!$AB$2</f>
        <v>2677.1175000000003</v>
      </c>
      <c r="G964" s="12">
        <f>F964*Main!$AB$4</f>
        <v>2677.1175000000003</v>
      </c>
      <c r="H964" s="9"/>
    </row>
    <row r="965" spans="1:9" s="5" customFormat="1">
      <c r="A965" s="486">
        <v>9257376</v>
      </c>
      <c r="B965" s="489" t="s">
        <v>3679</v>
      </c>
      <c r="C965" s="7" t="s">
        <v>2057</v>
      </c>
      <c r="D965" s="7">
        <v>10</v>
      </c>
      <c r="E965" s="8">
        <v>6674.22</v>
      </c>
      <c r="F965" s="8">
        <f>E965/100*$I$2*Main!$AB$2</f>
        <v>3003.3989999999999</v>
      </c>
      <c r="G965" s="12">
        <f>F965*Main!$AB$4</f>
        <v>3003.3989999999999</v>
      </c>
      <c r="H965" s="9"/>
    </row>
    <row r="966" spans="1:9" s="5" customFormat="1">
      <c r="A966" s="486">
        <v>9255705</v>
      </c>
      <c r="B966" s="489" t="s">
        <v>3698</v>
      </c>
      <c r="C966" s="7" t="s">
        <v>2057</v>
      </c>
      <c r="D966" s="7">
        <v>10</v>
      </c>
      <c r="E966" s="8">
        <v>4076.76</v>
      </c>
      <c r="F966" s="8">
        <f>E966/100*$I$2*Main!$AB$2</f>
        <v>1834.5420000000001</v>
      </c>
      <c r="G966" s="12">
        <f>F966*Main!$AB$4</f>
        <v>1834.5420000000001</v>
      </c>
      <c r="H966" s="9"/>
    </row>
    <row r="967" spans="1:9" s="5" customFormat="1">
      <c r="A967" s="486">
        <v>9255706</v>
      </c>
      <c r="B967" s="489" t="s">
        <v>3699</v>
      </c>
      <c r="C967" s="7" t="s">
        <v>2057</v>
      </c>
      <c r="D967" s="7">
        <v>10</v>
      </c>
      <c r="E967" s="8">
        <v>4562.46</v>
      </c>
      <c r="F967" s="8">
        <f>E967/100*$I$2*Main!$AB$2</f>
        <v>2053.107</v>
      </c>
      <c r="G967" s="12">
        <f>F967*Main!$AB$4</f>
        <v>2053.107</v>
      </c>
      <c r="H967" s="9"/>
    </row>
    <row r="968" spans="1:9" s="5" customFormat="1">
      <c r="A968" s="486">
        <v>9255707</v>
      </c>
      <c r="B968" s="489" t="s">
        <v>3700</v>
      </c>
      <c r="C968" s="7" t="s">
        <v>2057</v>
      </c>
      <c r="D968" s="7">
        <v>10</v>
      </c>
      <c r="E968" s="8">
        <v>4805.3100000000004</v>
      </c>
      <c r="F968" s="8">
        <f>E968/100*$I$2*Main!$AB$2</f>
        <v>2162.3895000000002</v>
      </c>
      <c r="G968" s="12">
        <f>F968*Main!$AB$4</f>
        <v>2162.3895000000002</v>
      </c>
      <c r="H968" s="9"/>
    </row>
    <row r="969" spans="1:9" s="5" customFormat="1">
      <c r="A969" s="486">
        <v>9255708</v>
      </c>
      <c r="B969" s="489" t="s">
        <v>3701</v>
      </c>
      <c r="C969" s="7" t="s">
        <v>2057</v>
      </c>
      <c r="D969" s="7">
        <v>10</v>
      </c>
      <c r="E969" s="8">
        <v>5048.1900000000005</v>
      </c>
      <c r="F969" s="8">
        <f>E969/100*$I$2*Main!$AB$2</f>
        <v>2271.6855</v>
      </c>
      <c r="G969" s="12">
        <f>F969*Main!$AB$4</f>
        <v>2271.6855</v>
      </c>
      <c r="H969" s="9"/>
    </row>
    <row r="970" spans="1:9" s="203" customFormat="1">
      <c r="A970" s="486">
        <v>9255709</v>
      </c>
      <c r="B970" s="489" t="s">
        <v>3702</v>
      </c>
      <c r="C970" s="7" t="s">
        <v>2057</v>
      </c>
      <c r="D970" s="7">
        <v>10</v>
      </c>
      <c r="E970" s="8">
        <v>5533.89</v>
      </c>
      <c r="F970" s="200">
        <f>E970/100*$I$2*Main!$AB$2</f>
        <v>2490.2505000000001</v>
      </c>
      <c r="G970" s="201">
        <f>F970*Main!$AB$4</f>
        <v>2490.2505000000001</v>
      </c>
      <c r="H970" s="202"/>
      <c r="I970" s="5"/>
    </row>
    <row r="971" spans="1:9" s="203" customFormat="1">
      <c r="A971" s="486">
        <v>9255710</v>
      </c>
      <c r="B971" s="489" t="s">
        <v>3703</v>
      </c>
      <c r="C971" s="7" t="s">
        <v>2057</v>
      </c>
      <c r="D971" s="7">
        <v>10</v>
      </c>
      <c r="E971" s="8">
        <v>6505.35</v>
      </c>
      <c r="F971" s="200">
        <f>E971/100*$I$2*Main!$AB$2</f>
        <v>2927.4074999999998</v>
      </c>
      <c r="G971" s="201">
        <f>F971*Main!$AB$4</f>
        <v>2927.4074999999998</v>
      </c>
      <c r="H971" s="202"/>
      <c r="I971" s="5"/>
    </row>
    <row r="972" spans="1:9" s="5" customFormat="1">
      <c r="A972" s="486">
        <v>9255711</v>
      </c>
      <c r="B972" s="489" t="s">
        <v>3704</v>
      </c>
      <c r="C972" s="7" t="s">
        <v>2057</v>
      </c>
      <c r="D972" s="7">
        <v>10</v>
      </c>
      <c r="E972" s="8">
        <v>6991.05</v>
      </c>
      <c r="F972" s="8">
        <f>E972/100*$I$2*Main!$AB$2</f>
        <v>3145.9724999999999</v>
      </c>
      <c r="G972" s="12">
        <f>F972*Main!$AB$4</f>
        <v>3145.9724999999999</v>
      </c>
      <c r="H972" s="9"/>
    </row>
    <row r="973" spans="1:9" s="5" customFormat="1">
      <c r="A973" s="486">
        <v>9255712</v>
      </c>
      <c r="B973" s="489" t="s">
        <v>3705</v>
      </c>
      <c r="C973" s="7" t="s">
        <v>2057</v>
      </c>
      <c r="D973" s="7">
        <v>10</v>
      </c>
      <c r="E973" s="8">
        <v>7476.77</v>
      </c>
      <c r="F973" s="8">
        <f>E973/100*$I$2*Main!$AB$2</f>
        <v>3364.5465000000004</v>
      </c>
      <c r="G973" s="12">
        <f>F973*Main!$AB$4</f>
        <v>3364.5465000000004</v>
      </c>
      <c r="H973" s="9"/>
    </row>
    <row r="974" spans="1:9" s="5" customFormat="1">
      <c r="A974" s="486">
        <v>9255713</v>
      </c>
      <c r="B974" s="489" t="s">
        <v>3706</v>
      </c>
      <c r="C974" s="7" t="s">
        <v>2057</v>
      </c>
      <c r="D974" s="7">
        <v>10</v>
      </c>
      <c r="E974" s="8">
        <v>8448.23</v>
      </c>
      <c r="F974" s="8">
        <f>E974/100*$I$2*Main!$AB$2</f>
        <v>3801.7034999999996</v>
      </c>
      <c r="G974" s="12">
        <f>F974*Main!$AB$4</f>
        <v>3801.7034999999996</v>
      </c>
      <c r="H974" s="9"/>
    </row>
    <row r="975" spans="1:9" s="5" customFormat="1">
      <c r="A975" s="486">
        <v>9257395</v>
      </c>
      <c r="B975" s="489" t="s">
        <v>3725</v>
      </c>
      <c r="C975" s="7" t="s">
        <v>2057</v>
      </c>
      <c r="D975" s="7">
        <v>10</v>
      </c>
      <c r="E975" s="8">
        <v>4076.76</v>
      </c>
      <c r="F975" s="8">
        <f>E975/100*$I$2*Main!$AB$2</f>
        <v>1834.5420000000001</v>
      </c>
      <c r="G975" s="12">
        <f>F975*Main!$AB$4</f>
        <v>1834.5420000000001</v>
      </c>
      <c r="H975" s="9"/>
    </row>
    <row r="976" spans="1:9" s="5" customFormat="1">
      <c r="A976" s="486">
        <v>9257396</v>
      </c>
      <c r="B976" s="489" t="s">
        <v>3726</v>
      </c>
      <c r="C976" s="7" t="s">
        <v>2057</v>
      </c>
      <c r="D976" s="7">
        <v>10</v>
      </c>
      <c r="E976" s="8">
        <v>4562.46</v>
      </c>
      <c r="F976" s="8">
        <f>E976/100*$I$2*Main!$AB$2</f>
        <v>2053.107</v>
      </c>
      <c r="G976" s="12">
        <f>F976*Main!$AB$4</f>
        <v>2053.107</v>
      </c>
      <c r="H976" s="9"/>
    </row>
    <row r="977" spans="1:9" s="5" customFormat="1">
      <c r="A977" s="486">
        <v>9257397</v>
      </c>
      <c r="B977" s="489" t="s">
        <v>3727</v>
      </c>
      <c r="C977" s="7" t="s">
        <v>2057</v>
      </c>
      <c r="D977" s="7">
        <v>10</v>
      </c>
      <c r="E977" s="8">
        <v>4805.3100000000004</v>
      </c>
      <c r="F977" s="8">
        <f>E977/100*$I$2*Main!$AB$2</f>
        <v>2162.3895000000002</v>
      </c>
      <c r="G977" s="12">
        <f>F977*Main!$AB$4</f>
        <v>2162.3895000000002</v>
      </c>
      <c r="H977" s="9"/>
    </row>
    <row r="978" spans="1:9" s="203" customFormat="1">
      <c r="A978" s="486">
        <v>9257398</v>
      </c>
      <c r="B978" s="489" t="s">
        <v>3728</v>
      </c>
      <c r="C978" s="7" t="s">
        <v>2057</v>
      </c>
      <c r="D978" s="7">
        <v>10</v>
      </c>
      <c r="E978" s="8">
        <v>5048.1900000000005</v>
      </c>
      <c r="F978" s="200">
        <f>E978/100*$I$2*Main!$AB$2</f>
        <v>2271.6855</v>
      </c>
      <c r="G978" s="201">
        <f>F978*Main!$AB$4</f>
        <v>2271.6855</v>
      </c>
      <c r="H978" s="202"/>
      <c r="I978" s="5"/>
    </row>
    <row r="979" spans="1:9" s="203" customFormat="1">
      <c r="A979" s="486">
        <v>9257399</v>
      </c>
      <c r="B979" s="489" t="s">
        <v>3729</v>
      </c>
      <c r="C979" s="7" t="s">
        <v>2057</v>
      </c>
      <c r="D979" s="7">
        <v>10</v>
      </c>
      <c r="E979" s="8">
        <v>5533.89</v>
      </c>
      <c r="F979" s="200">
        <f>E979/100*$I$2*Main!$AB$2</f>
        <v>2490.2505000000001</v>
      </c>
      <c r="G979" s="201">
        <f>F979*Main!$AB$4</f>
        <v>2490.2505000000001</v>
      </c>
      <c r="H979" s="202"/>
      <c r="I979" s="5"/>
    </row>
    <row r="980" spans="1:9" s="5" customFormat="1">
      <c r="A980" s="486">
        <v>9257400</v>
      </c>
      <c r="B980" s="489" t="s">
        <v>3730</v>
      </c>
      <c r="C980" s="7" t="s">
        <v>2057</v>
      </c>
      <c r="D980" s="7">
        <v>10</v>
      </c>
      <c r="E980" s="8">
        <v>6505.35</v>
      </c>
      <c r="F980" s="8">
        <f>E980/100*$I$2*Main!$AB$2</f>
        <v>2927.4074999999998</v>
      </c>
      <c r="G980" s="12">
        <f>F980*Main!$AB$4</f>
        <v>2927.4074999999998</v>
      </c>
      <c r="H980" s="9"/>
    </row>
    <row r="981" spans="1:9" s="5" customFormat="1">
      <c r="A981" s="486">
        <v>9257401</v>
      </c>
      <c r="B981" s="489" t="s">
        <v>3731</v>
      </c>
      <c r="C981" s="7" t="s">
        <v>2057</v>
      </c>
      <c r="D981" s="7">
        <v>10</v>
      </c>
      <c r="E981" s="8">
        <v>6991.05</v>
      </c>
      <c r="F981" s="8">
        <f>E981/100*$I$2*Main!$AB$2</f>
        <v>3145.9724999999999</v>
      </c>
      <c r="G981" s="12">
        <f>F981*Main!$AB$4</f>
        <v>3145.9724999999999</v>
      </c>
      <c r="H981" s="9"/>
    </row>
    <row r="982" spans="1:9" s="5" customFormat="1">
      <c r="A982" s="486">
        <v>9257402</v>
      </c>
      <c r="B982" s="489" t="s">
        <v>3732</v>
      </c>
      <c r="C982" s="7" t="s">
        <v>2057</v>
      </c>
      <c r="D982" s="7">
        <v>10</v>
      </c>
      <c r="E982" s="8">
        <v>7476.77</v>
      </c>
      <c r="F982" s="8">
        <f>E982/100*$I$2*Main!$AB$2</f>
        <v>3364.5465000000004</v>
      </c>
      <c r="G982" s="12">
        <f>F982*Main!$AB$4</f>
        <v>3364.5465000000004</v>
      </c>
      <c r="H982" s="9"/>
    </row>
    <row r="983" spans="1:9" s="203" customFormat="1">
      <c r="A983" s="486">
        <v>9257403</v>
      </c>
      <c r="B983" s="489" t="s">
        <v>3733</v>
      </c>
      <c r="C983" s="7" t="s">
        <v>2057</v>
      </c>
      <c r="D983" s="7">
        <v>10</v>
      </c>
      <c r="E983" s="8">
        <v>8448.23</v>
      </c>
      <c r="F983" s="200">
        <f>E983/100*$I$2*Main!$AB$2</f>
        <v>3801.7034999999996</v>
      </c>
      <c r="G983" s="201">
        <f>F983*Main!$AB$4</f>
        <v>3801.7034999999996</v>
      </c>
      <c r="H983" s="202"/>
      <c r="I983" s="5"/>
    </row>
    <row r="984" spans="1:9" s="203" customFormat="1">
      <c r="A984" s="486">
        <v>9255732</v>
      </c>
      <c r="B984" s="489" t="s">
        <v>3752</v>
      </c>
      <c r="C984" s="7" t="s">
        <v>2057</v>
      </c>
      <c r="D984" s="7">
        <v>10</v>
      </c>
      <c r="E984" s="8">
        <v>4920.72</v>
      </c>
      <c r="F984" s="200">
        <f>E984/100*$I$2*Main!$AB$2</f>
        <v>2214.3240000000001</v>
      </c>
      <c r="G984" s="201">
        <f>F984*Main!$AB$4</f>
        <v>2214.3240000000001</v>
      </c>
      <c r="H984" s="202"/>
      <c r="I984" s="5"/>
    </row>
    <row r="985" spans="1:9" s="5" customFormat="1">
      <c r="A985" s="486">
        <v>9255733</v>
      </c>
      <c r="B985" s="489" t="s">
        <v>3753</v>
      </c>
      <c r="C985" s="7" t="s">
        <v>2057</v>
      </c>
      <c r="D985" s="7">
        <v>10</v>
      </c>
      <c r="E985" s="8">
        <v>5638.04</v>
      </c>
      <c r="F985" s="8">
        <f>E985/100*$I$2*Main!$AB$2</f>
        <v>2537.1179999999999</v>
      </c>
      <c r="G985" s="12">
        <f>F985*Main!$AB$4</f>
        <v>2537.1179999999999</v>
      </c>
      <c r="H985" s="9"/>
    </row>
    <row r="986" spans="1:9" s="5" customFormat="1">
      <c r="A986" s="486">
        <v>9255734</v>
      </c>
      <c r="B986" s="489" t="s">
        <v>3754</v>
      </c>
      <c r="C986" s="7" t="s">
        <v>2057</v>
      </c>
      <c r="D986" s="7">
        <v>10</v>
      </c>
      <c r="E986" s="8">
        <v>5996.66</v>
      </c>
      <c r="F986" s="8">
        <f>E986/100*$I$2*Main!$AB$2</f>
        <v>2698.4969999999998</v>
      </c>
      <c r="G986" s="12">
        <f>F986*Main!$AB$4</f>
        <v>2698.4969999999998</v>
      </c>
      <c r="H986" s="9"/>
    </row>
    <row r="987" spans="1:9" s="5" customFormat="1">
      <c r="A987" s="486">
        <v>9255735</v>
      </c>
      <c r="B987" s="489" t="s">
        <v>3755</v>
      </c>
      <c r="C987" s="7" t="s">
        <v>2057</v>
      </c>
      <c r="D987" s="7">
        <v>10</v>
      </c>
      <c r="E987" s="8">
        <v>6355.29</v>
      </c>
      <c r="F987" s="8">
        <f>E987/100*$I$2*Main!$AB$2</f>
        <v>2859.8805000000002</v>
      </c>
      <c r="G987" s="12">
        <f>F987*Main!$AB$4</f>
        <v>2859.8805000000002</v>
      </c>
      <c r="H987" s="9"/>
    </row>
    <row r="988" spans="1:9" s="5" customFormat="1">
      <c r="A988" s="486">
        <v>9255736</v>
      </c>
      <c r="B988" s="489" t="s">
        <v>3756</v>
      </c>
      <c r="C988" s="7"/>
      <c r="D988" s="7">
        <v>10</v>
      </c>
      <c r="E988" s="8">
        <v>7072.58</v>
      </c>
      <c r="F988" s="8">
        <f>E988/100*$I$2*Main!$AB$2</f>
        <v>3182.6609999999996</v>
      </c>
      <c r="G988" s="12">
        <f>F988*Main!$AB$4</f>
        <v>3182.6609999999996</v>
      </c>
      <c r="H988" s="9"/>
    </row>
    <row r="989" spans="1:9" s="5" customFormat="1">
      <c r="A989" s="486">
        <v>9255737</v>
      </c>
      <c r="B989" s="489" t="s">
        <v>3757</v>
      </c>
      <c r="C989" s="7" t="s">
        <v>2057</v>
      </c>
      <c r="D989" s="7">
        <v>10</v>
      </c>
      <c r="E989" s="8">
        <v>8507.14</v>
      </c>
      <c r="F989" s="8">
        <f>E989/100*$I$2*Main!$AB$2</f>
        <v>3828.2129999999997</v>
      </c>
      <c r="G989" s="12">
        <f>F989*Main!$AB$4</f>
        <v>3828.2129999999997</v>
      </c>
      <c r="H989" s="9"/>
    </row>
    <row r="990" spans="1:9" s="5" customFormat="1">
      <c r="A990" s="486">
        <v>9255738</v>
      </c>
      <c r="B990" s="489" t="s">
        <v>3758</v>
      </c>
      <c r="C990" s="7"/>
      <c r="D990" s="7">
        <v>10</v>
      </c>
      <c r="E990" s="8">
        <v>9224.4500000000007</v>
      </c>
      <c r="F990" s="8">
        <f>E990/100*$I$2*Main!$AB$2</f>
        <v>4151.0025000000005</v>
      </c>
      <c r="G990" s="12">
        <f>F990*Main!$AB$4</f>
        <v>4151.0025000000005</v>
      </c>
      <c r="H990" s="9"/>
    </row>
    <row r="991" spans="1:9" s="203" customFormat="1">
      <c r="A991" s="486">
        <v>9255739</v>
      </c>
      <c r="B991" s="489" t="s">
        <v>3759</v>
      </c>
      <c r="C991" s="7" t="s">
        <v>2057</v>
      </c>
      <c r="D991" s="7">
        <v>10</v>
      </c>
      <c r="E991" s="8">
        <v>9941.68</v>
      </c>
      <c r="F991" s="200">
        <f>E991/100*$I$2*Main!$AB$2</f>
        <v>4473.7560000000003</v>
      </c>
      <c r="G991" s="201">
        <f>F991*Main!$AB$4</f>
        <v>4473.7560000000003</v>
      </c>
      <c r="H991" s="202"/>
      <c r="I991" s="5"/>
    </row>
    <row r="992" spans="1:9" s="203" customFormat="1">
      <c r="A992" s="486">
        <v>9255740</v>
      </c>
      <c r="B992" s="489" t="s">
        <v>3760</v>
      </c>
      <c r="C992" s="7" t="s">
        <v>2057</v>
      </c>
      <c r="D992" s="7">
        <v>10</v>
      </c>
      <c r="E992" s="8">
        <v>11376.28</v>
      </c>
      <c r="F992" s="200">
        <f>E992/100*$I$2*Main!$AB$2</f>
        <v>5119.3260000000009</v>
      </c>
      <c r="G992" s="201">
        <f>F992*Main!$AB$4</f>
        <v>5119.3260000000009</v>
      </c>
      <c r="H992" s="202"/>
      <c r="I992" s="5"/>
    </row>
    <row r="993" spans="1:9" s="5" customFormat="1">
      <c r="A993" s="486">
        <v>9257422</v>
      </c>
      <c r="B993" s="489" t="s">
        <v>3779</v>
      </c>
      <c r="C993" s="7" t="s">
        <v>2057</v>
      </c>
      <c r="D993" s="7">
        <v>10</v>
      </c>
      <c r="E993" s="8">
        <v>4920.72</v>
      </c>
      <c r="F993" s="8">
        <f>E993/100*$I$2*Main!$AB$2</f>
        <v>2214.3240000000001</v>
      </c>
      <c r="G993" s="12">
        <f>F993*Main!$AB$4</f>
        <v>2214.3240000000001</v>
      </c>
      <c r="H993" s="9"/>
    </row>
    <row r="994" spans="1:9" s="5" customFormat="1">
      <c r="A994" s="486">
        <v>9257423</v>
      </c>
      <c r="B994" s="489" t="s">
        <v>3780</v>
      </c>
      <c r="C994" s="7" t="s">
        <v>2057</v>
      </c>
      <c r="D994" s="7">
        <v>10</v>
      </c>
      <c r="E994" s="8">
        <v>5638.04</v>
      </c>
      <c r="F994" s="8">
        <f>E994/100*$I$2*Main!$AB$2</f>
        <v>2537.1179999999999</v>
      </c>
      <c r="G994" s="12">
        <f>F994*Main!$AB$4</f>
        <v>2537.1179999999999</v>
      </c>
      <c r="H994" s="9"/>
    </row>
    <row r="995" spans="1:9" s="5" customFormat="1">
      <c r="A995" s="486">
        <v>9257424</v>
      </c>
      <c r="B995" s="489" t="s">
        <v>3781</v>
      </c>
      <c r="C995" s="7" t="s">
        <v>2057</v>
      </c>
      <c r="D995" s="7">
        <v>10</v>
      </c>
      <c r="E995" s="8">
        <v>5996.66</v>
      </c>
      <c r="F995" s="8">
        <f>E995/100*$I$2*Main!$AB$2</f>
        <v>2698.4969999999998</v>
      </c>
      <c r="G995" s="12">
        <f>F995*Main!$AB$4</f>
        <v>2698.4969999999998</v>
      </c>
      <c r="H995" s="9"/>
    </row>
    <row r="996" spans="1:9" s="203" customFormat="1">
      <c r="A996" s="486">
        <v>9257425</v>
      </c>
      <c r="B996" s="489" t="s">
        <v>3782</v>
      </c>
      <c r="C996" s="7" t="s">
        <v>2057</v>
      </c>
      <c r="D996" s="7">
        <v>10</v>
      </c>
      <c r="E996" s="8">
        <v>6355.29</v>
      </c>
      <c r="F996" s="200">
        <f>E996/100*$I$2*Main!$AB$2</f>
        <v>2859.8805000000002</v>
      </c>
      <c r="G996" s="201">
        <f>F996*Main!$AB$4</f>
        <v>2859.8805000000002</v>
      </c>
      <c r="H996" s="202"/>
      <c r="I996" s="5"/>
    </row>
    <row r="997" spans="1:9" s="203" customFormat="1">
      <c r="A997" s="486">
        <v>9257426</v>
      </c>
      <c r="B997" s="489" t="s">
        <v>3783</v>
      </c>
      <c r="C997" s="7" t="s">
        <v>2057</v>
      </c>
      <c r="D997" s="7">
        <v>10</v>
      </c>
      <c r="E997" s="8">
        <v>7072.58</v>
      </c>
      <c r="F997" s="200">
        <f>E997/100*$I$2*Main!$AB$2</f>
        <v>3182.6609999999996</v>
      </c>
      <c r="G997" s="201">
        <f>F997*Main!$AB$4</f>
        <v>3182.6609999999996</v>
      </c>
      <c r="H997" s="202"/>
      <c r="I997" s="5"/>
    </row>
    <row r="998" spans="1:9" s="5" customFormat="1">
      <c r="A998" s="486">
        <v>9257427</v>
      </c>
      <c r="B998" s="489" t="s">
        <v>3784</v>
      </c>
      <c r="C998" s="7" t="s">
        <v>2057</v>
      </c>
      <c r="D998" s="7">
        <v>10</v>
      </c>
      <c r="E998" s="8">
        <v>8507.14</v>
      </c>
      <c r="F998" s="8">
        <f>E998/100*$I$2*Main!$AB$2</f>
        <v>3828.2129999999997</v>
      </c>
      <c r="G998" s="12">
        <f>F998*Main!$AB$4</f>
        <v>3828.2129999999997</v>
      </c>
      <c r="H998" s="9"/>
    </row>
    <row r="999" spans="1:9" s="5" customFormat="1">
      <c r="A999" s="486">
        <v>9257428</v>
      </c>
      <c r="B999" s="489" t="s">
        <v>3785</v>
      </c>
      <c r="C999" s="7" t="s">
        <v>2057</v>
      </c>
      <c r="D999" s="7">
        <v>10</v>
      </c>
      <c r="E999" s="8">
        <v>9224.4500000000007</v>
      </c>
      <c r="F999" s="8">
        <f>E999/100*$I$2*Main!$AB$2</f>
        <v>4151.0025000000005</v>
      </c>
      <c r="G999" s="12">
        <f>F999*Main!$AB$4</f>
        <v>4151.0025000000005</v>
      </c>
      <c r="H999" s="9"/>
    </row>
    <row r="1000" spans="1:9" s="5" customFormat="1">
      <c r="A1000" s="486">
        <v>9257429</v>
      </c>
      <c r="B1000" s="489" t="s">
        <v>3786</v>
      </c>
      <c r="C1000" s="7" t="s">
        <v>2057</v>
      </c>
      <c r="D1000" s="7">
        <v>10</v>
      </c>
      <c r="E1000" s="8">
        <v>9941.68</v>
      </c>
      <c r="F1000" s="8">
        <f>E1000/100*$I$2*Main!$AB$2</f>
        <v>4473.7560000000003</v>
      </c>
      <c r="G1000" s="12">
        <f>F1000*Main!$AB$4</f>
        <v>4473.7560000000003</v>
      </c>
      <c r="H1000" s="9"/>
    </row>
    <row r="1001" spans="1:9" s="5" customFormat="1">
      <c r="A1001" s="486">
        <v>9257430</v>
      </c>
      <c r="B1001" s="489" t="s">
        <v>3787</v>
      </c>
      <c r="C1001" s="7" t="s">
        <v>2057</v>
      </c>
      <c r="D1001" s="7">
        <v>10</v>
      </c>
      <c r="E1001" s="8">
        <v>11376.28</v>
      </c>
      <c r="F1001" s="8">
        <f>E1001/100*$I$2*Main!$AB$2</f>
        <v>5119.3260000000009</v>
      </c>
      <c r="G1001" s="12">
        <f>F1001*Main!$AB$4</f>
        <v>5119.3260000000009</v>
      </c>
      <c r="H1001" s="9"/>
    </row>
    <row r="1002" spans="1:9" s="5" customFormat="1">
      <c r="A1002" s="486">
        <v>9257530</v>
      </c>
      <c r="B1002" s="489" t="s">
        <v>3806</v>
      </c>
      <c r="C1002" s="7" t="s">
        <v>2057</v>
      </c>
      <c r="D1002" s="7">
        <v>10</v>
      </c>
      <c r="E1002" s="8">
        <v>4920.72</v>
      </c>
      <c r="F1002" s="8">
        <f>E1002/100*$I$2*Main!$AB$2</f>
        <v>2214.3240000000001</v>
      </c>
      <c r="G1002" s="12">
        <f>F1002*Main!$AB$4</f>
        <v>2214.3240000000001</v>
      </c>
      <c r="H1002" s="9"/>
    </row>
    <row r="1003" spans="1:9" s="5" customFormat="1">
      <c r="A1003" s="486">
        <v>9257531</v>
      </c>
      <c r="B1003" s="489" t="s">
        <v>3807</v>
      </c>
      <c r="C1003" s="7" t="s">
        <v>2057</v>
      </c>
      <c r="D1003" s="7">
        <v>10</v>
      </c>
      <c r="E1003" s="8">
        <v>5638.04</v>
      </c>
      <c r="F1003" s="8">
        <f>E1003/100*$I$2*Main!$AB$2</f>
        <v>2537.1179999999999</v>
      </c>
      <c r="G1003" s="12">
        <f>F1003*Main!$AB$4</f>
        <v>2537.1179999999999</v>
      </c>
      <c r="H1003" s="9"/>
    </row>
    <row r="1004" spans="1:9" s="203" customFormat="1">
      <c r="A1004" s="486">
        <v>9257532</v>
      </c>
      <c r="B1004" s="489" t="s">
        <v>3808</v>
      </c>
      <c r="C1004" s="7" t="s">
        <v>2057</v>
      </c>
      <c r="D1004" s="7">
        <v>10</v>
      </c>
      <c r="E1004" s="8">
        <v>5996.66</v>
      </c>
      <c r="F1004" s="200">
        <f>E1004/100*$I$2*Main!$AB$2</f>
        <v>2698.4969999999998</v>
      </c>
      <c r="G1004" s="201">
        <f>F1004*Main!$AB$4</f>
        <v>2698.4969999999998</v>
      </c>
      <c r="H1004" s="202"/>
      <c r="I1004" s="5"/>
    </row>
    <row r="1005" spans="1:9" s="203" customFormat="1">
      <c r="A1005" s="486">
        <v>9257533</v>
      </c>
      <c r="B1005" s="489" t="s">
        <v>3809</v>
      </c>
      <c r="C1005" s="7" t="s">
        <v>2057</v>
      </c>
      <c r="D1005" s="7">
        <v>10</v>
      </c>
      <c r="E1005" s="8">
        <v>6355.29</v>
      </c>
      <c r="F1005" s="200">
        <f>E1005/100*$I$2*Main!$AB$2</f>
        <v>2859.8805000000002</v>
      </c>
      <c r="G1005" s="201">
        <f>F1005*Main!$AB$4</f>
        <v>2859.8805000000002</v>
      </c>
      <c r="H1005" s="202"/>
      <c r="I1005" s="5"/>
    </row>
    <row r="1006" spans="1:9" s="5" customFormat="1">
      <c r="A1006" s="486">
        <v>9257534</v>
      </c>
      <c r="B1006" s="489" t="s">
        <v>3810</v>
      </c>
      <c r="C1006" s="7" t="s">
        <v>2057</v>
      </c>
      <c r="D1006" s="7">
        <v>10</v>
      </c>
      <c r="E1006" s="8">
        <v>7072.58</v>
      </c>
      <c r="F1006" s="8">
        <f>E1006/100*$I$2*Main!$AB$2</f>
        <v>3182.6609999999996</v>
      </c>
      <c r="G1006" s="12">
        <f>F1006*Main!$AB$4</f>
        <v>3182.6609999999996</v>
      </c>
      <c r="H1006" s="9"/>
    </row>
    <row r="1007" spans="1:9" s="5" customFormat="1">
      <c r="A1007" s="486">
        <v>9257535</v>
      </c>
      <c r="B1007" s="489" t="s">
        <v>3811</v>
      </c>
      <c r="C1007" s="7" t="s">
        <v>2057</v>
      </c>
      <c r="D1007" s="7">
        <v>10</v>
      </c>
      <c r="E1007" s="8">
        <v>8507.14</v>
      </c>
      <c r="F1007" s="8">
        <f>E1007/100*$I$2*Main!$AB$2</f>
        <v>3828.2129999999997</v>
      </c>
      <c r="G1007" s="12">
        <f>F1007*Main!$AB$4</f>
        <v>3828.2129999999997</v>
      </c>
      <c r="H1007" s="9"/>
    </row>
    <row r="1008" spans="1:9" s="5" customFormat="1">
      <c r="A1008" s="486">
        <v>9257536</v>
      </c>
      <c r="B1008" s="489" t="s">
        <v>3812</v>
      </c>
      <c r="C1008" s="7" t="s">
        <v>2057</v>
      </c>
      <c r="D1008" s="7">
        <v>10</v>
      </c>
      <c r="E1008" s="8">
        <v>9224.4500000000007</v>
      </c>
      <c r="F1008" s="8">
        <f>E1008/100*$I$2*Main!$AB$2</f>
        <v>4151.0025000000005</v>
      </c>
      <c r="G1008" s="12">
        <f>F1008*Main!$AB$4</f>
        <v>4151.0025000000005</v>
      </c>
      <c r="H1008" s="9"/>
    </row>
    <row r="1009" spans="1:9" s="5" customFormat="1">
      <c r="A1009" s="486">
        <v>9257537</v>
      </c>
      <c r="B1009" s="489" t="s">
        <v>3813</v>
      </c>
      <c r="C1009" s="7" t="s">
        <v>2057</v>
      </c>
      <c r="D1009" s="7">
        <v>10</v>
      </c>
      <c r="E1009" s="8">
        <v>9941.68</v>
      </c>
      <c r="F1009" s="8">
        <f>E1009/100*$I$2*Main!$AB$2</f>
        <v>4473.7560000000003</v>
      </c>
      <c r="G1009" s="12">
        <f>F1009*Main!$AB$4</f>
        <v>4473.7560000000003</v>
      </c>
      <c r="H1009" s="9"/>
    </row>
    <row r="1010" spans="1:9" s="5" customFormat="1">
      <c r="A1010" s="486">
        <v>9257538</v>
      </c>
      <c r="B1010" s="489" t="s">
        <v>3814</v>
      </c>
      <c r="C1010" s="7" t="s">
        <v>2057</v>
      </c>
      <c r="D1010" s="7">
        <v>10</v>
      </c>
      <c r="E1010" s="8">
        <v>11376.28</v>
      </c>
      <c r="F1010" s="8">
        <f>E1010/100*$I$2*Main!$AB$2</f>
        <v>5119.3260000000009</v>
      </c>
      <c r="G1010" s="12">
        <f>F1010*Main!$AB$4</f>
        <v>5119.3260000000009</v>
      </c>
      <c r="H1010" s="9"/>
    </row>
    <row r="1011" spans="1:9" s="5" customFormat="1">
      <c r="A1011" s="486">
        <v>9257557</v>
      </c>
      <c r="B1011" s="489" t="s">
        <v>3833</v>
      </c>
      <c r="C1011" s="7" t="s">
        <v>2057</v>
      </c>
      <c r="D1011" s="7">
        <v>10</v>
      </c>
      <c r="E1011" s="8">
        <v>4920.72</v>
      </c>
      <c r="F1011" s="8">
        <f>E1011/100*$I$2*Main!$AB$2</f>
        <v>2214.3240000000001</v>
      </c>
      <c r="G1011" s="12">
        <f>F1011*Main!$AB$4</f>
        <v>2214.3240000000001</v>
      </c>
      <c r="H1011" s="9"/>
    </row>
    <row r="1012" spans="1:9" s="203" customFormat="1">
      <c r="A1012" s="486">
        <v>9257558</v>
      </c>
      <c r="B1012" s="489" t="s">
        <v>3834</v>
      </c>
      <c r="C1012" s="7" t="s">
        <v>2057</v>
      </c>
      <c r="D1012" s="7">
        <v>10</v>
      </c>
      <c r="E1012" s="8">
        <v>5638.04</v>
      </c>
      <c r="F1012" s="200">
        <f>E1012/100*$I$2*Main!$AB$2</f>
        <v>2537.1179999999999</v>
      </c>
      <c r="G1012" s="201">
        <f>F1012*Main!$AB$4</f>
        <v>2537.1179999999999</v>
      </c>
      <c r="H1012" s="202"/>
      <c r="I1012" s="5"/>
    </row>
    <row r="1013" spans="1:9" s="203" customFormat="1">
      <c r="A1013" s="486">
        <v>9257559</v>
      </c>
      <c r="B1013" s="489" t="s">
        <v>3835</v>
      </c>
      <c r="C1013" s="7" t="s">
        <v>2057</v>
      </c>
      <c r="D1013" s="7">
        <v>10</v>
      </c>
      <c r="E1013" s="8">
        <v>5996.66</v>
      </c>
      <c r="F1013" s="200">
        <f>E1013/100*$I$2*Main!$AB$2</f>
        <v>2698.4969999999998</v>
      </c>
      <c r="G1013" s="201">
        <f>F1013*Main!$AB$4</f>
        <v>2698.4969999999998</v>
      </c>
      <c r="H1013" s="202"/>
      <c r="I1013" s="5"/>
    </row>
    <row r="1014" spans="1:9" s="5" customFormat="1">
      <c r="A1014" s="486">
        <v>9257560</v>
      </c>
      <c r="B1014" s="489" t="s">
        <v>3836</v>
      </c>
      <c r="C1014" s="7" t="s">
        <v>2057</v>
      </c>
      <c r="D1014" s="7">
        <v>10</v>
      </c>
      <c r="E1014" s="8">
        <v>6355.29</v>
      </c>
      <c r="F1014" s="8">
        <f>E1014/100*$I$2*Main!$AB$2</f>
        <v>2859.8805000000002</v>
      </c>
      <c r="G1014" s="12">
        <f>F1014*Main!$AB$4</f>
        <v>2859.8805000000002</v>
      </c>
      <c r="H1014" s="9"/>
    </row>
    <row r="1015" spans="1:9" s="5" customFormat="1">
      <c r="A1015" s="486">
        <v>9257561</v>
      </c>
      <c r="B1015" s="489" t="s">
        <v>3837</v>
      </c>
      <c r="C1015" s="7" t="s">
        <v>2057</v>
      </c>
      <c r="D1015" s="7">
        <v>10</v>
      </c>
      <c r="E1015" s="8">
        <v>7072.58</v>
      </c>
      <c r="F1015" s="8">
        <f>E1015/100*$I$2*Main!$AB$2</f>
        <v>3182.6609999999996</v>
      </c>
      <c r="G1015" s="12">
        <f>F1015*Main!$AB$4</f>
        <v>3182.6609999999996</v>
      </c>
      <c r="H1015" s="9"/>
    </row>
    <row r="1016" spans="1:9" s="5" customFormat="1">
      <c r="A1016" s="486">
        <v>9257562</v>
      </c>
      <c r="B1016" s="489" t="s">
        <v>3838</v>
      </c>
      <c r="C1016" s="7" t="s">
        <v>2057</v>
      </c>
      <c r="D1016" s="7">
        <v>10</v>
      </c>
      <c r="E1016" s="8">
        <v>8507.14</v>
      </c>
      <c r="F1016" s="8">
        <f>E1016/100*$I$2*Main!$AB$2</f>
        <v>3828.2129999999997</v>
      </c>
      <c r="G1016" s="12">
        <f>F1016*Main!$AB$4</f>
        <v>3828.2129999999997</v>
      </c>
      <c r="H1016" s="9"/>
    </row>
    <row r="1017" spans="1:9" s="5" customFormat="1">
      <c r="A1017" s="486">
        <v>9257563</v>
      </c>
      <c r="B1017" s="489" t="s">
        <v>3839</v>
      </c>
      <c r="C1017" s="7" t="s">
        <v>2057</v>
      </c>
      <c r="D1017" s="7">
        <v>10</v>
      </c>
      <c r="E1017" s="8">
        <v>9224.4500000000007</v>
      </c>
      <c r="F1017" s="8">
        <f>E1017/100*$I$2*Main!$AB$2</f>
        <v>4151.0025000000005</v>
      </c>
      <c r="G1017" s="12">
        <f>F1017*Main!$AB$4</f>
        <v>4151.0025000000005</v>
      </c>
      <c r="H1017" s="9"/>
    </row>
    <row r="1018" spans="1:9" s="5" customFormat="1">
      <c r="A1018" s="486">
        <v>9257564</v>
      </c>
      <c r="B1018" s="489" t="s">
        <v>3840</v>
      </c>
      <c r="C1018" s="7" t="s">
        <v>2057</v>
      </c>
      <c r="D1018" s="7">
        <v>10</v>
      </c>
      <c r="E1018" s="8">
        <v>9941.68</v>
      </c>
      <c r="F1018" s="8">
        <f>E1018/100*$I$2*Main!$AB$2</f>
        <v>4473.7560000000003</v>
      </c>
      <c r="G1018" s="12">
        <f>F1018*Main!$AB$4</f>
        <v>4473.7560000000003</v>
      </c>
      <c r="H1018" s="9"/>
    </row>
    <row r="1019" spans="1:9" s="5" customFormat="1">
      <c r="A1019" s="486">
        <v>9257565</v>
      </c>
      <c r="B1019" s="489" t="s">
        <v>3841</v>
      </c>
      <c r="C1019" s="7" t="s">
        <v>2057</v>
      </c>
      <c r="D1019" s="7">
        <v>10</v>
      </c>
      <c r="E1019" s="8">
        <v>11376.28</v>
      </c>
      <c r="F1019" s="8">
        <f>E1019/100*$I$2*Main!$AB$2</f>
        <v>5119.3260000000009</v>
      </c>
      <c r="G1019" s="12">
        <f>F1019*Main!$AB$4</f>
        <v>5119.3260000000009</v>
      </c>
      <c r="H1019" s="9"/>
    </row>
    <row r="1020" spans="1:9" s="5" customFormat="1">
      <c r="A1020" s="486">
        <v>9257663</v>
      </c>
      <c r="B1020" s="489" t="s">
        <v>3860</v>
      </c>
      <c r="C1020" s="7"/>
      <c r="D1020" s="7">
        <v>1</v>
      </c>
      <c r="E1020" s="8">
        <v>5929.7800000000007</v>
      </c>
      <c r="F1020" s="8">
        <f>E1020/100*$I$2*Main!$AB$2</f>
        <v>2668.4010000000003</v>
      </c>
      <c r="G1020" s="12">
        <f>F1020*Main!$AB$4</f>
        <v>2668.4010000000003</v>
      </c>
      <c r="H1020" s="9"/>
    </row>
    <row r="1021" spans="1:9" s="5" customFormat="1">
      <c r="A1021" s="486">
        <v>9257651</v>
      </c>
      <c r="B1021" s="489" t="s">
        <v>3863</v>
      </c>
      <c r="C1021" s="7"/>
      <c r="D1021" s="7">
        <v>1</v>
      </c>
      <c r="E1021" s="8">
        <v>3698.5400000000004</v>
      </c>
      <c r="F1021" s="8">
        <f>E1021/100*$I$2*Main!$AB$2</f>
        <v>1664.3430000000003</v>
      </c>
      <c r="G1021" s="12">
        <f>F1021*Main!$AB$4</f>
        <v>1664.3430000000003</v>
      </c>
      <c r="H1021" s="9"/>
    </row>
    <row r="1022" spans="1:9" s="203" customFormat="1">
      <c r="A1022" s="486">
        <v>9257657</v>
      </c>
      <c r="B1022" s="489" t="s">
        <v>3866</v>
      </c>
      <c r="C1022" s="7"/>
      <c r="D1022" s="7">
        <v>1</v>
      </c>
      <c r="E1022" s="8">
        <v>3698.5400000000004</v>
      </c>
      <c r="F1022" s="200">
        <f>E1022/100*$I$2*Main!$AB$2</f>
        <v>1664.3430000000003</v>
      </c>
      <c r="G1022" s="201">
        <f>F1022*Main!$AB$4</f>
        <v>1664.3430000000003</v>
      </c>
      <c r="H1022" s="202"/>
      <c r="I1022" s="5"/>
    </row>
    <row r="1023" spans="1:9" s="203" customFormat="1">
      <c r="A1023" s="486">
        <v>9257703</v>
      </c>
      <c r="B1023" s="489" t="s">
        <v>3875</v>
      </c>
      <c r="C1023" s="7"/>
      <c r="D1023" s="7">
        <v>200</v>
      </c>
      <c r="E1023" s="8">
        <v>37.79</v>
      </c>
      <c r="F1023" s="200">
        <f>E1023/100*$I$2*Main!$AB$2</f>
        <v>17.005500000000001</v>
      </c>
      <c r="G1023" s="201">
        <f>F1023*Main!$AB$4</f>
        <v>17.005500000000001</v>
      </c>
      <c r="H1023" s="202"/>
      <c r="I1023" s="5"/>
    </row>
    <row r="1024" spans="1:9" s="5" customFormat="1">
      <c r="A1024" s="486">
        <v>9204282</v>
      </c>
      <c r="B1024" s="489" t="s">
        <v>4104</v>
      </c>
      <c r="C1024" s="7"/>
      <c r="D1024" s="7">
        <v>1</v>
      </c>
      <c r="E1024" s="8">
        <v>2056.13</v>
      </c>
      <c r="F1024" s="8">
        <f>E1024/100*$I$2*Main!$AB$2</f>
        <v>925.25850000000014</v>
      </c>
      <c r="G1024" s="12">
        <f>F1024*Main!$AB$4</f>
        <v>925.25850000000014</v>
      </c>
      <c r="H1024" s="9"/>
    </row>
    <row r="1025" spans="1:9" s="5" customFormat="1">
      <c r="A1025" s="486">
        <v>9278342</v>
      </c>
      <c r="B1025" s="489" t="s">
        <v>4107</v>
      </c>
      <c r="C1025" s="7" t="s">
        <v>2057</v>
      </c>
      <c r="D1025" s="7">
        <v>1</v>
      </c>
      <c r="E1025" s="8">
        <v>3328.62</v>
      </c>
      <c r="F1025" s="8">
        <f>E1025/100*$I$2*Main!$AB$2</f>
        <v>1497.8790000000001</v>
      </c>
      <c r="G1025" s="12">
        <f>F1025*Main!$AB$4</f>
        <v>1497.8790000000001</v>
      </c>
      <c r="H1025" s="9"/>
    </row>
    <row r="1026" spans="1:9" s="5" customFormat="1">
      <c r="A1026" s="486">
        <v>9255080</v>
      </c>
      <c r="B1026" s="489" t="s">
        <v>3023</v>
      </c>
      <c r="C1026" s="7" t="s">
        <v>2057</v>
      </c>
      <c r="D1026" s="7">
        <v>10</v>
      </c>
      <c r="E1026" s="8">
        <v>1542.03</v>
      </c>
      <c r="F1026" s="8">
        <f>E1026/100*$I$2*Main!$AB$2</f>
        <v>693.9135</v>
      </c>
      <c r="G1026" s="12">
        <f>F1026*Main!$AB$4</f>
        <v>693.9135</v>
      </c>
      <c r="H1026" s="9"/>
    </row>
    <row r="1027" spans="1:9" s="5" customFormat="1">
      <c r="A1027" s="486">
        <v>9255081</v>
      </c>
      <c r="B1027" s="489" t="s">
        <v>3024</v>
      </c>
      <c r="C1027" s="7" t="s">
        <v>2057</v>
      </c>
      <c r="D1027" s="7">
        <v>10</v>
      </c>
      <c r="E1027" s="8">
        <v>1542.03</v>
      </c>
      <c r="F1027" s="8">
        <f>E1027/100*$I$2*Main!$AB$2</f>
        <v>693.9135</v>
      </c>
      <c r="G1027" s="12">
        <f>F1027*Main!$AB$4</f>
        <v>693.9135</v>
      </c>
      <c r="H1027" s="9"/>
    </row>
    <row r="1028" spans="1:9" s="5" customFormat="1">
      <c r="A1028" s="486">
        <v>9255082</v>
      </c>
      <c r="B1028" s="489" t="s">
        <v>3025</v>
      </c>
      <c r="C1028" s="7"/>
      <c r="D1028" s="7">
        <v>10</v>
      </c>
      <c r="E1028" s="8">
        <v>1569.41</v>
      </c>
      <c r="F1028" s="8">
        <f>E1028/100*$I$2*Main!$AB$2</f>
        <v>706.23450000000003</v>
      </c>
      <c r="G1028" s="12">
        <f>F1028*Main!$AB$4</f>
        <v>706.23450000000003</v>
      </c>
      <c r="H1028" s="9"/>
    </row>
    <row r="1029" spans="1:9" s="5" customFormat="1">
      <c r="A1029" s="486">
        <v>9255083</v>
      </c>
      <c r="B1029" s="489" t="s">
        <v>3026</v>
      </c>
      <c r="C1029" s="7"/>
      <c r="D1029" s="7">
        <v>10</v>
      </c>
      <c r="E1029" s="8">
        <v>1569.41</v>
      </c>
      <c r="F1029" s="8">
        <f>E1029/100*$I$2*Main!$AB$2</f>
        <v>706.23450000000003</v>
      </c>
      <c r="G1029" s="12">
        <f>F1029*Main!$AB$4</f>
        <v>706.23450000000003</v>
      </c>
      <c r="H1029" s="9"/>
    </row>
    <row r="1030" spans="1:9" s="203" customFormat="1">
      <c r="A1030" s="486">
        <v>9255084</v>
      </c>
      <c r="B1030" s="489" t="s">
        <v>3027</v>
      </c>
      <c r="C1030" s="7"/>
      <c r="D1030" s="7">
        <v>10</v>
      </c>
      <c r="E1030" s="8">
        <v>1596.8</v>
      </c>
      <c r="F1030" s="200">
        <f>E1030/100*$I$2*Main!$AB$2</f>
        <v>718.56</v>
      </c>
      <c r="G1030" s="201">
        <f>F1030*Main!$AB$4</f>
        <v>718.56</v>
      </c>
      <c r="H1030" s="202"/>
      <c r="I1030" s="5"/>
    </row>
    <row r="1031" spans="1:9" s="203" customFormat="1">
      <c r="A1031" s="486">
        <v>9255085</v>
      </c>
      <c r="B1031" s="489" t="s">
        <v>3028</v>
      </c>
      <c r="C1031" s="7"/>
      <c r="D1031" s="7">
        <v>10</v>
      </c>
      <c r="E1031" s="8">
        <v>1596.8</v>
      </c>
      <c r="F1031" s="200">
        <f>E1031/100*$I$2*Main!$AB$2</f>
        <v>718.56</v>
      </c>
      <c r="G1031" s="201">
        <f>F1031*Main!$AB$4</f>
        <v>718.56</v>
      </c>
      <c r="H1031" s="202"/>
      <c r="I1031" s="5"/>
    </row>
    <row r="1032" spans="1:9" s="5" customFormat="1">
      <c r="A1032" s="486">
        <v>9255086</v>
      </c>
      <c r="B1032" s="489" t="s">
        <v>3029</v>
      </c>
      <c r="C1032" s="7" t="s">
        <v>2057</v>
      </c>
      <c r="D1032" s="7">
        <v>10</v>
      </c>
      <c r="E1032" s="8">
        <v>1624.16</v>
      </c>
      <c r="F1032" s="8">
        <f>E1032/100*$I$2*Main!$AB$2</f>
        <v>730.87200000000007</v>
      </c>
      <c r="G1032" s="12">
        <f>F1032*Main!$AB$4</f>
        <v>730.87200000000007</v>
      </c>
      <c r="H1032" s="9"/>
    </row>
    <row r="1033" spans="1:9" s="5" customFormat="1">
      <c r="A1033" s="486">
        <v>9255087</v>
      </c>
      <c r="B1033" s="489" t="s">
        <v>3030</v>
      </c>
      <c r="C1033" s="7" t="s">
        <v>2057</v>
      </c>
      <c r="D1033" s="7">
        <v>10</v>
      </c>
      <c r="E1033" s="8">
        <v>1624.16</v>
      </c>
      <c r="F1033" s="8">
        <f>E1033/100*$I$2*Main!$AB$2</f>
        <v>730.87200000000007</v>
      </c>
      <c r="G1033" s="12">
        <f>F1033*Main!$AB$4</f>
        <v>730.87200000000007</v>
      </c>
      <c r="H1033" s="9"/>
    </row>
    <row r="1034" spans="1:9" s="5" customFormat="1">
      <c r="A1034" s="486">
        <v>9255088</v>
      </c>
      <c r="B1034" s="489" t="s">
        <v>3061</v>
      </c>
      <c r="C1034" s="7"/>
      <c r="D1034" s="7">
        <v>20</v>
      </c>
      <c r="E1034" s="8">
        <v>1470.87</v>
      </c>
      <c r="F1034" s="8">
        <f>E1034/100*$I$2*Main!$AB$2</f>
        <v>661.89149999999995</v>
      </c>
      <c r="G1034" s="12">
        <f>F1034*Main!$AB$4</f>
        <v>661.89149999999995</v>
      </c>
      <c r="H1034" s="9"/>
    </row>
    <row r="1035" spans="1:9" s="5" customFormat="1">
      <c r="A1035" s="486">
        <v>9255089</v>
      </c>
      <c r="B1035" s="489" t="s">
        <v>3062</v>
      </c>
      <c r="C1035" s="7"/>
      <c r="D1035" s="7">
        <v>20</v>
      </c>
      <c r="E1035" s="8">
        <v>1470.87</v>
      </c>
      <c r="F1035" s="8">
        <f>E1035/100*$I$2*Main!$AB$2</f>
        <v>661.89149999999995</v>
      </c>
      <c r="G1035" s="12">
        <f>F1035*Main!$AB$4</f>
        <v>661.89149999999995</v>
      </c>
      <c r="H1035" s="9"/>
    </row>
    <row r="1036" spans="1:9" s="5" customFormat="1">
      <c r="A1036" s="486">
        <v>9255090</v>
      </c>
      <c r="B1036" s="489" t="s">
        <v>3063</v>
      </c>
      <c r="C1036" s="7"/>
      <c r="D1036" s="7">
        <v>20</v>
      </c>
      <c r="E1036" s="8">
        <v>1487.28</v>
      </c>
      <c r="F1036" s="8">
        <f>E1036/100*$I$2*Main!$AB$2</f>
        <v>669.27599999999995</v>
      </c>
      <c r="G1036" s="12">
        <f>F1036*Main!$AB$4</f>
        <v>669.27599999999995</v>
      </c>
      <c r="H1036" s="9"/>
    </row>
    <row r="1037" spans="1:9" s="5" customFormat="1">
      <c r="A1037" s="486">
        <v>9255091</v>
      </c>
      <c r="B1037" s="489" t="s">
        <v>3064</v>
      </c>
      <c r="C1037" s="7"/>
      <c r="D1037" s="7">
        <v>20</v>
      </c>
      <c r="E1037" s="8">
        <v>1487.28</v>
      </c>
      <c r="F1037" s="8">
        <f>E1037/100*$I$2*Main!$AB$2</f>
        <v>669.27599999999995</v>
      </c>
      <c r="G1037" s="12">
        <f>F1037*Main!$AB$4</f>
        <v>669.27599999999995</v>
      </c>
      <c r="H1037" s="9"/>
    </row>
    <row r="1038" spans="1:9" s="5" customFormat="1">
      <c r="A1038" s="486">
        <v>9255092</v>
      </c>
      <c r="B1038" s="489" t="s">
        <v>3065</v>
      </c>
      <c r="C1038" s="7"/>
      <c r="D1038" s="7">
        <v>20</v>
      </c>
      <c r="E1038" s="8">
        <v>1514.67</v>
      </c>
      <c r="F1038" s="8">
        <f>E1038/100*$I$2*Main!$AB$2</f>
        <v>681.60149999999999</v>
      </c>
      <c r="G1038" s="12">
        <f>F1038*Main!$AB$4</f>
        <v>681.60149999999999</v>
      </c>
      <c r="H1038" s="9"/>
    </row>
    <row r="1039" spans="1:9" s="5" customFormat="1">
      <c r="A1039" s="486">
        <v>9255093</v>
      </c>
      <c r="B1039" s="489" t="s">
        <v>3066</v>
      </c>
      <c r="C1039" s="7"/>
      <c r="D1039" s="7">
        <v>20</v>
      </c>
      <c r="E1039" s="8">
        <v>1514.67</v>
      </c>
      <c r="F1039" s="8">
        <f>E1039/100*$I$2*Main!$AB$2</f>
        <v>681.60149999999999</v>
      </c>
      <c r="G1039" s="12">
        <f>F1039*Main!$AB$4</f>
        <v>681.60149999999999</v>
      </c>
      <c r="H1039" s="9"/>
    </row>
    <row r="1040" spans="1:9" s="5" customFormat="1">
      <c r="A1040" s="486">
        <v>9255094</v>
      </c>
      <c r="B1040" s="489" t="s">
        <v>3067</v>
      </c>
      <c r="C1040" s="7"/>
      <c r="D1040" s="7">
        <v>20</v>
      </c>
      <c r="E1040" s="8">
        <v>1542.03</v>
      </c>
      <c r="F1040" s="8">
        <f>E1040/100*$I$2*Main!$AB$2</f>
        <v>693.9135</v>
      </c>
      <c r="G1040" s="12">
        <f>F1040*Main!$AB$4</f>
        <v>693.9135</v>
      </c>
      <c r="H1040" s="9"/>
    </row>
    <row r="1041" spans="1:9" s="5" customFormat="1">
      <c r="A1041" s="486">
        <v>9255095</v>
      </c>
      <c r="B1041" s="489" t="s">
        <v>3068</v>
      </c>
      <c r="C1041" s="7"/>
      <c r="D1041" s="7">
        <v>20</v>
      </c>
      <c r="E1041" s="8">
        <v>1542.03</v>
      </c>
      <c r="F1041" s="8">
        <f>E1041/100*$I$2*Main!$AB$2</f>
        <v>693.9135</v>
      </c>
      <c r="G1041" s="12">
        <f>F1041*Main!$AB$4</f>
        <v>693.9135</v>
      </c>
      <c r="H1041" s="9"/>
    </row>
    <row r="1042" spans="1:9" s="5" customFormat="1">
      <c r="A1042" s="486">
        <v>9255096</v>
      </c>
      <c r="B1042" s="489" t="s">
        <v>3069</v>
      </c>
      <c r="C1042" s="7"/>
      <c r="D1042" s="7">
        <v>20</v>
      </c>
      <c r="E1042" s="8">
        <v>1569.41</v>
      </c>
      <c r="F1042" s="8">
        <f>E1042/100*$I$2*Main!$AB$2</f>
        <v>706.23450000000003</v>
      </c>
      <c r="G1042" s="12">
        <f>F1042*Main!$AB$4</f>
        <v>706.23450000000003</v>
      </c>
      <c r="H1042" s="9"/>
    </row>
    <row r="1043" spans="1:9" s="5" customFormat="1">
      <c r="A1043" s="486">
        <v>9255097</v>
      </c>
      <c r="B1043" s="489" t="s">
        <v>3070</v>
      </c>
      <c r="C1043" s="7"/>
      <c r="D1043" s="7">
        <v>20</v>
      </c>
      <c r="E1043" s="8">
        <v>1569.41</v>
      </c>
      <c r="F1043" s="8">
        <f>E1043/100*$I$2*Main!$AB$2</f>
        <v>706.23450000000003</v>
      </c>
      <c r="G1043" s="12">
        <f>F1043*Main!$AB$4</f>
        <v>706.23450000000003</v>
      </c>
      <c r="H1043" s="9"/>
    </row>
    <row r="1044" spans="1:9" s="5" customFormat="1">
      <c r="A1044" s="486">
        <v>9255098</v>
      </c>
      <c r="B1044" s="489" t="s">
        <v>3071</v>
      </c>
      <c r="C1044" s="7"/>
      <c r="D1044" s="7">
        <v>20</v>
      </c>
      <c r="E1044" s="8">
        <v>1596.8</v>
      </c>
      <c r="F1044" s="8">
        <f>E1044/100*$I$2*Main!$AB$2</f>
        <v>718.56</v>
      </c>
      <c r="G1044" s="12">
        <f>F1044*Main!$AB$4</f>
        <v>718.56</v>
      </c>
      <c r="H1044" s="9"/>
    </row>
    <row r="1045" spans="1:9" s="5" customFormat="1">
      <c r="A1045" s="486">
        <v>9255099</v>
      </c>
      <c r="B1045" s="489" t="s">
        <v>3072</v>
      </c>
      <c r="C1045" s="7"/>
      <c r="D1045" s="7">
        <v>20</v>
      </c>
      <c r="E1045" s="8">
        <v>1596.8</v>
      </c>
      <c r="F1045" s="8">
        <f>E1045/100*$I$2*Main!$AB$2</f>
        <v>718.56</v>
      </c>
      <c r="G1045" s="12">
        <f>F1045*Main!$AB$4</f>
        <v>718.56</v>
      </c>
      <c r="H1045" s="9"/>
    </row>
    <row r="1046" spans="1:9" s="5" customFormat="1">
      <c r="A1046" s="486">
        <v>9255100</v>
      </c>
      <c r="B1046" s="489" t="s">
        <v>3073</v>
      </c>
      <c r="C1046" s="7" t="s">
        <v>2057</v>
      </c>
      <c r="D1046" s="7">
        <v>20</v>
      </c>
      <c r="E1046" s="8">
        <v>1624.16</v>
      </c>
      <c r="F1046" s="8">
        <f>E1046/100*$I$2*Main!$AB$2</f>
        <v>730.87200000000007</v>
      </c>
      <c r="G1046" s="12">
        <f>F1046*Main!$AB$4</f>
        <v>730.87200000000007</v>
      </c>
      <c r="H1046" s="9"/>
    </row>
    <row r="1047" spans="1:9" s="5" customFormat="1">
      <c r="A1047" s="486">
        <v>9255101</v>
      </c>
      <c r="B1047" s="489" t="s">
        <v>3074</v>
      </c>
      <c r="C1047" s="7" t="s">
        <v>2057</v>
      </c>
      <c r="D1047" s="7">
        <v>20</v>
      </c>
      <c r="E1047" s="8">
        <v>1624.16</v>
      </c>
      <c r="F1047" s="8">
        <f>E1047/100*$I$2*Main!$AB$2</f>
        <v>730.87200000000007</v>
      </c>
      <c r="G1047" s="12">
        <f>F1047*Main!$AB$4</f>
        <v>730.87200000000007</v>
      </c>
      <c r="H1047" s="9"/>
    </row>
    <row r="1048" spans="1:9" s="5" customFormat="1">
      <c r="A1048" s="486">
        <v>9255102</v>
      </c>
      <c r="B1048" s="489" t="s">
        <v>3075</v>
      </c>
      <c r="C1048" s="7" t="s">
        <v>2057</v>
      </c>
      <c r="D1048" s="7">
        <v>20</v>
      </c>
      <c r="E1048" s="8">
        <v>1665.46</v>
      </c>
      <c r="F1048" s="8">
        <f>E1048/100*$I$2*Main!$AB$2</f>
        <v>749.45700000000011</v>
      </c>
      <c r="G1048" s="12">
        <f>F1048*Main!$AB$4</f>
        <v>749.45700000000011</v>
      </c>
      <c r="H1048" s="9"/>
    </row>
    <row r="1049" spans="1:9" s="5" customFormat="1">
      <c r="A1049" s="486">
        <v>9255103</v>
      </c>
      <c r="B1049" s="489" t="s">
        <v>3076</v>
      </c>
      <c r="C1049" s="7" t="s">
        <v>2057</v>
      </c>
      <c r="D1049" s="7">
        <v>20</v>
      </c>
      <c r="E1049" s="8">
        <v>1665.46</v>
      </c>
      <c r="F1049" s="8">
        <f>E1049/100*$I$2*Main!$AB$2</f>
        <v>749.45700000000011</v>
      </c>
      <c r="G1049" s="12">
        <f>F1049*Main!$AB$4</f>
        <v>749.45700000000011</v>
      </c>
      <c r="H1049" s="9"/>
    </row>
    <row r="1050" spans="1:9" s="5" customFormat="1">
      <c r="A1050" s="486">
        <v>9255104</v>
      </c>
      <c r="B1050" s="489" t="s">
        <v>3077</v>
      </c>
      <c r="C1050" s="7" t="s">
        <v>2057</v>
      </c>
      <c r="D1050" s="7">
        <v>20</v>
      </c>
      <c r="E1050" s="8">
        <v>1721.57</v>
      </c>
      <c r="F1050" s="8">
        <f>E1050/100*$I$2*Main!$AB$2</f>
        <v>774.70649999999989</v>
      </c>
      <c r="G1050" s="12">
        <f>F1050*Main!$AB$4</f>
        <v>774.70649999999989</v>
      </c>
      <c r="H1050" s="9"/>
    </row>
    <row r="1051" spans="1:9" s="5" customFormat="1">
      <c r="A1051" s="486">
        <v>9255105</v>
      </c>
      <c r="B1051" s="489" t="s">
        <v>3078</v>
      </c>
      <c r="C1051" s="7" t="s">
        <v>2057</v>
      </c>
      <c r="D1051" s="7">
        <v>20</v>
      </c>
      <c r="E1051" s="8">
        <v>1721.57</v>
      </c>
      <c r="F1051" s="8">
        <f>E1051/100*$I$2*Main!$AB$2</f>
        <v>774.70649999999989</v>
      </c>
      <c r="G1051" s="12">
        <f>F1051*Main!$AB$4</f>
        <v>774.70649999999989</v>
      </c>
      <c r="H1051" s="9"/>
    </row>
    <row r="1052" spans="1:9" s="203" customFormat="1">
      <c r="A1052" s="486">
        <v>9255108</v>
      </c>
      <c r="B1052" s="489" t="s">
        <v>3185</v>
      </c>
      <c r="C1052" s="7"/>
      <c r="D1052" s="7">
        <v>20</v>
      </c>
      <c r="E1052" s="8">
        <v>1895.01</v>
      </c>
      <c r="F1052" s="200">
        <f>E1052/100*$I$2*Main!$AB$2</f>
        <v>852.75450000000001</v>
      </c>
      <c r="G1052" s="201">
        <f>F1052*Main!$AB$4</f>
        <v>852.75450000000001</v>
      </c>
      <c r="H1052" s="202"/>
      <c r="I1052" s="5"/>
    </row>
    <row r="1053" spans="1:9" s="203" customFormat="1">
      <c r="A1053" s="486">
        <v>9255109</v>
      </c>
      <c r="B1053" s="489" t="s">
        <v>3186</v>
      </c>
      <c r="C1053" s="7"/>
      <c r="D1053" s="7">
        <v>20</v>
      </c>
      <c r="E1053" s="8">
        <v>1895.01</v>
      </c>
      <c r="F1053" s="200">
        <f>E1053/100*$I$2*Main!$AB$2</f>
        <v>852.75450000000001</v>
      </c>
      <c r="G1053" s="201">
        <f>F1053*Main!$AB$4</f>
        <v>852.75450000000001</v>
      </c>
      <c r="H1053" s="202"/>
      <c r="I1053" s="5"/>
    </row>
    <row r="1054" spans="1:9" s="5" customFormat="1">
      <c r="A1054" s="486">
        <v>9255110</v>
      </c>
      <c r="B1054" s="489" t="s">
        <v>3187</v>
      </c>
      <c r="C1054" s="7"/>
      <c r="D1054" s="7">
        <v>20</v>
      </c>
      <c r="E1054" s="8">
        <v>1929.87</v>
      </c>
      <c r="F1054" s="8">
        <f>E1054/100*$I$2*Main!$AB$2</f>
        <v>868.44150000000002</v>
      </c>
      <c r="G1054" s="12">
        <f>F1054*Main!$AB$4</f>
        <v>868.44150000000002</v>
      </c>
      <c r="H1054" s="9"/>
    </row>
    <row r="1055" spans="1:9" s="5" customFormat="1">
      <c r="A1055" s="486">
        <v>9255111</v>
      </c>
      <c r="B1055" s="489" t="s">
        <v>3188</v>
      </c>
      <c r="C1055" s="7"/>
      <c r="D1055" s="7">
        <v>20</v>
      </c>
      <c r="E1055" s="8">
        <v>1929.87</v>
      </c>
      <c r="F1055" s="8">
        <f>E1055/100*$I$2*Main!$AB$2</f>
        <v>868.44150000000002</v>
      </c>
      <c r="G1055" s="12">
        <f>F1055*Main!$AB$4</f>
        <v>868.44150000000002</v>
      </c>
      <c r="H1055" s="9"/>
    </row>
    <row r="1056" spans="1:9" s="5" customFormat="1">
      <c r="A1056" s="486">
        <v>9255112</v>
      </c>
      <c r="B1056" s="489" t="s">
        <v>3189</v>
      </c>
      <c r="C1056" s="7"/>
      <c r="D1056" s="7">
        <v>20</v>
      </c>
      <c r="E1056" s="8">
        <v>1964.73</v>
      </c>
      <c r="F1056" s="8">
        <f>E1056/100*$I$2*Main!$AB$2</f>
        <v>884.12850000000003</v>
      </c>
      <c r="G1056" s="12">
        <f>F1056*Main!$AB$4</f>
        <v>884.12850000000003</v>
      </c>
      <c r="H1056" s="9"/>
    </row>
    <row r="1057" spans="1:9" s="203" customFormat="1">
      <c r="A1057" s="486">
        <v>9255113</v>
      </c>
      <c r="B1057" s="489" t="s">
        <v>3190</v>
      </c>
      <c r="C1057" s="7"/>
      <c r="D1057" s="7">
        <v>20</v>
      </c>
      <c r="E1057" s="8">
        <v>1964.73</v>
      </c>
      <c r="F1057" s="200">
        <f>E1057/100*$I$2*Main!$AB$2</f>
        <v>884.12850000000003</v>
      </c>
      <c r="G1057" s="201">
        <f>F1057*Main!$AB$4</f>
        <v>884.12850000000003</v>
      </c>
      <c r="H1057" s="202"/>
      <c r="I1057" s="5"/>
    </row>
    <row r="1058" spans="1:9" s="203" customFormat="1">
      <c r="A1058" s="486">
        <v>9255114</v>
      </c>
      <c r="B1058" s="489" t="s">
        <v>3191</v>
      </c>
      <c r="C1058" s="7"/>
      <c r="D1058" s="7">
        <v>20</v>
      </c>
      <c r="E1058" s="8">
        <v>1999.64</v>
      </c>
      <c r="F1058" s="200">
        <f>E1058/100*$I$2*Main!$AB$2</f>
        <v>899.83800000000008</v>
      </c>
      <c r="G1058" s="201">
        <f>F1058*Main!$AB$4</f>
        <v>899.83800000000008</v>
      </c>
      <c r="H1058" s="202"/>
      <c r="I1058" s="5"/>
    </row>
    <row r="1059" spans="1:9" s="5" customFormat="1">
      <c r="A1059" s="486">
        <v>9255115</v>
      </c>
      <c r="B1059" s="489" t="s">
        <v>3192</v>
      </c>
      <c r="C1059" s="7"/>
      <c r="D1059" s="7">
        <v>20</v>
      </c>
      <c r="E1059" s="8">
        <v>1999.64</v>
      </c>
      <c r="F1059" s="8">
        <f>E1059/100*$I$2*Main!$AB$2</f>
        <v>899.83800000000008</v>
      </c>
      <c r="G1059" s="12">
        <f>F1059*Main!$AB$4</f>
        <v>899.83800000000008</v>
      </c>
      <c r="H1059" s="9"/>
    </row>
    <row r="1060" spans="1:9" s="5" customFormat="1">
      <c r="A1060" s="486">
        <v>9255116</v>
      </c>
      <c r="B1060" s="489" t="s">
        <v>3193</v>
      </c>
      <c r="C1060" s="7"/>
      <c r="D1060" s="7">
        <v>20</v>
      </c>
      <c r="E1060" s="8">
        <v>2034.5</v>
      </c>
      <c r="F1060" s="8">
        <f>E1060/100*$I$2*Main!$AB$2</f>
        <v>915.52499999999998</v>
      </c>
      <c r="G1060" s="12">
        <f>F1060*Main!$AB$4</f>
        <v>915.52499999999998</v>
      </c>
      <c r="H1060" s="9"/>
    </row>
    <row r="1061" spans="1:9" s="5" customFormat="1">
      <c r="A1061" s="486">
        <v>9255117</v>
      </c>
      <c r="B1061" s="489" t="s">
        <v>3194</v>
      </c>
      <c r="C1061" s="7"/>
      <c r="D1061" s="7">
        <v>20</v>
      </c>
      <c r="E1061" s="8">
        <v>2034.5</v>
      </c>
      <c r="F1061" s="8">
        <f>E1061/100*$I$2*Main!$AB$2</f>
        <v>915.52499999999998</v>
      </c>
      <c r="G1061" s="12">
        <f>F1061*Main!$AB$4</f>
        <v>915.52499999999998</v>
      </c>
      <c r="H1061" s="9"/>
    </row>
    <row r="1062" spans="1:9" s="5" customFormat="1">
      <c r="A1062" s="486">
        <v>9255118</v>
      </c>
      <c r="B1062" s="489" t="s">
        <v>3195</v>
      </c>
      <c r="C1062" s="7" t="s">
        <v>2057</v>
      </c>
      <c r="D1062" s="7">
        <v>20</v>
      </c>
      <c r="E1062" s="8">
        <v>2069.36</v>
      </c>
      <c r="F1062" s="8">
        <f>E1062/100*$I$2*Main!$AB$2</f>
        <v>931.21199999999999</v>
      </c>
      <c r="G1062" s="12">
        <f>F1062*Main!$AB$4</f>
        <v>931.21199999999999</v>
      </c>
      <c r="H1062" s="9"/>
    </row>
    <row r="1063" spans="1:9" s="203" customFormat="1">
      <c r="A1063" s="486">
        <v>9255119</v>
      </c>
      <c r="B1063" s="489" t="s">
        <v>3196</v>
      </c>
      <c r="C1063" s="7" t="s">
        <v>2057</v>
      </c>
      <c r="D1063" s="7">
        <v>20</v>
      </c>
      <c r="E1063" s="8">
        <v>2069.36</v>
      </c>
      <c r="F1063" s="200">
        <f>E1063/100*$I$2*Main!$AB$2</f>
        <v>931.21199999999999</v>
      </c>
      <c r="G1063" s="201">
        <f>F1063*Main!$AB$4</f>
        <v>931.21199999999999</v>
      </c>
      <c r="H1063" s="202"/>
      <c r="I1063" s="5"/>
    </row>
    <row r="1064" spans="1:9" s="203" customFormat="1">
      <c r="A1064" s="486">
        <v>9255120</v>
      </c>
      <c r="B1064" s="489" t="s">
        <v>3197</v>
      </c>
      <c r="C1064" s="7" t="s">
        <v>2057</v>
      </c>
      <c r="D1064" s="7">
        <v>20</v>
      </c>
      <c r="E1064" s="8">
        <v>2121.9900000000002</v>
      </c>
      <c r="F1064" s="200">
        <f>E1064/100*$I$2*Main!$AB$2</f>
        <v>954.89550000000008</v>
      </c>
      <c r="G1064" s="201">
        <f>F1064*Main!$AB$4</f>
        <v>954.89550000000008</v>
      </c>
      <c r="H1064" s="202"/>
      <c r="I1064" s="5"/>
    </row>
    <row r="1065" spans="1:9" s="5" customFormat="1">
      <c r="A1065" s="486">
        <v>9255121</v>
      </c>
      <c r="B1065" s="489" t="s">
        <v>3198</v>
      </c>
      <c r="C1065" s="7" t="s">
        <v>2057</v>
      </c>
      <c r="D1065" s="7">
        <v>20</v>
      </c>
      <c r="E1065" s="8">
        <v>2121.9900000000002</v>
      </c>
      <c r="F1065" s="8">
        <f>E1065/100*$I$2*Main!$AB$2</f>
        <v>954.89550000000008</v>
      </c>
      <c r="G1065" s="12">
        <f>F1065*Main!$AB$4</f>
        <v>954.89550000000008</v>
      </c>
      <c r="H1065" s="9"/>
    </row>
    <row r="1066" spans="1:9" s="5" customFormat="1">
      <c r="A1066" s="486">
        <v>9255124</v>
      </c>
      <c r="B1066" s="489" t="s">
        <v>3233</v>
      </c>
      <c r="C1066" s="7"/>
      <c r="D1066" s="7">
        <v>10</v>
      </c>
      <c r="E1066" s="8">
        <v>2430.6</v>
      </c>
      <c r="F1066" s="8">
        <f>E1066/100*$I$2*Main!$AB$2</f>
        <v>1093.77</v>
      </c>
      <c r="G1066" s="12">
        <f>F1066*Main!$AB$4</f>
        <v>1093.77</v>
      </c>
      <c r="H1066" s="9"/>
    </row>
    <row r="1067" spans="1:9" s="5" customFormat="1">
      <c r="A1067" s="486">
        <v>9255125</v>
      </c>
      <c r="B1067" s="489" t="s">
        <v>3234</v>
      </c>
      <c r="C1067" s="7"/>
      <c r="D1067" s="7">
        <v>10</v>
      </c>
      <c r="E1067" s="8">
        <v>2430.6</v>
      </c>
      <c r="F1067" s="8">
        <f>E1067/100*$I$2*Main!$AB$2</f>
        <v>1093.77</v>
      </c>
      <c r="G1067" s="12">
        <f>F1067*Main!$AB$4</f>
        <v>1093.77</v>
      </c>
      <c r="H1067" s="9"/>
    </row>
    <row r="1068" spans="1:9" s="5" customFormat="1">
      <c r="A1068" s="486">
        <v>9255126</v>
      </c>
      <c r="B1068" s="489" t="s">
        <v>3235</v>
      </c>
      <c r="C1068" s="7"/>
      <c r="D1068" s="7">
        <v>10</v>
      </c>
      <c r="E1068" s="8">
        <v>2457.71</v>
      </c>
      <c r="F1068" s="8">
        <f>E1068/100*$I$2*Main!$AB$2</f>
        <v>1105.9695000000002</v>
      </c>
      <c r="G1068" s="12">
        <f>F1068*Main!$AB$4</f>
        <v>1105.9695000000002</v>
      </c>
      <c r="H1068" s="9"/>
    </row>
    <row r="1069" spans="1:9" s="5" customFormat="1">
      <c r="A1069" s="486">
        <v>9255127</v>
      </c>
      <c r="B1069" s="489" t="s">
        <v>3236</v>
      </c>
      <c r="C1069" s="7"/>
      <c r="D1069" s="7">
        <v>10</v>
      </c>
      <c r="E1069" s="8">
        <v>2457.71</v>
      </c>
      <c r="F1069" s="8">
        <f>E1069/100*$I$2*Main!$AB$2</f>
        <v>1105.9695000000002</v>
      </c>
      <c r="G1069" s="12">
        <f>F1069*Main!$AB$4</f>
        <v>1105.9695000000002</v>
      </c>
      <c r="H1069" s="9"/>
    </row>
    <row r="1070" spans="1:9" s="5" customFormat="1">
      <c r="A1070" s="486">
        <v>9255128</v>
      </c>
      <c r="B1070" s="489" t="s">
        <v>3237</v>
      </c>
      <c r="C1070" s="7"/>
      <c r="D1070" s="7">
        <v>10</v>
      </c>
      <c r="E1070" s="8">
        <v>2502.98</v>
      </c>
      <c r="F1070" s="8">
        <f>E1070/100*$I$2*Main!$AB$2</f>
        <v>1126.3410000000001</v>
      </c>
      <c r="G1070" s="12">
        <f>F1070*Main!$AB$4</f>
        <v>1126.3410000000001</v>
      </c>
      <c r="H1070" s="9"/>
    </row>
    <row r="1071" spans="1:9" s="5" customFormat="1">
      <c r="A1071" s="486">
        <v>9255129</v>
      </c>
      <c r="B1071" s="489" t="s">
        <v>3238</v>
      </c>
      <c r="C1071" s="7"/>
      <c r="D1071" s="7">
        <v>10</v>
      </c>
      <c r="E1071" s="8">
        <v>2502.98</v>
      </c>
      <c r="F1071" s="8">
        <f>E1071/100*$I$2*Main!$AB$2</f>
        <v>1126.3410000000001</v>
      </c>
      <c r="G1071" s="12">
        <f>F1071*Main!$AB$4</f>
        <v>1126.3410000000001</v>
      </c>
      <c r="H1071" s="9"/>
    </row>
    <row r="1072" spans="1:9" s="5" customFormat="1">
      <c r="A1072" s="486">
        <v>9255130</v>
      </c>
      <c r="B1072" s="489" t="s">
        <v>3239</v>
      </c>
      <c r="C1072" s="7"/>
      <c r="D1072" s="7">
        <v>10</v>
      </c>
      <c r="E1072" s="8">
        <v>2548.1999999999998</v>
      </c>
      <c r="F1072" s="8">
        <f>E1072/100*$I$2*Main!$AB$2</f>
        <v>1146.69</v>
      </c>
      <c r="G1072" s="12">
        <f>F1072*Main!$AB$4</f>
        <v>1146.69</v>
      </c>
      <c r="H1072" s="9"/>
    </row>
    <row r="1073" spans="1:9" s="5" customFormat="1">
      <c r="A1073" s="486">
        <v>9255131</v>
      </c>
      <c r="B1073" s="489" t="s">
        <v>3240</v>
      </c>
      <c r="C1073" s="7"/>
      <c r="D1073" s="7">
        <v>10</v>
      </c>
      <c r="E1073" s="8">
        <v>2548.1999999999998</v>
      </c>
      <c r="F1073" s="8">
        <f>E1073/100*$I$2*Main!$AB$2</f>
        <v>1146.69</v>
      </c>
      <c r="G1073" s="12">
        <f>F1073*Main!$AB$4</f>
        <v>1146.69</v>
      </c>
      <c r="H1073" s="9"/>
    </row>
    <row r="1074" spans="1:9" s="5" customFormat="1">
      <c r="A1074" s="486">
        <v>9255132</v>
      </c>
      <c r="B1074" s="489" t="s">
        <v>3241</v>
      </c>
      <c r="C1074" s="7"/>
      <c r="D1074" s="7">
        <v>10</v>
      </c>
      <c r="E1074" s="8">
        <v>2593.44</v>
      </c>
      <c r="F1074" s="8">
        <f>E1074/100*$I$2*Main!$AB$2</f>
        <v>1167.048</v>
      </c>
      <c r="G1074" s="12">
        <f>F1074*Main!$AB$4</f>
        <v>1167.048</v>
      </c>
      <c r="H1074" s="9"/>
    </row>
    <row r="1075" spans="1:9" s="5" customFormat="1">
      <c r="A1075" s="486">
        <v>9255133</v>
      </c>
      <c r="B1075" s="489" t="s">
        <v>3242</v>
      </c>
      <c r="C1075" s="7"/>
      <c r="D1075" s="7">
        <v>10</v>
      </c>
      <c r="E1075" s="8">
        <v>2593.44</v>
      </c>
      <c r="F1075" s="8">
        <f>E1075/100*$I$2*Main!$AB$2</f>
        <v>1167.048</v>
      </c>
      <c r="G1075" s="12">
        <f>F1075*Main!$AB$4</f>
        <v>1167.048</v>
      </c>
      <c r="H1075" s="9"/>
    </row>
    <row r="1076" spans="1:9" s="5" customFormat="1">
      <c r="A1076" s="486">
        <v>9255134</v>
      </c>
      <c r="B1076" s="489" t="s">
        <v>3243</v>
      </c>
      <c r="C1076" s="7"/>
      <c r="D1076" s="7">
        <v>10</v>
      </c>
      <c r="E1076" s="8">
        <v>2638.67</v>
      </c>
      <c r="F1076" s="8">
        <f>E1076/100*$I$2*Main!$AB$2</f>
        <v>1187.4014999999999</v>
      </c>
      <c r="G1076" s="12">
        <f>F1076*Main!$AB$4</f>
        <v>1187.4014999999999</v>
      </c>
      <c r="H1076" s="9"/>
    </row>
    <row r="1077" spans="1:9" s="5" customFormat="1">
      <c r="A1077" s="486">
        <v>9255135</v>
      </c>
      <c r="B1077" s="489" t="s">
        <v>3244</v>
      </c>
      <c r="C1077" s="7"/>
      <c r="D1077" s="7">
        <v>10</v>
      </c>
      <c r="E1077" s="8">
        <v>2638.67</v>
      </c>
      <c r="F1077" s="8">
        <f>E1077/100*$I$2*Main!$AB$2</f>
        <v>1187.4014999999999</v>
      </c>
      <c r="G1077" s="12">
        <f>F1077*Main!$AB$4</f>
        <v>1187.4014999999999</v>
      </c>
      <c r="H1077" s="9"/>
    </row>
    <row r="1078" spans="1:9" s="5" customFormat="1">
      <c r="A1078" s="486">
        <v>9255136</v>
      </c>
      <c r="B1078" s="489" t="s">
        <v>3245</v>
      </c>
      <c r="C1078" s="7" t="s">
        <v>2057</v>
      </c>
      <c r="D1078" s="7">
        <v>10</v>
      </c>
      <c r="E1078" s="8">
        <v>2683.88</v>
      </c>
      <c r="F1078" s="8">
        <f>E1078/100*$I$2*Main!$AB$2</f>
        <v>1207.7460000000001</v>
      </c>
      <c r="G1078" s="12">
        <f>F1078*Main!$AB$4</f>
        <v>1207.7460000000001</v>
      </c>
      <c r="H1078" s="9"/>
    </row>
    <row r="1079" spans="1:9" s="5" customFormat="1">
      <c r="A1079" s="486">
        <v>9255137</v>
      </c>
      <c r="B1079" s="489" t="s">
        <v>3246</v>
      </c>
      <c r="C1079" s="7" t="s">
        <v>2057</v>
      </c>
      <c r="D1079" s="7">
        <v>10</v>
      </c>
      <c r="E1079" s="8">
        <v>2683.88</v>
      </c>
      <c r="F1079" s="8">
        <f>E1079/100*$I$2*Main!$AB$2</f>
        <v>1207.7460000000001</v>
      </c>
      <c r="G1079" s="12">
        <f>F1079*Main!$AB$4</f>
        <v>1207.7460000000001</v>
      </c>
      <c r="H1079" s="9"/>
    </row>
    <row r="1080" spans="1:9" s="5" customFormat="1">
      <c r="A1080" s="486">
        <v>9255138</v>
      </c>
      <c r="B1080" s="489" t="s">
        <v>3247</v>
      </c>
      <c r="C1080" s="7" t="s">
        <v>2057</v>
      </c>
      <c r="D1080" s="7">
        <v>10</v>
      </c>
      <c r="E1080" s="8">
        <v>2752.17</v>
      </c>
      <c r="F1080" s="8">
        <f>E1080/100*$I$2*Main!$AB$2</f>
        <v>1238.4765</v>
      </c>
      <c r="G1080" s="12">
        <f>F1080*Main!$AB$4</f>
        <v>1238.4765</v>
      </c>
      <c r="H1080" s="9"/>
    </row>
    <row r="1081" spans="1:9" s="5" customFormat="1">
      <c r="A1081" s="486">
        <v>9255139</v>
      </c>
      <c r="B1081" s="489" t="s">
        <v>3248</v>
      </c>
      <c r="C1081" s="7" t="s">
        <v>2057</v>
      </c>
      <c r="D1081" s="7">
        <v>10</v>
      </c>
      <c r="E1081" s="8">
        <v>2752.17</v>
      </c>
      <c r="F1081" s="8">
        <f>E1081/100*$I$2*Main!$AB$2</f>
        <v>1238.4765</v>
      </c>
      <c r="G1081" s="12">
        <f>F1081*Main!$AB$4</f>
        <v>1238.4765</v>
      </c>
      <c r="H1081" s="9"/>
    </row>
    <row r="1082" spans="1:9" s="5" customFormat="1">
      <c r="A1082" s="486">
        <v>9255140</v>
      </c>
      <c r="B1082" s="489" t="s">
        <v>3249</v>
      </c>
      <c r="C1082" s="7" t="s">
        <v>2057</v>
      </c>
      <c r="D1082" s="7">
        <v>10</v>
      </c>
      <c r="E1082" s="8">
        <v>2844.9</v>
      </c>
      <c r="F1082" s="8">
        <f>E1082/100*$I$2*Main!$AB$2</f>
        <v>1280.2050000000002</v>
      </c>
      <c r="G1082" s="12">
        <f>F1082*Main!$AB$4</f>
        <v>1280.2050000000002</v>
      </c>
      <c r="H1082" s="9"/>
    </row>
    <row r="1083" spans="1:9" s="5" customFormat="1">
      <c r="A1083" s="486">
        <v>9255141</v>
      </c>
      <c r="B1083" s="489" t="s">
        <v>3250</v>
      </c>
      <c r="C1083" s="7" t="s">
        <v>2057</v>
      </c>
      <c r="D1083" s="7">
        <v>10</v>
      </c>
      <c r="E1083" s="8">
        <v>2844.9</v>
      </c>
      <c r="F1083" s="8">
        <f>E1083/100*$I$2*Main!$AB$2</f>
        <v>1280.2050000000002</v>
      </c>
      <c r="G1083" s="12">
        <f>F1083*Main!$AB$4</f>
        <v>1280.2050000000002</v>
      </c>
      <c r="H1083" s="9"/>
    </row>
    <row r="1084" spans="1:9" s="5" customFormat="1">
      <c r="A1084" s="486">
        <v>9255146</v>
      </c>
      <c r="B1084" s="489" t="s">
        <v>3285</v>
      </c>
      <c r="C1084" s="7"/>
      <c r="D1084" s="7">
        <v>10</v>
      </c>
      <c r="E1084" s="8">
        <v>3940.38</v>
      </c>
      <c r="F1084" s="8">
        <f>E1084/100*$I$2*Main!$AB$2</f>
        <v>1773.1710000000003</v>
      </c>
      <c r="G1084" s="12">
        <f>F1084*Main!$AB$4</f>
        <v>1773.1710000000003</v>
      </c>
      <c r="H1084" s="9"/>
    </row>
    <row r="1085" spans="1:9" s="203" customFormat="1">
      <c r="A1085" s="486">
        <v>9255147</v>
      </c>
      <c r="B1085" s="489" t="s">
        <v>3286</v>
      </c>
      <c r="C1085" s="7"/>
      <c r="D1085" s="7">
        <v>10</v>
      </c>
      <c r="E1085" s="8">
        <v>3940.38</v>
      </c>
      <c r="F1085" s="200">
        <f>E1085/100*$I$2*Main!$AB$2</f>
        <v>1773.1710000000003</v>
      </c>
      <c r="G1085" s="201">
        <f>F1085*Main!$AB$4</f>
        <v>1773.1710000000003</v>
      </c>
      <c r="H1085" s="202"/>
      <c r="I1085" s="5"/>
    </row>
    <row r="1086" spans="1:9" s="5" customFormat="1">
      <c r="A1086" s="486">
        <v>9255148</v>
      </c>
      <c r="B1086" s="489" t="s">
        <v>3287</v>
      </c>
      <c r="C1086" s="7"/>
      <c r="D1086" s="7">
        <v>10</v>
      </c>
      <c r="E1086" s="8">
        <v>4011.59</v>
      </c>
      <c r="F1086" s="8">
        <f>E1086/100*$I$2*Main!$AB$2</f>
        <v>1805.2155000000002</v>
      </c>
      <c r="G1086" s="12">
        <f>F1086*Main!$AB$4</f>
        <v>1805.2155000000002</v>
      </c>
      <c r="H1086" s="9"/>
    </row>
    <row r="1087" spans="1:9" s="5" customFormat="1">
      <c r="A1087" s="486">
        <v>9255149</v>
      </c>
      <c r="B1087" s="489" t="s">
        <v>3288</v>
      </c>
      <c r="C1087" s="7"/>
      <c r="D1087" s="7">
        <v>10</v>
      </c>
      <c r="E1087" s="8">
        <v>4011.59</v>
      </c>
      <c r="F1087" s="8">
        <f>E1087/100*$I$2*Main!$AB$2</f>
        <v>1805.2155000000002</v>
      </c>
      <c r="G1087" s="12">
        <f>F1087*Main!$AB$4</f>
        <v>1805.2155000000002</v>
      </c>
      <c r="H1087" s="9"/>
    </row>
    <row r="1088" spans="1:9" s="5" customFormat="1">
      <c r="A1088" s="486">
        <v>9255150</v>
      </c>
      <c r="B1088" s="489" t="s">
        <v>3289</v>
      </c>
      <c r="C1088" s="7"/>
      <c r="D1088" s="7">
        <v>10</v>
      </c>
      <c r="E1088" s="8">
        <v>4082.78</v>
      </c>
      <c r="F1088" s="8">
        <f>E1088/100*$I$2*Main!$AB$2</f>
        <v>1837.2510000000002</v>
      </c>
      <c r="G1088" s="12">
        <f>F1088*Main!$AB$4</f>
        <v>1837.2510000000002</v>
      </c>
      <c r="H1088" s="9"/>
    </row>
    <row r="1089" spans="1:9" s="5" customFormat="1">
      <c r="A1089" s="486">
        <v>9255151</v>
      </c>
      <c r="B1089" s="489" t="s">
        <v>3290</v>
      </c>
      <c r="C1089" s="7"/>
      <c r="D1089" s="7">
        <v>10</v>
      </c>
      <c r="E1089" s="8">
        <v>4082.78</v>
      </c>
      <c r="F1089" s="8">
        <f>E1089/100*$I$2*Main!$AB$2</f>
        <v>1837.2510000000002</v>
      </c>
      <c r="G1089" s="12">
        <f>F1089*Main!$AB$4</f>
        <v>1837.2510000000002</v>
      </c>
      <c r="H1089" s="9"/>
    </row>
    <row r="1090" spans="1:9" s="5" customFormat="1">
      <c r="A1090" s="486">
        <v>9255152</v>
      </c>
      <c r="B1090" s="489" t="s">
        <v>3291</v>
      </c>
      <c r="C1090" s="7"/>
      <c r="D1090" s="7">
        <v>10</v>
      </c>
      <c r="E1090" s="8">
        <v>4154.01</v>
      </c>
      <c r="F1090" s="8">
        <f>E1090/100*$I$2*Main!$AB$2</f>
        <v>1869.3045000000002</v>
      </c>
      <c r="G1090" s="12">
        <f>F1090*Main!$AB$4</f>
        <v>1869.3045000000002</v>
      </c>
      <c r="H1090" s="9"/>
    </row>
    <row r="1091" spans="1:9" s="5" customFormat="1">
      <c r="A1091" s="486">
        <v>9255153</v>
      </c>
      <c r="B1091" s="489" t="s">
        <v>3292</v>
      </c>
      <c r="C1091" s="7"/>
      <c r="D1091" s="7">
        <v>10</v>
      </c>
      <c r="E1091" s="8">
        <v>4154.01</v>
      </c>
      <c r="F1091" s="8">
        <f>E1091/100*$I$2*Main!$AB$2</f>
        <v>1869.3045000000002</v>
      </c>
      <c r="G1091" s="12">
        <f>F1091*Main!$AB$4</f>
        <v>1869.3045000000002</v>
      </c>
      <c r="H1091" s="9"/>
    </row>
    <row r="1092" spans="1:9" s="5" customFormat="1">
      <c r="A1092" s="486">
        <v>9255154</v>
      </c>
      <c r="B1092" s="489" t="s">
        <v>3293</v>
      </c>
      <c r="C1092" s="7" t="s">
        <v>2057</v>
      </c>
      <c r="D1092" s="7">
        <v>10</v>
      </c>
      <c r="E1092" s="8">
        <v>4225.22</v>
      </c>
      <c r="F1092" s="8">
        <f>E1092/100*$I$2*Main!$AB$2</f>
        <v>1901.3490000000002</v>
      </c>
      <c r="G1092" s="12">
        <f>F1092*Main!$AB$4</f>
        <v>1901.3490000000002</v>
      </c>
      <c r="H1092" s="9"/>
    </row>
    <row r="1093" spans="1:9" s="5" customFormat="1">
      <c r="A1093" s="486">
        <v>9255155</v>
      </c>
      <c r="B1093" s="489" t="s">
        <v>3294</v>
      </c>
      <c r="C1093" s="7" t="s">
        <v>2057</v>
      </c>
      <c r="D1093" s="7">
        <v>10</v>
      </c>
      <c r="E1093" s="8">
        <v>4225.22</v>
      </c>
      <c r="F1093" s="8">
        <f>E1093/100*$I$2*Main!$AB$2</f>
        <v>1901.3490000000002</v>
      </c>
      <c r="G1093" s="12">
        <f>F1093*Main!$AB$4</f>
        <v>1901.3490000000002</v>
      </c>
      <c r="H1093" s="9"/>
    </row>
    <row r="1094" spans="1:9" s="5" customFormat="1">
      <c r="A1094" s="486">
        <v>9255156</v>
      </c>
      <c r="B1094" s="489" t="s">
        <v>3295</v>
      </c>
      <c r="C1094" s="7" t="s">
        <v>2057</v>
      </c>
      <c r="D1094" s="7">
        <v>10</v>
      </c>
      <c r="E1094" s="8">
        <v>4332.6400000000003</v>
      </c>
      <c r="F1094" s="8">
        <f>E1094/100*$I$2*Main!$AB$2</f>
        <v>1949.6880000000003</v>
      </c>
      <c r="G1094" s="12">
        <f>F1094*Main!$AB$4</f>
        <v>1949.6880000000003</v>
      </c>
      <c r="H1094" s="9"/>
    </row>
    <row r="1095" spans="1:9" s="5" customFormat="1">
      <c r="A1095" s="486">
        <v>9255157</v>
      </c>
      <c r="B1095" s="489" t="s">
        <v>3296</v>
      </c>
      <c r="C1095" s="7" t="s">
        <v>2057</v>
      </c>
      <c r="D1095" s="7">
        <v>10</v>
      </c>
      <c r="E1095" s="8">
        <v>4332.6400000000003</v>
      </c>
      <c r="F1095" s="8">
        <f>E1095/100*$I$2*Main!$AB$2</f>
        <v>1949.6880000000003</v>
      </c>
      <c r="G1095" s="12">
        <f>F1095*Main!$AB$4</f>
        <v>1949.6880000000003</v>
      </c>
      <c r="H1095" s="9"/>
    </row>
    <row r="1096" spans="1:9" s="5" customFormat="1">
      <c r="A1096" s="486">
        <v>9255158</v>
      </c>
      <c r="B1096" s="489" t="s">
        <v>3297</v>
      </c>
      <c r="C1096" s="7" t="s">
        <v>2057</v>
      </c>
      <c r="D1096" s="7">
        <v>10</v>
      </c>
      <c r="E1096" s="8">
        <v>4478.6900000000005</v>
      </c>
      <c r="F1096" s="8">
        <f>E1096/100*$I$2*Main!$AB$2</f>
        <v>2015.4105000000002</v>
      </c>
      <c r="G1096" s="12">
        <f>F1096*Main!$AB$4</f>
        <v>2015.4105000000002</v>
      </c>
      <c r="H1096" s="9"/>
    </row>
    <row r="1097" spans="1:9" s="203" customFormat="1">
      <c r="A1097" s="486">
        <v>9255159</v>
      </c>
      <c r="B1097" s="489" t="s">
        <v>3298</v>
      </c>
      <c r="C1097" s="7" t="s">
        <v>2057</v>
      </c>
      <c r="D1097" s="7">
        <v>10</v>
      </c>
      <c r="E1097" s="8">
        <v>4478.6900000000005</v>
      </c>
      <c r="F1097" s="200">
        <f>E1097/100*$I$2*Main!$AB$2</f>
        <v>2015.4105000000002</v>
      </c>
      <c r="G1097" s="201">
        <f>F1097*Main!$AB$4</f>
        <v>2015.4105000000002</v>
      </c>
      <c r="H1097" s="202"/>
      <c r="I1097" s="5"/>
    </row>
    <row r="1098" spans="1:9" s="5" customFormat="1">
      <c r="A1098" s="486">
        <v>9257145</v>
      </c>
      <c r="B1098" s="489" t="s">
        <v>3329</v>
      </c>
      <c r="C1098" s="7"/>
      <c r="D1098" s="7">
        <v>10</v>
      </c>
      <c r="E1098" s="8">
        <v>2686.9100000000003</v>
      </c>
      <c r="F1098" s="8">
        <f>E1098/100*$I$2*Main!$AB$2</f>
        <v>1209.1095</v>
      </c>
      <c r="G1098" s="12">
        <f>F1098*Main!$AB$4</f>
        <v>1209.1095</v>
      </c>
      <c r="H1098" s="9"/>
    </row>
    <row r="1099" spans="1:9" s="5" customFormat="1">
      <c r="A1099" s="486">
        <v>9257146</v>
      </c>
      <c r="B1099" s="489" t="s">
        <v>3330</v>
      </c>
      <c r="C1099" s="7"/>
      <c r="D1099" s="7">
        <v>10</v>
      </c>
      <c r="E1099" s="8">
        <v>2686.9100000000003</v>
      </c>
      <c r="F1099" s="8">
        <f>E1099/100*$I$2*Main!$AB$2</f>
        <v>1209.1095</v>
      </c>
      <c r="G1099" s="12">
        <f>F1099*Main!$AB$4</f>
        <v>1209.1095</v>
      </c>
      <c r="H1099" s="9"/>
    </row>
    <row r="1100" spans="1:9" s="5" customFormat="1">
      <c r="A1100" s="486">
        <v>9257147</v>
      </c>
      <c r="B1100" s="489" t="s">
        <v>3331</v>
      </c>
      <c r="C1100" s="7"/>
      <c r="D1100" s="7">
        <v>10</v>
      </c>
      <c r="E1100" s="8">
        <v>2735.48</v>
      </c>
      <c r="F1100" s="8">
        <f>E1100/100*$I$2*Main!$AB$2</f>
        <v>1230.9660000000001</v>
      </c>
      <c r="G1100" s="12">
        <f>F1100*Main!$AB$4</f>
        <v>1230.9660000000001</v>
      </c>
      <c r="H1100" s="9"/>
    </row>
    <row r="1101" spans="1:9" s="5" customFormat="1">
      <c r="A1101" s="486">
        <v>9257148</v>
      </c>
      <c r="B1101" s="489" t="s">
        <v>3332</v>
      </c>
      <c r="C1101" s="7"/>
      <c r="D1101" s="7">
        <v>10</v>
      </c>
      <c r="E1101" s="8">
        <v>2735.48</v>
      </c>
      <c r="F1101" s="8">
        <f>E1101/100*$I$2*Main!$AB$2</f>
        <v>1230.9660000000001</v>
      </c>
      <c r="G1101" s="12">
        <f>F1101*Main!$AB$4</f>
        <v>1230.9660000000001</v>
      </c>
      <c r="H1101" s="9"/>
    </row>
    <row r="1102" spans="1:9" s="5" customFormat="1">
      <c r="A1102" s="486">
        <v>9257149</v>
      </c>
      <c r="B1102" s="489" t="s">
        <v>3333</v>
      </c>
      <c r="C1102" s="7"/>
      <c r="D1102" s="7">
        <v>10</v>
      </c>
      <c r="E1102" s="8">
        <v>2784.0400000000004</v>
      </c>
      <c r="F1102" s="8">
        <f>E1102/100*$I$2*Main!$AB$2</f>
        <v>1252.8180000000002</v>
      </c>
      <c r="G1102" s="12">
        <f>F1102*Main!$AB$4</f>
        <v>1252.8180000000002</v>
      </c>
      <c r="H1102" s="9"/>
    </row>
    <row r="1103" spans="1:9" s="5" customFormat="1">
      <c r="A1103" s="486">
        <v>9257150</v>
      </c>
      <c r="B1103" s="489" t="s">
        <v>3334</v>
      </c>
      <c r="C1103" s="7"/>
      <c r="D1103" s="7">
        <v>10</v>
      </c>
      <c r="E1103" s="8">
        <v>2784.0400000000004</v>
      </c>
      <c r="F1103" s="8">
        <f>E1103/100*$I$2*Main!$AB$2</f>
        <v>1252.8180000000002</v>
      </c>
      <c r="G1103" s="12">
        <f>F1103*Main!$AB$4</f>
        <v>1252.8180000000002</v>
      </c>
      <c r="H1103" s="9"/>
    </row>
    <row r="1104" spans="1:9" s="5" customFormat="1">
      <c r="A1104" s="486">
        <v>9257151</v>
      </c>
      <c r="B1104" s="489" t="s">
        <v>3335</v>
      </c>
      <c r="C1104" s="7"/>
      <c r="D1104" s="7">
        <v>10</v>
      </c>
      <c r="E1104" s="8">
        <v>2832.5800000000004</v>
      </c>
      <c r="F1104" s="8">
        <f>E1104/100*$I$2*Main!$AB$2</f>
        <v>1274.6610000000003</v>
      </c>
      <c r="G1104" s="12">
        <f>F1104*Main!$AB$4</f>
        <v>1274.6610000000003</v>
      </c>
      <c r="H1104" s="9"/>
    </row>
    <row r="1105" spans="1:9" s="5" customFormat="1">
      <c r="A1105" s="486">
        <v>9257152</v>
      </c>
      <c r="B1105" s="489" t="s">
        <v>3336</v>
      </c>
      <c r="C1105" s="7"/>
      <c r="D1105" s="7">
        <v>10</v>
      </c>
      <c r="E1105" s="8">
        <v>2832.5800000000004</v>
      </c>
      <c r="F1105" s="8">
        <f>E1105/100*$I$2*Main!$AB$2</f>
        <v>1274.6610000000003</v>
      </c>
      <c r="G1105" s="12">
        <f>F1105*Main!$AB$4</f>
        <v>1274.6610000000003</v>
      </c>
      <c r="H1105" s="9"/>
    </row>
    <row r="1106" spans="1:9" s="5" customFormat="1">
      <c r="A1106" s="486">
        <v>9257153</v>
      </c>
      <c r="B1106" s="489" t="s">
        <v>3337</v>
      </c>
      <c r="C1106" s="7" t="s">
        <v>2057</v>
      </c>
      <c r="D1106" s="7">
        <v>10</v>
      </c>
      <c r="E1106" s="8">
        <v>2881.1200000000003</v>
      </c>
      <c r="F1106" s="8">
        <f>E1106/100*$I$2*Main!$AB$2</f>
        <v>1296.5040000000001</v>
      </c>
      <c r="G1106" s="12">
        <f>F1106*Main!$AB$4</f>
        <v>1296.5040000000001</v>
      </c>
      <c r="H1106" s="9"/>
    </row>
    <row r="1107" spans="1:9" s="5" customFormat="1">
      <c r="A1107" s="486">
        <v>9257154</v>
      </c>
      <c r="B1107" s="489" t="s">
        <v>3338</v>
      </c>
      <c r="C1107" s="7" t="s">
        <v>2057</v>
      </c>
      <c r="D1107" s="7">
        <v>10</v>
      </c>
      <c r="E1107" s="8">
        <v>2881.1200000000003</v>
      </c>
      <c r="F1107" s="8">
        <f>E1107/100*$I$2*Main!$AB$2</f>
        <v>1296.5040000000001</v>
      </c>
      <c r="G1107" s="12">
        <f>F1107*Main!$AB$4</f>
        <v>1296.5040000000001</v>
      </c>
      <c r="H1107" s="9"/>
    </row>
    <row r="1108" spans="1:9" s="203" customFormat="1">
      <c r="A1108" s="486">
        <v>9257155</v>
      </c>
      <c r="B1108" s="489" t="s">
        <v>3339</v>
      </c>
      <c r="C1108" s="7" t="s">
        <v>2057</v>
      </c>
      <c r="D1108" s="7">
        <v>10</v>
      </c>
      <c r="E1108" s="8">
        <v>2954.42</v>
      </c>
      <c r="F1108" s="200">
        <f>E1108/100*$I$2*Main!$AB$2</f>
        <v>1329.489</v>
      </c>
      <c r="G1108" s="201">
        <f>F1108*Main!$AB$4</f>
        <v>1329.489</v>
      </c>
      <c r="H1108" s="202"/>
      <c r="I1108" s="5"/>
    </row>
    <row r="1109" spans="1:9" s="203" customFormat="1">
      <c r="A1109" s="486">
        <v>9257156</v>
      </c>
      <c r="B1109" s="489" t="s">
        <v>3340</v>
      </c>
      <c r="C1109" s="7" t="s">
        <v>2057</v>
      </c>
      <c r="D1109" s="7">
        <v>10</v>
      </c>
      <c r="E1109" s="8">
        <v>2954.42</v>
      </c>
      <c r="F1109" s="200">
        <f>E1109/100*$I$2*Main!$AB$2</f>
        <v>1329.489</v>
      </c>
      <c r="G1109" s="201">
        <f>F1109*Main!$AB$4</f>
        <v>1329.489</v>
      </c>
      <c r="H1109" s="202"/>
      <c r="I1109" s="5"/>
    </row>
    <row r="1110" spans="1:9" s="203" customFormat="1">
      <c r="A1110" s="486">
        <v>9257157</v>
      </c>
      <c r="B1110" s="489" t="s">
        <v>3341</v>
      </c>
      <c r="C1110" s="7" t="s">
        <v>2057</v>
      </c>
      <c r="D1110" s="7">
        <v>10</v>
      </c>
      <c r="E1110" s="8">
        <v>3053.98</v>
      </c>
      <c r="F1110" s="200">
        <f>E1110/100*$I$2*Main!$AB$2</f>
        <v>1374.2909999999999</v>
      </c>
      <c r="G1110" s="201">
        <f>F1110*Main!$AB$4</f>
        <v>1374.2909999999999</v>
      </c>
      <c r="H1110" s="202"/>
      <c r="I1110" s="5"/>
    </row>
    <row r="1111" spans="1:9" s="5" customFormat="1">
      <c r="A1111" s="486">
        <v>9257158</v>
      </c>
      <c r="B1111" s="489" t="s">
        <v>3342</v>
      </c>
      <c r="C1111" s="7" t="s">
        <v>2057</v>
      </c>
      <c r="D1111" s="7">
        <v>10</v>
      </c>
      <c r="E1111" s="8">
        <v>3053.98</v>
      </c>
      <c r="F1111" s="8">
        <f>E1111/100*$I$2*Main!$AB$2</f>
        <v>1374.2909999999999</v>
      </c>
      <c r="G1111" s="12">
        <f>F1111*Main!$AB$4</f>
        <v>1374.2909999999999</v>
      </c>
      <c r="H1111" s="9"/>
    </row>
    <row r="1112" spans="1:9" s="5" customFormat="1">
      <c r="A1112" s="486">
        <v>9255413</v>
      </c>
      <c r="B1112" s="489" t="s">
        <v>3362</v>
      </c>
      <c r="C1112" s="7"/>
      <c r="D1112" s="7">
        <v>10</v>
      </c>
      <c r="E1112" s="8">
        <v>634.34</v>
      </c>
      <c r="F1112" s="8">
        <f>E1112/100*$I$2*Main!$AB$2</f>
        <v>285.45299999999997</v>
      </c>
      <c r="G1112" s="12">
        <f>F1112*Main!$AB$4</f>
        <v>285.45299999999997</v>
      </c>
      <c r="H1112" s="9"/>
    </row>
    <row r="1113" spans="1:9" s="5" customFormat="1">
      <c r="A1113" s="486">
        <v>9270623</v>
      </c>
      <c r="B1113" s="489" t="s">
        <v>3365</v>
      </c>
      <c r="C1113" s="7" t="s">
        <v>2057</v>
      </c>
      <c r="D1113" s="7">
        <v>10</v>
      </c>
      <c r="E1113" s="8">
        <v>634.34</v>
      </c>
      <c r="F1113" s="8">
        <f>E1113/100*$I$2*Main!$AB$2</f>
        <v>285.45299999999997</v>
      </c>
      <c r="G1113" s="12">
        <f>F1113*Main!$AB$4</f>
        <v>285.45299999999997</v>
      </c>
      <c r="H1113" s="9"/>
    </row>
    <row r="1114" spans="1:9" s="5" customFormat="1">
      <c r="A1114" s="486">
        <v>9255415</v>
      </c>
      <c r="B1114" s="489" t="s">
        <v>3376</v>
      </c>
      <c r="C1114" s="7" t="s">
        <v>2057</v>
      </c>
      <c r="D1114" s="7">
        <v>20</v>
      </c>
      <c r="E1114" s="8">
        <v>467.96999999999997</v>
      </c>
      <c r="F1114" s="8">
        <f>E1114/100*$I$2*Main!$AB$2</f>
        <v>210.58649999999997</v>
      </c>
      <c r="G1114" s="12">
        <f>F1114*Main!$AB$4</f>
        <v>210.58649999999997</v>
      </c>
      <c r="H1114" s="9"/>
    </row>
    <row r="1115" spans="1:9" s="5" customFormat="1">
      <c r="A1115" s="486">
        <v>9255417</v>
      </c>
      <c r="B1115" s="489" t="s">
        <v>3377</v>
      </c>
      <c r="C1115" s="7" t="s">
        <v>2057</v>
      </c>
      <c r="D1115" s="7">
        <v>20</v>
      </c>
      <c r="E1115" s="8">
        <v>523.41999999999996</v>
      </c>
      <c r="F1115" s="8">
        <f>E1115/100*$I$2*Main!$AB$2</f>
        <v>235.53899999999999</v>
      </c>
      <c r="G1115" s="12">
        <f>F1115*Main!$AB$4</f>
        <v>235.53899999999999</v>
      </c>
      <c r="H1115" s="9"/>
    </row>
    <row r="1116" spans="1:9" s="5" customFormat="1">
      <c r="A1116" s="486">
        <v>9255418</v>
      </c>
      <c r="B1116" s="489" t="s">
        <v>3378</v>
      </c>
      <c r="C1116" s="7" t="s">
        <v>2057</v>
      </c>
      <c r="D1116" s="7">
        <v>20</v>
      </c>
      <c r="E1116" s="8">
        <v>551.15</v>
      </c>
      <c r="F1116" s="8">
        <f>E1116/100*$I$2*Main!$AB$2</f>
        <v>248.01749999999998</v>
      </c>
      <c r="G1116" s="12">
        <f>F1116*Main!$AB$4</f>
        <v>248.01749999999998</v>
      </c>
      <c r="H1116" s="9"/>
    </row>
    <row r="1117" spans="1:9" s="5" customFormat="1">
      <c r="A1117" s="486">
        <v>9255419</v>
      </c>
      <c r="B1117" s="489" t="s">
        <v>3379</v>
      </c>
      <c r="C1117" s="7" t="s">
        <v>2057</v>
      </c>
      <c r="D1117" s="7">
        <v>20</v>
      </c>
      <c r="E1117" s="8">
        <v>578.88</v>
      </c>
      <c r="F1117" s="8">
        <f>E1117/100*$I$2*Main!$AB$2</f>
        <v>260.49599999999998</v>
      </c>
      <c r="G1117" s="12">
        <f>F1117*Main!$AB$4</f>
        <v>260.49599999999998</v>
      </c>
      <c r="H1117" s="9"/>
    </row>
    <row r="1118" spans="1:9" s="5" customFormat="1">
      <c r="A1118" s="486">
        <v>9255421</v>
      </c>
      <c r="B1118" s="489" t="s">
        <v>3380</v>
      </c>
      <c r="C1118" s="7" t="s">
        <v>2057</v>
      </c>
      <c r="D1118" s="7">
        <v>20</v>
      </c>
      <c r="E1118" s="8">
        <v>634.34</v>
      </c>
      <c r="F1118" s="8">
        <f>E1118/100*$I$2*Main!$AB$2</f>
        <v>285.45299999999997</v>
      </c>
      <c r="G1118" s="12">
        <f>F1118*Main!$AB$4</f>
        <v>285.45299999999997</v>
      </c>
      <c r="H1118" s="9"/>
    </row>
    <row r="1119" spans="1:9" s="5" customFormat="1">
      <c r="A1119" s="486">
        <v>9255423</v>
      </c>
      <c r="B1119" s="489" t="s">
        <v>3381</v>
      </c>
      <c r="C1119" s="7" t="s">
        <v>2057</v>
      </c>
      <c r="D1119" s="7">
        <v>20</v>
      </c>
      <c r="E1119" s="8">
        <v>1103.02</v>
      </c>
      <c r="F1119" s="8">
        <f>E1119/100*$I$2*Main!$AB$2</f>
        <v>496.35900000000004</v>
      </c>
      <c r="G1119" s="12">
        <f>F1119*Main!$AB$4</f>
        <v>496.35900000000004</v>
      </c>
      <c r="H1119" s="9"/>
    </row>
    <row r="1120" spans="1:9" s="5" customFormat="1">
      <c r="A1120" s="486">
        <v>9255424</v>
      </c>
      <c r="B1120" s="489" t="s">
        <v>3382</v>
      </c>
      <c r="C1120" s="7" t="s">
        <v>2057</v>
      </c>
      <c r="D1120" s="7">
        <v>20</v>
      </c>
      <c r="E1120" s="8">
        <v>1158.46</v>
      </c>
      <c r="F1120" s="8">
        <f>E1120/100*$I$2*Main!$AB$2</f>
        <v>521.30700000000002</v>
      </c>
      <c r="G1120" s="12">
        <f>F1120*Main!$AB$4</f>
        <v>521.30700000000002</v>
      </c>
      <c r="H1120" s="9"/>
    </row>
    <row r="1121" spans="1:9" s="5" customFormat="1">
      <c r="A1121" s="486">
        <v>9255425</v>
      </c>
      <c r="B1121" s="489" t="s">
        <v>3383</v>
      </c>
      <c r="C1121" s="7" t="s">
        <v>2057</v>
      </c>
      <c r="D1121" s="7">
        <v>20</v>
      </c>
      <c r="E1121" s="8">
        <v>1213.96</v>
      </c>
      <c r="F1121" s="8">
        <f>E1121/100*$I$2*Main!$AB$2</f>
        <v>546.28200000000004</v>
      </c>
      <c r="G1121" s="12">
        <f>F1121*Main!$AB$4</f>
        <v>546.28200000000004</v>
      </c>
      <c r="H1121" s="9"/>
    </row>
    <row r="1122" spans="1:9" s="5" customFormat="1">
      <c r="A1122" s="486">
        <v>9255426</v>
      </c>
      <c r="B1122" s="489" t="s">
        <v>3384</v>
      </c>
      <c r="C1122" s="7" t="s">
        <v>2057</v>
      </c>
      <c r="D1122" s="7">
        <v>20</v>
      </c>
      <c r="E1122" s="8">
        <v>1324.8799999999999</v>
      </c>
      <c r="F1122" s="8">
        <f>E1122/100*$I$2*Main!$AB$2</f>
        <v>596.19599999999991</v>
      </c>
      <c r="G1122" s="12">
        <f>F1122*Main!$AB$4</f>
        <v>596.19599999999991</v>
      </c>
      <c r="H1122" s="9"/>
    </row>
    <row r="1123" spans="1:9" s="5" customFormat="1">
      <c r="A1123" s="486">
        <v>9270625</v>
      </c>
      <c r="B1123" s="489" t="s">
        <v>3403</v>
      </c>
      <c r="C1123" s="7" t="s">
        <v>2057</v>
      </c>
      <c r="D1123" s="7">
        <v>20</v>
      </c>
      <c r="E1123" s="8">
        <v>467.96999999999997</v>
      </c>
      <c r="F1123" s="8">
        <f>E1123/100*$I$2*Main!$AB$2</f>
        <v>210.58649999999997</v>
      </c>
      <c r="G1123" s="12">
        <f>F1123*Main!$AB$4</f>
        <v>210.58649999999997</v>
      </c>
      <c r="H1123" s="9"/>
    </row>
    <row r="1124" spans="1:9" s="5" customFormat="1">
      <c r="A1124" s="486">
        <v>9270627</v>
      </c>
      <c r="B1124" s="489" t="s">
        <v>3404</v>
      </c>
      <c r="C1124" s="7" t="s">
        <v>2057</v>
      </c>
      <c r="D1124" s="7">
        <v>20</v>
      </c>
      <c r="E1124" s="8">
        <v>523.41999999999996</v>
      </c>
      <c r="F1124" s="8">
        <f>E1124/100*$I$2*Main!$AB$2</f>
        <v>235.53899999999999</v>
      </c>
      <c r="G1124" s="12">
        <f>F1124*Main!$AB$4</f>
        <v>235.53899999999999</v>
      </c>
      <c r="H1124" s="9"/>
    </row>
    <row r="1125" spans="1:9" s="5" customFormat="1">
      <c r="A1125" s="486">
        <v>9270628</v>
      </c>
      <c r="B1125" s="489" t="s">
        <v>3405</v>
      </c>
      <c r="C1125" s="7" t="s">
        <v>2057</v>
      </c>
      <c r="D1125" s="7">
        <v>20</v>
      </c>
      <c r="E1125" s="8">
        <v>551.15</v>
      </c>
      <c r="F1125" s="8">
        <f>E1125/100*$I$2*Main!$AB$2</f>
        <v>248.01749999999998</v>
      </c>
      <c r="G1125" s="12">
        <f>F1125*Main!$AB$4</f>
        <v>248.01749999999998</v>
      </c>
      <c r="H1125" s="9"/>
    </row>
    <row r="1126" spans="1:9" s="5" customFormat="1">
      <c r="A1126" s="486">
        <v>9270629</v>
      </c>
      <c r="B1126" s="489" t="s">
        <v>3406</v>
      </c>
      <c r="C1126" s="7" t="s">
        <v>2057</v>
      </c>
      <c r="D1126" s="7">
        <v>20</v>
      </c>
      <c r="E1126" s="8">
        <v>578.88</v>
      </c>
      <c r="F1126" s="8">
        <f>E1126/100*$I$2*Main!$AB$2</f>
        <v>260.49599999999998</v>
      </c>
      <c r="G1126" s="12">
        <f>F1126*Main!$AB$4</f>
        <v>260.49599999999998</v>
      </c>
      <c r="H1126" s="9"/>
    </row>
    <row r="1127" spans="1:9" s="5" customFormat="1">
      <c r="A1127" s="486">
        <v>9270631</v>
      </c>
      <c r="B1127" s="489" t="s">
        <v>3407</v>
      </c>
      <c r="C1127" s="7" t="s">
        <v>2057</v>
      </c>
      <c r="D1127" s="7">
        <v>20</v>
      </c>
      <c r="E1127" s="8">
        <v>634.34</v>
      </c>
      <c r="F1127" s="8">
        <f>E1127/100*$I$2*Main!$AB$2</f>
        <v>285.45299999999997</v>
      </c>
      <c r="G1127" s="12">
        <f>F1127*Main!$AB$4</f>
        <v>285.45299999999997</v>
      </c>
      <c r="H1127" s="9"/>
    </row>
    <row r="1128" spans="1:9" s="5" customFormat="1">
      <c r="A1128" s="486">
        <v>9270633</v>
      </c>
      <c r="B1128" s="489" t="s">
        <v>3408</v>
      </c>
      <c r="C1128" s="7" t="s">
        <v>2057</v>
      </c>
      <c r="D1128" s="7">
        <v>20</v>
      </c>
      <c r="E1128" s="8">
        <v>1103.02</v>
      </c>
      <c r="F1128" s="8">
        <f>E1128/100*$I$2*Main!$AB$2</f>
        <v>496.35900000000004</v>
      </c>
      <c r="G1128" s="12">
        <f>F1128*Main!$AB$4</f>
        <v>496.35900000000004</v>
      </c>
      <c r="H1128" s="9"/>
    </row>
    <row r="1129" spans="1:9" s="5" customFormat="1">
      <c r="A1129" s="486">
        <v>9270634</v>
      </c>
      <c r="B1129" s="489" t="s">
        <v>3409</v>
      </c>
      <c r="C1129" s="7" t="s">
        <v>2057</v>
      </c>
      <c r="D1129" s="7">
        <v>20</v>
      </c>
      <c r="E1129" s="8">
        <v>1158.46</v>
      </c>
      <c r="F1129" s="8">
        <f>E1129/100*$I$2*Main!$AB$2</f>
        <v>521.30700000000002</v>
      </c>
      <c r="G1129" s="12">
        <f>F1129*Main!$AB$4</f>
        <v>521.30700000000002</v>
      </c>
      <c r="H1129" s="9"/>
    </row>
    <row r="1130" spans="1:9" s="5" customFormat="1">
      <c r="A1130" s="486">
        <v>9270635</v>
      </c>
      <c r="B1130" s="489" t="s">
        <v>3410</v>
      </c>
      <c r="C1130" s="7" t="s">
        <v>2057</v>
      </c>
      <c r="D1130" s="7">
        <v>20</v>
      </c>
      <c r="E1130" s="8">
        <v>1213.96</v>
      </c>
      <c r="F1130" s="8">
        <f>E1130/100*$I$2*Main!$AB$2</f>
        <v>546.28200000000004</v>
      </c>
      <c r="G1130" s="12">
        <f>F1130*Main!$AB$4</f>
        <v>546.28200000000004</v>
      </c>
      <c r="H1130" s="9"/>
    </row>
    <row r="1131" spans="1:9" s="5" customFormat="1">
      <c r="A1131" s="486">
        <v>9270636</v>
      </c>
      <c r="B1131" s="489" t="s">
        <v>3411</v>
      </c>
      <c r="C1131" s="7" t="s">
        <v>2057</v>
      </c>
      <c r="D1131" s="7">
        <v>20</v>
      </c>
      <c r="E1131" s="8">
        <v>1324.8799999999999</v>
      </c>
      <c r="F1131" s="8">
        <f>E1131/100*$I$2*Main!$AB$2</f>
        <v>596.19599999999991</v>
      </c>
      <c r="G1131" s="12">
        <f>F1131*Main!$AB$4</f>
        <v>596.19599999999991</v>
      </c>
      <c r="H1131" s="9"/>
    </row>
    <row r="1132" spans="1:9" s="5" customFormat="1">
      <c r="A1132" s="486">
        <v>9255428</v>
      </c>
      <c r="B1132" s="489" t="s">
        <v>3430</v>
      </c>
      <c r="C1132" s="7" t="s">
        <v>2057</v>
      </c>
      <c r="D1132" s="7">
        <v>20</v>
      </c>
      <c r="E1132" s="8">
        <v>594.33000000000004</v>
      </c>
      <c r="F1132" s="8">
        <f>E1132/100*$I$2*Main!$AB$2</f>
        <v>267.44850000000002</v>
      </c>
      <c r="G1132" s="12">
        <f>F1132*Main!$AB$4</f>
        <v>267.44850000000002</v>
      </c>
      <c r="H1132" s="9"/>
    </row>
    <row r="1133" spans="1:9" s="5" customFormat="1">
      <c r="A1133" s="486">
        <v>9255430</v>
      </c>
      <c r="B1133" s="489" t="s">
        <v>3431</v>
      </c>
      <c r="C1133" s="7" t="s">
        <v>2057</v>
      </c>
      <c r="D1133" s="7">
        <v>20</v>
      </c>
      <c r="E1133" s="8">
        <v>664.74</v>
      </c>
      <c r="F1133" s="8">
        <f>E1133/100*$I$2*Main!$AB$2</f>
        <v>299.13299999999998</v>
      </c>
      <c r="G1133" s="12">
        <f>F1133*Main!$AB$4</f>
        <v>299.13299999999998</v>
      </c>
      <c r="H1133" s="9"/>
    </row>
    <row r="1134" spans="1:9" s="5" customFormat="1">
      <c r="A1134" s="486">
        <v>9255431</v>
      </c>
      <c r="B1134" s="489" t="s">
        <v>3432</v>
      </c>
      <c r="C1134" s="7" t="s">
        <v>2057</v>
      </c>
      <c r="D1134" s="7">
        <v>20</v>
      </c>
      <c r="E1134" s="8">
        <v>699.96</v>
      </c>
      <c r="F1134" s="8">
        <f>E1134/100*$I$2*Main!$AB$2</f>
        <v>314.98200000000003</v>
      </c>
      <c r="G1134" s="12">
        <f>F1134*Main!$AB$4</f>
        <v>314.98200000000003</v>
      </c>
      <c r="H1134" s="9"/>
    </row>
    <row r="1135" spans="1:9" s="5" customFormat="1">
      <c r="A1135" s="486">
        <v>9255432</v>
      </c>
      <c r="B1135" s="489" t="s">
        <v>3433</v>
      </c>
      <c r="C1135" s="7" t="s">
        <v>2057</v>
      </c>
      <c r="D1135" s="7">
        <v>20</v>
      </c>
      <c r="E1135" s="8">
        <v>735.17</v>
      </c>
      <c r="F1135" s="8">
        <f>E1135/100*$I$2*Main!$AB$2</f>
        <v>330.82649999999995</v>
      </c>
      <c r="G1135" s="12">
        <f>F1135*Main!$AB$4</f>
        <v>330.82649999999995</v>
      </c>
      <c r="H1135" s="9"/>
    </row>
    <row r="1136" spans="1:9" s="203" customFormat="1">
      <c r="A1136" s="486">
        <v>9255434</v>
      </c>
      <c r="B1136" s="489" t="s">
        <v>3434</v>
      </c>
      <c r="C1136" s="7" t="s">
        <v>2057</v>
      </c>
      <c r="D1136" s="7">
        <v>20</v>
      </c>
      <c r="E1136" s="8">
        <v>805.62</v>
      </c>
      <c r="F1136" s="200">
        <f>E1136/100*$I$2*Main!$AB$2</f>
        <v>362.529</v>
      </c>
      <c r="G1136" s="201">
        <f>F1136*Main!$AB$4</f>
        <v>362.529</v>
      </c>
      <c r="H1136" s="202"/>
      <c r="I1136" s="5"/>
    </row>
    <row r="1137" spans="1:9" s="203" customFormat="1">
      <c r="A1137" s="486">
        <v>9255436</v>
      </c>
      <c r="B1137" s="489" t="s">
        <v>3435</v>
      </c>
      <c r="C1137" s="7" t="s">
        <v>2057</v>
      </c>
      <c r="D1137" s="7">
        <v>20</v>
      </c>
      <c r="E1137" s="8">
        <v>1400.82</v>
      </c>
      <c r="F1137" s="200">
        <f>E1137/100*$I$2*Main!$AB$2</f>
        <v>630.36899999999991</v>
      </c>
      <c r="G1137" s="201">
        <f>F1137*Main!$AB$4</f>
        <v>630.36899999999991</v>
      </c>
      <c r="H1137" s="202"/>
      <c r="I1137" s="5"/>
    </row>
    <row r="1138" spans="1:9" s="5" customFormat="1">
      <c r="A1138" s="486">
        <v>9255437</v>
      </c>
      <c r="B1138" s="489" t="s">
        <v>3436</v>
      </c>
      <c r="C1138" s="7" t="s">
        <v>2057</v>
      </c>
      <c r="D1138" s="7">
        <v>20</v>
      </c>
      <c r="E1138" s="8">
        <v>1471.28</v>
      </c>
      <c r="F1138" s="8">
        <f>E1138/100*$I$2*Main!$AB$2</f>
        <v>662.07600000000002</v>
      </c>
      <c r="G1138" s="12">
        <f>F1138*Main!$AB$4</f>
        <v>662.07600000000002</v>
      </c>
      <c r="H1138" s="9"/>
    </row>
    <row r="1139" spans="1:9" s="5" customFormat="1">
      <c r="A1139" s="486">
        <v>9255438</v>
      </c>
      <c r="B1139" s="489" t="s">
        <v>3437</v>
      </c>
      <c r="C1139" s="7" t="s">
        <v>2057</v>
      </c>
      <c r="D1139" s="7">
        <v>20</v>
      </c>
      <c r="E1139" s="8">
        <v>1541.7</v>
      </c>
      <c r="F1139" s="8">
        <f>E1139/100*$I$2*Main!$AB$2</f>
        <v>693.76499999999999</v>
      </c>
      <c r="G1139" s="12">
        <f>F1139*Main!$AB$4</f>
        <v>693.76499999999999</v>
      </c>
      <c r="H1139" s="9"/>
    </row>
    <row r="1140" spans="1:9" s="5" customFormat="1">
      <c r="A1140" s="486">
        <v>9255439</v>
      </c>
      <c r="B1140" s="489" t="s">
        <v>3438</v>
      </c>
      <c r="C1140" s="7" t="s">
        <v>2057</v>
      </c>
      <c r="D1140" s="7">
        <v>20</v>
      </c>
      <c r="E1140" s="8">
        <v>1682.6</v>
      </c>
      <c r="F1140" s="8">
        <f>E1140/100*$I$2*Main!$AB$2</f>
        <v>757.17000000000007</v>
      </c>
      <c r="G1140" s="12">
        <f>F1140*Main!$AB$4</f>
        <v>757.17000000000007</v>
      </c>
      <c r="H1140" s="9"/>
    </row>
    <row r="1141" spans="1:9" s="5" customFormat="1">
      <c r="A1141" s="486">
        <v>9270638</v>
      </c>
      <c r="B1141" s="489" t="s">
        <v>3457</v>
      </c>
      <c r="C1141" s="7" t="s">
        <v>2057</v>
      </c>
      <c r="D1141" s="7">
        <v>20</v>
      </c>
      <c r="E1141" s="8">
        <v>594.33000000000004</v>
      </c>
      <c r="F1141" s="8">
        <f>E1141/100*$I$2*Main!$AB$2</f>
        <v>267.44850000000002</v>
      </c>
      <c r="G1141" s="12">
        <f>F1141*Main!$AB$4</f>
        <v>267.44850000000002</v>
      </c>
      <c r="H1141" s="9"/>
    </row>
    <row r="1142" spans="1:9" s="203" customFormat="1">
      <c r="A1142" s="486">
        <v>9270640</v>
      </c>
      <c r="B1142" s="489" t="s">
        <v>3458</v>
      </c>
      <c r="C1142" s="7" t="s">
        <v>2057</v>
      </c>
      <c r="D1142" s="7">
        <v>20</v>
      </c>
      <c r="E1142" s="8">
        <v>664.74</v>
      </c>
      <c r="F1142" s="200">
        <f>E1142/100*$I$2*Main!$AB$2</f>
        <v>299.13299999999998</v>
      </c>
      <c r="G1142" s="201">
        <f>F1142*Main!$AB$4</f>
        <v>299.13299999999998</v>
      </c>
      <c r="H1142" s="202"/>
      <c r="I1142" s="5"/>
    </row>
    <row r="1143" spans="1:9" s="5" customFormat="1">
      <c r="A1143" s="486">
        <v>9270641</v>
      </c>
      <c r="B1143" s="489" t="s">
        <v>3459</v>
      </c>
      <c r="C1143" s="7" t="s">
        <v>2057</v>
      </c>
      <c r="D1143" s="7">
        <v>20</v>
      </c>
      <c r="E1143" s="8">
        <v>699.96</v>
      </c>
      <c r="F1143" s="8">
        <f>E1143/100*$I$2*Main!$AB$2</f>
        <v>314.98200000000003</v>
      </c>
      <c r="G1143" s="12">
        <f>F1143*Main!$AB$4</f>
        <v>314.98200000000003</v>
      </c>
      <c r="H1143" s="9"/>
    </row>
    <row r="1144" spans="1:9" s="5" customFormat="1">
      <c r="A1144" s="486">
        <v>9270642</v>
      </c>
      <c r="B1144" s="489" t="s">
        <v>3460</v>
      </c>
      <c r="C1144" s="7" t="s">
        <v>2057</v>
      </c>
      <c r="D1144" s="7">
        <v>20</v>
      </c>
      <c r="E1144" s="8">
        <v>735.17</v>
      </c>
      <c r="F1144" s="8">
        <f>E1144/100*$I$2*Main!$AB$2</f>
        <v>330.82649999999995</v>
      </c>
      <c r="G1144" s="12">
        <f>F1144*Main!$AB$4</f>
        <v>330.82649999999995</v>
      </c>
      <c r="H1144" s="9"/>
    </row>
    <row r="1145" spans="1:9" s="5" customFormat="1">
      <c r="A1145" s="486">
        <v>9270644</v>
      </c>
      <c r="B1145" s="489" t="s">
        <v>3461</v>
      </c>
      <c r="C1145" s="7" t="s">
        <v>2057</v>
      </c>
      <c r="D1145" s="7">
        <v>20</v>
      </c>
      <c r="E1145" s="8">
        <v>805.62</v>
      </c>
      <c r="F1145" s="8">
        <f>E1145/100*$I$2*Main!$AB$2</f>
        <v>362.529</v>
      </c>
      <c r="G1145" s="12">
        <f>F1145*Main!$AB$4</f>
        <v>362.529</v>
      </c>
      <c r="H1145" s="9"/>
    </row>
    <row r="1146" spans="1:9" s="5" customFormat="1">
      <c r="A1146" s="486">
        <v>9270646</v>
      </c>
      <c r="B1146" s="489" t="s">
        <v>3462</v>
      </c>
      <c r="C1146" s="7" t="s">
        <v>2057</v>
      </c>
      <c r="D1146" s="7">
        <v>20</v>
      </c>
      <c r="E1146" s="8">
        <v>1400.82</v>
      </c>
      <c r="F1146" s="8">
        <f>E1146/100*$I$2*Main!$AB$2</f>
        <v>630.36899999999991</v>
      </c>
      <c r="G1146" s="12">
        <f>F1146*Main!$AB$4</f>
        <v>630.36899999999991</v>
      </c>
      <c r="H1146" s="9"/>
    </row>
    <row r="1147" spans="1:9" s="5" customFormat="1">
      <c r="A1147" s="486">
        <v>9270647</v>
      </c>
      <c r="B1147" s="489" t="s">
        <v>3463</v>
      </c>
      <c r="C1147" s="7" t="s">
        <v>2057</v>
      </c>
      <c r="D1147" s="7">
        <v>20</v>
      </c>
      <c r="E1147" s="8">
        <v>1471.28</v>
      </c>
      <c r="F1147" s="8">
        <f>E1147/100*$I$2*Main!$AB$2</f>
        <v>662.07600000000002</v>
      </c>
      <c r="G1147" s="12">
        <f>F1147*Main!$AB$4</f>
        <v>662.07600000000002</v>
      </c>
      <c r="H1147" s="9"/>
    </row>
    <row r="1148" spans="1:9" s="5" customFormat="1">
      <c r="A1148" s="486">
        <v>9270648</v>
      </c>
      <c r="B1148" s="489" t="s">
        <v>3464</v>
      </c>
      <c r="C1148" s="7" t="s">
        <v>2057</v>
      </c>
      <c r="D1148" s="7">
        <v>20</v>
      </c>
      <c r="E1148" s="8">
        <v>1541.7</v>
      </c>
      <c r="F1148" s="8">
        <f>E1148/100*$I$2*Main!$AB$2</f>
        <v>693.76499999999999</v>
      </c>
      <c r="G1148" s="12">
        <f>F1148*Main!$AB$4</f>
        <v>693.76499999999999</v>
      </c>
      <c r="H1148" s="9"/>
    </row>
    <row r="1149" spans="1:9" s="203" customFormat="1">
      <c r="A1149" s="486">
        <v>9270649</v>
      </c>
      <c r="B1149" s="489" t="s">
        <v>3465</v>
      </c>
      <c r="C1149" s="7" t="s">
        <v>2057</v>
      </c>
      <c r="D1149" s="7">
        <v>20</v>
      </c>
      <c r="E1149" s="8">
        <v>1682.6</v>
      </c>
      <c r="F1149" s="200">
        <f>E1149/100*$I$2*Main!$AB$2</f>
        <v>757.17000000000007</v>
      </c>
      <c r="G1149" s="201">
        <f>F1149*Main!$AB$4</f>
        <v>757.17000000000007</v>
      </c>
      <c r="H1149" s="202"/>
      <c r="I1149" s="5"/>
    </row>
    <row r="1150" spans="1:9" s="203" customFormat="1">
      <c r="A1150" s="486">
        <v>9255441</v>
      </c>
      <c r="B1150" s="489" t="s">
        <v>3484</v>
      </c>
      <c r="C1150" s="7" t="s">
        <v>2057</v>
      </c>
      <c r="D1150" s="7">
        <v>10</v>
      </c>
      <c r="E1150" s="8">
        <v>690.72</v>
      </c>
      <c r="F1150" s="200">
        <f>E1150/100*$I$2*Main!$AB$2</f>
        <v>310.82400000000001</v>
      </c>
      <c r="G1150" s="201">
        <f>F1150*Main!$AB$4</f>
        <v>310.82400000000001</v>
      </c>
      <c r="H1150" s="202"/>
      <c r="I1150" s="5"/>
    </row>
    <row r="1151" spans="1:9" s="203" customFormat="1">
      <c r="A1151" s="486">
        <v>9255443</v>
      </c>
      <c r="B1151" s="489" t="s">
        <v>3485</v>
      </c>
      <c r="C1151" s="7" t="s">
        <v>2057</v>
      </c>
      <c r="D1151" s="7">
        <v>10</v>
      </c>
      <c r="E1151" s="8">
        <v>772.58</v>
      </c>
      <c r="F1151" s="200">
        <f>E1151/100*$I$2*Main!$AB$2</f>
        <v>347.661</v>
      </c>
      <c r="G1151" s="201">
        <f>F1151*Main!$AB$4</f>
        <v>347.661</v>
      </c>
      <c r="H1151" s="202"/>
      <c r="I1151" s="5"/>
    </row>
    <row r="1152" spans="1:9" s="203" customFormat="1">
      <c r="A1152" s="486">
        <v>9255445</v>
      </c>
      <c r="B1152" s="489" t="s">
        <v>3486</v>
      </c>
      <c r="C1152" s="7" t="s">
        <v>2057</v>
      </c>
      <c r="D1152" s="7">
        <v>10</v>
      </c>
      <c r="E1152" s="8">
        <v>854.43</v>
      </c>
      <c r="F1152" s="200">
        <f>E1152/100*$I$2*Main!$AB$2</f>
        <v>384.49349999999998</v>
      </c>
      <c r="G1152" s="201">
        <f>F1152*Main!$AB$4</f>
        <v>384.49349999999998</v>
      </c>
      <c r="H1152" s="202"/>
      <c r="I1152" s="5"/>
    </row>
    <row r="1153" spans="1:9" s="203" customFormat="1" ht="12.75" customHeight="1">
      <c r="A1153" s="486">
        <v>9255446</v>
      </c>
      <c r="B1153" s="489" t="s">
        <v>3487</v>
      </c>
      <c r="C1153" s="7" t="s">
        <v>2057</v>
      </c>
      <c r="D1153" s="7">
        <v>10</v>
      </c>
      <c r="E1153" s="8">
        <v>895.36</v>
      </c>
      <c r="F1153" s="200">
        <f>E1153/100*$I$2*Main!$AB$2</f>
        <v>402.91199999999998</v>
      </c>
      <c r="G1153" s="201">
        <f>F1153*Main!$AB$4</f>
        <v>402.91199999999998</v>
      </c>
      <c r="H1153" s="202"/>
      <c r="I1153" s="5"/>
    </row>
    <row r="1154" spans="1:9" s="203" customFormat="1">
      <c r="A1154" s="486">
        <v>9255447</v>
      </c>
      <c r="B1154" s="489" t="s">
        <v>3488</v>
      </c>
      <c r="C1154" s="7" t="s">
        <v>2057</v>
      </c>
      <c r="D1154" s="7">
        <v>10</v>
      </c>
      <c r="E1154" s="8">
        <v>936.28</v>
      </c>
      <c r="F1154" s="200">
        <f>E1154/100*$I$2*Main!$AB$2</f>
        <v>421.32600000000002</v>
      </c>
      <c r="G1154" s="201">
        <f>F1154*Main!$AB$4</f>
        <v>421.32600000000002</v>
      </c>
      <c r="H1154" s="202"/>
      <c r="I1154" s="5"/>
    </row>
    <row r="1155" spans="1:9" s="203" customFormat="1">
      <c r="A1155" s="486">
        <v>9255449</v>
      </c>
      <c r="B1155" s="489" t="s">
        <v>3489</v>
      </c>
      <c r="C1155" s="7" t="s">
        <v>2057</v>
      </c>
      <c r="D1155" s="7">
        <v>10</v>
      </c>
      <c r="E1155" s="8">
        <v>1628.08</v>
      </c>
      <c r="F1155" s="200">
        <f>E1155/100*$I$2*Main!$AB$2</f>
        <v>732.63599999999997</v>
      </c>
      <c r="G1155" s="201">
        <f>F1155*Main!$AB$4</f>
        <v>732.63599999999997</v>
      </c>
      <c r="H1155" s="202"/>
      <c r="I1155" s="5"/>
    </row>
    <row r="1156" spans="1:9" s="203" customFormat="1">
      <c r="A1156" s="486">
        <v>9255450</v>
      </c>
      <c r="B1156" s="489" t="s">
        <v>3490</v>
      </c>
      <c r="C1156" s="7" t="s">
        <v>2057</v>
      </c>
      <c r="D1156" s="7">
        <v>10</v>
      </c>
      <c r="E1156" s="8">
        <v>1709.93</v>
      </c>
      <c r="F1156" s="200">
        <f>E1156/100*$I$2*Main!$AB$2</f>
        <v>769.46849999999995</v>
      </c>
      <c r="G1156" s="201">
        <f>F1156*Main!$AB$4</f>
        <v>769.46849999999995</v>
      </c>
      <c r="H1156" s="202"/>
      <c r="I1156" s="5"/>
    </row>
    <row r="1157" spans="1:9" s="203" customFormat="1">
      <c r="A1157" s="486">
        <v>9255451</v>
      </c>
      <c r="B1157" s="489" t="s">
        <v>3491</v>
      </c>
      <c r="C1157" s="7" t="s">
        <v>2057</v>
      </c>
      <c r="D1157" s="7">
        <v>10</v>
      </c>
      <c r="E1157" s="8">
        <v>1791.78</v>
      </c>
      <c r="F1157" s="200">
        <f>E1157/100*$I$2*Main!$AB$2</f>
        <v>806.30099999999993</v>
      </c>
      <c r="G1157" s="201">
        <f>F1157*Main!$AB$4</f>
        <v>806.30099999999993</v>
      </c>
      <c r="H1157" s="202"/>
      <c r="I1157" s="5"/>
    </row>
    <row r="1158" spans="1:9" s="203" customFormat="1">
      <c r="A1158" s="486">
        <v>9255452</v>
      </c>
      <c r="B1158" s="489" t="s">
        <v>3492</v>
      </c>
      <c r="C1158" s="7" t="s">
        <v>2057</v>
      </c>
      <c r="D1158" s="7">
        <v>10</v>
      </c>
      <c r="E1158" s="8">
        <v>1955.55</v>
      </c>
      <c r="F1158" s="200">
        <f>E1158/100*$I$2*Main!$AB$2</f>
        <v>879.99749999999995</v>
      </c>
      <c r="G1158" s="201">
        <f>F1158*Main!$AB$4</f>
        <v>879.99749999999995</v>
      </c>
      <c r="H1158" s="202"/>
      <c r="I1158" s="5"/>
    </row>
    <row r="1159" spans="1:9" s="203" customFormat="1">
      <c r="A1159" s="486">
        <v>9270651</v>
      </c>
      <c r="B1159" s="489" t="s">
        <v>3511</v>
      </c>
      <c r="C1159" s="7" t="s">
        <v>2057</v>
      </c>
      <c r="D1159" s="7">
        <v>10</v>
      </c>
      <c r="E1159" s="8">
        <v>690.72</v>
      </c>
      <c r="F1159" s="200">
        <f>E1159/100*$I$2*Main!$AB$2</f>
        <v>310.82400000000001</v>
      </c>
      <c r="G1159" s="201">
        <f>F1159*Main!$AB$4</f>
        <v>310.82400000000001</v>
      </c>
      <c r="H1159" s="202"/>
      <c r="I1159" s="5"/>
    </row>
    <row r="1160" spans="1:9" s="203" customFormat="1">
      <c r="A1160" s="486">
        <v>9270653</v>
      </c>
      <c r="B1160" s="489" t="s">
        <v>3512</v>
      </c>
      <c r="C1160" s="7" t="s">
        <v>2057</v>
      </c>
      <c r="D1160" s="7">
        <v>10</v>
      </c>
      <c r="E1160" s="8">
        <v>772.58</v>
      </c>
      <c r="F1160" s="200">
        <f>E1160/100*$I$2*Main!$AB$2</f>
        <v>347.661</v>
      </c>
      <c r="G1160" s="201">
        <f>F1160*Main!$AB$4</f>
        <v>347.661</v>
      </c>
      <c r="H1160" s="202"/>
      <c r="I1160" s="5"/>
    </row>
    <row r="1161" spans="1:9" s="203" customFormat="1">
      <c r="A1161" s="486">
        <v>9270654</v>
      </c>
      <c r="B1161" s="489" t="s">
        <v>3513</v>
      </c>
      <c r="C1161" s="7" t="s">
        <v>2057</v>
      </c>
      <c r="D1161" s="7">
        <v>10</v>
      </c>
      <c r="E1161" s="8">
        <v>813.51</v>
      </c>
      <c r="F1161" s="200">
        <f>E1161/100*$I$2*Main!$AB$2</f>
        <v>366.0795</v>
      </c>
      <c r="G1161" s="201">
        <f>F1161*Main!$AB$4</f>
        <v>366.0795</v>
      </c>
      <c r="H1161" s="202"/>
      <c r="I1161" s="5"/>
    </row>
    <row r="1162" spans="1:9" s="203" customFormat="1">
      <c r="A1162" s="486">
        <v>9270655</v>
      </c>
      <c r="B1162" s="489" t="s">
        <v>3514</v>
      </c>
      <c r="C1162" s="7" t="s">
        <v>2057</v>
      </c>
      <c r="D1162" s="7">
        <v>10</v>
      </c>
      <c r="E1162" s="8">
        <v>854.43</v>
      </c>
      <c r="F1162" s="200">
        <f>E1162/100*$I$2*Main!$AB$2</f>
        <v>384.49349999999998</v>
      </c>
      <c r="G1162" s="201">
        <f>F1162*Main!$AB$4</f>
        <v>384.49349999999998</v>
      </c>
      <c r="H1162" s="202"/>
      <c r="I1162" s="5"/>
    </row>
    <row r="1163" spans="1:9" s="203" customFormat="1">
      <c r="A1163" s="486">
        <v>9270657</v>
      </c>
      <c r="B1163" s="489" t="s">
        <v>3515</v>
      </c>
      <c r="C1163" s="7" t="s">
        <v>2057</v>
      </c>
      <c r="D1163" s="7">
        <v>10</v>
      </c>
      <c r="E1163" s="8">
        <v>936.28</v>
      </c>
      <c r="F1163" s="200">
        <f>E1163/100*$I$2*Main!$AB$2</f>
        <v>421.32600000000002</v>
      </c>
      <c r="G1163" s="201">
        <f>F1163*Main!$AB$4</f>
        <v>421.32600000000002</v>
      </c>
      <c r="H1163" s="202"/>
      <c r="I1163" s="5"/>
    </row>
    <row r="1164" spans="1:9" s="203" customFormat="1">
      <c r="A1164" s="486">
        <v>9270659</v>
      </c>
      <c r="B1164" s="489" t="s">
        <v>3516</v>
      </c>
      <c r="C1164" s="7" t="s">
        <v>2057</v>
      </c>
      <c r="D1164" s="7">
        <v>10</v>
      </c>
      <c r="E1164" s="8">
        <v>1628.08</v>
      </c>
      <c r="F1164" s="200">
        <f>E1164/100*$I$2*Main!$AB$2</f>
        <v>732.63599999999997</v>
      </c>
      <c r="G1164" s="201">
        <f>F1164*Main!$AB$4</f>
        <v>732.63599999999997</v>
      </c>
      <c r="H1164" s="202"/>
      <c r="I1164" s="5"/>
    </row>
    <row r="1165" spans="1:9" s="203" customFormat="1">
      <c r="A1165" s="486">
        <v>9270660</v>
      </c>
      <c r="B1165" s="489" t="s">
        <v>3517</v>
      </c>
      <c r="C1165" s="7" t="s">
        <v>2057</v>
      </c>
      <c r="D1165" s="7">
        <v>10</v>
      </c>
      <c r="E1165" s="8">
        <v>1709.93</v>
      </c>
      <c r="F1165" s="200">
        <f>E1165/100*$I$2*Main!$AB$2</f>
        <v>769.46849999999995</v>
      </c>
      <c r="G1165" s="201">
        <f>F1165*Main!$AB$4</f>
        <v>769.46849999999995</v>
      </c>
      <c r="H1165" s="202"/>
      <c r="I1165" s="5"/>
    </row>
    <row r="1166" spans="1:9" s="203" customFormat="1">
      <c r="A1166" s="486">
        <v>9270661</v>
      </c>
      <c r="B1166" s="489" t="s">
        <v>3518</v>
      </c>
      <c r="C1166" s="7" t="s">
        <v>2057</v>
      </c>
      <c r="D1166" s="7">
        <v>10</v>
      </c>
      <c r="E1166" s="8">
        <v>1791.78</v>
      </c>
      <c r="F1166" s="200">
        <f>E1166/100*$I$2*Main!$AB$2</f>
        <v>806.30099999999993</v>
      </c>
      <c r="G1166" s="201">
        <f>F1166*Main!$AB$4</f>
        <v>806.30099999999993</v>
      </c>
      <c r="H1166" s="202"/>
      <c r="I1166" s="5"/>
    </row>
    <row r="1167" spans="1:9" s="203" customFormat="1">
      <c r="A1167" s="486">
        <v>9270662</v>
      </c>
      <c r="B1167" s="489" t="s">
        <v>3519</v>
      </c>
      <c r="C1167" s="7" t="s">
        <v>2057</v>
      </c>
      <c r="D1167" s="7">
        <v>10</v>
      </c>
      <c r="E1167" s="8">
        <v>1955.55</v>
      </c>
      <c r="F1167" s="200">
        <f>E1167/100*$I$2*Main!$AB$2</f>
        <v>879.99749999999995</v>
      </c>
      <c r="G1167" s="201">
        <f>F1167*Main!$AB$4</f>
        <v>879.99749999999995</v>
      </c>
      <c r="H1167" s="202"/>
      <c r="I1167" s="5"/>
    </row>
    <row r="1168" spans="1:9" s="203" customFormat="1">
      <c r="A1168" s="486">
        <v>9255454</v>
      </c>
      <c r="B1168" s="489" t="s">
        <v>3538</v>
      </c>
      <c r="C1168" s="7" t="s">
        <v>2057</v>
      </c>
      <c r="D1168" s="7">
        <v>10</v>
      </c>
      <c r="E1168" s="8">
        <v>734.68</v>
      </c>
      <c r="F1168" s="200">
        <f>E1168/100*$I$2*Main!$AB$2</f>
        <v>330.60599999999994</v>
      </c>
      <c r="G1168" s="201">
        <f>F1168*Main!$AB$4</f>
        <v>330.60599999999994</v>
      </c>
      <c r="H1168" s="202"/>
      <c r="I1168" s="5"/>
    </row>
    <row r="1169" spans="1:9" s="203" customFormat="1">
      <c r="A1169" s="486">
        <v>9255456</v>
      </c>
      <c r="B1169" s="489" t="s">
        <v>3539</v>
      </c>
      <c r="C1169" s="7" t="s">
        <v>2057</v>
      </c>
      <c r="D1169" s="7">
        <v>10</v>
      </c>
      <c r="E1169" s="8">
        <v>821.76</v>
      </c>
      <c r="F1169" s="200">
        <f>E1169/100*$I$2*Main!$AB$2</f>
        <v>369.79199999999997</v>
      </c>
      <c r="G1169" s="201">
        <f>F1169*Main!$AB$4</f>
        <v>369.79199999999997</v>
      </c>
      <c r="H1169" s="202"/>
      <c r="I1169" s="5"/>
    </row>
    <row r="1170" spans="1:9" s="203" customFormat="1">
      <c r="A1170" s="486">
        <v>9255458</v>
      </c>
      <c r="B1170" s="489" t="s">
        <v>3540</v>
      </c>
      <c r="C1170" s="7" t="s">
        <v>2057</v>
      </c>
      <c r="D1170" s="7">
        <v>10</v>
      </c>
      <c r="E1170" s="8">
        <v>908.85</v>
      </c>
      <c r="F1170" s="200">
        <f>E1170/100*$I$2*Main!$AB$2</f>
        <v>408.98250000000002</v>
      </c>
      <c r="G1170" s="201">
        <f>F1170*Main!$AB$4</f>
        <v>408.98250000000002</v>
      </c>
      <c r="H1170" s="202"/>
      <c r="I1170" s="5"/>
    </row>
    <row r="1171" spans="1:9" s="203" customFormat="1">
      <c r="A1171" s="486">
        <v>9255459</v>
      </c>
      <c r="B1171" s="489" t="s">
        <v>3541</v>
      </c>
      <c r="C1171" s="7" t="s">
        <v>2057</v>
      </c>
      <c r="D1171" s="7">
        <v>10</v>
      </c>
      <c r="E1171" s="8">
        <v>952.4</v>
      </c>
      <c r="F1171" s="200">
        <f>E1171/100*$I$2*Main!$AB$2</f>
        <v>428.58</v>
      </c>
      <c r="G1171" s="201">
        <f>F1171*Main!$AB$4</f>
        <v>428.58</v>
      </c>
      <c r="H1171" s="202"/>
      <c r="I1171" s="5"/>
    </row>
    <row r="1172" spans="1:9" s="203" customFormat="1">
      <c r="A1172" s="486">
        <v>9255460</v>
      </c>
      <c r="B1172" s="489" t="s">
        <v>3542</v>
      </c>
      <c r="C1172" s="7" t="s">
        <v>2057</v>
      </c>
      <c r="D1172" s="7">
        <v>10</v>
      </c>
      <c r="E1172" s="8">
        <v>995.9</v>
      </c>
      <c r="F1172" s="200">
        <f>E1172/100*$I$2*Main!$AB$2</f>
        <v>448.15499999999997</v>
      </c>
      <c r="G1172" s="201">
        <f>F1172*Main!$AB$4</f>
        <v>448.15499999999997</v>
      </c>
      <c r="H1172" s="202"/>
      <c r="I1172" s="5"/>
    </row>
    <row r="1173" spans="1:9" s="203" customFormat="1">
      <c r="A1173" s="486">
        <v>9255462</v>
      </c>
      <c r="B1173" s="489" t="s">
        <v>3543</v>
      </c>
      <c r="C1173" s="7" t="s">
        <v>2057</v>
      </c>
      <c r="D1173" s="7">
        <v>10</v>
      </c>
      <c r="E1173" s="8">
        <v>1731.74</v>
      </c>
      <c r="F1173" s="200">
        <f>E1173/100*$I$2*Main!$AB$2</f>
        <v>779.28300000000002</v>
      </c>
      <c r="G1173" s="201">
        <f>F1173*Main!$AB$4</f>
        <v>779.28300000000002</v>
      </c>
      <c r="H1173" s="202"/>
      <c r="I1173" s="5"/>
    </row>
    <row r="1174" spans="1:9" s="203" customFormat="1">
      <c r="A1174" s="486">
        <v>9255463</v>
      </c>
      <c r="B1174" s="489" t="s">
        <v>3544</v>
      </c>
      <c r="C1174" s="7" t="s">
        <v>2057</v>
      </c>
      <c r="D1174" s="7">
        <v>10</v>
      </c>
      <c r="E1174" s="8">
        <v>1818.82</v>
      </c>
      <c r="F1174" s="200">
        <f>E1174/100*$I$2*Main!$AB$2</f>
        <v>818.46899999999994</v>
      </c>
      <c r="G1174" s="201">
        <f>F1174*Main!$AB$4</f>
        <v>818.46899999999994</v>
      </c>
      <c r="H1174" s="202"/>
      <c r="I1174" s="5"/>
    </row>
    <row r="1175" spans="1:9" s="203" customFormat="1">
      <c r="A1175" s="486">
        <v>9255464</v>
      </c>
      <c r="B1175" s="489" t="s">
        <v>3545</v>
      </c>
      <c r="C1175" s="7" t="s">
        <v>2057</v>
      </c>
      <c r="D1175" s="7">
        <v>10</v>
      </c>
      <c r="E1175" s="8">
        <v>1905.87</v>
      </c>
      <c r="F1175" s="200">
        <f>E1175/100*$I$2*Main!$AB$2</f>
        <v>857.64149999999995</v>
      </c>
      <c r="G1175" s="201">
        <f>F1175*Main!$AB$4</f>
        <v>857.64149999999995</v>
      </c>
      <c r="H1175" s="202"/>
      <c r="I1175" s="5"/>
    </row>
    <row r="1176" spans="1:9" s="203" customFormat="1">
      <c r="A1176" s="486">
        <v>9255465</v>
      </c>
      <c r="B1176" s="489" t="s">
        <v>3546</v>
      </c>
      <c r="C1176" s="7" t="s">
        <v>2057</v>
      </c>
      <c r="D1176" s="7">
        <v>10</v>
      </c>
      <c r="E1176" s="8">
        <v>2080.0600000000004</v>
      </c>
      <c r="F1176" s="200">
        <f>E1176/100*$I$2*Main!$AB$2</f>
        <v>936.02700000000016</v>
      </c>
      <c r="G1176" s="201">
        <f>F1176*Main!$AB$4</f>
        <v>936.02700000000016</v>
      </c>
      <c r="H1176" s="202"/>
      <c r="I1176" s="5"/>
    </row>
    <row r="1177" spans="1:9" s="203" customFormat="1">
      <c r="A1177" s="486">
        <v>9270664</v>
      </c>
      <c r="B1177" s="489" t="s">
        <v>3565</v>
      </c>
      <c r="C1177" s="7" t="s">
        <v>2057</v>
      </c>
      <c r="D1177" s="7">
        <v>10</v>
      </c>
      <c r="E1177" s="8">
        <v>734.68</v>
      </c>
      <c r="F1177" s="200">
        <f>E1177/100*$I$2*Main!$AB$2</f>
        <v>330.60599999999994</v>
      </c>
      <c r="G1177" s="201">
        <f>F1177*Main!$AB$4</f>
        <v>330.60599999999994</v>
      </c>
      <c r="H1177" s="202"/>
      <c r="I1177" s="5"/>
    </row>
    <row r="1178" spans="1:9" s="203" customFormat="1">
      <c r="A1178" s="486">
        <v>9270666</v>
      </c>
      <c r="B1178" s="489" t="s">
        <v>3566</v>
      </c>
      <c r="C1178" s="7" t="s">
        <v>2057</v>
      </c>
      <c r="D1178" s="7">
        <v>10</v>
      </c>
      <c r="E1178" s="8">
        <v>821.76</v>
      </c>
      <c r="F1178" s="200">
        <f>E1178/100*$I$2*Main!$AB$2</f>
        <v>369.79199999999997</v>
      </c>
      <c r="G1178" s="201">
        <f>F1178*Main!$AB$4</f>
        <v>369.79199999999997</v>
      </c>
      <c r="H1178" s="202"/>
      <c r="I1178" s="5"/>
    </row>
    <row r="1179" spans="1:9" s="203" customFormat="1">
      <c r="A1179" s="486">
        <v>9270667</v>
      </c>
      <c r="B1179" s="489" t="s">
        <v>3567</v>
      </c>
      <c r="C1179" s="7" t="s">
        <v>2057</v>
      </c>
      <c r="D1179" s="7">
        <v>10</v>
      </c>
      <c r="E1179" s="8">
        <v>865.31</v>
      </c>
      <c r="F1179" s="200">
        <f>E1179/100*$I$2*Main!$AB$2</f>
        <v>389.3895</v>
      </c>
      <c r="G1179" s="201">
        <f>F1179*Main!$AB$4</f>
        <v>389.3895</v>
      </c>
      <c r="H1179" s="202"/>
      <c r="I1179" s="5"/>
    </row>
    <row r="1180" spans="1:9" s="203" customFormat="1">
      <c r="A1180" s="486">
        <v>9270668</v>
      </c>
      <c r="B1180" s="489" t="s">
        <v>3568</v>
      </c>
      <c r="C1180" s="7" t="s">
        <v>2057</v>
      </c>
      <c r="D1180" s="7">
        <v>10</v>
      </c>
      <c r="E1180" s="8">
        <v>908.85</v>
      </c>
      <c r="F1180" s="200">
        <f>E1180/100*$I$2*Main!$AB$2</f>
        <v>408.98250000000002</v>
      </c>
      <c r="G1180" s="201">
        <f>F1180*Main!$AB$4</f>
        <v>408.98250000000002</v>
      </c>
      <c r="H1180" s="202"/>
      <c r="I1180" s="5"/>
    </row>
    <row r="1181" spans="1:9" s="203" customFormat="1">
      <c r="A1181" s="486">
        <v>9270670</v>
      </c>
      <c r="B1181" s="489" t="s">
        <v>3569</v>
      </c>
      <c r="C1181" s="7" t="s">
        <v>2057</v>
      </c>
      <c r="D1181" s="7">
        <v>10</v>
      </c>
      <c r="E1181" s="8">
        <v>995.9</v>
      </c>
      <c r="F1181" s="200">
        <f>E1181/100*$I$2*Main!$AB$2</f>
        <v>448.15499999999997</v>
      </c>
      <c r="G1181" s="201">
        <f>F1181*Main!$AB$4</f>
        <v>448.15499999999997</v>
      </c>
      <c r="H1181" s="202"/>
      <c r="I1181" s="5"/>
    </row>
    <row r="1182" spans="1:9" s="203" customFormat="1">
      <c r="A1182" s="486">
        <v>9270672</v>
      </c>
      <c r="B1182" s="489" t="s">
        <v>3570</v>
      </c>
      <c r="C1182" s="7" t="s">
        <v>2057</v>
      </c>
      <c r="D1182" s="7">
        <v>10</v>
      </c>
      <c r="E1182" s="8">
        <v>1731.74</v>
      </c>
      <c r="F1182" s="200">
        <f>E1182/100*$I$2*Main!$AB$2</f>
        <v>779.28300000000002</v>
      </c>
      <c r="G1182" s="201">
        <f>F1182*Main!$AB$4</f>
        <v>779.28300000000002</v>
      </c>
      <c r="H1182" s="202"/>
      <c r="I1182" s="5"/>
    </row>
    <row r="1183" spans="1:9" s="203" customFormat="1">
      <c r="A1183" s="486">
        <v>9270673</v>
      </c>
      <c r="B1183" s="489" t="s">
        <v>3571</v>
      </c>
      <c r="C1183" s="7" t="s">
        <v>2057</v>
      </c>
      <c r="D1183" s="7">
        <v>10</v>
      </c>
      <c r="E1183" s="8">
        <v>1818.82</v>
      </c>
      <c r="F1183" s="200">
        <f>E1183/100*$I$2*Main!$AB$2</f>
        <v>818.46899999999994</v>
      </c>
      <c r="G1183" s="201">
        <f>F1183*Main!$AB$4</f>
        <v>818.46899999999994</v>
      </c>
      <c r="H1183" s="202"/>
      <c r="I1183" s="5"/>
    </row>
    <row r="1184" spans="1:9" s="203" customFormat="1">
      <c r="A1184" s="486">
        <v>9270674</v>
      </c>
      <c r="B1184" s="489" t="s">
        <v>3572</v>
      </c>
      <c r="C1184" s="7" t="s">
        <v>2057</v>
      </c>
      <c r="D1184" s="7">
        <v>10</v>
      </c>
      <c r="E1184" s="8">
        <v>1905.87</v>
      </c>
      <c r="F1184" s="200">
        <f>E1184/100*$I$2*Main!$AB$2</f>
        <v>857.64149999999995</v>
      </c>
      <c r="G1184" s="201">
        <f>F1184*Main!$AB$4</f>
        <v>857.64149999999995</v>
      </c>
      <c r="H1184" s="202"/>
      <c r="I1184" s="5"/>
    </row>
    <row r="1185" spans="1:9" s="203" customFormat="1">
      <c r="A1185" s="486">
        <v>9270675</v>
      </c>
      <c r="B1185" s="489" t="s">
        <v>3573</v>
      </c>
      <c r="C1185" s="7" t="s">
        <v>2057</v>
      </c>
      <c r="D1185" s="7">
        <v>10</v>
      </c>
      <c r="E1185" s="8">
        <v>2080.0600000000004</v>
      </c>
      <c r="F1185" s="200">
        <f>E1185/100*$I$2*Main!$AB$2</f>
        <v>936.02700000000016</v>
      </c>
      <c r="G1185" s="201">
        <f>F1185*Main!$AB$4</f>
        <v>936.02700000000016</v>
      </c>
      <c r="H1185" s="202"/>
      <c r="I1185" s="5"/>
    </row>
    <row r="1186" spans="1:9" s="203" customFormat="1">
      <c r="A1186" s="486">
        <v>9257305</v>
      </c>
      <c r="B1186" s="489" t="s">
        <v>3587</v>
      </c>
      <c r="C1186" s="7"/>
      <c r="D1186" s="7">
        <v>1</v>
      </c>
      <c r="E1186" s="8">
        <v>10544.99</v>
      </c>
      <c r="F1186" s="200">
        <f>E1186/100*$I$2*Main!$AB$2</f>
        <v>4745.2455</v>
      </c>
      <c r="G1186" s="201">
        <f>F1186*Main!$AB$4</f>
        <v>4745.2455</v>
      </c>
      <c r="H1186" s="202"/>
      <c r="I1186" s="5"/>
    </row>
    <row r="1187" spans="1:9" s="203" customFormat="1">
      <c r="A1187" s="486">
        <v>9257306</v>
      </c>
      <c r="B1187" s="489" t="s">
        <v>3588</v>
      </c>
      <c r="C1187" s="7"/>
      <c r="D1187" s="7">
        <v>1</v>
      </c>
      <c r="E1187" s="8">
        <v>16851.929999999997</v>
      </c>
      <c r="F1187" s="200">
        <f>E1187/100*$I$2*Main!$AB$2</f>
        <v>7583.3684999999978</v>
      </c>
      <c r="G1187" s="201">
        <f>F1187*Main!$AB$4</f>
        <v>7583.3684999999978</v>
      </c>
      <c r="H1187" s="202"/>
      <c r="I1187" s="5"/>
    </row>
    <row r="1188" spans="1:9" s="203" customFormat="1">
      <c r="A1188" s="486">
        <v>9257307</v>
      </c>
      <c r="B1188" s="489" t="s">
        <v>3589</v>
      </c>
      <c r="C1188" s="7"/>
      <c r="D1188" s="7">
        <v>1</v>
      </c>
      <c r="E1188" s="8">
        <v>20317.359999999997</v>
      </c>
      <c r="F1188" s="200">
        <f>E1188/100*$I$2*Main!$AB$2</f>
        <v>9142.8119999999981</v>
      </c>
      <c r="G1188" s="201">
        <f>F1188*Main!$AB$4</f>
        <v>9142.8119999999981</v>
      </c>
      <c r="H1188" s="202"/>
      <c r="I1188" s="5"/>
    </row>
    <row r="1189" spans="1:9" s="203" customFormat="1">
      <c r="A1189" s="486">
        <v>9257308</v>
      </c>
      <c r="B1189" s="489" t="s">
        <v>3590</v>
      </c>
      <c r="C1189" s="7"/>
      <c r="D1189" s="7">
        <v>1</v>
      </c>
      <c r="E1189" s="8">
        <v>22619.429999999997</v>
      </c>
      <c r="F1189" s="200">
        <f>E1189/100*$I$2*Main!$AB$2</f>
        <v>10178.743499999999</v>
      </c>
      <c r="G1189" s="201">
        <f>F1189*Main!$AB$4</f>
        <v>10178.743499999999</v>
      </c>
      <c r="H1189" s="202"/>
      <c r="I1189" s="5"/>
    </row>
    <row r="1190" spans="1:9" s="203" customFormat="1">
      <c r="A1190" s="486">
        <v>9257678</v>
      </c>
      <c r="B1190" s="489" t="s">
        <v>3603</v>
      </c>
      <c r="C1190" s="7"/>
      <c r="D1190" s="7">
        <v>20</v>
      </c>
      <c r="E1190" s="8">
        <v>322.44</v>
      </c>
      <c r="F1190" s="200">
        <f>E1190/100*$I$2*Main!$AB$2</f>
        <v>145.09800000000001</v>
      </c>
      <c r="G1190" s="201">
        <f>F1190*Main!$AB$4</f>
        <v>145.09800000000001</v>
      </c>
      <c r="H1190" s="202"/>
      <c r="I1190" s="5"/>
    </row>
    <row r="1191" spans="1:9" s="203" customFormat="1">
      <c r="A1191" s="486">
        <v>9257679</v>
      </c>
      <c r="B1191" s="489" t="s">
        <v>3604</v>
      </c>
      <c r="C1191" s="7"/>
      <c r="D1191" s="7">
        <v>20</v>
      </c>
      <c r="E1191" s="8">
        <v>322.44</v>
      </c>
      <c r="F1191" s="200">
        <f>E1191/100*$I$2*Main!$AB$2</f>
        <v>145.09800000000001</v>
      </c>
      <c r="G1191" s="201">
        <f>F1191*Main!$AB$4</f>
        <v>145.09800000000001</v>
      </c>
      <c r="H1191" s="202"/>
      <c r="I1191" s="5"/>
    </row>
    <row r="1192" spans="1:9" s="203" customFormat="1">
      <c r="A1192" s="486">
        <v>9257680</v>
      </c>
      <c r="B1192" s="489" t="s">
        <v>3605</v>
      </c>
      <c r="C1192" s="7"/>
      <c r="D1192" s="7">
        <v>20</v>
      </c>
      <c r="E1192" s="8">
        <v>425.07</v>
      </c>
      <c r="F1192" s="200">
        <f>E1192/100*$I$2*Main!$AB$2</f>
        <v>191.28149999999999</v>
      </c>
      <c r="G1192" s="201">
        <f>F1192*Main!$AB$4</f>
        <v>191.28149999999999</v>
      </c>
      <c r="H1192" s="202"/>
      <c r="I1192" s="5"/>
    </row>
    <row r="1193" spans="1:9" s="203" customFormat="1">
      <c r="A1193" s="486">
        <v>9257681</v>
      </c>
      <c r="B1193" s="489" t="s">
        <v>3606</v>
      </c>
      <c r="C1193" s="7"/>
      <c r="D1193" s="7">
        <v>20</v>
      </c>
      <c r="E1193" s="8">
        <v>425.07</v>
      </c>
      <c r="F1193" s="200">
        <f>E1193/100*$I$2*Main!$AB$2</f>
        <v>191.28149999999999</v>
      </c>
      <c r="G1193" s="201">
        <f>F1193*Main!$AB$4</f>
        <v>191.28149999999999</v>
      </c>
      <c r="H1193" s="202"/>
      <c r="I1193" s="5"/>
    </row>
    <row r="1194" spans="1:9" s="203" customFormat="1">
      <c r="A1194" s="486">
        <v>9257682</v>
      </c>
      <c r="B1194" s="489" t="s">
        <v>3607</v>
      </c>
      <c r="C1194" s="7"/>
      <c r="D1194" s="7">
        <v>20</v>
      </c>
      <c r="E1194" s="8">
        <v>556.95000000000005</v>
      </c>
      <c r="F1194" s="200">
        <f>E1194/100*$I$2*Main!$AB$2</f>
        <v>250.62750000000003</v>
      </c>
      <c r="G1194" s="201">
        <f>F1194*Main!$AB$4</f>
        <v>250.62750000000003</v>
      </c>
      <c r="H1194" s="202"/>
      <c r="I1194" s="5"/>
    </row>
    <row r="1195" spans="1:9" s="203" customFormat="1">
      <c r="A1195" s="486">
        <v>9257683</v>
      </c>
      <c r="B1195" s="489" t="s">
        <v>3608</v>
      </c>
      <c r="C1195" s="7"/>
      <c r="D1195" s="7">
        <v>20</v>
      </c>
      <c r="E1195" s="8">
        <v>556.95000000000005</v>
      </c>
      <c r="F1195" s="200">
        <f>E1195/100*$I$2*Main!$AB$2</f>
        <v>250.62750000000003</v>
      </c>
      <c r="G1195" s="201">
        <f>F1195*Main!$AB$4</f>
        <v>250.62750000000003</v>
      </c>
      <c r="H1195" s="202"/>
      <c r="I1195" s="5"/>
    </row>
    <row r="1196" spans="1:9" s="203" customFormat="1">
      <c r="A1196" s="486">
        <v>9257684</v>
      </c>
      <c r="B1196" s="489" t="s">
        <v>3609</v>
      </c>
      <c r="C1196" s="7"/>
      <c r="D1196" s="7">
        <v>20</v>
      </c>
      <c r="E1196" s="8">
        <v>768</v>
      </c>
      <c r="F1196" s="200">
        <f>E1196/100*$I$2*Main!$AB$2</f>
        <v>345.59999999999997</v>
      </c>
      <c r="G1196" s="201">
        <f>F1196*Main!$AB$4</f>
        <v>345.59999999999997</v>
      </c>
      <c r="H1196" s="202"/>
      <c r="I1196" s="5"/>
    </row>
    <row r="1197" spans="1:9" s="203" customFormat="1">
      <c r="A1197" s="486">
        <v>9257685</v>
      </c>
      <c r="B1197" s="489" t="s">
        <v>3610</v>
      </c>
      <c r="C1197" s="7"/>
      <c r="D1197" s="7">
        <v>20</v>
      </c>
      <c r="E1197" s="8">
        <v>768</v>
      </c>
      <c r="F1197" s="200">
        <f>E1197/100*$I$2*Main!$AB$2</f>
        <v>345.59999999999997</v>
      </c>
      <c r="G1197" s="201">
        <f>F1197*Main!$AB$4</f>
        <v>345.59999999999997</v>
      </c>
      <c r="H1197" s="202"/>
      <c r="I1197" s="5"/>
    </row>
    <row r="1198" spans="1:9" s="203" customFormat="1">
      <c r="A1198" s="486">
        <v>9257273</v>
      </c>
      <c r="B1198" s="489" t="s">
        <v>3622</v>
      </c>
      <c r="C1198" s="7"/>
      <c r="D1198" s="7">
        <v>1</v>
      </c>
      <c r="E1198" s="8">
        <v>11859.54</v>
      </c>
      <c r="F1198" s="200">
        <f>E1198/100*$I$2*Main!$AB$2</f>
        <v>5336.7930000000006</v>
      </c>
      <c r="G1198" s="201">
        <f>F1198*Main!$AB$4</f>
        <v>5336.7930000000006</v>
      </c>
      <c r="H1198" s="202"/>
      <c r="I1198" s="5"/>
    </row>
    <row r="1199" spans="1:9" s="203" customFormat="1">
      <c r="A1199" s="486">
        <v>9257274</v>
      </c>
      <c r="B1199" s="489" t="s">
        <v>3623</v>
      </c>
      <c r="C1199" s="7"/>
      <c r="D1199" s="7">
        <v>1</v>
      </c>
      <c r="E1199" s="8">
        <v>14187.1</v>
      </c>
      <c r="F1199" s="200">
        <f>E1199/100*$I$2*Main!$AB$2</f>
        <v>6384.1950000000006</v>
      </c>
      <c r="G1199" s="201">
        <f>F1199*Main!$AB$4</f>
        <v>6384.1950000000006</v>
      </c>
      <c r="H1199" s="202"/>
      <c r="I1199" s="5"/>
    </row>
    <row r="1200" spans="1:9" s="203" customFormat="1">
      <c r="A1200" s="486">
        <v>9257275</v>
      </c>
      <c r="B1200" s="489" t="s">
        <v>3624</v>
      </c>
      <c r="C1200" s="7"/>
      <c r="D1200" s="7">
        <v>1</v>
      </c>
      <c r="E1200" s="8">
        <v>17733.87</v>
      </c>
      <c r="F1200" s="200">
        <f>E1200/100*$I$2*Main!$AB$2</f>
        <v>7980.2414999999992</v>
      </c>
      <c r="G1200" s="201">
        <f>F1200*Main!$AB$4</f>
        <v>7980.2414999999992</v>
      </c>
      <c r="H1200" s="202"/>
      <c r="I1200" s="5"/>
    </row>
    <row r="1201" spans="1:9" s="203" customFormat="1">
      <c r="A1201" s="486">
        <v>9257615</v>
      </c>
      <c r="B1201" s="489" t="s">
        <v>3631</v>
      </c>
      <c r="C1201" s="7"/>
      <c r="D1201" s="7">
        <v>1</v>
      </c>
      <c r="E1201" s="8">
        <v>573.28</v>
      </c>
      <c r="F1201" s="200">
        <f>E1201/100*$I$2*Main!$AB$2</f>
        <v>257.976</v>
      </c>
      <c r="G1201" s="201">
        <f>F1201*Main!$AB$4</f>
        <v>257.976</v>
      </c>
      <c r="H1201" s="202"/>
      <c r="I1201" s="5"/>
    </row>
    <row r="1202" spans="1:9" s="203" customFormat="1">
      <c r="A1202" s="486">
        <v>9257616</v>
      </c>
      <c r="B1202" s="489" t="s">
        <v>3632</v>
      </c>
      <c r="C1202" s="7"/>
      <c r="D1202" s="7">
        <v>1</v>
      </c>
      <c r="E1202" s="8">
        <v>726.75</v>
      </c>
      <c r="F1202" s="200">
        <f>E1202/100*$I$2*Main!$AB$2</f>
        <v>327.03750000000002</v>
      </c>
      <c r="G1202" s="201">
        <f>F1202*Main!$AB$4</f>
        <v>327.03750000000002</v>
      </c>
      <c r="H1202" s="202"/>
      <c r="I1202" s="5"/>
    </row>
    <row r="1203" spans="1:9" s="203" customFormat="1">
      <c r="A1203" s="486">
        <v>9257617</v>
      </c>
      <c r="B1203" s="489" t="s">
        <v>3633</v>
      </c>
      <c r="C1203" s="7"/>
      <c r="D1203" s="7">
        <v>1</v>
      </c>
      <c r="E1203" s="8">
        <v>1015.43</v>
      </c>
      <c r="F1203" s="200">
        <f>E1203/100*$I$2*Main!$AB$2</f>
        <v>456.94349999999997</v>
      </c>
      <c r="G1203" s="201">
        <f>F1203*Main!$AB$4</f>
        <v>456.94349999999997</v>
      </c>
      <c r="H1203" s="202"/>
      <c r="I1203" s="5"/>
    </row>
    <row r="1204" spans="1:9" s="203" customFormat="1">
      <c r="A1204" s="486">
        <v>9257625</v>
      </c>
      <c r="B1204" s="489" t="s">
        <v>3638</v>
      </c>
      <c r="C1204" s="7"/>
      <c r="D1204" s="7">
        <v>1</v>
      </c>
      <c r="E1204" s="8">
        <v>915.56</v>
      </c>
      <c r="F1204" s="200">
        <f>E1204/100*$I$2*Main!$AB$2</f>
        <v>412.00200000000001</v>
      </c>
      <c r="G1204" s="201">
        <f>F1204*Main!$AB$4</f>
        <v>412.00200000000001</v>
      </c>
      <c r="H1204" s="202"/>
      <c r="I1204" s="5"/>
    </row>
    <row r="1205" spans="1:9" s="203" customFormat="1">
      <c r="A1205" s="486">
        <v>9257735</v>
      </c>
      <c r="B1205" s="489" t="s">
        <v>3642</v>
      </c>
      <c r="C1205" s="7"/>
      <c r="D1205" s="7">
        <v>1</v>
      </c>
      <c r="E1205" s="8">
        <v>1048.49</v>
      </c>
      <c r="F1205" s="200">
        <f>E1205/100*$I$2*Main!$AB$2</f>
        <v>471.82049999999998</v>
      </c>
      <c r="G1205" s="201">
        <f>F1205*Main!$AB$4</f>
        <v>471.82049999999998</v>
      </c>
      <c r="H1205" s="202"/>
      <c r="I1205" s="5"/>
    </row>
    <row r="1206" spans="1:9" s="203" customFormat="1">
      <c r="A1206" s="486">
        <v>9255687</v>
      </c>
      <c r="B1206" s="489" t="s">
        <v>3653</v>
      </c>
      <c r="C1206" s="7" t="s">
        <v>2057</v>
      </c>
      <c r="D1206" s="7">
        <v>10</v>
      </c>
      <c r="E1206" s="8">
        <v>3411.57</v>
      </c>
      <c r="F1206" s="200">
        <f>E1206/100*$I$2*Main!$AB$2</f>
        <v>1535.2065000000002</v>
      </c>
      <c r="G1206" s="201">
        <f>F1206*Main!$AB$4</f>
        <v>1535.2065000000002</v>
      </c>
      <c r="H1206" s="202"/>
      <c r="I1206" s="5"/>
    </row>
    <row r="1207" spans="1:9" s="203" customFormat="1">
      <c r="A1207" s="486">
        <v>9255688</v>
      </c>
      <c r="B1207" s="489" t="s">
        <v>3654</v>
      </c>
      <c r="C1207" s="7" t="s">
        <v>2057</v>
      </c>
      <c r="D1207" s="7">
        <v>10</v>
      </c>
      <c r="E1207" s="8">
        <v>3774.11</v>
      </c>
      <c r="F1207" s="200">
        <f>E1207/100*$I$2*Main!$AB$2</f>
        <v>1698.3495</v>
      </c>
      <c r="G1207" s="201">
        <f>F1207*Main!$AB$4</f>
        <v>1698.3495</v>
      </c>
      <c r="H1207" s="202"/>
      <c r="I1207" s="5"/>
    </row>
    <row r="1208" spans="1:9" s="203" customFormat="1">
      <c r="A1208" s="486">
        <v>9255689</v>
      </c>
      <c r="B1208" s="489" t="s">
        <v>3655</v>
      </c>
      <c r="C1208" s="7" t="s">
        <v>2057</v>
      </c>
      <c r="D1208" s="7">
        <v>10</v>
      </c>
      <c r="E1208" s="8">
        <v>3955.36</v>
      </c>
      <c r="F1208" s="200">
        <f>E1208/100*$I$2*Main!$AB$2</f>
        <v>1779.912</v>
      </c>
      <c r="G1208" s="201">
        <f>F1208*Main!$AB$4</f>
        <v>1779.912</v>
      </c>
      <c r="H1208" s="202"/>
      <c r="I1208" s="5"/>
    </row>
    <row r="1209" spans="1:9" s="203" customFormat="1">
      <c r="A1209" s="486">
        <v>9255690</v>
      </c>
      <c r="B1209" s="489" t="s">
        <v>3656</v>
      </c>
      <c r="C1209" s="7" t="s">
        <v>2057</v>
      </c>
      <c r="D1209" s="7">
        <v>10</v>
      </c>
      <c r="E1209" s="8">
        <v>4136.6000000000004</v>
      </c>
      <c r="F1209" s="200">
        <f>E1209/100*$I$2*Main!$AB$2</f>
        <v>1861.4700000000003</v>
      </c>
      <c r="G1209" s="201">
        <f>F1209*Main!$AB$4</f>
        <v>1861.4700000000003</v>
      </c>
      <c r="H1209" s="202"/>
      <c r="I1209" s="5"/>
    </row>
    <row r="1210" spans="1:9" s="203" customFormat="1">
      <c r="A1210" s="486">
        <v>9255691</v>
      </c>
      <c r="B1210" s="489" t="s">
        <v>3657</v>
      </c>
      <c r="C1210" s="7"/>
      <c r="D1210" s="7">
        <v>10</v>
      </c>
      <c r="E1210" s="8">
        <v>4499.1000000000004</v>
      </c>
      <c r="F1210" s="200">
        <f>E1210/100*$I$2*Main!$AB$2</f>
        <v>2024.5950000000003</v>
      </c>
      <c r="G1210" s="201">
        <f>F1210*Main!$AB$4</f>
        <v>2024.5950000000003</v>
      </c>
      <c r="H1210" s="202"/>
      <c r="I1210" s="5"/>
    </row>
    <row r="1211" spans="1:9" s="203" customFormat="1">
      <c r="A1211" s="486">
        <v>9255692</v>
      </c>
      <c r="B1211" s="489" t="s">
        <v>3658</v>
      </c>
      <c r="C1211" s="7" t="s">
        <v>2057</v>
      </c>
      <c r="D1211" s="7">
        <v>10</v>
      </c>
      <c r="E1211" s="8">
        <v>5224.1400000000003</v>
      </c>
      <c r="F1211" s="200">
        <f>E1211/100*$I$2*Main!$AB$2</f>
        <v>2350.8630000000003</v>
      </c>
      <c r="G1211" s="201">
        <f>F1211*Main!$AB$4</f>
        <v>2350.8630000000003</v>
      </c>
      <c r="H1211" s="202"/>
      <c r="I1211" s="5"/>
    </row>
    <row r="1212" spans="1:9" s="203" customFormat="1">
      <c r="A1212" s="486">
        <v>9255693</v>
      </c>
      <c r="B1212" s="489" t="s">
        <v>3659</v>
      </c>
      <c r="C1212" s="7"/>
      <c r="D1212" s="7">
        <v>10</v>
      </c>
      <c r="E1212" s="8">
        <v>5586.6500000000005</v>
      </c>
      <c r="F1212" s="200">
        <f>E1212/100*$I$2*Main!$AB$2</f>
        <v>2513.9925000000003</v>
      </c>
      <c r="G1212" s="201">
        <f>F1212*Main!$AB$4</f>
        <v>2513.9925000000003</v>
      </c>
      <c r="H1212" s="202"/>
      <c r="I1212" s="5"/>
    </row>
    <row r="1213" spans="1:9" s="203" customFormat="1">
      <c r="A1213" s="486">
        <v>9255694</v>
      </c>
      <c r="B1213" s="489" t="s">
        <v>3660</v>
      </c>
      <c r="C1213" s="7" t="s">
        <v>2057</v>
      </c>
      <c r="D1213" s="7">
        <v>10</v>
      </c>
      <c r="E1213" s="8">
        <v>5949.1500000000005</v>
      </c>
      <c r="F1213" s="200">
        <f>E1213/100*$I$2*Main!$AB$2</f>
        <v>2677.1175000000003</v>
      </c>
      <c r="G1213" s="201">
        <f>F1213*Main!$AB$4</f>
        <v>2677.1175000000003</v>
      </c>
      <c r="H1213" s="202"/>
      <c r="I1213" s="5"/>
    </row>
    <row r="1214" spans="1:9" s="203" customFormat="1">
      <c r="A1214" s="486">
        <v>9255695</v>
      </c>
      <c r="B1214" s="489" t="s">
        <v>3661</v>
      </c>
      <c r="C1214" s="7" t="s">
        <v>2057</v>
      </c>
      <c r="D1214" s="7">
        <v>10</v>
      </c>
      <c r="E1214" s="8">
        <v>6674.22</v>
      </c>
      <c r="F1214" s="200">
        <f>E1214/100*$I$2*Main!$AB$2</f>
        <v>3003.3989999999999</v>
      </c>
      <c r="G1214" s="201">
        <f>F1214*Main!$AB$4</f>
        <v>3003.3989999999999</v>
      </c>
      <c r="H1214" s="202"/>
      <c r="I1214" s="5"/>
    </row>
    <row r="1215" spans="1:9" s="203" customFormat="1">
      <c r="A1215" s="486">
        <v>9257377</v>
      </c>
      <c r="B1215" s="489" t="s">
        <v>3680</v>
      </c>
      <c r="C1215" s="7" t="s">
        <v>2057</v>
      </c>
      <c r="D1215" s="7">
        <v>10</v>
      </c>
      <c r="E1215" s="8">
        <v>3411.57</v>
      </c>
      <c r="F1215" s="200">
        <f>E1215/100*$I$2*Main!$AB$2</f>
        <v>1535.2065000000002</v>
      </c>
      <c r="G1215" s="201">
        <f>F1215*Main!$AB$4</f>
        <v>1535.2065000000002</v>
      </c>
      <c r="H1215" s="202"/>
      <c r="I1215" s="5"/>
    </row>
    <row r="1216" spans="1:9" s="203" customFormat="1">
      <c r="A1216" s="486">
        <v>9257378</v>
      </c>
      <c r="B1216" s="489" t="s">
        <v>3681</v>
      </c>
      <c r="C1216" s="7" t="s">
        <v>2057</v>
      </c>
      <c r="D1216" s="7">
        <v>10</v>
      </c>
      <c r="E1216" s="8">
        <v>3774.11</v>
      </c>
      <c r="F1216" s="200">
        <f>E1216/100*$I$2*Main!$AB$2</f>
        <v>1698.3495</v>
      </c>
      <c r="G1216" s="201">
        <f>F1216*Main!$AB$4</f>
        <v>1698.3495</v>
      </c>
      <c r="H1216" s="202"/>
      <c r="I1216" s="5"/>
    </row>
    <row r="1217" spans="1:9" s="203" customFormat="1">
      <c r="A1217" s="486">
        <v>9257379</v>
      </c>
      <c r="B1217" s="489" t="s">
        <v>3682</v>
      </c>
      <c r="C1217" s="7" t="s">
        <v>2057</v>
      </c>
      <c r="D1217" s="7">
        <v>10</v>
      </c>
      <c r="E1217" s="8">
        <v>3955.36</v>
      </c>
      <c r="F1217" s="200">
        <f>E1217/100*$I$2*Main!$AB$2</f>
        <v>1779.912</v>
      </c>
      <c r="G1217" s="201">
        <f>F1217*Main!$AB$4</f>
        <v>1779.912</v>
      </c>
      <c r="H1217" s="202"/>
      <c r="I1217" s="5"/>
    </row>
    <row r="1218" spans="1:9" s="203" customFormat="1">
      <c r="A1218" s="486">
        <v>9257380</v>
      </c>
      <c r="B1218" s="489" t="s">
        <v>3683</v>
      </c>
      <c r="C1218" s="7" t="s">
        <v>2057</v>
      </c>
      <c r="D1218" s="7">
        <v>10</v>
      </c>
      <c r="E1218" s="8">
        <v>4136.6000000000004</v>
      </c>
      <c r="F1218" s="200">
        <f>E1218/100*$I$2*Main!$AB$2</f>
        <v>1861.4700000000003</v>
      </c>
      <c r="G1218" s="201">
        <f>F1218*Main!$AB$4</f>
        <v>1861.4700000000003</v>
      </c>
      <c r="H1218" s="202"/>
      <c r="I1218" s="5"/>
    </row>
    <row r="1219" spans="1:9" s="203" customFormat="1">
      <c r="A1219" s="486">
        <v>9257381</v>
      </c>
      <c r="B1219" s="489" t="s">
        <v>3684</v>
      </c>
      <c r="C1219" s="7" t="s">
        <v>2057</v>
      </c>
      <c r="D1219" s="7">
        <v>10</v>
      </c>
      <c r="E1219" s="8">
        <v>4499.1000000000004</v>
      </c>
      <c r="F1219" s="200">
        <f>E1219/100*$I$2*Main!$AB$2</f>
        <v>2024.5950000000003</v>
      </c>
      <c r="G1219" s="201">
        <f>F1219*Main!$AB$4</f>
        <v>2024.5950000000003</v>
      </c>
      <c r="H1219" s="202"/>
      <c r="I1219" s="5"/>
    </row>
    <row r="1220" spans="1:9" s="203" customFormat="1">
      <c r="A1220" s="486">
        <v>9257382</v>
      </c>
      <c r="B1220" s="489" t="s">
        <v>3685</v>
      </c>
      <c r="C1220" s="7" t="s">
        <v>2057</v>
      </c>
      <c r="D1220" s="7">
        <v>10</v>
      </c>
      <c r="E1220" s="8">
        <v>5224.1400000000003</v>
      </c>
      <c r="F1220" s="200">
        <f>E1220/100*$I$2*Main!$AB$2</f>
        <v>2350.8630000000003</v>
      </c>
      <c r="G1220" s="201">
        <f>F1220*Main!$AB$4</f>
        <v>2350.8630000000003</v>
      </c>
      <c r="H1220" s="202"/>
      <c r="I1220" s="5"/>
    </row>
    <row r="1221" spans="1:9" s="203" customFormat="1">
      <c r="A1221" s="486">
        <v>9257383</v>
      </c>
      <c r="B1221" s="489" t="s">
        <v>3686</v>
      </c>
      <c r="C1221" s="7" t="s">
        <v>2057</v>
      </c>
      <c r="D1221" s="7">
        <v>10</v>
      </c>
      <c r="E1221" s="8">
        <v>5586.6500000000005</v>
      </c>
      <c r="F1221" s="200">
        <f>E1221/100*$I$2*Main!$AB$2</f>
        <v>2513.9925000000003</v>
      </c>
      <c r="G1221" s="201">
        <f>F1221*Main!$AB$4</f>
        <v>2513.9925000000003</v>
      </c>
      <c r="H1221" s="202"/>
      <c r="I1221" s="5"/>
    </row>
    <row r="1222" spans="1:9" s="203" customFormat="1">
      <c r="A1222" s="486">
        <v>9257384</v>
      </c>
      <c r="B1222" s="489" t="s">
        <v>3687</v>
      </c>
      <c r="C1222" s="7" t="s">
        <v>2057</v>
      </c>
      <c r="D1222" s="7">
        <v>10</v>
      </c>
      <c r="E1222" s="8">
        <v>5949.1500000000005</v>
      </c>
      <c r="F1222" s="200">
        <f>E1222/100*$I$2*Main!$AB$2</f>
        <v>2677.1175000000003</v>
      </c>
      <c r="G1222" s="201">
        <f>F1222*Main!$AB$4</f>
        <v>2677.1175000000003</v>
      </c>
      <c r="H1222" s="202"/>
      <c r="I1222" s="5"/>
    </row>
    <row r="1223" spans="1:9" s="203" customFormat="1">
      <c r="A1223" s="486">
        <v>9257385</v>
      </c>
      <c r="B1223" s="489" t="s">
        <v>3688</v>
      </c>
      <c r="C1223" s="7" t="s">
        <v>2057</v>
      </c>
      <c r="D1223" s="7">
        <v>10</v>
      </c>
      <c r="E1223" s="8">
        <v>6674.22</v>
      </c>
      <c r="F1223" s="200">
        <f>E1223/100*$I$2*Main!$AB$2</f>
        <v>3003.3989999999999</v>
      </c>
      <c r="G1223" s="201">
        <f>F1223*Main!$AB$4</f>
        <v>3003.3989999999999</v>
      </c>
      <c r="H1223" s="202"/>
      <c r="I1223" s="5"/>
    </row>
    <row r="1224" spans="1:9" s="203" customFormat="1">
      <c r="A1224" s="486">
        <v>9255714</v>
      </c>
      <c r="B1224" s="489" t="s">
        <v>3707</v>
      </c>
      <c r="C1224" s="7" t="s">
        <v>2057</v>
      </c>
      <c r="D1224" s="7">
        <v>10</v>
      </c>
      <c r="E1224" s="8">
        <v>4076.76</v>
      </c>
      <c r="F1224" s="200">
        <f>E1224/100*$I$2*Main!$AB$2</f>
        <v>1834.5420000000001</v>
      </c>
      <c r="G1224" s="201">
        <f>F1224*Main!$AB$4</f>
        <v>1834.5420000000001</v>
      </c>
      <c r="H1224" s="202"/>
      <c r="I1224" s="5"/>
    </row>
    <row r="1225" spans="1:9" s="203" customFormat="1">
      <c r="A1225" s="486">
        <v>9255715</v>
      </c>
      <c r="B1225" s="489" t="s">
        <v>3708</v>
      </c>
      <c r="C1225" s="7" t="s">
        <v>2057</v>
      </c>
      <c r="D1225" s="7">
        <v>10</v>
      </c>
      <c r="E1225" s="8">
        <v>4562.46</v>
      </c>
      <c r="F1225" s="200">
        <f>E1225/100*$I$2*Main!$AB$2</f>
        <v>2053.107</v>
      </c>
      <c r="G1225" s="201">
        <f>F1225*Main!$AB$4</f>
        <v>2053.107</v>
      </c>
      <c r="H1225" s="202"/>
      <c r="I1225" s="5"/>
    </row>
    <row r="1226" spans="1:9" s="203" customFormat="1">
      <c r="A1226" s="486">
        <v>9255716</v>
      </c>
      <c r="B1226" s="489" t="s">
        <v>3709</v>
      </c>
      <c r="C1226" s="7" t="s">
        <v>2057</v>
      </c>
      <c r="D1226" s="7">
        <v>10</v>
      </c>
      <c r="E1226" s="8">
        <v>4805.3100000000004</v>
      </c>
      <c r="F1226" s="200">
        <f>E1226/100*$I$2*Main!$AB$2</f>
        <v>2162.3895000000002</v>
      </c>
      <c r="G1226" s="201">
        <f>F1226*Main!$AB$4</f>
        <v>2162.3895000000002</v>
      </c>
      <c r="H1226" s="202"/>
      <c r="I1226" s="5"/>
    </row>
    <row r="1227" spans="1:9" s="203" customFormat="1">
      <c r="A1227" s="486">
        <v>9255717</v>
      </c>
      <c r="B1227" s="489" t="s">
        <v>3710</v>
      </c>
      <c r="C1227" s="7" t="s">
        <v>2057</v>
      </c>
      <c r="D1227" s="7">
        <v>10</v>
      </c>
      <c r="E1227" s="8">
        <v>5048.1900000000005</v>
      </c>
      <c r="F1227" s="200">
        <f>E1227/100*$I$2*Main!$AB$2</f>
        <v>2271.6855</v>
      </c>
      <c r="G1227" s="201">
        <f>F1227*Main!$AB$4</f>
        <v>2271.6855</v>
      </c>
      <c r="H1227" s="202"/>
      <c r="I1227" s="5"/>
    </row>
    <row r="1228" spans="1:9" s="203" customFormat="1">
      <c r="A1228" s="486">
        <v>9255718</v>
      </c>
      <c r="B1228" s="489" t="s">
        <v>3711</v>
      </c>
      <c r="C1228" s="7" t="s">
        <v>2057</v>
      </c>
      <c r="D1228" s="7">
        <v>10</v>
      </c>
      <c r="E1228" s="8">
        <v>5533.89</v>
      </c>
      <c r="F1228" s="200">
        <f>E1228/100*$I$2*Main!$AB$2</f>
        <v>2490.2505000000001</v>
      </c>
      <c r="G1228" s="201">
        <f>F1228*Main!$AB$4</f>
        <v>2490.2505000000001</v>
      </c>
      <c r="H1228" s="202"/>
      <c r="I1228" s="5"/>
    </row>
    <row r="1229" spans="1:9" s="203" customFormat="1">
      <c r="A1229" s="486">
        <v>9255719</v>
      </c>
      <c r="B1229" s="489" t="s">
        <v>3712</v>
      </c>
      <c r="C1229" s="7" t="s">
        <v>2057</v>
      </c>
      <c r="D1229" s="7">
        <v>10</v>
      </c>
      <c r="E1229" s="8">
        <v>6505.35</v>
      </c>
      <c r="F1229" s="200">
        <f>E1229/100*$I$2*Main!$AB$2</f>
        <v>2927.4074999999998</v>
      </c>
      <c r="G1229" s="201">
        <f>F1229*Main!$AB$4</f>
        <v>2927.4074999999998</v>
      </c>
      <c r="H1229" s="202"/>
      <c r="I1229" s="5"/>
    </row>
    <row r="1230" spans="1:9" s="203" customFormat="1">
      <c r="A1230" s="486">
        <v>9255720</v>
      </c>
      <c r="B1230" s="489" t="s">
        <v>3713</v>
      </c>
      <c r="C1230" s="7" t="s">
        <v>2057</v>
      </c>
      <c r="D1230" s="7">
        <v>10</v>
      </c>
      <c r="E1230" s="8">
        <v>6991.05</v>
      </c>
      <c r="F1230" s="200">
        <f>E1230/100*$I$2*Main!$AB$2</f>
        <v>3145.9724999999999</v>
      </c>
      <c r="G1230" s="201">
        <f>F1230*Main!$AB$4</f>
        <v>3145.9724999999999</v>
      </c>
      <c r="H1230" s="202"/>
      <c r="I1230" s="5"/>
    </row>
    <row r="1231" spans="1:9" s="203" customFormat="1">
      <c r="A1231" s="486">
        <v>9255721</v>
      </c>
      <c r="B1231" s="489" t="s">
        <v>3714</v>
      </c>
      <c r="C1231" s="7" t="s">
        <v>2057</v>
      </c>
      <c r="D1231" s="7">
        <v>10</v>
      </c>
      <c r="E1231" s="8">
        <v>7476.77</v>
      </c>
      <c r="F1231" s="200">
        <f>E1231/100*$I$2*Main!$AB$2</f>
        <v>3364.5465000000004</v>
      </c>
      <c r="G1231" s="201">
        <f>F1231*Main!$AB$4</f>
        <v>3364.5465000000004</v>
      </c>
      <c r="H1231" s="202"/>
      <c r="I1231" s="5"/>
    </row>
    <row r="1232" spans="1:9" s="203" customFormat="1">
      <c r="A1232" s="486">
        <v>9255722</v>
      </c>
      <c r="B1232" s="489" t="s">
        <v>3715</v>
      </c>
      <c r="C1232" s="7" t="s">
        <v>2057</v>
      </c>
      <c r="D1232" s="7">
        <v>10</v>
      </c>
      <c r="E1232" s="8">
        <v>8448.23</v>
      </c>
      <c r="F1232" s="200">
        <f>E1232/100*$I$2*Main!$AB$2</f>
        <v>3801.7034999999996</v>
      </c>
      <c r="G1232" s="201">
        <f>F1232*Main!$AB$4</f>
        <v>3801.7034999999996</v>
      </c>
      <c r="H1232" s="202"/>
      <c r="I1232" s="5"/>
    </row>
    <row r="1233" spans="1:9" s="203" customFormat="1">
      <c r="A1233" s="486">
        <v>9257404</v>
      </c>
      <c r="B1233" s="489" t="s">
        <v>3734</v>
      </c>
      <c r="C1233" s="7" t="s">
        <v>2057</v>
      </c>
      <c r="D1233" s="7">
        <v>10</v>
      </c>
      <c r="E1233" s="8">
        <v>4076.76</v>
      </c>
      <c r="F1233" s="200">
        <f>E1233/100*$I$2*Main!$AB$2</f>
        <v>1834.5420000000001</v>
      </c>
      <c r="G1233" s="201">
        <f>F1233*Main!$AB$4</f>
        <v>1834.5420000000001</v>
      </c>
      <c r="H1233" s="202"/>
      <c r="I1233" s="5"/>
    </row>
    <row r="1234" spans="1:9" s="203" customFormat="1">
      <c r="A1234" s="486">
        <v>9257405</v>
      </c>
      <c r="B1234" s="489" t="s">
        <v>3735</v>
      </c>
      <c r="C1234" s="7" t="s">
        <v>2057</v>
      </c>
      <c r="D1234" s="7">
        <v>10</v>
      </c>
      <c r="E1234" s="8">
        <v>4562.46</v>
      </c>
      <c r="F1234" s="200">
        <f>E1234/100*$I$2*Main!$AB$2</f>
        <v>2053.107</v>
      </c>
      <c r="G1234" s="201">
        <f>F1234*Main!$AB$4</f>
        <v>2053.107</v>
      </c>
      <c r="H1234" s="202"/>
      <c r="I1234" s="5"/>
    </row>
    <row r="1235" spans="1:9" s="203" customFormat="1">
      <c r="A1235" s="486">
        <v>9257406</v>
      </c>
      <c r="B1235" s="489" t="s">
        <v>3736</v>
      </c>
      <c r="C1235" s="7" t="s">
        <v>2057</v>
      </c>
      <c r="D1235" s="7">
        <v>10</v>
      </c>
      <c r="E1235" s="8">
        <v>4805.3100000000004</v>
      </c>
      <c r="F1235" s="200">
        <f>E1235/100*$I$2*Main!$AB$2</f>
        <v>2162.3895000000002</v>
      </c>
      <c r="G1235" s="201">
        <f>F1235*Main!$AB$4</f>
        <v>2162.3895000000002</v>
      </c>
      <c r="H1235" s="202"/>
      <c r="I1235" s="5"/>
    </row>
    <row r="1236" spans="1:9" s="203" customFormat="1">
      <c r="A1236" s="486">
        <v>9257407</v>
      </c>
      <c r="B1236" s="489" t="s">
        <v>3737</v>
      </c>
      <c r="C1236" s="7" t="s">
        <v>2057</v>
      </c>
      <c r="D1236" s="7">
        <v>10</v>
      </c>
      <c r="E1236" s="8">
        <v>5048.1900000000005</v>
      </c>
      <c r="F1236" s="200">
        <f>E1236/100*$I$2*Main!$AB$2</f>
        <v>2271.6855</v>
      </c>
      <c r="G1236" s="201">
        <f>F1236*Main!$AB$4</f>
        <v>2271.6855</v>
      </c>
      <c r="H1236" s="202"/>
      <c r="I1236" s="5"/>
    </row>
    <row r="1237" spans="1:9" s="203" customFormat="1">
      <c r="A1237" s="486">
        <v>9257408</v>
      </c>
      <c r="B1237" s="489" t="s">
        <v>3738</v>
      </c>
      <c r="C1237" s="7" t="s">
        <v>2057</v>
      </c>
      <c r="D1237" s="7">
        <v>10</v>
      </c>
      <c r="E1237" s="8">
        <v>5533.89</v>
      </c>
      <c r="F1237" s="200">
        <f>E1237/100*$I$2*Main!$AB$2</f>
        <v>2490.2505000000001</v>
      </c>
      <c r="G1237" s="201">
        <f>F1237*Main!$AB$4</f>
        <v>2490.2505000000001</v>
      </c>
      <c r="H1237" s="202"/>
      <c r="I1237" s="5"/>
    </row>
    <row r="1238" spans="1:9" s="203" customFormat="1">
      <c r="A1238" s="486">
        <v>9257409</v>
      </c>
      <c r="B1238" s="489" t="s">
        <v>3739</v>
      </c>
      <c r="C1238" s="7" t="s">
        <v>2057</v>
      </c>
      <c r="D1238" s="7">
        <v>10</v>
      </c>
      <c r="E1238" s="8">
        <v>6505.35</v>
      </c>
      <c r="F1238" s="200">
        <f>E1238/100*$I$2*Main!$AB$2</f>
        <v>2927.4074999999998</v>
      </c>
      <c r="G1238" s="201">
        <f>F1238*Main!$AB$4</f>
        <v>2927.4074999999998</v>
      </c>
      <c r="H1238" s="202"/>
      <c r="I1238" s="5"/>
    </row>
    <row r="1239" spans="1:9" s="203" customFormat="1">
      <c r="A1239" s="486">
        <v>9257410</v>
      </c>
      <c r="B1239" s="489" t="s">
        <v>3740</v>
      </c>
      <c r="C1239" s="7" t="s">
        <v>2057</v>
      </c>
      <c r="D1239" s="7">
        <v>10</v>
      </c>
      <c r="E1239" s="8">
        <v>6991.05</v>
      </c>
      <c r="F1239" s="200">
        <f>E1239/100*$I$2*Main!$AB$2</f>
        <v>3145.9724999999999</v>
      </c>
      <c r="G1239" s="201">
        <f>F1239*Main!$AB$4</f>
        <v>3145.9724999999999</v>
      </c>
      <c r="H1239" s="202"/>
      <c r="I1239" s="5"/>
    </row>
    <row r="1240" spans="1:9" s="203" customFormat="1">
      <c r="A1240" s="486">
        <v>9257411</v>
      </c>
      <c r="B1240" s="489" t="s">
        <v>3741</v>
      </c>
      <c r="C1240" s="7" t="s">
        <v>2057</v>
      </c>
      <c r="D1240" s="7">
        <v>10</v>
      </c>
      <c r="E1240" s="8">
        <v>7476.77</v>
      </c>
      <c r="F1240" s="200">
        <f>E1240/100*$I$2*Main!$AB$2</f>
        <v>3364.5465000000004</v>
      </c>
      <c r="G1240" s="201">
        <f>F1240*Main!$AB$4</f>
        <v>3364.5465000000004</v>
      </c>
      <c r="H1240" s="202"/>
      <c r="I1240" s="5"/>
    </row>
    <row r="1241" spans="1:9" s="203" customFormat="1">
      <c r="A1241" s="486">
        <v>9257412</v>
      </c>
      <c r="B1241" s="489" t="s">
        <v>3742</v>
      </c>
      <c r="C1241" s="7" t="s">
        <v>2057</v>
      </c>
      <c r="D1241" s="7">
        <v>10</v>
      </c>
      <c r="E1241" s="8">
        <v>8448.23</v>
      </c>
      <c r="F1241" s="200">
        <f>E1241/100*$I$2*Main!$AB$2</f>
        <v>3801.7034999999996</v>
      </c>
      <c r="G1241" s="201">
        <f>F1241*Main!$AB$4</f>
        <v>3801.7034999999996</v>
      </c>
      <c r="H1241" s="202"/>
      <c r="I1241" s="5"/>
    </row>
    <row r="1242" spans="1:9" s="203" customFormat="1">
      <c r="A1242" s="486">
        <v>9255741</v>
      </c>
      <c r="B1242" s="489" t="s">
        <v>3761</v>
      </c>
      <c r="C1242" s="7" t="s">
        <v>2057</v>
      </c>
      <c r="D1242" s="7">
        <v>10</v>
      </c>
      <c r="E1242" s="8">
        <v>4920.72</v>
      </c>
      <c r="F1242" s="200">
        <f>E1242/100*$I$2*Main!$AB$2</f>
        <v>2214.3240000000001</v>
      </c>
      <c r="G1242" s="201">
        <f>F1242*Main!$AB$4</f>
        <v>2214.3240000000001</v>
      </c>
      <c r="H1242" s="202"/>
      <c r="I1242" s="5"/>
    </row>
    <row r="1243" spans="1:9" s="203" customFormat="1">
      <c r="A1243" s="486">
        <v>9255742</v>
      </c>
      <c r="B1243" s="489" t="s">
        <v>3762</v>
      </c>
      <c r="C1243" s="7" t="s">
        <v>2057</v>
      </c>
      <c r="D1243" s="7">
        <v>10</v>
      </c>
      <c r="E1243" s="8">
        <v>5638.04</v>
      </c>
      <c r="F1243" s="200">
        <f>E1243/100*$I$2*Main!$AB$2</f>
        <v>2537.1179999999999</v>
      </c>
      <c r="G1243" s="201">
        <f>F1243*Main!$AB$4</f>
        <v>2537.1179999999999</v>
      </c>
      <c r="H1243" s="202"/>
      <c r="I1243" s="5"/>
    </row>
    <row r="1244" spans="1:9" s="203" customFormat="1">
      <c r="A1244" s="486">
        <v>9255743</v>
      </c>
      <c r="B1244" s="489" t="s">
        <v>3763</v>
      </c>
      <c r="C1244" s="7" t="s">
        <v>2057</v>
      </c>
      <c r="D1244" s="7">
        <v>10</v>
      </c>
      <c r="E1244" s="8">
        <v>5996.66</v>
      </c>
      <c r="F1244" s="200">
        <f>E1244/100*$I$2*Main!$AB$2</f>
        <v>2698.4969999999998</v>
      </c>
      <c r="G1244" s="201">
        <f>F1244*Main!$AB$4</f>
        <v>2698.4969999999998</v>
      </c>
      <c r="H1244" s="202"/>
      <c r="I1244" s="5"/>
    </row>
    <row r="1245" spans="1:9" s="203" customFormat="1">
      <c r="A1245" s="486">
        <v>9255744</v>
      </c>
      <c r="B1245" s="489" t="s">
        <v>3764</v>
      </c>
      <c r="C1245" s="7" t="s">
        <v>2057</v>
      </c>
      <c r="D1245" s="7">
        <v>10</v>
      </c>
      <c r="E1245" s="8">
        <v>6355.29</v>
      </c>
      <c r="F1245" s="200">
        <f>E1245/100*$I$2*Main!$AB$2</f>
        <v>2859.8805000000002</v>
      </c>
      <c r="G1245" s="201">
        <f>F1245*Main!$AB$4</f>
        <v>2859.8805000000002</v>
      </c>
      <c r="H1245" s="202"/>
      <c r="I1245" s="5"/>
    </row>
    <row r="1246" spans="1:9" s="203" customFormat="1">
      <c r="A1246" s="486">
        <v>9255745</v>
      </c>
      <c r="B1246" s="489" t="s">
        <v>3765</v>
      </c>
      <c r="C1246" s="7"/>
      <c r="D1246" s="7">
        <v>10</v>
      </c>
      <c r="E1246" s="8">
        <v>7072.58</v>
      </c>
      <c r="F1246" s="200">
        <f>E1246/100*$I$2*Main!$AB$2</f>
        <v>3182.6609999999996</v>
      </c>
      <c r="G1246" s="201">
        <f>F1246*Main!$AB$4</f>
        <v>3182.6609999999996</v>
      </c>
      <c r="H1246" s="202"/>
      <c r="I1246" s="5"/>
    </row>
    <row r="1247" spans="1:9" s="203" customFormat="1">
      <c r="A1247" s="486">
        <v>9255746</v>
      </c>
      <c r="B1247" s="489" t="s">
        <v>3766</v>
      </c>
      <c r="C1247" s="7" t="s">
        <v>2057</v>
      </c>
      <c r="D1247" s="7">
        <v>10</v>
      </c>
      <c r="E1247" s="8">
        <v>8507.14</v>
      </c>
      <c r="F1247" s="200">
        <f>E1247/100*$I$2*Main!$AB$2</f>
        <v>3828.2129999999997</v>
      </c>
      <c r="G1247" s="201">
        <f>F1247*Main!$AB$4</f>
        <v>3828.2129999999997</v>
      </c>
      <c r="H1247" s="202"/>
      <c r="I1247" s="5"/>
    </row>
    <row r="1248" spans="1:9" s="203" customFormat="1">
      <c r="A1248" s="486">
        <v>9255747</v>
      </c>
      <c r="B1248" s="489" t="s">
        <v>3767</v>
      </c>
      <c r="C1248" s="7"/>
      <c r="D1248" s="7">
        <v>10</v>
      </c>
      <c r="E1248" s="8">
        <v>9224.4500000000007</v>
      </c>
      <c r="F1248" s="200">
        <f>E1248/100*$I$2*Main!$AB$2</f>
        <v>4151.0025000000005</v>
      </c>
      <c r="G1248" s="201">
        <f>F1248*Main!$AB$4</f>
        <v>4151.0025000000005</v>
      </c>
      <c r="H1248" s="202"/>
      <c r="I1248" s="5"/>
    </row>
    <row r="1249" spans="1:9" s="203" customFormat="1">
      <c r="A1249" s="486">
        <v>9255748</v>
      </c>
      <c r="B1249" s="489" t="s">
        <v>3768</v>
      </c>
      <c r="C1249" s="7" t="s">
        <v>2057</v>
      </c>
      <c r="D1249" s="7">
        <v>10</v>
      </c>
      <c r="E1249" s="8">
        <v>9941.68</v>
      </c>
      <c r="F1249" s="200">
        <f>E1249/100*$I$2*Main!$AB$2</f>
        <v>4473.7560000000003</v>
      </c>
      <c r="G1249" s="201">
        <f>F1249*Main!$AB$4</f>
        <v>4473.7560000000003</v>
      </c>
      <c r="H1249" s="202"/>
      <c r="I1249" s="5"/>
    </row>
    <row r="1250" spans="1:9" s="203" customFormat="1">
      <c r="A1250" s="486">
        <v>9255749</v>
      </c>
      <c r="B1250" s="489" t="s">
        <v>3769</v>
      </c>
      <c r="C1250" s="7" t="s">
        <v>2057</v>
      </c>
      <c r="D1250" s="7">
        <v>10</v>
      </c>
      <c r="E1250" s="8">
        <v>11376.28</v>
      </c>
      <c r="F1250" s="200">
        <f>E1250/100*$I$2*Main!$AB$2</f>
        <v>5119.3260000000009</v>
      </c>
      <c r="G1250" s="201">
        <f>F1250*Main!$AB$4</f>
        <v>5119.3260000000009</v>
      </c>
      <c r="H1250" s="202"/>
      <c r="I1250" s="5"/>
    </row>
    <row r="1251" spans="1:9" s="203" customFormat="1">
      <c r="A1251" s="486">
        <v>9257431</v>
      </c>
      <c r="B1251" s="489" t="s">
        <v>3788</v>
      </c>
      <c r="C1251" s="7" t="s">
        <v>2057</v>
      </c>
      <c r="D1251" s="7">
        <v>10</v>
      </c>
      <c r="E1251" s="8">
        <v>4920.72</v>
      </c>
      <c r="F1251" s="200">
        <f>E1251/100*$I$2*Main!$AB$2</f>
        <v>2214.3240000000001</v>
      </c>
      <c r="G1251" s="201">
        <f>F1251*Main!$AB$4</f>
        <v>2214.3240000000001</v>
      </c>
      <c r="H1251" s="202"/>
      <c r="I1251" s="5"/>
    </row>
    <row r="1252" spans="1:9" s="203" customFormat="1">
      <c r="A1252" s="486">
        <v>9257432</v>
      </c>
      <c r="B1252" s="489" t="s">
        <v>3789</v>
      </c>
      <c r="C1252" s="7" t="s">
        <v>2057</v>
      </c>
      <c r="D1252" s="7">
        <v>10</v>
      </c>
      <c r="E1252" s="8">
        <v>5638.04</v>
      </c>
      <c r="F1252" s="200">
        <f>E1252/100*$I$2*Main!$AB$2</f>
        <v>2537.1179999999999</v>
      </c>
      <c r="G1252" s="201">
        <f>F1252*Main!$AB$4</f>
        <v>2537.1179999999999</v>
      </c>
      <c r="H1252" s="202"/>
      <c r="I1252" s="5"/>
    </row>
    <row r="1253" spans="1:9" s="203" customFormat="1">
      <c r="A1253" s="486">
        <v>9257433</v>
      </c>
      <c r="B1253" s="489" t="s">
        <v>3790</v>
      </c>
      <c r="C1253" s="7" t="s">
        <v>2057</v>
      </c>
      <c r="D1253" s="7">
        <v>10</v>
      </c>
      <c r="E1253" s="8">
        <v>5996.66</v>
      </c>
      <c r="F1253" s="200">
        <f>E1253/100*$I$2*Main!$AB$2</f>
        <v>2698.4969999999998</v>
      </c>
      <c r="G1253" s="201">
        <f>F1253*Main!$AB$4</f>
        <v>2698.4969999999998</v>
      </c>
      <c r="H1253" s="202"/>
      <c r="I1253" s="5"/>
    </row>
    <row r="1254" spans="1:9" s="203" customFormat="1">
      <c r="A1254" s="486">
        <v>9257434</v>
      </c>
      <c r="B1254" s="489" t="s">
        <v>3791</v>
      </c>
      <c r="C1254" s="7" t="s">
        <v>2057</v>
      </c>
      <c r="D1254" s="7">
        <v>10</v>
      </c>
      <c r="E1254" s="8">
        <v>6355.29</v>
      </c>
      <c r="F1254" s="200">
        <f>E1254/100*$I$2*Main!$AB$2</f>
        <v>2859.8805000000002</v>
      </c>
      <c r="G1254" s="201">
        <f>F1254*Main!$AB$4</f>
        <v>2859.8805000000002</v>
      </c>
      <c r="H1254" s="202"/>
      <c r="I1254" s="5"/>
    </row>
    <row r="1255" spans="1:9" s="203" customFormat="1">
      <c r="A1255" s="486">
        <v>9257435</v>
      </c>
      <c r="B1255" s="489" t="s">
        <v>3792</v>
      </c>
      <c r="C1255" s="7" t="s">
        <v>2057</v>
      </c>
      <c r="D1255" s="7">
        <v>10</v>
      </c>
      <c r="E1255" s="8">
        <v>7072.58</v>
      </c>
      <c r="F1255" s="200">
        <f>E1255/100*$I$2*Main!$AB$2</f>
        <v>3182.6609999999996</v>
      </c>
      <c r="G1255" s="201">
        <f>F1255*Main!$AB$4</f>
        <v>3182.6609999999996</v>
      </c>
      <c r="H1255" s="202"/>
      <c r="I1255" s="5"/>
    </row>
    <row r="1256" spans="1:9" s="203" customFormat="1">
      <c r="A1256" s="486">
        <v>9257436</v>
      </c>
      <c r="B1256" s="489" t="s">
        <v>3793</v>
      </c>
      <c r="C1256" s="7" t="s">
        <v>2057</v>
      </c>
      <c r="D1256" s="7">
        <v>10</v>
      </c>
      <c r="E1256" s="8">
        <v>8507.14</v>
      </c>
      <c r="F1256" s="200">
        <f>E1256/100*$I$2*Main!$AB$2</f>
        <v>3828.2129999999997</v>
      </c>
      <c r="G1256" s="201">
        <f>F1256*Main!$AB$4</f>
        <v>3828.2129999999997</v>
      </c>
      <c r="H1256" s="202"/>
      <c r="I1256" s="5"/>
    </row>
    <row r="1257" spans="1:9" s="203" customFormat="1">
      <c r="A1257" s="486">
        <v>9257437</v>
      </c>
      <c r="B1257" s="489" t="s">
        <v>3794</v>
      </c>
      <c r="C1257" s="7" t="s">
        <v>2057</v>
      </c>
      <c r="D1257" s="7">
        <v>10</v>
      </c>
      <c r="E1257" s="8">
        <v>9224.4500000000007</v>
      </c>
      <c r="F1257" s="200">
        <f>E1257/100*$I$2*Main!$AB$2</f>
        <v>4151.0025000000005</v>
      </c>
      <c r="G1257" s="201">
        <f>F1257*Main!$AB$4</f>
        <v>4151.0025000000005</v>
      </c>
      <c r="H1257" s="202"/>
      <c r="I1257" s="5"/>
    </row>
    <row r="1258" spans="1:9" s="203" customFormat="1">
      <c r="A1258" s="486">
        <v>9257438</v>
      </c>
      <c r="B1258" s="489" t="s">
        <v>3795</v>
      </c>
      <c r="C1258" s="7" t="s">
        <v>2057</v>
      </c>
      <c r="D1258" s="7">
        <v>10</v>
      </c>
      <c r="E1258" s="8">
        <v>9941.68</v>
      </c>
      <c r="F1258" s="200">
        <f>E1258/100*$I$2*Main!$AB$2</f>
        <v>4473.7560000000003</v>
      </c>
      <c r="G1258" s="201">
        <f>F1258*Main!$AB$4</f>
        <v>4473.7560000000003</v>
      </c>
      <c r="H1258" s="202"/>
      <c r="I1258" s="5"/>
    </row>
    <row r="1259" spans="1:9" s="203" customFormat="1">
      <c r="A1259" s="486">
        <v>9257439</v>
      </c>
      <c r="B1259" s="489" t="s">
        <v>3796</v>
      </c>
      <c r="C1259" s="7" t="s">
        <v>2057</v>
      </c>
      <c r="D1259" s="7">
        <v>10</v>
      </c>
      <c r="E1259" s="8">
        <v>11376.28</v>
      </c>
      <c r="F1259" s="200">
        <f>E1259/100*$I$2*Main!$AB$2</f>
        <v>5119.3260000000009</v>
      </c>
      <c r="G1259" s="201">
        <f>F1259*Main!$AB$4</f>
        <v>5119.3260000000009</v>
      </c>
      <c r="H1259" s="202"/>
      <c r="I1259" s="5"/>
    </row>
    <row r="1260" spans="1:9" s="203" customFormat="1">
      <c r="A1260" s="486">
        <v>9257539</v>
      </c>
      <c r="B1260" s="489" t="s">
        <v>3815</v>
      </c>
      <c r="C1260" s="7" t="s">
        <v>2057</v>
      </c>
      <c r="D1260" s="7">
        <v>10</v>
      </c>
      <c r="E1260" s="8">
        <v>4920.72</v>
      </c>
      <c r="F1260" s="200">
        <f>E1260/100*$I$2*Main!$AB$2</f>
        <v>2214.3240000000001</v>
      </c>
      <c r="G1260" s="201">
        <f>F1260*Main!$AB$4</f>
        <v>2214.3240000000001</v>
      </c>
      <c r="H1260" s="202"/>
      <c r="I1260" s="5"/>
    </row>
    <row r="1261" spans="1:9" s="203" customFormat="1">
      <c r="A1261" s="486">
        <v>9257540</v>
      </c>
      <c r="B1261" s="489" t="s">
        <v>3816</v>
      </c>
      <c r="C1261" s="7" t="s">
        <v>2057</v>
      </c>
      <c r="D1261" s="7">
        <v>10</v>
      </c>
      <c r="E1261" s="8">
        <v>5638.04</v>
      </c>
      <c r="F1261" s="200">
        <f>E1261/100*$I$2*Main!$AB$2</f>
        <v>2537.1179999999999</v>
      </c>
      <c r="G1261" s="201">
        <f>F1261*Main!$AB$4</f>
        <v>2537.1179999999999</v>
      </c>
      <c r="H1261" s="202"/>
      <c r="I1261" s="5"/>
    </row>
    <row r="1262" spans="1:9" s="203" customFormat="1">
      <c r="A1262" s="486">
        <v>9257541</v>
      </c>
      <c r="B1262" s="489" t="s">
        <v>3817</v>
      </c>
      <c r="C1262" s="7" t="s">
        <v>2057</v>
      </c>
      <c r="D1262" s="7">
        <v>10</v>
      </c>
      <c r="E1262" s="8">
        <v>5996.66</v>
      </c>
      <c r="F1262" s="200">
        <f>E1262/100*$I$2*Main!$AB$2</f>
        <v>2698.4969999999998</v>
      </c>
      <c r="G1262" s="201">
        <f>F1262*Main!$AB$4</f>
        <v>2698.4969999999998</v>
      </c>
      <c r="H1262" s="202"/>
      <c r="I1262" s="5"/>
    </row>
    <row r="1263" spans="1:9" s="203" customFormat="1">
      <c r="A1263" s="486">
        <v>9257542</v>
      </c>
      <c r="B1263" s="489" t="s">
        <v>3818</v>
      </c>
      <c r="C1263" s="7" t="s">
        <v>2057</v>
      </c>
      <c r="D1263" s="7">
        <v>10</v>
      </c>
      <c r="E1263" s="8">
        <v>6355.29</v>
      </c>
      <c r="F1263" s="200">
        <f>E1263/100*$I$2*Main!$AB$2</f>
        <v>2859.8805000000002</v>
      </c>
      <c r="G1263" s="201">
        <f>F1263*Main!$AB$4</f>
        <v>2859.8805000000002</v>
      </c>
      <c r="H1263" s="202"/>
      <c r="I1263" s="5"/>
    </row>
    <row r="1264" spans="1:9" s="203" customFormat="1">
      <c r="A1264" s="486">
        <v>9257543</v>
      </c>
      <c r="B1264" s="489" t="s">
        <v>3819</v>
      </c>
      <c r="C1264" s="7" t="s">
        <v>2057</v>
      </c>
      <c r="D1264" s="7">
        <v>10</v>
      </c>
      <c r="E1264" s="8">
        <v>7072.58</v>
      </c>
      <c r="F1264" s="200">
        <f>E1264/100*$I$2*Main!$AB$2</f>
        <v>3182.6609999999996</v>
      </c>
      <c r="G1264" s="201">
        <f>F1264*Main!$AB$4</f>
        <v>3182.6609999999996</v>
      </c>
      <c r="H1264" s="202"/>
      <c r="I1264" s="5"/>
    </row>
    <row r="1265" spans="1:9" s="203" customFormat="1">
      <c r="A1265" s="486">
        <v>9257544</v>
      </c>
      <c r="B1265" s="489" t="s">
        <v>3820</v>
      </c>
      <c r="C1265" s="7" t="s">
        <v>2057</v>
      </c>
      <c r="D1265" s="7">
        <v>10</v>
      </c>
      <c r="E1265" s="8">
        <v>8507.14</v>
      </c>
      <c r="F1265" s="200">
        <f>E1265/100*$I$2*Main!$AB$2</f>
        <v>3828.2129999999997</v>
      </c>
      <c r="G1265" s="201">
        <f>F1265*Main!$AB$4</f>
        <v>3828.2129999999997</v>
      </c>
      <c r="H1265" s="202"/>
      <c r="I1265" s="5"/>
    </row>
    <row r="1266" spans="1:9" s="203" customFormat="1">
      <c r="A1266" s="486">
        <v>9257545</v>
      </c>
      <c r="B1266" s="489" t="s">
        <v>3821</v>
      </c>
      <c r="C1266" s="7" t="s">
        <v>2057</v>
      </c>
      <c r="D1266" s="7">
        <v>10</v>
      </c>
      <c r="E1266" s="8">
        <v>9224.4500000000007</v>
      </c>
      <c r="F1266" s="200">
        <f>E1266/100*$I$2*Main!$AB$2</f>
        <v>4151.0025000000005</v>
      </c>
      <c r="G1266" s="201">
        <f>F1266*Main!$AB$4</f>
        <v>4151.0025000000005</v>
      </c>
      <c r="H1266" s="202"/>
      <c r="I1266" s="5"/>
    </row>
    <row r="1267" spans="1:9" s="203" customFormat="1">
      <c r="A1267" s="486">
        <v>9257546</v>
      </c>
      <c r="B1267" s="489" t="s">
        <v>3822</v>
      </c>
      <c r="C1267" s="7" t="s">
        <v>2057</v>
      </c>
      <c r="D1267" s="7">
        <v>10</v>
      </c>
      <c r="E1267" s="8">
        <v>9941.68</v>
      </c>
      <c r="F1267" s="200">
        <f>E1267/100*$I$2*Main!$AB$2</f>
        <v>4473.7560000000003</v>
      </c>
      <c r="G1267" s="201">
        <f>F1267*Main!$AB$4</f>
        <v>4473.7560000000003</v>
      </c>
      <c r="H1267" s="202"/>
      <c r="I1267" s="5"/>
    </row>
    <row r="1268" spans="1:9" s="203" customFormat="1">
      <c r="A1268" s="486">
        <v>9257547</v>
      </c>
      <c r="B1268" s="489" t="s">
        <v>3823</v>
      </c>
      <c r="C1268" s="7" t="s">
        <v>2057</v>
      </c>
      <c r="D1268" s="7">
        <v>10</v>
      </c>
      <c r="E1268" s="8">
        <v>11376.28</v>
      </c>
      <c r="F1268" s="200">
        <f>E1268/100*$I$2*Main!$AB$2</f>
        <v>5119.3260000000009</v>
      </c>
      <c r="G1268" s="201">
        <f>F1268*Main!$AB$4</f>
        <v>5119.3260000000009</v>
      </c>
      <c r="H1268" s="202"/>
      <c r="I1268" s="5"/>
    </row>
    <row r="1269" spans="1:9" s="203" customFormat="1">
      <c r="A1269" s="486">
        <v>9257566</v>
      </c>
      <c r="B1269" s="489" t="s">
        <v>3842</v>
      </c>
      <c r="C1269" s="7" t="s">
        <v>2057</v>
      </c>
      <c r="D1269" s="7">
        <v>10</v>
      </c>
      <c r="E1269" s="8">
        <v>4920.72</v>
      </c>
      <c r="F1269" s="200">
        <f>E1269/100*$I$2*Main!$AB$2</f>
        <v>2214.3240000000001</v>
      </c>
      <c r="G1269" s="201">
        <f>F1269*Main!$AB$4</f>
        <v>2214.3240000000001</v>
      </c>
      <c r="H1269" s="202"/>
      <c r="I1269" s="5"/>
    </row>
    <row r="1270" spans="1:9" s="203" customFormat="1">
      <c r="A1270" s="486">
        <v>9257567</v>
      </c>
      <c r="B1270" s="489" t="s">
        <v>3843</v>
      </c>
      <c r="C1270" s="7" t="s">
        <v>2057</v>
      </c>
      <c r="D1270" s="7">
        <v>10</v>
      </c>
      <c r="E1270" s="8">
        <v>5638.04</v>
      </c>
      <c r="F1270" s="200">
        <f>E1270/100*$I$2*Main!$AB$2</f>
        <v>2537.1179999999999</v>
      </c>
      <c r="G1270" s="201">
        <f>F1270*Main!$AB$4</f>
        <v>2537.1179999999999</v>
      </c>
      <c r="H1270" s="202"/>
      <c r="I1270" s="5"/>
    </row>
    <row r="1271" spans="1:9" s="203" customFormat="1">
      <c r="A1271" s="486">
        <v>9257568</v>
      </c>
      <c r="B1271" s="489" t="s">
        <v>3844</v>
      </c>
      <c r="C1271" s="7" t="s">
        <v>2057</v>
      </c>
      <c r="D1271" s="7">
        <v>10</v>
      </c>
      <c r="E1271" s="8">
        <v>5996.66</v>
      </c>
      <c r="F1271" s="200">
        <f>E1271/100*$I$2*Main!$AB$2</f>
        <v>2698.4969999999998</v>
      </c>
      <c r="G1271" s="201">
        <f>F1271*Main!$AB$4</f>
        <v>2698.4969999999998</v>
      </c>
      <c r="H1271" s="202"/>
      <c r="I1271" s="5"/>
    </row>
    <row r="1272" spans="1:9" s="203" customFormat="1">
      <c r="A1272" s="486">
        <v>9257569</v>
      </c>
      <c r="B1272" s="489" t="s">
        <v>3845</v>
      </c>
      <c r="C1272" s="7" t="s">
        <v>2057</v>
      </c>
      <c r="D1272" s="7">
        <v>10</v>
      </c>
      <c r="E1272" s="8">
        <v>6355.29</v>
      </c>
      <c r="F1272" s="200">
        <f>E1272/100*$I$2*Main!$AB$2</f>
        <v>2859.8805000000002</v>
      </c>
      <c r="G1272" s="201">
        <f>F1272*Main!$AB$4</f>
        <v>2859.8805000000002</v>
      </c>
      <c r="H1272" s="202"/>
      <c r="I1272" s="5"/>
    </row>
    <row r="1273" spans="1:9" s="203" customFormat="1">
      <c r="A1273" s="486">
        <v>9257570</v>
      </c>
      <c r="B1273" s="489" t="s">
        <v>3846</v>
      </c>
      <c r="C1273" s="7" t="s">
        <v>2057</v>
      </c>
      <c r="D1273" s="7">
        <v>10</v>
      </c>
      <c r="E1273" s="8">
        <v>7072.58</v>
      </c>
      <c r="F1273" s="200">
        <f>E1273/100*$I$2*Main!$AB$2</f>
        <v>3182.6609999999996</v>
      </c>
      <c r="G1273" s="201">
        <f>F1273*Main!$AB$4</f>
        <v>3182.6609999999996</v>
      </c>
      <c r="H1273" s="202"/>
      <c r="I1273" s="5"/>
    </row>
    <row r="1274" spans="1:9" s="203" customFormat="1">
      <c r="A1274" s="486">
        <v>9257571</v>
      </c>
      <c r="B1274" s="489" t="s">
        <v>3847</v>
      </c>
      <c r="C1274" s="7" t="s">
        <v>2057</v>
      </c>
      <c r="D1274" s="7">
        <v>10</v>
      </c>
      <c r="E1274" s="8">
        <v>8507.14</v>
      </c>
      <c r="F1274" s="200">
        <f>E1274/100*$I$2*Main!$AB$2</f>
        <v>3828.2129999999997</v>
      </c>
      <c r="G1274" s="201">
        <f>F1274*Main!$AB$4</f>
        <v>3828.2129999999997</v>
      </c>
      <c r="H1274" s="202"/>
      <c r="I1274" s="5"/>
    </row>
    <row r="1275" spans="1:9" s="203" customFormat="1">
      <c r="A1275" s="486">
        <v>9257572</v>
      </c>
      <c r="B1275" s="489" t="s">
        <v>3848</v>
      </c>
      <c r="C1275" s="7" t="s">
        <v>2057</v>
      </c>
      <c r="D1275" s="7">
        <v>10</v>
      </c>
      <c r="E1275" s="8">
        <v>9224.4500000000007</v>
      </c>
      <c r="F1275" s="200">
        <f>E1275/100*$I$2*Main!$AB$2</f>
        <v>4151.0025000000005</v>
      </c>
      <c r="G1275" s="201">
        <f>F1275*Main!$AB$4</f>
        <v>4151.0025000000005</v>
      </c>
      <c r="H1275" s="202"/>
      <c r="I1275" s="5"/>
    </row>
    <row r="1276" spans="1:9" s="203" customFormat="1">
      <c r="A1276" s="486">
        <v>9257573</v>
      </c>
      <c r="B1276" s="489" t="s">
        <v>3849</v>
      </c>
      <c r="C1276" s="7" t="s">
        <v>2057</v>
      </c>
      <c r="D1276" s="7">
        <v>10</v>
      </c>
      <c r="E1276" s="8">
        <v>9941.68</v>
      </c>
      <c r="F1276" s="200">
        <f>E1276/100*$I$2*Main!$AB$2</f>
        <v>4473.7560000000003</v>
      </c>
      <c r="G1276" s="201">
        <f>F1276*Main!$AB$4</f>
        <v>4473.7560000000003</v>
      </c>
      <c r="H1276" s="202"/>
      <c r="I1276" s="5"/>
    </row>
    <row r="1277" spans="1:9" s="203" customFormat="1">
      <c r="A1277" s="486">
        <v>9257574</v>
      </c>
      <c r="B1277" s="489" t="s">
        <v>3850</v>
      </c>
      <c r="C1277" s="7" t="s">
        <v>2057</v>
      </c>
      <c r="D1277" s="7">
        <v>10</v>
      </c>
      <c r="E1277" s="8">
        <v>11376.28</v>
      </c>
      <c r="F1277" s="200">
        <f>E1277/100*$I$2*Main!$AB$2</f>
        <v>5119.3260000000009</v>
      </c>
      <c r="G1277" s="201">
        <f>F1277*Main!$AB$4</f>
        <v>5119.3260000000009</v>
      </c>
      <c r="H1277" s="202"/>
      <c r="I1277" s="5"/>
    </row>
    <row r="1278" spans="1:9" s="203" customFormat="1">
      <c r="A1278" s="486">
        <v>9257664</v>
      </c>
      <c r="B1278" s="489" t="s">
        <v>3861</v>
      </c>
      <c r="C1278" s="7"/>
      <c r="D1278" s="7">
        <v>1</v>
      </c>
      <c r="E1278" s="8">
        <v>5929.7800000000007</v>
      </c>
      <c r="F1278" s="200">
        <f>E1278/100*$I$2*Main!$AB$2</f>
        <v>2668.4010000000003</v>
      </c>
      <c r="G1278" s="201">
        <f>F1278*Main!$AB$4</f>
        <v>2668.4010000000003</v>
      </c>
      <c r="H1278" s="202"/>
      <c r="I1278" s="5"/>
    </row>
    <row r="1279" spans="1:9" s="203" customFormat="1">
      <c r="A1279" s="486">
        <v>9257652</v>
      </c>
      <c r="B1279" s="489" t="s">
        <v>3864</v>
      </c>
      <c r="C1279" s="7"/>
      <c r="D1279" s="7">
        <v>1</v>
      </c>
      <c r="E1279" s="8">
        <v>3698.5400000000004</v>
      </c>
      <c r="F1279" s="200">
        <f>E1279/100*$I$2*Main!$AB$2</f>
        <v>1664.3430000000003</v>
      </c>
      <c r="G1279" s="201">
        <f>F1279*Main!$AB$4</f>
        <v>1664.3430000000003</v>
      </c>
      <c r="H1279" s="202"/>
      <c r="I1279" s="5"/>
    </row>
    <row r="1280" spans="1:9" s="203" customFormat="1">
      <c r="A1280" s="486">
        <v>9257658</v>
      </c>
      <c r="B1280" s="489" t="s">
        <v>3867</v>
      </c>
      <c r="C1280" s="7"/>
      <c r="D1280" s="7">
        <v>1</v>
      </c>
      <c r="E1280" s="8">
        <v>3698.5400000000004</v>
      </c>
      <c r="F1280" s="200">
        <f>E1280/100*$I$2*Main!$AB$2</f>
        <v>1664.3430000000003</v>
      </c>
      <c r="G1280" s="201">
        <f>F1280*Main!$AB$4</f>
        <v>1664.3430000000003</v>
      </c>
      <c r="H1280" s="202"/>
      <c r="I1280" s="5"/>
    </row>
    <row r="1281" spans="1:9" s="203" customFormat="1">
      <c r="A1281" s="486">
        <v>9257704</v>
      </c>
      <c r="B1281" s="489" t="s">
        <v>3876</v>
      </c>
      <c r="C1281" s="7"/>
      <c r="D1281" s="7">
        <v>200</v>
      </c>
      <c r="E1281" s="8">
        <v>37.79</v>
      </c>
      <c r="F1281" s="200">
        <f>E1281/100*$I$2*Main!$AB$2</f>
        <v>17.005500000000001</v>
      </c>
      <c r="G1281" s="201">
        <f>F1281*Main!$AB$4</f>
        <v>17.005500000000001</v>
      </c>
      <c r="H1281" s="202"/>
      <c r="I1281" s="5"/>
    </row>
    <row r="1282" spans="1:9" s="203" customFormat="1">
      <c r="A1282" s="486">
        <v>9204283</v>
      </c>
      <c r="B1282" s="489" t="s">
        <v>4105</v>
      </c>
      <c r="C1282" s="7"/>
      <c r="D1282" s="7">
        <v>1</v>
      </c>
      <c r="E1282" s="8">
        <v>2056.13</v>
      </c>
      <c r="F1282" s="200">
        <f>E1282/100*$I$2*Main!$AB$2</f>
        <v>925.25850000000014</v>
      </c>
      <c r="G1282" s="201">
        <f>F1282*Main!$AB$4</f>
        <v>925.25850000000014</v>
      </c>
      <c r="H1282" s="202"/>
      <c r="I1282" s="5"/>
    </row>
    <row r="1283" spans="1:9" s="203" customFormat="1">
      <c r="A1283" s="486">
        <v>9278344</v>
      </c>
      <c r="B1283" s="489" t="s">
        <v>4108</v>
      </c>
      <c r="C1283" s="7" t="s">
        <v>2057</v>
      </c>
      <c r="D1283" s="7">
        <v>1</v>
      </c>
      <c r="E1283" s="8">
        <v>3328.62</v>
      </c>
      <c r="F1283" s="200">
        <f>E1283/100*$I$2*Main!$AB$2</f>
        <v>1497.8790000000001</v>
      </c>
      <c r="G1283" s="201">
        <f>F1283*Main!$AB$4</f>
        <v>1497.8790000000001</v>
      </c>
      <c r="H1283" s="202"/>
      <c r="I1283" s="5"/>
    </row>
    <row r="1284" spans="1:9" s="203" customFormat="1">
      <c r="A1284" s="486">
        <v>9255160</v>
      </c>
      <c r="B1284" s="489" t="s">
        <v>3031</v>
      </c>
      <c r="C1284" s="7" t="s">
        <v>2057</v>
      </c>
      <c r="D1284" s="7">
        <v>10</v>
      </c>
      <c r="E1284" s="8">
        <v>1542.03</v>
      </c>
      <c r="F1284" s="200">
        <f>E1284/100*$I$2*Main!$AB$2</f>
        <v>693.9135</v>
      </c>
      <c r="G1284" s="201">
        <f>F1284*Main!$AB$4</f>
        <v>693.9135</v>
      </c>
      <c r="H1284" s="202"/>
      <c r="I1284" s="5"/>
    </row>
    <row r="1285" spans="1:9" s="203" customFormat="1">
      <c r="A1285" s="486">
        <v>9255161</v>
      </c>
      <c r="B1285" s="489" t="s">
        <v>3032</v>
      </c>
      <c r="C1285" s="7" t="s">
        <v>2057</v>
      </c>
      <c r="D1285" s="7">
        <v>10</v>
      </c>
      <c r="E1285" s="8">
        <v>1542.03</v>
      </c>
      <c r="F1285" s="200">
        <f>E1285/100*$I$2*Main!$AB$2</f>
        <v>693.9135</v>
      </c>
      <c r="G1285" s="201">
        <f>F1285*Main!$AB$4</f>
        <v>693.9135</v>
      </c>
      <c r="H1285" s="202"/>
      <c r="I1285" s="5"/>
    </row>
    <row r="1286" spans="1:9" s="203" customFormat="1">
      <c r="A1286" s="486">
        <v>9255162</v>
      </c>
      <c r="B1286" s="489" t="s">
        <v>3033</v>
      </c>
      <c r="C1286" s="7"/>
      <c r="D1286" s="7">
        <v>10</v>
      </c>
      <c r="E1286" s="8">
        <v>1569.41</v>
      </c>
      <c r="F1286" s="200">
        <f>E1286/100*$I$2*Main!$AB$2</f>
        <v>706.23450000000003</v>
      </c>
      <c r="G1286" s="201">
        <f>F1286*Main!$AB$4</f>
        <v>706.23450000000003</v>
      </c>
      <c r="H1286" s="202"/>
      <c r="I1286" s="5"/>
    </row>
    <row r="1287" spans="1:9" s="203" customFormat="1">
      <c r="A1287" s="486">
        <v>9255163</v>
      </c>
      <c r="B1287" s="489" t="s">
        <v>3034</v>
      </c>
      <c r="C1287" s="7"/>
      <c r="D1287" s="7">
        <v>10</v>
      </c>
      <c r="E1287" s="8">
        <v>1569.41</v>
      </c>
      <c r="F1287" s="200">
        <f>E1287/100*$I$2*Main!$AB$2</f>
        <v>706.23450000000003</v>
      </c>
      <c r="G1287" s="201">
        <f>F1287*Main!$AB$4</f>
        <v>706.23450000000003</v>
      </c>
      <c r="H1287" s="202"/>
      <c r="I1287" s="5"/>
    </row>
    <row r="1288" spans="1:9" s="203" customFormat="1">
      <c r="A1288" s="486">
        <v>9255164</v>
      </c>
      <c r="B1288" s="489" t="s">
        <v>3035</v>
      </c>
      <c r="C1288" s="7"/>
      <c r="D1288" s="7">
        <v>10</v>
      </c>
      <c r="E1288" s="8">
        <v>1596.8</v>
      </c>
      <c r="F1288" s="200">
        <f>E1288/100*$I$2*Main!$AB$2</f>
        <v>718.56</v>
      </c>
      <c r="G1288" s="201">
        <f>F1288*Main!$AB$4</f>
        <v>718.56</v>
      </c>
      <c r="H1288" s="202"/>
      <c r="I1288" s="5"/>
    </row>
    <row r="1289" spans="1:9" s="203" customFormat="1">
      <c r="A1289" s="486">
        <v>9255165</v>
      </c>
      <c r="B1289" s="489" t="s">
        <v>3036</v>
      </c>
      <c r="C1289" s="7"/>
      <c r="D1289" s="7">
        <v>10</v>
      </c>
      <c r="E1289" s="8">
        <v>1596.8</v>
      </c>
      <c r="F1289" s="200">
        <f>E1289/100*$I$2*Main!$AB$2</f>
        <v>718.56</v>
      </c>
      <c r="G1289" s="201">
        <f>F1289*Main!$AB$4</f>
        <v>718.56</v>
      </c>
      <c r="H1289" s="202"/>
      <c r="I1289" s="5"/>
    </row>
    <row r="1290" spans="1:9" s="203" customFormat="1">
      <c r="A1290" s="486">
        <v>9255166</v>
      </c>
      <c r="B1290" s="489" t="s">
        <v>3037</v>
      </c>
      <c r="C1290" s="7" t="s">
        <v>2057</v>
      </c>
      <c r="D1290" s="7">
        <v>10</v>
      </c>
      <c r="E1290" s="8">
        <v>1624.16</v>
      </c>
      <c r="F1290" s="200">
        <f>E1290/100*$I$2*Main!$AB$2</f>
        <v>730.87200000000007</v>
      </c>
      <c r="G1290" s="201">
        <f>F1290*Main!$AB$4</f>
        <v>730.87200000000007</v>
      </c>
      <c r="H1290" s="202"/>
      <c r="I1290" s="5"/>
    </row>
    <row r="1291" spans="1:9" s="203" customFormat="1">
      <c r="A1291" s="486">
        <v>9255167</v>
      </c>
      <c r="B1291" s="489" t="s">
        <v>3038</v>
      </c>
      <c r="C1291" s="7" t="s">
        <v>2057</v>
      </c>
      <c r="D1291" s="7">
        <v>10</v>
      </c>
      <c r="E1291" s="8">
        <v>1624.16</v>
      </c>
      <c r="F1291" s="200">
        <f>E1291/100*$I$2*Main!$AB$2</f>
        <v>730.87200000000007</v>
      </c>
      <c r="G1291" s="201">
        <f>F1291*Main!$AB$4</f>
        <v>730.87200000000007</v>
      </c>
      <c r="H1291" s="202"/>
      <c r="I1291" s="5"/>
    </row>
    <row r="1292" spans="1:9" s="203" customFormat="1">
      <c r="A1292" s="486">
        <v>9255168</v>
      </c>
      <c r="B1292" s="489" t="s">
        <v>3079</v>
      </c>
      <c r="C1292" s="7"/>
      <c r="D1292" s="7">
        <v>20</v>
      </c>
      <c r="E1292" s="8">
        <v>1470.87</v>
      </c>
      <c r="F1292" s="200">
        <f>E1292/100*$I$2*Main!$AB$2</f>
        <v>661.89149999999995</v>
      </c>
      <c r="G1292" s="201">
        <f>F1292*Main!$AB$4</f>
        <v>661.89149999999995</v>
      </c>
      <c r="H1292" s="202"/>
      <c r="I1292" s="5"/>
    </row>
    <row r="1293" spans="1:9" s="203" customFormat="1">
      <c r="A1293" s="486">
        <v>9255169</v>
      </c>
      <c r="B1293" s="489" t="s">
        <v>3080</v>
      </c>
      <c r="C1293" s="7"/>
      <c r="D1293" s="7">
        <v>20</v>
      </c>
      <c r="E1293" s="8">
        <v>1470.87</v>
      </c>
      <c r="F1293" s="200">
        <f>E1293/100*$I$2*Main!$AB$2</f>
        <v>661.89149999999995</v>
      </c>
      <c r="G1293" s="201">
        <f>F1293*Main!$AB$4</f>
        <v>661.89149999999995</v>
      </c>
      <c r="H1293" s="202"/>
      <c r="I1293" s="5"/>
    </row>
    <row r="1294" spans="1:9" s="203" customFormat="1">
      <c r="A1294" s="486">
        <v>9255170</v>
      </c>
      <c r="B1294" s="489" t="s">
        <v>3081</v>
      </c>
      <c r="C1294" s="7"/>
      <c r="D1294" s="7">
        <v>20</v>
      </c>
      <c r="E1294" s="8">
        <v>1487.28</v>
      </c>
      <c r="F1294" s="200">
        <f>E1294/100*$I$2*Main!$AB$2</f>
        <v>669.27599999999995</v>
      </c>
      <c r="G1294" s="201">
        <f>F1294*Main!$AB$4</f>
        <v>669.27599999999995</v>
      </c>
      <c r="H1294" s="202"/>
      <c r="I1294" s="5"/>
    </row>
    <row r="1295" spans="1:9" s="203" customFormat="1">
      <c r="A1295" s="486">
        <v>9255171</v>
      </c>
      <c r="B1295" s="489" t="s">
        <v>3082</v>
      </c>
      <c r="C1295" s="7"/>
      <c r="D1295" s="7">
        <v>20</v>
      </c>
      <c r="E1295" s="8">
        <v>1487.28</v>
      </c>
      <c r="F1295" s="200">
        <f>E1295/100*$I$2*Main!$AB$2</f>
        <v>669.27599999999995</v>
      </c>
      <c r="G1295" s="201">
        <f>F1295*Main!$AB$4</f>
        <v>669.27599999999995</v>
      </c>
      <c r="H1295" s="202"/>
      <c r="I1295" s="5"/>
    </row>
    <row r="1296" spans="1:9" s="203" customFormat="1">
      <c r="A1296" s="486">
        <v>9255172</v>
      </c>
      <c r="B1296" s="489" t="s">
        <v>3083</v>
      </c>
      <c r="C1296" s="7"/>
      <c r="D1296" s="7">
        <v>20</v>
      </c>
      <c r="E1296" s="8">
        <v>1514.67</v>
      </c>
      <c r="F1296" s="200">
        <f>E1296/100*$I$2*Main!$AB$2</f>
        <v>681.60149999999999</v>
      </c>
      <c r="G1296" s="201">
        <f>F1296*Main!$AB$4</f>
        <v>681.60149999999999</v>
      </c>
      <c r="H1296" s="202"/>
      <c r="I1296" s="5"/>
    </row>
    <row r="1297" spans="1:9" s="203" customFormat="1">
      <c r="A1297" s="486">
        <v>9255173</v>
      </c>
      <c r="B1297" s="489" t="s">
        <v>3084</v>
      </c>
      <c r="C1297" s="7"/>
      <c r="D1297" s="7">
        <v>20</v>
      </c>
      <c r="E1297" s="8">
        <v>1514.67</v>
      </c>
      <c r="F1297" s="200">
        <f>E1297/100*$I$2*Main!$AB$2</f>
        <v>681.60149999999999</v>
      </c>
      <c r="G1297" s="201">
        <f>F1297*Main!$AB$4</f>
        <v>681.60149999999999</v>
      </c>
      <c r="H1297" s="202"/>
      <c r="I1297" s="5"/>
    </row>
    <row r="1298" spans="1:9" s="203" customFormat="1">
      <c r="A1298" s="486">
        <v>9255174</v>
      </c>
      <c r="B1298" s="489" t="s">
        <v>3085</v>
      </c>
      <c r="C1298" s="7"/>
      <c r="D1298" s="7">
        <v>20</v>
      </c>
      <c r="E1298" s="8">
        <v>1542.03</v>
      </c>
      <c r="F1298" s="200">
        <f>E1298/100*$I$2*Main!$AB$2</f>
        <v>693.9135</v>
      </c>
      <c r="G1298" s="201">
        <f>F1298*Main!$AB$4</f>
        <v>693.9135</v>
      </c>
      <c r="H1298" s="202"/>
      <c r="I1298" s="5"/>
    </row>
    <row r="1299" spans="1:9" s="203" customFormat="1">
      <c r="A1299" s="486">
        <v>9255175</v>
      </c>
      <c r="B1299" s="489" t="s">
        <v>3086</v>
      </c>
      <c r="C1299" s="7"/>
      <c r="D1299" s="7">
        <v>20</v>
      </c>
      <c r="E1299" s="8">
        <v>1542.03</v>
      </c>
      <c r="F1299" s="200">
        <f>E1299/100*$I$2*Main!$AB$2</f>
        <v>693.9135</v>
      </c>
      <c r="G1299" s="201">
        <f>F1299*Main!$AB$4</f>
        <v>693.9135</v>
      </c>
      <c r="H1299" s="202"/>
      <c r="I1299" s="5"/>
    </row>
    <row r="1300" spans="1:9" s="203" customFormat="1">
      <c r="A1300" s="486">
        <v>9255176</v>
      </c>
      <c r="B1300" s="489" t="s">
        <v>3087</v>
      </c>
      <c r="C1300" s="7"/>
      <c r="D1300" s="7">
        <v>20</v>
      </c>
      <c r="E1300" s="8">
        <v>1569.41</v>
      </c>
      <c r="F1300" s="200">
        <f>E1300/100*$I$2*Main!$AB$2</f>
        <v>706.23450000000003</v>
      </c>
      <c r="G1300" s="201">
        <f>F1300*Main!$AB$4</f>
        <v>706.23450000000003</v>
      </c>
      <c r="H1300" s="202"/>
      <c r="I1300" s="5"/>
    </row>
    <row r="1301" spans="1:9" s="203" customFormat="1">
      <c r="A1301" s="486">
        <v>9255177</v>
      </c>
      <c r="B1301" s="489" t="s">
        <v>3088</v>
      </c>
      <c r="C1301" s="7"/>
      <c r="D1301" s="7">
        <v>20</v>
      </c>
      <c r="E1301" s="8">
        <v>1569.41</v>
      </c>
      <c r="F1301" s="200">
        <f>E1301/100*$I$2*Main!$AB$2</f>
        <v>706.23450000000003</v>
      </c>
      <c r="G1301" s="201">
        <f>F1301*Main!$AB$4</f>
        <v>706.23450000000003</v>
      </c>
      <c r="H1301" s="202"/>
      <c r="I1301" s="5"/>
    </row>
    <row r="1302" spans="1:9" s="203" customFormat="1">
      <c r="A1302" s="486">
        <v>9255178</v>
      </c>
      <c r="B1302" s="489" t="s">
        <v>3089</v>
      </c>
      <c r="C1302" s="7"/>
      <c r="D1302" s="7">
        <v>20</v>
      </c>
      <c r="E1302" s="8">
        <v>1596.8</v>
      </c>
      <c r="F1302" s="200">
        <f>E1302/100*$I$2*Main!$AB$2</f>
        <v>718.56</v>
      </c>
      <c r="G1302" s="201">
        <f>F1302*Main!$AB$4</f>
        <v>718.56</v>
      </c>
      <c r="H1302" s="202"/>
      <c r="I1302" s="5"/>
    </row>
    <row r="1303" spans="1:9" s="203" customFormat="1">
      <c r="A1303" s="486">
        <v>9255179</v>
      </c>
      <c r="B1303" s="489" t="s">
        <v>3090</v>
      </c>
      <c r="C1303" s="7"/>
      <c r="D1303" s="7">
        <v>20</v>
      </c>
      <c r="E1303" s="8">
        <v>1596.8</v>
      </c>
      <c r="F1303" s="200">
        <f>E1303/100*$I$2*Main!$AB$2</f>
        <v>718.56</v>
      </c>
      <c r="G1303" s="201">
        <f>F1303*Main!$AB$4</f>
        <v>718.56</v>
      </c>
      <c r="H1303" s="202"/>
      <c r="I1303" s="5"/>
    </row>
    <row r="1304" spans="1:9" s="203" customFormat="1">
      <c r="A1304" s="486">
        <v>9255180</v>
      </c>
      <c r="B1304" s="489" t="s">
        <v>3091</v>
      </c>
      <c r="C1304" s="7" t="s">
        <v>2057</v>
      </c>
      <c r="D1304" s="7">
        <v>20</v>
      </c>
      <c r="E1304" s="8">
        <v>1624.16</v>
      </c>
      <c r="F1304" s="200">
        <f>E1304/100*$I$2*Main!$AB$2</f>
        <v>730.87200000000007</v>
      </c>
      <c r="G1304" s="201">
        <f>F1304*Main!$AB$4</f>
        <v>730.87200000000007</v>
      </c>
      <c r="H1304" s="202"/>
      <c r="I1304" s="5"/>
    </row>
    <row r="1305" spans="1:9" s="203" customFormat="1">
      <c r="A1305" s="486">
        <v>9255181</v>
      </c>
      <c r="B1305" s="489" t="s">
        <v>3092</v>
      </c>
      <c r="C1305" s="7" t="s">
        <v>2057</v>
      </c>
      <c r="D1305" s="7">
        <v>20</v>
      </c>
      <c r="E1305" s="8">
        <v>1624.16</v>
      </c>
      <c r="F1305" s="200">
        <f>E1305/100*$I$2*Main!$AB$2</f>
        <v>730.87200000000007</v>
      </c>
      <c r="G1305" s="201">
        <f>F1305*Main!$AB$4</f>
        <v>730.87200000000007</v>
      </c>
      <c r="H1305" s="202"/>
      <c r="I1305" s="5"/>
    </row>
    <row r="1306" spans="1:9" s="203" customFormat="1">
      <c r="A1306" s="486">
        <v>9255182</v>
      </c>
      <c r="B1306" s="489" t="s">
        <v>3093</v>
      </c>
      <c r="C1306" s="7" t="s">
        <v>2057</v>
      </c>
      <c r="D1306" s="7">
        <v>20</v>
      </c>
      <c r="E1306" s="8">
        <v>1665.46</v>
      </c>
      <c r="F1306" s="200">
        <f>E1306/100*$I$2*Main!$AB$2</f>
        <v>749.45700000000011</v>
      </c>
      <c r="G1306" s="201">
        <f>F1306*Main!$AB$4</f>
        <v>749.45700000000011</v>
      </c>
      <c r="H1306" s="202"/>
      <c r="I1306" s="5"/>
    </row>
    <row r="1307" spans="1:9" s="203" customFormat="1">
      <c r="A1307" s="486">
        <v>9255183</v>
      </c>
      <c r="B1307" s="489" t="s">
        <v>3094</v>
      </c>
      <c r="C1307" s="7" t="s">
        <v>2057</v>
      </c>
      <c r="D1307" s="7">
        <v>20</v>
      </c>
      <c r="E1307" s="8">
        <v>1665.46</v>
      </c>
      <c r="F1307" s="200">
        <f>E1307/100*$I$2*Main!$AB$2</f>
        <v>749.45700000000011</v>
      </c>
      <c r="G1307" s="201">
        <f>F1307*Main!$AB$4</f>
        <v>749.45700000000011</v>
      </c>
      <c r="H1307" s="202"/>
      <c r="I1307" s="5"/>
    </row>
    <row r="1308" spans="1:9" s="203" customFormat="1">
      <c r="A1308" s="486">
        <v>9255184</v>
      </c>
      <c r="B1308" s="489" t="s">
        <v>3095</v>
      </c>
      <c r="C1308" s="7" t="s">
        <v>2057</v>
      </c>
      <c r="D1308" s="7">
        <v>20</v>
      </c>
      <c r="E1308" s="8">
        <v>1721.57</v>
      </c>
      <c r="F1308" s="200">
        <f>E1308/100*$I$2*Main!$AB$2</f>
        <v>774.70649999999989</v>
      </c>
      <c r="G1308" s="201">
        <f>F1308*Main!$AB$4</f>
        <v>774.70649999999989</v>
      </c>
      <c r="H1308" s="202"/>
      <c r="I1308" s="5"/>
    </row>
    <row r="1309" spans="1:9" s="203" customFormat="1">
      <c r="A1309" s="486">
        <v>9255185</v>
      </c>
      <c r="B1309" s="489" t="s">
        <v>3096</v>
      </c>
      <c r="C1309" s="7" t="s">
        <v>2057</v>
      </c>
      <c r="D1309" s="7">
        <v>20</v>
      </c>
      <c r="E1309" s="8">
        <v>1721.57</v>
      </c>
      <c r="F1309" s="200">
        <f>E1309/100*$I$2*Main!$AB$2</f>
        <v>774.70649999999989</v>
      </c>
      <c r="G1309" s="201">
        <f>F1309*Main!$AB$4</f>
        <v>774.70649999999989</v>
      </c>
      <c r="H1309" s="202"/>
      <c r="I1309" s="5"/>
    </row>
    <row r="1310" spans="1:9" s="203" customFormat="1">
      <c r="A1310" s="486">
        <v>9255188</v>
      </c>
      <c r="B1310" s="489" t="s">
        <v>3199</v>
      </c>
      <c r="C1310" s="7"/>
      <c r="D1310" s="7">
        <v>20</v>
      </c>
      <c r="E1310" s="8">
        <v>1895.01</v>
      </c>
      <c r="F1310" s="200">
        <f>E1310/100*$I$2*Main!$AB$2</f>
        <v>852.75450000000001</v>
      </c>
      <c r="G1310" s="201">
        <f>F1310*Main!$AB$4</f>
        <v>852.75450000000001</v>
      </c>
      <c r="H1310" s="202"/>
      <c r="I1310" s="5"/>
    </row>
    <row r="1311" spans="1:9" s="203" customFormat="1">
      <c r="A1311" s="486">
        <v>9255189</v>
      </c>
      <c r="B1311" s="489" t="s">
        <v>3200</v>
      </c>
      <c r="C1311" s="7"/>
      <c r="D1311" s="7">
        <v>20</v>
      </c>
      <c r="E1311" s="8">
        <v>1895.01</v>
      </c>
      <c r="F1311" s="200">
        <f>E1311/100*$I$2*Main!$AB$2</f>
        <v>852.75450000000001</v>
      </c>
      <c r="G1311" s="201">
        <f>F1311*Main!$AB$4</f>
        <v>852.75450000000001</v>
      </c>
      <c r="H1311" s="202"/>
      <c r="I1311" s="5"/>
    </row>
    <row r="1312" spans="1:9" s="203" customFormat="1">
      <c r="A1312" s="486">
        <v>9255190</v>
      </c>
      <c r="B1312" s="489" t="s">
        <v>3201</v>
      </c>
      <c r="C1312" s="7"/>
      <c r="D1312" s="7">
        <v>20</v>
      </c>
      <c r="E1312" s="8">
        <v>1929.87</v>
      </c>
      <c r="F1312" s="200">
        <f>E1312/100*$I$2*Main!$AB$2</f>
        <v>868.44150000000002</v>
      </c>
      <c r="G1312" s="201">
        <f>F1312*Main!$AB$4</f>
        <v>868.44150000000002</v>
      </c>
      <c r="H1312" s="202"/>
      <c r="I1312" s="5"/>
    </row>
    <row r="1313" spans="1:9" s="203" customFormat="1">
      <c r="A1313" s="486">
        <v>9255191</v>
      </c>
      <c r="B1313" s="489" t="s">
        <v>3202</v>
      </c>
      <c r="C1313" s="7"/>
      <c r="D1313" s="7">
        <v>20</v>
      </c>
      <c r="E1313" s="8">
        <v>1929.87</v>
      </c>
      <c r="F1313" s="200">
        <f>E1313/100*$I$2*Main!$AB$2</f>
        <v>868.44150000000002</v>
      </c>
      <c r="G1313" s="201">
        <f>F1313*Main!$AB$4</f>
        <v>868.44150000000002</v>
      </c>
      <c r="H1313" s="202"/>
      <c r="I1313" s="5"/>
    </row>
    <row r="1314" spans="1:9" s="203" customFormat="1">
      <c r="A1314" s="486">
        <v>9255192</v>
      </c>
      <c r="B1314" s="489" t="s">
        <v>3203</v>
      </c>
      <c r="C1314" s="7"/>
      <c r="D1314" s="7">
        <v>20</v>
      </c>
      <c r="E1314" s="8">
        <v>1964.73</v>
      </c>
      <c r="F1314" s="200">
        <f>E1314/100*$I$2*Main!$AB$2</f>
        <v>884.12850000000003</v>
      </c>
      <c r="G1314" s="201">
        <f>F1314*Main!$AB$4</f>
        <v>884.12850000000003</v>
      </c>
      <c r="H1314" s="202"/>
      <c r="I1314" s="5"/>
    </row>
    <row r="1315" spans="1:9" s="203" customFormat="1">
      <c r="A1315" s="486">
        <v>9255193</v>
      </c>
      <c r="B1315" s="489" t="s">
        <v>3204</v>
      </c>
      <c r="C1315" s="7"/>
      <c r="D1315" s="7">
        <v>20</v>
      </c>
      <c r="E1315" s="8">
        <v>1964.73</v>
      </c>
      <c r="F1315" s="200">
        <f>E1315/100*$I$2*Main!$AB$2</f>
        <v>884.12850000000003</v>
      </c>
      <c r="G1315" s="201">
        <f>F1315*Main!$AB$4</f>
        <v>884.12850000000003</v>
      </c>
      <c r="H1315" s="202"/>
      <c r="I1315" s="5"/>
    </row>
    <row r="1316" spans="1:9" s="203" customFormat="1">
      <c r="A1316" s="486">
        <v>9255194</v>
      </c>
      <c r="B1316" s="489" t="s">
        <v>3205</v>
      </c>
      <c r="C1316" s="7"/>
      <c r="D1316" s="7">
        <v>20</v>
      </c>
      <c r="E1316" s="8">
        <v>1999.64</v>
      </c>
      <c r="F1316" s="200">
        <f>E1316/100*$I$2*Main!$AB$2</f>
        <v>899.83800000000008</v>
      </c>
      <c r="G1316" s="201">
        <f>F1316*Main!$AB$4</f>
        <v>899.83800000000008</v>
      </c>
      <c r="H1316" s="202"/>
      <c r="I1316" s="5"/>
    </row>
    <row r="1317" spans="1:9" s="203" customFormat="1">
      <c r="A1317" s="486">
        <v>9255195</v>
      </c>
      <c r="B1317" s="489" t="s">
        <v>3206</v>
      </c>
      <c r="C1317" s="7"/>
      <c r="D1317" s="7">
        <v>20</v>
      </c>
      <c r="E1317" s="8">
        <v>1999.64</v>
      </c>
      <c r="F1317" s="200">
        <f>E1317/100*$I$2*Main!$AB$2</f>
        <v>899.83800000000008</v>
      </c>
      <c r="G1317" s="201">
        <f>F1317*Main!$AB$4</f>
        <v>899.83800000000008</v>
      </c>
      <c r="H1317" s="202"/>
      <c r="I1317" s="5"/>
    </row>
    <row r="1318" spans="1:9" s="203" customFormat="1">
      <c r="A1318" s="486">
        <v>9255196</v>
      </c>
      <c r="B1318" s="489" t="s">
        <v>3207</v>
      </c>
      <c r="C1318" s="7"/>
      <c r="D1318" s="7">
        <v>20</v>
      </c>
      <c r="E1318" s="8">
        <v>2034.5</v>
      </c>
      <c r="F1318" s="200">
        <f>E1318/100*$I$2*Main!$AB$2</f>
        <v>915.52499999999998</v>
      </c>
      <c r="G1318" s="201">
        <f>F1318*Main!$AB$4</f>
        <v>915.52499999999998</v>
      </c>
      <c r="H1318" s="202"/>
      <c r="I1318" s="5"/>
    </row>
    <row r="1319" spans="1:9" s="203" customFormat="1">
      <c r="A1319" s="486">
        <v>9255197</v>
      </c>
      <c r="B1319" s="489" t="s">
        <v>3208</v>
      </c>
      <c r="C1319" s="7"/>
      <c r="D1319" s="7">
        <v>20</v>
      </c>
      <c r="E1319" s="8">
        <v>2034.5</v>
      </c>
      <c r="F1319" s="200">
        <f>E1319/100*$I$2*Main!$AB$2</f>
        <v>915.52499999999998</v>
      </c>
      <c r="G1319" s="201">
        <f>F1319*Main!$AB$4</f>
        <v>915.52499999999998</v>
      </c>
      <c r="H1319" s="202"/>
      <c r="I1319" s="5"/>
    </row>
    <row r="1320" spans="1:9" s="203" customFormat="1">
      <c r="A1320" s="486">
        <v>9255198</v>
      </c>
      <c r="B1320" s="489" t="s">
        <v>3209</v>
      </c>
      <c r="C1320" s="7" t="s">
        <v>2057</v>
      </c>
      <c r="D1320" s="7">
        <v>20</v>
      </c>
      <c r="E1320" s="8">
        <v>2069.36</v>
      </c>
      <c r="F1320" s="200">
        <f>E1320/100*$I$2*Main!$AB$2</f>
        <v>931.21199999999999</v>
      </c>
      <c r="G1320" s="201">
        <f>F1320*Main!$AB$4</f>
        <v>931.21199999999999</v>
      </c>
      <c r="H1320" s="202"/>
      <c r="I1320" s="5"/>
    </row>
    <row r="1321" spans="1:9" s="203" customFormat="1">
      <c r="A1321" s="486">
        <v>9255199</v>
      </c>
      <c r="B1321" s="489" t="s">
        <v>3210</v>
      </c>
      <c r="C1321" s="7" t="s">
        <v>2057</v>
      </c>
      <c r="D1321" s="7">
        <v>20</v>
      </c>
      <c r="E1321" s="8">
        <v>2069.36</v>
      </c>
      <c r="F1321" s="200">
        <f>E1321/100*$I$2*Main!$AB$2</f>
        <v>931.21199999999999</v>
      </c>
      <c r="G1321" s="201">
        <f>F1321*Main!$AB$4</f>
        <v>931.21199999999999</v>
      </c>
      <c r="H1321" s="202"/>
      <c r="I1321" s="5"/>
    </row>
    <row r="1322" spans="1:9" s="203" customFormat="1">
      <c r="A1322" s="486">
        <v>9255200</v>
      </c>
      <c r="B1322" s="489" t="s">
        <v>3211</v>
      </c>
      <c r="C1322" s="7" t="s">
        <v>2057</v>
      </c>
      <c r="D1322" s="7">
        <v>20</v>
      </c>
      <c r="E1322" s="8">
        <v>2121.9900000000002</v>
      </c>
      <c r="F1322" s="200">
        <f>E1322/100*$I$2*Main!$AB$2</f>
        <v>954.89550000000008</v>
      </c>
      <c r="G1322" s="201">
        <f>F1322*Main!$AB$4</f>
        <v>954.89550000000008</v>
      </c>
      <c r="H1322" s="202"/>
      <c r="I1322" s="5"/>
    </row>
    <row r="1323" spans="1:9" s="203" customFormat="1">
      <c r="A1323" s="486">
        <v>9255201</v>
      </c>
      <c r="B1323" s="489" t="s">
        <v>3212</v>
      </c>
      <c r="C1323" s="7" t="s">
        <v>2057</v>
      </c>
      <c r="D1323" s="7">
        <v>20</v>
      </c>
      <c r="E1323" s="8">
        <v>2121.9900000000002</v>
      </c>
      <c r="F1323" s="200">
        <f>E1323/100*$I$2*Main!$AB$2</f>
        <v>954.89550000000008</v>
      </c>
      <c r="G1323" s="201">
        <f>F1323*Main!$AB$4</f>
        <v>954.89550000000008</v>
      </c>
      <c r="H1323" s="202"/>
      <c r="I1323" s="5"/>
    </row>
    <row r="1324" spans="1:9" s="203" customFormat="1">
      <c r="A1324" s="486">
        <v>9255204</v>
      </c>
      <c r="B1324" s="489" t="s">
        <v>3251</v>
      </c>
      <c r="C1324" s="7"/>
      <c r="D1324" s="7">
        <v>10</v>
      </c>
      <c r="E1324" s="8">
        <v>2430.6</v>
      </c>
      <c r="F1324" s="200">
        <f>E1324/100*$I$2*Main!$AB$2</f>
        <v>1093.77</v>
      </c>
      <c r="G1324" s="201">
        <f>F1324*Main!$AB$4</f>
        <v>1093.77</v>
      </c>
      <c r="H1324" s="202"/>
      <c r="I1324" s="5"/>
    </row>
    <row r="1325" spans="1:9" s="203" customFormat="1">
      <c r="A1325" s="486">
        <v>9255205</v>
      </c>
      <c r="B1325" s="489" t="s">
        <v>3252</v>
      </c>
      <c r="C1325" s="7"/>
      <c r="D1325" s="7">
        <v>10</v>
      </c>
      <c r="E1325" s="8">
        <v>2430.6</v>
      </c>
      <c r="F1325" s="200">
        <f>E1325/100*$I$2*Main!$AB$2</f>
        <v>1093.77</v>
      </c>
      <c r="G1325" s="201">
        <f>F1325*Main!$AB$4</f>
        <v>1093.77</v>
      </c>
      <c r="H1325" s="202"/>
      <c r="I1325" s="5"/>
    </row>
    <row r="1326" spans="1:9" s="203" customFormat="1">
      <c r="A1326" s="486">
        <v>9255206</v>
      </c>
      <c r="B1326" s="489" t="s">
        <v>3253</v>
      </c>
      <c r="C1326" s="7"/>
      <c r="D1326" s="7">
        <v>10</v>
      </c>
      <c r="E1326" s="8">
        <v>2457.71</v>
      </c>
      <c r="F1326" s="200">
        <f>E1326/100*$I$2*Main!$AB$2</f>
        <v>1105.9695000000002</v>
      </c>
      <c r="G1326" s="201">
        <f>F1326*Main!$AB$4</f>
        <v>1105.9695000000002</v>
      </c>
      <c r="H1326" s="202"/>
      <c r="I1326" s="5"/>
    </row>
    <row r="1327" spans="1:9" s="203" customFormat="1">
      <c r="A1327" s="486">
        <v>9255207</v>
      </c>
      <c r="B1327" s="489" t="s">
        <v>3254</v>
      </c>
      <c r="C1327" s="7"/>
      <c r="D1327" s="7">
        <v>10</v>
      </c>
      <c r="E1327" s="8">
        <v>2457.71</v>
      </c>
      <c r="F1327" s="200">
        <f>E1327/100*$I$2*Main!$AB$2</f>
        <v>1105.9695000000002</v>
      </c>
      <c r="G1327" s="201">
        <f>F1327*Main!$AB$4</f>
        <v>1105.9695000000002</v>
      </c>
      <c r="H1327" s="202"/>
      <c r="I1327" s="5"/>
    </row>
    <row r="1328" spans="1:9" s="203" customFormat="1">
      <c r="A1328" s="486">
        <v>9255208</v>
      </c>
      <c r="B1328" s="489" t="s">
        <v>3255</v>
      </c>
      <c r="C1328" s="7"/>
      <c r="D1328" s="7">
        <v>10</v>
      </c>
      <c r="E1328" s="8">
        <v>2502.98</v>
      </c>
      <c r="F1328" s="200">
        <f>E1328/100*$I$2*Main!$AB$2</f>
        <v>1126.3410000000001</v>
      </c>
      <c r="G1328" s="201">
        <f>F1328*Main!$AB$4</f>
        <v>1126.3410000000001</v>
      </c>
      <c r="H1328" s="202"/>
      <c r="I1328" s="5"/>
    </row>
    <row r="1329" spans="1:9" s="203" customFormat="1">
      <c r="A1329" s="486">
        <v>9255209</v>
      </c>
      <c r="B1329" s="489" t="s">
        <v>3256</v>
      </c>
      <c r="C1329" s="7"/>
      <c r="D1329" s="7">
        <v>10</v>
      </c>
      <c r="E1329" s="8">
        <v>2502.98</v>
      </c>
      <c r="F1329" s="200">
        <f>E1329/100*$I$2*Main!$AB$2</f>
        <v>1126.3410000000001</v>
      </c>
      <c r="G1329" s="201">
        <f>F1329*Main!$AB$4</f>
        <v>1126.3410000000001</v>
      </c>
      <c r="H1329" s="202"/>
      <c r="I1329" s="5"/>
    </row>
    <row r="1330" spans="1:9" s="203" customFormat="1">
      <c r="A1330" s="486">
        <v>9255210</v>
      </c>
      <c r="B1330" s="489" t="s">
        <v>3257</v>
      </c>
      <c r="C1330" s="7"/>
      <c r="D1330" s="7">
        <v>10</v>
      </c>
      <c r="E1330" s="8">
        <v>2548.1999999999998</v>
      </c>
      <c r="F1330" s="200">
        <f>E1330/100*$I$2*Main!$AB$2</f>
        <v>1146.69</v>
      </c>
      <c r="G1330" s="201">
        <f>F1330*Main!$AB$4</f>
        <v>1146.69</v>
      </c>
      <c r="H1330" s="202"/>
      <c r="I1330" s="5"/>
    </row>
    <row r="1331" spans="1:9" s="203" customFormat="1">
      <c r="A1331" s="486">
        <v>9255211</v>
      </c>
      <c r="B1331" s="489" t="s">
        <v>3258</v>
      </c>
      <c r="C1331" s="7"/>
      <c r="D1331" s="7">
        <v>10</v>
      </c>
      <c r="E1331" s="8">
        <v>2548.1999999999998</v>
      </c>
      <c r="F1331" s="200">
        <f>E1331/100*$I$2*Main!$AB$2</f>
        <v>1146.69</v>
      </c>
      <c r="G1331" s="201">
        <f>F1331*Main!$AB$4</f>
        <v>1146.69</v>
      </c>
      <c r="H1331" s="202"/>
      <c r="I1331" s="5"/>
    </row>
    <row r="1332" spans="1:9" s="203" customFormat="1">
      <c r="A1332" s="486">
        <v>9255212</v>
      </c>
      <c r="B1332" s="489" t="s">
        <v>3259</v>
      </c>
      <c r="C1332" s="7"/>
      <c r="D1332" s="7">
        <v>10</v>
      </c>
      <c r="E1332" s="8">
        <v>2593.44</v>
      </c>
      <c r="F1332" s="200">
        <f>E1332/100*$I$2*Main!$AB$2</f>
        <v>1167.048</v>
      </c>
      <c r="G1332" s="201">
        <f>F1332*Main!$AB$4</f>
        <v>1167.048</v>
      </c>
      <c r="H1332" s="202"/>
      <c r="I1332" s="5"/>
    </row>
    <row r="1333" spans="1:9" s="203" customFormat="1">
      <c r="A1333" s="486">
        <v>9255213</v>
      </c>
      <c r="B1333" s="489" t="s">
        <v>3260</v>
      </c>
      <c r="C1333" s="7"/>
      <c r="D1333" s="7">
        <v>10</v>
      </c>
      <c r="E1333" s="8">
        <v>2593.44</v>
      </c>
      <c r="F1333" s="200">
        <f>E1333/100*$I$2*Main!$AB$2</f>
        <v>1167.048</v>
      </c>
      <c r="G1333" s="201">
        <f>F1333*Main!$AB$4</f>
        <v>1167.048</v>
      </c>
      <c r="H1333" s="202"/>
      <c r="I1333" s="5"/>
    </row>
    <row r="1334" spans="1:9" s="203" customFormat="1">
      <c r="A1334" s="486">
        <v>9255214</v>
      </c>
      <c r="B1334" s="489" t="s">
        <v>3261</v>
      </c>
      <c r="C1334" s="7"/>
      <c r="D1334" s="7">
        <v>10</v>
      </c>
      <c r="E1334" s="8">
        <v>2638.67</v>
      </c>
      <c r="F1334" s="200">
        <f>E1334/100*$I$2*Main!$AB$2</f>
        <v>1187.4014999999999</v>
      </c>
      <c r="G1334" s="201">
        <f>F1334*Main!$AB$4</f>
        <v>1187.4014999999999</v>
      </c>
      <c r="H1334" s="202"/>
      <c r="I1334" s="5"/>
    </row>
    <row r="1335" spans="1:9" s="203" customFormat="1">
      <c r="A1335" s="486">
        <v>9255215</v>
      </c>
      <c r="B1335" s="489" t="s">
        <v>3262</v>
      </c>
      <c r="C1335" s="7"/>
      <c r="D1335" s="7">
        <v>10</v>
      </c>
      <c r="E1335" s="8">
        <v>2638.67</v>
      </c>
      <c r="F1335" s="200">
        <f>E1335/100*$I$2*Main!$AB$2</f>
        <v>1187.4014999999999</v>
      </c>
      <c r="G1335" s="201">
        <f>F1335*Main!$AB$4</f>
        <v>1187.4014999999999</v>
      </c>
      <c r="H1335" s="202"/>
      <c r="I1335" s="5"/>
    </row>
    <row r="1336" spans="1:9" s="5" customFormat="1">
      <c r="A1336" s="486">
        <v>9255216</v>
      </c>
      <c r="B1336" s="489" t="s">
        <v>3263</v>
      </c>
      <c r="C1336" s="7" t="s">
        <v>2057</v>
      </c>
      <c r="D1336" s="7">
        <v>10</v>
      </c>
      <c r="E1336" s="8">
        <v>2683.88</v>
      </c>
      <c r="F1336" s="8">
        <f>E1336/100*$I$2*Main!$AB$2</f>
        <v>1207.7460000000001</v>
      </c>
      <c r="G1336" s="12">
        <f>F1336*Main!$AB$4</f>
        <v>1207.7460000000001</v>
      </c>
      <c r="H1336" s="9"/>
    </row>
    <row r="1337" spans="1:9" s="5" customFormat="1">
      <c r="A1337" s="486">
        <v>9255217</v>
      </c>
      <c r="B1337" s="489" t="s">
        <v>3264</v>
      </c>
      <c r="C1337" s="7" t="s">
        <v>2057</v>
      </c>
      <c r="D1337" s="7">
        <v>10</v>
      </c>
      <c r="E1337" s="8">
        <v>2683.88</v>
      </c>
      <c r="F1337" s="8">
        <f>E1337/100*$I$2*Main!$AB$2</f>
        <v>1207.7460000000001</v>
      </c>
      <c r="G1337" s="12">
        <f>F1337*Main!$AB$4</f>
        <v>1207.7460000000001</v>
      </c>
      <c r="H1337" s="9"/>
    </row>
    <row r="1338" spans="1:9" s="5" customFormat="1">
      <c r="A1338" s="486">
        <v>9255218</v>
      </c>
      <c r="B1338" s="489" t="s">
        <v>3265</v>
      </c>
      <c r="C1338" s="7" t="s">
        <v>2057</v>
      </c>
      <c r="D1338" s="7">
        <v>10</v>
      </c>
      <c r="E1338" s="8">
        <v>2752.17</v>
      </c>
      <c r="F1338" s="8">
        <f>E1338/100*$I$2*Main!$AB$2</f>
        <v>1238.4765</v>
      </c>
      <c r="G1338" s="12">
        <f>F1338*Main!$AB$4</f>
        <v>1238.4765</v>
      </c>
      <c r="H1338" s="9"/>
    </row>
    <row r="1339" spans="1:9" s="5" customFormat="1">
      <c r="A1339" s="486">
        <v>9255219</v>
      </c>
      <c r="B1339" s="489" t="s">
        <v>3266</v>
      </c>
      <c r="C1339" s="7" t="s">
        <v>2057</v>
      </c>
      <c r="D1339" s="7">
        <v>10</v>
      </c>
      <c r="E1339" s="8">
        <v>2752.17</v>
      </c>
      <c r="F1339" s="8">
        <f>E1339/100*$I$2*Main!$AB$2</f>
        <v>1238.4765</v>
      </c>
      <c r="G1339" s="12">
        <f>F1339*Main!$AB$4</f>
        <v>1238.4765</v>
      </c>
      <c r="H1339" s="9"/>
    </row>
    <row r="1340" spans="1:9" s="5" customFormat="1">
      <c r="A1340" s="486">
        <v>9255220</v>
      </c>
      <c r="B1340" s="489" t="s">
        <v>3267</v>
      </c>
      <c r="C1340" s="7" t="s">
        <v>2057</v>
      </c>
      <c r="D1340" s="7">
        <v>10</v>
      </c>
      <c r="E1340" s="8">
        <v>2844.9</v>
      </c>
      <c r="F1340" s="8">
        <f>E1340/100*$I$2*Main!$AB$2</f>
        <v>1280.2050000000002</v>
      </c>
      <c r="G1340" s="12">
        <f>F1340*Main!$AB$4</f>
        <v>1280.2050000000002</v>
      </c>
      <c r="H1340" s="9"/>
    </row>
    <row r="1341" spans="1:9" s="5" customFormat="1">
      <c r="A1341" s="486">
        <v>9255221</v>
      </c>
      <c r="B1341" s="489" t="s">
        <v>3268</v>
      </c>
      <c r="C1341" s="7" t="s">
        <v>2057</v>
      </c>
      <c r="D1341" s="7">
        <v>10</v>
      </c>
      <c r="E1341" s="8">
        <v>2844.9</v>
      </c>
      <c r="F1341" s="8">
        <f>E1341/100*$I$2*Main!$AB$2</f>
        <v>1280.2050000000002</v>
      </c>
      <c r="G1341" s="12">
        <f>F1341*Main!$AB$4</f>
        <v>1280.2050000000002</v>
      </c>
      <c r="H1341" s="9"/>
    </row>
    <row r="1342" spans="1:9" s="5" customFormat="1">
      <c r="A1342" s="486">
        <v>9255226</v>
      </c>
      <c r="B1342" s="489" t="s">
        <v>3299</v>
      </c>
      <c r="C1342" s="7"/>
      <c r="D1342" s="7">
        <v>10</v>
      </c>
      <c r="E1342" s="8">
        <v>3940.38</v>
      </c>
      <c r="F1342" s="8">
        <f>E1342/100*$I$2*Main!$AB$2</f>
        <v>1773.1710000000003</v>
      </c>
      <c r="G1342" s="12">
        <f>F1342*Main!$AB$4</f>
        <v>1773.1710000000003</v>
      </c>
      <c r="H1342" s="9"/>
    </row>
    <row r="1343" spans="1:9" s="5" customFormat="1">
      <c r="A1343" s="486">
        <v>9255227</v>
      </c>
      <c r="B1343" s="489" t="s">
        <v>3300</v>
      </c>
      <c r="C1343" s="7"/>
      <c r="D1343" s="7">
        <v>10</v>
      </c>
      <c r="E1343" s="8">
        <v>3940.38</v>
      </c>
      <c r="F1343" s="8">
        <f>E1343/100*$I$2*Main!$AB$2</f>
        <v>1773.1710000000003</v>
      </c>
      <c r="G1343" s="12">
        <f>F1343*Main!$AB$4</f>
        <v>1773.1710000000003</v>
      </c>
      <c r="H1343" s="9"/>
    </row>
    <row r="1344" spans="1:9" s="5" customFormat="1">
      <c r="A1344" s="486">
        <v>9255228</v>
      </c>
      <c r="B1344" s="489" t="s">
        <v>3301</v>
      </c>
      <c r="C1344" s="7"/>
      <c r="D1344" s="7">
        <v>10</v>
      </c>
      <c r="E1344" s="8">
        <v>4011.59</v>
      </c>
      <c r="F1344" s="8">
        <f>E1344/100*$I$2*Main!$AB$2</f>
        <v>1805.2155000000002</v>
      </c>
      <c r="G1344" s="12">
        <f>F1344*Main!$AB$4</f>
        <v>1805.2155000000002</v>
      </c>
      <c r="H1344" s="9"/>
    </row>
    <row r="1345" spans="1:9" s="5" customFormat="1">
      <c r="A1345" s="486">
        <v>9255229</v>
      </c>
      <c r="B1345" s="489" t="s">
        <v>3302</v>
      </c>
      <c r="C1345" s="7"/>
      <c r="D1345" s="7">
        <v>10</v>
      </c>
      <c r="E1345" s="8">
        <v>4011.59</v>
      </c>
      <c r="F1345" s="8">
        <f>E1345/100*$I$2*Main!$AB$2</f>
        <v>1805.2155000000002</v>
      </c>
      <c r="G1345" s="12">
        <f>F1345*Main!$AB$4</f>
        <v>1805.2155000000002</v>
      </c>
      <c r="H1345" s="9"/>
    </row>
    <row r="1346" spans="1:9" s="5" customFormat="1">
      <c r="A1346" s="486">
        <v>9255230</v>
      </c>
      <c r="B1346" s="489" t="s">
        <v>3303</v>
      </c>
      <c r="C1346" s="7"/>
      <c r="D1346" s="7">
        <v>10</v>
      </c>
      <c r="E1346" s="8">
        <v>4082.78</v>
      </c>
      <c r="F1346" s="8">
        <f>E1346/100*$I$2*Main!$AB$2</f>
        <v>1837.2510000000002</v>
      </c>
      <c r="G1346" s="12">
        <f>F1346*Main!$AB$4</f>
        <v>1837.2510000000002</v>
      </c>
      <c r="H1346" s="9"/>
    </row>
    <row r="1347" spans="1:9" s="5" customFormat="1">
      <c r="A1347" s="486">
        <v>9255231</v>
      </c>
      <c r="B1347" s="489" t="s">
        <v>3304</v>
      </c>
      <c r="C1347" s="7"/>
      <c r="D1347" s="7">
        <v>10</v>
      </c>
      <c r="E1347" s="8">
        <v>4082.78</v>
      </c>
      <c r="F1347" s="8">
        <f>E1347/100*$I$2*Main!$AB$2</f>
        <v>1837.2510000000002</v>
      </c>
      <c r="G1347" s="12">
        <f>F1347*Main!$AB$4</f>
        <v>1837.2510000000002</v>
      </c>
      <c r="H1347" s="9"/>
    </row>
    <row r="1348" spans="1:9" s="203" customFormat="1">
      <c r="A1348" s="486">
        <v>9255232</v>
      </c>
      <c r="B1348" s="489" t="s">
        <v>3305</v>
      </c>
      <c r="C1348" s="7"/>
      <c r="D1348" s="7">
        <v>10</v>
      </c>
      <c r="E1348" s="8">
        <v>4154.01</v>
      </c>
      <c r="F1348" s="200">
        <f>E1348/100*$I$2*Main!$AB$2</f>
        <v>1869.3045000000002</v>
      </c>
      <c r="G1348" s="201">
        <f>F1348*Main!$AB$4</f>
        <v>1869.3045000000002</v>
      </c>
      <c r="H1348" s="202"/>
      <c r="I1348" s="5"/>
    </row>
    <row r="1349" spans="1:9" s="5" customFormat="1">
      <c r="A1349" s="486">
        <v>9255233</v>
      </c>
      <c r="B1349" s="489" t="s">
        <v>3306</v>
      </c>
      <c r="C1349" s="7"/>
      <c r="D1349" s="7">
        <v>10</v>
      </c>
      <c r="E1349" s="8">
        <v>4154.01</v>
      </c>
      <c r="F1349" s="8">
        <f>E1349/100*$I$2*Main!$AB$2</f>
        <v>1869.3045000000002</v>
      </c>
      <c r="G1349" s="12">
        <f>F1349*Main!$AB$4</f>
        <v>1869.3045000000002</v>
      </c>
      <c r="H1349" s="9"/>
    </row>
    <row r="1350" spans="1:9" s="5" customFormat="1">
      <c r="A1350" s="486">
        <v>9255234</v>
      </c>
      <c r="B1350" s="489" t="s">
        <v>3307</v>
      </c>
      <c r="C1350" s="7" t="s">
        <v>2057</v>
      </c>
      <c r="D1350" s="7">
        <v>10</v>
      </c>
      <c r="E1350" s="8">
        <v>4225.22</v>
      </c>
      <c r="F1350" s="8">
        <f>E1350/100*$I$2*Main!$AB$2</f>
        <v>1901.3490000000002</v>
      </c>
      <c r="G1350" s="12">
        <f>F1350*Main!$AB$4</f>
        <v>1901.3490000000002</v>
      </c>
      <c r="H1350" s="9"/>
    </row>
    <row r="1351" spans="1:9" s="5" customFormat="1">
      <c r="A1351" s="486">
        <v>9255235</v>
      </c>
      <c r="B1351" s="489" t="s">
        <v>3308</v>
      </c>
      <c r="C1351" s="7" t="s">
        <v>2057</v>
      </c>
      <c r="D1351" s="7">
        <v>10</v>
      </c>
      <c r="E1351" s="8">
        <v>4225.22</v>
      </c>
      <c r="F1351" s="8">
        <f>E1351/100*$I$2*Main!$AB$2</f>
        <v>1901.3490000000002</v>
      </c>
      <c r="G1351" s="12">
        <f>F1351*Main!$AB$4</f>
        <v>1901.3490000000002</v>
      </c>
      <c r="H1351" s="9"/>
    </row>
    <row r="1352" spans="1:9" s="5" customFormat="1">
      <c r="A1352" s="486">
        <v>9255236</v>
      </c>
      <c r="B1352" s="489" t="s">
        <v>3309</v>
      </c>
      <c r="C1352" s="7" t="s">
        <v>2057</v>
      </c>
      <c r="D1352" s="7">
        <v>10</v>
      </c>
      <c r="E1352" s="8">
        <v>4332.6400000000003</v>
      </c>
      <c r="F1352" s="8">
        <f>E1352/100*$I$2*Main!$AB$2</f>
        <v>1949.6880000000003</v>
      </c>
      <c r="G1352" s="12">
        <f>F1352*Main!$AB$4</f>
        <v>1949.6880000000003</v>
      </c>
      <c r="H1352" s="9"/>
    </row>
    <row r="1353" spans="1:9" s="5" customFormat="1">
      <c r="A1353" s="486">
        <v>9255237</v>
      </c>
      <c r="B1353" s="489" t="s">
        <v>3310</v>
      </c>
      <c r="C1353" s="7" t="s">
        <v>2057</v>
      </c>
      <c r="D1353" s="7">
        <v>10</v>
      </c>
      <c r="E1353" s="8">
        <v>4332.6400000000003</v>
      </c>
      <c r="F1353" s="8">
        <f>E1353/100*$I$2*Main!$AB$2</f>
        <v>1949.6880000000003</v>
      </c>
      <c r="G1353" s="12">
        <f>F1353*Main!$AB$4</f>
        <v>1949.6880000000003</v>
      </c>
      <c r="H1353" s="9"/>
    </row>
    <row r="1354" spans="1:9" s="5" customFormat="1">
      <c r="A1354" s="486">
        <v>9255238</v>
      </c>
      <c r="B1354" s="489" t="s">
        <v>3311</v>
      </c>
      <c r="C1354" s="7" t="s">
        <v>2057</v>
      </c>
      <c r="D1354" s="7">
        <v>10</v>
      </c>
      <c r="E1354" s="8">
        <v>4478.6900000000005</v>
      </c>
      <c r="F1354" s="8">
        <f>E1354/100*$I$2*Main!$AB$2</f>
        <v>2015.4105000000002</v>
      </c>
      <c r="G1354" s="12">
        <f>F1354*Main!$AB$4</f>
        <v>2015.4105000000002</v>
      </c>
      <c r="H1354" s="9"/>
    </row>
    <row r="1355" spans="1:9" s="5" customFormat="1">
      <c r="A1355" s="486">
        <v>9255239</v>
      </c>
      <c r="B1355" s="489" t="s">
        <v>3312</v>
      </c>
      <c r="C1355" s="7" t="s">
        <v>2057</v>
      </c>
      <c r="D1355" s="7">
        <v>10</v>
      </c>
      <c r="E1355" s="8">
        <v>4478.6900000000005</v>
      </c>
      <c r="F1355" s="8">
        <f>E1355/100*$I$2*Main!$AB$2</f>
        <v>2015.4105000000002</v>
      </c>
      <c r="G1355" s="12">
        <f>F1355*Main!$AB$4</f>
        <v>2015.4105000000002</v>
      </c>
      <c r="H1355" s="9"/>
    </row>
    <row r="1356" spans="1:9" s="5" customFormat="1">
      <c r="A1356" s="486">
        <v>9257159</v>
      </c>
      <c r="B1356" s="489" t="s">
        <v>3343</v>
      </c>
      <c r="C1356" s="7"/>
      <c r="D1356" s="7">
        <v>10</v>
      </c>
      <c r="E1356" s="8">
        <v>2686.9100000000003</v>
      </c>
      <c r="F1356" s="8">
        <f>E1356/100*$I$2*Main!$AB$2</f>
        <v>1209.1095</v>
      </c>
      <c r="G1356" s="12">
        <f>F1356*Main!$AB$4</f>
        <v>1209.1095</v>
      </c>
      <c r="H1356" s="9"/>
    </row>
    <row r="1357" spans="1:9" s="5" customFormat="1">
      <c r="A1357" s="486">
        <v>9257160</v>
      </c>
      <c r="B1357" s="489" t="s">
        <v>3344</v>
      </c>
      <c r="C1357" s="7"/>
      <c r="D1357" s="7">
        <v>10</v>
      </c>
      <c r="E1357" s="8">
        <v>2686.9100000000003</v>
      </c>
      <c r="F1357" s="8">
        <f>E1357/100*$I$2*Main!$AB$2</f>
        <v>1209.1095</v>
      </c>
      <c r="G1357" s="12">
        <f>F1357*Main!$AB$4</f>
        <v>1209.1095</v>
      </c>
      <c r="H1357" s="9"/>
    </row>
    <row r="1358" spans="1:9" s="5" customFormat="1">
      <c r="A1358" s="486">
        <v>9257161</v>
      </c>
      <c r="B1358" s="489" t="s">
        <v>3345</v>
      </c>
      <c r="C1358" s="7"/>
      <c r="D1358" s="7">
        <v>10</v>
      </c>
      <c r="E1358" s="8">
        <v>2735.48</v>
      </c>
      <c r="F1358" s="8">
        <f>E1358/100*$I$2*Main!$AB$2</f>
        <v>1230.9660000000001</v>
      </c>
      <c r="G1358" s="12">
        <f>F1358*Main!$AB$4</f>
        <v>1230.9660000000001</v>
      </c>
      <c r="H1358" s="9"/>
    </row>
    <row r="1359" spans="1:9" s="5" customFormat="1">
      <c r="A1359" s="486">
        <v>9257162</v>
      </c>
      <c r="B1359" s="489" t="s">
        <v>3346</v>
      </c>
      <c r="C1359" s="7"/>
      <c r="D1359" s="7">
        <v>10</v>
      </c>
      <c r="E1359" s="8">
        <v>2735.48</v>
      </c>
      <c r="F1359" s="8">
        <f>E1359/100*$I$2*Main!$AB$2</f>
        <v>1230.9660000000001</v>
      </c>
      <c r="G1359" s="12">
        <f>F1359*Main!$AB$4</f>
        <v>1230.9660000000001</v>
      </c>
      <c r="H1359" s="9"/>
    </row>
    <row r="1360" spans="1:9" s="203" customFormat="1">
      <c r="A1360" s="486">
        <v>9257163</v>
      </c>
      <c r="B1360" s="489" t="s">
        <v>3347</v>
      </c>
      <c r="C1360" s="7"/>
      <c r="D1360" s="7">
        <v>10</v>
      </c>
      <c r="E1360" s="8">
        <v>2784.0400000000004</v>
      </c>
      <c r="F1360" s="200">
        <f>E1360/100*$I$2*Main!$AB$2</f>
        <v>1252.8180000000002</v>
      </c>
      <c r="G1360" s="201">
        <f>F1360*Main!$AB$4</f>
        <v>1252.8180000000002</v>
      </c>
      <c r="H1360" s="202"/>
      <c r="I1360" s="5"/>
    </row>
    <row r="1361" spans="1:9" s="203" customFormat="1">
      <c r="A1361" s="486">
        <v>9257164</v>
      </c>
      <c r="B1361" s="489" t="s">
        <v>3348</v>
      </c>
      <c r="C1361" s="7"/>
      <c r="D1361" s="7">
        <v>10</v>
      </c>
      <c r="E1361" s="8">
        <v>2784.0400000000004</v>
      </c>
      <c r="F1361" s="200">
        <f>E1361/100*$I$2*Main!$AB$2</f>
        <v>1252.8180000000002</v>
      </c>
      <c r="G1361" s="201">
        <f>F1361*Main!$AB$4</f>
        <v>1252.8180000000002</v>
      </c>
      <c r="H1361" s="202"/>
      <c r="I1361" s="5"/>
    </row>
    <row r="1362" spans="1:9" s="203" customFormat="1">
      <c r="A1362" s="486">
        <v>9257165</v>
      </c>
      <c r="B1362" s="489" t="s">
        <v>3349</v>
      </c>
      <c r="C1362" s="7"/>
      <c r="D1362" s="7">
        <v>10</v>
      </c>
      <c r="E1362" s="8">
        <v>2832.5800000000004</v>
      </c>
      <c r="F1362" s="200">
        <f>E1362/100*$I$2*Main!$AB$2</f>
        <v>1274.6610000000003</v>
      </c>
      <c r="G1362" s="201">
        <f>F1362*Main!$AB$4</f>
        <v>1274.6610000000003</v>
      </c>
      <c r="H1362" s="202"/>
      <c r="I1362" s="5"/>
    </row>
    <row r="1363" spans="1:9" s="5" customFormat="1">
      <c r="A1363" s="486">
        <v>9257166</v>
      </c>
      <c r="B1363" s="489" t="s">
        <v>3350</v>
      </c>
      <c r="C1363" s="7"/>
      <c r="D1363" s="7">
        <v>10</v>
      </c>
      <c r="E1363" s="8">
        <v>2832.5800000000004</v>
      </c>
      <c r="F1363" s="8">
        <f>E1363/100*$I$2*Main!$AB$2</f>
        <v>1274.6610000000003</v>
      </c>
      <c r="G1363" s="12">
        <f>F1363*Main!$AB$4</f>
        <v>1274.6610000000003</v>
      </c>
      <c r="H1363" s="9"/>
    </row>
    <row r="1364" spans="1:9" s="5" customFormat="1">
      <c r="A1364" s="486">
        <v>9257167</v>
      </c>
      <c r="B1364" s="489" t="s">
        <v>3351</v>
      </c>
      <c r="C1364" s="7" t="s">
        <v>2057</v>
      </c>
      <c r="D1364" s="7">
        <v>10</v>
      </c>
      <c r="E1364" s="8">
        <v>2881.1200000000003</v>
      </c>
      <c r="F1364" s="8">
        <f>E1364/100*$I$2*Main!$AB$2</f>
        <v>1296.5040000000001</v>
      </c>
      <c r="G1364" s="12">
        <f>F1364*Main!$AB$4</f>
        <v>1296.5040000000001</v>
      </c>
      <c r="H1364" s="9"/>
    </row>
    <row r="1365" spans="1:9" s="5" customFormat="1">
      <c r="A1365" s="486">
        <v>9257168</v>
      </c>
      <c r="B1365" s="489" t="s">
        <v>3352</v>
      </c>
      <c r="C1365" s="7" t="s">
        <v>2057</v>
      </c>
      <c r="D1365" s="7">
        <v>10</v>
      </c>
      <c r="E1365" s="8">
        <v>2881.1200000000003</v>
      </c>
      <c r="F1365" s="8">
        <f>E1365/100*$I$2*Main!$AB$2</f>
        <v>1296.5040000000001</v>
      </c>
      <c r="G1365" s="12">
        <f>F1365*Main!$AB$4</f>
        <v>1296.5040000000001</v>
      </c>
      <c r="H1365" s="9"/>
    </row>
    <row r="1366" spans="1:9" s="5" customFormat="1">
      <c r="A1366" s="486">
        <v>9257169</v>
      </c>
      <c r="B1366" s="489" t="s">
        <v>3353</v>
      </c>
      <c r="C1366" s="7" t="s">
        <v>2057</v>
      </c>
      <c r="D1366" s="7">
        <v>10</v>
      </c>
      <c r="E1366" s="8">
        <v>2954.42</v>
      </c>
      <c r="F1366" s="8">
        <f>E1366/100*$I$2*Main!$AB$2</f>
        <v>1329.489</v>
      </c>
      <c r="G1366" s="12">
        <f>F1366*Main!$AB$4</f>
        <v>1329.489</v>
      </c>
      <c r="H1366" s="9"/>
    </row>
    <row r="1367" spans="1:9" s="5" customFormat="1">
      <c r="A1367" s="486">
        <v>9257170</v>
      </c>
      <c r="B1367" s="489" t="s">
        <v>3354</v>
      </c>
      <c r="C1367" s="7" t="s">
        <v>2057</v>
      </c>
      <c r="D1367" s="7">
        <v>10</v>
      </c>
      <c r="E1367" s="8">
        <v>2954.42</v>
      </c>
      <c r="F1367" s="8">
        <f>E1367/100*$I$2*Main!$AB$2</f>
        <v>1329.489</v>
      </c>
      <c r="G1367" s="12">
        <f>F1367*Main!$AB$4</f>
        <v>1329.489</v>
      </c>
      <c r="H1367" s="9"/>
    </row>
    <row r="1368" spans="1:9" s="5" customFormat="1">
      <c r="A1368" s="486">
        <v>9257171</v>
      </c>
      <c r="B1368" s="489" t="s">
        <v>3355</v>
      </c>
      <c r="C1368" s="7" t="s">
        <v>2057</v>
      </c>
      <c r="D1368" s="7">
        <v>10</v>
      </c>
      <c r="E1368" s="8">
        <v>3053.98</v>
      </c>
      <c r="F1368" s="8">
        <f>E1368/100*$I$2*Main!$AB$2</f>
        <v>1374.2909999999999</v>
      </c>
      <c r="G1368" s="12">
        <f>F1368*Main!$AB$4</f>
        <v>1374.2909999999999</v>
      </c>
      <c r="H1368" s="9"/>
    </row>
    <row r="1369" spans="1:9" s="5" customFormat="1">
      <c r="A1369" s="486">
        <v>9257172</v>
      </c>
      <c r="B1369" s="489" t="s">
        <v>3356</v>
      </c>
      <c r="C1369" s="7" t="s">
        <v>2057</v>
      </c>
      <c r="D1369" s="7">
        <v>10</v>
      </c>
      <c r="E1369" s="8">
        <v>3053.98</v>
      </c>
      <c r="F1369" s="8">
        <f>E1369/100*$I$2*Main!$AB$2</f>
        <v>1374.2909999999999</v>
      </c>
      <c r="G1369" s="12">
        <f>F1369*Main!$AB$4</f>
        <v>1374.2909999999999</v>
      </c>
      <c r="H1369" s="9"/>
    </row>
    <row r="1370" spans="1:9" s="5" customFormat="1">
      <c r="A1370" s="486">
        <v>9255466</v>
      </c>
      <c r="B1370" s="489" t="s">
        <v>3363</v>
      </c>
      <c r="C1370" s="7"/>
      <c r="D1370" s="7">
        <v>10</v>
      </c>
      <c r="E1370" s="8">
        <v>634.34</v>
      </c>
      <c r="F1370" s="8">
        <f>E1370/100*$I$2*Main!$AB$2</f>
        <v>285.45299999999997</v>
      </c>
      <c r="G1370" s="12">
        <f>F1370*Main!$AB$4</f>
        <v>285.45299999999997</v>
      </c>
      <c r="H1370" s="9"/>
    </row>
    <row r="1371" spans="1:9" s="5" customFormat="1">
      <c r="A1371" s="486">
        <v>9270676</v>
      </c>
      <c r="B1371" s="489" t="s">
        <v>3366</v>
      </c>
      <c r="C1371" s="7" t="s">
        <v>2057</v>
      </c>
      <c r="D1371" s="7">
        <v>10</v>
      </c>
      <c r="E1371" s="8">
        <v>634.34</v>
      </c>
      <c r="F1371" s="8">
        <f>E1371/100*$I$2*Main!$AB$2</f>
        <v>285.45299999999997</v>
      </c>
      <c r="G1371" s="12">
        <f>F1371*Main!$AB$4</f>
        <v>285.45299999999997</v>
      </c>
      <c r="H1371" s="9"/>
    </row>
    <row r="1372" spans="1:9" s="203" customFormat="1">
      <c r="A1372" s="486">
        <v>9255468</v>
      </c>
      <c r="B1372" s="489" t="s">
        <v>3385</v>
      </c>
      <c r="C1372" s="7" t="s">
        <v>2057</v>
      </c>
      <c r="D1372" s="7">
        <v>20</v>
      </c>
      <c r="E1372" s="8">
        <v>467.96999999999997</v>
      </c>
      <c r="F1372" s="200">
        <f>E1372/100*$I$2*Main!$AB$2</f>
        <v>210.58649999999997</v>
      </c>
      <c r="G1372" s="201">
        <f>F1372*Main!$AB$4</f>
        <v>210.58649999999997</v>
      </c>
      <c r="H1372" s="202"/>
      <c r="I1372" s="5"/>
    </row>
    <row r="1373" spans="1:9" s="203" customFormat="1">
      <c r="A1373" s="486">
        <v>9255470</v>
      </c>
      <c r="B1373" s="489" t="s">
        <v>3386</v>
      </c>
      <c r="C1373" s="7" t="s">
        <v>2057</v>
      </c>
      <c r="D1373" s="7">
        <v>20</v>
      </c>
      <c r="E1373" s="8">
        <v>523.41999999999996</v>
      </c>
      <c r="F1373" s="200">
        <f>E1373/100*$I$2*Main!$AB$2</f>
        <v>235.53899999999999</v>
      </c>
      <c r="G1373" s="201">
        <f>F1373*Main!$AB$4</f>
        <v>235.53899999999999</v>
      </c>
      <c r="H1373" s="202"/>
      <c r="I1373" s="5"/>
    </row>
    <row r="1374" spans="1:9" s="203" customFormat="1">
      <c r="A1374" s="486">
        <v>9255471</v>
      </c>
      <c r="B1374" s="489" t="s">
        <v>3387</v>
      </c>
      <c r="C1374" s="7" t="s">
        <v>2057</v>
      </c>
      <c r="D1374" s="7">
        <v>20</v>
      </c>
      <c r="E1374" s="8">
        <v>551.15</v>
      </c>
      <c r="F1374" s="200">
        <f>E1374/100*$I$2*Main!$AB$2</f>
        <v>248.01749999999998</v>
      </c>
      <c r="G1374" s="201">
        <f>F1374*Main!$AB$4</f>
        <v>248.01749999999998</v>
      </c>
      <c r="H1374" s="202"/>
      <c r="I1374" s="5"/>
    </row>
    <row r="1375" spans="1:9" s="203" customFormat="1">
      <c r="A1375" s="486">
        <v>9255472</v>
      </c>
      <c r="B1375" s="489" t="s">
        <v>3388</v>
      </c>
      <c r="C1375" s="7" t="s">
        <v>2057</v>
      </c>
      <c r="D1375" s="7">
        <v>20</v>
      </c>
      <c r="E1375" s="8">
        <v>578.88</v>
      </c>
      <c r="F1375" s="200">
        <f>E1375/100*$I$2*Main!$AB$2</f>
        <v>260.49599999999998</v>
      </c>
      <c r="G1375" s="201">
        <f>F1375*Main!$AB$4</f>
        <v>260.49599999999998</v>
      </c>
      <c r="H1375" s="202"/>
      <c r="I1375" s="5"/>
    </row>
    <row r="1376" spans="1:9" s="203" customFormat="1">
      <c r="A1376" s="486">
        <v>9255474</v>
      </c>
      <c r="B1376" s="489" t="s">
        <v>3389</v>
      </c>
      <c r="C1376" s="7" t="s">
        <v>2057</v>
      </c>
      <c r="D1376" s="7">
        <v>20</v>
      </c>
      <c r="E1376" s="8">
        <v>634.34</v>
      </c>
      <c r="F1376" s="200">
        <f>E1376/100*$I$2*Main!$AB$2</f>
        <v>285.45299999999997</v>
      </c>
      <c r="G1376" s="201">
        <f>F1376*Main!$AB$4</f>
        <v>285.45299999999997</v>
      </c>
      <c r="H1376" s="202"/>
      <c r="I1376" s="5"/>
    </row>
    <row r="1377" spans="1:9" s="203" customFormat="1">
      <c r="A1377" s="486">
        <v>9255476</v>
      </c>
      <c r="B1377" s="489" t="s">
        <v>3390</v>
      </c>
      <c r="C1377" s="7" t="s">
        <v>2057</v>
      </c>
      <c r="D1377" s="7">
        <v>20</v>
      </c>
      <c r="E1377" s="8">
        <v>1103.02</v>
      </c>
      <c r="F1377" s="200">
        <f>E1377/100*$I$2*Main!$AB$2</f>
        <v>496.35900000000004</v>
      </c>
      <c r="G1377" s="201">
        <f>F1377*Main!$AB$4</f>
        <v>496.35900000000004</v>
      </c>
      <c r="H1377" s="202"/>
      <c r="I1377" s="5"/>
    </row>
    <row r="1378" spans="1:9" s="203" customFormat="1">
      <c r="A1378" s="486">
        <v>9255477</v>
      </c>
      <c r="B1378" s="489" t="s">
        <v>3391</v>
      </c>
      <c r="C1378" s="7" t="s">
        <v>2057</v>
      </c>
      <c r="D1378" s="7">
        <v>20</v>
      </c>
      <c r="E1378" s="8">
        <v>1158.46</v>
      </c>
      <c r="F1378" s="200">
        <f>E1378/100*$I$2*Main!$AB$2</f>
        <v>521.30700000000002</v>
      </c>
      <c r="G1378" s="201">
        <f>F1378*Main!$AB$4</f>
        <v>521.30700000000002</v>
      </c>
      <c r="H1378" s="202"/>
      <c r="I1378" s="5"/>
    </row>
    <row r="1379" spans="1:9" s="203" customFormat="1">
      <c r="A1379" s="486">
        <v>9255478</v>
      </c>
      <c r="B1379" s="489" t="s">
        <v>3392</v>
      </c>
      <c r="C1379" s="7" t="s">
        <v>2057</v>
      </c>
      <c r="D1379" s="7">
        <v>20</v>
      </c>
      <c r="E1379" s="8">
        <v>1213.96</v>
      </c>
      <c r="F1379" s="200">
        <f>E1379/100*$I$2*Main!$AB$2</f>
        <v>546.28200000000004</v>
      </c>
      <c r="G1379" s="201">
        <f>F1379*Main!$AB$4</f>
        <v>546.28200000000004</v>
      </c>
      <c r="H1379" s="202"/>
      <c r="I1379" s="5"/>
    </row>
    <row r="1380" spans="1:9" s="203" customFormat="1">
      <c r="A1380" s="486">
        <v>9255479</v>
      </c>
      <c r="B1380" s="489" t="s">
        <v>3393</v>
      </c>
      <c r="C1380" s="7" t="s">
        <v>2057</v>
      </c>
      <c r="D1380" s="7">
        <v>20</v>
      </c>
      <c r="E1380" s="8">
        <v>1324.8799999999999</v>
      </c>
      <c r="F1380" s="200">
        <f>E1380/100*$I$2*Main!$AB$2</f>
        <v>596.19599999999991</v>
      </c>
      <c r="G1380" s="201">
        <f>F1380*Main!$AB$4</f>
        <v>596.19599999999991</v>
      </c>
      <c r="H1380" s="202"/>
      <c r="I1380" s="5"/>
    </row>
    <row r="1381" spans="1:9" s="203" customFormat="1">
      <c r="A1381" s="486">
        <v>9270678</v>
      </c>
      <c r="B1381" s="489" t="s">
        <v>3412</v>
      </c>
      <c r="C1381" s="7" t="s">
        <v>2057</v>
      </c>
      <c r="D1381" s="7">
        <v>20</v>
      </c>
      <c r="E1381" s="8">
        <v>467.96999999999997</v>
      </c>
      <c r="F1381" s="200">
        <f>E1381/100*$I$2*Main!$AB$2</f>
        <v>210.58649999999997</v>
      </c>
      <c r="G1381" s="201">
        <f>F1381*Main!$AB$4</f>
        <v>210.58649999999997</v>
      </c>
      <c r="H1381" s="202"/>
      <c r="I1381" s="5"/>
    </row>
    <row r="1382" spans="1:9" s="203" customFormat="1">
      <c r="A1382" s="486">
        <v>9270680</v>
      </c>
      <c r="B1382" s="489" t="s">
        <v>3413</v>
      </c>
      <c r="C1382" s="7" t="s">
        <v>2057</v>
      </c>
      <c r="D1382" s="7">
        <v>20</v>
      </c>
      <c r="E1382" s="8">
        <v>523.41999999999996</v>
      </c>
      <c r="F1382" s="200">
        <f>E1382/100*$I$2*Main!$AB$2</f>
        <v>235.53899999999999</v>
      </c>
      <c r="G1382" s="201">
        <f>F1382*Main!$AB$4</f>
        <v>235.53899999999999</v>
      </c>
      <c r="H1382" s="202"/>
      <c r="I1382" s="5"/>
    </row>
    <row r="1383" spans="1:9" s="203" customFormat="1">
      <c r="A1383" s="486">
        <v>9270681</v>
      </c>
      <c r="B1383" s="489" t="s">
        <v>3414</v>
      </c>
      <c r="C1383" s="7" t="s">
        <v>2057</v>
      </c>
      <c r="D1383" s="7">
        <v>20</v>
      </c>
      <c r="E1383" s="8">
        <v>551.15</v>
      </c>
      <c r="F1383" s="200">
        <f>E1383/100*$I$2*Main!$AB$2</f>
        <v>248.01749999999998</v>
      </c>
      <c r="G1383" s="201">
        <f>F1383*Main!$AB$4</f>
        <v>248.01749999999998</v>
      </c>
      <c r="H1383" s="202"/>
      <c r="I1383" s="5"/>
    </row>
    <row r="1384" spans="1:9" s="203" customFormat="1">
      <c r="A1384" s="486">
        <v>9270682</v>
      </c>
      <c r="B1384" s="489" t="s">
        <v>3415</v>
      </c>
      <c r="C1384" s="7" t="s">
        <v>2057</v>
      </c>
      <c r="D1384" s="7">
        <v>20</v>
      </c>
      <c r="E1384" s="8">
        <v>578.88</v>
      </c>
      <c r="F1384" s="200">
        <f>E1384/100*$I$2*Main!$AB$2</f>
        <v>260.49599999999998</v>
      </c>
      <c r="G1384" s="201">
        <f>F1384*Main!$AB$4</f>
        <v>260.49599999999998</v>
      </c>
      <c r="H1384" s="202"/>
      <c r="I1384" s="5"/>
    </row>
    <row r="1385" spans="1:9" s="203" customFormat="1">
      <c r="A1385" s="486">
        <v>9270684</v>
      </c>
      <c r="B1385" s="489" t="s">
        <v>3416</v>
      </c>
      <c r="C1385" s="7" t="s">
        <v>2057</v>
      </c>
      <c r="D1385" s="7">
        <v>20</v>
      </c>
      <c r="E1385" s="8">
        <v>634.34</v>
      </c>
      <c r="F1385" s="200">
        <f>E1385/100*$I$2*Main!$AB$2</f>
        <v>285.45299999999997</v>
      </c>
      <c r="G1385" s="201">
        <f>F1385*Main!$AB$4</f>
        <v>285.45299999999997</v>
      </c>
      <c r="H1385" s="202"/>
      <c r="I1385" s="5"/>
    </row>
    <row r="1386" spans="1:9" s="203" customFormat="1">
      <c r="A1386" s="486">
        <v>9270686</v>
      </c>
      <c r="B1386" s="489" t="s">
        <v>3417</v>
      </c>
      <c r="C1386" s="7" t="s">
        <v>2057</v>
      </c>
      <c r="D1386" s="7">
        <v>20</v>
      </c>
      <c r="E1386" s="8">
        <v>1103.02</v>
      </c>
      <c r="F1386" s="200">
        <f>E1386/100*$I$2*Main!$AB$2</f>
        <v>496.35900000000004</v>
      </c>
      <c r="G1386" s="201">
        <f>F1386*Main!$AB$4</f>
        <v>496.35900000000004</v>
      </c>
      <c r="H1386" s="202"/>
      <c r="I1386" s="5"/>
    </row>
    <row r="1387" spans="1:9" s="203" customFormat="1">
      <c r="A1387" s="486">
        <v>9270687</v>
      </c>
      <c r="B1387" s="489" t="s">
        <v>3418</v>
      </c>
      <c r="C1387" s="7" t="s">
        <v>2057</v>
      </c>
      <c r="D1387" s="7">
        <v>20</v>
      </c>
      <c r="E1387" s="8">
        <v>1158.46</v>
      </c>
      <c r="F1387" s="200">
        <f>E1387/100*$I$2*Main!$AB$2</f>
        <v>521.30700000000002</v>
      </c>
      <c r="G1387" s="201">
        <f>F1387*Main!$AB$4</f>
        <v>521.30700000000002</v>
      </c>
      <c r="H1387" s="202"/>
      <c r="I1387" s="5"/>
    </row>
    <row r="1388" spans="1:9" s="203" customFormat="1">
      <c r="A1388" s="486">
        <v>9270688</v>
      </c>
      <c r="B1388" s="489" t="s">
        <v>3419</v>
      </c>
      <c r="C1388" s="7" t="s">
        <v>2057</v>
      </c>
      <c r="D1388" s="7">
        <v>20</v>
      </c>
      <c r="E1388" s="8">
        <v>1213.96</v>
      </c>
      <c r="F1388" s="200">
        <f>E1388/100*$I$2*Main!$AB$2</f>
        <v>546.28200000000004</v>
      </c>
      <c r="G1388" s="201">
        <f>F1388*Main!$AB$4</f>
        <v>546.28200000000004</v>
      </c>
      <c r="H1388" s="202"/>
      <c r="I1388" s="5"/>
    </row>
    <row r="1389" spans="1:9" s="203" customFormat="1">
      <c r="A1389" s="486">
        <v>9270689</v>
      </c>
      <c r="B1389" s="489" t="s">
        <v>3420</v>
      </c>
      <c r="C1389" s="7" t="s">
        <v>2057</v>
      </c>
      <c r="D1389" s="7">
        <v>20</v>
      </c>
      <c r="E1389" s="8">
        <v>1324.8799999999999</v>
      </c>
      <c r="F1389" s="200">
        <f>E1389/100*$I$2*Main!$AB$2</f>
        <v>596.19599999999991</v>
      </c>
      <c r="G1389" s="201">
        <f>F1389*Main!$AB$4</f>
        <v>596.19599999999991</v>
      </c>
      <c r="H1389" s="202"/>
      <c r="I1389" s="5"/>
    </row>
    <row r="1390" spans="1:9" s="203" customFormat="1">
      <c r="A1390" s="486">
        <v>9255481</v>
      </c>
      <c r="B1390" s="489" t="s">
        <v>3439</v>
      </c>
      <c r="C1390" s="7" t="s">
        <v>2057</v>
      </c>
      <c r="D1390" s="7">
        <v>20</v>
      </c>
      <c r="E1390" s="8">
        <v>594.33000000000004</v>
      </c>
      <c r="F1390" s="200">
        <f>E1390/100*$I$2*Main!$AB$2</f>
        <v>267.44850000000002</v>
      </c>
      <c r="G1390" s="201">
        <f>F1390*Main!$AB$4</f>
        <v>267.44850000000002</v>
      </c>
      <c r="H1390" s="202"/>
      <c r="I1390" s="5"/>
    </row>
    <row r="1391" spans="1:9" s="203" customFormat="1">
      <c r="A1391" s="486">
        <v>9255483</v>
      </c>
      <c r="B1391" s="489" t="s">
        <v>3440</v>
      </c>
      <c r="C1391" s="7" t="s">
        <v>2057</v>
      </c>
      <c r="D1391" s="7">
        <v>20</v>
      </c>
      <c r="E1391" s="8">
        <v>664.74</v>
      </c>
      <c r="F1391" s="200">
        <f>E1391/100*$I$2*Main!$AB$2</f>
        <v>299.13299999999998</v>
      </c>
      <c r="G1391" s="201">
        <f>F1391*Main!$AB$4</f>
        <v>299.13299999999998</v>
      </c>
      <c r="H1391" s="202"/>
      <c r="I1391" s="5"/>
    </row>
    <row r="1392" spans="1:9" s="203" customFormat="1">
      <c r="A1392" s="486">
        <v>9255484</v>
      </c>
      <c r="B1392" s="489" t="s">
        <v>3441</v>
      </c>
      <c r="C1392" s="7" t="s">
        <v>2057</v>
      </c>
      <c r="D1392" s="7">
        <v>20</v>
      </c>
      <c r="E1392" s="8">
        <v>699.96</v>
      </c>
      <c r="F1392" s="200">
        <f>E1392/100*$I$2*Main!$AB$2</f>
        <v>314.98200000000003</v>
      </c>
      <c r="G1392" s="201">
        <f>F1392*Main!$AB$4</f>
        <v>314.98200000000003</v>
      </c>
      <c r="H1392" s="202"/>
      <c r="I1392" s="5"/>
    </row>
    <row r="1393" spans="1:9" s="203" customFormat="1">
      <c r="A1393" s="486">
        <v>9255485</v>
      </c>
      <c r="B1393" s="489" t="s">
        <v>3442</v>
      </c>
      <c r="C1393" s="7" t="s">
        <v>2057</v>
      </c>
      <c r="D1393" s="7">
        <v>20</v>
      </c>
      <c r="E1393" s="8">
        <v>735.17</v>
      </c>
      <c r="F1393" s="200">
        <f>E1393/100*$I$2*Main!$AB$2</f>
        <v>330.82649999999995</v>
      </c>
      <c r="G1393" s="201">
        <f>F1393*Main!$AB$4</f>
        <v>330.82649999999995</v>
      </c>
      <c r="H1393" s="202"/>
      <c r="I1393" s="5"/>
    </row>
    <row r="1394" spans="1:9" s="203" customFormat="1">
      <c r="A1394" s="486">
        <v>9255487</v>
      </c>
      <c r="B1394" s="489" t="s">
        <v>3443</v>
      </c>
      <c r="C1394" s="7" t="s">
        <v>2057</v>
      </c>
      <c r="D1394" s="7">
        <v>20</v>
      </c>
      <c r="E1394" s="8">
        <v>805.62</v>
      </c>
      <c r="F1394" s="200">
        <f>E1394/100*$I$2*Main!$AB$2</f>
        <v>362.529</v>
      </c>
      <c r="G1394" s="201">
        <f>F1394*Main!$AB$4</f>
        <v>362.529</v>
      </c>
      <c r="H1394" s="202"/>
      <c r="I1394" s="5"/>
    </row>
    <row r="1395" spans="1:9" s="203" customFormat="1">
      <c r="A1395" s="486">
        <v>9255489</v>
      </c>
      <c r="B1395" s="489" t="s">
        <v>3444</v>
      </c>
      <c r="C1395" s="7" t="s">
        <v>2057</v>
      </c>
      <c r="D1395" s="7">
        <v>20</v>
      </c>
      <c r="E1395" s="8">
        <v>1400.82</v>
      </c>
      <c r="F1395" s="200">
        <f>E1395/100*$I$2*Main!$AB$2</f>
        <v>630.36899999999991</v>
      </c>
      <c r="G1395" s="201">
        <f>F1395*Main!$AB$4</f>
        <v>630.36899999999991</v>
      </c>
      <c r="H1395" s="202"/>
      <c r="I1395" s="5"/>
    </row>
    <row r="1396" spans="1:9" s="5" customFormat="1">
      <c r="A1396" s="486">
        <v>9255490</v>
      </c>
      <c r="B1396" s="489" t="s">
        <v>3445</v>
      </c>
      <c r="C1396" s="7" t="s">
        <v>2057</v>
      </c>
      <c r="D1396" s="7">
        <v>20</v>
      </c>
      <c r="E1396" s="8">
        <v>1471.28</v>
      </c>
      <c r="F1396" s="8">
        <f>E1396/100*$I$2*Main!$AB$2</f>
        <v>662.07600000000002</v>
      </c>
      <c r="G1396" s="12">
        <f>F1396*Main!$AB$4</f>
        <v>662.07600000000002</v>
      </c>
      <c r="H1396" s="9"/>
    </row>
    <row r="1397" spans="1:9" s="5" customFormat="1">
      <c r="A1397" s="486">
        <v>9255491</v>
      </c>
      <c r="B1397" s="489" t="s">
        <v>3446</v>
      </c>
      <c r="C1397" s="7" t="s">
        <v>2057</v>
      </c>
      <c r="D1397" s="7">
        <v>20</v>
      </c>
      <c r="E1397" s="8">
        <v>1541.7</v>
      </c>
      <c r="F1397" s="8">
        <f>E1397/100*$I$2*Main!$AB$2</f>
        <v>693.76499999999999</v>
      </c>
      <c r="G1397" s="12">
        <f>F1397*Main!$AB$4</f>
        <v>693.76499999999999</v>
      </c>
      <c r="H1397" s="9"/>
    </row>
    <row r="1398" spans="1:9" s="5" customFormat="1">
      <c r="A1398" s="486">
        <v>9255492</v>
      </c>
      <c r="B1398" s="489" t="s">
        <v>3447</v>
      </c>
      <c r="C1398" s="7" t="s">
        <v>2057</v>
      </c>
      <c r="D1398" s="7">
        <v>20</v>
      </c>
      <c r="E1398" s="8">
        <v>1682.6</v>
      </c>
      <c r="F1398" s="8">
        <f>E1398/100*$I$2*Main!$AB$2</f>
        <v>757.17000000000007</v>
      </c>
      <c r="G1398" s="12">
        <f>F1398*Main!$AB$4</f>
        <v>757.17000000000007</v>
      </c>
      <c r="H1398" s="9"/>
    </row>
    <row r="1399" spans="1:9" s="5" customFormat="1">
      <c r="A1399" s="486">
        <v>9270691</v>
      </c>
      <c r="B1399" s="489" t="s">
        <v>3466</v>
      </c>
      <c r="C1399" s="7" t="s">
        <v>2057</v>
      </c>
      <c r="D1399" s="7">
        <v>20</v>
      </c>
      <c r="E1399" s="8">
        <v>594.33000000000004</v>
      </c>
      <c r="F1399" s="8">
        <f>E1399/100*$I$2*Main!$AB$2</f>
        <v>267.44850000000002</v>
      </c>
      <c r="G1399" s="12">
        <f>F1399*Main!$AB$4</f>
        <v>267.44850000000002</v>
      </c>
      <c r="H1399" s="9"/>
    </row>
    <row r="1400" spans="1:9" s="5" customFormat="1">
      <c r="A1400" s="486">
        <v>9270693</v>
      </c>
      <c r="B1400" s="489" t="s">
        <v>3467</v>
      </c>
      <c r="C1400" s="7" t="s">
        <v>2057</v>
      </c>
      <c r="D1400" s="7">
        <v>20</v>
      </c>
      <c r="E1400" s="8">
        <v>664.74</v>
      </c>
      <c r="F1400" s="8">
        <f>E1400/100*$I$2*Main!$AB$2</f>
        <v>299.13299999999998</v>
      </c>
      <c r="G1400" s="12">
        <f>F1400*Main!$AB$4</f>
        <v>299.13299999999998</v>
      </c>
      <c r="H1400" s="9"/>
    </row>
    <row r="1401" spans="1:9" s="5" customFormat="1">
      <c r="A1401" s="486">
        <v>9270694</v>
      </c>
      <c r="B1401" s="489" t="s">
        <v>3468</v>
      </c>
      <c r="C1401" s="7" t="s">
        <v>2057</v>
      </c>
      <c r="D1401" s="7">
        <v>20</v>
      </c>
      <c r="E1401" s="8">
        <v>699.96</v>
      </c>
      <c r="F1401" s="8">
        <f>E1401/100*$I$2*Main!$AB$2</f>
        <v>314.98200000000003</v>
      </c>
      <c r="G1401" s="12">
        <f>F1401*Main!$AB$4</f>
        <v>314.98200000000003</v>
      </c>
      <c r="H1401" s="9"/>
    </row>
    <row r="1402" spans="1:9" s="5" customFormat="1">
      <c r="A1402" s="486">
        <v>9270695</v>
      </c>
      <c r="B1402" s="489" t="s">
        <v>3469</v>
      </c>
      <c r="C1402" s="7" t="s">
        <v>2057</v>
      </c>
      <c r="D1402" s="7">
        <v>20</v>
      </c>
      <c r="E1402" s="8">
        <v>735.17</v>
      </c>
      <c r="F1402" s="8">
        <f>E1402/100*$I$2*Main!$AB$2</f>
        <v>330.82649999999995</v>
      </c>
      <c r="G1402" s="12">
        <f>F1402*Main!$AB$4</f>
        <v>330.82649999999995</v>
      </c>
      <c r="H1402" s="9"/>
    </row>
    <row r="1403" spans="1:9" s="5" customFormat="1">
      <c r="A1403" s="486">
        <v>9270697</v>
      </c>
      <c r="B1403" s="489" t="s">
        <v>3470</v>
      </c>
      <c r="C1403" s="7" t="s">
        <v>2057</v>
      </c>
      <c r="D1403" s="7">
        <v>20</v>
      </c>
      <c r="E1403" s="8">
        <v>805.62</v>
      </c>
      <c r="F1403" s="8">
        <f>E1403/100*$I$2*Main!$AB$2</f>
        <v>362.529</v>
      </c>
      <c r="G1403" s="12">
        <f>F1403*Main!$AB$4</f>
        <v>362.529</v>
      </c>
      <c r="H1403" s="9"/>
    </row>
    <row r="1404" spans="1:9" s="5" customFormat="1">
      <c r="A1404" s="486">
        <v>9270699</v>
      </c>
      <c r="B1404" s="489" t="s">
        <v>3471</v>
      </c>
      <c r="C1404" s="7" t="s">
        <v>2057</v>
      </c>
      <c r="D1404" s="7">
        <v>20</v>
      </c>
      <c r="E1404" s="8">
        <v>1400.82</v>
      </c>
      <c r="F1404" s="8">
        <f>E1404/100*$I$2*Main!$AB$2</f>
        <v>630.36899999999991</v>
      </c>
      <c r="G1404" s="12">
        <f>F1404*Main!$AB$4</f>
        <v>630.36899999999991</v>
      </c>
      <c r="H1404" s="9"/>
    </row>
    <row r="1405" spans="1:9" s="5" customFormat="1">
      <c r="A1405" s="486">
        <v>9270700</v>
      </c>
      <c r="B1405" s="489" t="s">
        <v>3472</v>
      </c>
      <c r="C1405" s="7" t="s">
        <v>2057</v>
      </c>
      <c r="D1405" s="7">
        <v>20</v>
      </c>
      <c r="E1405" s="8">
        <v>1471.28</v>
      </c>
      <c r="F1405" s="8">
        <f>E1405/100*$I$2*Main!$AB$2</f>
        <v>662.07600000000002</v>
      </c>
      <c r="G1405" s="12">
        <f>F1405*Main!$AB$4</f>
        <v>662.07600000000002</v>
      </c>
      <c r="H1405" s="9"/>
    </row>
    <row r="1406" spans="1:9" s="5" customFormat="1">
      <c r="A1406" s="486">
        <v>9270701</v>
      </c>
      <c r="B1406" s="489" t="s">
        <v>3473</v>
      </c>
      <c r="C1406" s="7" t="s">
        <v>2057</v>
      </c>
      <c r="D1406" s="7">
        <v>20</v>
      </c>
      <c r="E1406" s="8">
        <v>1541.7</v>
      </c>
      <c r="F1406" s="8">
        <f>E1406/100*$I$2*Main!$AB$2</f>
        <v>693.76499999999999</v>
      </c>
      <c r="G1406" s="12">
        <f>F1406*Main!$AB$4</f>
        <v>693.76499999999999</v>
      </c>
      <c r="H1406" s="9"/>
    </row>
    <row r="1407" spans="1:9" s="5" customFormat="1">
      <c r="A1407" s="486">
        <v>9270702</v>
      </c>
      <c r="B1407" s="489" t="s">
        <v>3474</v>
      </c>
      <c r="C1407" s="7" t="s">
        <v>2057</v>
      </c>
      <c r="D1407" s="7">
        <v>20</v>
      </c>
      <c r="E1407" s="8">
        <v>1682.6</v>
      </c>
      <c r="F1407" s="8">
        <f>E1407/100*$I$2*Main!$AB$2</f>
        <v>757.17000000000007</v>
      </c>
      <c r="G1407" s="12">
        <f>F1407*Main!$AB$4</f>
        <v>757.17000000000007</v>
      </c>
      <c r="H1407" s="9"/>
    </row>
    <row r="1408" spans="1:9" s="5" customFormat="1">
      <c r="A1408" s="486">
        <v>9255494</v>
      </c>
      <c r="B1408" s="489" t="s">
        <v>3493</v>
      </c>
      <c r="C1408" s="7" t="s">
        <v>2057</v>
      </c>
      <c r="D1408" s="7">
        <v>10</v>
      </c>
      <c r="E1408" s="8">
        <v>690.72</v>
      </c>
      <c r="F1408" s="8">
        <f>E1408/100*$I$2*Main!$AB$2</f>
        <v>310.82400000000001</v>
      </c>
      <c r="G1408" s="12">
        <f>F1408*Main!$AB$4</f>
        <v>310.82400000000001</v>
      </c>
      <c r="H1408" s="9"/>
    </row>
    <row r="1409" spans="1:9" s="203" customFormat="1">
      <c r="A1409" s="486">
        <v>9255496</v>
      </c>
      <c r="B1409" s="489" t="s">
        <v>3494</v>
      </c>
      <c r="C1409" s="7" t="s">
        <v>2057</v>
      </c>
      <c r="D1409" s="7">
        <v>10</v>
      </c>
      <c r="E1409" s="8">
        <v>772.58</v>
      </c>
      <c r="F1409" s="200">
        <f>E1409/100*$I$2*Main!$AB$2</f>
        <v>347.661</v>
      </c>
      <c r="G1409" s="201">
        <f>F1409*Main!$AB$4</f>
        <v>347.661</v>
      </c>
      <c r="H1409" s="202"/>
      <c r="I1409" s="5"/>
    </row>
    <row r="1410" spans="1:9" s="203" customFormat="1">
      <c r="A1410" s="486">
        <v>9255498</v>
      </c>
      <c r="B1410" s="489" t="s">
        <v>3495</v>
      </c>
      <c r="C1410" s="7" t="s">
        <v>2057</v>
      </c>
      <c r="D1410" s="7">
        <v>10</v>
      </c>
      <c r="E1410" s="8">
        <v>854.43</v>
      </c>
      <c r="F1410" s="200">
        <f>E1410/100*$I$2*Main!$AB$2</f>
        <v>384.49349999999998</v>
      </c>
      <c r="G1410" s="201">
        <f>F1410*Main!$AB$4</f>
        <v>384.49349999999998</v>
      </c>
      <c r="H1410" s="202"/>
      <c r="I1410" s="5"/>
    </row>
    <row r="1411" spans="1:9" s="203" customFormat="1">
      <c r="A1411" s="486">
        <v>9255499</v>
      </c>
      <c r="B1411" s="489" t="s">
        <v>3496</v>
      </c>
      <c r="C1411" s="7" t="s">
        <v>2057</v>
      </c>
      <c r="D1411" s="7">
        <v>10</v>
      </c>
      <c r="E1411" s="8">
        <v>895.36</v>
      </c>
      <c r="F1411" s="200">
        <f>E1411/100*$I$2*Main!$AB$2</f>
        <v>402.91199999999998</v>
      </c>
      <c r="G1411" s="201">
        <f>F1411*Main!$AB$4</f>
        <v>402.91199999999998</v>
      </c>
      <c r="H1411" s="202"/>
      <c r="I1411" s="5"/>
    </row>
    <row r="1412" spans="1:9" s="203" customFormat="1">
      <c r="A1412" s="486">
        <v>9255500</v>
      </c>
      <c r="B1412" s="489" t="s">
        <v>3497</v>
      </c>
      <c r="C1412" s="7" t="s">
        <v>2057</v>
      </c>
      <c r="D1412" s="7">
        <v>10</v>
      </c>
      <c r="E1412" s="8">
        <v>936.28</v>
      </c>
      <c r="F1412" s="200">
        <f>E1412/100*$I$2*Main!$AB$2</f>
        <v>421.32600000000002</v>
      </c>
      <c r="G1412" s="201">
        <f>F1412*Main!$AB$4</f>
        <v>421.32600000000002</v>
      </c>
      <c r="H1412" s="202"/>
      <c r="I1412" s="5"/>
    </row>
    <row r="1413" spans="1:9" s="203" customFormat="1">
      <c r="A1413" s="486">
        <v>9255502</v>
      </c>
      <c r="B1413" s="489" t="s">
        <v>3498</v>
      </c>
      <c r="C1413" s="7" t="s">
        <v>2057</v>
      </c>
      <c r="D1413" s="7">
        <v>10</v>
      </c>
      <c r="E1413" s="8">
        <v>1628.08</v>
      </c>
      <c r="F1413" s="200">
        <f>E1413/100*$I$2*Main!$AB$2</f>
        <v>732.63599999999997</v>
      </c>
      <c r="G1413" s="201">
        <f>F1413*Main!$AB$4</f>
        <v>732.63599999999997</v>
      </c>
      <c r="H1413" s="202"/>
      <c r="I1413" s="5"/>
    </row>
    <row r="1414" spans="1:9" s="5" customFormat="1">
      <c r="A1414" s="486">
        <v>9255503</v>
      </c>
      <c r="B1414" s="489" t="s">
        <v>3499</v>
      </c>
      <c r="C1414" s="7" t="s">
        <v>2057</v>
      </c>
      <c r="D1414" s="7">
        <v>10</v>
      </c>
      <c r="E1414" s="8">
        <v>1709.93</v>
      </c>
      <c r="F1414" s="8">
        <f>E1414/100*$I$2*Main!$AB$2</f>
        <v>769.46849999999995</v>
      </c>
      <c r="G1414" s="12">
        <f>F1414*Main!$AB$4</f>
        <v>769.46849999999995</v>
      </c>
      <c r="H1414" s="9"/>
    </row>
    <row r="1415" spans="1:9" s="5" customFormat="1">
      <c r="A1415" s="486">
        <v>9255504</v>
      </c>
      <c r="B1415" s="489" t="s">
        <v>3500</v>
      </c>
      <c r="C1415" s="7" t="s">
        <v>2057</v>
      </c>
      <c r="D1415" s="7">
        <v>10</v>
      </c>
      <c r="E1415" s="8">
        <v>1791.78</v>
      </c>
      <c r="F1415" s="8">
        <f>E1415/100*$I$2*Main!$AB$2</f>
        <v>806.30099999999993</v>
      </c>
      <c r="G1415" s="12">
        <f>F1415*Main!$AB$4</f>
        <v>806.30099999999993</v>
      </c>
      <c r="H1415" s="9"/>
    </row>
    <row r="1416" spans="1:9" s="5" customFormat="1">
      <c r="A1416" s="486">
        <v>9255505</v>
      </c>
      <c r="B1416" s="489" t="s">
        <v>3501</v>
      </c>
      <c r="C1416" s="7" t="s">
        <v>2057</v>
      </c>
      <c r="D1416" s="7">
        <v>10</v>
      </c>
      <c r="E1416" s="8">
        <v>1955.55</v>
      </c>
      <c r="F1416" s="8">
        <f>E1416/100*$I$2*Main!$AB$2</f>
        <v>879.99749999999995</v>
      </c>
      <c r="G1416" s="12">
        <f>F1416*Main!$AB$4</f>
        <v>879.99749999999995</v>
      </c>
      <c r="H1416" s="9"/>
    </row>
    <row r="1417" spans="1:9" s="5" customFormat="1">
      <c r="A1417" s="486">
        <v>9270704</v>
      </c>
      <c r="B1417" s="489" t="s">
        <v>3520</v>
      </c>
      <c r="C1417" s="7" t="s">
        <v>2057</v>
      </c>
      <c r="D1417" s="7">
        <v>10</v>
      </c>
      <c r="E1417" s="8">
        <v>690.72</v>
      </c>
      <c r="F1417" s="8">
        <f>E1417/100*$I$2*Main!$AB$2</f>
        <v>310.82400000000001</v>
      </c>
      <c r="G1417" s="12">
        <f>F1417*Main!$AB$4</f>
        <v>310.82400000000001</v>
      </c>
      <c r="H1417" s="9"/>
    </row>
    <row r="1418" spans="1:9" s="5" customFormat="1">
      <c r="A1418" s="486">
        <v>9270706</v>
      </c>
      <c r="B1418" s="489" t="s">
        <v>3521</v>
      </c>
      <c r="C1418" s="7" t="s">
        <v>2057</v>
      </c>
      <c r="D1418" s="7">
        <v>10</v>
      </c>
      <c r="E1418" s="8">
        <v>772.58</v>
      </c>
      <c r="F1418" s="8">
        <f>E1418/100*$I$2*Main!$AB$2</f>
        <v>347.661</v>
      </c>
      <c r="G1418" s="12">
        <f>F1418*Main!$AB$4</f>
        <v>347.661</v>
      </c>
      <c r="H1418" s="9"/>
    </row>
    <row r="1419" spans="1:9" s="203" customFormat="1">
      <c r="A1419" s="486">
        <v>9270707</v>
      </c>
      <c r="B1419" s="489" t="s">
        <v>3522</v>
      </c>
      <c r="C1419" s="7" t="s">
        <v>2057</v>
      </c>
      <c r="D1419" s="7">
        <v>10</v>
      </c>
      <c r="E1419" s="8">
        <v>813.51</v>
      </c>
      <c r="F1419" s="200">
        <f>E1419/100*$I$2*Main!$AB$2</f>
        <v>366.0795</v>
      </c>
      <c r="G1419" s="201">
        <f>F1419*Main!$AB$4</f>
        <v>366.0795</v>
      </c>
      <c r="H1419" s="202"/>
      <c r="I1419" s="5"/>
    </row>
    <row r="1420" spans="1:9" s="203" customFormat="1">
      <c r="A1420" s="486">
        <v>9270708</v>
      </c>
      <c r="B1420" s="489" t="s">
        <v>3523</v>
      </c>
      <c r="C1420" s="7" t="s">
        <v>2057</v>
      </c>
      <c r="D1420" s="7">
        <v>10</v>
      </c>
      <c r="E1420" s="8">
        <v>854.43</v>
      </c>
      <c r="F1420" s="200">
        <f>E1420/100*$I$2*Main!$AB$2</f>
        <v>384.49349999999998</v>
      </c>
      <c r="G1420" s="201">
        <f>F1420*Main!$AB$4</f>
        <v>384.49349999999998</v>
      </c>
      <c r="H1420" s="202"/>
      <c r="I1420" s="5"/>
    </row>
    <row r="1421" spans="1:9" s="203" customFormat="1">
      <c r="A1421" s="486">
        <v>9270710</v>
      </c>
      <c r="B1421" s="489" t="s">
        <v>3524</v>
      </c>
      <c r="C1421" s="7" t="s">
        <v>2057</v>
      </c>
      <c r="D1421" s="7">
        <v>10</v>
      </c>
      <c r="E1421" s="8">
        <v>936.28</v>
      </c>
      <c r="F1421" s="200">
        <f>E1421/100*$I$2*Main!$AB$2</f>
        <v>421.32600000000002</v>
      </c>
      <c r="G1421" s="201">
        <f>F1421*Main!$AB$4</f>
        <v>421.32600000000002</v>
      </c>
      <c r="H1421" s="202"/>
      <c r="I1421" s="5"/>
    </row>
    <row r="1422" spans="1:9" s="203" customFormat="1">
      <c r="A1422" s="486">
        <v>9270712</v>
      </c>
      <c r="B1422" s="489" t="s">
        <v>3525</v>
      </c>
      <c r="C1422" s="7" t="s">
        <v>2057</v>
      </c>
      <c r="D1422" s="7">
        <v>10</v>
      </c>
      <c r="E1422" s="8">
        <v>1628.08</v>
      </c>
      <c r="F1422" s="200">
        <f>E1422/100*$I$2*Main!$AB$2</f>
        <v>732.63599999999997</v>
      </c>
      <c r="G1422" s="201">
        <f>F1422*Main!$AB$4</f>
        <v>732.63599999999997</v>
      </c>
      <c r="H1422" s="202"/>
      <c r="I1422" s="5"/>
    </row>
    <row r="1423" spans="1:9" s="203" customFormat="1">
      <c r="A1423" s="486">
        <v>9270713</v>
      </c>
      <c r="B1423" s="489" t="s">
        <v>3526</v>
      </c>
      <c r="C1423" s="7" t="s">
        <v>2057</v>
      </c>
      <c r="D1423" s="7">
        <v>10</v>
      </c>
      <c r="E1423" s="8">
        <v>1709.93</v>
      </c>
      <c r="F1423" s="200">
        <f>E1423/100*$I$2*Main!$AB$2</f>
        <v>769.46849999999995</v>
      </c>
      <c r="G1423" s="201">
        <f>F1423*Main!$AB$4</f>
        <v>769.46849999999995</v>
      </c>
      <c r="H1423" s="202"/>
      <c r="I1423" s="5"/>
    </row>
    <row r="1424" spans="1:9" s="5" customFormat="1">
      <c r="A1424" s="486">
        <v>9270714</v>
      </c>
      <c r="B1424" s="489" t="s">
        <v>3527</v>
      </c>
      <c r="C1424" s="7" t="s">
        <v>2057</v>
      </c>
      <c r="D1424" s="7">
        <v>10</v>
      </c>
      <c r="E1424" s="8">
        <v>1791.78</v>
      </c>
      <c r="F1424" s="8">
        <f>E1424/100*$I$2*Main!$AB$2</f>
        <v>806.30099999999993</v>
      </c>
      <c r="G1424" s="12">
        <f>F1424*Main!$AB$4</f>
        <v>806.30099999999993</v>
      </c>
      <c r="H1424" s="9"/>
    </row>
    <row r="1425" spans="1:9" s="5" customFormat="1">
      <c r="A1425" s="486">
        <v>9270715</v>
      </c>
      <c r="B1425" s="489" t="s">
        <v>3528</v>
      </c>
      <c r="C1425" s="7" t="s">
        <v>2057</v>
      </c>
      <c r="D1425" s="7">
        <v>10</v>
      </c>
      <c r="E1425" s="8">
        <v>1955.55</v>
      </c>
      <c r="F1425" s="8">
        <f>E1425/100*$I$2*Main!$AB$2</f>
        <v>879.99749999999995</v>
      </c>
      <c r="G1425" s="12">
        <f>F1425*Main!$AB$4</f>
        <v>879.99749999999995</v>
      </c>
      <c r="H1425" s="9"/>
    </row>
    <row r="1426" spans="1:9" s="5" customFormat="1">
      <c r="A1426" s="486">
        <v>9255507</v>
      </c>
      <c r="B1426" s="489" t="s">
        <v>3547</v>
      </c>
      <c r="C1426" s="7" t="s">
        <v>2057</v>
      </c>
      <c r="D1426" s="7">
        <v>10</v>
      </c>
      <c r="E1426" s="8">
        <v>734.68</v>
      </c>
      <c r="F1426" s="8">
        <f>E1426/100*$I$2*Main!$AB$2</f>
        <v>330.60599999999994</v>
      </c>
      <c r="G1426" s="12">
        <f>F1426*Main!$AB$4</f>
        <v>330.60599999999994</v>
      </c>
      <c r="H1426" s="9"/>
    </row>
    <row r="1427" spans="1:9" s="5" customFormat="1">
      <c r="A1427" s="486">
        <v>9255509</v>
      </c>
      <c r="B1427" s="489" t="s">
        <v>3548</v>
      </c>
      <c r="C1427" s="7" t="s">
        <v>2057</v>
      </c>
      <c r="D1427" s="7">
        <v>10</v>
      </c>
      <c r="E1427" s="8">
        <v>821.76</v>
      </c>
      <c r="F1427" s="8">
        <f>E1427/100*$I$2*Main!$AB$2</f>
        <v>369.79199999999997</v>
      </c>
      <c r="G1427" s="12">
        <f>F1427*Main!$AB$4</f>
        <v>369.79199999999997</v>
      </c>
      <c r="H1427" s="9"/>
    </row>
    <row r="1428" spans="1:9" s="5" customFormat="1">
      <c r="A1428" s="486">
        <v>9255511</v>
      </c>
      <c r="B1428" s="489" t="s">
        <v>3549</v>
      </c>
      <c r="C1428" s="7" t="s">
        <v>2057</v>
      </c>
      <c r="D1428" s="7">
        <v>10</v>
      </c>
      <c r="E1428" s="8">
        <v>908.85</v>
      </c>
      <c r="F1428" s="8">
        <f>E1428/100*$I$2*Main!$AB$2</f>
        <v>408.98250000000002</v>
      </c>
      <c r="G1428" s="12">
        <f>F1428*Main!$AB$4</f>
        <v>408.98250000000002</v>
      </c>
      <c r="H1428" s="9"/>
    </row>
    <row r="1429" spans="1:9" s="5" customFormat="1">
      <c r="A1429" s="486">
        <v>9255512</v>
      </c>
      <c r="B1429" s="489" t="s">
        <v>3550</v>
      </c>
      <c r="C1429" s="7" t="s">
        <v>2057</v>
      </c>
      <c r="D1429" s="7">
        <v>10</v>
      </c>
      <c r="E1429" s="8">
        <v>952.4</v>
      </c>
      <c r="F1429" s="8">
        <f>E1429/100*$I$2*Main!$AB$2</f>
        <v>428.58</v>
      </c>
      <c r="G1429" s="12">
        <f>F1429*Main!$AB$4</f>
        <v>428.58</v>
      </c>
      <c r="H1429" s="9"/>
    </row>
    <row r="1430" spans="1:9" s="5" customFormat="1">
      <c r="A1430" s="486">
        <v>9255513</v>
      </c>
      <c r="B1430" s="489" t="s">
        <v>3551</v>
      </c>
      <c r="C1430" s="7" t="s">
        <v>2057</v>
      </c>
      <c r="D1430" s="7">
        <v>10</v>
      </c>
      <c r="E1430" s="8">
        <v>995.9</v>
      </c>
      <c r="F1430" s="8">
        <f>E1430/100*$I$2*Main!$AB$2</f>
        <v>448.15499999999997</v>
      </c>
      <c r="G1430" s="12">
        <f>F1430*Main!$AB$4</f>
        <v>448.15499999999997</v>
      </c>
      <c r="H1430" s="9"/>
    </row>
    <row r="1431" spans="1:9" s="5" customFormat="1">
      <c r="A1431" s="486">
        <v>9255515</v>
      </c>
      <c r="B1431" s="489" t="s">
        <v>3552</v>
      </c>
      <c r="C1431" s="7" t="s">
        <v>2057</v>
      </c>
      <c r="D1431" s="7">
        <v>10</v>
      </c>
      <c r="E1431" s="8">
        <v>1731.74</v>
      </c>
      <c r="F1431" s="8">
        <f>E1431/100*$I$2*Main!$AB$2</f>
        <v>779.28300000000002</v>
      </c>
      <c r="G1431" s="12">
        <f>F1431*Main!$AB$4</f>
        <v>779.28300000000002</v>
      </c>
      <c r="H1431" s="9"/>
    </row>
    <row r="1432" spans="1:9" s="5" customFormat="1">
      <c r="A1432" s="486">
        <v>9255516</v>
      </c>
      <c r="B1432" s="489" t="s">
        <v>3553</v>
      </c>
      <c r="C1432" s="7" t="s">
        <v>2057</v>
      </c>
      <c r="D1432" s="7">
        <v>10</v>
      </c>
      <c r="E1432" s="8">
        <v>1818.82</v>
      </c>
      <c r="F1432" s="8">
        <f>E1432/100*$I$2*Main!$AB$2</f>
        <v>818.46899999999994</v>
      </c>
      <c r="G1432" s="12">
        <f>F1432*Main!$AB$4</f>
        <v>818.46899999999994</v>
      </c>
      <c r="H1432" s="9"/>
    </row>
    <row r="1433" spans="1:9" s="5" customFormat="1">
      <c r="A1433" s="486">
        <v>9255517</v>
      </c>
      <c r="B1433" s="489" t="s">
        <v>3554</v>
      </c>
      <c r="C1433" s="7" t="s">
        <v>2057</v>
      </c>
      <c r="D1433" s="7">
        <v>10</v>
      </c>
      <c r="E1433" s="8">
        <v>1905.87</v>
      </c>
      <c r="F1433" s="8">
        <f>E1433/100*$I$2*Main!$AB$2</f>
        <v>857.64149999999995</v>
      </c>
      <c r="G1433" s="12">
        <f>F1433*Main!$AB$4</f>
        <v>857.64149999999995</v>
      </c>
      <c r="H1433" s="9"/>
    </row>
    <row r="1434" spans="1:9" s="5" customFormat="1">
      <c r="A1434" s="486">
        <v>9255518</v>
      </c>
      <c r="B1434" s="489" t="s">
        <v>3555</v>
      </c>
      <c r="C1434" s="7" t="s">
        <v>2057</v>
      </c>
      <c r="D1434" s="7">
        <v>10</v>
      </c>
      <c r="E1434" s="8">
        <v>2080.0600000000004</v>
      </c>
      <c r="F1434" s="8">
        <f>E1434/100*$I$2*Main!$AB$2</f>
        <v>936.02700000000016</v>
      </c>
      <c r="G1434" s="12">
        <f>F1434*Main!$AB$4</f>
        <v>936.02700000000016</v>
      </c>
      <c r="H1434" s="9"/>
    </row>
    <row r="1435" spans="1:9" s="5" customFormat="1">
      <c r="A1435" s="486">
        <v>9270717</v>
      </c>
      <c r="B1435" s="489" t="s">
        <v>3574</v>
      </c>
      <c r="C1435" s="7" t="s">
        <v>2057</v>
      </c>
      <c r="D1435" s="7">
        <v>10</v>
      </c>
      <c r="E1435" s="8">
        <v>734.68</v>
      </c>
      <c r="F1435" s="8">
        <f>E1435/100*$I$2*Main!$AB$2</f>
        <v>330.60599999999994</v>
      </c>
      <c r="G1435" s="12">
        <f>F1435*Main!$AB$4</f>
        <v>330.60599999999994</v>
      </c>
      <c r="H1435" s="9"/>
    </row>
    <row r="1436" spans="1:9" s="5" customFormat="1">
      <c r="A1436" s="486">
        <v>9270719</v>
      </c>
      <c r="B1436" s="489" t="s">
        <v>3575</v>
      </c>
      <c r="C1436" s="7" t="s">
        <v>2057</v>
      </c>
      <c r="D1436" s="7">
        <v>10</v>
      </c>
      <c r="E1436" s="8">
        <v>821.76</v>
      </c>
      <c r="F1436" s="8">
        <f>E1436/100*$I$2*Main!$AB$2</f>
        <v>369.79199999999997</v>
      </c>
      <c r="G1436" s="12">
        <f>F1436*Main!$AB$4</f>
        <v>369.79199999999997</v>
      </c>
      <c r="H1436" s="9"/>
    </row>
    <row r="1437" spans="1:9" s="5" customFormat="1">
      <c r="A1437" s="486">
        <v>9270720</v>
      </c>
      <c r="B1437" s="489" t="s">
        <v>3576</v>
      </c>
      <c r="C1437" s="7" t="s">
        <v>2057</v>
      </c>
      <c r="D1437" s="7">
        <v>10</v>
      </c>
      <c r="E1437" s="8">
        <v>865.31</v>
      </c>
      <c r="F1437" s="8">
        <f>E1437/100*$I$2*Main!$AB$2</f>
        <v>389.3895</v>
      </c>
      <c r="G1437" s="12">
        <f>F1437*Main!$AB$4</f>
        <v>389.3895</v>
      </c>
      <c r="H1437" s="9"/>
    </row>
    <row r="1438" spans="1:9" s="203" customFormat="1">
      <c r="A1438" s="486">
        <v>9270721</v>
      </c>
      <c r="B1438" s="489" t="s">
        <v>3577</v>
      </c>
      <c r="C1438" s="7" t="s">
        <v>2057</v>
      </c>
      <c r="D1438" s="7">
        <v>10</v>
      </c>
      <c r="E1438" s="8">
        <v>908.85</v>
      </c>
      <c r="F1438" s="200">
        <f>E1438/100*$I$2*Main!$AB$2</f>
        <v>408.98250000000002</v>
      </c>
      <c r="G1438" s="201">
        <f>F1438*Main!$AB$4</f>
        <v>408.98250000000002</v>
      </c>
      <c r="H1438" s="202"/>
      <c r="I1438" s="5"/>
    </row>
    <row r="1439" spans="1:9" s="203" customFormat="1">
      <c r="A1439" s="486">
        <v>9270723</v>
      </c>
      <c r="B1439" s="489" t="s">
        <v>3578</v>
      </c>
      <c r="C1439" s="7" t="s">
        <v>2057</v>
      </c>
      <c r="D1439" s="7">
        <v>10</v>
      </c>
      <c r="E1439" s="8">
        <v>995.9</v>
      </c>
      <c r="F1439" s="200">
        <f>E1439/100*$I$2*Main!$AB$2</f>
        <v>448.15499999999997</v>
      </c>
      <c r="G1439" s="201">
        <f>F1439*Main!$AB$4</f>
        <v>448.15499999999997</v>
      </c>
      <c r="H1439" s="202"/>
      <c r="I1439" s="5"/>
    </row>
    <row r="1440" spans="1:9" s="203" customFormat="1">
      <c r="A1440" s="486">
        <v>9270725</v>
      </c>
      <c r="B1440" s="489" t="s">
        <v>3579</v>
      </c>
      <c r="C1440" s="7" t="s">
        <v>2057</v>
      </c>
      <c r="D1440" s="7">
        <v>10</v>
      </c>
      <c r="E1440" s="8">
        <v>1731.74</v>
      </c>
      <c r="F1440" s="200">
        <f>E1440/100*$I$2*Main!$AB$2</f>
        <v>779.28300000000002</v>
      </c>
      <c r="G1440" s="201">
        <f>F1440*Main!$AB$4</f>
        <v>779.28300000000002</v>
      </c>
      <c r="H1440" s="202"/>
      <c r="I1440" s="5"/>
    </row>
    <row r="1441" spans="1:9" s="203" customFormat="1">
      <c r="A1441" s="486">
        <v>9270726</v>
      </c>
      <c r="B1441" s="489" t="s">
        <v>3580</v>
      </c>
      <c r="C1441" s="7" t="s">
        <v>2057</v>
      </c>
      <c r="D1441" s="7">
        <v>10</v>
      </c>
      <c r="E1441" s="8">
        <v>1818.82</v>
      </c>
      <c r="F1441" s="200">
        <f>E1441/100*$I$2*Main!$AB$2</f>
        <v>818.46899999999994</v>
      </c>
      <c r="G1441" s="201">
        <f>F1441*Main!$AB$4</f>
        <v>818.46899999999994</v>
      </c>
      <c r="H1441" s="202"/>
      <c r="I1441" s="5"/>
    </row>
    <row r="1442" spans="1:9" s="203" customFormat="1">
      <c r="A1442" s="486">
        <v>9270727</v>
      </c>
      <c r="B1442" s="489" t="s">
        <v>3581</v>
      </c>
      <c r="C1442" s="7" t="s">
        <v>2057</v>
      </c>
      <c r="D1442" s="7">
        <v>10</v>
      </c>
      <c r="E1442" s="8">
        <v>1905.87</v>
      </c>
      <c r="F1442" s="200">
        <f>E1442/100*$I$2*Main!$AB$2</f>
        <v>857.64149999999995</v>
      </c>
      <c r="G1442" s="201">
        <f>F1442*Main!$AB$4</f>
        <v>857.64149999999995</v>
      </c>
      <c r="H1442" s="202"/>
      <c r="I1442" s="5"/>
    </row>
    <row r="1443" spans="1:9" s="5" customFormat="1">
      <c r="A1443" s="486">
        <v>9270728</v>
      </c>
      <c r="B1443" s="489" t="s">
        <v>3582</v>
      </c>
      <c r="C1443" s="7" t="s">
        <v>2057</v>
      </c>
      <c r="D1443" s="7">
        <v>10</v>
      </c>
      <c r="E1443" s="8">
        <v>2080.0600000000004</v>
      </c>
      <c r="F1443" s="8">
        <f>E1443/100*$I$2*Main!$AB$2</f>
        <v>936.02700000000016</v>
      </c>
      <c r="G1443" s="12">
        <f>F1443*Main!$AB$4</f>
        <v>936.02700000000016</v>
      </c>
      <c r="H1443" s="9"/>
    </row>
    <row r="1444" spans="1:9" s="5" customFormat="1">
      <c r="A1444" s="486">
        <v>9257310</v>
      </c>
      <c r="B1444" s="489" t="s">
        <v>3591</v>
      </c>
      <c r="C1444" s="7"/>
      <c r="D1444" s="7">
        <v>1</v>
      </c>
      <c r="E1444" s="8">
        <v>10544.99</v>
      </c>
      <c r="F1444" s="8">
        <f>E1444/100*$I$2*Main!$AB$2</f>
        <v>4745.2455</v>
      </c>
      <c r="G1444" s="12">
        <f>F1444*Main!$AB$4</f>
        <v>4745.2455</v>
      </c>
      <c r="H1444" s="9"/>
    </row>
    <row r="1445" spans="1:9" s="5" customFormat="1">
      <c r="A1445" s="486">
        <v>9257311</v>
      </c>
      <c r="B1445" s="489" t="s">
        <v>3592</v>
      </c>
      <c r="C1445" s="7"/>
      <c r="D1445" s="7">
        <v>1</v>
      </c>
      <c r="E1445" s="8">
        <v>16851.929999999997</v>
      </c>
      <c r="F1445" s="8">
        <f>E1445/100*$I$2*Main!$AB$2</f>
        <v>7583.3684999999978</v>
      </c>
      <c r="G1445" s="12">
        <f>F1445*Main!$AB$4</f>
        <v>7583.3684999999978</v>
      </c>
      <c r="H1445" s="9"/>
    </row>
    <row r="1446" spans="1:9" s="5" customFormat="1">
      <c r="A1446" s="486">
        <v>9257312</v>
      </c>
      <c r="B1446" s="489" t="s">
        <v>3593</v>
      </c>
      <c r="C1446" s="7"/>
      <c r="D1446" s="7">
        <v>1</v>
      </c>
      <c r="E1446" s="8">
        <v>20317.359999999997</v>
      </c>
      <c r="F1446" s="8">
        <f>E1446/100*$I$2*Main!$AB$2</f>
        <v>9142.8119999999981</v>
      </c>
      <c r="G1446" s="12">
        <f>F1446*Main!$AB$4</f>
        <v>9142.8119999999981</v>
      </c>
      <c r="H1446" s="9"/>
    </row>
    <row r="1447" spans="1:9" s="5" customFormat="1">
      <c r="A1447" s="486">
        <v>9257313</v>
      </c>
      <c r="B1447" s="489" t="s">
        <v>3594</v>
      </c>
      <c r="C1447" s="7"/>
      <c r="D1447" s="7">
        <v>1</v>
      </c>
      <c r="E1447" s="8">
        <v>22619.429999999997</v>
      </c>
      <c r="F1447" s="8">
        <f>E1447/100*$I$2*Main!$AB$2</f>
        <v>10178.743499999999</v>
      </c>
      <c r="G1447" s="12">
        <f>F1447*Main!$AB$4</f>
        <v>10178.743499999999</v>
      </c>
      <c r="H1447" s="9"/>
    </row>
    <row r="1448" spans="1:9" s="5" customFormat="1">
      <c r="A1448" s="486">
        <v>9257690</v>
      </c>
      <c r="B1448" s="489" t="s">
        <v>3611</v>
      </c>
      <c r="C1448" s="7"/>
      <c r="D1448" s="7">
        <v>20</v>
      </c>
      <c r="E1448" s="8">
        <v>322.44</v>
      </c>
      <c r="F1448" s="8">
        <f>E1448/100*$I$2*Main!$AB$2</f>
        <v>145.09800000000001</v>
      </c>
      <c r="G1448" s="12">
        <f>F1448*Main!$AB$4</f>
        <v>145.09800000000001</v>
      </c>
      <c r="H1448" s="9"/>
    </row>
    <row r="1449" spans="1:9" s="5" customFormat="1">
      <c r="A1449" s="486">
        <v>9257691</v>
      </c>
      <c r="B1449" s="489" t="s">
        <v>3612</v>
      </c>
      <c r="C1449" s="7"/>
      <c r="D1449" s="7">
        <v>20</v>
      </c>
      <c r="E1449" s="8">
        <v>322.44</v>
      </c>
      <c r="F1449" s="8">
        <f>E1449/100*$I$2*Main!$AB$2</f>
        <v>145.09800000000001</v>
      </c>
      <c r="G1449" s="12">
        <f>F1449*Main!$AB$4</f>
        <v>145.09800000000001</v>
      </c>
      <c r="H1449" s="9"/>
    </row>
    <row r="1450" spans="1:9" s="5" customFormat="1">
      <c r="A1450" s="486">
        <v>9257692</v>
      </c>
      <c r="B1450" s="489" t="s">
        <v>3613</v>
      </c>
      <c r="C1450" s="7"/>
      <c r="D1450" s="7">
        <v>20</v>
      </c>
      <c r="E1450" s="8">
        <v>425.07</v>
      </c>
      <c r="F1450" s="8">
        <f>E1450/100*$I$2*Main!$AB$2</f>
        <v>191.28149999999999</v>
      </c>
      <c r="G1450" s="12">
        <f>F1450*Main!$AB$4</f>
        <v>191.28149999999999</v>
      </c>
      <c r="H1450" s="9"/>
    </row>
    <row r="1451" spans="1:9" s="5" customFormat="1">
      <c r="A1451" s="486">
        <v>9257693</v>
      </c>
      <c r="B1451" s="489" t="s">
        <v>3614</v>
      </c>
      <c r="C1451" s="7"/>
      <c r="D1451" s="7">
        <v>20</v>
      </c>
      <c r="E1451" s="8">
        <v>425.07</v>
      </c>
      <c r="F1451" s="8">
        <f>E1451/100*$I$2*Main!$AB$2</f>
        <v>191.28149999999999</v>
      </c>
      <c r="G1451" s="12">
        <f>F1451*Main!$AB$4</f>
        <v>191.28149999999999</v>
      </c>
      <c r="H1451" s="9"/>
    </row>
    <row r="1452" spans="1:9" s="203" customFormat="1">
      <c r="A1452" s="486">
        <v>9257694</v>
      </c>
      <c r="B1452" s="489" t="s">
        <v>3615</v>
      </c>
      <c r="C1452" s="7"/>
      <c r="D1452" s="7">
        <v>20</v>
      </c>
      <c r="E1452" s="8">
        <v>556.95000000000005</v>
      </c>
      <c r="F1452" s="200">
        <f>E1452/100*$I$2*Main!$AB$2</f>
        <v>250.62750000000003</v>
      </c>
      <c r="G1452" s="201">
        <f>F1452*Main!$AB$4</f>
        <v>250.62750000000003</v>
      </c>
      <c r="H1452" s="202"/>
      <c r="I1452" s="5"/>
    </row>
    <row r="1453" spans="1:9" s="5" customFormat="1">
      <c r="A1453" s="486">
        <v>9257695</v>
      </c>
      <c r="B1453" s="489" t="s">
        <v>3616</v>
      </c>
      <c r="C1453" s="7"/>
      <c r="D1453" s="7">
        <v>20</v>
      </c>
      <c r="E1453" s="8">
        <v>556.95000000000005</v>
      </c>
      <c r="F1453" s="8">
        <f>E1453/100*$I$2*Main!$AB$2</f>
        <v>250.62750000000003</v>
      </c>
      <c r="G1453" s="12">
        <f>F1453*Main!$AB$4</f>
        <v>250.62750000000003</v>
      </c>
      <c r="H1453" s="9"/>
    </row>
    <row r="1454" spans="1:9" s="5" customFormat="1">
      <c r="A1454" s="486">
        <v>9257696</v>
      </c>
      <c r="B1454" s="489" t="s">
        <v>3617</v>
      </c>
      <c r="C1454" s="7"/>
      <c r="D1454" s="7">
        <v>20</v>
      </c>
      <c r="E1454" s="8">
        <v>768</v>
      </c>
      <c r="F1454" s="8">
        <f>E1454/100*$I$2*Main!$AB$2</f>
        <v>345.59999999999997</v>
      </c>
      <c r="G1454" s="12">
        <f>F1454*Main!$AB$4</f>
        <v>345.59999999999997</v>
      </c>
      <c r="H1454" s="9"/>
    </row>
    <row r="1455" spans="1:9" s="203" customFormat="1">
      <c r="A1455" s="486">
        <v>9257697</v>
      </c>
      <c r="B1455" s="489" t="s">
        <v>3618</v>
      </c>
      <c r="C1455" s="7"/>
      <c r="D1455" s="7">
        <v>20</v>
      </c>
      <c r="E1455" s="8">
        <v>768</v>
      </c>
      <c r="F1455" s="200">
        <f>E1455/100*$I$2*Main!$AB$2</f>
        <v>345.59999999999997</v>
      </c>
      <c r="G1455" s="201">
        <f>F1455*Main!$AB$4</f>
        <v>345.59999999999997</v>
      </c>
      <c r="H1455" s="202"/>
      <c r="I1455" s="5"/>
    </row>
    <row r="1456" spans="1:9" s="203" customFormat="1">
      <c r="A1456" s="486">
        <v>9257277</v>
      </c>
      <c r="B1456" s="489" t="s">
        <v>3625</v>
      </c>
      <c r="C1456" s="7"/>
      <c r="D1456" s="7">
        <v>1</v>
      </c>
      <c r="E1456" s="8">
        <v>11859.54</v>
      </c>
      <c r="F1456" s="200">
        <f>E1456/100*$I$2*Main!$AB$2</f>
        <v>5336.7930000000006</v>
      </c>
      <c r="G1456" s="201">
        <f>F1456*Main!$AB$4</f>
        <v>5336.7930000000006</v>
      </c>
      <c r="H1456" s="202"/>
      <c r="I1456" s="5"/>
    </row>
    <row r="1457" spans="1:9" s="203" customFormat="1">
      <c r="A1457" s="486">
        <v>9257278</v>
      </c>
      <c r="B1457" s="489" t="s">
        <v>3626</v>
      </c>
      <c r="C1457" s="7"/>
      <c r="D1457" s="7">
        <v>1</v>
      </c>
      <c r="E1457" s="8">
        <v>14187.1</v>
      </c>
      <c r="F1457" s="200">
        <f>E1457/100*$I$2*Main!$AB$2</f>
        <v>6384.1950000000006</v>
      </c>
      <c r="G1457" s="201">
        <f>F1457*Main!$AB$4</f>
        <v>6384.1950000000006</v>
      </c>
      <c r="H1457" s="202"/>
      <c r="I1457" s="5"/>
    </row>
    <row r="1458" spans="1:9" s="203" customFormat="1">
      <c r="A1458" s="486">
        <v>9257279</v>
      </c>
      <c r="B1458" s="489" t="s">
        <v>3627</v>
      </c>
      <c r="C1458" s="7"/>
      <c r="D1458" s="7">
        <v>1</v>
      </c>
      <c r="E1458" s="8">
        <v>17733.87</v>
      </c>
      <c r="F1458" s="200">
        <f>E1458/100*$I$2*Main!$AB$2</f>
        <v>7980.2414999999992</v>
      </c>
      <c r="G1458" s="201">
        <f>F1458*Main!$AB$4</f>
        <v>7980.2414999999992</v>
      </c>
      <c r="H1458" s="202"/>
      <c r="I1458" s="5"/>
    </row>
    <row r="1459" spans="1:9" s="203" customFormat="1">
      <c r="A1459" s="486">
        <v>9257619</v>
      </c>
      <c r="B1459" s="489" t="s">
        <v>3634</v>
      </c>
      <c r="C1459" s="7"/>
      <c r="D1459" s="7">
        <v>1</v>
      </c>
      <c r="E1459" s="8">
        <v>573.28</v>
      </c>
      <c r="F1459" s="200">
        <f>E1459/100*$I$2*Main!$AB$2</f>
        <v>257.976</v>
      </c>
      <c r="G1459" s="201">
        <f>F1459*Main!$AB$4</f>
        <v>257.976</v>
      </c>
      <c r="H1459" s="202"/>
      <c r="I1459" s="5"/>
    </row>
    <row r="1460" spans="1:9" s="5" customFormat="1">
      <c r="A1460" s="486">
        <v>9257620</v>
      </c>
      <c r="B1460" s="489" t="s">
        <v>3635</v>
      </c>
      <c r="C1460" s="7"/>
      <c r="D1460" s="7">
        <v>1</v>
      </c>
      <c r="E1460" s="8">
        <v>726.75</v>
      </c>
      <c r="F1460" s="8">
        <f>E1460/100*$I$2*Main!$AB$2</f>
        <v>327.03750000000002</v>
      </c>
      <c r="G1460" s="12">
        <f>F1460*Main!$AB$4</f>
        <v>327.03750000000002</v>
      </c>
      <c r="H1460" s="9"/>
    </row>
    <row r="1461" spans="1:9" s="5" customFormat="1">
      <c r="A1461" s="486">
        <v>9257621</v>
      </c>
      <c r="B1461" s="489" t="s">
        <v>3636</v>
      </c>
      <c r="C1461" s="7"/>
      <c r="D1461" s="7">
        <v>1</v>
      </c>
      <c r="E1461" s="8">
        <v>1015.43</v>
      </c>
      <c r="F1461" s="8">
        <f>E1461/100*$I$2*Main!$AB$2</f>
        <v>456.94349999999997</v>
      </c>
      <c r="G1461" s="12">
        <f>F1461*Main!$AB$4</f>
        <v>456.94349999999997</v>
      </c>
      <c r="H1461" s="9"/>
    </row>
    <row r="1462" spans="1:9" s="5" customFormat="1">
      <c r="A1462" s="486">
        <v>9257627</v>
      </c>
      <c r="B1462" s="489" t="s">
        <v>3639</v>
      </c>
      <c r="C1462" s="7"/>
      <c r="D1462" s="7">
        <v>1</v>
      </c>
      <c r="E1462" s="8">
        <v>915.56</v>
      </c>
      <c r="F1462" s="8">
        <f>E1462/100*$I$2*Main!$AB$2</f>
        <v>412.00200000000001</v>
      </c>
      <c r="G1462" s="12">
        <f>F1462*Main!$AB$4</f>
        <v>412.00200000000001</v>
      </c>
      <c r="H1462" s="9"/>
    </row>
    <row r="1463" spans="1:9" s="203" customFormat="1">
      <c r="A1463" s="486">
        <v>9257736</v>
      </c>
      <c r="B1463" s="489" t="s">
        <v>3643</v>
      </c>
      <c r="C1463" s="7"/>
      <c r="D1463" s="7">
        <v>1</v>
      </c>
      <c r="E1463" s="8">
        <v>1048.49</v>
      </c>
      <c r="F1463" s="200">
        <f>E1463/100*$I$2*Main!$AB$2</f>
        <v>471.82049999999998</v>
      </c>
      <c r="G1463" s="201">
        <f>F1463*Main!$AB$4</f>
        <v>471.82049999999998</v>
      </c>
      <c r="H1463" s="202"/>
      <c r="I1463" s="5"/>
    </row>
    <row r="1464" spans="1:9" s="5" customFormat="1">
      <c r="A1464" s="486">
        <v>9255696</v>
      </c>
      <c r="B1464" s="489" t="s">
        <v>3662</v>
      </c>
      <c r="C1464" s="7" t="s">
        <v>2057</v>
      </c>
      <c r="D1464" s="7">
        <v>10</v>
      </c>
      <c r="E1464" s="8">
        <v>3411.57</v>
      </c>
      <c r="F1464" s="8">
        <f>E1464/100*$I$2*Main!$AB$2</f>
        <v>1535.2065000000002</v>
      </c>
      <c r="G1464" s="12">
        <f>F1464*Main!$AB$4</f>
        <v>1535.2065000000002</v>
      </c>
      <c r="H1464" s="9"/>
    </row>
    <row r="1465" spans="1:9" s="5" customFormat="1">
      <c r="A1465" s="486">
        <v>9255697</v>
      </c>
      <c r="B1465" s="489" t="s">
        <v>3663</v>
      </c>
      <c r="C1465" s="7" t="s">
        <v>2057</v>
      </c>
      <c r="D1465" s="7">
        <v>10</v>
      </c>
      <c r="E1465" s="8">
        <v>3774.11</v>
      </c>
      <c r="F1465" s="8">
        <f>E1465/100*$I$2*Main!$AB$2</f>
        <v>1698.3495</v>
      </c>
      <c r="G1465" s="12">
        <f>F1465*Main!$AB$4</f>
        <v>1698.3495</v>
      </c>
      <c r="H1465" s="9"/>
    </row>
    <row r="1466" spans="1:9" s="5" customFormat="1">
      <c r="A1466" s="486">
        <v>9255698</v>
      </c>
      <c r="B1466" s="489" t="s">
        <v>3664</v>
      </c>
      <c r="C1466" s="7" t="s">
        <v>2057</v>
      </c>
      <c r="D1466" s="7">
        <v>10</v>
      </c>
      <c r="E1466" s="8">
        <v>3955.36</v>
      </c>
      <c r="F1466" s="8">
        <f>E1466/100*$I$2*Main!$AB$2</f>
        <v>1779.912</v>
      </c>
      <c r="G1466" s="12">
        <f>F1466*Main!$AB$4</f>
        <v>1779.912</v>
      </c>
      <c r="H1466" s="9"/>
    </row>
    <row r="1467" spans="1:9" s="5" customFormat="1">
      <c r="A1467" s="486">
        <v>9255699</v>
      </c>
      <c r="B1467" s="489" t="s">
        <v>3665</v>
      </c>
      <c r="C1467" s="7" t="s">
        <v>2057</v>
      </c>
      <c r="D1467" s="7">
        <v>10</v>
      </c>
      <c r="E1467" s="8">
        <v>4136.6000000000004</v>
      </c>
      <c r="F1467" s="8">
        <f>E1467/100*$I$2*Main!$AB$2</f>
        <v>1861.4700000000003</v>
      </c>
      <c r="G1467" s="12">
        <f>F1467*Main!$AB$4</f>
        <v>1861.4700000000003</v>
      </c>
      <c r="H1467" s="9"/>
    </row>
    <row r="1468" spans="1:9" s="5" customFormat="1">
      <c r="A1468" s="486">
        <v>9255700</v>
      </c>
      <c r="B1468" s="489" t="s">
        <v>3666</v>
      </c>
      <c r="C1468" s="7"/>
      <c r="D1468" s="7">
        <v>10</v>
      </c>
      <c r="E1468" s="8">
        <v>4499.1000000000004</v>
      </c>
      <c r="F1468" s="8">
        <f>E1468/100*$I$2*Main!$AB$2</f>
        <v>2024.5950000000003</v>
      </c>
      <c r="G1468" s="12">
        <f>F1468*Main!$AB$4</f>
        <v>2024.5950000000003</v>
      </c>
      <c r="H1468" s="9"/>
    </row>
    <row r="1469" spans="1:9" s="5" customFormat="1">
      <c r="A1469" s="486">
        <v>9255701</v>
      </c>
      <c r="B1469" s="489" t="s">
        <v>3667</v>
      </c>
      <c r="C1469" s="7" t="s">
        <v>2057</v>
      </c>
      <c r="D1469" s="7">
        <v>10</v>
      </c>
      <c r="E1469" s="8">
        <v>5224.1400000000003</v>
      </c>
      <c r="F1469" s="8">
        <f>E1469/100*$I$2*Main!$AB$2</f>
        <v>2350.8630000000003</v>
      </c>
      <c r="G1469" s="12">
        <f>F1469*Main!$AB$4</f>
        <v>2350.8630000000003</v>
      </c>
      <c r="H1469" s="9"/>
    </row>
    <row r="1470" spans="1:9" s="5" customFormat="1">
      <c r="A1470" s="486">
        <v>9255702</v>
      </c>
      <c r="B1470" s="489" t="s">
        <v>3668</v>
      </c>
      <c r="C1470" s="7"/>
      <c r="D1470" s="7">
        <v>10</v>
      </c>
      <c r="E1470" s="8">
        <v>5586.6500000000005</v>
      </c>
      <c r="F1470" s="8">
        <f>E1470/100*$I$2*Main!$AB$2</f>
        <v>2513.9925000000003</v>
      </c>
      <c r="G1470" s="12">
        <f>F1470*Main!$AB$4</f>
        <v>2513.9925000000003</v>
      </c>
      <c r="H1470" s="9"/>
    </row>
    <row r="1471" spans="1:9" s="5" customFormat="1">
      <c r="A1471" s="486">
        <v>9255703</v>
      </c>
      <c r="B1471" s="489" t="s">
        <v>3669</v>
      </c>
      <c r="C1471" s="7" t="s">
        <v>2057</v>
      </c>
      <c r="D1471" s="7">
        <v>10</v>
      </c>
      <c r="E1471" s="8">
        <v>5949.1500000000005</v>
      </c>
      <c r="F1471" s="8">
        <f>E1471/100*$I$2*Main!$AB$2</f>
        <v>2677.1175000000003</v>
      </c>
      <c r="G1471" s="12">
        <f>F1471*Main!$AB$4</f>
        <v>2677.1175000000003</v>
      </c>
      <c r="H1471" s="9"/>
    </row>
    <row r="1472" spans="1:9" s="5" customFormat="1">
      <c r="A1472" s="486">
        <v>9255704</v>
      </c>
      <c r="B1472" s="489" t="s">
        <v>3670</v>
      </c>
      <c r="C1472" s="7" t="s">
        <v>2057</v>
      </c>
      <c r="D1472" s="7">
        <v>10</v>
      </c>
      <c r="E1472" s="8">
        <v>6674.22</v>
      </c>
      <c r="F1472" s="8">
        <f>E1472/100*$I$2*Main!$AB$2</f>
        <v>3003.3989999999999</v>
      </c>
      <c r="G1472" s="12">
        <f>F1472*Main!$AB$4</f>
        <v>3003.3989999999999</v>
      </c>
      <c r="H1472" s="9"/>
    </row>
    <row r="1473" spans="1:8" s="5" customFormat="1">
      <c r="A1473" s="486">
        <v>9257386</v>
      </c>
      <c r="B1473" s="489" t="s">
        <v>3689</v>
      </c>
      <c r="C1473" s="7" t="s">
        <v>2057</v>
      </c>
      <c r="D1473" s="7">
        <v>10</v>
      </c>
      <c r="E1473" s="8">
        <v>3411.57</v>
      </c>
      <c r="F1473" s="8">
        <f>E1473/100*$I$2*Main!$AB$2</f>
        <v>1535.2065000000002</v>
      </c>
      <c r="G1473" s="12">
        <f>F1473*Main!$AB$4</f>
        <v>1535.2065000000002</v>
      </c>
      <c r="H1473" s="9"/>
    </row>
    <row r="1474" spans="1:8" s="5" customFormat="1">
      <c r="A1474" s="486">
        <v>9257387</v>
      </c>
      <c r="B1474" s="489" t="s">
        <v>3690</v>
      </c>
      <c r="C1474" s="7" t="s">
        <v>2057</v>
      </c>
      <c r="D1474" s="7">
        <v>10</v>
      </c>
      <c r="E1474" s="8">
        <v>3774.11</v>
      </c>
      <c r="F1474" s="8">
        <f>E1474/100*$I$2*Main!$AB$2</f>
        <v>1698.3495</v>
      </c>
      <c r="G1474" s="12">
        <f>F1474*Main!$AB$4</f>
        <v>1698.3495</v>
      </c>
      <c r="H1474" s="9"/>
    </row>
    <row r="1475" spans="1:8" s="5" customFormat="1">
      <c r="A1475" s="486">
        <v>9257388</v>
      </c>
      <c r="B1475" s="489" t="s">
        <v>3691</v>
      </c>
      <c r="C1475" s="7" t="s">
        <v>2057</v>
      </c>
      <c r="D1475" s="7">
        <v>10</v>
      </c>
      <c r="E1475" s="8">
        <v>3955.36</v>
      </c>
      <c r="F1475" s="8">
        <f>E1475/100*$I$2*Main!$AB$2</f>
        <v>1779.912</v>
      </c>
      <c r="G1475" s="12">
        <f>F1475*Main!$AB$4</f>
        <v>1779.912</v>
      </c>
      <c r="H1475" s="9"/>
    </row>
    <row r="1476" spans="1:8" s="5" customFormat="1">
      <c r="A1476" s="486">
        <v>9257389</v>
      </c>
      <c r="B1476" s="489" t="s">
        <v>3692</v>
      </c>
      <c r="C1476" s="7" t="s">
        <v>2057</v>
      </c>
      <c r="D1476" s="7">
        <v>10</v>
      </c>
      <c r="E1476" s="8">
        <v>4136.6000000000004</v>
      </c>
      <c r="F1476" s="8">
        <f>E1476/100*$I$2*Main!$AB$2</f>
        <v>1861.4700000000003</v>
      </c>
      <c r="G1476" s="12">
        <f>F1476*Main!$AB$4</f>
        <v>1861.4700000000003</v>
      </c>
      <c r="H1476" s="9"/>
    </row>
    <row r="1477" spans="1:8" s="5" customFormat="1">
      <c r="A1477" s="486">
        <v>9257390</v>
      </c>
      <c r="B1477" s="489" t="s">
        <v>3693</v>
      </c>
      <c r="C1477" s="7" t="s">
        <v>2057</v>
      </c>
      <c r="D1477" s="7">
        <v>10</v>
      </c>
      <c r="E1477" s="8">
        <v>4499.1000000000004</v>
      </c>
      <c r="F1477" s="8">
        <f>E1477/100*$I$2*Main!$AB$2</f>
        <v>2024.5950000000003</v>
      </c>
      <c r="G1477" s="12">
        <f>F1477*Main!$AB$4</f>
        <v>2024.5950000000003</v>
      </c>
      <c r="H1477" s="9"/>
    </row>
    <row r="1478" spans="1:8" s="5" customFormat="1">
      <c r="A1478" s="486">
        <v>9257391</v>
      </c>
      <c r="B1478" s="489" t="s">
        <v>3694</v>
      </c>
      <c r="C1478" s="7" t="s">
        <v>2057</v>
      </c>
      <c r="D1478" s="7">
        <v>10</v>
      </c>
      <c r="E1478" s="8">
        <v>5224.1400000000003</v>
      </c>
      <c r="F1478" s="8">
        <f>E1478/100*$I$2*Main!$AB$2</f>
        <v>2350.8630000000003</v>
      </c>
      <c r="G1478" s="12">
        <f>F1478*Main!$AB$4</f>
        <v>2350.8630000000003</v>
      </c>
      <c r="H1478" s="9"/>
    </row>
    <row r="1479" spans="1:8" s="5" customFormat="1">
      <c r="A1479" s="486">
        <v>9257392</v>
      </c>
      <c r="B1479" s="489" t="s">
        <v>3695</v>
      </c>
      <c r="C1479" s="7" t="s">
        <v>2057</v>
      </c>
      <c r="D1479" s="7">
        <v>10</v>
      </c>
      <c r="E1479" s="8">
        <v>5586.6500000000005</v>
      </c>
      <c r="F1479" s="8">
        <f>E1479/100*$I$2*Main!$AB$2</f>
        <v>2513.9925000000003</v>
      </c>
      <c r="G1479" s="12">
        <f>F1479*Main!$AB$4</f>
        <v>2513.9925000000003</v>
      </c>
      <c r="H1479" s="9"/>
    </row>
    <row r="1480" spans="1:8" s="5" customFormat="1">
      <c r="A1480" s="486">
        <v>9257393</v>
      </c>
      <c r="B1480" s="489" t="s">
        <v>3696</v>
      </c>
      <c r="C1480" s="7" t="s">
        <v>2057</v>
      </c>
      <c r="D1480" s="7">
        <v>10</v>
      </c>
      <c r="E1480" s="8">
        <v>5949.1500000000005</v>
      </c>
      <c r="F1480" s="8">
        <f>E1480/100*$I$2*Main!$AB$2</f>
        <v>2677.1175000000003</v>
      </c>
      <c r="G1480" s="12">
        <f>F1480*Main!$AB$4</f>
        <v>2677.1175000000003</v>
      </c>
      <c r="H1480" s="9"/>
    </row>
    <row r="1481" spans="1:8" s="5" customFormat="1">
      <c r="A1481" s="486">
        <v>9257394</v>
      </c>
      <c r="B1481" s="489" t="s">
        <v>3697</v>
      </c>
      <c r="C1481" s="7" t="s">
        <v>2057</v>
      </c>
      <c r="D1481" s="7">
        <v>10</v>
      </c>
      <c r="E1481" s="8">
        <v>6674.22</v>
      </c>
      <c r="F1481" s="8">
        <f>E1481/100*$I$2*Main!$AB$2</f>
        <v>3003.3989999999999</v>
      </c>
      <c r="G1481" s="12">
        <f>F1481*Main!$AB$4</f>
        <v>3003.3989999999999</v>
      </c>
      <c r="H1481" s="9"/>
    </row>
    <row r="1482" spans="1:8" s="5" customFormat="1">
      <c r="A1482" s="486">
        <v>9255723</v>
      </c>
      <c r="B1482" s="489" t="s">
        <v>3716</v>
      </c>
      <c r="C1482" s="7" t="s">
        <v>2057</v>
      </c>
      <c r="D1482" s="7">
        <v>10</v>
      </c>
      <c r="E1482" s="8">
        <v>4076.76</v>
      </c>
      <c r="F1482" s="8">
        <f>E1482/100*$I$2*Main!$AB$2</f>
        <v>1834.5420000000001</v>
      </c>
      <c r="G1482" s="12">
        <f>F1482*Main!$AB$4</f>
        <v>1834.5420000000001</v>
      </c>
      <c r="H1482" s="9"/>
    </row>
    <row r="1483" spans="1:8" s="5" customFormat="1">
      <c r="A1483" s="486">
        <v>9255724</v>
      </c>
      <c r="B1483" s="489" t="s">
        <v>3717</v>
      </c>
      <c r="C1483" s="7" t="s">
        <v>2057</v>
      </c>
      <c r="D1483" s="7">
        <v>10</v>
      </c>
      <c r="E1483" s="8">
        <v>4562.46</v>
      </c>
      <c r="F1483" s="8">
        <f>E1483/100*$I$2*Main!$AB$2</f>
        <v>2053.107</v>
      </c>
      <c r="G1483" s="12">
        <f>F1483*Main!$AB$4</f>
        <v>2053.107</v>
      </c>
      <c r="H1483" s="9"/>
    </row>
    <row r="1484" spans="1:8" s="5" customFormat="1">
      <c r="A1484" s="486">
        <v>9255725</v>
      </c>
      <c r="B1484" s="489" t="s">
        <v>3718</v>
      </c>
      <c r="C1484" s="7" t="s">
        <v>2057</v>
      </c>
      <c r="D1484" s="7">
        <v>10</v>
      </c>
      <c r="E1484" s="8">
        <v>4805.3100000000004</v>
      </c>
      <c r="F1484" s="8">
        <f>E1484/100*$I$2*Main!$AB$2</f>
        <v>2162.3895000000002</v>
      </c>
      <c r="G1484" s="12">
        <f>F1484*Main!$AB$4</f>
        <v>2162.3895000000002</v>
      </c>
      <c r="H1484" s="9"/>
    </row>
    <row r="1485" spans="1:8" s="5" customFormat="1">
      <c r="A1485" s="486">
        <v>9255726</v>
      </c>
      <c r="B1485" s="489" t="s">
        <v>3719</v>
      </c>
      <c r="C1485" s="7" t="s">
        <v>2057</v>
      </c>
      <c r="D1485" s="7">
        <v>10</v>
      </c>
      <c r="E1485" s="8">
        <v>5048.1900000000005</v>
      </c>
      <c r="F1485" s="8">
        <f>E1485/100*$I$2*Main!$AB$2</f>
        <v>2271.6855</v>
      </c>
      <c r="G1485" s="12">
        <f>F1485*Main!$AB$4</f>
        <v>2271.6855</v>
      </c>
      <c r="H1485" s="9"/>
    </row>
    <row r="1486" spans="1:8" s="5" customFormat="1">
      <c r="A1486" s="486">
        <v>9255727</v>
      </c>
      <c r="B1486" s="489" t="s">
        <v>3720</v>
      </c>
      <c r="C1486" s="7" t="s">
        <v>2057</v>
      </c>
      <c r="D1486" s="7">
        <v>10</v>
      </c>
      <c r="E1486" s="8">
        <v>5533.89</v>
      </c>
      <c r="F1486" s="8">
        <f>E1486/100*$I$2*Main!$AB$2</f>
        <v>2490.2505000000001</v>
      </c>
      <c r="G1486" s="12">
        <f>F1486*Main!$AB$4</f>
        <v>2490.2505000000001</v>
      </c>
      <c r="H1486" s="9"/>
    </row>
    <row r="1487" spans="1:8" s="5" customFormat="1">
      <c r="A1487" s="486">
        <v>9255728</v>
      </c>
      <c r="B1487" s="489" t="s">
        <v>3721</v>
      </c>
      <c r="C1487" s="7" t="s">
        <v>2057</v>
      </c>
      <c r="D1487" s="7">
        <v>10</v>
      </c>
      <c r="E1487" s="8">
        <v>6505.35</v>
      </c>
      <c r="F1487" s="8">
        <f>E1487/100*$I$2*Main!$AB$2</f>
        <v>2927.4074999999998</v>
      </c>
      <c r="G1487" s="12">
        <f>F1487*Main!$AB$4</f>
        <v>2927.4074999999998</v>
      </c>
      <c r="H1487" s="9"/>
    </row>
    <row r="1488" spans="1:8" s="5" customFormat="1">
      <c r="A1488" s="486">
        <v>9255729</v>
      </c>
      <c r="B1488" s="489" t="s">
        <v>3722</v>
      </c>
      <c r="C1488" s="7" t="s">
        <v>2057</v>
      </c>
      <c r="D1488" s="7">
        <v>10</v>
      </c>
      <c r="E1488" s="8">
        <v>6991.05</v>
      </c>
      <c r="F1488" s="8">
        <f>E1488/100*$I$2*Main!$AB$2</f>
        <v>3145.9724999999999</v>
      </c>
      <c r="G1488" s="12">
        <f>F1488*Main!$AB$4</f>
        <v>3145.9724999999999</v>
      </c>
      <c r="H1488" s="9"/>
    </row>
    <row r="1489" spans="1:8" s="5" customFormat="1">
      <c r="A1489" s="486">
        <v>9255730</v>
      </c>
      <c r="B1489" s="489" t="s">
        <v>3723</v>
      </c>
      <c r="C1489" s="7" t="s">
        <v>2057</v>
      </c>
      <c r="D1489" s="7">
        <v>10</v>
      </c>
      <c r="E1489" s="8">
        <v>7476.77</v>
      </c>
      <c r="F1489" s="8">
        <f>E1489/100*$I$2*Main!$AB$2</f>
        <v>3364.5465000000004</v>
      </c>
      <c r="G1489" s="12">
        <f>F1489*Main!$AB$4</f>
        <v>3364.5465000000004</v>
      </c>
      <c r="H1489" s="9"/>
    </row>
    <row r="1490" spans="1:8" s="5" customFormat="1">
      <c r="A1490" s="486">
        <v>9255731</v>
      </c>
      <c r="B1490" s="489" t="s">
        <v>3724</v>
      </c>
      <c r="C1490" s="7" t="s">
        <v>2057</v>
      </c>
      <c r="D1490" s="7">
        <v>10</v>
      </c>
      <c r="E1490" s="8">
        <v>8448.23</v>
      </c>
      <c r="F1490" s="8">
        <f>E1490/100*$I$2*Main!$AB$2</f>
        <v>3801.7034999999996</v>
      </c>
      <c r="G1490" s="12">
        <f>F1490*Main!$AB$4</f>
        <v>3801.7034999999996</v>
      </c>
      <c r="H1490" s="9"/>
    </row>
    <row r="1491" spans="1:8" s="5" customFormat="1">
      <c r="A1491" s="486">
        <v>9257413</v>
      </c>
      <c r="B1491" s="489" t="s">
        <v>3743</v>
      </c>
      <c r="C1491" s="7" t="s">
        <v>2057</v>
      </c>
      <c r="D1491" s="7">
        <v>10</v>
      </c>
      <c r="E1491" s="8">
        <v>4076.76</v>
      </c>
      <c r="F1491" s="8">
        <f>E1491/100*$I$2*Main!$AB$2</f>
        <v>1834.5420000000001</v>
      </c>
      <c r="G1491" s="12">
        <f>F1491*Main!$AB$4</f>
        <v>1834.5420000000001</v>
      </c>
      <c r="H1491" s="9"/>
    </row>
    <row r="1492" spans="1:8" s="5" customFormat="1">
      <c r="A1492" s="486">
        <v>9257414</v>
      </c>
      <c r="B1492" s="489" t="s">
        <v>3744</v>
      </c>
      <c r="C1492" s="7" t="s">
        <v>2057</v>
      </c>
      <c r="D1492" s="7">
        <v>10</v>
      </c>
      <c r="E1492" s="8">
        <v>4562.46</v>
      </c>
      <c r="F1492" s="8">
        <f>E1492/100*$I$2*Main!$AB$2</f>
        <v>2053.107</v>
      </c>
      <c r="G1492" s="12">
        <f>F1492*Main!$AB$4</f>
        <v>2053.107</v>
      </c>
      <c r="H1492" s="9"/>
    </row>
    <row r="1493" spans="1:8" s="5" customFormat="1">
      <c r="A1493" s="486">
        <v>9257415</v>
      </c>
      <c r="B1493" s="489" t="s">
        <v>3745</v>
      </c>
      <c r="C1493" s="7" t="s">
        <v>2057</v>
      </c>
      <c r="D1493" s="7">
        <v>10</v>
      </c>
      <c r="E1493" s="8">
        <v>4805.3100000000004</v>
      </c>
      <c r="F1493" s="8">
        <f>E1493/100*$I$2*Main!$AB$2</f>
        <v>2162.3895000000002</v>
      </c>
      <c r="G1493" s="12">
        <f>F1493*Main!$AB$4</f>
        <v>2162.3895000000002</v>
      </c>
      <c r="H1493" s="9"/>
    </row>
    <row r="1494" spans="1:8" s="5" customFormat="1">
      <c r="A1494" s="486">
        <v>9257416</v>
      </c>
      <c r="B1494" s="489" t="s">
        <v>3746</v>
      </c>
      <c r="C1494" s="7" t="s">
        <v>2057</v>
      </c>
      <c r="D1494" s="7">
        <v>10</v>
      </c>
      <c r="E1494" s="8">
        <v>5048.1900000000005</v>
      </c>
      <c r="F1494" s="8">
        <f>E1494/100*$I$2*Main!$AB$2</f>
        <v>2271.6855</v>
      </c>
      <c r="G1494" s="12">
        <f>F1494*Main!$AB$4</f>
        <v>2271.6855</v>
      </c>
      <c r="H1494" s="9"/>
    </row>
    <row r="1495" spans="1:8" s="5" customFormat="1">
      <c r="A1495" s="486">
        <v>9257417</v>
      </c>
      <c r="B1495" s="489" t="s">
        <v>3747</v>
      </c>
      <c r="C1495" s="7" t="s">
        <v>2057</v>
      </c>
      <c r="D1495" s="7">
        <v>10</v>
      </c>
      <c r="E1495" s="8">
        <v>5533.89</v>
      </c>
      <c r="F1495" s="8">
        <f>E1495/100*$I$2*Main!$AB$2</f>
        <v>2490.2505000000001</v>
      </c>
      <c r="G1495" s="12">
        <f>F1495*Main!$AB$4</f>
        <v>2490.2505000000001</v>
      </c>
      <c r="H1495" s="9"/>
    </row>
    <row r="1496" spans="1:8" s="5" customFormat="1">
      <c r="A1496" s="486">
        <v>9257418</v>
      </c>
      <c r="B1496" s="489" t="s">
        <v>3748</v>
      </c>
      <c r="C1496" s="7" t="s">
        <v>2057</v>
      </c>
      <c r="D1496" s="7">
        <v>10</v>
      </c>
      <c r="E1496" s="8">
        <v>6505.35</v>
      </c>
      <c r="F1496" s="8">
        <f>E1496/100*$I$2*Main!$AB$2</f>
        <v>2927.4074999999998</v>
      </c>
      <c r="G1496" s="12">
        <f>F1496*Main!$AB$4</f>
        <v>2927.4074999999998</v>
      </c>
      <c r="H1496" s="9"/>
    </row>
    <row r="1497" spans="1:8" s="5" customFormat="1">
      <c r="A1497" s="486">
        <v>9257419</v>
      </c>
      <c r="B1497" s="489" t="s">
        <v>3749</v>
      </c>
      <c r="C1497" s="7" t="s">
        <v>2057</v>
      </c>
      <c r="D1497" s="7">
        <v>10</v>
      </c>
      <c r="E1497" s="8">
        <v>6991.05</v>
      </c>
      <c r="F1497" s="8">
        <f>E1497/100*$I$2*Main!$AB$2</f>
        <v>3145.9724999999999</v>
      </c>
      <c r="G1497" s="12">
        <f>F1497*Main!$AB$4</f>
        <v>3145.9724999999999</v>
      </c>
      <c r="H1497" s="9"/>
    </row>
    <row r="1498" spans="1:8" s="5" customFormat="1">
      <c r="A1498" s="486">
        <v>9257420</v>
      </c>
      <c r="B1498" s="489" t="s">
        <v>3750</v>
      </c>
      <c r="C1498" s="7" t="s">
        <v>2057</v>
      </c>
      <c r="D1498" s="7">
        <v>10</v>
      </c>
      <c r="E1498" s="8">
        <v>7476.77</v>
      </c>
      <c r="F1498" s="8">
        <f>E1498/100*$I$2*Main!$AB$2</f>
        <v>3364.5465000000004</v>
      </c>
      <c r="G1498" s="12">
        <f>F1498*Main!$AB$4</f>
        <v>3364.5465000000004</v>
      </c>
      <c r="H1498" s="9"/>
    </row>
    <row r="1499" spans="1:8" s="5" customFormat="1">
      <c r="A1499" s="486">
        <v>9257421</v>
      </c>
      <c r="B1499" s="489" t="s">
        <v>3751</v>
      </c>
      <c r="C1499" s="7" t="s">
        <v>2057</v>
      </c>
      <c r="D1499" s="7">
        <v>10</v>
      </c>
      <c r="E1499" s="8">
        <v>8448.23</v>
      </c>
      <c r="F1499" s="8">
        <f>E1499/100*$I$2*Main!$AB$2</f>
        <v>3801.7034999999996</v>
      </c>
      <c r="G1499" s="12">
        <f>F1499*Main!$AB$4</f>
        <v>3801.7034999999996</v>
      </c>
      <c r="H1499" s="9"/>
    </row>
    <row r="1500" spans="1:8" s="5" customFormat="1">
      <c r="A1500" s="486">
        <v>9255750</v>
      </c>
      <c r="B1500" s="489" t="s">
        <v>3770</v>
      </c>
      <c r="C1500" s="7" t="s">
        <v>2057</v>
      </c>
      <c r="D1500" s="7">
        <v>10</v>
      </c>
      <c r="E1500" s="8">
        <v>4920.72</v>
      </c>
      <c r="F1500" s="8">
        <f>E1500/100*$I$2*Main!$AB$2</f>
        <v>2214.3240000000001</v>
      </c>
      <c r="G1500" s="12">
        <f>F1500*Main!$AB$4</f>
        <v>2214.3240000000001</v>
      </c>
      <c r="H1500" s="9"/>
    </row>
    <row r="1501" spans="1:8" s="5" customFormat="1">
      <c r="A1501" s="486">
        <v>9255751</v>
      </c>
      <c r="B1501" s="489" t="s">
        <v>3771</v>
      </c>
      <c r="C1501" s="7" t="s">
        <v>2057</v>
      </c>
      <c r="D1501" s="7">
        <v>10</v>
      </c>
      <c r="E1501" s="8">
        <v>5638.04</v>
      </c>
      <c r="F1501" s="8">
        <f>E1501/100*$I$2*Main!$AB$2</f>
        <v>2537.1179999999999</v>
      </c>
      <c r="G1501" s="12">
        <f>F1501*Main!$AB$4</f>
        <v>2537.1179999999999</v>
      </c>
      <c r="H1501" s="9"/>
    </row>
    <row r="1502" spans="1:8" s="5" customFormat="1">
      <c r="A1502" s="486">
        <v>9255752</v>
      </c>
      <c r="B1502" s="489" t="s">
        <v>3772</v>
      </c>
      <c r="C1502" s="7" t="s">
        <v>2057</v>
      </c>
      <c r="D1502" s="7">
        <v>10</v>
      </c>
      <c r="E1502" s="8">
        <v>5996.66</v>
      </c>
      <c r="F1502" s="8">
        <f>E1502/100*$I$2*Main!$AB$2</f>
        <v>2698.4969999999998</v>
      </c>
      <c r="G1502" s="12">
        <f>F1502*Main!$AB$4</f>
        <v>2698.4969999999998</v>
      </c>
      <c r="H1502" s="9"/>
    </row>
    <row r="1503" spans="1:8" s="5" customFormat="1">
      <c r="A1503" s="486">
        <v>9255753</v>
      </c>
      <c r="B1503" s="489" t="s">
        <v>3773</v>
      </c>
      <c r="C1503" s="7" t="s">
        <v>2057</v>
      </c>
      <c r="D1503" s="7">
        <v>10</v>
      </c>
      <c r="E1503" s="8">
        <v>6355.29</v>
      </c>
      <c r="F1503" s="8">
        <f>E1503/100*$I$2*Main!$AB$2</f>
        <v>2859.8805000000002</v>
      </c>
      <c r="G1503" s="12">
        <f>F1503*Main!$AB$4</f>
        <v>2859.8805000000002</v>
      </c>
      <c r="H1503" s="9"/>
    </row>
    <row r="1504" spans="1:8" s="5" customFormat="1">
      <c r="A1504" s="486">
        <v>9255754</v>
      </c>
      <c r="B1504" s="489" t="s">
        <v>3774</v>
      </c>
      <c r="C1504" s="7"/>
      <c r="D1504" s="7">
        <v>10</v>
      </c>
      <c r="E1504" s="8">
        <v>7072.58</v>
      </c>
      <c r="F1504" s="8">
        <f>E1504/100*$I$2*Main!$AB$2</f>
        <v>3182.6609999999996</v>
      </c>
      <c r="G1504" s="12">
        <f>F1504*Main!$AB$4</f>
        <v>3182.6609999999996</v>
      </c>
      <c r="H1504" s="9"/>
    </row>
    <row r="1505" spans="1:8" s="5" customFormat="1">
      <c r="A1505" s="486">
        <v>9255755</v>
      </c>
      <c r="B1505" s="489" t="s">
        <v>3775</v>
      </c>
      <c r="C1505" s="7" t="s">
        <v>2057</v>
      </c>
      <c r="D1505" s="7">
        <v>10</v>
      </c>
      <c r="E1505" s="8">
        <v>8507.14</v>
      </c>
      <c r="F1505" s="8">
        <f>E1505/100*$I$2*Main!$AB$2</f>
        <v>3828.2129999999997</v>
      </c>
      <c r="G1505" s="12">
        <f>F1505*Main!$AB$4</f>
        <v>3828.2129999999997</v>
      </c>
      <c r="H1505" s="9"/>
    </row>
    <row r="1506" spans="1:8" s="5" customFormat="1">
      <c r="A1506" s="486">
        <v>9255756</v>
      </c>
      <c r="B1506" s="489" t="s">
        <v>3776</v>
      </c>
      <c r="C1506" s="7"/>
      <c r="D1506" s="7">
        <v>10</v>
      </c>
      <c r="E1506" s="8">
        <v>9224.4500000000007</v>
      </c>
      <c r="F1506" s="8">
        <f>E1506/100*$I$2*Main!$AB$2</f>
        <v>4151.0025000000005</v>
      </c>
      <c r="G1506" s="12">
        <f>F1506*Main!$AB$4</f>
        <v>4151.0025000000005</v>
      </c>
      <c r="H1506" s="9"/>
    </row>
    <row r="1507" spans="1:8" s="5" customFormat="1">
      <c r="A1507" s="486">
        <v>9255757</v>
      </c>
      <c r="B1507" s="489" t="s">
        <v>3777</v>
      </c>
      <c r="C1507" s="7" t="s">
        <v>2057</v>
      </c>
      <c r="D1507" s="7">
        <v>10</v>
      </c>
      <c r="E1507" s="8">
        <v>9941.68</v>
      </c>
      <c r="F1507" s="8">
        <f>E1507/100*$I$2*Main!$AB$2</f>
        <v>4473.7560000000003</v>
      </c>
      <c r="G1507" s="12">
        <f>F1507*Main!$AB$4</f>
        <v>4473.7560000000003</v>
      </c>
      <c r="H1507" s="9"/>
    </row>
    <row r="1508" spans="1:8" s="5" customFormat="1">
      <c r="A1508" s="486">
        <v>9255758</v>
      </c>
      <c r="B1508" s="489" t="s">
        <v>3778</v>
      </c>
      <c r="C1508" s="7" t="s">
        <v>2057</v>
      </c>
      <c r="D1508" s="7">
        <v>10</v>
      </c>
      <c r="E1508" s="8">
        <v>11376.28</v>
      </c>
      <c r="F1508" s="8">
        <f>E1508/100*$I$2*Main!$AB$2</f>
        <v>5119.3260000000009</v>
      </c>
      <c r="G1508" s="12">
        <f>F1508*Main!$AB$4</f>
        <v>5119.3260000000009</v>
      </c>
      <c r="H1508" s="9"/>
    </row>
    <row r="1509" spans="1:8" s="5" customFormat="1">
      <c r="A1509" s="486">
        <v>9257440</v>
      </c>
      <c r="B1509" s="489" t="s">
        <v>3797</v>
      </c>
      <c r="C1509" s="7" t="s">
        <v>2057</v>
      </c>
      <c r="D1509" s="7">
        <v>10</v>
      </c>
      <c r="E1509" s="8">
        <v>4920.72</v>
      </c>
      <c r="F1509" s="8">
        <f>E1509/100*$I$2*Main!$AB$2</f>
        <v>2214.3240000000001</v>
      </c>
      <c r="G1509" s="12">
        <f>F1509*Main!$AB$4</f>
        <v>2214.3240000000001</v>
      </c>
      <c r="H1509" s="9"/>
    </row>
    <row r="1510" spans="1:8" s="5" customFormat="1">
      <c r="A1510" s="486">
        <v>9257441</v>
      </c>
      <c r="B1510" s="489" t="s">
        <v>3798</v>
      </c>
      <c r="C1510" s="7" t="s">
        <v>2057</v>
      </c>
      <c r="D1510" s="7">
        <v>10</v>
      </c>
      <c r="E1510" s="8">
        <v>5638.04</v>
      </c>
      <c r="F1510" s="8">
        <f>E1510/100*$I$2*Main!$AB$2</f>
        <v>2537.1179999999999</v>
      </c>
      <c r="G1510" s="12">
        <f>F1510*Main!$AB$4</f>
        <v>2537.1179999999999</v>
      </c>
      <c r="H1510" s="9"/>
    </row>
    <row r="1511" spans="1:8" s="5" customFormat="1">
      <c r="A1511" s="486">
        <v>9257442</v>
      </c>
      <c r="B1511" s="489" t="s">
        <v>3799</v>
      </c>
      <c r="C1511" s="7" t="s">
        <v>2057</v>
      </c>
      <c r="D1511" s="7">
        <v>10</v>
      </c>
      <c r="E1511" s="8">
        <v>5996.66</v>
      </c>
      <c r="F1511" s="8">
        <f>E1511/100*$I$2*Main!$AB$2</f>
        <v>2698.4969999999998</v>
      </c>
      <c r="G1511" s="12">
        <f>F1511*Main!$AB$4</f>
        <v>2698.4969999999998</v>
      </c>
      <c r="H1511" s="9"/>
    </row>
    <row r="1512" spans="1:8" s="5" customFormat="1">
      <c r="A1512" s="486">
        <v>9257443</v>
      </c>
      <c r="B1512" s="489" t="s">
        <v>3800</v>
      </c>
      <c r="C1512" s="7" t="s">
        <v>2057</v>
      </c>
      <c r="D1512" s="7">
        <v>10</v>
      </c>
      <c r="E1512" s="8">
        <v>6355.29</v>
      </c>
      <c r="F1512" s="8">
        <f>E1512/100*$I$2*Main!$AB$2</f>
        <v>2859.8805000000002</v>
      </c>
      <c r="G1512" s="12">
        <f>F1512*Main!$AB$4</f>
        <v>2859.8805000000002</v>
      </c>
      <c r="H1512" s="9"/>
    </row>
    <row r="1513" spans="1:8" s="5" customFormat="1">
      <c r="A1513" s="486">
        <v>9257444</v>
      </c>
      <c r="B1513" s="489" t="s">
        <v>3801</v>
      </c>
      <c r="C1513" s="7" t="s">
        <v>2057</v>
      </c>
      <c r="D1513" s="7">
        <v>10</v>
      </c>
      <c r="E1513" s="8">
        <v>7072.58</v>
      </c>
      <c r="F1513" s="8">
        <f>E1513/100*$I$2*Main!$AB$2</f>
        <v>3182.6609999999996</v>
      </c>
      <c r="G1513" s="12">
        <f>F1513*Main!$AB$4</f>
        <v>3182.6609999999996</v>
      </c>
      <c r="H1513" s="9"/>
    </row>
    <row r="1514" spans="1:8" s="5" customFormat="1">
      <c r="A1514" s="486">
        <v>9257445</v>
      </c>
      <c r="B1514" s="489" t="s">
        <v>3802</v>
      </c>
      <c r="C1514" s="7" t="s">
        <v>2057</v>
      </c>
      <c r="D1514" s="7">
        <v>10</v>
      </c>
      <c r="E1514" s="8">
        <v>8507.14</v>
      </c>
      <c r="F1514" s="8">
        <f>E1514/100*$I$2*Main!$AB$2</f>
        <v>3828.2129999999997</v>
      </c>
      <c r="G1514" s="12">
        <f>F1514*Main!$AB$4</f>
        <v>3828.2129999999997</v>
      </c>
      <c r="H1514" s="9"/>
    </row>
    <row r="1515" spans="1:8" s="5" customFormat="1">
      <c r="A1515" s="486">
        <v>9257446</v>
      </c>
      <c r="B1515" s="489" t="s">
        <v>3803</v>
      </c>
      <c r="C1515" s="7" t="s">
        <v>2057</v>
      </c>
      <c r="D1515" s="7">
        <v>10</v>
      </c>
      <c r="E1515" s="8">
        <v>9224.4500000000007</v>
      </c>
      <c r="F1515" s="8">
        <f>E1515/100*$I$2*Main!$AB$2</f>
        <v>4151.0025000000005</v>
      </c>
      <c r="G1515" s="12">
        <f>F1515*Main!$AB$4</f>
        <v>4151.0025000000005</v>
      </c>
      <c r="H1515" s="9"/>
    </row>
    <row r="1516" spans="1:8" s="5" customFormat="1">
      <c r="A1516" s="486">
        <v>9257447</v>
      </c>
      <c r="B1516" s="489" t="s">
        <v>3804</v>
      </c>
      <c r="C1516" s="7" t="s">
        <v>2057</v>
      </c>
      <c r="D1516" s="7">
        <v>10</v>
      </c>
      <c r="E1516" s="8">
        <v>9941.68</v>
      </c>
      <c r="F1516" s="8">
        <f>E1516/100*$I$2*Main!$AB$2</f>
        <v>4473.7560000000003</v>
      </c>
      <c r="G1516" s="12">
        <f>F1516*Main!$AB$4</f>
        <v>4473.7560000000003</v>
      </c>
      <c r="H1516" s="9"/>
    </row>
    <row r="1517" spans="1:8" s="5" customFormat="1">
      <c r="A1517" s="486">
        <v>9257448</v>
      </c>
      <c r="B1517" s="489" t="s">
        <v>3805</v>
      </c>
      <c r="C1517" s="7" t="s">
        <v>2057</v>
      </c>
      <c r="D1517" s="7">
        <v>10</v>
      </c>
      <c r="E1517" s="8">
        <v>11376.28</v>
      </c>
      <c r="F1517" s="8">
        <f>E1517/100*$I$2*Main!$AB$2</f>
        <v>5119.3260000000009</v>
      </c>
      <c r="G1517" s="12">
        <f>F1517*Main!$AB$4</f>
        <v>5119.3260000000009</v>
      </c>
      <c r="H1517" s="9"/>
    </row>
    <row r="1518" spans="1:8" s="5" customFormat="1">
      <c r="A1518" s="486">
        <v>9257548</v>
      </c>
      <c r="B1518" s="489" t="s">
        <v>3824</v>
      </c>
      <c r="C1518" s="7" t="s">
        <v>2057</v>
      </c>
      <c r="D1518" s="7">
        <v>10</v>
      </c>
      <c r="E1518" s="8">
        <v>4920.72</v>
      </c>
      <c r="F1518" s="8">
        <f>E1518/100*$I$2*Main!$AB$2</f>
        <v>2214.3240000000001</v>
      </c>
      <c r="G1518" s="12">
        <f>F1518*Main!$AB$4</f>
        <v>2214.3240000000001</v>
      </c>
      <c r="H1518" s="9"/>
    </row>
    <row r="1519" spans="1:8" s="5" customFormat="1">
      <c r="A1519" s="486">
        <v>9257549</v>
      </c>
      <c r="B1519" s="489" t="s">
        <v>3825</v>
      </c>
      <c r="C1519" s="7" t="s">
        <v>2057</v>
      </c>
      <c r="D1519" s="7">
        <v>10</v>
      </c>
      <c r="E1519" s="8">
        <v>5638.04</v>
      </c>
      <c r="F1519" s="8">
        <f>E1519/100*$I$2*Main!$AB$2</f>
        <v>2537.1179999999999</v>
      </c>
      <c r="G1519" s="12">
        <f>F1519*Main!$AB$4</f>
        <v>2537.1179999999999</v>
      </c>
      <c r="H1519" s="9"/>
    </row>
    <row r="1520" spans="1:8" s="5" customFormat="1">
      <c r="A1520" s="486">
        <v>9257550</v>
      </c>
      <c r="B1520" s="489" t="s">
        <v>3826</v>
      </c>
      <c r="C1520" s="7" t="s">
        <v>2057</v>
      </c>
      <c r="D1520" s="7">
        <v>10</v>
      </c>
      <c r="E1520" s="8">
        <v>5996.66</v>
      </c>
      <c r="F1520" s="8">
        <f>E1520/100*$I$2*Main!$AB$2</f>
        <v>2698.4969999999998</v>
      </c>
      <c r="G1520" s="12">
        <f>F1520*Main!$AB$4</f>
        <v>2698.4969999999998</v>
      </c>
      <c r="H1520" s="9"/>
    </row>
    <row r="1521" spans="1:8" s="5" customFormat="1">
      <c r="A1521" s="486">
        <v>9257551</v>
      </c>
      <c r="B1521" s="489" t="s">
        <v>3827</v>
      </c>
      <c r="C1521" s="7" t="s">
        <v>2057</v>
      </c>
      <c r="D1521" s="7">
        <v>10</v>
      </c>
      <c r="E1521" s="8">
        <v>6355.29</v>
      </c>
      <c r="F1521" s="8">
        <f>E1521/100*$I$2*Main!$AB$2</f>
        <v>2859.8805000000002</v>
      </c>
      <c r="G1521" s="12">
        <f>F1521*Main!$AB$4</f>
        <v>2859.8805000000002</v>
      </c>
      <c r="H1521" s="9"/>
    </row>
    <row r="1522" spans="1:8" s="5" customFormat="1">
      <c r="A1522" s="486">
        <v>9257552</v>
      </c>
      <c r="B1522" s="489" t="s">
        <v>3828</v>
      </c>
      <c r="C1522" s="7" t="s">
        <v>2057</v>
      </c>
      <c r="D1522" s="7">
        <v>10</v>
      </c>
      <c r="E1522" s="8">
        <v>7072.58</v>
      </c>
      <c r="F1522" s="8">
        <f>E1522/100*$I$2*Main!$AB$2</f>
        <v>3182.6609999999996</v>
      </c>
      <c r="G1522" s="12">
        <f>F1522*Main!$AB$4</f>
        <v>3182.6609999999996</v>
      </c>
      <c r="H1522" s="9"/>
    </row>
    <row r="1523" spans="1:8" s="5" customFormat="1">
      <c r="A1523" s="486">
        <v>9257553</v>
      </c>
      <c r="B1523" s="489" t="s">
        <v>3829</v>
      </c>
      <c r="C1523" s="7" t="s">
        <v>2057</v>
      </c>
      <c r="D1523" s="7">
        <v>10</v>
      </c>
      <c r="E1523" s="8">
        <v>8507.14</v>
      </c>
      <c r="F1523" s="8">
        <f>E1523/100*$I$2*Main!$AB$2</f>
        <v>3828.2129999999997</v>
      </c>
      <c r="G1523" s="12">
        <f>F1523*Main!$AB$4</f>
        <v>3828.2129999999997</v>
      </c>
      <c r="H1523" s="9"/>
    </row>
    <row r="1524" spans="1:8" s="5" customFormat="1">
      <c r="A1524" s="486">
        <v>9257554</v>
      </c>
      <c r="B1524" s="489" t="s">
        <v>3830</v>
      </c>
      <c r="C1524" s="7" t="s">
        <v>2057</v>
      </c>
      <c r="D1524" s="7">
        <v>10</v>
      </c>
      <c r="E1524" s="8">
        <v>9224.4500000000007</v>
      </c>
      <c r="F1524" s="8">
        <f>E1524/100*$I$2*Main!$AB$2</f>
        <v>4151.0025000000005</v>
      </c>
      <c r="G1524" s="12">
        <f>F1524*Main!$AB$4</f>
        <v>4151.0025000000005</v>
      </c>
      <c r="H1524" s="9"/>
    </row>
    <row r="1525" spans="1:8" s="5" customFormat="1">
      <c r="A1525" s="486">
        <v>9257555</v>
      </c>
      <c r="B1525" s="489" t="s">
        <v>3831</v>
      </c>
      <c r="C1525" s="7" t="s">
        <v>2057</v>
      </c>
      <c r="D1525" s="7">
        <v>10</v>
      </c>
      <c r="E1525" s="8">
        <v>9941.68</v>
      </c>
      <c r="F1525" s="8">
        <f>E1525/100*$I$2*Main!$AB$2</f>
        <v>4473.7560000000003</v>
      </c>
      <c r="G1525" s="12">
        <f>F1525*Main!$AB$4</f>
        <v>4473.7560000000003</v>
      </c>
      <c r="H1525" s="9"/>
    </row>
    <row r="1526" spans="1:8" s="5" customFormat="1">
      <c r="A1526" s="486">
        <v>9257556</v>
      </c>
      <c r="B1526" s="489" t="s">
        <v>3832</v>
      </c>
      <c r="C1526" s="7" t="s">
        <v>2057</v>
      </c>
      <c r="D1526" s="7">
        <v>10</v>
      </c>
      <c r="E1526" s="8">
        <v>11376.28</v>
      </c>
      <c r="F1526" s="8">
        <f>E1526/100*$I$2*Main!$AB$2</f>
        <v>5119.3260000000009</v>
      </c>
      <c r="G1526" s="12">
        <f>F1526*Main!$AB$4</f>
        <v>5119.3260000000009</v>
      </c>
      <c r="H1526" s="9"/>
    </row>
    <row r="1527" spans="1:8" s="5" customFormat="1">
      <c r="A1527" s="486">
        <v>9257575</v>
      </c>
      <c r="B1527" s="489" t="s">
        <v>3851</v>
      </c>
      <c r="C1527" s="7" t="s">
        <v>2057</v>
      </c>
      <c r="D1527" s="7">
        <v>10</v>
      </c>
      <c r="E1527" s="8">
        <v>4920.72</v>
      </c>
      <c r="F1527" s="8">
        <f>E1527/100*$I$2*Main!$AB$2</f>
        <v>2214.3240000000001</v>
      </c>
      <c r="G1527" s="12">
        <f>F1527*Main!$AB$4</f>
        <v>2214.3240000000001</v>
      </c>
      <c r="H1527" s="9"/>
    </row>
    <row r="1528" spans="1:8" s="5" customFormat="1">
      <c r="A1528" s="486">
        <v>9257576</v>
      </c>
      <c r="B1528" s="489" t="s">
        <v>3852</v>
      </c>
      <c r="C1528" s="7" t="s">
        <v>2057</v>
      </c>
      <c r="D1528" s="7">
        <v>10</v>
      </c>
      <c r="E1528" s="8">
        <v>5638.04</v>
      </c>
      <c r="F1528" s="8">
        <f>E1528/100*$I$2*Main!$AB$2</f>
        <v>2537.1179999999999</v>
      </c>
      <c r="G1528" s="12">
        <f>F1528*Main!$AB$4</f>
        <v>2537.1179999999999</v>
      </c>
      <c r="H1528" s="9"/>
    </row>
    <row r="1529" spans="1:8" s="5" customFormat="1">
      <c r="A1529" s="486">
        <v>9257577</v>
      </c>
      <c r="B1529" s="489" t="s">
        <v>3853</v>
      </c>
      <c r="C1529" s="7" t="s">
        <v>2057</v>
      </c>
      <c r="D1529" s="7">
        <v>10</v>
      </c>
      <c r="E1529" s="8">
        <v>5996.66</v>
      </c>
      <c r="F1529" s="8">
        <f>E1529/100*$I$2*Main!$AB$2</f>
        <v>2698.4969999999998</v>
      </c>
      <c r="G1529" s="12">
        <f>F1529*Main!$AB$4</f>
        <v>2698.4969999999998</v>
      </c>
      <c r="H1529" s="9"/>
    </row>
    <row r="1530" spans="1:8" s="5" customFormat="1">
      <c r="A1530" s="486">
        <v>9257578</v>
      </c>
      <c r="B1530" s="489" t="s">
        <v>3854</v>
      </c>
      <c r="C1530" s="7" t="s">
        <v>2057</v>
      </c>
      <c r="D1530" s="7">
        <v>10</v>
      </c>
      <c r="E1530" s="8">
        <v>6355.29</v>
      </c>
      <c r="F1530" s="8">
        <f>E1530/100*$I$2*Main!$AB$2</f>
        <v>2859.8805000000002</v>
      </c>
      <c r="G1530" s="12">
        <f>F1530*Main!$AB$4</f>
        <v>2859.8805000000002</v>
      </c>
      <c r="H1530" s="9"/>
    </row>
    <row r="1531" spans="1:8" s="5" customFormat="1">
      <c r="A1531" s="486">
        <v>9257579</v>
      </c>
      <c r="B1531" s="489" t="s">
        <v>3855</v>
      </c>
      <c r="C1531" s="7" t="s">
        <v>2057</v>
      </c>
      <c r="D1531" s="7">
        <v>10</v>
      </c>
      <c r="E1531" s="8">
        <v>7072.58</v>
      </c>
      <c r="F1531" s="8">
        <f>E1531/100*$I$2*Main!$AB$2</f>
        <v>3182.6609999999996</v>
      </c>
      <c r="G1531" s="12">
        <f>F1531*Main!$AB$4</f>
        <v>3182.6609999999996</v>
      </c>
      <c r="H1531" s="9"/>
    </row>
    <row r="1532" spans="1:8" s="5" customFormat="1">
      <c r="A1532" s="486">
        <v>9257580</v>
      </c>
      <c r="B1532" s="489" t="s">
        <v>3856</v>
      </c>
      <c r="C1532" s="7" t="s">
        <v>2057</v>
      </c>
      <c r="D1532" s="7">
        <v>10</v>
      </c>
      <c r="E1532" s="8">
        <v>8507.14</v>
      </c>
      <c r="F1532" s="8">
        <f>E1532/100*$I$2*Main!$AB$2</f>
        <v>3828.2129999999997</v>
      </c>
      <c r="G1532" s="12">
        <f>F1532*Main!$AB$4</f>
        <v>3828.2129999999997</v>
      </c>
      <c r="H1532" s="9"/>
    </row>
    <row r="1533" spans="1:8" s="5" customFormat="1">
      <c r="A1533" s="486">
        <v>9257581</v>
      </c>
      <c r="B1533" s="489" t="s">
        <v>3857</v>
      </c>
      <c r="C1533" s="7" t="s">
        <v>2057</v>
      </c>
      <c r="D1533" s="7">
        <v>10</v>
      </c>
      <c r="E1533" s="8">
        <v>9224.4500000000007</v>
      </c>
      <c r="F1533" s="8">
        <f>E1533/100*$I$2*Main!$AB$2</f>
        <v>4151.0025000000005</v>
      </c>
      <c r="G1533" s="12">
        <f>F1533*Main!$AB$4</f>
        <v>4151.0025000000005</v>
      </c>
      <c r="H1533" s="9"/>
    </row>
    <row r="1534" spans="1:8" s="5" customFormat="1">
      <c r="A1534" s="486">
        <v>9257582</v>
      </c>
      <c r="B1534" s="489" t="s">
        <v>3858</v>
      </c>
      <c r="C1534" s="7" t="s">
        <v>2057</v>
      </c>
      <c r="D1534" s="7">
        <v>10</v>
      </c>
      <c r="E1534" s="8">
        <v>9941.68</v>
      </c>
      <c r="F1534" s="8">
        <f>E1534/100*$I$2*Main!$AB$2</f>
        <v>4473.7560000000003</v>
      </c>
      <c r="G1534" s="12">
        <f>F1534*Main!$AB$4</f>
        <v>4473.7560000000003</v>
      </c>
      <c r="H1534" s="9"/>
    </row>
    <row r="1535" spans="1:8" s="5" customFormat="1">
      <c r="A1535" s="486">
        <v>9257583</v>
      </c>
      <c r="B1535" s="489" t="s">
        <v>3859</v>
      </c>
      <c r="C1535" s="7" t="s">
        <v>2057</v>
      </c>
      <c r="D1535" s="7">
        <v>10</v>
      </c>
      <c r="E1535" s="8">
        <v>11376.28</v>
      </c>
      <c r="F1535" s="8">
        <f>E1535/100*$I$2*Main!$AB$2</f>
        <v>5119.3260000000009</v>
      </c>
      <c r="G1535" s="12">
        <f>F1535*Main!$AB$4</f>
        <v>5119.3260000000009</v>
      </c>
      <c r="H1535" s="9"/>
    </row>
    <row r="1536" spans="1:8" s="5" customFormat="1">
      <c r="A1536" s="486">
        <v>9257665</v>
      </c>
      <c r="B1536" s="489" t="s">
        <v>3862</v>
      </c>
      <c r="C1536" s="7"/>
      <c r="D1536" s="7">
        <v>1</v>
      </c>
      <c r="E1536" s="8">
        <v>5929.7800000000007</v>
      </c>
      <c r="F1536" s="8">
        <f>E1536/100*$I$2*Main!$AB$2</f>
        <v>2668.4010000000003</v>
      </c>
      <c r="G1536" s="12">
        <f>F1536*Main!$AB$4</f>
        <v>2668.4010000000003</v>
      </c>
      <c r="H1536" s="9"/>
    </row>
    <row r="1537" spans="1:8" s="5" customFormat="1">
      <c r="A1537" s="486">
        <v>9257653</v>
      </c>
      <c r="B1537" s="489" t="s">
        <v>3865</v>
      </c>
      <c r="C1537" s="7"/>
      <c r="D1537" s="7">
        <v>1</v>
      </c>
      <c r="E1537" s="8">
        <v>3698.5400000000004</v>
      </c>
      <c r="F1537" s="8">
        <f>E1537/100*$I$2*Main!$AB$2</f>
        <v>1664.3430000000003</v>
      </c>
      <c r="G1537" s="12">
        <f>F1537*Main!$AB$4</f>
        <v>1664.3430000000003</v>
      </c>
      <c r="H1537" s="9"/>
    </row>
    <row r="1538" spans="1:8" s="5" customFormat="1">
      <c r="A1538" s="486">
        <v>9257659</v>
      </c>
      <c r="B1538" s="489" t="s">
        <v>3868</v>
      </c>
      <c r="C1538" s="7"/>
      <c r="D1538" s="7">
        <v>1</v>
      </c>
      <c r="E1538" s="8">
        <v>3698.5400000000004</v>
      </c>
      <c r="F1538" s="8">
        <f>E1538/100*$I$2*Main!$AB$2</f>
        <v>1664.3430000000003</v>
      </c>
      <c r="G1538" s="12">
        <f>F1538*Main!$AB$4</f>
        <v>1664.3430000000003</v>
      </c>
      <c r="H1538" s="9"/>
    </row>
    <row r="1539" spans="1:8" s="5" customFormat="1">
      <c r="A1539" s="486">
        <v>9257705</v>
      </c>
      <c r="B1539" s="489" t="s">
        <v>3877</v>
      </c>
      <c r="C1539" s="7"/>
      <c r="D1539" s="7">
        <v>200</v>
      </c>
      <c r="E1539" s="8">
        <v>37.79</v>
      </c>
      <c r="F1539" s="8">
        <f>E1539/100*$I$2*Main!$AB$2</f>
        <v>17.005500000000001</v>
      </c>
      <c r="G1539" s="12">
        <f>F1539*Main!$AB$4</f>
        <v>17.005500000000001</v>
      </c>
      <c r="H1539" s="9"/>
    </row>
    <row r="1540" spans="1:8" s="5" customFormat="1">
      <c r="A1540" s="486">
        <v>9204284</v>
      </c>
      <c r="B1540" s="489" t="s">
        <v>4106</v>
      </c>
      <c r="C1540" s="7"/>
      <c r="D1540" s="7">
        <v>1</v>
      </c>
      <c r="E1540" s="8">
        <v>2056.13</v>
      </c>
      <c r="F1540" s="8">
        <f>E1540/100*$I$2*Main!$AB$2</f>
        <v>925.25850000000014</v>
      </c>
      <c r="G1540" s="12">
        <f>F1540*Main!$AB$4</f>
        <v>925.25850000000014</v>
      </c>
      <c r="H1540" s="9"/>
    </row>
    <row r="1541" spans="1:8" s="5" customFormat="1">
      <c r="A1541" s="486">
        <v>9278343</v>
      </c>
      <c r="B1541" s="489" t="s">
        <v>4109</v>
      </c>
      <c r="C1541" s="7" t="s">
        <v>2057</v>
      </c>
      <c r="D1541" s="7">
        <v>1</v>
      </c>
      <c r="E1541" s="8">
        <v>3328.62</v>
      </c>
      <c r="F1541" s="8">
        <f>E1541/100*$I$2*Main!$AB$2</f>
        <v>1497.8790000000001</v>
      </c>
      <c r="G1541" s="12">
        <f>F1541*Main!$AB$4</f>
        <v>1497.8790000000001</v>
      </c>
      <c r="H1541" s="9"/>
    </row>
    <row r="1542" spans="1:8" s="5" customFormat="1">
      <c r="A1542" s="486">
        <v>9255832</v>
      </c>
      <c r="B1542" s="489" t="s">
        <v>3039</v>
      </c>
      <c r="C1542" s="7"/>
      <c r="D1542" s="7">
        <v>100</v>
      </c>
      <c r="E1542" s="8">
        <v>134.46</v>
      </c>
      <c r="F1542" s="8">
        <f>E1542/100*$I$2*Main!$AB$2</f>
        <v>60.506999999999998</v>
      </c>
      <c r="G1542" s="12">
        <f>F1542*Main!$AB$4</f>
        <v>60.506999999999998</v>
      </c>
      <c r="H1542" s="9"/>
    </row>
    <row r="1543" spans="1:8" s="5" customFormat="1">
      <c r="A1543" s="486">
        <v>9255833</v>
      </c>
      <c r="B1543" s="489" t="s">
        <v>3040</v>
      </c>
      <c r="C1543" s="7"/>
      <c r="D1543" s="7">
        <v>100</v>
      </c>
      <c r="E1543" s="8">
        <v>139.44</v>
      </c>
      <c r="F1543" s="8">
        <f>E1543/100*$I$2*Main!$AB$2</f>
        <v>62.748000000000005</v>
      </c>
      <c r="G1543" s="12">
        <f>F1543*Main!$AB$4</f>
        <v>62.748000000000005</v>
      </c>
      <c r="H1543" s="9"/>
    </row>
    <row r="1544" spans="1:8" s="5" customFormat="1">
      <c r="A1544" s="486">
        <v>9257702</v>
      </c>
      <c r="B1544" s="489" t="s">
        <v>3041</v>
      </c>
      <c r="C1544" s="7"/>
      <c r="D1544" s="7">
        <v>200</v>
      </c>
      <c r="E1544" s="8">
        <v>100.88000000000001</v>
      </c>
      <c r="F1544" s="8">
        <f>E1544/100*$I$2*Main!$AB$2</f>
        <v>45.396000000000008</v>
      </c>
      <c r="G1544" s="12">
        <f>F1544*Main!$AB$4</f>
        <v>45.396000000000008</v>
      </c>
      <c r="H1544" s="9"/>
    </row>
    <row r="1545" spans="1:8" s="5" customFormat="1">
      <c r="A1545" s="486">
        <v>9113735</v>
      </c>
      <c r="B1545" s="489" t="s">
        <v>3042</v>
      </c>
      <c r="C1545" s="7"/>
      <c r="D1545" s="7">
        <v>100</v>
      </c>
      <c r="E1545" s="8">
        <v>48.22</v>
      </c>
      <c r="F1545" s="8">
        <f>E1545/100*$I$2*Main!$AB$2</f>
        <v>21.698999999999998</v>
      </c>
      <c r="G1545" s="12">
        <f>F1545*Main!$AB$4</f>
        <v>21.698999999999998</v>
      </c>
      <c r="H1545" s="9"/>
    </row>
    <row r="1546" spans="1:8" s="5" customFormat="1">
      <c r="A1546" s="486">
        <v>9255835</v>
      </c>
      <c r="B1546" s="489" t="s">
        <v>3097</v>
      </c>
      <c r="C1546" s="7"/>
      <c r="D1546" s="7">
        <v>200</v>
      </c>
      <c r="E1546" s="8">
        <v>201.69</v>
      </c>
      <c r="F1546" s="8">
        <f>E1546/100*$I$2*Main!$AB$2</f>
        <v>90.760500000000008</v>
      </c>
      <c r="G1546" s="12">
        <f>F1546*Main!$AB$4</f>
        <v>90.760500000000008</v>
      </c>
      <c r="H1546" s="9"/>
    </row>
    <row r="1547" spans="1:8" s="5" customFormat="1">
      <c r="A1547" s="486">
        <v>9255836</v>
      </c>
      <c r="B1547" s="489" t="s">
        <v>3098</v>
      </c>
      <c r="C1547" s="7"/>
      <c r="D1547" s="7">
        <v>200</v>
      </c>
      <c r="E1547" s="8">
        <v>206.64</v>
      </c>
      <c r="F1547" s="8">
        <f>E1547/100*$I$2*Main!$AB$2</f>
        <v>92.987999999999985</v>
      </c>
      <c r="G1547" s="12">
        <f>F1547*Main!$AB$4</f>
        <v>92.987999999999985</v>
      </c>
      <c r="H1547" s="9"/>
    </row>
    <row r="1548" spans="1:8" s="5" customFormat="1">
      <c r="A1548" s="486">
        <v>9255804</v>
      </c>
      <c r="B1548" s="489" t="s">
        <v>3099</v>
      </c>
      <c r="C1548" s="7"/>
      <c r="D1548" s="7">
        <v>200</v>
      </c>
      <c r="E1548" s="8">
        <v>69.680000000000007</v>
      </c>
      <c r="F1548" s="8">
        <f>E1548/100*$I$2*Main!$AB$2</f>
        <v>31.356000000000005</v>
      </c>
      <c r="G1548" s="12">
        <f>F1548*Main!$AB$4</f>
        <v>31.356000000000005</v>
      </c>
      <c r="H1548" s="9"/>
    </row>
    <row r="1549" spans="1:8" s="5" customFormat="1">
      <c r="A1549" s="486">
        <v>9255805</v>
      </c>
      <c r="B1549" s="489" t="s">
        <v>3100</v>
      </c>
      <c r="C1549" s="7"/>
      <c r="D1549" s="7">
        <v>200</v>
      </c>
      <c r="E1549" s="8">
        <v>70.490000000000009</v>
      </c>
      <c r="F1549" s="8">
        <f>E1549/100*$I$2*Main!$AB$2</f>
        <v>31.720500000000005</v>
      </c>
      <c r="G1549" s="12">
        <f>F1549*Main!$AB$4</f>
        <v>31.720500000000005</v>
      </c>
      <c r="H1549" s="9"/>
    </row>
    <row r="1550" spans="1:8" s="5" customFormat="1">
      <c r="A1550" s="486">
        <v>9255806</v>
      </c>
      <c r="B1550" s="489" t="s">
        <v>3101</v>
      </c>
      <c r="C1550" s="7"/>
      <c r="D1550" s="7">
        <v>200</v>
      </c>
      <c r="E1550" s="8">
        <v>71.760000000000005</v>
      </c>
      <c r="F1550" s="8">
        <f>E1550/100*$I$2*Main!$AB$2</f>
        <v>32.292000000000002</v>
      </c>
      <c r="G1550" s="12">
        <f>F1550*Main!$AB$4</f>
        <v>32.292000000000002</v>
      </c>
      <c r="H1550" s="9"/>
    </row>
    <row r="1551" spans="1:8" s="5" customFormat="1">
      <c r="A1551" s="486">
        <v>9255807</v>
      </c>
      <c r="B1551" s="489" t="s">
        <v>3102</v>
      </c>
      <c r="C1551" s="7"/>
      <c r="D1551" s="7">
        <v>200</v>
      </c>
      <c r="E1551" s="8">
        <v>73.040000000000006</v>
      </c>
      <c r="F1551" s="8">
        <f>E1551/100*$I$2*Main!$AB$2</f>
        <v>32.868000000000002</v>
      </c>
      <c r="G1551" s="12">
        <f>F1551*Main!$AB$4</f>
        <v>32.868000000000002</v>
      </c>
      <c r="H1551" s="9"/>
    </row>
    <row r="1552" spans="1:8" s="5" customFormat="1">
      <c r="A1552" s="486">
        <v>9255808</v>
      </c>
      <c r="B1552" s="489" t="s">
        <v>3103</v>
      </c>
      <c r="C1552" s="7"/>
      <c r="D1552" s="7">
        <v>200</v>
      </c>
      <c r="E1552" s="8">
        <v>74.36</v>
      </c>
      <c r="F1552" s="8">
        <f>E1552/100*$I$2*Main!$AB$2</f>
        <v>33.462000000000003</v>
      </c>
      <c r="G1552" s="12">
        <f>F1552*Main!$AB$4</f>
        <v>33.462000000000003</v>
      </c>
      <c r="H1552" s="9"/>
    </row>
    <row r="1553" spans="1:8" s="5" customFormat="1">
      <c r="A1553" s="486">
        <v>9255809</v>
      </c>
      <c r="B1553" s="489" t="s">
        <v>3104</v>
      </c>
      <c r="C1553" s="7"/>
      <c r="D1553" s="7">
        <v>200</v>
      </c>
      <c r="E1553" s="8">
        <v>75.66</v>
      </c>
      <c r="F1553" s="8">
        <f>E1553/100*$I$2*Main!$AB$2</f>
        <v>34.046999999999997</v>
      </c>
      <c r="G1553" s="12">
        <f>F1553*Main!$AB$4</f>
        <v>34.046999999999997</v>
      </c>
      <c r="H1553" s="9"/>
    </row>
    <row r="1554" spans="1:8" s="5" customFormat="1">
      <c r="A1554" s="486">
        <v>9255810</v>
      </c>
      <c r="B1554" s="489" t="s">
        <v>3105</v>
      </c>
      <c r="C1554" s="7" t="s">
        <v>2057</v>
      </c>
      <c r="D1554" s="7">
        <v>200</v>
      </c>
      <c r="E1554" s="8">
        <v>76.960000000000008</v>
      </c>
      <c r="F1554" s="8">
        <f>E1554/100*$I$2*Main!$AB$2</f>
        <v>34.632000000000005</v>
      </c>
      <c r="G1554" s="12">
        <f>F1554*Main!$AB$4</f>
        <v>34.632000000000005</v>
      </c>
      <c r="H1554" s="9"/>
    </row>
    <row r="1555" spans="1:8" s="5" customFormat="1">
      <c r="A1555" s="486">
        <v>9255811</v>
      </c>
      <c r="B1555" s="489" t="s">
        <v>3106</v>
      </c>
      <c r="C1555" s="7" t="s">
        <v>2057</v>
      </c>
      <c r="D1555" s="7">
        <v>200</v>
      </c>
      <c r="E1555" s="8">
        <v>78.88000000000001</v>
      </c>
      <c r="F1555" s="8">
        <f>E1555/100*$I$2*Main!$AB$2</f>
        <v>35.496000000000002</v>
      </c>
      <c r="G1555" s="12">
        <f>F1555*Main!$AB$4</f>
        <v>35.496000000000002</v>
      </c>
      <c r="H1555" s="9"/>
    </row>
    <row r="1556" spans="1:8" s="5" customFormat="1">
      <c r="A1556" s="486">
        <v>9255812</v>
      </c>
      <c r="B1556" s="489" t="s">
        <v>3107</v>
      </c>
      <c r="C1556" s="7" t="s">
        <v>2057</v>
      </c>
      <c r="D1556" s="7">
        <v>200</v>
      </c>
      <c r="E1556" s="8">
        <v>81.570000000000007</v>
      </c>
      <c r="F1556" s="8">
        <f>E1556/100*$I$2*Main!$AB$2</f>
        <v>36.706500000000005</v>
      </c>
      <c r="G1556" s="12">
        <f>F1556*Main!$AB$4</f>
        <v>36.706500000000005</v>
      </c>
      <c r="H1556" s="9"/>
    </row>
    <row r="1557" spans="1:8" s="5" customFormat="1">
      <c r="A1557" s="486">
        <v>9255813</v>
      </c>
      <c r="B1557" s="489" t="s">
        <v>3108</v>
      </c>
      <c r="C1557" s="7"/>
      <c r="D1557" s="7">
        <v>200</v>
      </c>
      <c r="E1557" s="8">
        <v>69.680000000000007</v>
      </c>
      <c r="F1557" s="8">
        <f>E1557/100*$I$2*Main!$AB$2</f>
        <v>31.356000000000005</v>
      </c>
      <c r="G1557" s="12">
        <f>F1557*Main!$AB$4</f>
        <v>31.356000000000005</v>
      </c>
      <c r="H1557" s="9"/>
    </row>
    <row r="1558" spans="1:8" s="5" customFormat="1">
      <c r="A1558" s="486">
        <v>9255814</v>
      </c>
      <c r="B1558" s="489" t="s">
        <v>3109</v>
      </c>
      <c r="C1558" s="7"/>
      <c r="D1558" s="7">
        <v>200</v>
      </c>
      <c r="E1558" s="8">
        <v>70.490000000000009</v>
      </c>
      <c r="F1558" s="8">
        <f>E1558/100*$I$2*Main!$AB$2</f>
        <v>31.720500000000005</v>
      </c>
      <c r="G1558" s="12">
        <f>F1558*Main!$AB$4</f>
        <v>31.720500000000005</v>
      </c>
      <c r="H1558" s="9"/>
    </row>
    <row r="1559" spans="1:8" s="5" customFormat="1">
      <c r="A1559" s="486">
        <v>9255815</v>
      </c>
      <c r="B1559" s="489" t="s">
        <v>3110</v>
      </c>
      <c r="C1559" s="7"/>
      <c r="D1559" s="7">
        <v>200</v>
      </c>
      <c r="E1559" s="8">
        <v>71.760000000000005</v>
      </c>
      <c r="F1559" s="8">
        <f>E1559/100*$I$2*Main!$AB$2</f>
        <v>32.292000000000002</v>
      </c>
      <c r="G1559" s="12">
        <f>F1559*Main!$AB$4</f>
        <v>32.292000000000002</v>
      </c>
      <c r="H1559" s="9"/>
    </row>
    <row r="1560" spans="1:8" s="5" customFormat="1">
      <c r="A1560" s="486">
        <v>9255816</v>
      </c>
      <c r="B1560" s="489" t="s">
        <v>3111</v>
      </c>
      <c r="C1560" s="7"/>
      <c r="D1560" s="7">
        <v>200</v>
      </c>
      <c r="E1560" s="8">
        <v>73.040000000000006</v>
      </c>
      <c r="F1560" s="8">
        <f>E1560/100*$I$2*Main!$AB$2</f>
        <v>32.868000000000002</v>
      </c>
      <c r="G1560" s="12">
        <f>F1560*Main!$AB$4</f>
        <v>32.868000000000002</v>
      </c>
      <c r="H1560" s="9"/>
    </row>
    <row r="1561" spans="1:8" s="5" customFormat="1">
      <c r="A1561" s="486">
        <v>9255817</v>
      </c>
      <c r="B1561" s="489" t="s">
        <v>3112</v>
      </c>
      <c r="C1561" s="7"/>
      <c r="D1561" s="7">
        <v>200</v>
      </c>
      <c r="E1561" s="8">
        <v>74.36</v>
      </c>
      <c r="F1561" s="8">
        <f>E1561/100*$I$2*Main!$AB$2</f>
        <v>33.462000000000003</v>
      </c>
      <c r="G1561" s="12">
        <f>F1561*Main!$AB$4</f>
        <v>33.462000000000003</v>
      </c>
      <c r="H1561" s="9"/>
    </row>
    <row r="1562" spans="1:8" s="5" customFormat="1">
      <c r="A1562" s="486">
        <v>9255818</v>
      </c>
      <c r="B1562" s="489" t="s">
        <v>3113</v>
      </c>
      <c r="C1562" s="7"/>
      <c r="D1562" s="7">
        <v>200</v>
      </c>
      <c r="E1562" s="8">
        <v>75.66</v>
      </c>
      <c r="F1562" s="8">
        <f>E1562/100*$I$2*Main!$AB$2</f>
        <v>34.046999999999997</v>
      </c>
      <c r="G1562" s="12">
        <f>F1562*Main!$AB$4</f>
        <v>34.046999999999997</v>
      </c>
      <c r="H1562" s="9"/>
    </row>
    <row r="1563" spans="1:8" s="5" customFormat="1">
      <c r="A1563" s="486">
        <v>9255819</v>
      </c>
      <c r="B1563" s="489" t="s">
        <v>3114</v>
      </c>
      <c r="C1563" s="7" t="s">
        <v>2057</v>
      </c>
      <c r="D1563" s="7">
        <v>200</v>
      </c>
      <c r="E1563" s="8">
        <v>76.960000000000008</v>
      </c>
      <c r="F1563" s="8">
        <f>E1563/100*$I$2*Main!$AB$2</f>
        <v>34.632000000000005</v>
      </c>
      <c r="G1563" s="12">
        <f>F1563*Main!$AB$4</f>
        <v>34.632000000000005</v>
      </c>
      <c r="H1563" s="9"/>
    </row>
    <row r="1564" spans="1:8" s="5" customFormat="1">
      <c r="A1564" s="486">
        <v>9255820</v>
      </c>
      <c r="B1564" s="489" t="s">
        <v>3115</v>
      </c>
      <c r="C1564" s="7" t="s">
        <v>2057</v>
      </c>
      <c r="D1564" s="7">
        <v>200</v>
      </c>
      <c r="E1564" s="8">
        <v>78.88000000000001</v>
      </c>
      <c r="F1564" s="8">
        <f>E1564/100*$I$2*Main!$AB$2</f>
        <v>35.496000000000002</v>
      </c>
      <c r="G1564" s="12">
        <f>F1564*Main!$AB$4</f>
        <v>35.496000000000002</v>
      </c>
      <c r="H1564" s="9"/>
    </row>
    <row r="1565" spans="1:8" s="5" customFormat="1">
      <c r="A1565" s="486">
        <v>9255821</v>
      </c>
      <c r="B1565" s="489" t="s">
        <v>3116</v>
      </c>
      <c r="C1565" s="7" t="s">
        <v>2057</v>
      </c>
      <c r="D1565" s="7">
        <v>200</v>
      </c>
      <c r="E1565" s="8">
        <v>81.570000000000007</v>
      </c>
      <c r="F1565" s="8">
        <f>E1565/100*$I$2*Main!$AB$2</f>
        <v>36.706500000000005</v>
      </c>
      <c r="G1565" s="12">
        <f>F1565*Main!$AB$4</f>
        <v>36.706500000000005</v>
      </c>
      <c r="H1565" s="9"/>
    </row>
    <row r="1566" spans="1:8" s="5" customFormat="1">
      <c r="A1566" s="486">
        <v>9255822</v>
      </c>
      <c r="B1566" s="489" t="s">
        <v>3117</v>
      </c>
      <c r="C1566" s="7"/>
      <c r="D1566" s="7">
        <v>200</v>
      </c>
      <c r="E1566" s="8">
        <v>69.680000000000007</v>
      </c>
      <c r="F1566" s="8">
        <f>E1566/100*$I$2*Main!$AB$2</f>
        <v>31.356000000000005</v>
      </c>
      <c r="G1566" s="12">
        <f>F1566*Main!$AB$4</f>
        <v>31.356000000000005</v>
      </c>
      <c r="H1566" s="9"/>
    </row>
    <row r="1567" spans="1:8" s="5" customFormat="1">
      <c r="A1567" s="486">
        <v>9255823</v>
      </c>
      <c r="B1567" s="489" t="s">
        <v>3118</v>
      </c>
      <c r="C1567" s="7"/>
      <c r="D1567" s="7">
        <v>200</v>
      </c>
      <c r="E1567" s="8">
        <v>70.490000000000009</v>
      </c>
      <c r="F1567" s="8">
        <f>E1567/100*$I$2*Main!$AB$2</f>
        <v>31.720500000000005</v>
      </c>
      <c r="G1567" s="12">
        <f>F1567*Main!$AB$4</f>
        <v>31.720500000000005</v>
      </c>
      <c r="H1567" s="9"/>
    </row>
    <row r="1568" spans="1:8" s="5" customFormat="1">
      <c r="A1568" s="486">
        <v>9255824</v>
      </c>
      <c r="B1568" s="489" t="s">
        <v>3119</v>
      </c>
      <c r="C1568" s="7"/>
      <c r="D1568" s="7">
        <v>200</v>
      </c>
      <c r="E1568" s="8">
        <v>71.760000000000005</v>
      </c>
      <c r="F1568" s="8">
        <f>E1568/100*$I$2*Main!$AB$2</f>
        <v>32.292000000000002</v>
      </c>
      <c r="G1568" s="12">
        <f>F1568*Main!$AB$4</f>
        <v>32.292000000000002</v>
      </c>
      <c r="H1568" s="9"/>
    </row>
    <row r="1569" spans="1:8" s="5" customFormat="1">
      <c r="A1569" s="486">
        <v>9255825</v>
      </c>
      <c r="B1569" s="489" t="s">
        <v>3120</v>
      </c>
      <c r="C1569" s="7"/>
      <c r="D1569" s="7">
        <v>200</v>
      </c>
      <c r="E1569" s="8">
        <v>73.040000000000006</v>
      </c>
      <c r="F1569" s="8">
        <f>E1569/100*$I$2*Main!$AB$2</f>
        <v>32.868000000000002</v>
      </c>
      <c r="G1569" s="12">
        <f>F1569*Main!$AB$4</f>
        <v>32.868000000000002</v>
      </c>
      <c r="H1569" s="9"/>
    </row>
    <row r="1570" spans="1:8" s="5" customFormat="1">
      <c r="A1570" s="486">
        <v>9255826</v>
      </c>
      <c r="B1570" s="489" t="s">
        <v>3121</v>
      </c>
      <c r="C1570" s="7"/>
      <c r="D1570" s="7">
        <v>200</v>
      </c>
      <c r="E1570" s="8">
        <v>74.36</v>
      </c>
      <c r="F1570" s="8">
        <f>E1570/100*$I$2*Main!$AB$2</f>
        <v>33.462000000000003</v>
      </c>
      <c r="G1570" s="12">
        <f>F1570*Main!$AB$4</f>
        <v>33.462000000000003</v>
      </c>
      <c r="H1570" s="9"/>
    </row>
    <row r="1571" spans="1:8" s="5" customFormat="1">
      <c r="A1571" s="486">
        <v>9255827</v>
      </c>
      <c r="B1571" s="489" t="s">
        <v>3122</v>
      </c>
      <c r="C1571" s="7"/>
      <c r="D1571" s="7">
        <v>200</v>
      </c>
      <c r="E1571" s="8">
        <v>75.66</v>
      </c>
      <c r="F1571" s="8">
        <f>E1571/100*$I$2*Main!$AB$2</f>
        <v>34.046999999999997</v>
      </c>
      <c r="G1571" s="12">
        <f>F1571*Main!$AB$4</f>
        <v>34.046999999999997</v>
      </c>
      <c r="H1571" s="9"/>
    </row>
    <row r="1572" spans="1:8" s="5" customFormat="1">
      <c r="A1572" s="486">
        <v>9255828</v>
      </c>
      <c r="B1572" s="489" t="s">
        <v>3123</v>
      </c>
      <c r="C1572" s="7" t="s">
        <v>2057</v>
      </c>
      <c r="D1572" s="7">
        <v>200</v>
      </c>
      <c r="E1572" s="8">
        <v>76.960000000000008</v>
      </c>
      <c r="F1572" s="8">
        <f>E1572/100*$I$2*Main!$AB$2</f>
        <v>34.632000000000005</v>
      </c>
      <c r="G1572" s="12">
        <f>F1572*Main!$AB$4</f>
        <v>34.632000000000005</v>
      </c>
      <c r="H1572" s="9"/>
    </row>
    <row r="1573" spans="1:8" s="5" customFormat="1">
      <c r="A1573" s="486">
        <v>9255829</v>
      </c>
      <c r="B1573" s="489" t="s">
        <v>3124</v>
      </c>
      <c r="C1573" s="7" t="s">
        <v>2057</v>
      </c>
      <c r="D1573" s="7">
        <v>200</v>
      </c>
      <c r="E1573" s="8">
        <v>78.88000000000001</v>
      </c>
      <c r="F1573" s="8">
        <f>E1573/100*$I$2*Main!$AB$2</f>
        <v>35.496000000000002</v>
      </c>
      <c r="G1573" s="12">
        <f>F1573*Main!$AB$4</f>
        <v>35.496000000000002</v>
      </c>
      <c r="H1573" s="9"/>
    </row>
    <row r="1574" spans="1:8" s="5" customFormat="1">
      <c r="A1574" s="486">
        <v>9255830</v>
      </c>
      <c r="B1574" s="489" t="s">
        <v>3125</v>
      </c>
      <c r="C1574" s="7" t="s">
        <v>2057</v>
      </c>
      <c r="D1574" s="7">
        <v>200</v>
      </c>
      <c r="E1574" s="8">
        <v>81.570000000000007</v>
      </c>
      <c r="F1574" s="8">
        <f>E1574/100*$I$2*Main!$AB$2</f>
        <v>36.706500000000005</v>
      </c>
      <c r="G1574" s="12">
        <f>F1574*Main!$AB$4</f>
        <v>36.706500000000005</v>
      </c>
      <c r="H1574" s="9"/>
    </row>
    <row r="1575" spans="1:8" s="5" customFormat="1">
      <c r="A1575" s="486">
        <v>9255759</v>
      </c>
      <c r="B1575" s="489" t="s">
        <v>3126</v>
      </c>
      <c r="C1575" s="7"/>
      <c r="D1575" s="7">
        <v>100</v>
      </c>
      <c r="E1575" s="8">
        <v>107.30000000000001</v>
      </c>
      <c r="F1575" s="8">
        <f>E1575/100*$I$2*Main!$AB$2</f>
        <v>48.285000000000011</v>
      </c>
      <c r="G1575" s="12">
        <f>F1575*Main!$AB$4</f>
        <v>48.285000000000011</v>
      </c>
      <c r="H1575" s="9"/>
    </row>
    <row r="1576" spans="1:8" s="5" customFormat="1">
      <c r="A1576" s="486">
        <v>9255760</v>
      </c>
      <c r="B1576" s="489" t="s">
        <v>3127</v>
      </c>
      <c r="C1576" s="7"/>
      <c r="D1576" s="7">
        <v>100</v>
      </c>
      <c r="E1576" s="8">
        <v>108.46000000000001</v>
      </c>
      <c r="F1576" s="8">
        <f>E1576/100*$I$2*Main!$AB$2</f>
        <v>48.807000000000002</v>
      </c>
      <c r="G1576" s="12">
        <f>F1576*Main!$AB$4</f>
        <v>48.807000000000002</v>
      </c>
      <c r="H1576" s="9"/>
    </row>
    <row r="1577" spans="1:8" s="5" customFormat="1">
      <c r="A1577" s="486">
        <v>9255761</v>
      </c>
      <c r="B1577" s="489" t="s">
        <v>3128</v>
      </c>
      <c r="C1577" s="7"/>
      <c r="D1577" s="7">
        <v>100</v>
      </c>
      <c r="E1577" s="8">
        <v>110.49000000000001</v>
      </c>
      <c r="F1577" s="8">
        <f>E1577/100*$I$2*Main!$AB$2</f>
        <v>49.720500000000001</v>
      </c>
      <c r="G1577" s="12">
        <f>F1577*Main!$AB$4</f>
        <v>49.720500000000001</v>
      </c>
      <c r="H1577" s="9"/>
    </row>
    <row r="1578" spans="1:8" s="5" customFormat="1">
      <c r="A1578" s="486">
        <v>9255762</v>
      </c>
      <c r="B1578" s="489" t="s">
        <v>3129</v>
      </c>
      <c r="C1578" s="7"/>
      <c r="D1578" s="7">
        <v>100</v>
      </c>
      <c r="E1578" s="8">
        <v>112.49000000000001</v>
      </c>
      <c r="F1578" s="8">
        <f>E1578/100*$I$2*Main!$AB$2</f>
        <v>50.6205</v>
      </c>
      <c r="G1578" s="12">
        <f>F1578*Main!$AB$4</f>
        <v>50.6205</v>
      </c>
      <c r="H1578" s="9"/>
    </row>
    <row r="1579" spans="1:8" s="5" customFormat="1">
      <c r="A1579" s="486">
        <v>9255763</v>
      </c>
      <c r="B1579" s="489" t="s">
        <v>3130</v>
      </c>
      <c r="C1579" s="7"/>
      <c r="D1579" s="7">
        <v>100</v>
      </c>
      <c r="E1579" s="8">
        <v>114.47</v>
      </c>
      <c r="F1579" s="8">
        <f>E1579/100*$I$2*Main!$AB$2</f>
        <v>51.511500000000005</v>
      </c>
      <c r="G1579" s="12">
        <f>F1579*Main!$AB$4</f>
        <v>51.511500000000005</v>
      </c>
      <c r="H1579" s="9"/>
    </row>
    <row r="1580" spans="1:8" s="5" customFormat="1">
      <c r="A1580" s="486">
        <v>9255764</v>
      </c>
      <c r="B1580" s="489" t="s">
        <v>3131</v>
      </c>
      <c r="C1580" s="7"/>
      <c r="D1580" s="7">
        <v>100</v>
      </c>
      <c r="E1580" s="8">
        <v>116.45</v>
      </c>
      <c r="F1580" s="8">
        <f>E1580/100*$I$2*Main!$AB$2</f>
        <v>52.402500000000003</v>
      </c>
      <c r="G1580" s="12">
        <f>F1580*Main!$AB$4</f>
        <v>52.402500000000003</v>
      </c>
      <c r="H1580" s="9"/>
    </row>
    <row r="1581" spans="1:8" s="5" customFormat="1">
      <c r="A1581" s="486">
        <v>9255765</v>
      </c>
      <c r="B1581" s="489" t="s">
        <v>3132</v>
      </c>
      <c r="C1581" s="7" t="s">
        <v>2057</v>
      </c>
      <c r="D1581" s="7">
        <v>100</v>
      </c>
      <c r="E1581" s="8">
        <v>118.46000000000001</v>
      </c>
      <c r="F1581" s="8">
        <f>E1581/100*$I$2*Main!$AB$2</f>
        <v>53.307000000000002</v>
      </c>
      <c r="G1581" s="12">
        <f>F1581*Main!$AB$4</f>
        <v>53.307000000000002</v>
      </c>
      <c r="H1581" s="9"/>
    </row>
    <row r="1582" spans="1:8" s="5" customFormat="1">
      <c r="A1582" s="486">
        <v>9255766</v>
      </c>
      <c r="B1582" s="489" t="s">
        <v>3133</v>
      </c>
      <c r="C1582" s="7" t="s">
        <v>2057</v>
      </c>
      <c r="D1582" s="7">
        <v>100</v>
      </c>
      <c r="E1582" s="8">
        <v>121.49000000000001</v>
      </c>
      <c r="F1582" s="8">
        <f>E1582/100*$I$2*Main!$AB$2</f>
        <v>54.670500000000004</v>
      </c>
      <c r="G1582" s="12">
        <f>F1582*Main!$AB$4</f>
        <v>54.670500000000004</v>
      </c>
      <c r="H1582" s="9"/>
    </row>
    <row r="1583" spans="1:8" s="5" customFormat="1">
      <c r="A1583" s="486">
        <v>9255767</v>
      </c>
      <c r="B1583" s="489" t="s">
        <v>3134</v>
      </c>
      <c r="C1583" s="7" t="s">
        <v>2057</v>
      </c>
      <c r="D1583" s="7">
        <v>100</v>
      </c>
      <c r="E1583" s="8">
        <v>125.58</v>
      </c>
      <c r="F1583" s="8">
        <f>E1583/100*$I$2*Main!$AB$2</f>
        <v>56.511000000000003</v>
      </c>
      <c r="G1583" s="12">
        <f>F1583*Main!$AB$4</f>
        <v>56.511000000000003</v>
      </c>
      <c r="H1583" s="9"/>
    </row>
    <row r="1584" spans="1:8" s="5" customFormat="1">
      <c r="A1584" s="486">
        <v>9255768</v>
      </c>
      <c r="B1584" s="489" t="s">
        <v>3135</v>
      </c>
      <c r="C1584" s="7" t="s">
        <v>2057</v>
      </c>
      <c r="D1584" s="7">
        <v>100</v>
      </c>
      <c r="E1584" s="8">
        <v>107.30000000000001</v>
      </c>
      <c r="F1584" s="8">
        <f>E1584/100*$I$2*Main!$AB$2</f>
        <v>48.285000000000011</v>
      </c>
      <c r="G1584" s="12">
        <f>F1584*Main!$AB$4</f>
        <v>48.285000000000011</v>
      </c>
      <c r="H1584" s="9"/>
    </row>
    <row r="1585" spans="1:8" s="5" customFormat="1">
      <c r="A1585" s="486">
        <v>9255769</v>
      </c>
      <c r="B1585" s="489" t="s">
        <v>3136</v>
      </c>
      <c r="C1585" s="7" t="s">
        <v>2057</v>
      </c>
      <c r="D1585" s="7">
        <v>100</v>
      </c>
      <c r="E1585" s="8">
        <v>108.46000000000001</v>
      </c>
      <c r="F1585" s="8">
        <f>E1585/100*$I$2*Main!$AB$2</f>
        <v>48.807000000000002</v>
      </c>
      <c r="G1585" s="12">
        <f>F1585*Main!$AB$4</f>
        <v>48.807000000000002</v>
      </c>
      <c r="H1585" s="9"/>
    </row>
    <row r="1586" spans="1:8" s="5" customFormat="1">
      <c r="A1586" s="486">
        <v>9255770</v>
      </c>
      <c r="B1586" s="489" t="s">
        <v>3137</v>
      </c>
      <c r="C1586" s="7" t="s">
        <v>2057</v>
      </c>
      <c r="D1586" s="7">
        <v>100</v>
      </c>
      <c r="E1586" s="8">
        <v>110.49000000000001</v>
      </c>
      <c r="F1586" s="8">
        <f>E1586/100*$I$2*Main!$AB$2</f>
        <v>49.720500000000001</v>
      </c>
      <c r="G1586" s="12">
        <f>F1586*Main!$AB$4</f>
        <v>49.720500000000001</v>
      </c>
      <c r="H1586" s="9"/>
    </row>
    <row r="1587" spans="1:8" s="5" customFormat="1">
      <c r="A1587" s="486">
        <v>9255771</v>
      </c>
      <c r="B1587" s="489" t="s">
        <v>3138</v>
      </c>
      <c r="C1587" s="7" t="s">
        <v>2057</v>
      </c>
      <c r="D1587" s="7">
        <v>100</v>
      </c>
      <c r="E1587" s="8">
        <v>112.49000000000001</v>
      </c>
      <c r="F1587" s="8">
        <f>E1587/100*$I$2*Main!$AB$2</f>
        <v>50.6205</v>
      </c>
      <c r="G1587" s="12">
        <f>F1587*Main!$AB$4</f>
        <v>50.6205</v>
      </c>
      <c r="H1587" s="9"/>
    </row>
    <row r="1588" spans="1:8" s="5" customFormat="1">
      <c r="A1588" s="486">
        <v>9255772</v>
      </c>
      <c r="B1588" s="489" t="s">
        <v>3139</v>
      </c>
      <c r="C1588" s="7"/>
      <c r="D1588" s="7">
        <v>100</v>
      </c>
      <c r="E1588" s="8">
        <v>114.47</v>
      </c>
      <c r="F1588" s="8">
        <f>E1588/100*$I$2*Main!$AB$2</f>
        <v>51.511500000000005</v>
      </c>
      <c r="G1588" s="12">
        <f>F1588*Main!$AB$4</f>
        <v>51.511500000000005</v>
      </c>
      <c r="H1588" s="9"/>
    </row>
    <row r="1589" spans="1:8" s="5" customFormat="1">
      <c r="A1589" s="486">
        <v>9255773</v>
      </c>
      <c r="B1589" s="489" t="s">
        <v>3140</v>
      </c>
      <c r="C1589" s="7"/>
      <c r="D1589" s="7">
        <v>100</v>
      </c>
      <c r="E1589" s="8">
        <v>116.45</v>
      </c>
      <c r="F1589" s="8">
        <f>E1589/100*$I$2*Main!$AB$2</f>
        <v>52.402500000000003</v>
      </c>
      <c r="G1589" s="12">
        <f>F1589*Main!$AB$4</f>
        <v>52.402500000000003</v>
      </c>
      <c r="H1589" s="9"/>
    </row>
    <row r="1590" spans="1:8" s="5" customFormat="1">
      <c r="A1590" s="486">
        <v>9255774</v>
      </c>
      <c r="B1590" s="489" t="s">
        <v>3141</v>
      </c>
      <c r="C1590" s="7" t="s">
        <v>2057</v>
      </c>
      <c r="D1590" s="7">
        <v>100</v>
      </c>
      <c r="E1590" s="8">
        <v>118.46000000000001</v>
      </c>
      <c r="F1590" s="8">
        <f>E1590/100*$I$2*Main!$AB$2</f>
        <v>53.307000000000002</v>
      </c>
      <c r="G1590" s="12">
        <f>F1590*Main!$AB$4</f>
        <v>53.307000000000002</v>
      </c>
      <c r="H1590" s="9"/>
    </row>
    <row r="1591" spans="1:8" s="5" customFormat="1">
      <c r="A1591" s="486">
        <v>9255775</v>
      </c>
      <c r="B1591" s="489" t="s">
        <v>3142</v>
      </c>
      <c r="C1591" s="7" t="s">
        <v>2057</v>
      </c>
      <c r="D1591" s="7">
        <v>100</v>
      </c>
      <c r="E1591" s="8">
        <v>121.49000000000001</v>
      </c>
      <c r="F1591" s="8">
        <f>E1591/100*$I$2*Main!$AB$2</f>
        <v>54.670500000000004</v>
      </c>
      <c r="G1591" s="12">
        <f>F1591*Main!$AB$4</f>
        <v>54.670500000000004</v>
      </c>
      <c r="H1591" s="9"/>
    </row>
    <row r="1592" spans="1:8" s="5" customFormat="1">
      <c r="A1592" s="486">
        <v>9255776</v>
      </c>
      <c r="B1592" s="489" t="s">
        <v>3143</v>
      </c>
      <c r="C1592" s="7" t="s">
        <v>2057</v>
      </c>
      <c r="D1592" s="7">
        <v>100</v>
      </c>
      <c r="E1592" s="8">
        <v>125.58</v>
      </c>
      <c r="F1592" s="8">
        <f>E1592/100*$I$2*Main!$AB$2</f>
        <v>56.511000000000003</v>
      </c>
      <c r="G1592" s="12">
        <f>F1592*Main!$AB$4</f>
        <v>56.511000000000003</v>
      </c>
      <c r="H1592" s="9"/>
    </row>
    <row r="1593" spans="1:8" s="5" customFormat="1">
      <c r="A1593" s="486">
        <v>9255777</v>
      </c>
      <c r="B1593" s="489" t="s">
        <v>3144</v>
      </c>
      <c r="C1593" s="7" t="s">
        <v>2057</v>
      </c>
      <c r="D1593" s="7">
        <v>100</v>
      </c>
      <c r="E1593" s="8">
        <v>107.30000000000001</v>
      </c>
      <c r="F1593" s="8">
        <f>E1593/100*$I$2*Main!$AB$2</f>
        <v>48.285000000000011</v>
      </c>
      <c r="G1593" s="12">
        <f>F1593*Main!$AB$4</f>
        <v>48.285000000000011</v>
      </c>
      <c r="H1593" s="9"/>
    </row>
    <row r="1594" spans="1:8" s="5" customFormat="1">
      <c r="A1594" s="486">
        <v>9255778</v>
      </c>
      <c r="B1594" s="489" t="s">
        <v>3145</v>
      </c>
      <c r="C1594" s="7" t="s">
        <v>2057</v>
      </c>
      <c r="D1594" s="7">
        <v>100</v>
      </c>
      <c r="E1594" s="8">
        <v>108.46000000000001</v>
      </c>
      <c r="F1594" s="8">
        <f>E1594/100*$I$2*Main!$AB$2</f>
        <v>48.807000000000002</v>
      </c>
      <c r="G1594" s="12">
        <f>F1594*Main!$AB$4</f>
        <v>48.807000000000002</v>
      </c>
      <c r="H1594" s="9"/>
    </row>
    <row r="1595" spans="1:8" s="5" customFormat="1">
      <c r="A1595" s="486">
        <v>9255779</v>
      </c>
      <c r="B1595" s="489" t="s">
        <v>3146</v>
      </c>
      <c r="C1595" s="7" t="s">
        <v>2057</v>
      </c>
      <c r="D1595" s="7">
        <v>100</v>
      </c>
      <c r="E1595" s="8">
        <v>110.49000000000001</v>
      </c>
      <c r="F1595" s="8">
        <f>E1595/100*$I$2*Main!$AB$2</f>
        <v>49.720500000000001</v>
      </c>
      <c r="G1595" s="12">
        <f>F1595*Main!$AB$4</f>
        <v>49.720500000000001</v>
      </c>
      <c r="H1595" s="9"/>
    </row>
    <row r="1596" spans="1:8" s="5" customFormat="1">
      <c r="A1596" s="486">
        <v>9255780</v>
      </c>
      <c r="B1596" s="489" t="s">
        <v>3147</v>
      </c>
      <c r="C1596" s="7" t="s">
        <v>2057</v>
      </c>
      <c r="D1596" s="7">
        <v>100</v>
      </c>
      <c r="E1596" s="8">
        <v>112.49000000000001</v>
      </c>
      <c r="F1596" s="8">
        <f>E1596/100*$I$2*Main!$AB$2</f>
        <v>50.6205</v>
      </c>
      <c r="G1596" s="12">
        <f>F1596*Main!$AB$4</f>
        <v>50.6205</v>
      </c>
      <c r="H1596" s="9"/>
    </row>
    <row r="1597" spans="1:8" s="5" customFormat="1">
      <c r="A1597" s="486">
        <v>9255781</v>
      </c>
      <c r="B1597" s="489" t="s">
        <v>3148</v>
      </c>
      <c r="C1597" s="7"/>
      <c r="D1597" s="7">
        <v>100</v>
      </c>
      <c r="E1597" s="8">
        <v>114.47</v>
      </c>
      <c r="F1597" s="8">
        <f>E1597/100*$I$2*Main!$AB$2</f>
        <v>51.511500000000005</v>
      </c>
      <c r="G1597" s="12">
        <f>F1597*Main!$AB$4</f>
        <v>51.511500000000005</v>
      </c>
      <c r="H1597" s="9"/>
    </row>
    <row r="1598" spans="1:8" s="5" customFormat="1">
      <c r="A1598" s="486">
        <v>9255782</v>
      </c>
      <c r="B1598" s="489" t="s">
        <v>3149</v>
      </c>
      <c r="C1598" s="7"/>
      <c r="D1598" s="7">
        <v>100</v>
      </c>
      <c r="E1598" s="8">
        <v>116.45</v>
      </c>
      <c r="F1598" s="8">
        <f>E1598/100*$I$2*Main!$AB$2</f>
        <v>52.402500000000003</v>
      </c>
      <c r="G1598" s="12">
        <f>F1598*Main!$AB$4</f>
        <v>52.402500000000003</v>
      </c>
      <c r="H1598" s="9"/>
    </row>
    <row r="1599" spans="1:8" s="5" customFormat="1">
      <c r="A1599" s="486">
        <v>9255783</v>
      </c>
      <c r="B1599" s="489" t="s">
        <v>3150</v>
      </c>
      <c r="C1599" s="7" t="s">
        <v>2057</v>
      </c>
      <c r="D1599" s="7">
        <v>100</v>
      </c>
      <c r="E1599" s="8">
        <v>118.46000000000001</v>
      </c>
      <c r="F1599" s="8">
        <f>E1599/100*$I$2*Main!$AB$2</f>
        <v>53.307000000000002</v>
      </c>
      <c r="G1599" s="12">
        <f>F1599*Main!$AB$4</f>
        <v>53.307000000000002</v>
      </c>
      <c r="H1599" s="9"/>
    </row>
    <row r="1600" spans="1:8" s="5" customFormat="1">
      <c r="A1600" s="486">
        <v>9255784</v>
      </c>
      <c r="B1600" s="489" t="s">
        <v>3151</v>
      </c>
      <c r="C1600" s="7" t="s">
        <v>2057</v>
      </c>
      <c r="D1600" s="7">
        <v>100</v>
      </c>
      <c r="E1600" s="8">
        <v>121.49000000000001</v>
      </c>
      <c r="F1600" s="8">
        <f>E1600/100*$I$2*Main!$AB$2</f>
        <v>54.670500000000004</v>
      </c>
      <c r="G1600" s="12">
        <f>F1600*Main!$AB$4</f>
        <v>54.670500000000004</v>
      </c>
      <c r="H1600" s="9"/>
    </row>
    <row r="1601" spans="1:8" s="5" customFormat="1">
      <c r="A1601" s="486">
        <v>9255785</v>
      </c>
      <c r="B1601" s="489" t="s">
        <v>3152</v>
      </c>
      <c r="C1601" s="7" t="s">
        <v>2057</v>
      </c>
      <c r="D1601" s="7">
        <v>100</v>
      </c>
      <c r="E1601" s="8">
        <v>125.58</v>
      </c>
      <c r="F1601" s="8">
        <f>E1601/100*$I$2*Main!$AB$2</f>
        <v>56.511000000000003</v>
      </c>
      <c r="G1601" s="12">
        <f>F1601*Main!$AB$4</f>
        <v>56.511000000000003</v>
      </c>
      <c r="H1601" s="9"/>
    </row>
    <row r="1602" spans="1:8" s="5" customFormat="1">
      <c r="A1602" s="486">
        <v>9255786</v>
      </c>
      <c r="B1602" s="489" t="s">
        <v>3153</v>
      </c>
      <c r="C1602" s="7" t="s">
        <v>2057</v>
      </c>
      <c r="D1602" s="7">
        <v>100</v>
      </c>
      <c r="E1602" s="8">
        <v>107.30000000000001</v>
      </c>
      <c r="F1602" s="8">
        <f>E1602/100*$I$2*Main!$AB$2</f>
        <v>48.285000000000011</v>
      </c>
      <c r="G1602" s="12">
        <f>F1602*Main!$AB$4</f>
        <v>48.285000000000011</v>
      </c>
      <c r="H1602" s="9"/>
    </row>
    <row r="1603" spans="1:8" s="5" customFormat="1">
      <c r="A1603" s="486">
        <v>9255787</v>
      </c>
      <c r="B1603" s="489" t="s">
        <v>3154</v>
      </c>
      <c r="C1603" s="7" t="s">
        <v>2057</v>
      </c>
      <c r="D1603" s="7">
        <v>100</v>
      </c>
      <c r="E1603" s="8">
        <v>108.46000000000001</v>
      </c>
      <c r="F1603" s="8">
        <f>E1603/100*$I$2*Main!$AB$2</f>
        <v>48.807000000000002</v>
      </c>
      <c r="G1603" s="12">
        <f>F1603*Main!$AB$4</f>
        <v>48.807000000000002</v>
      </c>
      <c r="H1603" s="9"/>
    </row>
    <row r="1604" spans="1:8" s="5" customFormat="1">
      <c r="A1604" s="486">
        <v>9255788</v>
      </c>
      <c r="B1604" s="489" t="s">
        <v>3155</v>
      </c>
      <c r="C1604" s="7" t="s">
        <v>2057</v>
      </c>
      <c r="D1604" s="7">
        <v>100</v>
      </c>
      <c r="E1604" s="8">
        <v>110.49000000000001</v>
      </c>
      <c r="F1604" s="8">
        <f>E1604/100*$I$2*Main!$AB$2</f>
        <v>49.720500000000001</v>
      </c>
      <c r="G1604" s="12">
        <f>F1604*Main!$AB$4</f>
        <v>49.720500000000001</v>
      </c>
      <c r="H1604" s="9"/>
    </row>
    <row r="1605" spans="1:8" s="5" customFormat="1">
      <c r="A1605" s="486">
        <v>9255789</v>
      </c>
      <c r="B1605" s="489" t="s">
        <v>3156</v>
      </c>
      <c r="C1605" s="7" t="s">
        <v>2057</v>
      </c>
      <c r="D1605" s="7">
        <v>100</v>
      </c>
      <c r="E1605" s="8">
        <v>112.49000000000001</v>
      </c>
      <c r="F1605" s="8">
        <f>E1605/100*$I$2*Main!$AB$2</f>
        <v>50.6205</v>
      </c>
      <c r="G1605" s="12">
        <f>F1605*Main!$AB$4</f>
        <v>50.6205</v>
      </c>
      <c r="H1605" s="9"/>
    </row>
    <row r="1606" spans="1:8" s="5" customFormat="1">
      <c r="A1606" s="486">
        <v>9255790</v>
      </c>
      <c r="B1606" s="489" t="s">
        <v>3157</v>
      </c>
      <c r="C1606" s="7"/>
      <c r="D1606" s="7">
        <v>100</v>
      </c>
      <c r="E1606" s="8">
        <v>114.47</v>
      </c>
      <c r="F1606" s="8">
        <f>E1606/100*$I$2*Main!$AB$2</f>
        <v>51.511500000000005</v>
      </c>
      <c r="G1606" s="12">
        <f>F1606*Main!$AB$4</f>
        <v>51.511500000000005</v>
      </c>
      <c r="H1606" s="9"/>
    </row>
    <row r="1607" spans="1:8" s="5" customFormat="1">
      <c r="A1607" s="486">
        <v>9255791</v>
      </c>
      <c r="B1607" s="489" t="s">
        <v>3158</v>
      </c>
      <c r="C1607" s="7"/>
      <c r="D1607" s="7">
        <v>100</v>
      </c>
      <c r="E1607" s="8">
        <v>116.45</v>
      </c>
      <c r="F1607" s="8">
        <f>E1607/100*$I$2*Main!$AB$2</f>
        <v>52.402500000000003</v>
      </c>
      <c r="G1607" s="12">
        <f>F1607*Main!$AB$4</f>
        <v>52.402500000000003</v>
      </c>
      <c r="H1607" s="9"/>
    </row>
    <row r="1608" spans="1:8" s="5" customFormat="1">
      <c r="A1608" s="486">
        <v>9255792</v>
      </c>
      <c r="B1608" s="489" t="s">
        <v>3159</v>
      </c>
      <c r="C1608" s="7" t="s">
        <v>2057</v>
      </c>
      <c r="D1608" s="7">
        <v>100</v>
      </c>
      <c r="E1608" s="8">
        <v>118.46000000000001</v>
      </c>
      <c r="F1608" s="8">
        <f>E1608/100*$I$2*Main!$AB$2</f>
        <v>53.307000000000002</v>
      </c>
      <c r="G1608" s="12">
        <f>F1608*Main!$AB$4</f>
        <v>53.307000000000002</v>
      </c>
      <c r="H1608" s="9"/>
    </row>
    <row r="1609" spans="1:8" s="5" customFormat="1">
      <c r="A1609" s="486">
        <v>9255793</v>
      </c>
      <c r="B1609" s="489" t="s">
        <v>3160</v>
      </c>
      <c r="C1609" s="7" t="s">
        <v>2057</v>
      </c>
      <c r="D1609" s="7">
        <v>100</v>
      </c>
      <c r="E1609" s="8">
        <v>121.49000000000001</v>
      </c>
      <c r="F1609" s="8">
        <f>E1609/100*$I$2*Main!$AB$2</f>
        <v>54.670500000000004</v>
      </c>
      <c r="G1609" s="12">
        <f>F1609*Main!$AB$4</f>
        <v>54.670500000000004</v>
      </c>
      <c r="H1609" s="9"/>
    </row>
    <row r="1610" spans="1:8" s="5" customFormat="1">
      <c r="A1610" s="486">
        <v>9255794</v>
      </c>
      <c r="B1610" s="489" t="s">
        <v>3161</v>
      </c>
      <c r="C1610" s="7" t="s">
        <v>2057</v>
      </c>
      <c r="D1610" s="7">
        <v>100</v>
      </c>
      <c r="E1610" s="8">
        <v>125.58</v>
      </c>
      <c r="F1610" s="8">
        <f>E1610/100*$I$2*Main!$AB$2</f>
        <v>56.511000000000003</v>
      </c>
      <c r="G1610" s="12">
        <f>F1610*Main!$AB$4</f>
        <v>56.511000000000003</v>
      </c>
      <c r="H1610" s="9"/>
    </row>
    <row r="1611" spans="1:8" s="5" customFormat="1">
      <c r="A1611" s="486">
        <v>9255795</v>
      </c>
      <c r="B1611" s="489" t="s">
        <v>3162</v>
      </c>
      <c r="C1611" s="7" t="s">
        <v>2057</v>
      </c>
      <c r="D1611" s="7">
        <v>100</v>
      </c>
      <c r="E1611" s="8">
        <v>107.30000000000001</v>
      </c>
      <c r="F1611" s="8">
        <f>E1611/100*$I$2*Main!$AB$2</f>
        <v>48.285000000000011</v>
      </c>
      <c r="G1611" s="12">
        <f>F1611*Main!$AB$4</f>
        <v>48.285000000000011</v>
      </c>
      <c r="H1611" s="9"/>
    </row>
    <row r="1612" spans="1:8" s="5" customFormat="1">
      <c r="A1612" s="486">
        <v>9255796</v>
      </c>
      <c r="B1612" s="489" t="s">
        <v>3163</v>
      </c>
      <c r="C1612" s="7" t="s">
        <v>2057</v>
      </c>
      <c r="D1612" s="7">
        <v>100</v>
      </c>
      <c r="E1612" s="8">
        <v>108.46000000000001</v>
      </c>
      <c r="F1612" s="8">
        <f>E1612/100*$I$2*Main!$AB$2</f>
        <v>48.807000000000002</v>
      </c>
      <c r="G1612" s="12">
        <f>F1612*Main!$AB$4</f>
        <v>48.807000000000002</v>
      </c>
      <c r="H1612" s="9"/>
    </row>
    <row r="1613" spans="1:8" s="5" customFormat="1">
      <c r="A1613" s="486">
        <v>9255797</v>
      </c>
      <c r="B1613" s="489" t="s">
        <v>3164</v>
      </c>
      <c r="C1613" s="7" t="s">
        <v>2057</v>
      </c>
      <c r="D1613" s="7">
        <v>100</v>
      </c>
      <c r="E1613" s="8">
        <v>110.49000000000001</v>
      </c>
      <c r="F1613" s="8">
        <f>E1613/100*$I$2*Main!$AB$2</f>
        <v>49.720500000000001</v>
      </c>
      <c r="G1613" s="12">
        <f>F1613*Main!$AB$4</f>
        <v>49.720500000000001</v>
      </c>
      <c r="H1613" s="9"/>
    </row>
    <row r="1614" spans="1:8" s="5" customFormat="1">
      <c r="A1614" s="486">
        <v>9255798</v>
      </c>
      <c r="B1614" s="489" t="s">
        <v>3165</v>
      </c>
      <c r="C1614" s="7" t="s">
        <v>2057</v>
      </c>
      <c r="D1614" s="7">
        <v>100</v>
      </c>
      <c r="E1614" s="8">
        <v>112.49000000000001</v>
      </c>
      <c r="F1614" s="8">
        <f>E1614/100*$I$2*Main!$AB$2</f>
        <v>50.6205</v>
      </c>
      <c r="G1614" s="12">
        <f>F1614*Main!$AB$4</f>
        <v>50.6205</v>
      </c>
      <c r="H1614" s="9"/>
    </row>
    <row r="1615" spans="1:8" s="5" customFormat="1">
      <c r="A1615" s="486">
        <v>9255799</v>
      </c>
      <c r="B1615" s="489" t="s">
        <v>3166</v>
      </c>
      <c r="C1615" s="7"/>
      <c r="D1615" s="7">
        <v>100</v>
      </c>
      <c r="E1615" s="8">
        <v>114.47</v>
      </c>
      <c r="F1615" s="8">
        <f>E1615/100*$I$2*Main!$AB$2</f>
        <v>51.511500000000005</v>
      </c>
      <c r="G1615" s="12">
        <f>F1615*Main!$AB$4</f>
        <v>51.511500000000005</v>
      </c>
      <c r="H1615" s="9"/>
    </row>
    <row r="1616" spans="1:8" s="5" customFormat="1">
      <c r="A1616" s="486">
        <v>9255800</v>
      </c>
      <c r="B1616" s="489" t="s">
        <v>3167</v>
      </c>
      <c r="C1616" s="7"/>
      <c r="D1616" s="7">
        <v>100</v>
      </c>
      <c r="E1616" s="8">
        <v>116.45</v>
      </c>
      <c r="F1616" s="8">
        <f>E1616/100*$I$2*Main!$AB$2</f>
        <v>52.402500000000003</v>
      </c>
      <c r="G1616" s="12">
        <f>F1616*Main!$AB$4</f>
        <v>52.402500000000003</v>
      </c>
      <c r="H1616" s="9"/>
    </row>
    <row r="1617" spans="1:8" s="5" customFormat="1">
      <c r="A1617" s="486">
        <v>9255801</v>
      </c>
      <c r="B1617" s="489" t="s">
        <v>3168</v>
      </c>
      <c r="C1617" s="7" t="s">
        <v>2057</v>
      </c>
      <c r="D1617" s="7">
        <v>100</v>
      </c>
      <c r="E1617" s="8">
        <v>118.46000000000001</v>
      </c>
      <c r="F1617" s="8">
        <f>E1617/100*$I$2*Main!$AB$2</f>
        <v>53.307000000000002</v>
      </c>
      <c r="G1617" s="12">
        <f>F1617*Main!$AB$4</f>
        <v>53.307000000000002</v>
      </c>
      <c r="H1617" s="9"/>
    </row>
    <row r="1618" spans="1:8" s="5" customFormat="1">
      <c r="A1618" s="486">
        <v>9255802</v>
      </c>
      <c r="B1618" s="489" t="s">
        <v>3169</v>
      </c>
      <c r="C1618" s="7" t="s">
        <v>2057</v>
      </c>
      <c r="D1618" s="7">
        <v>100</v>
      </c>
      <c r="E1618" s="8">
        <v>121.49000000000001</v>
      </c>
      <c r="F1618" s="8">
        <f>E1618/100*$I$2*Main!$AB$2</f>
        <v>54.670500000000004</v>
      </c>
      <c r="G1618" s="12">
        <f>F1618*Main!$AB$4</f>
        <v>54.670500000000004</v>
      </c>
      <c r="H1618" s="9"/>
    </row>
    <row r="1619" spans="1:8" s="5" customFormat="1">
      <c r="A1619" s="486">
        <v>9255803</v>
      </c>
      <c r="B1619" s="489" t="s">
        <v>3170</v>
      </c>
      <c r="C1619" s="7" t="s">
        <v>2057</v>
      </c>
      <c r="D1619" s="7">
        <v>100</v>
      </c>
      <c r="E1619" s="8">
        <v>125.58</v>
      </c>
      <c r="F1619" s="8">
        <f>E1619/100*$I$2*Main!$AB$2</f>
        <v>56.511000000000003</v>
      </c>
      <c r="G1619" s="12">
        <f>F1619*Main!$AB$4</f>
        <v>56.511000000000003</v>
      </c>
      <c r="H1619" s="9"/>
    </row>
    <row r="1620" spans="1:8" s="5" customFormat="1">
      <c r="A1620" s="486">
        <v>9257884</v>
      </c>
      <c r="B1620" s="489" t="s">
        <v>3213</v>
      </c>
      <c r="C1620" s="7"/>
      <c r="D1620" s="7">
        <v>200</v>
      </c>
      <c r="E1620" s="8">
        <v>268.89</v>
      </c>
      <c r="F1620" s="8">
        <f>E1620/100*$I$2*Main!$AB$2</f>
        <v>121.00049999999999</v>
      </c>
      <c r="G1620" s="12">
        <f>F1620*Main!$AB$4</f>
        <v>121.00049999999999</v>
      </c>
      <c r="H1620" s="9"/>
    </row>
    <row r="1621" spans="1:8" s="5" customFormat="1">
      <c r="A1621" s="486">
        <v>9257885</v>
      </c>
      <c r="B1621" s="489" t="s">
        <v>3214</v>
      </c>
      <c r="C1621" s="7"/>
      <c r="D1621" s="7">
        <v>200</v>
      </c>
      <c r="E1621" s="8">
        <v>273.87</v>
      </c>
      <c r="F1621" s="8">
        <f>E1621/100*$I$2*Main!$AB$2</f>
        <v>123.2415</v>
      </c>
      <c r="G1621" s="12">
        <f>F1621*Main!$AB$4</f>
        <v>123.2415</v>
      </c>
      <c r="H1621" s="9"/>
    </row>
    <row r="1622" spans="1:8" s="5" customFormat="1">
      <c r="A1622" s="486">
        <v>9255838</v>
      </c>
      <c r="B1622" s="489" t="s">
        <v>3269</v>
      </c>
      <c r="C1622" s="7"/>
      <c r="D1622" s="7">
        <v>200</v>
      </c>
      <c r="E1622" s="8">
        <v>403.31</v>
      </c>
      <c r="F1622" s="8">
        <f>E1622/100*$I$2*Main!$AB$2</f>
        <v>181.48949999999999</v>
      </c>
      <c r="G1622" s="12">
        <f>F1622*Main!$AB$4</f>
        <v>181.48949999999999</v>
      </c>
      <c r="H1622" s="9"/>
    </row>
    <row r="1623" spans="1:8" s="5" customFormat="1">
      <c r="A1623" s="486">
        <v>9255839</v>
      </c>
      <c r="B1623" s="489" t="s">
        <v>3270</v>
      </c>
      <c r="C1623" s="7"/>
      <c r="D1623" s="7">
        <v>200</v>
      </c>
      <c r="E1623" s="8">
        <v>408.3</v>
      </c>
      <c r="F1623" s="8">
        <f>E1623/100*$I$2*Main!$AB$2</f>
        <v>183.73500000000001</v>
      </c>
      <c r="G1623" s="12">
        <f>F1623*Main!$AB$4</f>
        <v>183.73500000000001</v>
      </c>
      <c r="H1623" s="9"/>
    </row>
    <row r="1624" spans="1:8" s="5" customFormat="1">
      <c r="A1624" s="486">
        <v>9257887</v>
      </c>
      <c r="B1624" s="489" t="s">
        <v>3313</v>
      </c>
      <c r="C1624" s="7"/>
      <c r="D1624" s="7">
        <v>200</v>
      </c>
      <c r="E1624" s="8">
        <v>67.240000000000009</v>
      </c>
      <c r="F1624" s="8">
        <f>E1624/100*$I$2*Main!$AB$2</f>
        <v>30.258000000000006</v>
      </c>
      <c r="G1624" s="12">
        <f>F1624*Main!$AB$4</f>
        <v>30.258000000000006</v>
      </c>
      <c r="H1624" s="9"/>
    </row>
    <row r="1625" spans="1:8" s="5" customFormat="1">
      <c r="A1625" s="486">
        <v>9257888</v>
      </c>
      <c r="B1625" s="489" t="s">
        <v>3314</v>
      </c>
      <c r="C1625" s="7"/>
      <c r="D1625" s="7">
        <v>200</v>
      </c>
      <c r="E1625" s="8">
        <v>72.22</v>
      </c>
      <c r="F1625" s="8">
        <f>E1625/100*$I$2*Main!$AB$2</f>
        <v>32.498999999999995</v>
      </c>
      <c r="G1625" s="12">
        <f>F1625*Main!$AB$4</f>
        <v>32.498999999999995</v>
      </c>
      <c r="H1625" s="9"/>
    </row>
    <row r="1626" spans="1:8" s="5" customFormat="1">
      <c r="A1626" s="486">
        <v>9257257</v>
      </c>
      <c r="B1626" s="489" t="s">
        <v>3357</v>
      </c>
      <c r="C1626" s="7"/>
      <c r="D1626" s="7">
        <v>100</v>
      </c>
      <c r="E1626" s="8">
        <v>403.31</v>
      </c>
      <c r="F1626" s="8">
        <f>E1626/100*$I$2*Main!$AB$2</f>
        <v>181.48949999999999</v>
      </c>
      <c r="G1626" s="12">
        <f>F1626*Main!$AB$4</f>
        <v>181.48949999999999</v>
      </c>
      <c r="H1626" s="9"/>
    </row>
    <row r="1627" spans="1:8" s="5" customFormat="1">
      <c r="A1627" s="486">
        <v>9257258</v>
      </c>
      <c r="B1627" s="489" t="s">
        <v>3358</v>
      </c>
      <c r="C1627" s="7"/>
      <c r="D1627" s="7">
        <v>100</v>
      </c>
      <c r="E1627" s="8">
        <v>408.3</v>
      </c>
      <c r="F1627" s="8">
        <f>E1627/100*$I$2*Main!$AB$2</f>
        <v>183.73500000000001</v>
      </c>
      <c r="G1627" s="12">
        <f>F1627*Main!$AB$4</f>
        <v>183.73500000000001</v>
      </c>
      <c r="H1627" s="9"/>
    </row>
    <row r="1628" spans="1:8" s="5" customFormat="1">
      <c r="A1628" s="486">
        <v>9123080</v>
      </c>
      <c r="B1628" s="489" t="s">
        <v>3359</v>
      </c>
      <c r="C1628" s="7"/>
      <c r="D1628" s="7">
        <v>150</v>
      </c>
      <c r="E1628" s="8">
        <v>115.83</v>
      </c>
      <c r="F1628" s="8">
        <f>E1628/100*$I$2*Main!$AB$2</f>
        <v>52.123499999999993</v>
      </c>
      <c r="G1628" s="12">
        <f>F1628*Main!$AB$4</f>
        <v>52.123499999999993</v>
      </c>
      <c r="H1628" s="9"/>
    </row>
    <row r="1629" spans="1:8" s="5" customFormat="1">
      <c r="A1629" s="486">
        <v>9268677</v>
      </c>
      <c r="B1629" s="489" t="s">
        <v>3360</v>
      </c>
      <c r="C1629" s="7"/>
      <c r="D1629" s="7">
        <v>1</v>
      </c>
      <c r="E1629" s="8">
        <v>201.69</v>
      </c>
      <c r="F1629" s="8">
        <f>E1629/100*$I$2*Main!$AB$2</f>
        <v>90.760500000000008</v>
      </c>
      <c r="G1629" s="12">
        <f>F1629*Main!$AB$4</f>
        <v>90.760500000000008</v>
      </c>
      <c r="H1629" s="9"/>
    </row>
    <row r="1630" spans="1:8" s="5" customFormat="1">
      <c r="A1630" s="486">
        <v>9257641</v>
      </c>
      <c r="B1630" s="489" t="s">
        <v>3640</v>
      </c>
      <c r="C1630" s="7"/>
      <c r="D1630" s="7">
        <v>100</v>
      </c>
      <c r="E1630" s="8">
        <v>199.25</v>
      </c>
      <c r="F1630" s="8">
        <f>E1630/100*$I$2*Main!$AB$2</f>
        <v>89.662499999999994</v>
      </c>
      <c r="G1630" s="12">
        <f>F1630*Main!$AB$4</f>
        <v>89.662499999999994</v>
      </c>
      <c r="H1630" s="9"/>
    </row>
    <row r="1631" spans="1:8" s="5" customFormat="1">
      <c r="A1631" s="486">
        <v>9268678</v>
      </c>
      <c r="B1631" s="489" t="s">
        <v>3869</v>
      </c>
      <c r="C1631" s="7"/>
      <c r="D1631" s="7">
        <v>1</v>
      </c>
      <c r="E1631" s="8">
        <v>199.74</v>
      </c>
      <c r="F1631" s="8">
        <f>E1631/100*$I$2*Main!$AB$2</f>
        <v>89.88300000000001</v>
      </c>
      <c r="G1631" s="12">
        <f>F1631*Main!$AB$4</f>
        <v>89.88300000000001</v>
      </c>
      <c r="H1631" s="9"/>
    </row>
    <row r="1632" spans="1:8" s="5" customFormat="1">
      <c r="A1632" s="486">
        <v>9257643</v>
      </c>
      <c r="B1632" s="489" t="s">
        <v>3870</v>
      </c>
      <c r="C1632" s="7"/>
      <c r="D1632" s="7">
        <v>1</v>
      </c>
      <c r="E1632" s="8">
        <v>12098.33</v>
      </c>
      <c r="F1632" s="8">
        <f>E1632/100*$I$2*Main!$AB$2</f>
        <v>5444.2484999999997</v>
      </c>
      <c r="G1632" s="12">
        <f>F1632*Main!$AB$4</f>
        <v>5444.2484999999997</v>
      </c>
      <c r="H1632" s="9"/>
    </row>
    <row r="1633" spans="1:8" s="5" customFormat="1">
      <c r="A1633" s="486">
        <v>9257645</v>
      </c>
      <c r="B1633" s="489" t="s">
        <v>3871</v>
      </c>
      <c r="C1633" s="7"/>
      <c r="D1633" s="7">
        <v>1</v>
      </c>
      <c r="E1633" s="8">
        <v>19962.21</v>
      </c>
      <c r="F1633" s="8">
        <f>E1633/100*$I$2*Main!$AB$2</f>
        <v>8982.9944999999989</v>
      </c>
      <c r="G1633" s="12">
        <f>F1633*Main!$AB$4</f>
        <v>8982.9944999999989</v>
      </c>
      <c r="H1633" s="9"/>
    </row>
    <row r="1634" spans="1:8" s="5" customFormat="1">
      <c r="A1634" s="486">
        <v>9257647</v>
      </c>
      <c r="B1634" s="489" t="s">
        <v>3872</v>
      </c>
      <c r="C1634" s="7"/>
      <c r="D1634" s="7">
        <v>1</v>
      </c>
      <c r="E1634" s="8">
        <v>17203.8</v>
      </c>
      <c r="F1634" s="8">
        <f>E1634/100*$I$2*Main!$AB$2</f>
        <v>7741.7099999999991</v>
      </c>
      <c r="G1634" s="12">
        <f>F1634*Main!$AB$4</f>
        <v>7741.7099999999991</v>
      </c>
      <c r="H1634" s="9"/>
    </row>
    <row r="1635" spans="1:8" s="5" customFormat="1">
      <c r="A1635" s="486">
        <v>9257649</v>
      </c>
      <c r="B1635" s="489" t="s">
        <v>3873</v>
      </c>
      <c r="C1635" s="7"/>
      <c r="D1635" s="7">
        <v>1</v>
      </c>
      <c r="E1635" s="8">
        <v>26749.32</v>
      </c>
      <c r="F1635" s="8">
        <f>E1635/100*$I$2*Main!$AB$2</f>
        <v>12037.194</v>
      </c>
      <c r="G1635" s="12">
        <f>F1635*Main!$AB$4</f>
        <v>12037.194</v>
      </c>
      <c r="H1635" s="9"/>
    </row>
    <row r="1636" spans="1:8" s="5" customFormat="1">
      <c r="A1636" s="486">
        <v>9255831</v>
      </c>
      <c r="B1636" s="489" t="s">
        <v>3874</v>
      </c>
      <c r="C1636" s="7"/>
      <c r="D1636" s="7">
        <v>50</v>
      </c>
      <c r="E1636" s="8">
        <v>408.34999999999997</v>
      </c>
      <c r="F1636" s="8">
        <f>E1636/100*$I$2*Main!$AB$2</f>
        <v>183.75749999999999</v>
      </c>
      <c r="G1636" s="12">
        <f>F1636*Main!$AB$4</f>
        <v>183.75749999999999</v>
      </c>
      <c r="H1636" s="9"/>
    </row>
    <row r="1637" spans="1:8" s="5" customFormat="1">
      <c r="A1637" s="486">
        <v>9268149</v>
      </c>
      <c r="B1637" s="489" t="s">
        <v>3878</v>
      </c>
      <c r="C1637" s="7"/>
      <c r="D1637" s="7">
        <v>1</v>
      </c>
      <c r="E1637" s="8">
        <v>1323.15</v>
      </c>
      <c r="F1637" s="8">
        <f>E1637/100*$I$2*Main!$AB$2</f>
        <v>595.41750000000002</v>
      </c>
      <c r="G1637" s="12">
        <f>F1637*Main!$AB$4</f>
        <v>595.41750000000002</v>
      </c>
      <c r="H1637" s="9"/>
    </row>
    <row r="1638" spans="1:8" s="5" customFormat="1">
      <c r="A1638" s="486">
        <v>71925</v>
      </c>
      <c r="B1638" s="489" t="s">
        <v>3879</v>
      </c>
      <c r="C1638" s="7"/>
      <c r="D1638" s="7">
        <v>200</v>
      </c>
      <c r="E1638" s="8">
        <v>5.34</v>
      </c>
      <c r="F1638" s="8">
        <f>E1638/100*$I$2*Main!$AB$2</f>
        <v>2.403</v>
      </c>
      <c r="G1638" s="12">
        <f>F1638*Main!$AB$4</f>
        <v>2.403</v>
      </c>
      <c r="H1638" s="9"/>
    </row>
    <row r="1639" spans="1:8" s="5" customFormat="1">
      <c r="A1639" s="486">
        <v>10085</v>
      </c>
      <c r="B1639" s="489" t="s">
        <v>1769</v>
      </c>
      <c r="C1639" s="7"/>
      <c r="D1639" s="7">
        <v>200</v>
      </c>
      <c r="E1639" s="8">
        <v>6.4399999999999995</v>
      </c>
      <c r="F1639" s="8">
        <f>E1639/100*$I$2*Main!$AB$2</f>
        <v>2.8980000000000001</v>
      </c>
      <c r="G1639" s="12">
        <f>F1639*Main!$AB$4</f>
        <v>2.8980000000000001</v>
      </c>
      <c r="H1639" s="9"/>
    </row>
    <row r="1640" spans="1:8" s="5" customFormat="1">
      <c r="A1640" s="486">
        <v>9278452</v>
      </c>
      <c r="B1640" s="489" t="s">
        <v>3977</v>
      </c>
      <c r="C1640" s="7"/>
      <c r="D1640" s="7">
        <v>20</v>
      </c>
      <c r="E1640" s="8">
        <v>285.5</v>
      </c>
      <c r="F1640" s="8">
        <f>E1640/100*$I$2*Main!$AB$2</f>
        <v>128.47499999999999</v>
      </c>
      <c r="G1640" s="12">
        <f>F1640*Main!$AB$4</f>
        <v>128.47499999999999</v>
      </c>
      <c r="H1640" s="9"/>
    </row>
    <row r="1641" spans="1:8" s="5" customFormat="1">
      <c r="A1641" s="486">
        <v>9262213</v>
      </c>
      <c r="B1641" s="489" t="s">
        <v>3978</v>
      </c>
      <c r="C1641" s="7"/>
      <c r="D1641" s="7">
        <v>20</v>
      </c>
      <c r="E1641" s="8">
        <v>633.81999999999994</v>
      </c>
      <c r="F1641" s="8">
        <f>E1641/100*$I$2*Main!$AB$2</f>
        <v>285.21899999999999</v>
      </c>
      <c r="G1641" s="12">
        <f>F1641*Main!$AB$4</f>
        <v>285.21899999999999</v>
      </c>
      <c r="H1641" s="9"/>
    </row>
    <row r="1642" spans="1:8" s="5" customFormat="1">
      <c r="A1642" s="486">
        <v>9278453</v>
      </c>
      <c r="B1642" s="489" t="s">
        <v>3979</v>
      </c>
      <c r="C1642" s="7"/>
      <c r="D1642" s="7">
        <v>1</v>
      </c>
      <c r="E1642" s="8">
        <v>6334.77</v>
      </c>
      <c r="F1642" s="8">
        <f>E1642/100*$I$2*Main!$AB$2</f>
        <v>2850.6465000000003</v>
      </c>
      <c r="G1642" s="12">
        <f>F1642*Main!$AB$4</f>
        <v>2850.6465000000003</v>
      </c>
      <c r="H1642" s="9"/>
    </row>
    <row r="1643" spans="1:8" s="5" customFormat="1">
      <c r="A1643" s="486">
        <v>9194917</v>
      </c>
      <c r="B1643" s="489" t="s">
        <v>3980</v>
      </c>
      <c r="C1643" s="7"/>
      <c r="D1643" s="7">
        <v>1</v>
      </c>
      <c r="E1643" s="8">
        <v>1346.19</v>
      </c>
      <c r="F1643" s="8">
        <f>E1643/100*$I$2*Main!$AB$2</f>
        <v>605.78549999999996</v>
      </c>
      <c r="G1643" s="12">
        <f>F1643*Main!$AB$4</f>
        <v>605.78549999999996</v>
      </c>
      <c r="H1643" s="9"/>
    </row>
    <row r="1644" spans="1:8" s="5" customFormat="1">
      <c r="A1644" s="486">
        <v>9194918</v>
      </c>
      <c r="B1644" s="489" t="s">
        <v>3981</v>
      </c>
      <c r="C1644" s="7"/>
      <c r="D1644" s="7">
        <v>1</v>
      </c>
      <c r="E1644" s="8">
        <v>1439.02</v>
      </c>
      <c r="F1644" s="8">
        <f>E1644/100*$I$2*Main!$AB$2</f>
        <v>647.55899999999997</v>
      </c>
      <c r="G1644" s="12">
        <f>F1644*Main!$AB$4</f>
        <v>647.55899999999997</v>
      </c>
      <c r="H1644" s="9"/>
    </row>
    <row r="1645" spans="1:8" s="5" customFormat="1">
      <c r="A1645" s="486">
        <v>9194919</v>
      </c>
      <c r="B1645" s="489" t="s">
        <v>3982</v>
      </c>
      <c r="C1645" s="7"/>
      <c r="D1645" s="7">
        <v>1</v>
      </c>
      <c r="E1645" s="8">
        <v>1531.8799999999999</v>
      </c>
      <c r="F1645" s="8">
        <f>E1645/100*$I$2*Main!$AB$2</f>
        <v>689.346</v>
      </c>
      <c r="G1645" s="12">
        <f>F1645*Main!$AB$4</f>
        <v>689.346</v>
      </c>
      <c r="H1645" s="9"/>
    </row>
    <row r="1646" spans="1:8" s="5" customFormat="1">
      <c r="A1646" s="486">
        <v>9194920</v>
      </c>
      <c r="B1646" s="489" t="s">
        <v>3983</v>
      </c>
      <c r="C1646" s="7"/>
      <c r="D1646" s="7">
        <v>1</v>
      </c>
      <c r="E1646" s="8">
        <v>1624.71</v>
      </c>
      <c r="F1646" s="8">
        <f>E1646/100*$I$2*Main!$AB$2</f>
        <v>731.11950000000002</v>
      </c>
      <c r="G1646" s="12">
        <f>F1646*Main!$AB$4</f>
        <v>731.11950000000002</v>
      </c>
      <c r="H1646" s="9"/>
    </row>
    <row r="1647" spans="1:8" s="5" customFormat="1">
      <c r="A1647" s="486">
        <v>9194921</v>
      </c>
      <c r="B1647" s="489" t="s">
        <v>3984</v>
      </c>
      <c r="C1647" s="7"/>
      <c r="D1647" s="7">
        <v>1</v>
      </c>
      <c r="E1647" s="8">
        <v>1717.56</v>
      </c>
      <c r="F1647" s="8">
        <f>E1647/100*$I$2*Main!$AB$2</f>
        <v>772.90199999999993</v>
      </c>
      <c r="G1647" s="12">
        <f>F1647*Main!$AB$4</f>
        <v>772.90199999999993</v>
      </c>
      <c r="H1647" s="9"/>
    </row>
    <row r="1648" spans="1:8" s="5" customFormat="1">
      <c r="A1648" s="486">
        <v>9194922</v>
      </c>
      <c r="B1648" s="489" t="s">
        <v>3985</v>
      </c>
      <c r="C1648" s="7"/>
      <c r="D1648" s="7">
        <v>1</v>
      </c>
      <c r="E1648" s="8">
        <v>1810.4</v>
      </c>
      <c r="F1648" s="8">
        <f>E1648/100*$I$2*Main!$AB$2</f>
        <v>814.68</v>
      </c>
      <c r="G1648" s="12">
        <f>F1648*Main!$AB$4</f>
        <v>814.68</v>
      </c>
      <c r="H1648" s="9"/>
    </row>
    <row r="1649" spans="1:8" s="5" customFormat="1">
      <c r="A1649" s="486">
        <v>9194923</v>
      </c>
      <c r="B1649" s="489" t="s">
        <v>3986</v>
      </c>
      <c r="C1649" s="7"/>
      <c r="D1649" s="7">
        <v>1</v>
      </c>
      <c r="E1649" s="8">
        <v>1903.25</v>
      </c>
      <c r="F1649" s="8">
        <f>E1649/100*$I$2*Main!$AB$2</f>
        <v>856.46249999999998</v>
      </c>
      <c r="G1649" s="12">
        <f>F1649*Main!$AB$4</f>
        <v>856.46249999999998</v>
      </c>
      <c r="H1649" s="9"/>
    </row>
    <row r="1650" spans="1:8" s="5" customFormat="1">
      <c r="A1650" s="486">
        <v>9194924</v>
      </c>
      <c r="B1650" s="489" t="s">
        <v>3987</v>
      </c>
      <c r="C1650" s="7"/>
      <c r="D1650" s="7">
        <v>1</v>
      </c>
      <c r="E1650" s="8">
        <v>2088.8900000000003</v>
      </c>
      <c r="F1650" s="8">
        <f>E1650/100*$I$2*Main!$AB$2</f>
        <v>940.0005000000001</v>
      </c>
      <c r="G1650" s="12">
        <f>F1650*Main!$AB$4</f>
        <v>940.0005000000001</v>
      </c>
      <c r="H1650" s="9"/>
    </row>
    <row r="1651" spans="1:8" s="5" customFormat="1">
      <c r="A1651" s="486">
        <v>9194926</v>
      </c>
      <c r="B1651" s="489" t="s">
        <v>3988</v>
      </c>
      <c r="C1651" s="7"/>
      <c r="D1651" s="7">
        <v>1</v>
      </c>
      <c r="E1651" s="8">
        <v>4042.76</v>
      </c>
      <c r="F1651" s="8">
        <f>E1651/100*$I$2*Main!$AB$2</f>
        <v>1819.2420000000002</v>
      </c>
      <c r="G1651" s="12">
        <f>F1651*Main!$AB$4</f>
        <v>1819.2420000000002</v>
      </c>
      <c r="H1651" s="9"/>
    </row>
    <row r="1652" spans="1:8" s="5" customFormat="1">
      <c r="A1652" s="486">
        <v>9194927</v>
      </c>
      <c r="B1652" s="489" t="s">
        <v>3989</v>
      </c>
      <c r="C1652" s="7"/>
      <c r="D1652" s="7">
        <v>1</v>
      </c>
      <c r="E1652" s="8">
        <v>4228.4399999999996</v>
      </c>
      <c r="F1652" s="8">
        <f>E1652/100*$I$2*Main!$AB$2</f>
        <v>1902.798</v>
      </c>
      <c r="G1652" s="12">
        <f>F1652*Main!$AB$4</f>
        <v>1902.798</v>
      </c>
      <c r="H1652" s="9"/>
    </row>
    <row r="1653" spans="1:8" s="5" customFormat="1">
      <c r="A1653" s="486">
        <v>9194929</v>
      </c>
      <c r="B1653" s="489" t="s">
        <v>3990</v>
      </c>
      <c r="C1653" s="7" t="s">
        <v>2057</v>
      </c>
      <c r="D1653" s="7">
        <v>1</v>
      </c>
      <c r="E1653" s="8">
        <v>4692.63</v>
      </c>
      <c r="F1653" s="8">
        <f>E1653/100*$I$2*Main!$AB$2</f>
        <v>2111.6835000000001</v>
      </c>
      <c r="G1653" s="12">
        <f>F1653*Main!$AB$4</f>
        <v>2111.6835000000001</v>
      </c>
      <c r="H1653" s="9"/>
    </row>
    <row r="1654" spans="1:8" s="5" customFormat="1">
      <c r="A1654" s="486">
        <v>9194930</v>
      </c>
      <c r="B1654" s="489" t="s">
        <v>3991</v>
      </c>
      <c r="C1654" s="7"/>
      <c r="D1654" s="7">
        <v>1</v>
      </c>
      <c r="E1654" s="8">
        <v>1413.72</v>
      </c>
      <c r="F1654" s="8">
        <f>E1654/100*$I$2*Main!$AB$2</f>
        <v>636.17399999999998</v>
      </c>
      <c r="G1654" s="12">
        <f>F1654*Main!$AB$4</f>
        <v>636.17399999999998</v>
      </c>
      <c r="H1654" s="9"/>
    </row>
    <row r="1655" spans="1:8" s="5" customFormat="1">
      <c r="A1655" s="486">
        <v>9194931</v>
      </c>
      <c r="B1655" s="489" t="s">
        <v>3992</v>
      </c>
      <c r="C1655" s="7"/>
      <c r="D1655" s="7">
        <v>1</v>
      </c>
      <c r="E1655" s="8">
        <v>1523.43</v>
      </c>
      <c r="F1655" s="8">
        <f>E1655/100*$I$2*Main!$AB$2</f>
        <v>685.54349999999999</v>
      </c>
      <c r="G1655" s="12">
        <f>F1655*Main!$AB$4</f>
        <v>685.54349999999999</v>
      </c>
      <c r="H1655" s="9"/>
    </row>
    <row r="1656" spans="1:8" s="5" customFormat="1">
      <c r="A1656" s="486">
        <v>9194932</v>
      </c>
      <c r="B1656" s="489" t="s">
        <v>3993</v>
      </c>
      <c r="C1656" s="7"/>
      <c r="D1656" s="7">
        <v>1</v>
      </c>
      <c r="E1656" s="8">
        <v>1633.16</v>
      </c>
      <c r="F1656" s="8">
        <f>E1656/100*$I$2*Main!$AB$2</f>
        <v>734.92200000000003</v>
      </c>
      <c r="G1656" s="12">
        <f>F1656*Main!$AB$4</f>
        <v>734.92200000000003</v>
      </c>
      <c r="H1656" s="9"/>
    </row>
    <row r="1657" spans="1:8" s="5" customFormat="1">
      <c r="A1657" s="486">
        <v>9194933</v>
      </c>
      <c r="B1657" s="489" t="s">
        <v>3994</v>
      </c>
      <c r="C1657" s="7"/>
      <c r="D1657" s="7">
        <v>1</v>
      </c>
      <c r="E1657" s="8">
        <v>1742.86</v>
      </c>
      <c r="F1657" s="8">
        <f>E1657/100*$I$2*Main!$AB$2</f>
        <v>784.28699999999992</v>
      </c>
      <c r="G1657" s="12">
        <f>F1657*Main!$AB$4</f>
        <v>784.28699999999992</v>
      </c>
      <c r="H1657" s="9"/>
    </row>
    <row r="1658" spans="1:8" s="5" customFormat="1">
      <c r="A1658" s="486">
        <v>9194934</v>
      </c>
      <c r="B1658" s="489" t="s">
        <v>3995</v>
      </c>
      <c r="C1658" s="7"/>
      <c r="D1658" s="7">
        <v>1</v>
      </c>
      <c r="E1658" s="8">
        <v>1852.59</v>
      </c>
      <c r="F1658" s="8">
        <f>E1658/100*$I$2*Main!$AB$2</f>
        <v>833.66549999999995</v>
      </c>
      <c r="G1658" s="12">
        <f>F1658*Main!$AB$4</f>
        <v>833.66549999999995</v>
      </c>
      <c r="H1658" s="9"/>
    </row>
    <row r="1659" spans="1:8" s="5" customFormat="1">
      <c r="A1659" s="486">
        <v>9194935</v>
      </c>
      <c r="B1659" s="489" t="s">
        <v>3996</v>
      </c>
      <c r="C1659" s="7"/>
      <c r="D1659" s="7">
        <v>1</v>
      </c>
      <c r="E1659" s="8">
        <v>1962.32</v>
      </c>
      <c r="F1659" s="8">
        <f>E1659/100*$I$2*Main!$AB$2</f>
        <v>883.04399999999998</v>
      </c>
      <c r="G1659" s="12">
        <f>F1659*Main!$AB$4</f>
        <v>883.04399999999998</v>
      </c>
      <c r="H1659" s="9"/>
    </row>
    <row r="1660" spans="1:8" s="5" customFormat="1">
      <c r="A1660" s="486">
        <v>9194936</v>
      </c>
      <c r="B1660" s="489" t="s">
        <v>3997</v>
      </c>
      <c r="C1660" s="7"/>
      <c r="D1660" s="7">
        <v>1</v>
      </c>
      <c r="E1660" s="8">
        <v>2072.0200000000004</v>
      </c>
      <c r="F1660" s="8">
        <f>E1660/100*$I$2*Main!$AB$2</f>
        <v>932.40900000000022</v>
      </c>
      <c r="G1660" s="12">
        <f>F1660*Main!$AB$4</f>
        <v>932.40900000000022</v>
      </c>
      <c r="H1660" s="9"/>
    </row>
    <row r="1661" spans="1:8" s="5" customFormat="1">
      <c r="A1661" s="486">
        <v>9194937</v>
      </c>
      <c r="B1661" s="489" t="s">
        <v>3998</v>
      </c>
      <c r="C1661" s="7"/>
      <c r="D1661" s="7">
        <v>1</v>
      </c>
      <c r="E1661" s="8">
        <v>2291.4500000000003</v>
      </c>
      <c r="F1661" s="8">
        <f>E1661/100*$I$2*Main!$AB$2</f>
        <v>1031.1525000000001</v>
      </c>
      <c r="G1661" s="12">
        <f>F1661*Main!$AB$4</f>
        <v>1031.1525000000001</v>
      </c>
      <c r="H1661" s="9"/>
    </row>
    <row r="1662" spans="1:8" s="5" customFormat="1">
      <c r="A1662" s="486">
        <v>9194939</v>
      </c>
      <c r="B1662" s="489" t="s">
        <v>3999</v>
      </c>
      <c r="C1662" s="7"/>
      <c r="D1662" s="7">
        <v>1</v>
      </c>
      <c r="E1662" s="8">
        <v>4312.8</v>
      </c>
      <c r="F1662" s="8">
        <f>E1662/100*$I$2*Main!$AB$2</f>
        <v>1940.76</v>
      </c>
      <c r="G1662" s="12">
        <f>F1662*Main!$AB$4</f>
        <v>1940.76</v>
      </c>
      <c r="H1662" s="9"/>
    </row>
    <row r="1663" spans="1:8" s="5" customFormat="1">
      <c r="A1663" s="486">
        <v>9194940</v>
      </c>
      <c r="B1663" s="489" t="s">
        <v>4000</v>
      </c>
      <c r="C1663" s="7"/>
      <c r="D1663" s="7">
        <v>1</v>
      </c>
      <c r="E1663" s="8">
        <v>4532.26</v>
      </c>
      <c r="F1663" s="8">
        <f>E1663/100*$I$2*Main!$AB$2</f>
        <v>2039.5170000000001</v>
      </c>
      <c r="G1663" s="12">
        <f>F1663*Main!$AB$4</f>
        <v>2039.5170000000001</v>
      </c>
      <c r="H1663" s="9"/>
    </row>
    <row r="1664" spans="1:8" s="5" customFormat="1">
      <c r="A1664" s="486">
        <v>9194941</v>
      </c>
      <c r="B1664" s="489" t="s">
        <v>4001</v>
      </c>
      <c r="C1664" s="7"/>
      <c r="D1664" s="7">
        <v>1</v>
      </c>
      <c r="E1664" s="8">
        <v>4751.72</v>
      </c>
      <c r="F1664" s="8">
        <f>E1664/100*$I$2*Main!$AB$2</f>
        <v>2138.2740000000003</v>
      </c>
      <c r="G1664" s="12">
        <f>F1664*Main!$AB$4</f>
        <v>2138.2740000000003</v>
      </c>
      <c r="H1664" s="9"/>
    </row>
    <row r="1665" spans="1:8" s="5" customFormat="1">
      <c r="A1665" s="486">
        <v>9194942</v>
      </c>
      <c r="B1665" s="489" t="s">
        <v>4002</v>
      </c>
      <c r="C1665" s="7" t="s">
        <v>2057</v>
      </c>
      <c r="D1665" s="7">
        <v>1</v>
      </c>
      <c r="E1665" s="8">
        <v>5080.88</v>
      </c>
      <c r="F1665" s="8">
        <f>E1665/100*$I$2*Main!$AB$2</f>
        <v>2286.3959999999997</v>
      </c>
      <c r="G1665" s="12">
        <f>F1665*Main!$AB$4</f>
        <v>2286.3959999999997</v>
      </c>
      <c r="H1665" s="9"/>
    </row>
    <row r="1666" spans="1:8" s="5" customFormat="1">
      <c r="A1666" s="486">
        <v>9194948</v>
      </c>
      <c r="B1666" s="489" t="s">
        <v>4003</v>
      </c>
      <c r="C1666" s="7"/>
      <c r="D1666" s="7">
        <v>1</v>
      </c>
      <c r="E1666" s="8">
        <v>1346.19</v>
      </c>
      <c r="F1666" s="8">
        <f>E1666/100*$I$2*Main!$AB$2</f>
        <v>605.78549999999996</v>
      </c>
      <c r="G1666" s="12">
        <f>F1666*Main!$AB$4</f>
        <v>605.78549999999996</v>
      </c>
      <c r="H1666" s="9"/>
    </row>
    <row r="1667" spans="1:8" s="5" customFormat="1">
      <c r="A1667" s="486">
        <v>9194949</v>
      </c>
      <c r="B1667" s="489" t="s">
        <v>4004</v>
      </c>
      <c r="C1667" s="7"/>
      <c r="D1667" s="7">
        <v>1</v>
      </c>
      <c r="E1667" s="8">
        <v>1439.02</v>
      </c>
      <c r="F1667" s="8">
        <f>E1667/100*$I$2*Main!$AB$2</f>
        <v>647.55899999999997</v>
      </c>
      <c r="G1667" s="12">
        <f>F1667*Main!$AB$4</f>
        <v>647.55899999999997</v>
      </c>
      <c r="H1667" s="9"/>
    </row>
    <row r="1668" spans="1:8" s="5" customFormat="1">
      <c r="A1668" s="486">
        <v>9194950</v>
      </c>
      <c r="B1668" s="489" t="s">
        <v>4005</v>
      </c>
      <c r="C1668" s="7"/>
      <c r="D1668" s="7">
        <v>1</v>
      </c>
      <c r="E1668" s="8">
        <v>1531.8799999999999</v>
      </c>
      <c r="F1668" s="8">
        <f>E1668/100*$I$2*Main!$AB$2</f>
        <v>689.346</v>
      </c>
      <c r="G1668" s="12">
        <f>F1668*Main!$AB$4</f>
        <v>689.346</v>
      </c>
      <c r="H1668" s="9"/>
    </row>
    <row r="1669" spans="1:8" s="5" customFormat="1">
      <c r="A1669" s="486">
        <v>9194951</v>
      </c>
      <c r="B1669" s="489" t="s">
        <v>4006</v>
      </c>
      <c r="C1669" s="7"/>
      <c r="D1669" s="7">
        <v>1</v>
      </c>
      <c r="E1669" s="8">
        <v>1624.71</v>
      </c>
      <c r="F1669" s="8">
        <f>E1669/100*$I$2*Main!$AB$2</f>
        <v>731.11950000000002</v>
      </c>
      <c r="G1669" s="12">
        <f>F1669*Main!$AB$4</f>
        <v>731.11950000000002</v>
      </c>
      <c r="H1669" s="9"/>
    </row>
    <row r="1670" spans="1:8" s="5" customFormat="1">
      <c r="A1670" s="486">
        <v>9194952</v>
      </c>
      <c r="B1670" s="489" t="s">
        <v>4007</v>
      </c>
      <c r="C1670" s="7"/>
      <c r="D1670" s="7">
        <v>1</v>
      </c>
      <c r="E1670" s="8">
        <v>1717.56</v>
      </c>
      <c r="F1670" s="8">
        <f>E1670/100*$I$2*Main!$AB$2</f>
        <v>772.90199999999993</v>
      </c>
      <c r="G1670" s="12">
        <f>F1670*Main!$AB$4</f>
        <v>772.90199999999993</v>
      </c>
      <c r="H1670" s="9"/>
    </row>
    <row r="1671" spans="1:8" s="5" customFormat="1">
      <c r="A1671" s="486">
        <v>9194953</v>
      </c>
      <c r="B1671" s="489" t="s">
        <v>4008</v>
      </c>
      <c r="C1671" s="7"/>
      <c r="D1671" s="7">
        <v>1</v>
      </c>
      <c r="E1671" s="8">
        <v>1810.4</v>
      </c>
      <c r="F1671" s="8">
        <f>E1671/100*$I$2*Main!$AB$2</f>
        <v>814.68</v>
      </c>
      <c r="G1671" s="12">
        <f>F1671*Main!$AB$4</f>
        <v>814.68</v>
      </c>
      <c r="H1671" s="9"/>
    </row>
    <row r="1672" spans="1:8" s="5" customFormat="1">
      <c r="A1672" s="486">
        <v>9194954</v>
      </c>
      <c r="B1672" s="489" t="s">
        <v>4009</v>
      </c>
      <c r="C1672" s="7"/>
      <c r="D1672" s="7">
        <v>1</v>
      </c>
      <c r="E1672" s="8">
        <v>1903.25</v>
      </c>
      <c r="F1672" s="8">
        <f>E1672/100*$I$2*Main!$AB$2</f>
        <v>856.46249999999998</v>
      </c>
      <c r="G1672" s="12">
        <f>F1672*Main!$AB$4</f>
        <v>856.46249999999998</v>
      </c>
      <c r="H1672" s="9"/>
    </row>
    <row r="1673" spans="1:8" s="5" customFormat="1">
      <c r="A1673" s="486">
        <v>9194955</v>
      </c>
      <c r="B1673" s="489" t="s">
        <v>4010</v>
      </c>
      <c r="C1673" s="7"/>
      <c r="D1673" s="7">
        <v>1</v>
      </c>
      <c r="E1673" s="8">
        <v>2088.8900000000003</v>
      </c>
      <c r="F1673" s="8">
        <f>E1673/100*$I$2*Main!$AB$2</f>
        <v>940.0005000000001</v>
      </c>
      <c r="G1673" s="12">
        <f>F1673*Main!$AB$4</f>
        <v>940.0005000000001</v>
      </c>
      <c r="H1673" s="9"/>
    </row>
    <row r="1674" spans="1:8" s="5" customFormat="1">
      <c r="A1674" s="486">
        <v>9194957</v>
      </c>
      <c r="B1674" s="489" t="s">
        <v>4011</v>
      </c>
      <c r="C1674" s="7"/>
      <c r="D1674" s="7">
        <v>1</v>
      </c>
      <c r="E1674" s="8">
        <v>4042.76</v>
      </c>
      <c r="F1674" s="8">
        <f>E1674/100*$I$2*Main!$AB$2</f>
        <v>1819.2420000000002</v>
      </c>
      <c r="G1674" s="12">
        <f>F1674*Main!$AB$4</f>
        <v>1819.2420000000002</v>
      </c>
      <c r="H1674" s="9"/>
    </row>
    <row r="1675" spans="1:8" s="5" customFormat="1">
      <c r="A1675" s="486">
        <v>9194958</v>
      </c>
      <c r="B1675" s="489" t="s">
        <v>4012</v>
      </c>
      <c r="C1675" s="7"/>
      <c r="D1675" s="7">
        <v>1</v>
      </c>
      <c r="E1675" s="8">
        <v>4228.4399999999996</v>
      </c>
      <c r="F1675" s="8">
        <f>E1675/100*$I$2*Main!$AB$2</f>
        <v>1902.798</v>
      </c>
      <c r="G1675" s="12">
        <f>F1675*Main!$AB$4</f>
        <v>1902.798</v>
      </c>
      <c r="H1675" s="9"/>
    </row>
    <row r="1676" spans="1:8" s="5" customFormat="1">
      <c r="A1676" s="486">
        <v>9194960</v>
      </c>
      <c r="B1676" s="489" t="s">
        <v>4013</v>
      </c>
      <c r="C1676" s="7" t="s">
        <v>2057</v>
      </c>
      <c r="D1676" s="7">
        <v>1</v>
      </c>
      <c r="E1676" s="8">
        <v>4692.63</v>
      </c>
      <c r="F1676" s="8">
        <f>E1676/100*$I$2*Main!$AB$2</f>
        <v>2111.6835000000001</v>
      </c>
      <c r="G1676" s="12">
        <f>F1676*Main!$AB$4</f>
        <v>2111.6835000000001</v>
      </c>
      <c r="H1676" s="9"/>
    </row>
    <row r="1677" spans="1:8" s="5" customFormat="1">
      <c r="A1677" s="486">
        <v>9194961</v>
      </c>
      <c r="B1677" s="489" t="s">
        <v>4014</v>
      </c>
      <c r="C1677" s="7"/>
      <c r="D1677" s="7">
        <v>1</v>
      </c>
      <c r="E1677" s="8">
        <v>1413.72</v>
      </c>
      <c r="F1677" s="8">
        <f>E1677/100*$I$2*Main!$AB$2</f>
        <v>636.17399999999998</v>
      </c>
      <c r="G1677" s="12">
        <f>F1677*Main!$AB$4</f>
        <v>636.17399999999998</v>
      </c>
      <c r="H1677" s="9"/>
    </row>
    <row r="1678" spans="1:8" s="5" customFormat="1">
      <c r="A1678" s="486">
        <v>9194962</v>
      </c>
      <c r="B1678" s="489" t="s">
        <v>4015</v>
      </c>
      <c r="C1678" s="7"/>
      <c r="D1678" s="7">
        <v>1</v>
      </c>
      <c r="E1678" s="8">
        <v>1523.43</v>
      </c>
      <c r="F1678" s="8">
        <f>E1678/100*$I$2*Main!$AB$2</f>
        <v>685.54349999999999</v>
      </c>
      <c r="G1678" s="12">
        <f>F1678*Main!$AB$4</f>
        <v>685.54349999999999</v>
      </c>
      <c r="H1678" s="9"/>
    </row>
    <row r="1679" spans="1:8" s="5" customFormat="1">
      <c r="A1679" s="486">
        <v>9194963</v>
      </c>
      <c r="B1679" s="489" t="s">
        <v>4016</v>
      </c>
      <c r="C1679" s="7"/>
      <c r="D1679" s="7">
        <v>1</v>
      </c>
      <c r="E1679" s="8">
        <v>1633.16</v>
      </c>
      <c r="F1679" s="8">
        <f>E1679/100*$I$2*Main!$AB$2</f>
        <v>734.92200000000003</v>
      </c>
      <c r="G1679" s="12">
        <f>F1679*Main!$AB$4</f>
        <v>734.92200000000003</v>
      </c>
      <c r="H1679" s="9"/>
    </row>
    <row r="1680" spans="1:8" s="5" customFormat="1">
      <c r="A1680" s="486">
        <v>9194964</v>
      </c>
      <c r="B1680" s="489" t="s">
        <v>4017</v>
      </c>
      <c r="C1680" s="7"/>
      <c r="D1680" s="7">
        <v>1</v>
      </c>
      <c r="E1680" s="8">
        <v>1742.86</v>
      </c>
      <c r="F1680" s="8">
        <f>E1680/100*$I$2*Main!$AB$2</f>
        <v>784.28699999999992</v>
      </c>
      <c r="G1680" s="12">
        <f>F1680*Main!$AB$4</f>
        <v>784.28699999999992</v>
      </c>
      <c r="H1680" s="9"/>
    </row>
    <row r="1681" spans="1:8" s="5" customFormat="1">
      <c r="A1681" s="486">
        <v>9194965</v>
      </c>
      <c r="B1681" s="489" t="s">
        <v>4018</v>
      </c>
      <c r="C1681" s="7"/>
      <c r="D1681" s="7">
        <v>1</v>
      </c>
      <c r="E1681" s="8">
        <v>1852.59</v>
      </c>
      <c r="F1681" s="8">
        <f>E1681/100*$I$2*Main!$AB$2</f>
        <v>833.66549999999995</v>
      </c>
      <c r="G1681" s="12">
        <f>F1681*Main!$AB$4</f>
        <v>833.66549999999995</v>
      </c>
      <c r="H1681" s="9"/>
    </row>
    <row r="1682" spans="1:8" s="5" customFormat="1">
      <c r="A1682" s="486">
        <v>9194966</v>
      </c>
      <c r="B1682" s="489" t="s">
        <v>4019</v>
      </c>
      <c r="C1682" s="7"/>
      <c r="D1682" s="7">
        <v>1</v>
      </c>
      <c r="E1682" s="8">
        <v>1962.32</v>
      </c>
      <c r="F1682" s="8">
        <f>E1682/100*$I$2*Main!$AB$2</f>
        <v>883.04399999999998</v>
      </c>
      <c r="G1682" s="12">
        <f>F1682*Main!$AB$4</f>
        <v>883.04399999999998</v>
      </c>
      <c r="H1682" s="9"/>
    </row>
    <row r="1683" spans="1:8" s="5" customFormat="1">
      <c r="A1683" s="486">
        <v>9194967</v>
      </c>
      <c r="B1683" s="489" t="s">
        <v>4020</v>
      </c>
      <c r="C1683" s="7"/>
      <c r="D1683" s="7">
        <v>1</v>
      </c>
      <c r="E1683" s="8">
        <v>2072.0200000000004</v>
      </c>
      <c r="F1683" s="8">
        <f>E1683/100*$I$2*Main!$AB$2</f>
        <v>932.40900000000022</v>
      </c>
      <c r="G1683" s="12">
        <f>F1683*Main!$AB$4</f>
        <v>932.40900000000022</v>
      </c>
      <c r="H1683" s="9"/>
    </row>
    <row r="1684" spans="1:8" s="5" customFormat="1">
      <c r="A1684" s="486">
        <v>9194968</v>
      </c>
      <c r="B1684" s="489" t="s">
        <v>4021</v>
      </c>
      <c r="C1684" s="7"/>
      <c r="D1684" s="7">
        <v>1</v>
      </c>
      <c r="E1684" s="8">
        <v>2291.4500000000003</v>
      </c>
      <c r="F1684" s="8">
        <f>E1684/100*$I$2*Main!$AB$2</f>
        <v>1031.1525000000001</v>
      </c>
      <c r="G1684" s="12">
        <f>F1684*Main!$AB$4</f>
        <v>1031.1525000000001</v>
      </c>
      <c r="H1684" s="9"/>
    </row>
    <row r="1685" spans="1:8" s="5" customFormat="1">
      <c r="A1685" s="486">
        <v>9194970</v>
      </c>
      <c r="B1685" s="489" t="s">
        <v>4022</v>
      </c>
      <c r="C1685" s="7"/>
      <c r="D1685" s="7">
        <v>1</v>
      </c>
      <c r="E1685" s="8">
        <v>4312.8</v>
      </c>
      <c r="F1685" s="8">
        <f>E1685/100*$I$2*Main!$AB$2</f>
        <v>1940.76</v>
      </c>
      <c r="G1685" s="12">
        <f>F1685*Main!$AB$4</f>
        <v>1940.76</v>
      </c>
      <c r="H1685" s="9"/>
    </row>
    <row r="1686" spans="1:8" s="5" customFormat="1">
      <c r="A1686" s="486">
        <v>9194971</v>
      </c>
      <c r="B1686" s="489" t="s">
        <v>4023</v>
      </c>
      <c r="C1686" s="7"/>
      <c r="D1686" s="7">
        <v>1</v>
      </c>
      <c r="E1686" s="8">
        <v>4532.26</v>
      </c>
      <c r="F1686" s="8">
        <f>E1686/100*$I$2*Main!$AB$2</f>
        <v>2039.5170000000001</v>
      </c>
      <c r="G1686" s="12">
        <f>F1686*Main!$AB$4</f>
        <v>2039.5170000000001</v>
      </c>
      <c r="H1686" s="9"/>
    </row>
    <row r="1687" spans="1:8" s="5" customFormat="1">
      <c r="A1687" s="486">
        <v>9194973</v>
      </c>
      <c r="B1687" s="489" t="s">
        <v>4024</v>
      </c>
      <c r="C1687" s="7" t="s">
        <v>2057</v>
      </c>
      <c r="D1687" s="7">
        <v>1</v>
      </c>
      <c r="E1687" s="8">
        <v>5080.88</v>
      </c>
      <c r="F1687" s="8">
        <f>E1687/100*$I$2*Main!$AB$2</f>
        <v>2286.3959999999997</v>
      </c>
      <c r="G1687" s="12">
        <f>F1687*Main!$AB$4</f>
        <v>2286.3959999999997</v>
      </c>
      <c r="H1687" s="9"/>
    </row>
    <row r="1688" spans="1:8" s="5" customFormat="1">
      <c r="A1688" s="486">
        <v>9194979</v>
      </c>
      <c r="B1688" s="489" t="s">
        <v>4025</v>
      </c>
      <c r="C1688" s="7"/>
      <c r="D1688" s="7">
        <v>1</v>
      </c>
      <c r="E1688" s="8">
        <v>1346.19</v>
      </c>
      <c r="F1688" s="8">
        <f>E1688/100*$I$2*Main!$AB$2</f>
        <v>605.78549999999996</v>
      </c>
      <c r="G1688" s="12">
        <f>F1688*Main!$AB$4</f>
        <v>605.78549999999996</v>
      </c>
      <c r="H1688" s="9"/>
    </row>
    <row r="1689" spans="1:8" s="5" customFormat="1">
      <c r="A1689" s="486">
        <v>9194980</v>
      </c>
      <c r="B1689" s="489" t="s">
        <v>4026</v>
      </c>
      <c r="C1689" s="7"/>
      <c r="D1689" s="7">
        <v>1</v>
      </c>
      <c r="E1689" s="8">
        <v>1439.02</v>
      </c>
      <c r="F1689" s="8">
        <f>E1689/100*$I$2*Main!$AB$2</f>
        <v>647.55899999999997</v>
      </c>
      <c r="G1689" s="12">
        <f>F1689*Main!$AB$4</f>
        <v>647.55899999999997</v>
      </c>
      <c r="H1689" s="9"/>
    </row>
    <row r="1690" spans="1:8" s="5" customFormat="1">
      <c r="A1690" s="486">
        <v>9194981</v>
      </c>
      <c r="B1690" s="489" t="s">
        <v>4027</v>
      </c>
      <c r="C1690" s="7"/>
      <c r="D1690" s="7">
        <v>1</v>
      </c>
      <c r="E1690" s="8">
        <v>1531.8799999999999</v>
      </c>
      <c r="F1690" s="8">
        <f>E1690/100*$I$2*Main!$AB$2</f>
        <v>689.346</v>
      </c>
      <c r="G1690" s="12">
        <f>F1690*Main!$AB$4</f>
        <v>689.346</v>
      </c>
      <c r="H1690" s="9"/>
    </row>
    <row r="1691" spans="1:8" s="5" customFormat="1">
      <c r="A1691" s="486">
        <v>9194982</v>
      </c>
      <c r="B1691" s="489" t="s">
        <v>4028</v>
      </c>
      <c r="C1691" s="7"/>
      <c r="D1691" s="7">
        <v>1</v>
      </c>
      <c r="E1691" s="8">
        <v>1624.71</v>
      </c>
      <c r="F1691" s="8">
        <f>E1691/100*$I$2*Main!$AB$2</f>
        <v>731.11950000000002</v>
      </c>
      <c r="G1691" s="12">
        <f>F1691*Main!$AB$4</f>
        <v>731.11950000000002</v>
      </c>
      <c r="H1691" s="9"/>
    </row>
    <row r="1692" spans="1:8" s="5" customFormat="1">
      <c r="A1692" s="486">
        <v>9194983</v>
      </c>
      <c r="B1692" s="489" t="s">
        <v>4029</v>
      </c>
      <c r="C1692" s="7"/>
      <c r="D1692" s="7">
        <v>1</v>
      </c>
      <c r="E1692" s="8">
        <v>1717.56</v>
      </c>
      <c r="F1692" s="8">
        <f>E1692/100*$I$2*Main!$AB$2</f>
        <v>772.90199999999993</v>
      </c>
      <c r="G1692" s="12">
        <f>F1692*Main!$AB$4</f>
        <v>772.90199999999993</v>
      </c>
      <c r="H1692" s="9"/>
    </row>
    <row r="1693" spans="1:8" s="5" customFormat="1">
      <c r="A1693" s="486">
        <v>9194984</v>
      </c>
      <c r="B1693" s="489" t="s">
        <v>4030</v>
      </c>
      <c r="C1693" s="7"/>
      <c r="D1693" s="7">
        <v>1</v>
      </c>
      <c r="E1693" s="8">
        <v>1810.4</v>
      </c>
      <c r="F1693" s="8">
        <f>E1693/100*$I$2*Main!$AB$2</f>
        <v>814.68</v>
      </c>
      <c r="G1693" s="12">
        <f>F1693*Main!$AB$4</f>
        <v>814.68</v>
      </c>
      <c r="H1693" s="9"/>
    </row>
    <row r="1694" spans="1:8" s="5" customFormat="1">
      <c r="A1694" s="486">
        <v>9194985</v>
      </c>
      <c r="B1694" s="489" t="s">
        <v>4031</v>
      </c>
      <c r="C1694" s="7"/>
      <c r="D1694" s="7">
        <v>1</v>
      </c>
      <c r="E1694" s="8">
        <v>1903.25</v>
      </c>
      <c r="F1694" s="8">
        <f>E1694/100*$I$2*Main!$AB$2</f>
        <v>856.46249999999998</v>
      </c>
      <c r="G1694" s="12">
        <f>F1694*Main!$AB$4</f>
        <v>856.46249999999998</v>
      </c>
      <c r="H1694" s="9"/>
    </row>
    <row r="1695" spans="1:8" s="5" customFormat="1">
      <c r="A1695" s="486">
        <v>9194986</v>
      </c>
      <c r="B1695" s="489" t="s">
        <v>4032</v>
      </c>
      <c r="C1695" s="7"/>
      <c r="D1695" s="7">
        <v>1</v>
      </c>
      <c r="E1695" s="8">
        <v>2088.8900000000003</v>
      </c>
      <c r="F1695" s="8">
        <f>E1695/100*$I$2*Main!$AB$2</f>
        <v>940.0005000000001</v>
      </c>
      <c r="G1695" s="12">
        <f>F1695*Main!$AB$4</f>
        <v>940.0005000000001</v>
      </c>
      <c r="H1695" s="9"/>
    </row>
    <row r="1696" spans="1:8" s="5" customFormat="1">
      <c r="A1696" s="486">
        <v>9194988</v>
      </c>
      <c r="B1696" s="489" t="s">
        <v>4033</v>
      </c>
      <c r="C1696" s="7"/>
      <c r="D1696" s="7">
        <v>1</v>
      </c>
      <c r="E1696" s="8">
        <v>4042.76</v>
      </c>
      <c r="F1696" s="8">
        <f>E1696/100*$I$2*Main!$AB$2</f>
        <v>1819.2420000000002</v>
      </c>
      <c r="G1696" s="12">
        <f>F1696*Main!$AB$4</f>
        <v>1819.2420000000002</v>
      </c>
      <c r="H1696" s="9"/>
    </row>
    <row r="1697" spans="1:9" s="5" customFormat="1">
      <c r="A1697" s="486">
        <v>9194989</v>
      </c>
      <c r="B1697" s="489" t="s">
        <v>4034</v>
      </c>
      <c r="C1697" s="7"/>
      <c r="D1697" s="7">
        <v>1</v>
      </c>
      <c r="E1697" s="8">
        <v>4228.4399999999996</v>
      </c>
      <c r="F1697" s="8">
        <f>E1697/100*$I$2*Main!$AB$2</f>
        <v>1902.798</v>
      </c>
      <c r="G1697" s="12">
        <f>F1697*Main!$AB$4</f>
        <v>1902.798</v>
      </c>
      <c r="H1697" s="9"/>
    </row>
    <row r="1698" spans="1:9" s="5" customFormat="1">
      <c r="A1698" s="486">
        <v>9194991</v>
      </c>
      <c r="B1698" s="489" t="s">
        <v>4035</v>
      </c>
      <c r="C1698" s="7" t="s">
        <v>2057</v>
      </c>
      <c r="D1698" s="7">
        <v>1</v>
      </c>
      <c r="E1698" s="8">
        <v>4692.63</v>
      </c>
      <c r="F1698" s="8">
        <f>E1698/100*$I$2*Main!$AB$2</f>
        <v>2111.6835000000001</v>
      </c>
      <c r="G1698" s="12">
        <f>F1698*Main!$AB$4</f>
        <v>2111.6835000000001</v>
      </c>
      <c r="H1698" s="9"/>
    </row>
    <row r="1699" spans="1:9" s="5" customFormat="1">
      <c r="A1699" s="486">
        <v>9194992</v>
      </c>
      <c r="B1699" s="489" t="s">
        <v>4036</v>
      </c>
      <c r="C1699" s="7"/>
      <c r="D1699" s="7">
        <v>1</v>
      </c>
      <c r="E1699" s="8">
        <v>1413.72</v>
      </c>
      <c r="F1699" s="8">
        <f>E1699/100*$I$2*Main!$AB$2</f>
        <v>636.17399999999998</v>
      </c>
      <c r="G1699" s="12">
        <f>F1699*Main!$AB$4</f>
        <v>636.17399999999998</v>
      </c>
      <c r="H1699" s="9"/>
    </row>
    <row r="1700" spans="1:9" s="5" customFormat="1">
      <c r="A1700" s="486">
        <v>9194993</v>
      </c>
      <c r="B1700" s="489" t="s">
        <v>4037</v>
      </c>
      <c r="C1700" s="7"/>
      <c r="D1700" s="7">
        <v>1</v>
      </c>
      <c r="E1700" s="8">
        <v>1523.43</v>
      </c>
      <c r="F1700" s="8">
        <f>E1700/100*$I$2*Main!$AB$2</f>
        <v>685.54349999999999</v>
      </c>
      <c r="G1700" s="12">
        <f>F1700*Main!$AB$4</f>
        <v>685.54349999999999</v>
      </c>
      <c r="H1700" s="9"/>
    </row>
    <row r="1701" spans="1:9" s="5" customFormat="1">
      <c r="A1701" s="486">
        <v>9194994</v>
      </c>
      <c r="B1701" s="489" t="s">
        <v>4038</v>
      </c>
      <c r="C1701" s="7"/>
      <c r="D1701" s="7">
        <v>1</v>
      </c>
      <c r="E1701" s="8">
        <v>1633.16</v>
      </c>
      <c r="F1701" s="8">
        <f>E1701/100*$I$2*Main!$AB$2</f>
        <v>734.92200000000003</v>
      </c>
      <c r="G1701" s="12">
        <f>F1701*Main!$AB$4</f>
        <v>734.92200000000003</v>
      </c>
      <c r="H1701" s="9"/>
    </row>
    <row r="1702" spans="1:9" s="5" customFormat="1">
      <c r="A1702" s="486">
        <v>9194995</v>
      </c>
      <c r="B1702" s="489" t="s">
        <v>4039</v>
      </c>
      <c r="C1702" s="7"/>
      <c r="D1702" s="7">
        <v>1</v>
      </c>
      <c r="E1702" s="8">
        <v>1742.86</v>
      </c>
      <c r="F1702" s="8">
        <f>E1702/100*$I$2*Main!$AB$2</f>
        <v>784.28699999999992</v>
      </c>
      <c r="G1702" s="12">
        <f>F1702*Main!$AB$4</f>
        <v>784.28699999999992</v>
      </c>
      <c r="H1702" s="9"/>
    </row>
    <row r="1703" spans="1:9" s="5" customFormat="1">
      <c r="A1703" s="486">
        <v>9194996</v>
      </c>
      <c r="B1703" s="489" t="s">
        <v>4040</v>
      </c>
      <c r="C1703" s="7"/>
      <c r="D1703" s="7">
        <v>1</v>
      </c>
      <c r="E1703" s="8">
        <v>1852.59</v>
      </c>
      <c r="F1703" s="8">
        <f>E1703/100*$I$2*Main!$AB$2</f>
        <v>833.66549999999995</v>
      </c>
      <c r="G1703" s="12">
        <f>F1703*Main!$AB$4</f>
        <v>833.66549999999995</v>
      </c>
      <c r="H1703" s="9"/>
    </row>
    <row r="1704" spans="1:9" s="5" customFormat="1">
      <c r="A1704" s="486">
        <v>9194997</v>
      </c>
      <c r="B1704" s="489" t="s">
        <v>4041</v>
      </c>
      <c r="C1704" s="7"/>
      <c r="D1704" s="7">
        <v>1</v>
      </c>
      <c r="E1704" s="8">
        <v>1962.32</v>
      </c>
      <c r="F1704" s="8">
        <f>E1704/100*$I$2*Main!$AB$2</f>
        <v>883.04399999999998</v>
      </c>
      <c r="G1704" s="12">
        <f>F1704*Main!$AB$4</f>
        <v>883.04399999999998</v>
      </c>
      <c r="H1704" s="9"/>
    </row>
    <row r="1705" spans="1:9" s="5" customFormat="1">
      <c r="A1705" s="486">
        <v>9194998</v>
      </c>
      <c r="B1705" s="489" t="s">
        <v>4042</v>
      </c>
      <c r="C1705" s="7"/>
      <c r="D1705" s="7">
        <v>1</v>
      </c>
      <c r="E1705" s="8">
        <v>2072.0200000000004</v>
      </c>
      <c r="F1705" s="8">
        <f>E1705/100*$I$2*Main!$AB$2</f>
        <v>932.40900000000022</v>
      </c>
      <c r="G1705" s="12">
        <f>F1705*Main!$AB$4</f>
        <v>932.40900000000022</v>
      </c>
      <c r="H1705" s="9"/>
    </row>
    <row r="1706" spans="1:9" s="203" customFormat="1">
      <c r="A1706" s="486">
        <v>9194999</v>
      </c>
      <c r="B1706" s="489" t="s">
        <v>4043</v>
      </c>
      <c r="C1706" s="7"/>
      <c r="D1706" s="7">
        <v>1</v>
      </c>
      <c r="E1706" s="8">
        <v>2291.4500000000003</v>
      </c>
      <c r="F1706" s="200">
        <f>E1706/100*$I$2*Main!$AB$2</f>
        <v>1031.1525000000001</v>
      </c>
      <c r="G1706" s="201">
        <f>F1706*Main!$AB$4</f>
        <v>1031.1525000000001</v>
      </c>
      <c r="H1706" s="202"/>
      <c r="I1706" s="5"/>
    </row>
    <row r="1707" spans="1:9" s="203" customFormat="1">
      <c r="A1707" s="486">
        <v>9195001</v>
      </c>
      <c r="B1707" s="489" t="s">
        <v>4044</v>
      </c>
      <c r="C1707" s="7"/>
      <c r="D1707" s="7">
        <v>1</v>
      </c>
      <c r="E1707" s="8">
        <v>4312.8</v>
      </c>
      <c r="F1707" s="200">
        <f>E1707/100*$I$2*Main!$AB$2</f>
        <v>1940.76</v>
      </c>
      <c r="G1707" s="201">
        <f>F1707*Main!$AB$4</f>
        <v>1940.76</v>
      </c>
      <c r="H1707" s="202"/>
      <c r="I1707" s="5"/>
    </row>
    <row r="1708" spans="1:9" s="203" customFormat="1">
      <c r="A1708" s="486">
        <v>9195002</v>
      </c>
      <c r="B1708" s="489" t="s">
        <v>4045</v>
      </c>
      <c r="C1708" s="7"/>
      <c r="D1708" s="7">
        <v>1</v>
      </c>
      <c r="E1708" s="8">
        <v>4532.26</v>
      </c>
      <c r="F1708" s="200">
        <f>E1708/100*$I$2*Main!$AB$2</f>
        <v>2039.5170000000001</v>
      </c>
      <c r="G1708" s="201">
        <f>F1708*Main!$AB$4</f>
        <v>2039.5170000000001</v>
      </c>
      <c r="H1708" s="202"/>
      <c r="I1708" s="5"/>
    </row>
    <row r="1709" spans="1:9" s="203" customFormat="1">
      <c r="A1709" s="486">
        <v>9195004</v>
      </c>
      <c r="B1709" s="489" t="s">
        <v>4046</v>
      </c>
      <c r="C1709" s="7" t="s">
        <v>2057</v>
      </c>
      <c r="D1709" s="7">
        <v>1</v>
      </c>
      <c r="E1709" s="8">
        <v>5080.88</v>
      </c>
      <c r="F1709" s="200">
        <f>E1709/100*$I$2*Main!$AB$2</f>
        <v>2286.3959999999997</v>
      </c>
      <c r="G1709" s="201">
        <f>F1709*Main!$AB$4</f>
        <v>2286.3959999999997</v>
      </c>
      <c r="H1709" s="202"/>
      <c r="I1709" s="5"/>
    </row>
    <row r="1710" spans="1:9" s="5" customFormat="1">
      <c r="A1710" s="486">
        <v>9226100</v>
      </c>
      <c r="B1710" s="489" t="s">
        <v>4047</v>
      </c>
      <c r="C1710" s="7" t="s">
        <v>2057</v>
      </c>
      <c r="D1710" s="7">
        <v>1</v>
      </c>
      <c r="E1710" s="8">
        <v>7358.16</v>
      </c>
      <c r="F1710" s="8">
        <f>E1710/100*$I$2*Main!$AB$2</f>
        <v>3311.1719999999996</v>
      </c>
      <c r="G1710" s="12">
        <f>F1710*Main!$AB$4</f>
        <v>3311.1719999999996</v>
      </c>
      <c r="H1710" s="9"/>
    </row>
    <row r="1711" spans="1:9" s="5" customFormat="1">
      <c r="A1711" s="486">
        <v>9226104</v>
      </c>
      <c r="B1711" s="489" t="s">
        <v>4048</v>
      </c>
      <c r="C1711" s="7" t="s">
        <v>2057</v>
      </c>
      <c r="D1711" s="7">
        <v>1</v>
      </c>
      <c r="E1711" s="8">
        <v>5793.56</v>
      </c>
      <c r="F1711" s="8">
        <f>E1711/100*$I$2*Main!$AB$2</f>
        <v>2607.1019999999999</v>
      </c>
      <c r="G1711" s="12">
        <f>F1711*Main!$AB$4</f>
        <v>2607.1019999999999</v>
      </c>
      <c r="H1711" s="9"/>
    </row>
    <row r="1712" spans="1:9" s="5" customFormat="1">
      <c r="A1712" s="486">
        <v>9079207</v>
      </c>
      <c r="B1712" s="489" t="s">
        <v>4049</v>
      </c>
      <c r="C1712" s="7" t="s">
        <v>2057</v>
      </c>
      <c r="D1712" s="7">
        <v>1</v>
      </c>
      <c r="E1712" s="8">
        <v>6511.7300000000005</v>
      </c>
      <c r="F1712" s="8">
        <f>E1712/100*$I$2*Main!$AB$2</f>
        <v>2930.2784999999999</v>
      </c>
      <c r="G1712" s="12">
        <f>F1712*Main!$AB$4</f>
        <v>2930.2784999999999</v>
      </c>
      <c r="H1712" s="9"/>
    </row>
    <row r="1713" spans="1:8" s="5" customFormat="1">
      <c r="A1713" s="486">
        <v>9278291</v>
      </c>
      <c r="B1713" s="489" t="s">
        <v>4050</v>
      </c>
      <c r="C1713" s="7"/>
      <c r="D1713" s="7">
        <v>1</v>
      </c>
      <c r="E1713" s="8">
        <v>7381.68</v>
      </c>
      <c r="F1713" s="8">
        <f>E1713/100*$I$2*Main!$AB$2</f>
        <v>3321.7559999999999</v>
      </c>
      <c r="G1713" s="12">
        <f>F1713*Main!$AB$4</f>
        <v>3321.7559999999999</v>
      </c>
      <c r="H1713" s="9"/>
    </row>
    <row r="1714" spans="1:8" s="5" customFormat="1">
      <c r="A1714" s="486">
        <v>9278292</v>
      </c>
      <c r="B1714" s="489" t="s">
        <v>4051</v>
      </c>
      <c r="C1714" s="7"/>
      <c r="D1714" s="7">
        <v>1</v>
      </c>
      <c r="E1714" s="8">
        <v>8262.56</v>
      </c>
      <c r="F1714" s="8">
        <f>E1714/100*$I$2*Main!$AB$2</f>
        <v>3718.1519999999996</v>
      </c>
      <c r="G1714" s="12">
        <f>F1714*Main!$AB$4</f>
        <v>3718.1519999999996</v>
      </c>
      <c r="H1714" s="9"/>
    </row>
    <row r="1715" spans="1:8" s="5" customFormat="1">
      <c r="A1715" s="486">
        <v>9278293</v>
      </c>
      <c r="B1715" s="489" t="s">
        <v>4052</v>
      </c>
      <c r="C1715" s="7"/>
      <c r="D1715" s="7">
        <v>1</v>
      </c>
      <c r="E1715" s="8">
        <v>4287.8100000000004</v>
      </c>
      <c r="F1715" s="8">
        <f>E1715/100*$I$2*Main!$AB$2</f>
        <v>1929.5145000000002</v>
      </c>
      <c r="G1715" s="12">
        <f>F1715*Main!$AB$4</f>
        <v>1929.5145000000002</v>
      </c>
      <c r="H1715" s="9"/>
    </row>
    <row r="1716" spans="1:8" s="5" customFormat="1">
      <c r="A1716" s="486">
        <v>9278294</v>
      </c>
      <c r="B1716" s="489" t="s">
        <v>4053</v>
      </c>
      <c r="C1716" s="7"/>
      <c r="D1716" s="7">
        <v>1</v>
      </c>
      <c r="E1716" s="8">
        <v>4935.68</v>
      </c>
      <c r="F1716" s="8">
        <f>E1716/100*$I$2*Main!$AB$2</f>
        <v>2221.056</v>
      </c>
      <c r="G1716" s="12">
        <f>F1716*Main!$AB$4</f>
        <v>2221.056</v>
      </c>
      <c r="H1716" s="9"/>
    </row>
    <row r="1717" spans="1:8" s="5" customFormat="1">
      <c r="A1717" s="486">
        <v>9278302</v>
      </c>
      <c r="B1717" s="489" t="s">
        <v>4054</v>
      </c>
      <c r="C1717" s="7"/>
      <c r="D1717" s="7">
        <v>1</v>
      </c>
      <c r="E1717" s="8">
        <v>3239.55</v>
      </c>
      <c r="F1717" s="8">
        <f>E1717/100*$I$2*Main!$AB$2</f>
        <v>1457.7974999999999</v>
      </c>
      <c r="G1717" s="12">
        <f>F1717*Main!$AB$4</f>
        <v>1457.7974999999999</v>
      </c>
      <c r="H1717" s="9"/>
    </row>
    <row r="1718" spans="1:8" s="5" customFormat="1">
      <c r="A1718" s="486">
        <v>9278301</v>
      </c>
      <c r="B1718" s="489" t="s">
        <v>4055</v>
      </c>
      <c r="C1718" s="7"/>
      <c r="D1718" s="7">
        <v>1</v>
      </c>
      <c r="E1718" s="8">
        <v>3552.6</v>
      </c>
      <c r="F1718" s="8">
        <f>E1718/100*$I$2*Main!$AB$2</f>
        <v>1598.6699999999998</v>
      </c>
      <c r="G1718" s="12">
        <f>F1718*Main!$AB$4</f>
        <v>1598.6699999999998</v>
      </c>
      <c r="H1718" s="9"/>
    </row>
    <row r="1719" spans="1:8" s="5" customFormat="1">
      <c r="A1719" s="486">
        <v>9278313</v>
      </c>
      <c r="B1719" s="489" t="s">
        <v>4056</v>
      </c>
      <c r="C1719" s="7" t="s">
        <v>2057</v>
      </c>
      <c r="D1719" s="7">
        <v>1</v>
      </c>
      <c r="E1719" s="8">
        <v>4508.92</v>
      </c>
      <c r="F1719" s="8">
        <f>E1719/100*$I$2*Main!$AB$2</f>
        <v>2029.0139999999999</v>
      </c>
      <c r="G1719" s="12">
        <f>F1719*Main!$AB$4</f>
        <v>2029.0139999999999</v>
      </c>
      <c r="H1719" s="9"/>
    </row>
    <row r="1720" spans="1:8" s="5" customFormat="1">
      <c r="A1720" s="486">
        <v>9279203</v>
      </c>
      <c r="B1720" s="489" t="s">
        <v>4057</v>
      </c>
      <c r="C1720" s="7" t="s">
        <v>2057</v>
      </c>
      <c r="D1720" s="7">
        <v>1</v>
      </c>
      <c r="E1720" s="8">
        <v>6463.88</v>
      </c>
      <c r="F1720" s="8">
        <f>E1720/100*$I$2*Main!$AB$2</f>
        <v>2908.7460000000001</v>
      </c>
      <c r="G1720" s="12">
        <f>F1720*Main!$AB$4</f>
        <v>2908.7460000000001</v>
      </c>
      <c r="H1720" s="9"/>
    </row>
    <row r="1721" spans="1:8" s="5" customFormat="1">
      <c r="A1721" s="486">
        <v>9278312</v>
      </c>
      <c r="B1721" s="489" t="s">
        <v>4058</v>
      </c>
      <c r="C1721" s="7"/>
      <c r="D1721" s="7">
        <v>1</v>
      </c>
      <c r="E1721" s="8">
        <v>866.48</v>
      </c>
      <c r="F1721" s="8">
        <f>E1721/100*$I$2*Main!$AB$2</f>
        <v>389.916</v>
      </c>
      <c r="G1721" s="12">
        <f>F1721*Main!$AB$4</f>
        <v>389.916</v>
      </c>
      <c r="H1721" s="9"/>
    </row>
    <row r="1722" spans="1:8" s="5" customFormat="1">
      <c r="A1722" s="486">
        <v>9278295</v>
      </c>
      <c r="B1722" s="489" t="s">
        <v>4059</v>
      </c>
      <c r="C1722" s="7"/>
      <c r="D1722" s="7">
        <v>1</v>
      </c>
      <c r="E1722" s="8">
        <v>6633.89</v>
      </c>
      <c r="F1722" s="8">
        <f>E1722/100*$I$2*Main!$AB$2</f>
        <v>2985.2505000000006</v>
      </c>
      <c r="G1722" s="12">
        <f>F1722*Main!$AB$4</f>
        <v>2985.2505000000006</v>
      </c>
      <c r="H1722" s="9"/>
    </row>
    <row r="1723" spans="1:8" s="5" customFormat="1">
      <c r="A1723" s="486">
        <v>9278296</v>
      </c>
      <c r="B1723" s="489" t="s">
        <v>4060</v>
      </c>
      <c r="C1723" s="7"/>
      <c r="D1723" s="7">
        <v>1</v>
      </c>
      <c r="E1723" s="8">
        <v>7463.18</v>
      </c>
      <c r="F1723" s="8">
        <f>E1723/100*$I$2*Main!$AB$2</f>
        <v>3358.431</v>
      </c>
      <c r="G1723" s="12">
        <f>F1723*Main!$AB$4</f>
        <v>3358.431</v>
      </c>
      <c r="H1723" s="9"/>
    </row>
    <row r="1724" spans="1:8" s="5" customFormat="1">
      <c r="A1724" s="486">
        <v>9278297</v>
      </c>
      <c r="B1724" s="489" t="s">
        <v>4061</v>
      </c>
      <c r="C1724" s="7"/>
      <c r="D1724" s="7">
        <v>1</v>
      </c>
      <c r="E1724" s="8">
        <v>9243.15</v>
      </c>
      <c r="F1724" s="8">
        <f>E1724/100*$I$2*Main!$AB$2</f>
        <v>4159.4174999999996</v>
      </c>
      <c r="G1724" s="12">
        <f>F1724*Main!$AB$4</f>
        <v>4159.4174999999996</v>
      </c>
      <c r="H1724" s="9"/>
    </row>
    <row r="1725" spans="1:8" s="5" customFormat="1">
      <c r="A1725" s="486">
        <v>9278298</v>
      </c>
      <c r="B1725" s="489" t="s">
        <v>4062</v>
      </c>
      <c r="C1725" s="7"/>
      <c r="D1725" s="7">
        <v>1</v>
      </c>
      <c r="E1725" s="8">
        <v>10343.99</v>
      </c>
      <c r="F1725" s="8">
        <f>E1725/100*$I$2*Main!$AB$2</f>
        <v>4654.7955000000002</v>
      </c>
      <c r="G1725" s="12">
        <f>F1725*Main!$AB$4</f>
        <v>4654.7955000000002</v>
      </c>
      <c r="H1725" s="9"/>
    </row>
    <row r="1726" spans="1:8" s="5" customFormat="1">
      <c r="A1726" s="486">
        <v>9278299</v>
      </c>
      <c r="B1726" s="489" t="s">
        <v>4063</v>
      </c>
      <c r="C1726" s="7"/>
      <c r="D1726" s="7">
        <v>1</v>
      </c>
      <c r="E1726" s="8">
        <v>3688.7900000000004</v>
      </c>
      <c r="F1726" s="8">
        <f>E1726/100*$I$2*Main!$AB$2</f>
        <v>1659.9555</v>
      </c>
      <c r="G1726" s="12">
        <f>F1726*Main!$AB$4</f>
        <v>1659.9555</v>
      </c>
      <c r="H1726" s="9"/>
    </row>
    <row r="1727" spans="1:8" s="5" customFormat="1">
      <c r="A1727" s="486">
        <v>9278300</v>
      </c>
      <c r="B1727" s="489" t="s">
        <v>4064</v>
      </c>
      <c r="C1727" s="7"/>
      <c r="D1727" s="7">
        <v>1</v>
      </c>
      <c r="E1727" s="8">
        <v>4839.58</v>
      </c>
      <c r="F1727" s="8">
        <f>E1727/100*$I$2*Main!$AB$2</f>
        <v>2177.8110000000001</v>
      </c>
      <c r="G1727" s="12">
        <f>F1727*Main!$AB$4</f>
        <v>2177.8110000000001</v>
      </c>
      <c r="H1727" s="9"/>
    </row>
    <row r="1728" spans="1:8" s="5" customFormat="1">
      <c r="A1728" s="486">
        <v>9278315</v>
      </c>
      <c r="B1728" s="489" t="s">
        <v>4065</v>
      </c>
      <c r="C1728" s="7"/>
      <c r="D1728" s="7">
        <v>1</v>
      </c>
      <c r="E1728" s="8">
        <v>6705.4400000000005</v>
      </c>
      <c r="F1728" s="8">
        <f>E1728/100*$I$2*Main!$AB$2</f>
        <v>3017.4479999999999</v>
      </c>
      <c r="G1728" s="12">
        <f>F1728*Main!$AB$4</f>
        <v>3017.4479999999999</v>
      </c>
      <c r="H1728" s="9"/>
    </row>
    <row r="1729" spans="1:9" s="5" customFormat="1">
      <c r="A1729" s="486">
        <v>9278316</v>
      </c>
      <c r="B1729" s="489" t="s">
        <v>4066</v>
      </c>
      <c r="C1729" s="7"/>
      <c r="D1729" s="7">
        <v>1</v>
      </c>
      <c r="E1729" s="8">
        <v>6975.1</v>
      </c>
      <c r="F1729" s="8">
        <f>E1729/100*$I$2*Main!$AB$2</f>
        <v>3138.7950000000001</v>
      </c>
      <c r="G1729" s="12">
        <f>F1729*Main!$AB$4</f>
        <v>3138.7950000000001</v>
      </c>
      <c r="H1729" s="9"/>
    </row>
    <row r="1730" spans="1:9" s="5" customFormat="1">
      <c r="A1730" s="486">
        <v>9278317</v>
      </c>
      <c r="B1730" s="489" t="s">
        <v>4067</v>
      </c>
      <c r="C1730" s="7"/>
      <c r="D1730" s="7">
        <v>1</v>
      </c>
      <c r="E1730" s="8">
        <v>7252.59</v>
      </c>
      <c r="F1730" s="8">
        <f>E1730/100*$I$2*Main!$AB$2</f>
        <v>3263.6655000000005</v>
      </c>
      <c r="G1730" s="12">
        <f>F1730*Main!$AB$4</f>
        <v>3263.6655000000005</v>
      </c>
      <c r="H1730" s="9"/>
    </row>
    <row r="1731" spans="1:9" s="5" customFormat="1">
      <c r="A1731" s="486">
        <v>9278331</v>
      </c>
      <c r="B1731" s="489" t="s">
        <v>4068</v>
      </c>
      <c r="C1731" s="7"/>
      <c r="D1731" s="7">
        <v>1</v>
      </c>
      <c r="E1731" s="8">
        <v>6705.4400000000005</v>
      </c>
      <c r="F1731" s="8">
        <f>E1731/100*$I$2*Main!$AB$2</f>
        <v>3017.4479999999999</v>
      </c>
      <c r="G1731" s="12">
        <f>F1731*Main!$AB$4</f>
        <v>3017.4479999999999</v>
      </c>
      <c r="H1731" s="9"/>
    </row>
    <row r="1732" spans="1:9" s="5" customFormat="1">
      <c r="A1732" s="486">
        <v>9278332</v>
      </c>
      <c r="B1732" s="489" t="s">
        <v>4069</v>
      </c>
      <c r="C1732" s="7"/>
      <c r="D1732" s="7">
        <v>1</v>
      </c>
      <c r="E1732" s="8">
        <v>6975.1</v>
      </c>
      <c r="F1732" s="8">
        <f>E1732/100*$I$2*Main!$AB$2</f>
        <v>3138.7950000000001</v>
      </c>
      <c r="G1732" s="12">
        <f>F1732*Main!$AB$4</f>
        <v>3138.7950000000001</v>
      </c>
      <c r="H1732" s="9"/>
    </row>
    <row r="1733" spans="1:9" s="203" customFormat="1">
      <c r="A1733" s="486">
        <v>9278333</v>
      </c>
      <c r="B1733" s="489" t="s">
        <v>4070</v>
      </c>
      <c r="C1733" s="7"/>
      <c r="D1733" s="7">
        <v>1</v>
      </c>
      <c r="E1733" s="8">
        <v>7252.59</v>
      </c>
      <c r="F1733" s="200">
        <f>E1733/100*$I$2*Main!$AB$2</f>
        <v>3263.6655000000005</v>
      </c>
      <c r="G1733" s="201">
        <f>F1733*Main!$AB$4</f>
        <v>3263.6655000000005</v>
      </c>
      <c r="H1733" s="202"/>
      <c r="I1733" s="5"/>
    </row>
    <row r="1734" spans="1:9" s="203" customFormat="1">
      <c r="A1734" s="486">
        <v>9278318</v>
      </c>
      <c r="B1734" s="489" t="s">
        <v>4071</v>
      </c>
      <c r="C1734" s="7"/>
      <c r="D1734" s="7">
        <v>1</v>
      </c>
      <c r="E1734" s="8">
        <v>6705.4400000000005</v>
      </c>
      <c r="F1734" s="200">
        <f>E1734/100*$I$2*Main!$AB$2</f>
        <v>3017.4479999999999</v>
      </c>
      <c r="G1734" s="201">
        <f>F1734*Main!$AB$4</f>
        <v>3017.4479999999999</v>
      </c>
      <c r="H1734" s="202"/>
      <c r="I1734" s="5"/>
    </row>
    <row r="1735" spans="1:9" s="5" customFormat="1">
      <c r="A1735" s="486">
        <v>9278319</v>
      </c>
      <c r="B1735" s="489" t="s">
        <v>4072</v>
      </c>
      <c r="C1735" s="7"/>
      <c r="D1735" s="7">
        <v>1</v>
      </c>
      <c r="E1735" s="8">
        <v>6975.1</v>
      </c>
      <c r="F1735" s="8">
        <f>E1735/100*$I$2*Main!$AB$2</f>
        <v>3138.7950000000001</v>
      </c>
      <c r="G1735" s="12">
        <f>F1735*Main!$AB$4</f>
        <v>3138.7950000000001</v>
      </c>
      <c r="H1735" s="9"/>
    </row>
    <row r="1736" spans="1:9" s="5" customFormat="1">
      <c r="A1736" s="486">
        <v>9278320</v>
      </c>
      <c r="B1736" s="489" t="s">
        <v>4073</v>
      </c>
      <c r="C1736" s="7"/>
      <c r="D1736" s="7">
        <v>1</v>
      </c>
      <c r="E1736" s="8">
        <v>7252.59</v>
      </c>
      <c r="F1736" s="8">
        <f>E1736/100*$I$2*Main!$AB$2</f>
        <v>3263.6655000000005</v>
      </c>
      <c r="G1736" s="12">
        <f>F1736*Main!$AB$4</f>
        <v>3263.6655000000005</v>
      </c>
      <c r="H1736" s="9"/>
    </row>
    <row r="1737" spans="1:9" s="5" customFormat="1">
      <c r="A1737" s="486">
        <v>9203466</v>
      </c>
      <c r="B1737" s="489" t="s">
        <v>4074</v>
      </c>
      <c r="C1737" s="7"/>
      <c r="D1737" s="7">
        <v>30</v>
      </c>
      <c r="E1737" s="8">
        <v>552.41</v>
      </c>
      <c r="F1737" s="8">
        <f>E1737/100*$I$2*Main!$AB$2</f>
        <v>248.58449999999999</v>
      </c>
      <c r="G1737" s="12">
        <f>F1737*Main!$AB$4</f>
        <v>248.58449999999999</v>
      </c>
      <c r="H1737" s="9"/>
    </row>
    <row r="1738" spans="1:9" s="5" customFormat="1">
      <c r="A1738" s="486">
        <v>9203469</v>
      </c>
      <c r="B1738" s="489" t="s">
        <v>950</v>
      </c>
      <c r="C1738" s="7"/>
      <c r="D1738" s="7">
        <v>60</v>
      </c>
      <c r="E1738" s="8">
        <v>117.68</v>
      </c>
      <c r="F1738" s="8">
        <f>E1738/100*$I$2*Main!$AB$2</f>
        <v>52.956000000000003</v>
      </c>
      <c r="G1738" s="12">
        <f>F1738*Main!$AB$4</f>
        <v>52.956000000000003</v>
      </c>
      <c r="H1738" s="9"/>
    </row>
    <row r="1739" spans="1:9" s="5" customFormat="1">
      <c r="A1739" s="486">
        <v>9203465</v>
      </c>
      <c r="B1739" s="489" t="s">
        <v>1024</v>
      </c>
      <c r="C1739" s="7"/>
      <c r="D1739" s="7">
        <v>30</v>
      </c>
      <c r="E1739" s="8">
        <v>552.41</v>
      </c>
      <c r="F1739" s="8">
        <f>E1739/100*$I$2*Main!$AB$2</f>
        <v>248.58449999999999</v>
      </c>
      <c r="G1739" s="12">
        <f>F1739*Main!$AB$4</f>
        <v>248.58449999999999</v>
      </c>
      <c r="H1739" s="9"/>
    </row>
    <row r="1740" spans="1:9" s="203" customFormat="1">
      <c r="A1740" s="486">
        <v>9203468</v>
      </c>
      <c r="B1740" s="489" t="s">
        <v>1023</v>
      </c>
      <c r="C1740" s="7"/>
      <c r="D1740" s="7">
        <v>60</v>
      </c>
      <c r="E1740" s="8">
        <v>117.68</v>
      </c>
      <c r="F1740" s="200">
        <f>E1740/100*$I$2*Main!$AB$2</f>
        <v>52.956000000000003</v>
      </c>
      <c r="G1740" s="201">
        <f>F1740*Main!$AB$4</f>
        <v>52.956000000000003</v>
      </c>
      <c r="H1740" s="202"/>
      <c r="I1740" s="5"/>
    </row>
    <row r="1741" spans="1:9" s="203" customFormat="1">
      <c r="A1741" s="486">
        <v>9203254</v>
      </c>
      <c r="B1741" s="489" t="s">
        <v>1082</v>
      </c>
      <c r="C1741" s="7"/>
      <c r="D1741" s="7">
        <v>30</v>
      </c>
      <c r="E1741" s="8">
        <v>552.41</v>
      </c>
      <c r="F1741" s="200">
        <f>E1741/100*$I$2*Main!$AB$2</f>
        <v>248.58449999999999</v>
      </c>
      <c r="G1741" s="201">
        <f>F1741*Main!$AB$4</f>
        <v>248.58449999999999</v>
      </c>
      <c r="H1741" s="202"/>
      <c r="I1741" s="5"/>
    </row>
    <row r="1742" spans="1:9" s="203" customFormat="1">
      <c r="A1742" s="486">
        <v>9203467</v>
      </c>
      <c r="B1742" s="489" t="s">
        <v>1083</v>
      </c>
      <c r="C1742" s="7"/>
      <c r="D1742" s="7">
        <v>60</v>
      </c>
      <c r="E1742" s="8">
        <v>117.68</v>
      </c>
      <c r="F1742" s="200">
        <f>E1742/100*$I$2*Main!$AB$2</f>
        <v>52.956000000000003</v>
      </c>
      <c r="G1742" s="201">
        <f>F1742*Main!$AB$4</f>
        <v>52.956000000000003</v>
      </c>
      <c r="H1742" s="202"/>
      <c r="I1742" s="5"/>
    </row>
    <row r="1743" spans="1:9" s="5" customFormat="1">
      <c r="A1743" s="486">
        <v>9182247</v>
      </c>
      <c r="B1743" s="489" t="s">
        <v>4075</v>
      </c>
      <c r="C1743" s="7"/>
      <c r="D1743" s="7">
        <v>1</v>
      </c>
      <c r="E1743" s="8">
        <v>12064.31</v>
      </c>
      <c r="F1743" s="8">
        <f>E1743/100*$I$2*Main!$AB$2</f>
        <v>5428.9394999999995</v>
      </c>
      <c r="G1743" s="12">
        <f>F1743*Main!$AB$4</f>
        <v>5428.9394999999995</v>
      </c>
      <c r="H1743" s="9"/>
    </row>
    <row r="1744" spans="1:9" s="5" customFormat="1">
      <c r="A1744" s="486">
        <v>9182249</v>
      </c>
      <c r="B1744" s="489" t="s">
        <v>4076</v>
      </c>
      <c r="C1744" s="7"/>
      <c r="D1744" s="7">
        <v>1</v>
      </c>
      <c r="E1744" s="8">
        <v>12064.31</v>
      </c>
      <c r="F1744" s="8">
        <f>E1744/100*$I$2*Main!$AB$2</f>
        <v>5428.9394999999995</v>
      </c>
      <c r="G1744" s="12">
        <f>F1744*Main!$AB$4</f>
        <v>5428.9394999999995</v>
      </c>
      <c r="H1744" s="9"/>
    </row>
    <row r="1745" spans="1:9" s="5" customFormat="1">
      <c r="A1745" s="486">
        <v>9182250</v>
      </c>
      <c r="B1745" s="489" t="s">
        <v>4077</v>
      </c>
      <c r="C1745" s="7"/>
      <c r="D1745" s="7">
        <v>1</v>
      </c>
      <c r="E1745" s="8">
        <v>12064.31</v>
      </c>
      <c r="F1745" s="8">
        <f>E1745/100*$I$2*Main!$AB$2</f>
        <v>5428.9394999999995</v>
      </c>
      <c r="G1745" s="12">
        <f>F1745*Main!$AB$4</f>
        <v>5428.9394999999995</v>
      </c>
      <c r="H1745" s="9"/>
    </row>
    <row r="1746" spans="1:9" s="5" customFormat="1">
      <c r="A1746" s="486">
        <v>9278248</v>
      </c>
      <c r="B1746" s="489" t="s">
        <v>4078</v>
      </c>
      <c r="C1746" s="7"/>
      <c r="D1746" s="7">
        <v>30</v>
      </c>
      <c r="E1746" s="8">
        <v>1014.66</v>
      </c>
      <c r="F1746" s="8">
        <f>E1746/100*$I$2*Main!$AB$2</f>
        <v>456.59699999999998</v>
      </c>
      <c r="G1746" s="12">
        <f>F1746*Main!$AB$4</f>
        <v>456.59699999999998</v>
      </c>
      <c r="H1746" s="9"/>
    </row>
    <row r="1747" spans="1:9" s="5" customFormat="1">
      <c r="A1747" s="486">
        <v>9230269</v>
      </c>
      <c r="B1747" s="489" t="s">
        <v>4079</v>
      </c>
      <c r="C1747" s="7"/>
      <c r="D1747" s="7">
        <v>30</v>
      </c>
      <c r="E1747" s="8">
        <v>1014.66</v>
      </c>
      <c r="F1747" s="8">
        <f>E1747/100*$I$2*Main!$AB$2</f>
        <v>456.59699999999998</v>
      </c>
      <c r="G1747" s="12">
        <f>F1747*Main!$AB$4</f>
        <v>456.59699999999998</v>
      </c>
      <c r="H1747" s="9"/>
    </row>
    <row r="1748" spans="1:9" s="5" customFormat="1">
      <c r="A1748" s="486">
        <v>9230268</v>
      </c>
      <c r="B1748" s="489" t="s">
        <v>4080</v>
      </c>
      <c r="C1748" s="7"/>
      <c r="D1748" s="7">
        <v>30</v>
      </c>
      <c r="E1748" s="8">
        <v>1014.66</v>
      </c>
      <c r="F1748" s="8">
        <f>E1748/100*$I$2*Main!$AB$2</f>
        <v>456.59699999999998</v>
      </c>
      <c r="G1748" s="12">
        <f>F1748*Main!$AB$4</f>
        <v>456.59699999999998</v>
      </c>
      <c r="H1748" s="9"/>
    </row>
    <row r="1749" spans="1:9" s="5" customFormat="1">
      <c r="A1749" s="486">
        <v>9278250</v>
      </c>
      <c r="B1749" s="489" t="s">
        <v>4081</v>
      </c>
      <c r="C1749" s="7"/>
      <c r="D1749" s="7">
        <v>15</v>
      </c>
      <c r="E1749" s="8">
        <v>821.9</v>
      </c>
      <c r="F1749" s="8">
        <f>E1749/100*$I$2*Main!$AB$2</f>
        <v>369.85499999999996</v>
      </c>
      <c r="G1749" s="12">
        <f>F1749*Main!$AB$4</f>
        <v>369.85499999999996</v>
      </c>
      <c r="H1749" s="9"/>
    </row>
    <row r="1750" spans="1:9" s="5" customFormat="1">
      <c r="A1750" s="486">
        <v>9182230</v>
      </c>
      <c r="B1750" s="489" t="s">
        <v>4082</v>
      </c>
      <c r="C1750" s="7"/>
      <c r="D1750" s="7">
        <v>15</v>
      </c>
      <c r="E1750" s="8">
        <v>821.9</v>
      </c>
      <c r="F1750" s="8">
        <f>E1750/100*$I$2*Main!$AB$2</f>
        <v>369.85499999999996</v>
      </c>
      <c r="G1750" s="12">
        <f>F1750*Main!$AB$4</f>
        <v>369.85499999999996</v>
      </c>
      <c r="H1750" s="9"/>
    </row>
    <row r="1751" spans="1:9" s="5" customFormat="1">
      <c r="A1751" s="486">
        <v>9278249</v>
      </c>
      <c r="B1751" s="489" t="s">
        <v>4083</v>
      </c>
      <c r="C1751" s="7"/>
      <c r="D1751" s="7">
        <v>15</v>
      </c>
      <c r="E1751" s="8">
        <v>821.9</v>
      </c>
      <c r="F1751" s="8">
        <f>E1751/100*$I$2*Main!$AB$2</f>
        <v>369.85499999999996</v>
      </c>
      <c r="G1751" s="12">
        <f>F1751*Main!$AB$4</f>
        <v>369.85499999999996</v>
      </c>
      <c r="H1751" s="9"/>
    </row>
    <row r="1752" spans="1:9" s="5" customFormat="1">
      <c r="A1752" s="486">
        <v>9278309</v>
      </c>
      <c r="B1752" s="489" t="s">
        <v>4084</v>
      </c>
      <c r="C1752" s="7"/>
      <c r="D1752" s="7">
        <v>1</v>
      </c>
      <c r="E1752" s="8">
        <v>11239.98</v>
      </c>
      <c r="F1752" s="8">
        <f>E1752/100*$I$2*Main!$AB$2</f>
        <v>5057.991</v>
      </c>
      <c r="G1752" s="12">
        <f>F1752*Main!$AB$4</f>
        <v>5057.991</v>
      </c>
      <c r="H1752" s="9"/>
    </row>
    <row r="1753" spans="1:9" s="5" customFormat="1">
      <c r="A1753" s="486">
        <v>9278310</v>
      </c>
      <c r="B1753" s="489" t="s">
        <v>4085</v>
      </c>
      <c r="C1753" s="7"/>
      <c r="D1753" s="7">
        <v>1</v>
      </c>
      <c r="E1753" s="8">
        <v>15840.76</v>
      </c>
      <c r="F1753" s="8">
        <f>E1753/100*$I$2*Main!$AB$2</f>
        <v>7128.3420000000006</v>
      </c>
      <c r="G1753" s="12">
        <f>F1753*Main!$AB$4</f>
        <v>7128.3420000000006</v>
      </c>
      <c r="H1753" s="9"/>
    </row>
    <row r="1754" spans="1:9" s="5" customFormat="1">
      <c r="A1754" s="486">
        <v>9209578</v>
      </c>
      <c r="B1754" s="489" t="s">
        <v>4086</v>
      </c>
      <c r="C1754" s="7"/>
      <c r="D1754" s="7">
        <v>1</v>
      </c>
      <c r="E1754" s="8">
        <v>9130.66</v>
      </c>
      <c r="F1754" s="8">
        <f>E1754/100*$I$2*Main!$AB$2</f>
        <v>4108.7970000000005</v>
      </c>
      <c r="G1754" s="12">
        <f>F1754*Main!$AB$4</f>
        <v>4108.7970000000005</v>
      </c>
      <c r="H1754" s="9"/>
    </row>
    <row r="1755" spans="1:9" s="203" customFormat="1">
      <c r="A1755" s="486">
        <v>9209580</v>
      </c>
      <c r="B1755" s="489" t="s">
        <v>4087</v>
      </c>
      <c r="C1755" s="7"/>
      <c r="D1755" s="7">
        <v>1</v>
      </c>
      <c r="E1755" s="8">
        <v>9385.9</v>
      </c>
      <c r="F1755" s="200">
        <f>E1755/100*$I$2*Main!$AB$2</f>
        <v>4223.6549999999997</v>
      </c>
      <c r="G1755" s="201">
        <f>F1755*Main!$AB$4</f>
        <v>4223.6549999999997</v>
      </c>
      <c r="H1755" s="202"/>
      <c r="I1755" s="5"/>
    </row>
    <row r="1756" spans="1:9" s="5" customFormat="1">
      <c r="A1756" s="486">
        <v>9209582</v>
      </c>
      <c r="B1756" s="489" t="s">
        <v>4088</v>
      </c>
      <c r="C1756" s="7" t="s">
        <v>2057</v>
      </c>
      <c r="D1756" s="7">
        <v>1</v>
      </c>
      <c r="E1756" s="8">
        <v>14304.78</v>
      </c>
      <c r="F1756" s="8">
        <f>E1756/100*$I$2*Main!$AB$2</f>
        <v>6437.1509999999998</v>
      </c>
      <c r="G1756" s="12">
        <f>F1756*Main!$AB$4</f>
        <v>6437.1509999999998</v>
      </c>
      <c r="H1756" s="9"/>
    </row>
    <row r="1757" spans="1:9" s="5" customFormat="1">
      <c r="A1757" s="486">
        <v>9209569</v>
      </c>
      <c r="B1757" s="489" t="s">
        <v>4089</v>
      </c>
      <c r="C1757" s="7"/>
      <c r="D1757" s="7">
        <v>1</v>
      </c>
      <c r="E1757" s="8">
        <v>9130.66</v>
      </c>
      <c r="F1757" s="8">
        <f>E1757/100*$I$2*Main!$AB$2</f>
        <v>4108.7970000000005</v>
      </c>
      <c r="G1757" s="12">
        <f>F1757*Main!$AB$4</f>
        <v>4108.7970000000005</v>
      </c>
      <c r="H1757" s="9"/>
    </row>
    <row r="1758" spans="1:9" s="5" customFormat="1">
      <c r="A1758" s="486">
        <v>9209573</v>
      </c>
      <c r="B1758" s="489" t="s">
        <v>4090</v>
      </c>
      <c r="C1758" s="7"/>
      <c r="D1758" s="7">
        <v>1</v>
      </c>
      <c r="E1758" s="8">
        <v>9385.9</v>
      </c>
      <c r="F1758" s="8">
        <f>E1758/100*$I$2*Main!$AB$2</f>
        <v>4223.6549999999997</v>
      </c>
      <c r="G1758" s="12">
        <f>F1758*Main!$AB$4</f>
        <v>4223.6549999999997</v>
      </c>
      <c r="H1758" s="9"/>
    </row>
    <row r="1759" spans="1:9" s="203" customFormat="1">
      <c r="A1759" s="486">
        <v>9209575</v>
      </c>
      <c r="B1759" s="489" t="s">
        <v>4091</v>
      </c>
      <c r="C1759" s="7" t="s">
        <v>2057</v>
      </c>
      <c r="D1759" s="7">
        <v>1</v>
      </c>
      <c r="E1759" s="8">
        <v>14304.78</v>
      </c>
      <c r="F1759" s="200">
        <f>E1759/100*$I$2*Main!$AB$2</f>
        <v>6437.1509999999998</v>
      </c>
      <c r="G1759" s="201">
        <f>F1759*Main!$AB$4</f>
        <v>6437.1509999999998</v>
      </c>
      <c r="H1759" s="202"/>
      <c r="I1759" s="5"/>
    </row>
    <row r="1760" spans="1:9" s="203" customFormat="1">
      <c r="A1760" s="486">
        <v>9213635</v>
      </c>
      <c r="B1760" s="489" t="s">
        <v>4092</v>
      </c>
      <c r="C1760" s="7" t="s">
        <v>2057</v>
      </c>
      <c r="D1760" s="7">
        <v>1</v>
      </c>
      <c r="E1760" s="8">
        <v>9550.52</v>
      </c>
      <c r="F1760" s="200">
        <f>E1760/100*$I$2*Main!$AB$2</f>
        <v>4297.7340000000004</v>
      </c>
      <c r="G1760" s="201">
        <f>F1760*Main!$AB$4</f>
        <v>4297.7340000000004</v>
      </c>
      <c r="H1760" s="202"/>
      <c r="I1760" s="5"/>
    </row>
    <row r="1761" spans="1:9" s="5" customFormat="1">
      <c r="A1761" s="486">
        <v>9213636</v>
      </c>
      <c r="B1761" s="489" t="s">
        <v>4093</v>
      </c>
      <c r="C1761" s="7" t="s">
        <v>2057</v>
      </c>
      <c r="D1761" s="7">
        <v>1</v>
      </c>
      <c r="E1761" s="8">
        <v>9817.4699999999993</v>
      </c>
      <c r="F1761" s="8">
        <f>E1761/100*$I$2*Main!$AB$2</f>
        <v>4417.8614999999991</v>
      </c>
      <c r="G1761" s="12">
        <f>F1761*Main!$AB$4</f>
        <v>4417.8614999999991</v>
      </c>
      <c r="H1761" s="9"/>
    </row>
    <row r="1762" spans="1:9" s="203" customFormat="1">
      <c r="A1762" s="486">
        <v>9213637</v>
      </c>
      <c r="B1762" s="489" t="s">
        <v>4094</v>
      </c>
      <c r="C1762" s="7" t="s">
        <v>2057</v>
      </c>
      <c r="D1762" s="7">
        <v>1</v>
      </c>
      <c r="E1762" s="8">
        <v>13411.74</v>
      </c>
      <c r="F1762" s="200">
        <f>E1762/100*$I$2*Main!$AB$2</f>
        <v>6035.2830000000004</v>
      </c>
      <c r="G1762" s="201">
        <f>F1762*Main!$AB$4</f>
        <v>6035.2830000000004</v>
      </c>
      <c r="H1762" s="202"/>
      <c r="I1762" s="5"/>
    </row>
    <row r="1763" spans="1:9" s="5" customFormat="1">
      <c r="A1763" s="486">
        <v>9135408</v>
      </c>
      <c r="B1763" s="489" t="s">
        <v>4095</v>
      </c>
      <c r="C1763" s="7"/>
      <c r="D1763" s="7">
        <v>1</v>
      </c>
      <c r="E1763" s="8">
        <v>650.04</v>
      </c>
      <c r="F1763" s="8">
        <f>E1763/100*$I$2*Main!$AB$2</f>
        <v>292.51799999999997</v>
      </c>
      <c r="G1763" s="12">
        <f>F1763*Main!$AB$4</f>
        <v>292.51799999999997</v>
      </c>
      <c r="H1763" s="9"/>
    </row>
    <row r="1764" spans="1:9" s="5" customFormat="1">
      <c r="A1764" s="486">
        <v>9207045</v>
      </c>
      <c r="B1764" s="489" t="s">
        <v>4096</v>
      </c>
      <c r="C1764" s="7"/>
      <c r="D1764" s="7">
        <v>1</v>
      </c>
      <c r="E1764" s="8">
        <v>2336.38</v>
      </c>
      <c r="F1764" s="8">
        <f>E1764/100*$I$2*Main!$AB$2</f>
        <v>1051.3710000000001</v>
      </c>
      <c r="G1764" s="12">
        <f>F1764*Main!$AB$4</f>
        <v>1051.3710000000001</v>
      </c>
      <c r="H1764" s="9"/>
    </row>
    <row r="1765" spans="1:9" s="203" customFormat="1">
      <c r="A1765" s="486">
        <v>9207046</v>
      </c>
      <c r="B1765" s="489" t="s">
        <v>4097</v>
      </c>
      <c r="C1765" s="7"/>
      <c r="D1765" s="7">
        <v>1</v>
      </c>
      <c r="E1765" s="8">
        <v>2336.38</v>
      </c>
      <c r="F1765" s="200">
        <f>E1765/100*$I$2*Main!$AB$2</f>
        <v>1051.3710000000001</v>
      </c>
      <c r="G1765" s="201">
        <f>F1765*Main!$AB$4</f>
        <v>1051.3710000000001</v>
      </c>
      <c r="H1765" s="202"/>
      <c r="I1765" s="5"/>
    </row>
    <row r="1766" spans="1:9" s="203" customFormat="1">
      <c r="A1766" s="486">
        <v>9207047</v>
      </c>
      <c r="B1766" s="489" t="s">
        <v>4098</v>
      </c>
      <c r="C1766" s="7"/>
      <c r="D1766" s="7">
        <v>1</v>
      </c>
      <c r="E1766" s="8">
        <v>2336.38</v>
      </c>
      <c r="F1766" s="200">
        <f>E1766/100*$I$2*Main!$AB$2</f>
        <v>1051.3710000000001</v>
      </c>
      <c r="G1766" s="201">
        <f>F1766*Main!$AB$4</f>
        <v>1051.3710000000001</v>
      </c>
      <c r="H1766" s="202"/>
      <c r="I1766" s="5"/>
    </row>
    <row r="1767" spans="1:9" s="203" customFormat="1">
      <c r="A1767" s="486">
        <v>9153387</v>
      </c>
      <c r="B1767" s="489" t="s">
        <v>4099</v>
      </c>
      <c r="C1767" s="7"/>
      <c r="D1767" s="7">
        <v>1</v>
      </c>
      <c r="E1767" s="8">
        <v>6931.68</v>
      </c>
      <c r="F1767" s="200">
        <f>E1767/100*$I$2*Main!$AB$2</f>
        <v>3119.2559999999999</v>
      </c>
      <c r="G1767" s="201">
        <f>F1767*Main!$AB$4</f>
        <v>3119.2559999999999</v>
      </c>
      <c r="H1767" s="202"/>
      <c r="I1767" s="5"/>
    </row>
    <row r="1768" spans="1:9" s="203" customFormat="1">
      <c r="A1768" s="486">
        <v>9153385</v>
      </c>
      <c r="B1768" s="489" t="s">
        <v>4100</v>
      </c>
      <c r="C1768" s="7"/>
      <c r="D1768" s="7">
        <v>1</v>
      </c>
      <c r="E1768" s="8">
        <v>6931.68</v>
      </c>
      <c r="F1768" s="200">
        <f>E1768/100*$I$2*Main!$AB$2</f>
        <v>3119.2559999999999</v>
      </c>
      <c r="G1768" s="201">
        <f>F1768*Main!$AB$4</f>
        <v>3119.2559999999999</v>
      </c>
      <c r="H1768" s="202"/>
      <c r="I1768" s="5"/>
    </row>
    <row r="1769" spans="1:9" s="5" customFormat="1">
      <c r="A1769" s="486">
        <v>9207259</v>
      </c>
      <c r="B1769" s="489" t="s">
        <v>4101</v>
      </c>
      <c r="C1769" s="7"/>
      <c r="D1769" s="7">
        <v>1</v>
      </c>
      <c r="E1769" s="8">
        <v>6931.68</v>
      </c>
      <c r="F1769" s="8">
        <f>E1769/100*$I$2*Main!$AB$2</f>
        <v>3119.2559999999999</v>
      </c>
      <c r="G1769" s="12">
        <f>F1769*Main!$AB$4</f>
        <v>3119.2559999999999</v>
      </c>
      <c r="H1769" s="9"/>
    </row>
    <row r="1770" spans="1:9" s="203" customFormat="1">
      <c r="A1770" s="486">
        <v>9153388</v>
      </c>
      <c r="B1770" s="489" t="s">
        <v>4102</v>
      </c>
      <c r="C1770" s="7"/>
      <c r="D1770" s="7">
        <v>1</v>
      </c>
      <c r="E1770" s="8">
        <v>3465.8700000000003</v>
      </c>
      <c r="F1770" s="200">
        <f>E1770/100*$I$2*Main!$AB$2</f>
        <v>1559.6415000000002</v>
      </c>
      <c r="G1770" s="201">
        <f>F1770*Main!$AB$4</f>
        <v>1559.6415000000002</v>
      </c>
      <c r="H1770" s="202"/>
      <c r="I1770" s="5"/>
    </row>
    <row r="1771" spans="1:9" s="203" customFormat="1">
      <c r="A1771" s="486">
        <v>9207260</v>
      </c>
      <c r="B1771" s="489" t="s">
        <v>4103</v>
      </c>
      <c r="C1771" s="7"/>
      <c r="D1771" s="7">
        <v>1</v>
      </c>
      <c r="E1771" s="8">
        <v>3465.8700000000003</v>
      </c>
      <c r="F1771" s="200">
        <f>E1771/100*$I$2*Main!$AB$2</f>
        <v>1559.6415000000002</v>
      </c>
      <c r="G1771" s="201">
        <f>F1771*Main!$AB$4</f>
        <v>1559.6415000000002</v>
      </c>
      <c r="H1771" s="202"/>
      <c r="I1771" s="5"/>
    </row>
    <row r="1772" spans="1:9" s="203" customFormat="1">
      <c r="A1772" s="486">
        <v>9256968</v>
      </c>
      <c r="B1772" s="489" t="s">
        <v>3880</v>
      </c>
      <c r="C1772" s="7"/>
      <c r="D1772" s="7">
        <v>1</v>
      </c>
      <c r="E1772" s="8">
        <v>3426.48</v>
      </c>
      <c r="F1772" s="200">
        <f>E1772/100*$I$2*Main!$AB$2</f>
        <v>1541.9159999999999</v>
      </c>
      <c r="G1772" s="201">
        <f>F1772*Main!$AB$4</f>
        <v>1541.9159999999999</v>
      </c>
      <c r="H1772" s="202"/>
      <c r="I1772" s="5"/>
    </row>
    <row r="1773" spans="1:9" s="203" customFormat="1">
      <c r="A1773" s="486">
        <v>9256969</v>
      </c>
      <c r="B1773" s="489" t="s">
        <v>3881</v>
      </c>
      <c r="C1773" s="7"/>
      <c r="D1773" s="7">
        <v>1</v>
      </c>
      <c r="E1773" s="8">
        <v>3426.48</v>
      </c>
      <c r="F1773" s="200">
        <f>E1773/100*$I$2*Main!$AB$2</f>
        <v>1541.9159999999999</v>
      </c>
      <c r="G1773" s="201">
        <f>F1773*Main!$AB$4</f>
        <v>1541.9159999999999</v>
      </c>
      <c r="H1773" s="202"/>
      <c r="I1773" s="5"/>
    </row>
    <row r="1774" spans="1:9" s="203" customFormat="1">
      <c r="A1774" s="486">
        <v>9256971</v>
      </c>
      <c r="B1774" s="489" t="s">
        <v>3882</v>
      </c>
      <c r="C1774" s="7"/>
      <c r="D1774" s="7">
        <v>1</v>
      </c>
      <c r="E1774" s="8">
        <v>3426.48</v>
      </c>
      <c r="F1774" s="200">
        <f>E1774/100*$I$2*Main!$AB$2</f>
        <v>1541.9159999999999</v>
      </c>
      <c r="G1774" s="201">
        <f>F1774*Main!$AB$4</f>
        <v>1541.9159999999999</v>
      </c>
      <c r="H1774" s="202"/>
      <c r="I1774" s="5"/>
    </row>
    <row r="1775" spans="1:9" s="203" customFormat="1">
      <c r="A1775" s="486">
        <v>9256999</v>
      </c>
      <c r="B1775" s="489" t="s">
        <v>3883</v>
      </c>
      <c r="C1775" s="7"/>
      <c r="D1775" s="7">
        <v>1</v>
      </c>
      <c r="E1775" s="8">
        <v>3426.48</v>
      </c>
      <c r="F1775" s="200">
        <f>E1775/100*$I$2*Main!$AB$2</f>
        <v>1541.9159999999999</v>
      </c>
      <c r="G1775" s="201">
        <f>F1775*Main!$AB$4</f>
        <v>1541.9159999999999</v>
      </c>
      <c r="H1775" s="202"/>
      <c r="I1775" s="5"/>
    </row>
    <row r="1776" spans="1:9" s="203" customFormat="1">
      <c r="A1776" s="486">
        <v>9257000</v>
      </c>
      <c r="B1776" s="489" t="s">
        <v>3884</v>
      </c>
      <c r="C1776" s="7"/>
      <c r="D1776" s="7">
        <v>1</v>
      </c>
      <c r="E1776" s="8">
        <v>3426.48</v>
      </c>
      <c r="F1776" s="200">
        <f>E1776/100*$I$2*Main!$AB$2</f>
        <v>1541.9159999999999</v>
      </c>
      <c r="G1776" s="201">
        <f>F1776*Main!$AB$4</f>
        <v>1541.9159999999999</v>
      </c>
      <c r="H1776" s="202"/>
      <c r="I1776" s="5"/>
    </row>
    <row r="1777" spans="1:9" s="5" customFormat="1">
      <c r="A1777" s="486">
        <v>9257002</v>
      </c>
      <c r="B1777" s="489" t="s">
        <v>3885</v>
      </c>
      <c r="C1777" s="7"/>
      <c r="D1777" s="7">
        <v>1</v>
      </c>
      <c r="E1777" s="8">
        <v>3426.48</v>
      </c>
      <c r="F1777" s="8">
        <f>E1777/100*$I$2*Main!$AB$2</f>
        <v>1541.9159999999999</v>
      </c>
      <c r="G1777" s="12">
        <f>F1777*Main!$AB$4</f>
        <v>1541.9159999999999</v>
      </c>
      <c r="H1777" s="9"/>
    </row>
    <row r="1778" spans="1:9" s="203" customFormat="1">
      <c r="A1778" s="486">
        <v>9257004</v>
      </c>
      <c r="B1778" s="489" t="s">
        <v>3886</v>
      </c>
      <c r="C1778" s="7"/>
      <c r="D1778" s="7">
        <v>1</v>
      </c>
      <c r="E1778" s="8">
        <v>3464.4900000000002</v>
      </c>
      <c r="F1778" s="200">
        <f>E1778/100*$I$2*Main!$AB$2</f>
        <v>1559.0205000000001</v>
      </c>
      <c r="G1778" s="201">
        <f>F1778*Main!$AB$4</f>
        <v>1559.0205000000001</v>
      </c>
      <c r="H1778" s="202"/>
      <c r="I1778" s="5"/>
    </row>
    <row r="1779" spans="1:9" s="203" customFormat="1">
      <c r="A1779" s="486">
        <v>9257006</v>
      </c>
      <c r="B1779" s="489" t="s">
        <v>3887</v>
      </c>
      <c r="C1779" s="7"/>
      <c r="D1779" s="7">
        <v>1</v>
      </c>
      <c r="E1779" s="8">
        <v>3502.19</v>
      </c>
      <c r="F1779" s="200">
        <f>E1779/100*$I$2*Main!$AB$2</f>
        <v>1575.9855</v>
      </c>
      <c r="G1779" s="201">
        <f>F1779*Main!$AB$4</f>
        <v>1575.9855</v>
      </c>
      <c r="H1779" s="202"/>
      <c r="I1779" s="5"/>
    </row>
    <row r="1780" spans="1:9" s="203" customFormat="1">
      <c r="A1780" s="486">
        <v>9257008</v>
      </c>
      <c r="B1780" s="489" t="s">
        <v>3888</v>
      </c>
      <c r="C1780" s="7"/>
      <c r="D1780" s="7">
        <v>1</v>
      </c>
      <c r="E1780" s="8">
        <v>3540.2000000000003</v>
      </c>
      <c r="F1780" s="200">
        <f>E1780/100*$I$2*Main!$AB$2</f>
        <v>1593.0900000000001</v>
      </c>
      <c r="G1780" s="201">
        <f>F1780*Main!$AB$4</f>
        <v>1593.0900000000001</v>
      </c>
      <c r="H1780" s="202"/>
      <c r="I1780" s="5"/>
    </row>
    <row r="1781" spans="1:9" s="5" customFormat="1">
      <c r="A1781" s="486">
        <v>9257010</v>
      </c>
      <c r="B1781" s="489" t="s">
        <v>3889</v>
      </c>
      <c r="C1781" s="7" t="s">
        <v>2057</v>
      </c>
      <c r="D1781" s="7">
        <v>1</v>
      </c>
      <c r="E1781" s="8">
        <v>3742.5800000000004</v>
      </c>
      <c r="F1781" s="8">
        <f>E1781/100*$I$2*Main!$AB$2</f>
        <v>1684.1610000000001</v>
      </c>
      <c r="G1781" s="12">
        <f>F1781*Main!$AB$4</f>
        <v>1684.1610000000001</v>
      </c>
      <c r="H1781" s="9"/>
    </row>
    <row r="1782" spans="1:9" s="5" customFormat="1">
      <c r="A1782" s="486">
        <v>9268681</v>
      </c>
      <c r="B1782" s="489" t="s">
        <v>3890</v>
      </c>
      <c r="C1782" s="7" t="s">
        <v>2057</v>
      </c>
      <c r="D1782" s="7">
        <v>1</v>
      </c>
      <c r="E1782" s="8">
        <v>3787.4100000000003</v>
      </c>
      <c r="F1782" s="8">
        <f>E1782/100*$I$2*Main!$AB$2</f>
        <v>1704.3345000000002</v>
      </c>
      <c r="G1782" s="12">
        <f>F1782*Main!$AB$4</f>
        <v>1704.3345000000002</v>
      </c>
      <c r="H1782" s="9"/>
    </row>
    <row r="1783" spans="1:9" s="5" customFormat="1">
      <c r="A1783" s="486">
        <v>9257034</v>
      </c>
      <c r="B1783" s="489" t="s">
        <v>3891</v>
      </c>
      <c r="C1783" s="7" t="s">
        <v>2057</v>
      </c>
      <c r="D1783" s="7">
        <v>1</v>
      </c>
      <c r="E1783" s="8">
        <v>4221.2700000000004</v>
      </c>
      <c r="F1783" s="8">
        <f>E1783/100*$I$2*Main!$AB$2</f>
        <v>1899.5715000000002</v>
      </c>
      <c r="G1783" s="12">
        <f>F1783*Main!$AB$4</f>
        <v>1899.5715000000002</v>
      </c>
      <c r="H1783" s="9"/>
    </row>
    <row r="1784" spans="1:9" s="5" customFormat="1">
      <c r="A1784" s="486">
        <v>9257036</v>
      </c>
      <c r="B1784" s="489" t="s">
        <v>3892</v>
      </c>
      <c r="C1784" s="7" t="s">
        <v>2057</v>
      </c>
      <c r="D1784" s="7">
        <v>1</v>
      </c>
      <c r="E1784" s="8">
        <v>4259.26</v>
      </c>
      <c r="F1784" s="8">
        <f>E1784/100*$I$2*Main!$AB$2</f>
        <v>1916.6670000000001</v>
      </c>
      <c r="G1784" s="12">
        <f>F1784*Main!$AB$4</f>
        <v>1916.6670000000001</v>
      </c>
      <c r="H1784" s="9"/>
    </row>
    <row r="1785" spans="1:9" s="5" customFormat="1">
      <c r="A1785" s="486">
        <v>9257038</v>
      </c>
      <c r="B1785" s="489" t="s">
        <v>3893</v>
      </c>
      <c r="C1785" s="7" t="s">
        <v>2057</v>
      </c>
      <c r="D1785" s="7">
        <v>1</v>
      </c>
      <c r="E1785" s="8">
        <v>4461.68</v>
      </c>
      <c r="F1785" s="8">
        <f>E1785/100*$I$2*Main!$AB$2</f>
        <v>2007.7560000000003</v>
      </c>
      <c r="G1785" s="12">
        <f>F1785*Main!$AB$4</f>
        <v>2007.7560000000003</v>
      </c>
      <c r="H1785" s="9"/>
    </row>
    <row r="1786" spans="1:9" s="5" customFormat="1">
      <c r="A1786" s="486">
        <v>9257040</v>
      </c>
      <c r="B1786" s="489" t="s">
        <v>3894</v>
      </c>
      <c r="C1786" s="7" t="s">
        <v>2057</v>
      </c>
      <c r="D1786" s="7">
        <v>1</v>
      </c>
      <c r="E1786" s="8">
        <v>4870.4800000000005</v>
      </c>
      <c r="F1786" s="8">
        <f>E1786/100*$I$2*Main!$AB$2</f>
        <v>2191.7160000000003</v>
      </c>
      <c r="G1786" s="12">
        <f>F1786*Main!$AB$4</f>
        <v>2191.7160000000003</v>
      </c>
      <c r="H1786" s="9"/>
    </row>
    <row r="1787" spans="1:9" s="5" customFormat="1">
      <c r="A1787" s="486">
        <v>9257041</v>
      </c>
      <c r="B1787" s="489" t="s">
        <v>3895</v>
      </c>
      <c r="C1787" s="7" t="s">
        <v>2057</v>
      </c>
      <c r="D1787" s="7">
        <v>1</v>
      </c>
      <c r="E1787" s="8">
        <v>5054.97</v>
      </c>
      <c r="F1787" s="8">
        <f>E1787/100*$I$2*Main!$AB$2</f>
        <v>2274.7365</v>
      </c>
      <c r="G1787" s="12">
        <f>F1787*Main!$AB$4</f>
        <v>2274.7365</v>
      </c>
      <c r="H1787" s="9"/>
    </row>
    <row r="1788" spans="1:9" s="5" customFormat="1">
      <c r="A1788" s="486">
        <v>9256959</v>
      </c>
      <c r="B1788" s="489" t="s">
        <v>3896</v>
      </c>
      <c r="C1788" s="7"/>
      <c r="D1788" s="7">
        <v>10</v>
      </c>
      <c r="E1788" s="8">
        <v>1705.06</v>
      </c>
      <c r="F1788" s="8">
        <f>E1788/100*$I$2*Main!$AB$2</f>
        <v>767.27699999999993</v>
      </c>
      <c r="G1788" s="12">
        <f>F1788*Main!$AB$4</f>
        <v>767.27699999999993</v>
      </c>
      <c r="H1788" s="9"/>
    </row>
    <row r="1789" spans="1:9" s="5" customFormat="1">
      <c r="A1789" s="486">
        <v>9256960</v>
      </c>
      <c r="B1789" s="489" t="s">
        <v>3897</v>
      </c>
      <c r="C1789" s="7"/>
      <c r="D1789" s="7">
        <v>10</v>
      </c>
      <c r="E1789" s="8">
        <v>1705.06</v>
      </c>
      <c r="F1789" s="8">
        <f>E1789/100*$I$2*Main!$AB$2</f>
        <v>767.27699999999993</v>
      </c>
      <c r="G1789" s="12">
        <f>F1789*Main!$AB$4</f>
        <v>767.27699999999993</v>
      </c>
      <c r="H1789" s="9"/>
    </row>
    <row r="1790" spans="1:9" s="5" customFormat="1">
      <c r="A1790" s="486">
        <v>9256961</v>
      </c>
      <c r="B1790" s="489" t="s">
        <v>3898</v>
      </c>
      <c r="C1790" s="7"/>
      <c r="D1790" s="7">
        <v>10</v>
      </c>
      <c r="E1790" s="8">
        <v>1705.06</v>
      </c>
      <c r="F1790" s="8">
        <f>E1790/100*$I$2*Main!$AB$2</f>
        <v>767.27699999999993</v>
      </c>
      <c r="G1790" s="12">
        <f>F1790*Main!$AB$4</f>
        <v>767.27699999999993</v>
      </c>
      <c r="H1790" s="9"/>
    </row>
    <row r="1791" spans="1:9" s="5" customFormat="1">
      <c r="A1791" s="486">
        <v>9256962</v>
      </c>
      <c r="B1791" s="489" t="s">
        <v>3899</v>
      </c>
      <c r="C1791" s="7"/>
      <c r="D1791" s="7">
        <v>10</v>
      </c>
      <c r="E1791" s="8">
        <v>1705.06</v>
      </c>
      <c r="F1791" s="8">
        <f>E1791/100*$I$2*Main!$AB$2</f>
        <v>767.27699999999993</v>
      </c>
      <c r="G1791" s="12">
        <f>F1791*Main!$AB$4</f>
        <v>767.27699999999993</v>
      </c>
      <c r="H1791" s="9"/>
    </row>
    <row r="1792" spans="1:9" s="5" customFormat="1">
      <c r="A1792" s="486">
        <v>9256965</v>
      </c>
      <c r="B1792" s="489" t="s">
        <v>3900</v>
      </c>
      <c r="C1792" s="7"/>
      <c r="D1792" s="7">
        <v>10</v>
      </c>
      <c r="E1792" s="8">
        <v>1705.06</v>
      </c>
      <c r="F1792" s="8">
        <f>E1792/100*$I$2*Main!$AB$2</f>
        <v>767.27699999999993</v>
      </c>
      <c r="G1792" s="12">
        <f>F1792*Main!$AB$4</f>
        <v>767.27699999999993</v>
      </c>
      <c r="H1792" s="9"/>
    </row>
    <row r="1793" spans="1:8" s="5" customFormat="1">
      <c r="A1793" s="486">
        <v>9256966</v>
      </c>
      <c r="B1793" s="489" t="s">
        <v>3901</v>
      </c>
      <c r="C1793" s="7"/>
      <c r="D1793" s="7">
        <v>10</v>
      </c>
      <c r="E1793" s="8">
        <v>1705.06</v>
      </c>
      <c r="F1793" s="8">
        <f>E1793/100*$I$2*Main!$AB$2</f>
        <v>767.27699999999993</v>
      </c>
      <c r="G1793" s="12">
        <f>F1793*Main!$AB$4</f>
        <v>767.27699999999993</v>
      </c>
      <c r="H1793" s="9"/>
    </row>
    <row r="1794" spans="1:8" s="5" customFormat="1">
      <c r="A1794" s="486">
        <v>9256974</v>
      </c>
      <c r="B1794" s="489" t="s">
        <v>3902</v>
      </c>
      <c r="C1794" s="7"/>
      <c r="D1794" s="7">
        <v>10</v>
      </c>
      <c r="E1794" s="8">
        <v>1705.06</v>
      </c>
      <c r="F1794" s="8">
        <f>E1794/100*$I$2*Main!$AB$2</f>
        <v>767.27699999999993</v>
      </c>
      <c r="G1794" s="12">
        <f>F1794*Main!$AB$4</f>
        <v>767.27699999999993</v>
      </c>
      <c r="H1794" s="9"/>
    </row>
    <row r="1795" spans="1:8" s="5" customFormat="1">
      <c r="A1795" s="486">
        <v>9256975</v>
      </c>
      <c r="B1795" s="489" t="s">
        <v>3903</v>
      </c>
      <c r="C1795" s="7"/>
      <c r="D1795" s="7">
        <v>10</v>
      </c>
      <c r="E1795" s="8">
        <v>1705.06</v>
      </c>
      <c r="F1795" s="8">
        <f>E1795/100*$I$2*Main!$AB$2</f>
        <v>767.27699999999993</v>
      </c>
      <c r="G1795" s="12">
        <f>F1795*Main!$AB$4</f>
        <v>767.27699999999993</v>
      </c>
      <c r="H1795" s="9"/>
    </row>
    <row r="1796" spans="1:8" s="5" customFormat="1">
      <c r="A1796" s="486">
        <v>9256976</v>
      </c>
      <c r="B1796" s="489" t="s">
        <v>3904</v>
      </c>
      <c r="C1796" s="7"/>
      <c r="D1796" s="7">
        <v>10</v>
      </c>
      <c r="E1796" s="8">
        <v>1705.06</v>
      </c>
      <c r="F1796" s="8">
        <f>E1796/100*$I$2*Main!$AB$2</f>
        <v>767.27699999999993</v>
      </c>
      <c r="G1796" s="12">
        <f>F1796*Main!$AB$4</f>
        <v>767.27699999999993</v>
      </c>
      <c r="H1796" s="9"/>
    </row>
    <row r="1797" spans="1:8" s="5" customFormat="1">
      <c r="A1797" s="486">
        <v>9256977</v>
      </c>
      <c r="B1797" s="489" t="s">
        <v>3905</v>
      </c>
      <c r="C1797" s="7"/>
      <c r="D1797" s="7">
        <v>10</v>
      </c>
      <c r="E1797" s="8">
        <v>1705.06</v>
      </c>
      <c r="F1797" s="8">
        <f>E1797/100*$I$2*Main!$AB$2</f>
        <v>767.27699999999993</v>
      </c>
      <c r="G1797" s="12">
        <f>F1797*Main!$AB$4</f>
        <v>767.27699999999993</v>
      </c>
      <c r="H1797" s="9"/>
    </row>
    <row r="1798" spans="1:8" s="5" customFormat="1">
      <c r="A1798" s="486">
        <v>9256980</v>
      </c>
      <c r="B1798" s="489" t="s">
        <v>3906</v>
      </c>
      <c r="C1798" s="7"/>
      <c r="D1798" s="7">
        <v>10</v>
      </c>
      <c r="E1798" s="8">
        <v>1705.06</v>
      </c>
      <c r="F1798" s="8">
        <f>E1798/100*$I$2*Main!$AB$2</f>
        <v>767.27699999999993</v>
      </c>
      <c r="G1798" s="12">
        <f>F1798*Main!$AB$4</f>
        <v>767.27699999999993</v>
      </c>
      <c r="H1798" s="9"/>
    </row>
    <row r="1799" spans="1:8" s="5" customFormat="1">
      <c r="A1799" s="486">
        <v>9256981</v>
      </c>
      <c r="B1799" s="489" t="s">
        <v>3907</v>
      </c>
      <c r="C1799" s="7"/>
      <c r="D1799" s="7">
        <v>10</v>
      </c>
      <c r="E1799" s="8">
        <v>1705.06</v>
      </c>
      <c r="F1799" s="8">
        <f>E1799/100*$I$2*Main!$AB$2</f>
        <v>767.27699999999993</v>
      </c>
      <c r="G1799" s="12">
        <f>F1799*Main!$AB$4</f>
        <v>767.27699999999993</v>
      </c>
      <c r="H1799" s="9"/>
    </row>
    <row r="1800" spans="1:8" s="5" customFormat="1">
      <c r="A1800" s="486">
        <v>9256984</v>
      </c>
      <c r="B1800" s="489" t="s">
        <v>3908</v>
      </c>
      <c r="C1800" s="7"/>
      <c r="D1800" s="7">
        <v>10</v>
      </c>
      <c r="E1800" s="8">
        <v>1726.83</v>
      </c>
      <c r="F1800" s="8">
        <f>E1800/100*$I$2*Main!$AB$2</f>
        <v>777.07349999999997</v>
      </c>
      <c r="G1800" s="12">
        <f>F1800*Main!$AB$4</f>
        <v>777.07349999999997</v>
      </c>
      <c r="H1800" s="9"/>
    </row>
    <row r="1801" spans="1:8" s="5" customFormat="1">
      <c r="A1801" s="486">
        <v>9256985</v>
      </c>
      <c r="B1801" s="489" t="s">
        <v>3909</v>
      </c>
      <c r="C1801" s="7"/>
      <c r="D1801" s="7">
        <v>10</v>
      </c>
      <c r="E1801" s="8">
        <v>1726.83</v>
      </c>
      <c r="F1801" s="8">
        <f>E1801/100*$I$2*Main!$AB$2</f>
        <v>777.07349999999997</v>
      </c>
      <c r="G1801" s="12">
        <f>F1801*Main!$AB$4</f>
        <v>777.07349999999997</v>
      </c>
      <c r="H1801" s="9"/>
    </row>
    <row r="1802" spans="1:8" s="5" customFormat="1">
      <c r="A1802" s="486">
        <v>9256988</v>
      </c>
      <c r="B1802" s="489" t="s">
        <v>3910</v>
      </c>
      <c r="C1802" s="7"/>
      <c r="D1802" s="7">
        <v>10</v>
      </c>
      <c r="E1802" s="8">
        <v>1748.43</v>
      </c>
      <c r="F1802" s="8">
        <f>E1802/100*$I$2*Main!$AB$2</f>
        <v>786.79349999999999</v>
      </c>
      <c r="G1802" s="12">
        <f>F1802*Main!$AB$4</f>
        <v>786.79349999999999</v>
      </c>
      <c r="H1802" s="9"/>
    </row>
    <row r="1803" spans="1:8" s="5" customFormat="1">
      <c r="A1803" s="486">
        <v>9256989</v>
      </c>
      <c r="B1803" s="489" t="s">
        <v>3911</v>
      </c>
      <c r="C1803" s="7"/>
      <c r="D1803" s="7">
        <v>10</v>
      </c>
      <c r="E1803" s="8">
        <v>1748.43</v>
      </c>
      <c r="F1803" s="8">
        <f>E1803/100*$I$2*Main!$AB$2</f>
        <v>786.79349999999999</v>
      </c>
      <c r="G1803" s="12">
        <f>F1803*Main!$AB$4</f>
        <v>786.79349999999999</v>
      </c>
      <c r="H1803" s="9"/>
    </row>
    <row r="1804" spans="1:8" s="5" customFormat="1">
      <c r="A1804" s="486">
        <v>9256992</v>
      </c>
      <c r="B1804" s="489" t="s">
        <v>3912</v>
      </c>
      <c r="C1804" s="7"/>
      <c r="D1804" s="7">
        <v>10</v>
      </c>
      <c r="E1804" s="8">
        <v>1770.2</v>
      </c>
      <c r="F1804" s="8">
        <f>E1804/100*$I$2*Main!$AB$2</f>
        <v>796.59</v>
      </c>
      <c r="G1804" s="12">
        <f>F1804*Main!$AB$4</f>
        <v>796.59</v>
      </c>
      <c r="H1804" s="9"/>
    </row>
    <row r="1805" spans="1:8" s="5" customFormat="1">
      <c r="A1805" s="486">
        <v>9256993</v>
      </c>
      <c r="B1805" s="489" t="s">
        <v>3913</v>
      </c>
      <c r="C1805" s="7"/>
      <c r="D1805" s="7">
        <v>10</v>
      </c>
      <c r="E1805" s="8">
        <v>1770.2</v>
      </c>
      <c r="F1805" s="8">
        <f>E1805/100*$I$2*Main!$AB$2</f>
        <v>796.59</v>
      </c>
      <c r="G1805" s="12">
        <f>F1805*Main!$AB$4</f>
        <v>796.59</v>
      </c>
      <c r="H1805" s="9"/>
    </row>
    <row r="1806" spans="1:8" s="5" customFormat="1">
      <c r="A1806" s="486">
        <v>9256996</v>
      </c>
      <c r="B1806" s="489" t="s">
        <v>3914</v>
      </c>
      <c r="C1806" s="7" t="s">
        <v>2057</v>
      </c>
      <c r="D1806" s="7">
        <v>10</v>
      </c>
      <c r="E1806" s="8">
        <v>1886.15</v>
      </c>
      <c r="F1806" s="8">
        <f>E1806/100*$I$2*Main!$AB$2</f>
        <v>848.76749999999993</v>
      </c>
      <c r="G1806" s="12">
        <f>F1806*Main!$AB$4</f>
        <v>848.76749999999993</v>
      </c>
      <c r="H1806" s="9"/>
    </row>
    <row r="1807" spans="1:8" s="5" customFormat="1">
      <c r="A1807" s="486">
        <v>9256997</v>
      </c>
      <c r="B1807" s="489" t="s">
        <v>3915</v>
      </c>
      <c r="C1807" s="7" t="s">
        <v>2057</v>
      </c>
      <c r="D1807" s="7">
        <v>10</v>
      </c>
      <c r="E1807" s="8">
        <v>1886.15</v>
      </c>
      <c r="F1807" s="8">
        <f>E1807/100*$I$2*Main!$AB$2</f>
        <v>848.76749999999993</v>
      </c>
      <c r="G1807" s="12">
        <f>F1807*Main!$AB$4</f>
        <v>848.76749999999993</v>
      </c>
      <c r="H1807" s="9"/>
    </row>
    <row r="1808" spans="1:8" s="5" customFormat="1">
      <c r="A1808" s="486">
        <v>9268679</v>
      </c>
      <c r="B1808" s="489" t="s">
        <v>3916</v>
      </c>
      <c r="C1808" s="7" t="s">
        <v>2057</v>
      </c>
      <c r="D1808" s="7">
        <v>10</v>
      </c>
      <c r="E1808" s="8">
        <v>1911.81</v>
      </c>
      <c r="F1808" s="8">
        <f>E1808/100*$I$2*Main!$AB$2</f>
        <v>860.31449999999995</v>
      </c>
      <c r="G1808" s="12">
        <f>F1808*Main!$AB$4</f>
        <v>860.31449999999995</v>
      </c>
      <c r="H1808" s="9"/>
    </row>
    <row r="1809" spans="1:9" s="5" customFormat="1">
      <c r="A1809" s="486">
        <v>9268680</v>
      </c>
      <c r="B1809" s="489" t="s">
        <v>3917</v>
      </c>
      <c r="C1809" s="7" t="s">
        <v>2057</v>
      </c>
      <c r="D1809" s="7">
        <v>10</v>
      </c>
      <c r="E1809" s="8">
        <v>1911.81</v>
      </c>
      <c r="F1809" s="8">
        <f>E1809/100*$I$2*Main!$AB$2</f>
        <v>860.31449999999995</v>
      </c>
      <c r="G1809" s="12">
        <f>F1809*Main!$AB$4</f>
        <v>860.31449999999995</v>
      </c>
      <c r="H1809" s="9"/>
    </row>
    <row r="1810" spans="1:9" s="5" customFormat="1">
      <c r="A1810" s="486">
        <v>9257013</v>
      </c>
      <c r="B1810" s="489" t="s">
        <v>3918</v>
      </c>
      <c r="C1810" s="7" t="s">
        <v>2057</v>
      </c>
      <c r="D1810" s="7">
        <v>10</v>
      </c>
      <c r="E1810" s="8">
        <v>2160.34</v>
      </c>
      <c r="F1810" s="8">
        <f>E1810/100*$I$2*Main!$AB$2</f>
        <v>972.15300000000002</v>
      </c>
      <c r="G1810" s="12">
        <f>F1810*Main!$AB$4</f>
        <v>972.15300000000002</v>
      </c>
      <c r="H1810" s="9"/>
    </row>
    <row r="1811" spans="1:9" s="5" customFormat="1">
      <c r="A1811" s="486">
        <v>9257014</v>
      </c>
      <c r="B1811" s="489" t="s">
        <v>3919</v>
      </c>
      <c r="C1811" s="7" t="s">
        <v>2057</v>
      </c>
      <c r="D1811" s="7">
        <v>10</v>
      </c>
      <c r="E1811" s="8">
        <v>2160.34</v>
      </c>
      <c r="F1811" s="8">
        <f>E1811/100*$I$2*Main!$AB$2</f>
        <v>972.15300000000002</v>
      </c>
      <c r="G1811" s="12">
        <f>F1811*Main!$AB$4</f>
        <v>972.15300000000002</v>
      </c>
      <c r="H1811" s="9"/>
    </row>
    <row r="1812" spans="1:9" s="5" customFormat="1">
      <c r="A1812" s="486">
        <v>9257017</v>
      </c>
      <c r="B1812" s="489" t="s">
        <v>3920</v>
      </c>
      <c r="C1812" s="7" t="s">
        <v>2057</v>
      </c>
      <c r="D1812" s="7">
        <v>10</v>
      </c>
      <c r="E1812" s="8">
        <v>2182.11</v>
      </c>
      <c r="F1812" s="8">
        <f>E1812/100*$I$2*Main!$AB$2</f>
        <v>981.94950000000006</v>
      </c>
      <c r="G1812" s="12">
        <f>F1812*Main!$AB$4</f>
        <v>981.94950000000006</v>
      </c>
      <c r="H1812" s="9"/>
    </row>
    <row r="1813" spans="1:9" s="5" customFormat="1">
      <c r="A1813" s="486">
        <v>9257018</v>
      </c>
      <c r="B1813" s="489" t="s">
        <v>3921</v>
      </c>
      <c r="C1813" s="7" t="s">
        <v>2057</v>
      </c>
      <c r="D1813" s="7">
        <v>10</v>
      </c>
      <c r="E1813" s="8">
        <v>2182.11</v>
      </c>
      <c r="F1813" s="8">
        <f>E1813/100*$I$2*Main!$AB$2</f>
        <v>981.94950000000006</v>
      </c>
      <c r="G1813" s="12">
        <f>F1813*Main!$AB$4</f>
        <v>981.94950000000006</v>
      </c>
      <c r="H1813" s="9"/>
    </row>
    <row r="1814" spans="1:9" s="5" customFormat="1">
      <c r="A1814" s="486">
        <v>9257021</v>
      </c>
      <c r="B1814" s="489" t="s">
        <v>3922</v>
      </c>
      <c r="C1814" s="7" t="s">
        <v>2057</v>
      </c>
      <c r="D1814" s="7">
        <v>10</v>
      </c>
      <c r="E1814" s="8">
        <v>2298.0500000000002</v>
      </c>
      <c r="F1814" s="8">
        <f>E1814/100*$I$2*Main!$AB$2</f>
        <v>1034.1225000000002</v>
      </c>
      <c r="G1814" s="12">
        <f>F1814*Main!$AB$4</f>
        <v>1034.1225000000002</v>
      </c>
      <c r="H1814" s="9"/>
    </row>
    <row r="1815" spans="1:9" s="203" customFormat="1">
      <c r="A1815" s="486">
        <v>9257022</v>
      </c>
      <c r="B1815" s="489" t="s">
        <v>3923</v>
      </c>
      <c r="C1815" s="7" t="s">
        <v>2057</v>
      </c>
      <c r="D1815" s="7">
        <v>10</v>
      </c>
      <c r="E1815" s="8">
        <v>2298.0500000000002</v>
      </c>
      <c r="F1815" s="200">
        <f>E1815/100*$I$2*Main!$AB$2</f>
        <v>1034.1225000000002</v>
      </c>
      <c r="G1815" s="201">
        <f>F1815*Main!$AB$4</f>
        <v>1034.1225000000002</v>
      </c>
      <c r="H1815" s="202"/>
      <c r="I1815" s="5"/>
    </row>
    <row r="1816" spans="1:9" s="5" customFormat="1">
      <c r="A1816" s="486">
        <v>9257025</v>
      </c>
      <c r="B1816" s="489" t="s">
        <v>3924</v>
      </c>
      <c r="C1816" s="7" t="s">
        <v>2057</v>
      </c>
      <c r="D1816" s="7">
        <v>10</v>
      </c>
      <c r="E1816" s="8">
        <v>2532.2600000000002</v>
      </c>
      <c r="F1816" s="8">
        <f>E1816/100*$I$2*Main!$AB$2</f>
        <v>1139.5170000000001</v>
      </c>
      <c r="G1816" s="12">
        <f>F1816*Main!$AB$4</f>
        <v>1139.5170000000001</v>
      </c>
      <c r="H1816" s="9"/>
    </row>
    <row r="1817" spans="1:9" s="5" customFormat="1">
      <c r="A1817" s="486">
        <v>9257026</v>
      </c>
      <c r="B1817" s="489" t="s">
        <v>3925</v>
      </c>
      <c r="C1817" s="7" t="s">
        <v>2057</v>
      </c>
      <c r="D1817" s="7">
        <v>10</v>
      </c>
      <c r="E1817" s="8">
        <v>2532.2600000000002</v>
      </c>
      <c r="F1817" s="8">
        <f>E1817/100*$I$2*Main!$AB$2</f>
        <v>1139.5170000000001</v>
      </c>
      <c r="G1817" s="12">
        <f>F1817*Main!$AB$4</f>
        <v>1139.5170000000001</v>
      </c>
      <c r="H1817" s="9"/>
    </row>
    <row r="1818" spans="1:9" s="5" customFormat="1">
      <c r="A1818" s="486">
        <v>9257027</v>
      </c>
      <c r="B1818" s="489" t="s">
        <v>3926</v>
      </c>
      <c r="C1818" s="7" t="s">
        <v>2057</v>
      </c>
      <c r="D1818" s="7">
        <v>5</v>
      </c>
      <c r="E1818" s="8">
        <v>2637.94</v>
      </c>
      <c r="F1818" s="8">
        <f>E1818/100*$I$2*Main!$AB$2</f>
        <v>1187.0730000000001</v>
      </c>
      <c r="G1818" s="12">
        <f>F1818*Main!$AB$4</f>
        <v>1187.0730000000001</v>
      </c>
      <c r="H1818" s="9"/>
    </row>
    <row r="1819" spans="1:9" s="5" customFormat="1">
      <c r="A1819" s="486">
        <v>9257028</v>
      </c>
      <c r="B1819" s="489" t="s">
        <v>3927</v>
      </c>
      <c r="C1819" s="7" t="s">
        <v>2057</v>
      </c>
      <c r="D1819" s="7">
        <v>5</v>
      </c>
      <c r="E1819" s="8">
        <v>2637.94</v>
      </c>
      <c r="F1819" s="8">
        <f>E1819/100*$I$2*Main!$AB$2</f>
        <v>1187.0730000000001</v>
      </c>
      <c r="G1819" s="12">
        <f>F1819*Main!$AB$4</f>
        <v>1187.0730000000001</v>
      </c>
      <c r="H1819" s="9"/>
    </row>
    <row r="1820" spans="1:9" s="5" customFormat="1">
      <c r="A1820" s="486">
        <v>9257263</v>
      </c>
      <c r="B1820" s="489" t="s">
        <v>3928</v>
      </c>
      <c r="C1820" s="7"/>
      <c r="D1820" s="7">
        <v>100</v>
      </c>
      <c r="E1820" s="8">
        <v>324.57</v>
      </c>
      <c r="F1820" s="8">
        <f>E1820/100*$I$2*Main!$AB$2</f>
        <v>146.0565</v>
      </c>
      <c r="G1820" s="12">
        <f>F1820*Main!$AB$4</f>
        <v>146.0565</v>
      </c>
      <c r="H1820" s="9"/>
    </row>
    <row r="1821" spans="1:9" s="5" customFormat="1">
      <c r="A1821" s="486">
        <v>9257264</v>
      </c>
      <c r="B1821" s="489" t="s">
        <v>3929</v>
      </c>
      <c r="C1821" s="7"/>
      <c r="D1821" s="7">
        <v>100</v>
      </c>
      <c r="E1821" s="8">
        <v>324.57</v>
      </c>
      <c r="F1821" s="8">
        <f>E1821/100*$I$2*Main!$AB$2</f>
        <v>146.0565</v>
      </c>
      <c r="G1821" s="12">
        <f>F1821*Main!$AB$4</f>
        <v>146.0565</v>
      </c>
      <c r="H1821" s="9"/>
    </row>
    <row r="1822" spans="1:9" s="5" customFormat="1">
      <c r="A1822" s="486">
        <v>9257890</v>
      </c>
      <c r="B1822" s="489" t="s">
        <v>3930</v>
      </c>
      <c r="C1822" s="7"/>
      <c r="D1822" s="7">
        <v>1</v>
      </c>
      <c r="E1822" s="8">
        <v>3726.1600000000003</v>
      </c>
      <c r="F1822" s="8">
        <f>E1822/100*$I$2*Main!$AB$2</f>
        <v>1676.7720000000002</v>
      </c>
      <c r="G1822" s="12">
        <f>F1822*Main!$AB$4</f>
        <v>1676.7720000000002</v>
      </c>
      <c r="H1822" s="9"/>
    </row>
    <row r="1823" spans="1:9" s="203" customFormat="1">
      <c r="A1823" s="486">
        <v>9257891</v>
      </c>
      <c r="B1823" s="489" t="s">
        <v>3931</v>
      </c>
      <c r="C1823" s="7"/>
      <c r="D1823" s="7">
        <v>1</v>
      </c>
      <c r="E1823" s="8">
        <v>3726.1600000000003</v>
      </c>
      <c r="F1823" s="200">
        <f>E1823/100*$I$2*Main!$AB$2</f>
        <v>1676.7720000000002</v>
      </c>
      <c r="G1823" s="201">
        <f>F1823*Main!$AB$4</f>
        <v>1676.7720000000002</v>
      </c>
      <c r="H1823" s="202"/>
      <c r="I1823" s="5"/>
    </row>
    <row r="1824" spans="1:9" s="5" customFormat="1">
      <c r="A1824" s="486">
        <v>9257892</v>
      </c>
      <c r="B1824" s="489" t="s">
        <v>3932</v>
      </c>
      <c r="C1824" s="7"/>
      <c r="D1824" s="7">
        <v>1</v>
      </c>
      <c r="E1824" s="8">
        <v>3726.1600000000003</v>
      </c>
      <c r="F1824" s="8">
        <f>E1824/100*$I$2*Main!$AB$2</f>
        <v>1676.7720000000002</v>
      </c>
      <c r="G1824" s="12">
        <f>F1824*Main!$AB$4</f>
        <v>1676.7720000000002</v>
      </c>
      <c r="H1824" s="9"/>
    </row>
    <row r="1825" spans="1:9" s="5" customFormat="1">
      <c r="A1825" s="486">
        <v>9257893</v>
      </c>
      <c r="B1825" s="489" t="s">
        <v>3933</v>
      </c>
      <c r="C1825" s="7" t="s">
        <v>2057</v>
      </c>
      <c r="D1825" s="7">
        <v>1</v>
      </c>
      <c r="E1825" s="8">
        <v>3726.1600000000003</v>
      </c>
      <c r="F1825" s="8">
        <f>E1825/100*$I$2*Main!$AB$2</f>
        <v>1676.7720000000002</v>
      </c>
      <c r="G1825" s="12">
        <f>F1825*Main!$AB$4</f>
        <v>1676.7720000000002</v>
      </c>
      <c r="H1825" s="9"/>
    </row>
    <row r="1826" spans="1:9" s="5" customFormat="1">
      <c r="A1826" s="486">
        <v>9256953</v>
      </c>
      <c r="B1826" s="489" t="s">
        <v>4553</v>
      </c>
      <c r="C1826" s="7"/>
      <c r="D1826" s="7">
        <v>1</v>
      </c>
      <c r="E1826" s="8">
        <v>3280.4900000000002</v>
      </c>
      <c r="F1826" s="8">
        <f>E1826/100*$I$2*Main!$AB$2</f>
        <v>1476.2205000000001</v>
      </c>
      <c r="G1826" s="12">
        <f>F1826*Main!$AB$4</f>
        <v>1476.2205000000001</v>
      </c>
      <c r="H1826" s="9"/>
    </row>
    <row r="1827" spans="1:9" s="5" customFormat="1">
      <c r="A1827" s="486">
        <v>9256954</v>
      </c>
      <c r="B1827" s="489" t="s">
        <v>4554</v>
      </c>
      <c r="C1827" s="7"/>
      <c r="D1827" s="7">
        <v>1</v>
      </c>
      <c r="E1827" s="8">
        <v>3286.32</v>
      </c>
      <c r="F1827" s="8">
        <f>E1827/100*$I$2*Main!$AB$2</f>
        <v>1478.8440000000001</v>
      </c>
      <c r="G1827" s="12">
        <f>F1827*Main!$AB$4</f>
        <v>1478.8440000000001</v>
      </c>
      <c r="H1827" s="9"/>
    </row>
    <row r="1828" spans="1:9" s="5" customFormat="1">
      <c r="A1828" s="486">
        <v>9256956</v>
      </c>
      <c r="B1828" s="489" t="s">
        <v>4555</v>
      </c>
      <c r="C1828" s="7"/>
      <c r="D1828" s="7">
        <v>1</v>
      </c>
      <c r="E1828" s="8">
        <v>3345.6200000000003</v>
      </c>
      <c r="F1828" s="8">
        <f>E1828/100*$I$2*Main!$AB$2</f>
        <v>1505.5290000000002</v>
      </c>
      <c r="G1828" s="12">
        <f>F1828*Main!$AB$4</f>
        <v>1505.5290000000002</v>
      </c>
      <c r="H1828" s="9"/>
    </row>
    <row r="1829" spans="1:9" s="5" customFormat="1">
      <c r="A1829" s="486">
        <v>9256883</v>
      </c>
      <c r="B1829" s="489" t="s">
        <v>4556</v>
      </c>
      <c r="C1829" s="7"/>
      <c r="D1829" s="7">
        <v>1</v>
      </c>
      <c r="E1829" s="8">
        <v>2954.25</v>
      </c>
      <c r="F1829" s="8">
        <f>E1829/100*$I$2*Main!$AB$2</f>
        <v>1329.4124999999999</v>
      </c>
      <c r="G1829" s="12">
        <f>F1829*Main!$AB$4</f>
        <v>1329.4124999999999</v>
      </c>
      <c r="H1829" s="9"/>
    </row>
    <row r="1830" spans="1:9" s="5" customFormat="1">
      <c r="A1830" s="486">
        <v>9256884</v>
      </c>
      <c r="B1830" s="489" t="s">
        <v>4557</v>
      </c>
      <c r="C1830" s="7"/>
      <c r="D1830" s="7">
        <v>1</v>
      </c>
      <c r="E1830" s="8">
        <v>2930.52</v>
      </c>
      <c r="F1830" s="8">
        <f>E1830/100*$I$2*Main!$AB$2</f>
        <v>1318.7339999999999</v>
      </c>
      <c r="G1830" s="12">
        <f>F1830*Main!$AB$4</f>
        <v>1318.7339999999999</v>
      </c>
      <c r="H1830" s="9"/>
    </row>
    <row r="1831" spans="1:9" s="5" customFormat="1">
      <c r="A1831" s="486">
        <v>9256886</v>
      </c>
      <c r="B1831" s="489" t="s">
        <v>4558</v>
      </c>
      <c r="C1831" s="7"/>
      <c r="D1831" s="7">
        <v>1</v>
      </c>
      <c r="E1831" s="8">
        <v>2989.84</v>
      </c>
      <c r="F1831" s="8">
        <f>E1831/100*$I$2*Main!$AB$2</f>
        <v>1345.4280000000001</v>
      </c>
      <c r="G1831" s="12">
        <f>F1831*Main!$AB$4</f>
        <v>1345.4280000000001</v>
      </c>
      <c r="H1831" s="9"/>
    </row>
    <row r="1832" spans="1:9" s="5" customFormat="1">
      <c r="A1832" s="486">
        <v>9256888</v>
      </c>
      <c r="B1832" s="489" t="s">
        <v>4559</v>
      </c>
      <c r="C1832" s="7"/>
      <c r="D1832" s="7">
        <v>1</v>
      </c>
      <c r="E1832" s="8">
        <v>3049.13</v>
      </c>
      <c r="F1832" s="8">
        <f>E1832/100*$I$2*Main!$AB$2</f>
        <v>1372.1085</v>
      </c>
      <c r="G1832" s="12">
        <f>F1832*Main!$AB$4</f>
        <v>1372.1085</v>
      </c>
      <c r="H1832" s="9"/>
    </row>
    <row r="1833" spans="1:9" s="5" customFormat="1">
      <c r="A1833" s="486">
        <v>9256890</v>
      </c>
      <c r="B1833" s="489" t="s">
        <v>4560</v>
      </c>
      <c r="C1833" s="7"/>
      <c r="D1833" s="7">
        <v>1</v>
      </c>
      <c r="E1833" s="8">
        <v>3108.42</v>
      </c>
      <c r="F1833" s="8">
        <f>E1833/100*$I$2*Main!$AB$2</f>
        <v>1398.789</v>
      </c>
      <c r="G1833" s="12">
        <f>F1833*Main!$AB$4</f>
        <v>1398.789</v>
      </c>
      <c r="H1833" s="9"/>
    </row>
    <row r="1834" spans="1:9" s="5" customFormat="1">
      <c r="A1834" s="486">
        <v>9256892</v>
      </c>
      <c r="B1834" s="489" t="s">
        <v>4561</v>
      </c>
      <c r="C1834" s="7"/>
      <c r="D1834" s="7">
        <v>1</v>
      </c>
      <c r="E1834" s="8">
        <v>3167.7200000000003</v>
      </c>
      <c r="F1834" s="8">
        <f>E1834/100*$I$2*Main!$AB$2</f>
        <v>1425.4740000000002</v>
      </c>
      <c r="G1834" s="12">
        <f>F1834*Main!$AB$4</f>
        <v>1425.4740000000002</v>
      </c>
      <c r="H1834" s="9"/>
    </row>
    <row r="1835" spans="1:9" s="5" customFormat="1">
      <c r="A1835" s="486">
        <v>9256894</v>
      </c>
      <c r="B1835" s="489" t="s">
        <v>4562</v>
      </c>
      <c r="C1835" s="7" t="s">
        <v>2057</v>
      </c>
      <c r="D1835" s="7">
        <v>1</v>
      </c>
      <c r="E1835" s="8">
        <v>3274.46</v>
      </c>
      <c r="F1835" s="8">
        <f>E1835/100*$I$2*Main!$AB$2</f>
        <v>1473.5069999999998</v>
      </c>
      <c r="G1835" s="12">
        <f>F1835*Main!$AB$4</f>
        <v>1473.5069999999998</v>
      </c>
      <c r="H1835" s="9"/>
    </row>
    <row r="1836" spans="1:9" s="203" customFormat="1">
      <c r="A1836" s="486">
        <v>9256896</v>
      </c>
      <c r="B1836" s="489" t="s">
        <v>4563</v>
      </c>
      <c r="C1836" s="7" t="s">
        <v>2057</v>
      </c>
      <c r="D1836" s="7">
        <v>1</v>
      </c>
      <c r="E1836" s="8">
        <v>3333.75</v>
      </c>
      <c r="F1836" s="200">
        <f>E1836/100*$I$2*Main!$AB$2</f>
        <v>1500.1875</v>
      </c>
      <c r="G1836" s="201">
        <f>F1836*Main!$AB$4</f>
        <v>1500.1875</v>
      </c>
      <c r="H1836" s="202"/>
      <c r="I1836" s="5"/>
    </row>
    <row r="1837" spans="1:9" s="203" customFormat="1">
      <c r="A1837" s="486">
        <v>9256944</v>
      </c>
      <c r="B1837" s="489" t="s">
        <v>3934</v>
      </c>
      <c r="C1837" s="7"/>
      <c r="D1837" s="7">
        <v>20</v>
      </c>
      <c r="E1837" s="8">
        <v>1470.95</v>
      </c>
      <c r="F1837" s="200">
        <f>E1837/100*$I$2*Main!$AB$2</f>
        <v>661.92750000000001</v>
      </c>
      <c r="G1837" s="201">
        <f>F1837*Main!$AB$4</f>
        <v>661.92750000000001</v>
      </c>
      <c r="H1837" s="202"/>
      <c r="I1837" s="5"/>
    </row>
    <row r="1838" spans="1:9" s="203" customFormat="1">
      <c r="A1838" s="486">
        <v>9256945</v>
      </c>
      <c r="B1838" s="489" t="s">
        <v>3935</v>
      </c>
      <c r="C1838" s="7"/>
      <c r="D1838" s="7">
        <v>20</v>
      </c>
      <c r="E1838" s="8">
        <v>1470.95</v>
      </c>
      <c r="F1838" s="200">
        <f>E1838/100*$I$2*Main!$AB$2</f>
        <v>661.92750000000001</v>
      </c>
      <c r="G1838" s="201">
        <f>F1838*Main!$AB$4</f>
        <v>661.92750000000001</v>
      </c>
      <c r="H1838" s="202"/>
      <c r="I1838" s="5"/>
    </row>
    <row r="1839" spans="1:9" s="203" customFormat="1">
      <c r="A1839" s="486">
        <v>9256946</v>
      </c>
      <c r="B1839" s="489" t="s">
        <v>3936</v>
      </c>
      <c r="C1839" s="7"/>
      <c r="D1839" s="7">
        <v>20</v>
      </c>
      <c r="E1839" s="8">
        <v>1458.36</v>
      </c>
      <c r="F1839" s="200">
        <f>E1839/100*$I$2*Main!$AB$2</f>
        <v>656.26199999999994</v>
      </c>
      <c r="G1839" s="201">
        <f>F1839*Main!$AB$4</f>
        <v>656.26199999999994</v>
      </c>
      <c r="H1839" s="202"/>
      <c r="I1839" s="5"/>
    </row>
    <row r="1840" spans="1:9" s="5" customFormat="1">
      <c r="A1840" s="486">
        <v>9256947</v>
      </c>
      <c r="B1840" s="489" t="s">
        <v>3937</v>
      </c>
      <c r="C1840" s="7"/>
      <c r="D1840" s="7">
        <v>20</v>
      </c>
      <c r="E1840" s="8">
        <v>1458.36</v>
      </c>
      <c r="F1840" s="8">
        <f>E1840/100*$I$2*Main!$AB$2</f>
        <v>656.26199999999994</v>
      </c>
      <c r="G1840" s="12">
        <f>F1840*Main!$AB$4</f>
        <v>656.26199999999994</v>
      </c>
      <c r="H1840" s="9"/>
    </row>
    <row r="1841" spans="1:8" s="5" customFormat="1">
      <c r="A1841" s="486">
        <v>9256950</v>
      </c>
      <c r="B1841" s="489" t="s">
        <v>3938</v>
      </c>
      <c r="C1841" s="7"/>
      <c r="D1841" s="7">
        <v>20</v>
      </c>
      <c r="E1841" s="8">
        <v>1489.89</v>
      </c>
      <c r="F1841" s="8">
        <f>E1841/100*$I$2*Main!$AB$2</f>
        <v>670.45050000000003</v>
      </c>
      <c r="G1841" s="12">
        <f>F1841*Main!$AB$4</f>
        <v>670.45050000000003</v>
      </c>
      <c r="H1841" s="9"/>
    </row>
    <row r="1842" spans="1:8" s="5" customFormat="1">
      <c r="A1842" s="486">
        <v>9256951</v>
      </c>
      <c r="B1842" s="489" t="s">
        <v>3939</v>
      </c>
      <c r="C1842" s="7"/>
      <c r="D1842" s="7">
        <v>20</v>
      </c>
      <c r="E1842" s="8">
        <v>1489.89</v>
      </c>
      <c r="F1842" s="8">
        <f>E1842/100*$I$2*Main!$AB$2</f>
        <v>670.45050000000003</v>
      </c>
      <c r="G1842" s="12">
        <f>F1842*Main!$AB$4</f>
        <v>670.45050000000003</v>
      </c>
      <c r="H1842" s="9"/>
    </row>
    <row r="1843" spans="1:8" s="5" customFormat="1">
      <c r="A1843" s="486">
        <v>9256854</v>
      </c>
      <c r="B1843" s="489" t="s">
        <v>3940</v>
      </c>
      <c r="C1843" s="7"/>
      <c r="D1843" s="7">
        <v>20</v>
      </c>
      <c r="E1843" s="8">
        <v>1470.95</v>
      </c>
      <c r="F1843" s="8">
        <f>E1843/100*$I$2*Main!$AB$2</f>
        <v>661.92750000000001</v>
      </c>
      <c r="G1843" s="12">
        <f>F1843*Main!$AB$4</f>
        <v>661.92750000000001</v>
      </c>
      <c r="H1843" s="9"/>
    </row>
    <row r="1844" spans="1:8" s="5" customFormat="1">
      <c r="A1844" s="486">
        <v>9256855</v>
      </c>
      <c r="B1844" s="489" t="s">
        <v>3941</v>
      </c>
      <c r="C1844" s="7"/>
      <c r="D1844" s="7">
        <v>20</v>
      </c>
      <c r="E1844" s="8">
        <v>1470.95</v>
      </c>
      <c r="F1844" s="8">
        <f>E1844/100*$I$2*Main!$AB$2</f>
        <v>661.92750000000001</v>
      </c>
      <c r="G1844" s="12">
        <f>F1844*Main!$AB$4</f>
        <v>661.92750000000001</v>
      </c>
      <c r="H1844" s="9"/>
    </row>
    <row r="1845" spans="1:8" s="5" customFormat="1">
      <c r="A1845" s="486">
        <v>9256856</v>
      </c>
      <c r="B1845" s="489" t="s">
        <v>3942</v>
      </c>
      <c r="C1845" s="7"/>
      <c r="D1845" s="7">
        <v>20</v>
      </c>
      <c r="E1845" s="8">
        <v>1458.36</v>
      </c>
      <c r="F1845" s="8">
        <f>E1845/100*$I$2*Main!$AB$2</f>
        <v>656.26199999999994</v>
      </c>
      <c r="G1845" s="12">
        <f>F1845*Main!$AB$4</f>
        <v>656.26199999999994</v>
      </c>
      <c r="H1845" s="9"/>
    </row>
    <row r="1846" spans="1:8" s="5" customFormat="1">
      <c r="A1846" s="486">
        <v>9256857</v>
      </c>
      <c r="B1846" s="489" t="s">
        <v>3943</v>
      </c>
      <c r="C1846" s="7"/>
      <c r="D1846" s="7">
        <v>20</v>
      </c>
      <c r="E1846" s="8">
        <v>1458.36</v>
      </c>
      <c r="F1846" s="8">
        <f>E1846/100*$I$2*Main!$AB$2</f>
        <v>656.26199999999994</v>
      </c>
      <c r="G1846" s="12">
        <f>F1846*Main!$AB$4</f>
        <v>656.26199999999994</v>
      </c>
      <c r="H1846" s="9"/>
    </row>
    <row r="1847" spans="1:8" s="5" customFormat="1">
      <c r="A1847" s="486">
        <v>9256860</v>
      </c>
      <c r="B1847" s="489" t="s">
        <v>3944</v>
      </c>
      <c r="C1847" s="7"/>
      <c r="D1847" s="7">
        <v>20</v>
      </c>
      <c r="E1847" s="8">
        <v>1489.89</v>
      </c>
      <c r="F1847" s="8">
        <f>E1847/100*$I$2*Main!$AB$2</f>
        <v>670.45050000000003</v>
      </c>
      <c r="G1847" s="12">
        <f>F1847*Main!$AB$4</f>
        <v>670.45050000000003</v>
      </c>
      <c r="H1847" s="9"/>
    </row>
    <row r="1848" spans="1:8" s="5" customFormat="1">
      <c r="A1848" s="486">
        <v>9256861</v>
      </c>
      <c r="B1848" s="489" t="s">
        <v>3945</v>
      </c>
      <c r="C1848" s="7"/>
      <c r="D1848" s="7">
        <v>20</v>
      </c>
      <c r="E1848" s="8">
        <v>1489.89</v>
      </c>
      <c r="F1848" s="8">
        <f>E1848/100*$I$2*Main!$AB$2</f>
        <v>670.45050000000003</v>
      </c>
      <c r="G1848" s="12">
        <f>F1848*Main!$AB$4</f>
        <v>670.45050000000003</v>
      </c>
      <c r="H1848" s="9"/>
    </row>
    <row r="1849" spans="1:8" s="5" customFormat="1">
      <c r="A1849" s="486">
        <v>9256864</v>
      </c>
      <c r="B1849" s="489" t="s">
        <v>3946</v>
      </c>
      <c r="C1849" s="7"/>
      <c r="D1849" s="7">
        <v>20</v>
      </c>
      <c r="E1849" s="8">
        <v>1521.44</v>
      </c>
      <c r="F1849" s="8">
        <f>E1849/100*$I$2*Main!$AB$2</f>
        <v>684.64800000000002</v>
      </c>
      <c r="G1849" s="12">
        <f>F1849*Main!$AB$4</f>
        <v>684.64800000000002</v>
      </c>
      <c r="H1849" s="9"/>
    </row>
    <row r="1850" spans="1:8" s="5" customFormat="1">
      <c r="A1850" s="486">
        <v>9256865</v>
      </c>
      <c r="B1850" s="489" t="s">
        <v>3947</v>
      </c>
      <c r="C1850" s="7"/>
      <c r="D1850" s="7">
        <v>20</v>
      </c>
      <c r="E1850" s="8">
        <v>1521.44</v>
      </c>
      <c r="F1850" s="8">
        <f>E1850/100*$I$2*Main!$AB$2</f>
        <v>684.64800000000002</v>
      </c>
      <c r="G1850" s="12">
        <f>F1850*Main!$AB$4</f>
        <v>684.64800000000002</v>
      </c>
      <c r="H1850" s="9"/>
    </row>
    <row r="1851" spans="1:8" s="5" customFormat="1">
      <c r="A1851" s="486">
        <v>9256868</v>
      </c>
      <c r="B1851" s="489" t="s">
        <v>3948</v>
      </c>
      <c r="C1851" s="7"/>
      <c r="D1851" s="7">
        <v>20</v>
      </c>
      <c r="E1851" s="8">
        <v>1552.97</v>
      </c>
      <c r="F1851" s="8">
        <f>E1851/100*$I$2*Main!$AB$2</f>
        <v>698.8365</v>
      </c>
      <c r="G1851" s="12">
        <f>F1851*Main!$AB$4</f>
        <v>698.8365</v>
      </c>
      <c r="H1851" s="9"/>
    </row>
    <row r="1852" spans="1:8" s="5" customFormat="1">
      <c r="A1852" s="486">
        <v>9256869</v>
      </c>
      <c r="B1852" s="489" t="s">
        <v>3949</v>
      </c>
      <c r="C1852" s="7"/>
      <c r="D1852" s="7">
        <v>20</v>
      </c>
      <c r="E1852" s="8">
        <v>1552.97</v>
      </c>
      <c r="F1852" s="8">
        <f>E1852/100*$I$2*Main!$AB$2</f>
        <v>698.8365</v>
      </c>
      <c r="G1852" s="12">
        <f>F1852*Main!$AB$4</f>
        <v>698.8365</v>
      </c>
      <c r="H1852" s="9"/>
    </row>
    <row r="1853" spans="1:8" s="5" customFormat="1">
      <c r="A1853" s="486">
        <v>9256872</v>
      </c>
      <c r="B1853" s="489" t="s">
        <v>3950</v>
      </c>
      <c r="C1853" s="7"/>
      <c r="D1853" s="7">
        <v>20</v>
      </c>
      <c r="E1853" s="8">
        <v>1584.56</v>
      </c>
      <c r="F1853" s="8">
        <f>E1853/100*$I$2*Main!$AB$2</f>
        <v>713.05200000000002</v>
      </c>
      <c r="G1853" s="12">
        <f>F1853*Main!$AB$4</f>
        <v>713.05200000000002</v>
      </c>
      <c r="H1853" s="9"/>
    </row>
    <row r="1854" spans="1:8" s="5" customFormat="1">
      <c r="A1854" s="486">
        <v>9256873</v>
      </c>
      <c r="B1854" s="489" t="s">
        <v>3951</v>
      </c>
      <c r="C1854" s="7"/>
      <c r="D1854" s="7">
        <v>20</v>
      </c>
      <c r="E1854" s="8">
        <v>1584.56</v>
      </c>
      <c r="F1854" s="8">
        <f>E1854/100*$I$2*Main!$AB$2</f>
        <v>713.05200000000002</v>
      </c>
      <c r="G1854" s="12">
        <f>F1854*Main!$AB$4</f>
        <v>713.05200000000002</v>
      </c>
      <c r="H1854" s="9"/>
    </row>
    <row r="1855" spans="1:8" s="5" customFormat="1">
      <c r="A1855" s="486">
        <v>9256876</v>
      </c>
      <c r="B1855" s="489" t="s">
        <v>3952</v>
      </c>
      <c r="C1855" s="7" t="s">
        <v>2057</v>
      </c>
      <c r="D1855" s="7">
        <v>20</v>
      </c>
      <c r="E1855" s="8">
        <v>1641.33</v>
      </c>
      <c r="F1855" s="8">
        <f>E1855/100*$I$2*Main!$AB$2</f>
        <v>738.59849999999994</v>
      </c>
      <c r="G1855" s="12">
        <f>F1855*Main!$AB$4</f>
        <v>738.59849999999994</v>
      </c>
      <c r="H1855" s="9"/>
    </row>
    <row r="1856" spans="1:8" s="5" customFormat="1">
      <c r="A1856" s="486">
        <v>9256877</v>
      </c>
      <c r="B1856" s="489" t="s">
        <v>3953</v>
      </c>
      <c r="C1856" s="7" t="s">
        <v>2057</v>
      </c>
      <c r="D1856" s="7">
        <v>20</v>
      </c>
      <c r="E1856" s="8">
        <v>1641.33</v>
      </c>
      <c r="F1856" s="8">
        <f>E1856/100*$I$2*Main!$AB$2</f>
        <v>738.59849999999994</v>
      </c>
      <c r="G1856" s="12">
        <f>F1856*Main!$AB$4</f>
        <v>738.59849999999994</v>
      </c>
      <c r="H1856" s="9"/>
    </row>
    <row r="1857" spans="1:9" s="5" customFormat="1">
      <c r="A1857" s="486">
        <v>9256880</v>
      </c>
      <c r="B1857" s="489" t="s">
        <v>3954</v>
      </c>
      <c r="C1857" s="7" t="s">
        <v>2057</v>
      </c>
      <c r="D1857" s="7">
        <v>20</v>
      </c>
      <c r="E1857" s="8">
        <v>1672.8799999999999</v>
      </c>
      <c r="F1857" s="8">
        <f>E1857/100*$I$2*Main!$AB$2</f>
        <v>752.79599999999994</v>
      </c>
      <c r="G1857" s="12">
        <f>F1857*Main!$AB$4</f>
        <v>752.79599999999994</v>
      </c>
      <c r="H1857" s="9"/>
    </row>
    <row r="1858" spans="1:9" s="5" customFormat="1">
      <c r="A1858" s="486">
        <v>9256881</v>
      </c>
      <c r="B1858" s="489" t="s">
        <v>3955</v>
      </c>
      <c r="C1858" s="7" t="s">
        <v>2057</v>
      </c>
      <c r="D1858" s="7">
        <v>20</v>
      </c>
      <c r="E1858" s="8">
        <v>1672.8799999999999</v>
      </c>
      <c r="F1858" s="8">
        <f>E1858/100*$I$2*Main!$AB$2</f>
        <v>752.79599999999994</v>
      </c>
      <c r="G1858" s="12">
        <f>F1858*Main!$AB$4</f>
        <v>752.79599999999994</v>
      </c>
      <c r="H1858" s="9"/>
    </row>
    <row r="1859" spans="1:9" s="5" customFormat="1">
      <c r="A1859" s="486">
        <v>9257260</v>
      </c>
      <c r="B1859" s="489" t="s">
        <v>3956</v>
      </c>
      <c r="C1859" s="7"/>
      <c r="D1859" s="7">
        <v>100</v>
      </c>
      <c r="E1859" s="8">
        <v>107.73</v>
      </c>
      <c r="F1859" s="8">
        <f>E1859/100*$I$2*Main!$AB$2</f>
        <v>48.478500000000004</v>
      </c>
      <c r="G1859" s="12">
        <f>F1859*Main!$AB$4</f>
        <v>48.478500000000004</v>
      </c>
      <c r="H1859" s="9"/>
    </row>
    <row r="1860" spans="1:9" s="5" customFormat="1">
      <c r="A1860" s="486">
        <v>9257261</v>
      </c>
      <c r="B1860" s="489" t="s">
        <v>3957</v>
      </c>
      <c r="C1860" s="7"/>
      <c r="D1860" s="7">
        <v>100</v>
      </c>
      <c r="E1860" s="8">
        <v>107.73</v>
      </c>
      <c r="F1860" s="8">
        <f>E1860/100*$I$2*Main!$AB$2</f>
        <v>48.478500000000004</v>
      </c>
      <c r="G1860" s="12">
        <f>F1860*Main!$AB$4</f>
        <v>48.478500000000004</v>
      </c>
      <c r="H1860" s="9"/>
    </row>
    <row r="1861" spans="1:9" s="5" customFormat="1">
      <c r="A1861" s="486">
        <v>9257894</v>
      </c>
      <c r="B1861" s="489" t="s">
        <v>3958</v>
      </c>
      <c r="C1861" s="7"/>
      <c r="D1861" s="7">
        <v>1</v>
      </c>
      <c r="E1861" s="8">
        <v>3726.1600000000003</v>
      </c>
      <c r="F1861" s="8">
        <f>E1861/100*$I$2*Main!$AB$2</f>
        <v>1676.7720000000002</v>
      </c>
      <c r="G1861" s="12">
        <f>F1861*Main!$AB$4</f>
        <v>1676.7720000000002</v>
      </c>
      <c r="H1861" s="9"/>
    </row>
    <row r="1862" spans="1:9" s="5" customFormat="1">
      <c r="A1862" s="486">
        <v>9257895</v>
      </c>
      <c r="B1862" s="489" t="s">
        <v>3959</v>
      </c>
      <c r="C1862" s="7"/>
      <c r="D1862" s="7">
        <v>1</v>
      </c>
      <c r="E1862" s="8">
        <v>3726.1600000000003</v>
      </c>
      <c r="F1862" s="8">
        <f>E1862/100*$I$2*Main!$AB$2</f>
        <v>1676.7720000000002</v>
      </c>
      <c r="G1862" s="12">
        <f>F1862*Main!$AB$4</f>
        <v>1676.7720000000002</v>
      </c>
      <c r="H1862" s="9"/>
    </row>
    <row r="1863" spans="1:9" s="203" customFormat="1">
      <c r="A1863" s="486">
        <v>9257896</v>
      </c>
      <c r="B1863" s="489" t="s">
        <v>3960</v>
      </c>
      <c r="C1863" s="7"/>
      <c r="D1863" s="7">
        <v>1</v>
      </c>
      <c r="E1863" s="8">
        <v>3726.1600000000003</v>
      </c>
      <c r="F1863" s="200">
        <f>E1863/100*$I$2*Main!$AB$2</f>
        <v>1676.7720000000002</v>
      </c>
      <c r="G1863" s="201">
        <f>F1863*Main!$AB$4</f>
        <v>1676.7720000000002</v>
      </c>
      <c r="H1863" s="202"/>
      <c r="I1863" s="5"/>
    </row>
    <row r="1864" spans="1:9" s="203" customFormat="1">
      <c r="A1864" s="486">
        <v>9256928</v>
      </c>
      <c r="B1864" s="489" t="s">
        <v>4564</v>
      </c>
      <c r="C1864" s="7"/>
      <c r="D1864" s="7">
        <v>1</v>
      </c>
      <c r="E1864" s="8">
        <v>3280.4900000000002</v>
      </c>
      <c r="F1864" s="200">
        <f>E1864/100*$I$2*Main!$AB$2</f>
        <v>1476.2205000000001</v>
      </c>
      <c r="G1864" s="201">
        <f>F1864*Main!$AB$4</f>
        <v>1476.2205000000001</v>
      </c>
      <c r="H1864" s="202"/>
      <c r="I1864" s="5"/>
    </row>
    <row r="1865" spans="1:9" s="203" customFormat="1">
      <c r="A1865" s="486">
        <v>9256929</v>
      </c>
      <c r="B1865" s="489" t="s">
        <v>4565</v>
      </c>
      <c r="C1865" s="7"/>
      <c r="D1865" s="7">
        <v>1</v>
      </c>
      <c r="E1865" s="8">
        <v>3286.32</v>
      </c>
      <c r="F1865" s="200">
        <f>E1865/100*$I$2*Main!$AB$2</f>
        <v>1478.8440000000001</v>
      </c>
      <c r="G1865" s="201">
        <f>F1865*Main!$AB$4</f>
        <v>1478.8440000000001</v>
      </c>
      <c r="H1865" s="202"/>
      <c r="I1865" s="5"/>
    </row>
    <row r="1866" spans="1:9" s="5" customFormat="1">
      <c r="A1866" s="486">
        <v>9256931</v>
      </c>
      <c r="B1866" s="489" t="s">
        <v>4566</v>
      </c>
      <c r="C1866" s="7"/>
      <c r="D1866" s="7">
        <v>1</v>
      </c>
      <c r="E1866" s="8">
        <v>3345.6200000000003</v>
      </c>
      <c r="F1866" s="8">
        <f>E1866/100*$I$2*Main!$AB$2</f>
        <v>1505.5290000000002</v>
      </c>
      <c r="G1866" s="12">
        <f>F1866*Main!$AB$4</f>
        <v>1505.5290000000002</v>
      </c>
      <c r="H1866" s="9"/>
    </row>
    <row r="1867" spans="1:9" s="5" customFormat="1">
      <c r="A1867" s="486">
        <v>9256933</v>
      </c>
      <c r="B1867" s="489" t="s">
        <v>4567</v>
      </c>
      <c r="C1867" s="7"/>
      <c r="D1867" s="7">
        <v>1</v>
      </c>
      <c r="E1867" s="8">
        <v>3404.9</v>
      </c>
      <c r="F1867" s="8">
        <f>E1867/100*$I$2*Main!$AB$2</f>
        <v>1532.2049999999999</v>
      </c>
      <c r="G1867" s="12">
        <f>F1867*Main!$AB$4</f>
        <v>1532.2049999999999</v>
      </c>
      <c r="H1867" s="9"/>
    </row>
    <row r="1868" spans="1:9" s="5" customFormat="1">
      <c r="A1868" s="486">
        <v>9256935</v>
      </c>
      <c r="B1868" s="489" t="s">
        <v>4568</v>
      </c>
      <c r="C1868" s="7"/>
      <c r="D1868" s="7">
        <v>1</v>
      </c>
      <c r="E1868" s="8">
        <v>3464.19</v>
      </c>
      <c r="F1868" s="8">
        <f>E1868/100*$I$2*Main!$AB$2</f>
        <v>1558.8855000000001</v>
      </c>
      <c r="G1868" s="12">
        <f>F1868*Main!$AB$4</f>
        <v>1558.8855000000001</v>
      </c>
      <c r="H1868" s="9"/>
    </row>
    <row r="1869" spans="1:9" s="5" customFormat="1">
      <c r="A1869" s="486">
        <v>9256937</v>
      </c>
      <c r="B1869" s="489" t="s">
        <v>4569</v>
      </c>
      <c r="C1869" s="7"/>
      <c r="D1869" s="7">
        <v>1</v>
      </c>
      <c r="E1869" s="8">
        <v>3523.5</v>
      </c>
      <c r="F1869" s="8">
        <f>E1869/100*$I$2*Main!$AB$2</f>
        <v>1585.575</v>
      </c>
      <c r="G1869" s="12">
        <f>F1869*Main!$AB$4</f>
        <v>1585.575</v>
      </c>
      <c r="H1869" s="9"/>
    </row>
    <row r="1870" spans="1:9" s="203" customFormat="1">
      <c r="A1870" s="486">
        <v>9256939</v>
      </c>
      <c r="B1870" s="489" t="s">
        <v>4570</v>
      </c>
      <c r="C1870" s="7" t="s">
        <v>2057</v>
      </c>
      <c r="D1870" s="7">
        <v>1</v>
      </c>
      <c r="E1870" s="8">
        <v>3630.26</v>
      </c>
      <c r="F1870" s="200">
        <f>E1870/100*$I$2*Main!$AB$2</f>
        <v>1633.6170000000002</v>
      </c>
      <c r="G1870" s="201">
        <f>F1870*Main!$AB$4</f>
        <v>1633.6170000000002</v>
      </c>
      <c r="H1870" s="202"/>
      <c r="I1870" s="5"/>
    </row>
    <row r="1871" spans="1:9" s="203" customFormat="1">
      <c r="A1871" s="486">
        <v>9256941</v>
      </c>
      <c r="B1871" s="489" t="s">
        <v>4571</v>
      </c>
      <c r="C1871" s="7" t="s">
        <v>2057</v>
      </c>
      <c r="D1871" s="7">
        <v>1</v>
      </c>
      <c r="E1871" s="8">
        <v>3689.55</v>
      </c>
      <c r="F1871" s="200">
        <f>E1871/100*$I$2*Main!$AB$2</f>
        <v>1660.2974999999999</v>
      </c>
      <c r="G1871" s="201">
        <f>F1871*Main!$AB$4</f>
        <v>1660.2974999999999</v>
      </c>
      <c r="H1871" s="202"/>
      <c r="I1871" s="5"/>
    </row>
    <row r="1872" spans="1:9" s="203" customFormat="1">
      <c r="A1872" s="486">
        <v>9256899</v>
      </c>
      <c r="B1872" s="489" t="s">
        <v>3961</v>
      </c>
      <c r="C1872" s="7"/>
      <c r="D1872" s="7">
        <v>20</v>
      </c>
      <c r="E1872" s="8">
        <v>1644.5</v>
      </c>
      <c r="F1872" s="200">
        <f>E1872/100*$I$2*Main!$AB$2</f>
        <v>740.02499999999998</v>
      </c>
      <c r="G1872" s="201">
        <f>F1872*Main!$AB$4</f>
        <v>740.02499999999998</v>
      </c>
      <c r="H1872" s="202"/>
      <c r="I1872" s="5"/>
    </row>
    <row r="1873" spans="1:9" s="5" customFormat="1">
      <c r="A1873" s="486">
        <v>9256900</v>
      </c>
      <c r="B1873" s="489" t="s">
        <v>3962</v>
      </c>
      <c r="C1873" s="7"/>
      <c r="D1873" s="7">
        <v>20</v>
      </c>
      <c r="E1873" s="8">
        <v>1644.5</v>
      </c>
      <c r="F1873" s="8">
        <f>E1873/100*$I$2*Main!$AB$2</f>
        <v>740.02499999999998</v>
      </c>
      <c r="G1873" s="12">
        <f>F1873*Main!$AB$4</f>
        <v>740.02499999999998</v>
      </c>
      <c r="H1873" s="9"/>
    </row>
    <row r="1874" spans="1:9" s="5" customFormat="1">
      <c r="A1874" s="486">
        <v>9256901</v>
      </c>
      <c r="B1874" s="489" t="s">
        <v>3963</v>
      </c>
      <c r="C1874" s="7"/>
      <c r="D1874" s="7">
        <v>20</v>
      </c>
      <c r="E1874" s="8">
        <v>1647.6299999999999</v>
      </c>
      <c r="F1874" s="8">
        <f>E1874/100*$I$2*Main!$AB$2</f>
        <v>741.43349999999998</v>
      </c>
      <c r="G1874" s="12">
        <f>F1874*Main!$AB$4</f>
        <v>741.43349999999998</v>
      </c>
      <c r="H1874" s="9"/>
    </row>
    <row r="1875" spans="1:9" s="5" customFormat="1">
      <c r="A1875" s="486">
        <v>9256902</v>
      </c>
      <c r="B1875" s="489" t="s">
        <v>3964</v>
      </c>
      <c r="C1875" s="7"/>
      <c r="D1875" s="7">
        <v>20</v>
      </c>
      <c r="E1875" s="8">
        <v>1647.6299999999999</v>
      </c>
      <c r="F1875" s="8">
        <f>E1875/100*$I$2*Main!$AB$2</f>
        <v>741.43349999999998</v>
      </c>
      <c r="G1875" s="12">
        <f>F1875*Main!$AB$4</f>
        <v>741.43349999999998</v>
      </c>
      <c r="H1875" s="9"/>
    </row>
    <row r="1876" spans="1:9" s="5" customFormat="1">
      <c r="A1876" s="486">
        <v>9256905</v>
      </c>
      <c r="B1876" s="489" t="s">
        <v>3965</v>
      </c>
      <c r="C1876" s="7"/>
      <c r="D1876" s="7">
        <v>20</v>
      </c>
      <c r="E1876" s="8">
        <v>1679.19</v>
      </c>
      <c r="F1876" s="8">
        <f>E1876/100*$I$2*Main!$AB$2</f>
        <v>755.63550000000009</v>
      </c>
      <c r="G1876" s="12">
        <f>F1876*Main!$AB$4</f>
        <v>755.63550000000009</v>
      </c>
      <c r="H1876" s="9"/>
    </row>
    <row r="1877" spans="1:9" s="5" customFormat="1">
      <c r="A1877" s="486">
        <v>9256906</v>
      </c>
      <c r="B1877" s="489" t="s">
        <v>3966</v>
      </c>
      <c r="C1877" s="7"/>
      <c r="D1877" s="7">
        <v>20</v>
      </c>
      <c r="E1877" s="8">
        <v>1679.19</v>
      </c>
      <c r="F1877" s="8">
        <f>E1877/100*$I$2*Main!$AB$2</f>
        <v>755.63550000000009</v>
      </c>
      <c r="G1877" s="12">
        <f>F1877*Main!$AB$4</f>
        <v>755.63550000000009</v>
      </c>
      <c r="H1877" s="9"/>
    </row>
    <row r="1878" spans="1:9" s="5" customFormat="1">
      <c r="A1878" s="486">
        <v>9256909</v>
      </c>
      <c r="B1878" s="489" t="s">
        <v>3967</v>
      </c>
      <c r="C1878" s="7"/>
      <c r="D1878" s="7">
        <v>20</v>
      </c>
      <c r="E1878" s="8">
        <v>1710.71</v>
      </c>
      <c r="F1878" s="8">
        <f>E1878/100*$I$2*Main!$AB$2</f>
        <v>769.81949999999995</v>
      </c>
      <c r="G1878" s="12">
        <f>F1878*Main!$AB$4</f>
        <v>769.81949999999995</v>
      </c>
      <c r="H1878" s="9"/>
    </row>
    <row r="1879" spans="1:9" s="5" customFormat="1">
      <c r="A1879" s="486">
        <v>9256910</v>
      </c>
      <c r="B1879" s="489" t="s">
        <v>3968</v>
      </c>
      <c r="C1879" s="7"/>
      <c r="D1879" s="7">
        <v>20</v>
      </c>
      <c r="E1879" s="8">
        <v>1710.71</v>
      </c>
      <c r="F1879" s="8">
        <f>E1879/100*$I$2*Main!$AB$2</f>
        <v>769.81949999999995</v>
      </c>
      <c r="G1879" s="12">
        <f>F1879*Main!$AB$4</f>
        <v>769.81949999999995</v>
      </c>
      <c r="H1879" s="9"/>
    </row>
    <row r="1880" spans="1:9" s="5" customFormat="1">
      <c r="A1880" s="486">
        <v>9256913</v>
      </c>
      <c r="B1880" s="489" t="s">
        <v>3969</v>
      </c>
      <c r="C1880" s="7"/>
      <c r="D1880" s="7">
        <v>20</v>
      </c>
      <c r="E1880" s="8">
        <v>1742.27</v>
      </c>
      <c r="F1880" s="8">
        <f>E1880/100*$I$2*Main!$AB$2</f>
        <v>784.02149999999995</v>
      </c>
      <c r="G1880" s="12">
        <f>F1880*Main!$AB$4</f>
        <v>784.02149999999995</v>
      </c>
      <c r="H1880" s="9"/>
    </row>
    <row r="1881" spans="1:9" s="5" customFormat="1">
      <c r="A1881" s="486">
        <v>9256914</v>
      </c>
      <c r="B1881" s="489" t="s">
        <v>3970</v>
      </c>
      <c r="C1881" s="7"/>
      <c r="D1881" s="7">
        <v>20</v>
      </c>
      <c r="E1881" s="8">
        <v>1742.27</v>
      </c>
      <c r="F1881" s="8">
        <f>E1881/100*$I$2*Main!$AB$2</f>
        <v>784.02149999999995</v>
      </c>
      <c r="G1881" s="12">
        <f>F1881*Main!$AB$4</f>
        <v>784.02149999999995</v>
      </c>
      <c r="H1881" s="9"/>
    </row>
    <row r="1882" spans="1:9" s="5" customFormat="1">
      <c r="A1882" s="486">
        <v>9256917</v>
      </c>
      <c r="B1882" s="489" t="s">
        <v>3971</v>
      </c>
      <c r="C1882" s="7"/>
      <c r="D1882" s="7">
        <v>20</v>
      </c>
      <c r="E1882" s="8">
        <v>1773.86</v>
      </c>
      <c r="F1882" s="8">
        <f>E1882/100*$I$2*Main!$AB$2</f>
        <v>798.23699999999997</v>
      </c>
      <c r="G1882" s="12">
        <f>F1882*Main!$AB$4</f>
        <v>798.23699999999997</v>
      </c>
      <c r="H1882" s="9"/>
    </row>
    <row r="1883" spans="1:9" s="5" customFormat="1">
      <c r="A1883" s="486">
        <v>9256918</v>
      </c>
      <c r="B1883" s="489" t="s">
        <v>3972</v>
      </c>
      <c r="C1883" s="7"/>
      <c r="D1883" s="7">
        <v>20</v>
      </c>
      <c r="E1883" s="8">
        <v>1773.86</v>
      </c>
      <c r="F1883" s="8">
        <f>E1883/100*$I$2*Main!$AB$2</f>
        <v>798.23699999999997</v>
      </c>
      <c r="G1883" s="12">
        <f>F1883*Main!$AB$4</f>
        <v>798.23699999999997</v>
      </c>
      <c r="H1883" s="9"/>
    </row>
    <row r="1884" spans="1:9" s="203" customFormat="1">
      <c r="A1884" s="486">
        <v>9256921</v>
      </c>
      <c r="B1884" s="489" t="s">
        <v>3973</v>
      </c>
      <c r="C1884" s="7" t="s">
        <v>2057</v>
      </c>
      <c r="D1884" s="7">
        <v>20</v>
      </c>
      <c r="E1884" s="8">
        <v>1830.6299999999999</v>
      </c>
      <c r="F1884" s="200">
        <f>E1884/100*$I$2*Main!$AB$2</f>
        <v>823.7835</v>
      </c>
      <c r="G1884" s="201">
        <f>F1884*Main!$AB$4</f>
        <v>823.7835</v>
      </c>
      <c r="H1884" s="202"/>
      <c r="I1884" s="5"/>
    </row>
    <row r="1885" spans="1:9" s="5" customFormat="1">
      <c r="A1885" s="486">
        <v>9256922</v>
      </c>
      <c r="B1885" s="489" t="s">
        <v>3974</v>
      </c>
      <c r="C1885" s="7" t="s">
        <v>2057</v>
      </c>
      <c r="D1885" s="7">
        <v>20</v>
      </c>
      <c r="E1885" s="8">
        <v>1830.6299999999999</v>
      </c>
      <c r="F1885" s="8">
        <f>E1885/100*$I$2*Main!$AB$2</f>
        <v>823.7835</v>
      </c>
      <c r="G1885" s="12">
        <f>F1885*Main!$AB$4</f>
        <v>823.7835</v>
      </c>
      <c r="H1885" s="9"/>
    </row>
    <row r="1886" spans="1:9" s="5" customFormat="1">
      <c r="A1886" s="486">
        <v>9256925</v>
      </c>
      <c r="B1886" s="489" t="s">
        <v>3975</v>
      </c>
      <c r="C1886" s="7" t="s">
        <v>2057</v>
      </c>
      <c r="D1886" s="7">
        <v>20</v>
      </c>
      <c r="E1886" s="8">
        <v>1887.42</v>
      </c>
      <c r="F1886" s="8">
        <f>E1886/100*$I$2*Main!$AB$2</f>
        <v>849.33900000000006</v>
      </c>
      <c r="G1886" s="12">
        <f>F1886*Main!$AB$4</f>
        <v>849.33900000000006</v>
      </c>
      <c r="H1886" s="9"/>
    </row>
    <row r="1887" spans="1:9" s="5" customFormat="1">
      <c r="A1887" s="486">
        <v>9256926</v>
      </c>
      <c r="B1887" s="489" t="s">
        <v>3976</v>
      </c>
      <c r="C1887" s="7" t="s">
        <v>2057</v>
      </c>
      <c r="D1887" s="7">
        <v>20</v>
      </c>
      <c r="E1887" s="8">
        <v>1887.42</v>
      </c>
      <c r="F1887" s="8">
        <f>E1887/100*$I$2*Main!$AB$2</f>
        <v>849.33900000000006</v>
      </c>
      <c r="G1887" s="12">
        <f>F1887*Main!$AB$4</f>
        <v>849.33900000000006</v>
      </c>
      <c r="H1887" s="9"/>
    </row>
    <row r="1888" spans="1:9" s="203" customFormat="1">
      <c r="A1888" s="205">
        <v>9234494</v>
      </c>
      <c r="B1888" s="489" t="s">
        <v>595</v>
      </c>
      <c r="C1888" s="7"/>
      <c r="D1888" s="7">
        <v>1</v>
      </c>
      <c r="E1888" s="8">
        <v>3929.7200000000003</v>
      </c>
      <c r="F1888" s="200">
        <f>E1888/100*$I$2*Main!$AB$2</f>
        <v>1768.3740000000003</v>
      </c>
      <c r="G1888" s="201">
        <f>F1888*Main!$AB$4</f>
        <v>1768.3740000000003</v>
      </c>
      <c r="H1888" s="202"/>
      <c r="I1888" s="5"/>
    </row>
    <row r="1889" spans="1:9" s="203" customFormat="1">
      <c r="A1889" s="205">
        <v>9150996</v>
      </c>
      <c r="B1889" s="489" t="s">
        <v>595</v>
      </c>
      <c r="C1889" s="7"/>
      <c r="D1889" s="7">
        <v>1</v>
      </c>
      <c r="E1889" s="8">
        <v>4027.9700000000003</v>
      </c>
      <c r="F1889" s="200">
        <f>E1889/100*$I$2*Main!$AB$2</f>
        <v>1812.5865000000003</v>
      </c>
      <c r="G1889" s="201">
        <f>F1889*Main!$AB$4</f>
        <v>1812.5865000000003</v>
      </c>
      <c r="H1889" s="202"/>
      <c r="I1889" s="5"/>
    </row>
    <row r="1890" spans="1:9" s="5" customFormat="1">
      <c r="A1890" s="205">
        <v>9150678</v>
      </c>
      <c r="B1890" s="489" t="s">
        <v>598</v>
      </c>
      <c r="C1890" s="7"/>
      <c r="D1890" s="7">
        <v>1</v>
      </c>
      <c r="E1890" s="8">
        <v>3110.4300000000003</v>
      </c>
      <c r="F1890" s="8">
        <f>E1890/100*$I$2*Main!$AB$2</f>
        <v>1399.6935000000001</v>
      </c>
      <c r="G1890" s="12">
        <f>F1890*Main!$AB$4</f>
        <v>1399.6935000000001</v>
      </c>
      <c r="H1890" s="9"/>
    </row>
    <row r="1891" spans="1:9" s="203" customFormat="1">
      <c r="A1891" s="205">
        <v>9150679</v>
      </c>
      <c r="B1891" s="489" t="s">
        <v>599</v>
      </c>
      <c r="C1891" s="7"/>
      <c r="D1891" s="7">
        <v>1</v>
      </c>
      <c r="E1891" s="8">
        <v>3129.05</v>
      </c>
      <c r="F1891" s="200">
        <f>E1891/100*$I$2*Main!$AB$2</f>
        <v>1408.0725</v>
      </c>
      <c r="G1891" s="201">
        <f>F1891*Main!$AB$4</f>
        <v>1408.0725</v>
      </c>
      <c r="H1891" s="202"/>
      <c r="I1891" s="5"/>
    </row>
    <row r="1892" spans="1:9" s="5" customFormat="1">
      <c r="A1892" s="205">
        <v>9150680</v>
      </c>
      <c r="B1892" s="489" t="s">
        <v>600</v>
      </c>
      <c r="C1892" s="7"/>
      <c r="D1892" s="7">
        <v>1</v>
      </c>
      <c r="E1892" s="8">
        <v>3160.05</v>
      </c>
      <c r="F1892" s="8">
        <f>E1892/100*$I$2*Main!$AB$2</f>
        <v>1422.0225</v>
      </c>
      <c r="G1892" s="12">
        <f>F1892*Main!$AB$4</f>
        <v>1422.0225</v>
      </c>
      <c r="H1892" s="9"/>
    </row>
    <row r="1893" spans="1:9" s="5" customFormat="1">
      <c r="A1893" s="205">
        <v>9150681</v>
      </c>
      <c r="B1893" s="489" t="s">
        <v>601</v>
      </c>
      <c r="C1893" s="7"/>
      <c r="D1893" s="7">
        <v>1</v>
      </c>
      <c r="E1893" s="8">
        <v>3191.04</v>
      </c>
      <c r="F1893" s="8">
        <f>E1893/100*$I$2*Main!$AB$2</f>
        <v>1435.9680000000001</v>
      </c>
      <c r="G1893" s="12">
        <f>F1893*Main!$AB$4</f>
        <v>1435.9680000000001</v>
      </c>
      <c r="H1893" s="9"/>
    </row>
    <row r="1894" spans="1:9" s="5" customFormat="1">
      <c r="A1894" s="205">
        <v>9150682</v>
      </c>
      <c r="B1894" s="489" t="s">
        <v>602</v>
      </c>
      <c r="C1894" s="7"/>
      <c r="D1894" s="7">
        <v>1</v>
      </c>
      <c r="E1894" s="8">
        <v>3222.0400000000004</v>
      </c>
      <c r="F1894" s="8">
        <f>E1894/100*$I$2*Main!$AB$2</f>
        <v>1449.9180000000001</v>
      </c>
      <c r="G1894" s="12">
        <f>F1894*Main!$AB$4</f>
        <v>1449.9180000000001</v>
      </c>
      <c r="H1894" s="9"/>
    </row>
    <row r="1895" spans="1:9" s="5" customFormat="1">
      <c r="A1895" s="205">
        <v>9150683</v>
      </c>
      <c r="B1895" s="489" t="s">
        <v>603</v>
      </c>
      <c r="C1895" s="7"/>
      <c r="D1895" s="7">
        <v>1</v>
      </c>
      <c r="E1895" s="8">
        <v>3253.0400000000004</v>
      </c>
      <c r="F1895" s="8">
        <f>E1895/100*$I$2*Main!$AB$2</f>
        <v>1463.8680000000004</v>
      </c>
      <c r="G1895" s="12">
        <f>F1895*Main!$AB$4</f>
        <v>1463.8680000000004</v>
      </c>
      <c r="H1895" s="9"/>
    </row>
    <row r="1896" spans="1:9" s="5" customFormat="1">
      <c r="A1896" s="205">
        <v>9150684</v>
      </c>
      <c r="B1896" s="489" t="s">
        <v>4572</v>
      </c>
      <c r="C1896" s="7" t="s">
        <v>2057</v>
      </c>
      <c r="D1896" s="7">
        <v>1</v>
      </c>
      <c r="E1896" s="8">
        <v>3284.03</v>
      </c>
      <c r="F1896" s="8">
        <f>E1896/100*$I$2*Main!$AB$2</f>
        <v>1477.8135</v>
      </c>
      <c r="G1896" s="12">
        <f>F1896*Main!$AB$4</f>
        <v>1477.8135</v>
      </c>
      <c r="H1896" s="9"/>
    </row>
    <row r="1897" spans="1:9" s="5" customFormat="1">
      <c r="A1897" s="205">
        <v>9150685</v>
      </c>
      <c r="B1897" s="489" t="s">
        <v>4573</v>
      </c>
      <c r="C1897" s="7" t="s">
        <v>2057</v>
      </c>
      <c r="D1897" s="7">
        <v>1</v>
      </c>
      <c r="E1897" s="8">
        <v>3287.69</v>
      </c>
      <c r="F1897" s="8">
        <f>E1897/100*$I$2*Main!$AB$2</f>
        <v>1479.4604999999999</v>
      </c>
      <c r="G1897" s="12">
        <f>F1897*Main!$AB$4</f>
        <v>1479.4604999999999</v>
      </c>
      <c r="H1897" s="9"/>
    </row>
    <row r="1898" spans="1:9" s="5" customFormat="1">
      <c r="A1898" s="205">
        <v>9150686</v>
      </c>
      <c r="B1898" s="489" t="s">
        <v>576</v>
      </c>
      <c r="C1898" s="7"/>
      <c r="D1898" s="7">
        <v>1</v>
      </c>
      <c r="E1898" s="8">
        <v>4443.16</v>
      </c>
      <c r="F1898" s="8">
        <f>E1898/100*$I$2*Main!$AB$2</f>
        <v>1999.4219999999998</v>
      </c>
      <c r="G1898" s="12">
        <f>F1898*Main!$AB$4</f>
        <v>1999.4219999999998</v>
      </c>
      <c r="H1898" s="9"/>
    </row>
    <row r="1899" spans="1:9" s="5" customFormat="1">
      <c r="A1899" s="205">
        <v>9150687</v>
      </c>
      <c r="B1899" s="489" t="s">
        <v>577</v>
      </c>
      <c r="C1899" s="7"/>
      <c r="D1899" s="7">
        <v>1</v>
      </c>
      <c r="E1899" s="8">
        <v>4475.1000000000004</v>
      </c>
      <c r="F1899" s="8">
        <f>E1899/100*$I$2*Main!$AB$2</f>
        <v>2013.7950000000003</v>
      </c>
      <c r="G1899" s="12">
        <f>F1899*Main!$AB$4</f>
        <v>2013.7950000000003</v>
      </c>
      <c r="H1899" s="9"/>
    </row>
    <row r="1900" spans="1:9" s="5" customFormat="1">
      <c r="A1900" s="205">
        <v>9150688</v>
      </c>
      <c r="B1900" s="489" t="s">
        <v>578</v>
      </c>
      <c r="C1900" s="7"/>
      <c r="D1900" s="7">
        <v>1</v>
      </c>
      <c r="E1900" s="8">
        <v>4528.37</v>
      </c>
      <c r="F1900" s="8">
        <f>E1900/100*$I$2*Main!$AB$2</f>
        <v>2037.7664999999997</v>
      </c>
      <c r="G1900" s="12">
        <f>F1900*Main!$AB$4</f>
        <v>2037.7664999999997</v>
      </c>
      <c r="H1900" s="9"/>
    </row>
    <row r="1901" spans="1:9" s="5" customFormat="1">
      <c r="A1901" s="205">
        <v>9150398</v>
      </c>
      <c r="B1901" s="489" t="s">
        <v>579</v>
      </c>
      <c r="C1901" s="7"/>
      <c r="D1901" s="7">
        <v>1</v>
      </c>
      <c r="E1901" s="8">
        <v>4581.66</v>
      </c>
      <c r="F1901" s="8">
        <f>E1901/100*$I$2*Main!$AB$2</f>
        <v>2061.7469999999998</v>
      </c>
      <c r="G1901" s="12">
        <f>F1901*Main!$AB$4</f>
        <v>2061.7469999999998</v>
      </c>
      <c r="H1901" s="9"/>
    </row>
    <row r="1902" spans="1:9" s="5" customFormat="1">
      <c r="A1902" s="205">
        <v>9150702</v>
      </c>
      <c r="B1902" s="489" t="s">
        <v>580</v>
      </c>
      <c r="C1902" s="7"/>
      <c r="D1902" s="7">
        <v>1</v>
      </c>
      <c r="E1902" s="8">
        <v>4634.92</v>
      </c>
      <c r="F1902" s="8">
        <f>E1902/100*$I$2*Main!$AB$2</f>
        <v>2085.7139999999999</v>
      </c>
      <c r="G1902" s="12">
        <f>F1902*Main!$AB$4</f>
        <v>2085.7139999999999</v>
      </c>
      <c r="H1902" s="9"/>
    </row>
    <row r="1903" spans="1:9" s="5" customFormat="1">
      <c r="A1903" s="205">
        <v>9150703</v>
      </c>
      <c r="B1903" s="489" t="s">
        <v>581</v>
      </c>
      <c r="C1903" s="7"/>
      <c r="D1903" s="7">
        <v>1</v>
      </c>
      <c r="E1903" s="8">
        <v>4688.18</v>
      </c>
      <c r="F1903" s="8">
        <f>E1903/100*$I$2*Main!$AB$2</f>
        <v>2109.681</v>
      </c>
      <c r="G1903" s="12">
        <f>F1903*Main!$AB$4</f>
        <v>2109.681</v>
      </c>
      <c r="H1903" s="9"/>
    </row>
    <row r="1904" spans="1:9" s="5" customFormat="1">
      <c r="A1904" s="205">
        <v>9150704</v>
      </c>
      <c r="B1904" s="489" t="s">
        <v>4574</v>
      </c>
      <c r="C1904" s="7" t="s">
        <v>2057</v>
      </c>
      <c r="D1904" s="7">
        <v>1</v>
      </c>
      <c r="E1904" s="8">
        <v>4741.46</v>
      </c>
      <c r="F1904" s="8">
        <f>E1904/100*$I$2*Main!$AB$2</f>
        <v>2133.6570000000002</v>
      </c>
      <c r="G1904" s="12">
        <f>F1904*Main!$AB$4</f>
        <v>2133.6570000000002</v>
      </c>
      <c r="H1904" s="9"/>
    </row>
    <row r="1905" spans="1:9" s="5" customFormat="1">
      <c r="A1905" s="205">
        <v>9150705</v>
      </c>
      <c r="B1905" s="489" t="s">
        <v>4575</v>
      </c>
      <c r="C1905" s="7" t="s">
        <v>2057</v>
      </c>
      <c r="D1905" s="7">
        <v>1</v>
      </c>
      <c r="E1905" s="8">
        <v>4871.84</v>
      </c>
      <c r="F1905" s="8">
        <f>E1905/100*$I$2*Main!$AB$2</f>
        <v>2192.328</v>
      </c>
      <c r="G1905" s="12">
        <f>F1905*Main!$AB$4</f>
        <v>2192.328</v>
      </c>
      <c r="H1905" s="9"/>
    </row>
    <row r="1906" spans="1:9" s="5" customFormat="1">
      <c r="A1906" s="205">
        <v>9150714</v>
      </c>
      <c r="B1906" s="489" t="s">
        <v>618</v>
      </c>
      <c r="C1906" s="7"/>
      <c r="D1906" s="7">
        <v>1</v>
      </c>
      <c r="E1906" s="8">
        <v>7215.77</v>
      </c>
      <c r="F1906" s="8">
        <f>E1906/100*$I$2*Main!$AB$2</f>
        <v>3247.0965000000001</v>
      </c>
      <c r="G1906" s="12">
        <f>F1906*Main!$AB$4</f>
        <v>3247.0965000000001</v>
      </c>
      <c r="H1906" s="9"/>
    </row>
    <row r="1907" spans="1:9" s="5" customFormat="1">
      <c r="A1907" s="205">
        <v>9150715</v>
      </c>
      <c r="B1907" s="489" t="s">
        <v>619</v>
      </c>
      <c r="C1907" s="7"/>
      <c r="D1907" s="7">
        <v>1</v>
      </c>
      <c r="E1907" s="8">
        <v>7264.56</v>
      </c>
      <c r="F1907" s="8">
        <f>E1907/100*$I$2*Main!$AB$2</f>
        <v>3269.0520000000001</v>
      </c>
      <c r="G1907" s="12">
        <f>F1907*Main!$AB$4</f>
        <v>3269.0520000000001</v>
      </c>
      <c r="H1907" s="9"/>
    </row>
    <row r="1908" spans="1:9" s="5" customFormat="1">
      <c r="A1908" s="205">
        <v>9150716</v>
      </c>
      <c r="B1908" s="489" t="s">
        <v>620</v>
      </c>
      <c r="C1908" s="7"/>
      <c r="D1908" s="7">
        <v>1</v>
      </c>
      <c r="E1908" s="8">
        <v>7313.3600000000006</v>
      </c>
      <c r="F1908" s="8">
        <f>E1908/100*$I$2*Main!$AB$2</f>
        <v>3291.0120000000002</v>
      </c>
      <c r="G1908" s="12">
        <f>F1908*Main!$AB$4</f>
        <v>3291.0120000000002</v>
      </c>
      <c r="H1908" s="9"/>
    </row>
    <row r="1909" spans="1:9" s="5" customFormat="1">
      <c r="A1909" s="205">
        <v>9150717</v>
      </c>
      <c r="B1909" s="489" t="s">
        <v>4576</v>
      </c>
      <c r="C1909" s="7" t="s">
        <v>2057</v>
      </c>
      <c r="D1909" s="7">
        <v>1</v>
      </c>
      <c r="E1909" s="8">
        <v>7362.12</v>
      </c>
      <c r="F1909" s="8">
        <f>E1909/100*$I$2*Main!$AB$2</f>
        <v>3312.9540000000002</v>
      </c>
      <c r="G1909" s="12">
        <f>F1909*Main!$AB$4</f>
        <v>3312.9540000000002</v>
      </c>
      <c r="H1909" s="9"/>
    </row>
    <row r="1910" spans="1:9" s="5" customFormat="1">
      <c r="A1910" s="205">
        <v>9150718</v>
      </c>
      <c r="B1910" s="489" t="s">
        <v>4577</v>
      </c>
      <c r="C1910" s="7" t="s">
        <v>2057</v>
      </c>
      <c r="D1910" s="7">
        <v>1</v>
      </c>
      <c r="E1910" s="8">
        <v>7482.99</v>
      </c>
      <c r="F1910" s="8">
        <f>E1910/100*$I$2*Main!$AB$2</f>
        <v>3367.3454999999999</v>
      </c>
      <c r="G1910" s="12">
        <f>F1910*Main!$AB$4</f>
        <v>3367.3454999999999</v>
      </c>
      <c r="H1910" s="9"/>
    </row>
    <row r="1911" spans="1:9" s="5" customFormat="1">
      <c r="A1911" s="205">
        <v>9150706</v>
      </c>
      <c r="B1911" s="489" t="s">
        <v>621</v>
      </c>
      <c r="C1911" s="7"/>
      <c r="D1911" s="7">
        <v>1</v>
      </c>
      <c r="E1911" s="8">
        <v>8083.6500000000005</v>
      </c>
      <c r="F1911" s="8">
        <f>E1911/100*$I$2*Main!$AB$2</f>
        <v>3637.6424999999999</v>
      </c>
      <c r="G1911" s="12">
        <f>F1911*Main!$AB$4</f>
        <v>3637.6424999999999</v>
      </c>
      <c r="H1911" s="9"/>
    </row>
    <row r="1912" spans="1:9" s="5" customFormat="1">
      <c r="A1912" s="205">
        <v>9150707</v>
      </c>
      <c r="B1912" s="489" t="s">
        <v>622</v>
      </c>
      <c r="C1912" s="7"/>
      <c r="D1912" s="7">
        <v>1</v>
      </c>
      <c r="E1912" s="8">
        <v>8119.34</v>
      </c>
      <c r="F1912" s="8">
        <f>E1912/100*$I$2*Main!$AB$2</f>
        <v>3653.703</v>
      </c>
      <c r="G1912" s="12">
        <f>F1912*Main!$AB$4</f>
        <v>3653.703</v>
      </c>
      <c r="H1912" s="9"/>
    </row>
    <row r="1913" spans="1:9" s="5" customFormat="1">
      <c r="A1913" s="205">
        <v>9150708</v>
      </c>
      <c r="B1913" s="489" t="s">
        <v>623</v>
      </c>
      <c r="C1913" s="7"/>
      <c r="D1913" s="7">
        <v>1</v>
      </c>
      <c r="E1913" s="8">
        <v>8178.84</v>
      </c>
      <c r="F1913" s="8">
        <f>E1913/100*$I$2*Main!$AB$2</f>
        <v>3680.4779999999996</v>
      </c>
      <c r="G1913" s="12">
        <f>F1913*Main!$AB$4</f>
        <v>3680.4779999999996</v>
      </c>
      <c r="H1913" s="9"/>
    </row>
    <row r="1914" spans="1:9" s="5" customFormat="1">
      <c r="A1914" s="205">
        <v>9150709</v>
      </c>
      <c r="B1914" s="489" t="s">
        <v>624</v>
      </c>
      <c r="C1914" s="7"/>
      <c r="D1914" s="7">
        <v>1</v>
      </c>
      <c r="E1914" s="8">
        <v>8238.35</v>
      </c>
      <c r="F1914" s="8">
        <f>E1914/100*$I$2*Main!$AB$2</f>
        <v>3707.2574999999997</v>
      </c>
      <c r="G1914" s="12">
        <f>F1914*Main!$AB$4</f>
        <v>3707.2574999999997</v>
      </c>
      <c r="H1914" s="9"/>
    </row>
    <row r="1915" spans="1:9" s="5" customFormat="1">
      <c r="A1915" s="205">
        <v>9150710</v>
      </c>
      <c r="B1915" s="489" t="s">
        <v>625</v>
      </c>
      <c r="C1915" s="7"/>
      <c r="D1915" s="7">
        <v>1</v>
      </c>
      <c r="E1915" s="8">
        <v>8323.2199999999993</v>
      </c>
      <c r="F1915" s="8">
        <f>E1915/100*$I$2*Main!$AB$2</f>
        <v>3745.4489999999996</v>
      </c>
      <c r="G1915" s="12">
        <f>F1915*Main!$AB$4</f>
        <v>3745.4489999999996</v>
      </c>
      <c r="H1915" s="9"/>
    </row>
    <row r="1916" spans="1:9" s="203" customFormat="1">
      <c r="A1916" s="205">
        <v>9150711</v>
      </c>
      <c r="B1916" s="489" t="s">
        <v>626</v>
      </c>
      <c r="C1916" s="7"/>
      <c r="D1916" s="7">
        <v>1</v>
      </c>
      <c r="E1916" s="8">
        <v>8613.1200000000008</v>
      </c>
      <c r="F1916" s="200">
        <f>E1916/100*$I$2*Main!$AB$2</f>
        <v>3875.9040000000005</v>
      </c>
      <c r="G1916" s="201">
        <f>F1916*Main!$AB$4</f>
        <v>3875.9040000000005</v>
      </c>
      <c r="H1916" s="202"/>
      <c r="I1916" s="5"/>
    </row>
    <row r="1917" spans="1:9" s="5" customFormat="1">
      <c r="A1917" s="205">
        <v>9150712</v>
      </c>
      <c r="B1917" s="489" t="s">
        <v>4578</v>
      </c>
      <c r="C1917" s="7" t="s">
        <v>2057</v>
      </c>
      <c r="D1917" s="7">
        <v>1</v>
      </c>
      <c r="E1917" s="8">
        <v>8546</v>
      </c>
      <c r="F1917" s="8">
        <f>E1917/100*$I$2*Main!$AB$2</f>
        <v>3845.7</v>
      </c>
      <c r="G1917" s="12">
        <f>F1917*Main!$AB$4</f>
        <v>3845.7</v>
      </c>
      <c r="H1917" s="9"/>
    </row>
    <row r="1918" spans="1:9" s="5" customFormat="1">
      <c r="A1918" s="205">
        <v>9150713</v>
      </c>
      <c r="B1918" s="489" t="s">
        <v>4579</v>
      </c>
      <c r="C1918" s="7" t="s">
        <v>2057</v>
      </c>
      <c r="D1918" s="7">
        <v>1</v>
      </c>
      <c r="E1918" s="8">
        <v>8770.26</v>
      </c>
      <c r="F1918" s="8">
        <f>E1918/100*$I$2*Main!$AB$2</f>
        <v>3946.6170000000002</v>
      </c>
      <c r="G1918" s="12">
        <f>F1918*Main!$AB$4</f>
        <v>3946.6170000000002</v>
      </c>
      <c r="H1918" s="9"/>
    </row>
    <row r="1919" spans="1:9" s="5" customFormat="1">
      <c r="A1919" s="205">
        <v>9150719</v>
      </c>
      <c r="B1919" s="489" t="s">
        <v>644</v>
      </c>
      <c r="C1919" s="7"/>
      <c r="D1919" s="7">
        <v>1</v>
      </c>
      <c r="E1919" s="8">
        <v>4585.67</v>
      </c>
      <c r="F1919" s="8">
        <f>E1919/100*$I$2*Main!$AB$2</f>
        <v>2063.5515</v>
      </c>
      <c r="G1919" s="12">
        <f>F1919*Main!$AB$4</f>
        <v>2063.5515</v>
      </c>
      <c r="H1919" s="9"/>
    </row>
    <row r="1920" spans="1:9" s="5" customFormat="1">
      <c r="A1920" s="205">
        <v>9150720</v>
      </c>
      <c r="B1920" s="489" t="s">
        <v>645</v>
      </c>
      <c r="C1920" s="7"/>
      <c r="D1920" s="7">
        <v>1</v>
      </c>
      <c r="E1920" s="8">
        <v>4617.63</v>
      </c>
      <c r="F1920" s="8">
        <f>E1920/100*$I$2*Main!$AB$2</f>
        <v>2077.9335000000001</v>
      </c>
      <c r="G1920" s="12">
        <f>F1920*Main!$AB$4</f>
        <v>2077.9335000000001</v>
      </c>
      <c r="H1920" s="9"/>
    </row>
    <row r="1921" spans="1:9" s="5" customFormat="1">
      <c r="A1921" s="205">
        <v>9150721</v>
      </c>
      <c r="B1921" s="489" t="s">
        <v>646</v>
      </c>
      <c r="C1921" s="7"/>
      <c r="D1921" s="7">
        <v>1</v>
      </c>
      <c r="E1921" s="8">
        <v>4670.88</v>
      </c>
      <c r="F1921" s="8">
        <f>E1921/100*$I$2*Main!$AB$2</f>
        <v>2101.8960000000002</v>
      </c>
      <c r="G1921" s="12">
        <f>F1921*Main!$AB$4</f>
        <v>2101.8960000000002</v>
      </c>
      <c r="H1921" s="9"/>
    </row>
    <row r="1922" spans="1:9" s="5" customFormat="1">
      <c r="A1922" s="205">
        <v>9150722</v>
      </c>
      <c r="B1922" s="489" t="s">
        <v>647</v>
      </c>
      <c r="C1922" s="7"/>
      <c r="D1922" s="7">
        <v>1</v>
      </c>
      <c r="E1922" s="8">
        <v>4724.1500000000005</v>
      </c>
      <c r="F1922" s="8">
        <f>E1922/100*$I$2*Main!$AB$2</f>
        <v>2125.8675000000003</v>
      </c>
      <c r="G1922" s="12">
        <f>F1922*Main!$AB$4</f>
        <v>2125.8675000000003</v>
      </c>
      <c r="H1922" s="9"/>
    </row>
    <row r="1923" spans="1:9" s="5" customFormat="1">
      <c r="A1923" s="205">
        <v>9150723</v>
      </c>
      <c r="B1923" s="489" t="s">
        <v>648</v>
      </c>
      <c r="C1923" s="7"/>
      <c r="D1923" s="7">
        <v>1</v>
      </c>
      <c r="E1923" s="8">
        <v>4777.43</v>
      </c>
      <c r="F1923" s="8">
        <f>E1923/100*$I$2*Main!$AB$2</f>
        <v>2149.8434999999999</v>
      </c>
      <c r="G1923" s="12">
        <f>F1923*Main!$AB$4</f>
        <v>2149.8434999999999</v>
      </c>
      <c r="H1923" s="9"/>
    </row>
    <row r="1924" spans="1:9" s="203" customFormat="1">
      <c r="A1924" s="205">
        <v>9150724</v>
      </c>
      <c r="B1924" s="489" t="s">
        <v>649</v>
      </c>
      <c r="C1924" s="7"/>
      <c r="D1924" s="7">
        <v>1</v>
      </c>
      <c r="E1924" s="8">
        <v>4830.6900000000005</v>
      </c>
      <c r="F1924" s="200">
        <f>E1924/100*$I$2*Main!$AB$2</f>
        <v>2173.8105</v>
      </c>
      <c r="G1924" s="201">
        <f>F1924*Main!$AB$4</f>
        <v>2173.8105</v>
      </c>
      <c r="H1924" s="202"/>
      <c r="I1924" s="5"/>
    </row>
    <row r="1925" spans="1:9" s="5" customFormat="1">
      <c r="A1925" s="205">
        <v>9150725</v>
      </c>
      <c r="B1925" s="489" t="s">
        <v>4580</v>
      </c>
      <c r="C1925" s="7" t="s">
        <v>2057</v>
      </c>
      <c r="D1925" s="7">
        <v>1</v>
      </c>
      <c r="E1925" s="8">
        <v>4883.9399999999996</v>
      </c>
      <c r="F1925" s="8">
        <f>E1925/100*$I$2*Main!$AB$2</f>
        <v>2197.7729999999997</v>
      </c>
      <c r="G1925" s="12">
        <f>F1925*Main!$AB$4</f>
        <v>2197.7729999999997</v>
      </c>
      <c r="H1925" s="9"/>
    </row>
    <row r="1926" spans="1:9" s="5" customFormat="1">
      <c r="A1926" s="205">
        <v>9150726</v>
      </c>
      <c r="B1926" s="489" t="s">
        <v>4581</v>
      </c>
      <c r="C1926" s="7" t="s">
        <v>2057</v>
      </c>
      <c r="D1926" s="7">
        <v>1</v>
      </c>
      <c r="E1926" s="8">
        <v>5014.3500000000004</v>
      </c>
      <c r="F1926" s="8">
        <f>E1926/100*$I$2*Main!$AB$2</f>
        <v>2256.4575</v>
      </c>
      <c r="G1926" s="12">
        <f>F1926*Main!$AB$4</f>
        <v>2256.4575</v>
      </c>
      <c r="H1926" s="9"/>
    </row>
    <row r="1927" spans="1:9" s="5" customFormat="1">
      <c r="A1927" s="205">
        <v>9150735</v>
      </c>
      <c r="B1927" s="489" t="s">
        <v>650</v>
      </c>
      <c r="C1927" s="7"/>
      <c r="D1927" s="7">
        <v>1</v>
      </c>
      <c r="E1927" s="8">
        <v>8011.25</v>
      </c>
      <c r="F1927" s="8">
        <f>E1927/100*$I$2*Main!$AB$2</f>
        <v>3605.0625</v>
      </c>
      <c r="G1927" s="12">
        <f>F1927*Main!$AB$4</f>
        <v>3605.0625</v>
      </c>
      <c r="H1927" s="9"/>
    </row>
    <row r="1928" spans="1:9" s="5" customFormat="1">
      <c r="A1928" s="205">
        <v>9150736</v>
      </c>
      <c r="B1928" s="489" t="s">
        <v>651</v>
      </c>
      <c r="C1928" s="7"/>
      <c r="D1928" s="7">
        <v>1</v>
      </c>
      <c r="E1928" s="8">
        <v>8066.5</v>
      </c>
      <c r="F1928" s="8">
        <f>E1928/100*$I$2*Main!$AB$2</f>
        <v>3629.9250000000002</v>
      </c>
      <c r="G1928" s="12">
        <f>F1928*Main!$AB$4</f>
        <v>3629.9250000000002</v>
      </c>
      <c r="H1928" s="9"/>
    </row>
    <row r="1929" spans="1:9" s="5" customFormat="1">
      <c r="A1929" s="205">
        <v>9150737</v>
      </c>
      <c r="B1929" s="489" t="s">
        <v>652</v>
      </c>
      <c r="C1929" s="7"/>
      <c r="D1929" s="7">
        <v>1</v>
      </c>
      <c r="E1929" s="8">
        <v>8121.72</v>
      </c>
      <c r="F1929" s="8">
        <f>E1929/100*$I$2*Main!$AB$2</f>
        <v>3654.7740000000003</v>
      </c>
      <c r="G1929" s="12">
        <f>F1929*Main!$AB$4</f>
        <v>3654.7740000000003</v>
      </c>
      <c r="H1929" s="9"/>
    </row>
    <row r="1930" spans="1:9" s="5" customFormat="1">
      <c r="A1930" s="205">
        <v>9150738</v>
      </c>
      <c r="B1930" s="489" t="s">
        <v>4582</v>
      </c>
      <c r="C1930" s="7" t="s">
        <v>2057</v>
      </c>
      <c r="D1930" s="7">
        <v>1</v>
      </c>
      <c r="E1930" s="8">
        <v>8176.97</v>
      </c>
      <c r="F1930" s="8">
        <f>E1930/100*$I$2*Main!$AB$2</f>
        <v>3679.6365000000001</v>
      </c>
      <c r="G1930" s="12">
        <f>F1930*Main!$AB$4</f>
        <v>3679.6365000000001</v>
      </c>
      <c r="H1930" s="9"/>
    </row>
    <row r="1931" spans="1:9" s="5" customFormat="1">
      <c r="A1931" s="205">
        <v>9150739</v>
      </c>
      <c r="B1931" s="489" t="s">
        <v>4583</v>
      </c>
      <c r="C1931" s="7" t="s">
        <v>2057</v>
      </c>
      <c r="D1931" s="7">
        <v>1</v>
      </c>
      <c r="E1931" s="8">
        <v>8310.7000000000007</v>
      </c>
      <c r="F1931" s="8">
        <f>E1931/100*$I$2*Main!$AB$2</f>
        <v>3739.8150000000005</v>
      </c>
      <c r="G1931" s="12">
        <f>F1931*Main!$AB$4</f>
        <v>3739.8150000000005</v>
      </c>
      <c r="H1931" s="9"/>
    </row>
    <row r="1932" spans="1:9" s="203" customFormat="1">
      <c r="A1932" s="205">
        <v>9150727</v>
      </c>
      <c r="B1932" s="489" t="s">
        <v>653</v>
      </c>
      <c r="C1932" s="7"/>
      <c r="D1932" s="7">
        <v>1</v>
      </c>
      <c r="E1932" s="8">
        <v>9997.02</v>
      </c>
      <c r="F1932" s="200">
        <f>E1932/100*$I$2*Main!$AB$2</f>
        <v>4498.6590000000006</v>
      </c>
      <c r="G1932" s="201">
        <f>F1932*Main!$AB$4</f>
        <v>4498.6590000000006</v>
      </c>
      <c r="H1932" s="202"/>
      <c r="I1932" s="5"/>
    </row>
    <row r="1933" spans="1:9" s="5" customFormat="1">
      <c r="A1933" s="205">
        <v>9150728</v>
      </c>
      <c r="B1933" s="489" t="s">
        <v>654</v>
      </c>
      <c r="C1933" s="7"/>
      <c r="D1933" s="7">
        <v>1</v>
      </c>
      <c r="E1933" s="8">
        <v>10038.68</v>
      </c>
      <c r="F1933" s="8">
        <f>E1933/100*$I$2*Main!$AB$2</f>
        <v>4517.4059999999999</v>
      </c>
      <c r="G1933" s="12">
        <f>F1933*Main!$AB$4</f>
        <v>4517.4059999999999</v>
      </c>
      <c r="H1933" s="9"/>
    </row>
    <row r="1934" spans="1:9" s="5" customFormat="1">
      <c r="A1934" s="205">
        <v>9150729</v>
      </c>
      <c r="B1934" s="489" t="s">
        <v>655</v>
      </c>
      <c r="C1934" s="7"/>
      <c r="D1934" s="7">
        <v>1</v>
      </c>
      <c r="E1934" s="8">
        <v>10108.1</v>
      </c>
      <c r="F1934" s="8">
        <f>E1934/100*$I$2*Main!$AB$2</f>
        <v>4548.6450000000004</v>
      </c>
      <c r="G1934" s="12">
        <f>F1934*Main!$AB$4</f>
        <v>4548.6450000000004</v>
      </c>
      <c r="H1934" s="9"/>
    </row>
    <row r="1935" spans="1:9" s="5" customFormat="1">
      <c r="A1935" s="205">
        <v>9150730</v>
      </c>
      <c r="B1935" s="489" t="s">
        <v>656</v>
      </c>
      <c r="C1935" s="7"/>
      <c r="D1935" s="7">
        <v>1</v>
      </c>
      <c r="E1935" s="8">
        <v>10342.02</v>
      </c>
      <c r="F1935" s="8">
        <f>E1935/100*$I$2*Main!$AB$2</f>
        <v>4653.9090000000006</v>
      </c>
      <c r="G1935" s="12">
        <f>F1935*Main!$AB$4</f>
        <v>4653.9090000000006</v>
      </c>
      <c r="H1935" s="9"/>
    </row>
    <row r="1936" spans="1:9" s="5" customFormat="1">
      <c r="A1936" s="205">
        <v>9150731</v>
      </c>
      <c r="B1936" s="489" t="s">
        <v>657</v>
      </c>
      <c r="C1936" s="7"/>
      <c r="D1936" s="7">
        <v>1</v>
      </c>
      <c r="E1936" s="8">
        <v>10280.200000000001</v>
      </c>
      <c r="F1936" s="8">
        <f>E1936/100*$I$2*Main!$AB$2</f>
        <v>4626.09</v>
      </c>
      <c r="G1936" s="12">
        <f>F1936*Main!$AB$4</f>
        <v>4626.09</v>
      </c>
      <c r="H1936" s="9"/>
    </row>
    <row r="1937" spans="1:9" s="5" customFormat="1">
      <c r="A1937" s="205">
        <v>9150732</v>
      </c>
      <c r="B1937" s="489" t="s">
        <v>658</v>
      </c>
      <c r="C1937" s="7"/>
      <c r="D1937" s="7">
        <v>1</v>
      </c>
      <c r="E1937" s="8">
        <v>10383.52</v>
      </c>
      <c r="F1937" s="8">
        <f>E1937/100*$I$2*Main!$AB$2</f>
        <v>4672.5839999999998</v>
      </c>
      <c r="G1937" s="12">
        <f>F1937*Main!$AB$4</f>
        <v>4672.5839999999998</v>
      </c>
      <c r="H1937" s="9"/>
    </row>
    <row r="1938" spans="1:9" s="5" customFormat="1">
      <c r="A1938" s="205">
        <v>9150733</v>
      </c>
      <c r="B1938" s="489" t="s">
        <v>4584</v>
      </c>
      <c r="C1938" s="7" t="s">
        <v>2057</v>
      </c>
      <c r="D1938" s="7">
        <v>1</v>
      </c>
      <c r="E1938" s="8">
        <v>10521.4</v>
      </c>
      <c r="F1938" s="8">
        <f>E1938/100*$I$2*Main!$AB$2</f>
        <v>4734.63</v>
      </c>
      <c r="G1938" s="12">
        <f>F1938*Main!$AB$4</f>
        <v>4734.63</v>
      </c>
      <c r="H1938" s="9"/>
    </row>
    <row r="1939" spans="1:9" s="5" customFormat="1">
      <c r="A1939" s="205">
        <v>9150734</v>
      </c>
      <c r="B1939" s="489" t="s">
        <v>4585</v>
      </c>
      <c r="C1939" s="7" t="s">
        <v>2057</v>
      </c>
      <c r="D1939" s="7">
        <v>1</v>
      </c>
      <c r="E1939" s="8">
        <v>11135.91</v>
      </c>
      <c r="F1939" s="8">
        <f>E1939/100*$I$2*Main!$AB$2</f>
        <v>5011.1594999999998</v>
      </c>
      <c r="G1939" s="12">
        <f>F1939*Main!$AB$4</f>
        <v>5011.1594999999998</v>
      </c>
      <c r="H1939" s="9"/>
    </row>
    <row r="1940" spans="1:9" s="5" customFormat="1">
      <c r="A1940" s="205">
        <v>9150740</v>
      </c>
      <c r="B1940" s="489" t="s">
        <v>685</v>
      </c>
      <c r="C1940" s="7"/>
      <c r="D1940" s="7">
        <v>1</v>
      </c>
      <c r="E1940" s="8">
        <v>5120.99</v>
      </c>
      <c r="F1940" s="8">
        <f>E1940/100*$I$2*Main!$AB$2</f>
        <v>2304.4454999999998</v>
      </c>
      <c r="G1940" s="12">
        <f>F1940*Main!$AB$4</f>
        <v>2304.4454999999998</v>
      </c>
      <c r="H1940" s="9"/>
    </row>
    <row r="1941" spans="1:9" s="5" customFormat="1">
      <c r="A1941" s="205">
        <v>9150741</v>
      </c>
      <c r="B1941" s="489" t="s">
        <v>686</v>
      </c>
      <c r="C1941" s="7"/>
      <c r="D1941" s="7">
        <v>1</v>
      </c>
      <c r="E1941" s="8">
        <v>5155.08</v>
      </c>
      <c r="F1941" s="8">
        <f>E1941/100*$I$2*Main!$AB$2</f>
        <v>2319.7860000000001</v>
      </c>
      <c r="G1941" s="12">
        <f>F1941*Main!$AB$4</f>
        <v>2319.7860000000001</v>
      </c>
      <c r="H1941" s="9"/>
    </row>
    <row r="1942" spans="1:9" s="5" customFormat="1">
      <c r="A1942" s="205">
        <v>9150742</v>
      </c>
      <c r="B1942" s="489" t="s">
        <v>687</v>
      </c>
      <c r="C1942" s="7"/>
      <c r="D1942" s="7">
        <v>1</v>
      </c>
      <c r="E1942" s="8">
        <v>5211.9400000000005</v>
      </c>
      <c r="F1942" s="8">
        <f>E1942/100*$I$2*Main!$AB$2</f>
        <v>2345.373</v>
      </c>
      <c r="G1942" s="12">
        <f>F1942*Main!$AB$4</f>
        <v>2345.373</v>
      </c>
      <c r="H1942" s="9"/>
    </row>
    <row r="1943" spans="1:9" s="5" customFormat="1">
      <c r="A1943" s="205">
        <v>9150743</v>
      </c>
      <c r="B1943" s="489" t="s">
        <v>688</v>
      </c>
      <c r="C1943" s="7"/>
      <c r="D1943" s="7">
        <v>1</v>
      </c>
      <c r="E1943" s="8">
        <v>5268.74</v>
      </c>
      <c r="F1943" s="8">
        <f>E1943/100*$I$2*Main!$AB$2</f>
        <v>2370.933</v>
      </c>
      <c r="G1943" s="12">
        <f>F1943*Main!$AB$4</f>
        <v>2370.933</v>
      </c>
      <c r="H1943" s="9"/>
    </row>
    <row r="1944" spans="1:9" s="5" customFormat="1">
      <c r="A1944" s="205">
        <v>9150744</v>
      </c>
      <c r="B1944" s="489" t="s">
        <v>689</v>
      </c>
      <c r="C1944" s="7"/>
      <c r="D1944" s="7">
        <v>1</v>
      </c>
      <c r="E1944" s="8">
        <v>5325.59</v>
      </c>
      <c r="F1944" s="8">
        <f>E1944/100*$I$2*Main!$AB$2</f>
        <v>2396.5155</v>
      </c>
      <c r="G1944" s="12">
        <f>F1944*Main!$AB$4</f>
        <v>2396.5155</v>
      </c>
      <c r="H1944" s="9"/>
    </row>
    <row r="1945" spans="1:9" s="203" customFormat="1">
      <c r="A1945" s="205">
        <v>9150745</v>
      </c>
      <c r="B1945" s="489" t="s">
        <v>690</v>
      </c>
      <c r="C1945" s="7"/>
      <c r="D1945" s="7">
        <v>1</v>
      </c>
      <c r="E1945" s="8">
        <v>5382.39</v>
      </c>
      <c r="F1945" s="200">
        <f>E1945/100*$I$2*Main!$AB$2</f>
        <v>2422.0754999999999</v>
      </c>
      <c r="G1945" s="201">
        <f>F1945*Main!$AB$4</f>
        <v>2422.0754999999999</v>
      </c>
      <c r="H1945" s="202"/>
      <c r="I1945" s="5"/>
    </row>
    <row r="1946" spans="1:9" s="203" customFormat="1">
      <c r="A1946" s="205">
        <v>9150746</v>
      </c>
      <c r="B1946" s="489" t="s">
        <v>4586</v>
      </c>
      <c r="C1946" s="7" t="s">
        <v>2057</v>
      </c>
      <c r="D1946" s="7">
        <v>1</v>
      </c>
      <c r="E1946" s="8">
        <v>5439.24</v>
      </c>
      <c r="F1946" s="200">
        <f>E1946/100*$I$2*Main!$AB$2</f>
        <v>2447.6579999999999</v>
      </c>
      <c r="G1946" s="201">
        <f>F1946*Main!$AB$4</f>
        <v>2447.6579999999999</v>
      </c>
      <c r="H1946" s="202"/>
      <c r="I1946" s="5"/>
    </row>
    <row r="1947" spans="1:9" s="203" customFormat="1">
      <c r="A1947" s="205">
        <v>9150747</v>
      </c>
      <c r="B1947" s="489" t="s">
        <v>4587</v>
      </c>
      <c r="C1947" s="7" t="s">
        <v>2057</v>
      </c>
      <c r="D1947" s="7">
        <v>1</v>
      </c>
      <c r="E1947" s="8">
        <v>5552.88</v>
      </c>
      <c r="F1947" s="200">
        <f>E1947/100*$I$2*Main!$AB$2</f>
        <v>2498.7960000000003</v>
      </c>
      <c r="G1947" s="201">
        <f>F1947*Main!$AB$4</f>
        <v>2498.7960000000003</v>
      </c>
      <c r="H1947" s="202"/>
      <c r="I1947" s="5"/>
    </row>
    <row r="1948" spans="1:9" s="203" customFormat="1">
      <c r="A1948" s="205">
        <v>9150748</v>
      </c>
      <c r="B1948" s="489" t="s">
        <v>707</v>
      </c>
      <c r="C1948" s="7"/>
      <c r="D1948" s="7">
        <v>1</v>
      </c>
      <c r="E1948" s="8">
        <v>4977.5700000000006</v>
      </c>
      <c r="F1948" s="200">
        <f>E1948/100*$I$2*Main!$AB$2</f>
        <v>2239.9065000000005</v>
      </c>
      <c r="G1948" s="201">
        <f>F1948*Main!$AB$4</f>
        <v>2239.9065000000005</v>
      </c>
      <c r="H1948" s="202"/>
      <c r="I1948" s="5"/>
    </row>
    <row r="1949" spans="1:9" s="5" customFormat="1">
      <c r="A1949" s="205">
        <v>9150749</v>
      </c>
      <c r="B1949" s="489" t="s">
        <v>708</v>
      </c>
      <c r="C1949" s="7"/>
      <c r="D1949" s="7">
        <v>1</v>
      </c>
      <c r="E1949" s="8">
        <v>5009.55</v>
      </c>
      <c r="F1949" s="8">
        <f>E1949/100*$I$2*Main!$AB$2</f>
        <v>2254.2975000000001</v>
      </c>
      <c r="G1949" s="12">
        <f>F1949*Main!$AB$4</f>
        <v>2254.2975000000001</v>
      </c>
      <c r="H1949" s="9"/>
    </row>
    <row r="1950" spans="1:9" s="5" customFormat="1">
      <c r="A1950" s="205">
        <v>9150750</v>
      </c>
      <c r="B1950" s="489" t="s">
        <v>709</v>
      </c>
      <c r="C1950" s="7"/>
      <c r="D1950" s="7">
        <v>1</v>
      </c>
      <c r="E1950" s="8">
        <v>5062.84</v>
      </c>
      <c r="F1950" s="8">
        <f>E1950/100*$I$2*Main!$AB$2</f>
        <v>2278.2779999999998</v>
      </c>
      <c r="G1950" s="12">
        <f>F1950*Main!$AB$4</f>
        <v>2278.2779999999998</v>
      </c>
      <c r="H1950" s="9"/>
    </row>
    <row r="1951" spans="1:9" s="5" customFormat="1">
      <c r="A1951" s="205">
        <v>9150751</v>
      </c>
      <c r="B1951" s="489" t="s">
        <v>710</v>
      </c>
      <c r="C1951" s="7"/>
      <c r="D1951" s="7">
        <v>1</v>
      </c>
      <c r="E1951" s="8">
        <v>5116.1000000000004</v>
      </c>
      <c r="F1951" s="8">
        <f>E1951/100*$I$2*Main!$AB$2</f>
        <v>2302.2449999999999</v>
      </c>
      <c r="G1951" s="12">
        <f>F1951*Main!$AB$4</f>
        <v>2302.2449999999999</v>
      </c>
      <c r="H1951" s="9"/>
    </row>
    <row r="1952" spans="1:9" s="5" customFormat="1">
      <c r="A1952" s="205">
        <v>9150752</v>
      </c>
      <c r="B1952" s="489" t="s">
        <v>711</v>
      </c>
      <c r="C1952" s="7"/>
      <c r="D1952" s="7">
        <v>1</v>
      </c>
      <c r="E1952" s="8">
        <v>5169.3599999999997</v>
      </c>
      <c r="F1952" s="8">
        <f>E1952/100*$I$2*Main!$AB$2</f>
        <v>2326.212</v>
      </c>
      <c r="G1952" s="12">
        <f>F1952*Main!$AB$4</f>
        <v>2326.212</v>
      </c>
      <c r="H1952" s="9"/>
    </row>
    <row r="1953" spans="1:8" s="5" customFormat="1">
      <c r="A1953" s="205">
        <v>9150753</v>
      </c>
      <c r="B1953" s="489" t="s">
        <v>712</v>
      </c>
      <c r="C1953" s="7"/>
      <c r="D1953" s="7">
        <v>1</v>
      </c>
      <c r="E1953" s="8">
        <v>5222.6400000000003</v>
      </c>
      <c r="F1953" s="8">
        <f>E1953/100*$I$2*Main!$AB$2</f>
        <v>2350.1880000000001</v>
      </c>
      <c r="G1953" s="12">
        <f>F1953*Main!$AB$4</f>
        <v>2350.1880000000001</v>
      </c>
      <c r="H1953" s="9"/>
    </row>
    <row r="1954" spans="1:8" s="5" customFormat="1">
      <c r="A1954" s="205">
        <v>9150754</v>
      </c>
      <c r="B1954" s="489" t="s">
        <v>4588</v>
      </c>
      <c r="C1954" s="7" t="s">
        <v>2057</v>
      </c>
      <c r="D1954" s="7">
        <v>1</v>
      </c>
      <c r="E1954" s="8">
        <v>5275.9000000000005</v>
      </c>
      <c r="F1954" s="8">
        <f>E1954/100*$I$2*Main!$AB$2</f>
        <v>2374.1550000000002</v>
      </c>
      <c r="G1954" s="12">
        <f>F1954*Main!$AB$4</f>
        <v>2374.1550000000002</v>
      </c>
      <c r="H1954" s="9"/>
    </row>
    <row r="1955" spans="1:8" s="5" customFormat="1">
      <c r="A1955" s="205">
        <v>9150755</v>
      </c>
      <c r="B1955" s="489" t="s">
        <v>4589</v>
      </c>
      <c r="C1955" s="7" t="s">
        <v>2057</v>
      </c>
      <c r="D1955" s="7">
        <v>1</v>
      </c>
      <c r="E1955" s="8">
        <v>5406.2800000000007</v>
      </c>
      <c r="F1955" s="8">
        <f>E1955/100*$I$2*Main!$AB$2</f>
        <v>2432.8260000000005</v>
      </c>
      <c r="G1955" s="12">
        <f>F1955*Main!$AB$4</f>
        <v>2432.8260000000005</v>
      </c>
      <c r="H1955" s="9"/>
    </row>
    <row r="1956" spans="1:8" s="5" customFormat="1">
      <c r="A1956" s="205">
        <v>9150922</v>
      </c>
      <c r="B1956" s="489" t="s">
        <v>605</v>
      </c>
      <c r="C1956" s="7"/>
      <c r="D1956" s="7">
        <v>1</v>
      </c>
      <c r="E1956" s="8">
        <v>3782.94</v>
      </c>
      <c r="F1956" s="8">
        <f>E1956/100*$I$2*Main!$AB$2</f>
        <v>1702.3230000000001</v>
      </c>
      <c r="G1956" s="12">
        <f>F1956*Main!$AB$4</f>
        <v>1702.3230000000001</v>
      </c>
      <c r="H1956" s="9"/>
    </row>
    <row r="1957" spans="1:8" s="5" customFormat="1">
      <c r="A1957" s="205">
        <v>9150924</v>
      </c>
      <c r="B1957" s="489" t="s">
        <v>606</v>
      </c>
      <c r="C1957" s="7"/>
      <c r="D1957" s="7">
        <v>1</v>
      </c>
      <c r="E1957" s="8">
        <v>3801.54</v>
      </c>
      <c r="F1957" s="8">
        <f>E1957/100*$I$2*Main!$AB$2</f>
        <v>1710.693</v>
      </c>
      <c r="G1957" s="12">
        <f>F1957*Main!$AB$4</f>
        <v>1710.693</v>
      </c>
      <c r="H1957" s="9"/>
    </row>
    <row r="1958" spans="1:8" s="5" customFormat="1">
      <c r="A1958" s="205">
        <v>9150925</v>
      </c>
      <c r="B1958" s="489" t="s">
        <v>607</v>
      </c>
      <c r="C1958" s="7"/>
      <c r="D1958" s="7">
        <v>1</v>
      </c>
      <c r="E1958" s="8">
        <v>3832.5400000000004</v>
      </c>
      <c r="F1958" s="8">
        <f>E1958/100*$I$2*Main!$AB$2</f>
        <v>1724.643</v>
      </c>
      <c r="G1958" s="12">
        <f>F1958*Main!$AB$4</f>
        <v>1724.643</v>
      </c>
      <c r="H1958" s="9"/>
    </row>
    <row r="1959" spans="1:8" s="5" customFormat="1">
      <c r="A1959" s="205">
        <v>9150927</v>
      </c>
      <c r="B1959" s="489" t="s">
        <v>608</v>
      </c>
      <c r="C1959" s="7"/>
      <c r="D1959" s="7">
        <v>1</v>
      </c>
      <c r="E1959" s="8">
        <v>3863.5400000000004</v>
      </c>
      <c r="F1959" s="8">
        <f>E1959/100*$I$2*Main!$AB$2</f>
        <v>1738.5930000000003</v>
      </c>
      <c r="G1959" s="12">
        <f>F1959*Main!$AB$4</f>
        <v>1738.5930000000003</v>
      </c>
      <c r="H1959" s="9"/>
    </row>
    <row r="1960" spans="1:8" s="5" customFormat="1">
      <c r="A1960" s="205">
        <v>9150928</v>
      </c>
      <c r="B1960" s="489" t="s">
        <v>609</v>
      </c>
      <c r="C1960" s="7"/>
      <c r="D1960" s="7">
        <v>1</v>
      </c>
      <c r="E1960" s="8">
        <v>3894.53</v>
      </c>
      <c r="F1960" s="8">
        <f>E1960/100*$I$2*Main!$AB$2</f>
        <v>1752.5385000000001</v>
      </c>
      <c r="G1960" s="12">
        <f>F1960*Main!$AB$4</f>
        <v>1752.5385000000001</v>
      </c>
      <c r="H1960" s="9"/>
    </row>
    <row r="1961" spans="1:8" s="5" customFormat="1">
      <c r="A1961" s="205">
        <v>9150930</v>
      </c>
      <c r="B1961" s="489" t="s">
        <v>610</v>
      </c>
      <c r="C1961" s="7"/>
      <c r="D1961" s="7">
        <v>1</v>
      </c>
      <c r="E1961" s="8">
        <v>3925.53</v>
      </c>
      <c r="F1961" s="8">
        <f>E1961/100*$I$2*Main!$AB$2</f>
        <v>1766.4885000000002</v>
      </c>
      <c r="G1961" s="12">
        <f>F1961*Main!$AB$4</f>
        <v>1766.4885000000002</v>
      </c>
      <c r="H1961" s="9"/>
    </row>
    <row r="1962" spans="1:8" s="5" customFormat="1">
      <c r="A1962" s="205">
        <v>9150931</v>
      </c>
      <c r="B1962" s="489" t="s">
        <v>4590</v>
      </c>
      <c r="C1962" s="7" t="s">
        <v>2057</v>
      </c>
      <c r="D1962" s="7">
        <v>1</v>
      </c>
      <c r="E1962" s="8">
        <v>3956.52</v>
      </c>
      <c r="F1962" s="8">
        <f>E1962/100*$I$2*Main!$AB$2</f>
        <v>1780.434</v>
      </c>
      <c r="G1962" s="12">
        <f>F1962*Main!$AB$4</f>
        <v>1780.434</v>
      </c>
      <c r="H1962" s="9"/>
    </row>
    <row r="1963" spans="1:8" s="5" customFormat="1">
      <c r="A1963" s="205">
        <v>9150932</v>
      </c>
      <c r="B1963" s="489" t="s">
        <v>4591</v>
      </c>
      <c r="C1963" s="7" t="s">
        <v>2057</v>
      </c>
      <c r="D1963" s="7">
        <v>1</v>
      </c>
      <c r="E1963" s="8">
        <v>4018.5200000000004</v>
      </c>
      <c r="F1963" s="8">
        <f>E1963/100*$I$2*Main!$AB$2</f>
        <v>1808.3340000000001</v>
      </c>
      <c r="G1963" s="12">
        <f>F1963*Main!$AB$4</f>
        <v>1808.3340000000001</v>
      </c>
      <c r="H1963" s="9"/>
    </row>
    <row r="1964" spans="1:8" s="5" customFormat="1">
      <c r="A1964" s="205">
        <v>9150933</v>
      </c>
      <c r="B1964" s="489" t="s">
        <v>638</v>
      </c>
      <c r="C1964" s="7"/>
      <c r="D1964" s="7">
        <v>1</v>
      </c>
      <c r="E1964" s="8">
        <v>4959.76</v>
      </c>
      <c r="F1964" s="8">
        <f>E1964/100*$I$2*Main!$AB$2</f>
        <v>2231.8919999999998</v>
      </c>
      <c r="G1964" s="12">
        <f>F1964*Main!$AB$4</f>
        <v>2231.8919999999998</v>
      </c>
      <c r="H1964" s="9"/>
    </row>
    <row r="1965" spans="1:8" s="5" customFormat="1">
      <c r="A1965" s="205">
        <v>9150934</v>
      </c>
      <c r="B1965" s="489" t="s">
        <v>639</v>
      </c>
      <c r="C1965" s="7"/>
      <c r="D1965" s="7">
        <v>1</v>
      </c>
      <c r="E1965" s="8">
        <v>4991.74</v>
      </c>
      <c r="F1965" s="8">
        <f>E1965/100*$I$2*Main!$AB$2</f>
        <v>2246.2829999999999</v>
      </c>
      <c r="G1965" s="12">
        <f>F1965*Main!$AB$4</f>
        <v>2246.2829999999999</v>
      </c>
      <c r="H1965" s="9"/>
    </row>
    <row r="1966" spans="1:8" s="5" customFormat="1">
      <c r="A1966" s="205">
        <v>9150935</v>
      </c>
      <c r="B1966" s="489" t="s">
        <v>640</v>
      </c>
      <c r="C1966" s="7"/>
      <c r="D1966" s="7">
        <v>1</v>
      </c>
      <c r="E1966" s="8">
        <v>5045.0200000000004</v>
      </c>
      <c r="F1966" s="8">
        <f>E1966/100*$I$2*Main!$AB$2</f>
        <v>2270.259</v>
      </c>
      <c r="G1966" s="12">
        <f>F1966*Main!$AB$4</f>
        <v>2270.259</v>
      </c>
      <c r="H1966" s="9"/>
    </row>
    <row r="1967" spans="1:8" s="5" customFormat="1">
      <c r="A1967" s="205">
        <v>9150936</v>
      </c>
      <c r="B1967" s="489" t="s">
        <v>641</v>
      </c>
      <c r="C1967" s="7"/>
      <c r="D1967" s="7">
        <v>1</v>
      </c>
      <c r="E1967" s="8">
        <v>5098.2800000000007</v>
      </c>
      <c r="F1967" s="8">
        <f>E1967/100*$I$2*Main!$AB$2</f>
        <v>2294.2260000000001</v>
      </c>
      <c r="G1967" s="12">
        <f>F1967*Main!$AB$4</f>
        <v>2294.2260000000001</v>
      </c>
      <c r="H1967" s="9"/>
    </row>
    <row r="1968" spans="1:8" s="5" customFormat="1">
      <c r="A1968" s="205">
        <v>9150937</v>
      </c>
      <c r="B1968" s="489" t="s">
        <v>642</v>
      </c>
      <c r="C1968" s="7"/>
      <c r="D1968" s="7">
        <v>1</v>
      </c>
      <c r="E1968" s="8">
        <v>5151.54</v>
      </c>
      <c r="F1968" s="8">
        <f>E1968/100*$I$2*Main!$AB$2</f>
        <v>2318.1930000000002</v>
      </c>
      <c r="G1968" s="12">
        <f>F1968*Main!$AB$4</f>
        <v>2318.1930000000002</v>
      </c>
      <c r="H1968" s="9"/>
    </row>
    <row r="1969" spans="1:9" s="5" customFormat="1">
      <c r="A1969" s="205">
        <v>9150938</v>
      </c>
      <c r="B1969" s="489" t="s">
        <v>643</v>
      </c>
      <c r="C1969" s="7"/>
      <c r="D1969" s="7">
        <v>1</v>
      </c>
      <c r="E1969" s="8">
        <v>5204.8</v>
      </c>
      <c r="F1969" s="8">
        <f>E1969/100*$I$2*Main!$AB$2</f>
        <v>2342.16</v>
      </c>
      <c r="G1969" s="12">
        <f>F1969*Main!$AB$4</f>
        <v>2342.16</v>
      </c>
      <c r="H1969" s="9"/>
    </row>
    <row r="1970" spans="1:9" s="5" customFormat="1">
      <c r="A1970" s="205">
        <v>9150939</v>
      </c>
      <c r="B1970" s="489" t="s">
        <v>4592</v>
      </c>
      <c r="C1970" s="7" t="s">
        <v>2057</v>
      </c>
      <c r="D1970" s="7">
        <v>1</v>
      </c>
      <c r="E1970" s="8">
        <v>5258.09</v>
      </c>
      <c r="F1970" s="8">
        <f>E1970/100*$I$2*Main!$AB$2</f>
        <v>2366.1405</v>
      </c>
      <c r="G1970" s="12">
        <f>F1970*Main!$AB$4</f>
        <v>2366.1405</v>
      </c>
      <c r="H1970" s="9"/>
    </row>
    <row r="1971" spans="1:9" s="5" customFormat="1">
      <c r="A1971" s="205">
        <v>9150940</v>
      </c>
      <c r="B1971" s="489" t="s">
        <v>4593</v>
      </c>
      <c r="C1971" s="7" t="s">
        <v>2057</v>
      </c>
      <c r="D1971" s="7">
        <v>1</v>
      </c>
      <c r="E1971" s="8">
        <v>5364.6</v>
      </c>
      <c r="F1971" s="8">
        <f>E1971/100*$I$2*Main!$AB$2</f>
        <v>2414.0700000000002</v>
      </c>
      <c r="G1971" s="12">
        <f>F1971*Main!$AB$4</f>
        <v>2414.0700000000002</v>
      </c>
      <c r="H1971" s="9"/>
    </row>
    <row r="1972" spans="1:9" s="203" customFormat="1">
      <c r="A1972" s="205">
        <v>9150941</v>
      </c>
      <c r="B1972" s="489" t="s">
        <v>670</v>
      </c>
      <c r="C1972" s="7"/>
      <c r="D1972" s="7">
        <v>1</v>
      </c>
      <c r="E1972" s="8">
        <v>5102.28</v>
      </c>
      <c r="F1972" s="200">
        <f>E1972/100*$I$2*Main!$AB$2</f>
        <v>2296.0259999999998</v>
      </c>
      <c r="G1972" s="201">
        <f>F1972*Main!$AB$4</f>
        <v>2296.0259999999998</v>
      </c>
      <c r="H1972" s="202"/>
      <c r="I1972" s="5"/>
    </row>
    <row r="1973" spans="1:9" s="203" customFormat="1">
      <c r="A1973" s="205">
        <v>9150942</v>
      </c>
      <c r="B1973" s="489" t="s">
        <v>671</v>
      </c>
      <c r="C1973" s="7"/>
      <c r="D1973" s="7">
        <v>1</v>
      </c>
      <c r="E1973" s="8">
        <v>5134.25</v>
      </c>
      <c r="F1973" s="200">
        <f>E1973/100*$I$2*Main!$AB$2</f>
        <v>2310.4124999999999</v>
      </c>
      <c r="G1973" s="201">
        <f>F1973*Main!$AB$4</f>
        <v>2310.4124999999999</v>
      </c>
      <c r="H1973" s="202"/>
      <c r="I1973" s="5"/>
    </row>
    <row r="1974" spans="1:9" s="203" customFormat="1">
      <c r="A1974" s="205">
        <v>9150943</v>
      </c>
      <c r="B1974" s="489" t="s">
        <v>672</v>
      </c>
      <c r="C1974" s="7"/>
      <c r="D1974" s="7">
        <v>1</v>
      </c>
      <c r="E1974" s="8">
        <v>5187.51</v>
      </c>
      <c r="F1974" s="200">
        <f>E1974/100*$I$2*Main!$AB$2</f>
        <v>2334.3795</v>
      </c>
      <c r="G1974" s="201">
        <f>F1974*Main!$AB$4</f>
        <v>2334.3795</v>
      </c>
      <c r="H1974" s="202"/>
      <c r="I1974" s="5"/>
    </row>
    <row r="1975" spans="1:9" s="5" customFormat="1">
      <c r="A1975" s="205">
        <v>9150944</v>
      </c>
      <c r="B1975" s="489" t="s">
        <v>673</v>
      </c>
      <c r="C1975" s="7"/>
      <c r="D1975" s="7">
        <v>1</v>
      </c>
      <c r="E1975" s="8">
        <v>5240.76</v>
      </c>
      <c r="F1975" s="8">
        <f>E1975/100*$I$2*Main!$AB$2</f>
        <v>2358.3420000000001</v>
      </c>
      <c r="G1975" s="12">
        <f>F1975*Main!$AB$4</f>
        <v>2358.3420000000001</v>
      </c>
      <c r="H1975" s="9"/>
    </row>
    <row r="1976" spans="1:9" s="5" customFormat="1">
      <c r="A1976" s="205">
        <v>9150945</v>
      </c>
      <c r="B1976" s="489" t="s">
        <v>674</v>
      </c>
      <c r="C1976" s="7"/>
      <c r="D1976" s="7">
        <v>1</v>
      </c>
      <c r="E1976" s="8">
        <v>5294.04</v>
      </c>
      <c r="F1976" s="8">
        <f>E1976/100*$I$2*Main!$AB$2</f>
        <v>2382.3179999999998</v>
      </c>
      <c r="G1976" s="12">
        <f>F1976*Main!$AB$4</f>
        <v>2382.3179999999998</v>
      </c>
      <c r="H1976" s="9"/>
    </row>
    <row r="1977" spans="1:9" s="5" customFormat="1">
      <c r="A1977" s="205">
        <v>9150946</v>
      </c>
      <c r="B1977" s="489" t="s">
        <v>675</v>
      </c>
      <c r="C1977" s="7"/>
      <c r="D1977" s="7">
        <v>1</v>
      </c>
      <c r="E1977" s="8">
        <v>5347.31</v>
      </c>
      <c r="F1977" s="8">
        <f>E1977/100*$I$2*Main!$AB$2</f>
        <v>2406.2895000000003</v>
      </c>
      <c r="G1977" s="12">
        <f>F1977*Main!$AB$4</f>
        <v>2406.2895000000003</v>
      </c>
      <c r="H1977" s="9"/>
    </row>
    <row r="1978" spans="1:9" s="5" customFormat="1">
      <c r="A1978" s="205">
        <v>9150947</v>
      </c>
      <c r="B1978" s="489" t="s">
        <v>4594</v>
      </c>
      <c r="C1978" s="7" t="s">
        <v>2057</v>
      </c>
      <c r="D1978" s="7">
        <v>1</v>
      </c>
      <c r="E1978" s="8">
        <v>5400.5700000000006</v>
      </c>
      <c r="F1978" s="8">
        <f>E1978/100*$I$2*Main!$AB$2</f>
        <v>2430.2565000000004</v>
      </c>
      <c r="G1978" s="12">
        <f>F1978*Main!$AB$4</f>
        <v>2430.2565000000004</v>
      </c>
      <c r="H1978" s="9"/>
    </row>
    <row r="1979" spans="1:9" s="203" customFormat="1">
      <c r="A1979" s="205">
        <v>9150948</v>
      </c>
      <c r="B1979" s="489" t="s">
        <v>4595</v>
      </c>
      <c r="C1979" s="7" t="s">
        <v>2057</v>
      </c>
      <c r="D1979" s="7">
        <v>1</v>
      </c>
      <c r="E1979" s="8">
        <v>5507.1</v>
      </c>
      <c r="F1979" s="200">
        <f>E1979/100*$I$2*Main!$AB$2</f>
        <v>2478.1950000000002</v>
      </c>
      <c r="G1979" s="201">
        <f>F1979*Main!$AB$4</f>
        <v>2478.1950000000002</v>
      </c>
      <c r="H1979" s="202"/>
      <c r="I1979" s="5"/>
    </row>
    <row r="1980" spans="1:9" s="203" customFormat="1">
      <c r="A1980" s="205">
        <v>9150782</v>
      </c>
      <c r="B1980" s="489" t="s">
        <v>676</v>
      </c>
      <c r="C1980" s="7"/>
      <c r="D1980" s="7">
        <v>1</v>
      </c>
      <c r="E1980" s="8">
        <v>7858.83</v>
      </c>
      <c r="F1980" s="200">
        <f>E1980/100*$I$2*Main!$AB$2</f>
        <v>3536.4735000000001</v>
      </c>
      <c r="G1980" s="201">
        <f>F1980*Main!$AB$4</f>
        <v>3536.4735000000001</v>
      </c>
      <c r="H1980" s="202"/>
      <c r="I1980" s="5"/>
    </row>
    <row r="1981" spans="1:9" s="203" customFormat="1">
      <c r="A1981" s="205">
        <v>9150783</v>
      </c>
      <c r="B1981" s="489" t="s">
        <v>677</v>
      </c>
      <c r="C1981" s="7"/>
      <c r="D1981" s="7">
        <v>1</v>
      </c>
      <c r="E1981" s="8">
        <v>7907.62</v>
      </c>
      <c r="F1981" s="200">
        <f>E1981/100*$I$2*Main!$AB$2</f>
        <v>3558.4290000000001</v>
      </c>
      <c r="G1981" s="201">
        <f>F1981*Main!$AB$4</f>
        <v>3558.4290000000001</v>
      </c>
      <c r="H1981" s="202"/>
      <c r="I1981" s="5"/>
    </row>
    <row r="1982" spans="1:9" s="5" customFormat="1">
      <c r="A1982" s="205">
        <v>9150784</v>
      </c>
      <c r="B1982" s="489" t="s">
        <v>678</v>
      </c>
      <c r="C1982" s="7"/>
      <c r="D1982" s="7">
        <v>1</v>
      </c>
      <c r="E1982" s="8">
        <v>7956.41</v>
      </c>
      <c r="F1982" s="8">
        <f>E1982/100*$I$2*Main!$AB$2</f>
        <v>3580.3844999999997</v>
      </c>
      <c r="G1982" s="12">
        <f>F1982*Main!$AB$4</f>
        <v>3580.3844999999997</v>
      </c>
      <c r="H1982" s="9"/>
    </row>
    <row r="1983" spans="1:9" s="5" customFormat="1">
      <c r="A1983" s="205">
        <v>9150785</v>
      </c>
      <c r="B1983" s="489" t="s">
        <v>4596</v>
      </c>
      <c r="C1983" s="7" t="s">
        <v>2057</v>
      </c>
      <c r="D1983" s="7">
        <v>1</v>
      </c>
      <c r="E1983" s="8">
        <v>8005.2</v>
      </c>
      <c r="F1983" s="8">
        <f>E1983/100*$I$2*Main!$AB$2</f>
        <v>3602.3399999999997</v>
      </c>
      <c r="G1983" s="12">
        <f>F1983*Main!$AB$4</f>
        <v>3602.3399999999997</v>
      </c>
      <c r="H1983" s="9"/>
    </row>
    <row r="1984" spans="1:9" s="5" customFormat="1">
      <c r="A1984" s="205">
        <v>9150786</v>
      </c>
      <c r="B1984" s="489" t="s">
        <v>4597</v>
      </c>
      <c r="C1984" s="7" t="s">
        <v>2057</v>
      </c>
      <c r="D1984" s="7">
        <v>1</v>
      </c>
      <c r="E1984" s="8">
        <v>8102.76</v>
      </c>
      <c r="F1984" s="8">
        <f>E1984/100*$I$2*Main!$AB$2</f>
        <v>3646.2420000000002</v>
      </c>
      <c r="G1984" s="12">
        <f>F1984*Main!$AB$4</f>
        <v>3646.2420000000002</v>
      </c>
      <c r="H1984" s="9"/>
    </row>
    <row r="1985" spans="1:9" s="5" customFormat="1">
      <c r="A1985" s="205">
        <v>9150949</v>
      </c>
      <c r="B1985" s="489" t="s">
        <v>679</v>
      </c>
      <c r="C1985" s="7"/>
      <c r="D1985" s="7">
        <v>1</v>
      </c>
      <c r="E1985" s="8">
        <v>8742.75</v>
      </c>
      <c r="F1985" s="8">
        <f>E1985/100*$I$2*Main!$AB$2</f>
        <v>3934.2374999999997</v>
      </c>
      <c r="G1985" s="12">
        <f>F1985*Main!$AB$4</f>
        <v>3934.2374999999997</v>
      </c>
      <c r="H1985" s="9"/>
    </row>
    <row r="1986" spans="1:9" s="5" customFormat="1">
      <c r="A1986" s="205">
        <v>9150950</v>
      </c>
      <c r="B1986" s="489" t="s">
        <v>680</v>
      </c>
      <c r="C1986" s="7"/>
      <c r="D1986" s="7">
        <v>1</v>
      </c>
      <c r="E1986" s="8">
        <v>8778.4699999999993</v>
      </c>
      <c r="F1986" s="8">
        <f>E1986/100*$I$2*Main!$AB$2</f>
        <v>3950.3114999999993</v>
      </c>
      <c r="G1986" s="12">
        <f>F1986*Main!$AB$4</f>
        <v>3950.3114999999993</v>
      </c>
      <c r="H1986" s="9"/>
    </row>
    <row r="1987" spans="1:9" s="5" customFormat="1">
      <c r="A1987" s="205">
        <v>9150951</v>
      </c>
      <c r="B1987" s="489" t="s">
        <v>681</v>
      </c>
      <c r="C1987" s="7"/>
      <c r="D1987" s="7">
        <v>1</v>
      </c>
      <c r="E1987" s="8">
        <v>8838</v>
      </c>
      <c r="F1987" s="8">
        <f>E1987/100*$I$2*Main!$AB$2</f>
        <v>3977.1</v>
      </c>
      <c r="G1987" s="12">
        <f>F1987*Main!$AB$4</f>
        <v>3977.1</v>
      </c>
      <c r="H1987" s="9"/>
    </row>
    <row r="1988" spans="1:9" s="5" customFormat="1">
      <c r="A1988" s="205">
        <v>9150952</v>
      </c>
      <c r="B1988" s="489" t="s">
        <v>682</v>
      </c>
      <c r="C1988" s="7"/>
      <c r="D1988" s="7">
        <v>1</v>
      </c>
      <c r="E1988" s="8">
        <v>8897.51</v>
      </c>
      <c r="F1988" s="8">
        <f>E1988/100*$I$2*Main!$AB$2</f>
        <v>4003.8795</v>
      </c>
      <c r="G1988" s="12">
        <f>F1988*Main!$AB$4</f>
        <v>4003.8795</v>
      </c>
      <c r="H1988" s="9"/>
    </row>
    <row r="1989" spans="1:9" s="5" customFormat="1">
      <c r="A1989" s="205">
        <v>9150953</v>
      </c>
      <c r="B1989" s="489" t="s">
        <v>683</v>
      </c>
      <c r="C1989" s="7"/>
      <c r="D1989" s="7">
        <v>1</v>
      </c>
      <c r="E1989" s="8">
        <v>8982.33</v>
      </c>
      <c r="F1989" s="8">
        <f>E1989/100*$I$2*Main!$AB$2</f>
        <v>4042.0485000000003</v>
      </c>
      <c r="G1989" s="12">
        <f>F1989*Main!$AB$4</f>
        <v>4042.0485000000003</v>
      </c>
      <c r="H1989" s="9"/>
    </row>
    <row r="1990" spans="1:9" s="5" customFormat="1">
      <c r="A1990" s="205">
        <v>9150954</v>
      </c>
      <c r="B1990" s="489" t="s">
        <v>684</v>
      </c>
      <c r="C1990" s="7"/>
      <c r="D1990" s="7">
        <v>1</v>
      </c>
      <c r="E1990" s="8">
        <v>9272.2800000000007</v>
      </c>
      <c r="F1990" s="8">
        <f>E1990/100*$I$2*Main!$AB$2</f>
        <v>4172.5259999999998</v>
      </c>
      <c r="G1990" s="12">
        <f>F1990*Main!$AB$4</f>
        <v>4172.5259999999998</v>
      </c>
      <c r="H1990" s="9"/>
    </row>
    <row r="1991" spans="1:9" s="5" customFormat="1">
      <c r="A1991" s="205">
        <v>9150955</v>
      </c>
      <c r="B1991" s="489" t="s">
        <v>4598</v>
      </c>
      <c r="C1991" s="7" t="s">
        <v>2057</v>
      </c>
      <c r="D1991" s="7">
        <v>1</v>
      </c>
      <c r="E1991" s="8">
        <v>9205.130000000001</v>
      </c>
      <c r="F1991" s="8">
        <f>E1991/100*$I$2*Main!$AB$2</f>
        <v>4142.3085000000001</v>
      </c>
      <c r="G1991" s="12">
        <f>F1991*Main!$AB$4</f>
        <v>4142.3085000000001</v>
      </c>
      <c r="H1991" s="9"/>
    </row>
    <row r="1992" spans="1:9" s="5" customFormat="1">
      <c r="A1992" s="205">
        <v>9150956</v>
      </c>
      <c r="B1992" s="489" t="s">
        <v>4599</v>
      </c>
      <c r="C1992" s="7" t="s">
        <v>2057</v>
      </c>
      <c r="D1992" s="7">
        <v>1</v>
      </c>
      <c r="E1992" s="8">
        <v>9405.5400000000009</v>
      </c>
      <c r="F1992" s="8">
        <f>E1992/100*$I$2*Main!$AB$2</f>
        <v>4232.4930000000004</v>
      </c>
      <c r="G1992" s="12">
        <f>F1992*Main!$AB$4</f>
        <v>4232.4930000000004</v>
      </c>
      <c r="H1992" s="9"/>
    </row>
    <row r="1993" spans="1:9" s="5" customFormat="1">
      <c r="A1993" s="205">
        <v>9150957</v>
      </c>
      <c r="B1993" s="489" t="s">
        <v>692</v>
      </c>
      <c r="C1993" s="7"/>
      <c r="D1993" s="7">
        <v>1</v>
      </c>
      <c r="E1993" s="8">
        <v>5280.45</v>
      </c>
      <c r="F1993" s="8">
        <f>E1993/100*$I$2*Main!$AB$2</f>
        <v>2376.2024999999999</v>
      </c>
      <c r="G1993" s="12">
        <f>F1993*Main!$AB$4</f>
        <v>2376.2024999999999</v>
      </c>
      <c r="H1993" s="9"/>
    </row>
    <row r="1994" spans="1:9" s="203" customFormat="1">
      <c r="A1994" s="205">
        <v>9150958</v>
      </c>
      <c r="B1994" s="489" t="s">
        <v>693</v>
      </c>
      <c r="C1994" s="7"/>
      <c r="D1994" s="7">
        <v>1</v>
      </c>
      <c r="E1994" s="8">
        <v>5312.4</v>
      </c>
      <c r="F1994" s="200">
        <f>E1994/100*$I$2*Main!$AB$2</f>
        <v>2390.58</v>
      </c>
      <c r="G1994" s="201">
        <f>F1994*Main!$AB$4</f>
        <v>2390.58</v>
      </c>
      <c r="H1994" s="202"/>
      <c r="I1994" s="5"/>
    </row>
    <row r="1995" spans="1:9" s="5" customFormat="1">
      <c r="A1995" s="205">
        <v>9150959</v>
      </c>
      <c r="B1995" s="489" t="s">
        <v>694</v>
      </c>
      <c r="C1995" s="7"/>
      <c r="D1995" s="7">
        <v>1</v>
      </c>
      <c r="E1995" s="8">
        <v>5365.66</v>
      </c>
      <c r="F1995" s="8">
        <f>E1995/100*$I$2*Main!$AB$2</f>
        <v>2414.547</v>
      </c>
      <c r="G1995" s="12">
        <f>F1995*Main!$AB$4</f>
        <v>2414.547</v>
      </c>
      <c r="H1995" s="9"/>
    </row>
    <row r="1996" spans="1:9" s="5" customFormat="1">
      <c r="A1996" s="205">
        <v>9150960</v>
      </c>
      <c r="B1996" s="489" t="s">
        <v>695</v>
      </c>
      <c r="C1996" s="7"/>
      <c r="D1996" s="7">
        <v>1</v>
      </c>
      <c r="E1996" s="8">
        <v>5418.9400000000005</v>
      </c>
      <c r="F1996" s="8">
        <f>E1996/100*$I$2*Main!$AB$2</f>
        <v>2438.5230000000001</v>
      </c>
      <c r="G1996" s="12">
        <f>F1996*Main!$AB$4</f>
        <v>2438.5230000000001</v>
      </c>
      <c r="H1996" s="9"/>
    </row>
    <row r="1997" spans="1:9" s="5" customFormat="1">
      <c r="A1997" s="205">
        <v>9150961</v>
      </c>
      <c r="B1997" s="489" t="s">
        <v>696</v>
      </c>
      <c r="C1997" s="7"/>
      <c r="D1997" s="7">
        <v>1</v>
      </c>
      <c r="E1997" s="8">
        <v>5472.2</v>
      </c>
      <c r="F1997" s="8">
        <f>E1997/100*$I$2*Main!$AB$2</f>
        <v>2462.4900000000002</v>
      </c>
      <c r="G1997" s="12">
        <f>F1997*Main!$AB$4</f>
        <v>2462.4900000000002</v>
      </c>
      <c r="H1997" s="9"/>
    </row>
    <row r="1998" spans="1:9" s="203" customFormat="1">
      <c r="A1998" s="205">
        <v>9150962</v>
      </c>
      <c r="B1998" s="489" t="s">
        <v>697</v>
      </c>
      <c r="C1998" s="7"/>
      <c r="D1998" s="7">
        <v>1</v>
      </c>
      <c r="E1998" s="8">
        <v>5525.46</v>
      </c>
      <c r="F1998" s="200">
        <f>E1998/100*$I$2*Main!$AB$2</f>
        <v>2486.4570000000003</v>
      </c>
      <c r="G1998" s="201">
        <f>F1998*Main!$AB$4</f>
        <v>2486.4570000000003</v>
      </c>
      <c r="H1998" s="202"/>
      <c r="I1998" s="5"/>
    </row>
    <row r="1999" spans="1:9" s="203" customFormat="1">
      <c r="A1999" s="205">
        <v>9150963</v>
      </c>
      <c r="B1999" s="489" t="s">
        <v>4600</v>
      </c>
      <c r="C1999" s="7" t="s">
        <v>2057</v>
      </c>
      <c r="D1999" s="7">
        <v>1</v>
      </c>
      <c r="E1999" s="8">
        <v>5578.72</v>
      </c>
      <c r="F1999" s="200">
        <f>E1999/100*$I$2*Main!$AB$2</f>
        <v>2510.4240000000004</v>
      </c>
      <c r="G1999" s="201">
        <f>F1999*Main!$AB$4</f>
        <v>2510.4240000000004</v>
      </c>
      <c r="H1999" s="202"/>
      <c r="I1999" s="5"/>
    </row>
    <row r="2000" spans="1:9" s="5" customFormat="1">
      <c r="A2000" s="205">
        <v>9150964</v>
      </c>
      <c r="B2000" s="489" t="s">
        <v>4601</v>
      </c>
      <c r="C2000" s="7" t="s">
        <v>2057</v>
      </c>
      <c r="D2000" s="7">
        <v>1</v>
      </c>
      <c r="E2000" s="8">
        <v>5685.27</v>
      </c>
      <c r="F2000" s="8">
        <f>E2000/100*$I$2*Main!$AB$2</f>
        <v>2558.3715000000002</v>
      </c>
      <c r="G2000" s="12">
        <f>F2000*Main!$AB$4</f>
        <v>2558.3715000000002</v>
      </c>
      <c r="H2000" s="9"/>
    </row>
    <row r="2001" spans="1:9" s="203" customFormat="1">
      <c r="A2001" s="205">
        <v>9150983</v>
      </c>
      <c r="B2001" s="489" t="s">
        <v>698</v>
      </c>
      <c r="C2001" s="7"/>
      <c r="D2001" s="7">
        <v>1</v>
      </c>
      <c r="E2001" s="8">
        <v>8689.08</v>
      </c>
      <c r="F2001" s="200">
        <f>E2001/100*$I$2*Main!$AB$2</f>
        <v>3910.0859999999998</v>
      </c>
      <c r="G2001" s="201">
        <f>F2001*Main!$AB$4</f>
        <v>3910.0859999999998</v>
      </c>
      <c r="H2001" s="202"/>
      <c r="I2001" s="5"/>
    </row>
    <row r="2002" spans="1:9" s="5" customFormat="1">
      <c r="A2002" s="205">
        <v>9150984</v>
      </c>
      <c r="B2002" s="489" t="s">
        <v>699</v>
      </c>
      <c r="C2002" s="7"/>
      <c r="D2002" s="7">
        <v>1</v>
      </c>
      <c r="E2002" s="8">
        <v>8744.31</v>
      </c>
      <c r="F2002" s="8">
        <f>E2002/100*$I$2*Main!$AB$2</f>
        <v>3934.9395</v>
      </c>
      <c r="G2002" s="12">
        <f>F2002*Main!$AB$4</f>
        <v>3934.9395</v>
      </c>
      <c r="H2002" s="9"/>
    </row>
    <row r="2003" spans="1:9" s="5" customFormat="1">
      <c r="A2003" s="205">
        <v>9150985</v>
      </c>
      <c r="B2003" s="489" t="s">
        <v>700</v>
      </c>
      <c r="C2003" s="7"/>
      <c r="D2003" s="7">
        <v>1</v>
      </c>
      <c r="E2003" s="8">
        <v>8799.56</v>
      </c>
      <c r="F2003" s="8">
        <f>E2003/100*$I$2*Main!$AB$2</f>
        <v>3959.8019999999997</v>
      </c>
      <c r="G2003" s="12">
        <f>F2003*Main!$AB$4</f>
        <v>3959.8019999999997</v>
      </c>
      <c r="H2003" s="9"/>
    </row>
    <row r="2004" spans="1:9" s="5" customFormat="1">
      <c r="A2004" s="205">
        <v>9150986</v>
      </c>
      <c r="B2004" s="489" t="s">
        <v>4602</v>
      </c>
      <c r="C2004" s="7" t="s">
        <v>2057</v>
      </c>
      <c r="D2004" s="7">
        <v>1</v>
      </c>
      <c r="E2004" s="8">
        <v>8854.7999999999993</v>
      </c>
      <c r="F2004" s="8">
        <f>E2004/100*$I$2*Main!$AB$2</f>
        <v>3984.6599999999994</v>
      </c>
      <c r="G2004" s="12">
        <f>F2004*Main!$AB$4</f>
        <v>3984.6599999999994</v>
      </c>
      <c r="H2004" s="9"/>
    </row>
    <row r="2005" spans="1:9" s="5" customFormat="1">
      <c r="A2005" s="205">
        <v>9150987</v>
      </c>
      <c r="B2005" s="489" t="s">
        <v>4603</v>
      </c>
      <c r="C2005" s="7" t="s">
        <v>2057</v>
      </c>
      <c r="D2005" s="7">
        <v>1</v>
      </c>
      <c r="E2005" s="8">
        <v>8965.2800000000007</v>
      </c>
      <c r="F2005" s="8">
        <f>E2005/100*$I$2*Main!$AB$2</f>
        <v>4034.3760000000007</v>
      </c>
      <c r="G2005" s="12">
        <f>F2005*Main!$AB$4</f>
        <v>4034.3760000000007</v>
      </c>
      <c r="H2005" s="9"/>
    </row>
    <row r="2006" spans="1:9" s="5" customFormat="1">
      <c r="A2006" s="205">
        <v>9150965</v>
      </c>
      <c r="B2006" s="489" t="s">
        <v>701</v>
      </c>
      <c r="C2006" s="7"/>
      <c r="D2006" s="7">
        <v>1</v>
      </c>
      <c r="E2006" s="8">
        <v>10691.81</v>
      </c>
      <c r="F2006" s="8">
        <f>E2006/100*$I$2*Main!$AB$2</f>
        <v>4811.3144999999995</v>
      </c>
      <c r="G2006" s="12">
        <f>F2006*Main!$AB$4</f>
        <v>4811.3144999999995</v>
      </c>
      <c r="H2006" s="9"/>
    </row>
    <row r="2007" spans="1:9" s="5" customFormat="1">
      <c r="A2007" s="205">
        <v>9150966</v>
      </c>
      <c r="B2007" s="489" t="s">
        <v>702</v>
      </c>
      <c r="C2007" s="7"/>
      <c r="D2007" s="7">
        <v>1</v>
      </c>
      <c r="E2007" s="8">
        <v>10733.46</v>
      </c>
      <c r="F2007" s="8">
        <f>E2007/100*$I$2*Main!$AB$2</f>
        <v>4830.0569999999998</v>
      </c>
      <c r="G2007" s="12">
        <f>F2007*Main!$AB$4</f>
        <v>4830.0569999999998</v>
      </c>
      <c r="H2007" s="9"/>
    </row>
    <row r="2008" spans="1:9" s="5" customFormat="1">
      <c r="A2008" s="205">
        <v>9150967</v>
      </c>
      <c r="B2008" s="489" t="s">
        <v>703</v>
      </c>
      <c r="C2008" s="7"/>
      <c r="D2008" s="7">
        <v>1</v>
      </c>
      <c r="E2008" s="8">
        <v>10802.9</v>
      </c>
      <c r="F2008" s="8">
        <f>E2008/100*$I$2*Main!$AB$2</f>
        <v>4861.3050000000003</v>
      </c>
      <c r="G2008" s="12">
        <f>F2008*Main!$AB$4</f>
        <v>4861.3050000000003</v>
      </c>
      <c r="H2008" s="9"/>
    </row>
    <row r="2009" spans="1:9" s="203" customFormat="1">
      <c r="A2009" s="205">
        <v>9150968</v>
      </c>
      <c r="B2009" s="489" t="s">
        <v>704</v>
      </c>
      <c r="C2009" s="7"/>
      <c r="D2009" s="7">
        <v>1</v>
      </c>
      <c r="E2009" s="8">
        <v>11036.76</v>
      </c>
      <c r="F2009" s="200">
        <f>E2009/100*$I$2*Main!$AB$2</f>
        <v>4966.5419999999995</v>
      </c>
      <c r="G2009" s="201">
        <f>F2009*Main!$AB$4</f>
        <v>4966.5419999999995</v>
      </c>
      <c r="H2009" s="202"/>
      <c r="I2009" s="5"/>
    </row>
    <row r="2010" spans="1:9" s="5" customFormat="1">
      <c r="A2010" s="205">
        <v>9150969</v>
      </c>
      <c r="B2010" s="489" t="s">
        <v>705</v>
      </c>
      <c r="C2010" s="7"/>
      <c r="D2010" s="7">
        <v>1</v>
      </c>
      <c r="E2010" s="8">
        <v>10974.98</v>
      </c>
      <c r="F2010" s="8">
        <f>E2010/100*$I$2*Main!$AB$2</f>
        <v>4938.741</v>
      </c>
      <c r="G2010" s="12">
        <f>F2010*Main!$AB$4</f>
        <v>4938.741</v>
      </c>
      <c r="H2010" s="9"/>
    </row>
    <row r="2011" spans="1:9" s="5" customFormat="1">
      <c r="A2011" s="205">
        <v>9150970</v>
      </c>
      <c r="B2011" s="489" t="s">
        <v>706</v>
      </c>
      <c r="C2011" s="7"/>
      <c r="D2011" s="7">
        <v>1</v>
      </c>
      <c r="E2011" s="8">
        <v>11078.300000000001</v>
      </c>
      <c r="F2011" s="8">
        <f>E2011/100*$I$2*Main!$AB$2</f>
        <v>4985.2350000000006</v>
      </c>
      <c r="G2011" s="12">
        <f>F2011*Main!$AB$4</f>
        <v>4985.2350000000006</v>
      </c>
      <c r="H2011" s="9"/>
    </row>
    <row r="2012" spans="1:9" s="5" customFormat="1">
      <c r="A2012" s="205">
        <v>9150981</v>
      </c>
      <c r="B2012" s="489" t="s">
        <v>4604</v>
      </c>
      <c r="C2012" s="7" t="s">
        <v>2057</v>
      </c>
      <c r="D2012" s="7">
        <v>1</v>
      </c>
      <c r="E2012" s="8">
        <v>11216.18</v>
      </c>
      <c r="F2012" s="8">
        <f>E2012/100*$I$2*Main!$AB$2</f>
        <v>5047.2809999999999</v>
      </c>
      <c r="G2012" s="12">
        <f>F2012*Main!$AB$4</f>
        <v>5047.2809999999999</v>
      </c>
      <c r="H2012" s="9"/>
    </row>
    <row r="2013" spans="1:9" s="5" customFormat="1">
      <c r="A2013" s="205">
        <v>9150982</v>
      </c>
      <c r="B2013" s="489" t="s">
        <v>4605</v>
      </c>
      <c r="C2013" s="7" t="s">
        <v>2057</v>
      </c>
      <c r="D2013" s="7">
        <v>1</v>
      </c>
      <c r="E2013" s="8">
        <v>11806.83</v>
      </c>
      <c r="F2013" s="8">
        <f>E2013/100*$I$2*Main!$AB$2</f>
        <v>5313.0734999999995</v>
      </c>
      <c r="G2013" s="12">
        <f>F2013*Main!$AB$4</f>
        <v>5313.0734999999995</v>
      </c>
      <c r="H2013" s="9"/>
    </row>
    <row r="2014" spans="1:9" s="5" customFormat="1">
      <c r="A2014" s="205">
        <v>9150988</v>
      </c>
      <c r="B2014" s="489" t="s">
        <v>714</v>
      </c>
      <c r="C2014" s="7"/>
      <c r="D2014" s="7">
        <v>1</v>
      </c>
      <c r="E2014" s="8">
        <v>5494.22</v>
      </c>
      <c r="F2014" s="8">
        <f>E2014/100*$I$2*Main!$AB$2</f>
        <v>2472.3989999999999</v>
      </c>
      <c r="G2014" s="12">
        <f>F2014*Main!$AB$4</f>
        <v>2472.3989999999999</v>
      </c>
      <c r="H2014" s="9"/>
    </row>
    <row r="2015" spans="1:9" s="5" customFormat="1">
      <c r="A2015" s="205">
        <v>9150989</v>
      </c>
      <c r="B2015" s="489" t="s">
        <v>715</v>
      </c>
      <c r="C2015" s="7"/>
      <c r="D2015" s="7">
        <v>1</v>
      </c>
      <c r="E2015" s="8">
        <v>5526.1500000000005</v>
      </c>
      <c r="F2015" s="8">
        <f>E2015/100*$I$2*Main!$AB$2</f>
        <v>2486.7675000000004</v>
      </c>
      <c r="G2015" s="12">
        <f>F2015*Main!$AB$4</f>
        <v>2486.7675000000004</v>
      </c>
      <c r="H2015" s="9"/>
    </row>
    <row r="2016" spans="1:9" s="5" customFormat="1">
      <c r="A2016" s="205">
        <v>9150990</v>
      </c>
      <c r="B2016" s="489" t="s">
        <v>716</v>
      </c>
      <c r="C2016" s="7"/>
      <c r="D2016" s="7">
        <v>1</v>
      </c>
      <c r="E2016" s="8">
        <v>5579.4400000000005</v>
      </c>
      <c r="F2016" s="8">
        <f>E2016/100*$I$2*Main!$AB$2</f>
        <v>2510.748</v>
      </c>
      <c r="G2016" s="12">
        <f>F2016*Main!$AB$4</f>
        <v>2510.748</v>
      </c>
      <c r="H2016" s="9"/>
    </row>
    <row r="2017" spans="1:9" s="5" customFormat="1">
      <c r="A2017" s="205">
        <v>9150991</v>
      </c>
      <c r="B2017" s="489" t="s">
        <v>717</v>
      </c>
      <c r="C2017" s="7"/>
      <c r="D2017" s="7">
        <v>1</v>
      </c>
      <c r="E2017" s="8">
        <v>5632.7</v>
      </c>
      <c r="F2017" s="8">
        <f>E2017/100*$I$2*Main!$AB$2</f>
        <v>2534.7150000000001</v>
      </c>
      <c r="G2017" s="12">
        <f>F2017*Main!$AB$4</f>
        <v>2534.7150000000001</v>
      </c>
      <c r="H2017" s="9"/>
    </row>
    <row r="2018" spans="1:9" s="5" customFormat="1">
      <c r="A2018" s="205">
        <v>9150992</v>
      </c>
      <c r="B2018" s="489" t="s">
        <v>718</v>
      </c>
      <c r="C2018" s="7"/>
      <c r="D2018" s="7">
        <v>1</v>
      </c>
      <c r="E2018" s="8">
        <v>5685.96</v>
      </c>
      <c r="F2018" s="8">
        <f>E2018/100*$I$2*Main!$AB$2</f>
        <v>2558.6819999999998</v>
      </c>
      <c r="G2018" s="12">
        <f>F2018*Main!$AB$4</f>
        <v>2558.6819999999998</v>
      </c>
      <c r="H2018" s="9"/>
    </row>
    <row r="2019" spans="1:9" s="5" customFormat="1">
      <c r="A2019" s="205">
        <v>9150993</v>
      </c>
      <c r="B2019" s="489" t="s">
        <v>719</v>
      </c>
      <c r="C2019" s="7"/>
      <c r="D2019" s="7">
        <v>1</v>
      </c>
      <c r="E2019" s="8">
        <v>5739.24</v>
      </c>
      <c r="F2019" s="8">
        <f>E2019/100*$I$2*Main!$AB$2</f>
        <v>2582.6579999999999</v>
      </c>
      <c r="G2019" s="12">
        <f>F2019*Main!$AB$4</f>
        <v>2582.6579999999999</v>
      </c>
      <c r="H2019" s="9"/>
    </row>
    <row r="2020" spans="1:9" s="5" customFormat="1">
      <c r="A2020" s="205">
        <v>9150994</v>
      </c>
      <c r="B2020" s="489" t="s">
        <v>4606</v>
      </c>
      <c r="C2020" s="7" t="s">
        <v>2057</v>
      </c>
      <c r="D2020" s="7">
        <v>1</v>
      </c>
      <c r="E2020" s="8">
        <v>5792.5</v>
      </c>
      <c r="F2020" s="8">
        <f>E2020/100*$I$2*Main!$AB$2</f>
        <v>2606.625</v>
      </c>
      <c r="G2020" s="12">
        <f>F2020*Main!$AB$4</f>
        <v>2606.625</v>
      </c>
      <c r="H2020" s="9"/>
    </row>
    <row r="2021" spans="1:9" s="203" customFormat="1">
      <c r="A2021" s="205">
        <v>9150995</v>
      </c>
      <c r="B2021" s="489" t="s">
        <v>4607</v>
      </c>
      <c r="C2021" s="7" t="s">
        <v>2057</v>
      </c>
      <c r="D2021" s="7">
        <v>1</v>
      </c>
      <c r="E2021" s="8">
        <v>5899.01</v>
      </c>
      <c r="F2021" s="200">
        <f>E2021/100*$I$2*Main!$AB$2</f>
        <v>2654.5545000000002</v>
      </c>
      <c r="G2021" s="201">
        <f>F2021*Main!$AB$4</f>
        <v>2654.5545000000002</v>
      </c>
      <c r="H2021" s="202"/>
      <c r="I2021" s="5"/>
    </row>
    <row r="2022" spans="1:9" s="203" customFormat="1">
      <c r="A2022" s="205">
        <v>9234469</v>
      </c>
      <c r="B2022" s="489" t="s">
        <v>596</v>
      </c>
      <c r="C2022" s="7"/>
      <c r="D2022" s="7">
        <v>1</v>
      </c>
      <c r="E2022" s="8">
        <v>3449.01</v>
      </c>
      <c r="F2022" s="200">
        <f>E2022/100*$I$2*Main!$AB$2</f>
        <v>1552.0545000000002</v>
      </c>
      <c r="G2022" s="201">
        <f>F2022*Main!$AB$4</f>
        <v>1552.0545000000002</v>
      </c>
      <c r="H2022" s="202"/>
      <c r="I2022" s="5"/>
    </row>
    <row r="2023" spans="1:9" s="203" customFormat="1">
      <c r="A2023" s="205">
        <v>9150612</v>
      </c>
      <c r="B2023" s="489" t="s">
        <v>596</v>
      </c>
      <c r="C2023" s="7"/>
      <c r="D2023" s="7">
        <v>1</v>
      </c>
      <c r="E2023" s="8">
        <v>3449.01</v>
      </c>
      <c r="F2023" s="200">
        <f>E2023/100*$I$2*Main!$AB$2</f>
        <v>1552.0545000000002</v>
      </c>
      <c r="G2023" s="201">
        <f>F2023*Main!$AB$4</f>
        <v>1552.0545000000002</v>
      </c>
      <c r="H2023" s="202"/>
      <c r="I2023" s="5"/>
    </row>
    <row r="2024" spans="1:9" s="203" customFormat="1">
      <c r="A2024" s="205">
        <v>9150613</v>
      </c>
      <c r="B2024" s="489" t="s">
        <v>582</v>
      </c>
      <c r="C2024" s="7"/>
      <c r="D2024" s="7">
        <v>1</v>
      </c>
      <c r="E2024" s="8">
        <v>2531.5</v>
      </c>
      <c r="F2024" s="200">
        <f>E2024/100*$I$2*Main!$AB$2</f>
        <v>1139.175</v>
      </c>
      <c r="G2024" s="201">
        <f>F2024*Main!$AB$4</f>
        <v>1139.175</v>
      </c>
      <c r="H2024" s="202"/>
      <c r="I2024" s="5"/>
    </row>
    <row r="2025" spans="1:9" s="203" customFormat="1">
      <c r="A2025" s="205">
        <v>9150614</v>
      </c>
      <c r="B2025" s="489" t="s">
        <v>583</v>
      </c>
      <c r="C2025" s="7"/>
      <c r="D2025" s="7">
        <v>1</v>
      </c>
      <c r="E2025" s="8">
        <v>2550.09</v>
      </c>
      <c r="F2025" s="200">
        <f>E2025/100*$I$2*Main!$AB$2</f>
        <v>1147.5405000000001</v>
      </c>
      <c r="G2025" s="201">
        <f>F2025*Main!$AB$4</f>
        <v>1147.5405000000001</v>
      </c>
      <c r="H2025" s="202"/>
      <c r="I2025" s="5"/>
    </row>
    <row r="2026" spans="1:9" s="5" customFormat="1">
      <c r="A2026" s="205">
        <v>9150615</v>
      </c>
      <c r="B2026" s="489" t="s">
        <v>584</v>
      </c>
      <c r="C2026" s="7"/>
      <c r="D2026" s="7">
        <v>1</v>
      </c>
      <c r="E2026" s="8">
        <v>2581.08</v>
      </c>
      <c r="F2026" s="8">
        <f>E2026/100*$I$2*Main!$AB$2</f>
        <v>1161.4860000000001</v>
      </c>
      <c r="G2026" s="12">
        <f>F2026*Main!$AB$4</f>
        <v>1161.4860000000001</v>
      </c>
      <c r="H2026" s="9"/>
    </row>
    <row r="2027" spans="1:9" s="5" customFormat="1">
      <c r="A2027" s="205">
        <v>9150616</v>
      </c>
      <c r="B2027" s="489" t="s">
        <v>585</v>
      </c>
      <c r="C2027" s="7"/>
      <c r="D2027" s="7">
        <v>1</v>
      </c>
      <c r="E2027" s="8">
        <v>2612.0800000000004</v>
      </c>
      <c r="F2027" s="8">
        <f>E2027/100*$I$2*Main!$AB$2</f>
        <v>1175.4360000000001</v>
      </c>
      <c r="G2027" s="12">
        <f>F2027*Main!$AB$4</f>
        <v>1175.4360000000001</v>
      </c>
      <c r="H2027" s="9"/>
    </row>
    <row r="2028" spans="1:9" s="5" customFormat="1">
      <c r="A2028" s="205">
        <v>9150618</v>
      </c>
      <c r="B2028" s="489" t="s">
        <v>586</v>
      </c>
      <c r="C2028" s="7"/>
      <c r="D2028" s="7">
        <v>1</v>
      </c>
      <c r="E2028" s="8">
        <v>2643.0800000000004</v>
      </c>
      <c r="F2028" s="8">
        <f>E2028/100*$I$2*Main!$AB$2</f>
        <v>1189.3860000000002</v>
      </c>
      <c r="G2028" s="12">
        <f>F2028*Main!$AB$4</f>
        <v>1189.3860000000002</v>
      </c>
      <c r="H2028" s="9"/>
    </row>
    <row r="2029" spans="1:9" s="5" customFormat="1">
      <c r="A2029" s="205">
        <v>9150619</v>
      </c>
      <c r="B2029" s="489" t="s">
        <v>587</v>
      </c>
      <c r="C2029" s="7"/>
      <c r="D2029" s="7">
        <v>1</v>
      </c>
      <c r="E2029" s="8">
        <v>2674.08</v>
      </c>
      <c r="F2029" s="8">
        <f>E2029/100*$I$2*Main!$AB$2</f>
        <v>1203.336</v>
      </c>
      <c r="G2029" s="12">
        <f>F2029*Main!$AB$4</f>
        <v>1203.336</v>
      </c>
      <c r="H2029" s="9"/>
    </row>
    <row r="2030" spans="1:9" s="5" customFormat="1">
      <c r="A2030" s="205">
        <v>9150620</v>
      </c>
      <c r="B2030" s="489" t="s">
        <v>4608</v>
      </c>
      <c r="C2030" s="7" t="s">
        <v>2057</v>
      </c>
      <c r="D2030" s="7">
        <v>1</v>
      </c>
      <c r="E2030" s="8">
        <v>2705.07</v>
      </c>
      <c r="F2030" s="8">
        <f>E2030/100*$I$2*Main!$AB$2</f>
        <v>1217.2815000000001</v>
      </c>
      <c r="G2030" s="12">
        <f>F2030*Main!$AB$4</f>
        <v>1217.2815000000001</v>
      </c>
      <c r="H2030" s="9"/>
    </row>
    <row r="2031" spans="1:9" s="5" customFormat="1">
      <c r="A2031" s="205">
        <v>9150621</v>
      </c>
      <c r="B2031" s="489" t="s">
        <v>4609</v>
      </c>
      <c r="C2031" s="7" t="s">
        <v>2057</v>
      </c>
      <c r="D2031" s="7">
        <v>1</v>
      </c>
      <c r="E2031" s="8">
        <v>2790.9</v>
      </c>
      <c r="F2031" s="8">
        <f>E2031/100*$I$2*Main!$AB$2</f>
        <v>1255.9050000000002</v>
      </c>
      <c r="G2031" s="12">
        <f>F2031*Main!$AB$4</f>
        <v>1255.9050000000002</v>
      </c>
      <c r="H2031" s="9"/>
    </row>
    <row r="2032" spans="1:9" s="5" customFormat="1">
      <c r="A2032" s="205">
        <v>9150622</v>
      </c>
      <c r="B2032" s="489" t="s">
        <v>611</v>
      </c>
      <c r="C2032" s="7"/>
      <c r="D2032" s="7">
        <v>1</v>
      </c>
      <c r="E2032" s="8">
        <v>3048.1000000000004</v>
      </c>
      <c r="F2032" s="8">
        <f>E2032/100*$I$2*Main!$AB$2</f>
        <v>1371.6450000000002</v>
      </c>
      <c r="G2032" s="12">
        <f>F2032*Main!$AB$4</f>
        <v>1371.6450000000002</v>
      </c>
      <c r="H2032" s="9"/>
    </row>
    <row r="2033" spans="1:9" s="5" customFormat="1">
      <c r="A2033" s="205">
        <v>9150623</v>
      </c>
      <c r="B2033" s="489" t="s">
        <v>612</v>
      </c>
      <c r="C2033" s="7"/>
      <c r="D2033" s="7">
        <v>1</v>
      </c>
      <c r="E2033" s="8">
        <v>3066.72</v>
      </c>
      <c r="F2033" s="8">
        <f>E2033/100*$I$2*Main!$AB$2</f>
        <v>1380.0239999999999</v>
      </c>
      <c r="G2033" s="12">
        <f>F2033*Main!$AB$4</f>
        <v>1380.0239999999999</v>
      </c>
      <c r="H2033" s="9"/>
    </row>
    <row r="2034" spans="1:9" s="5" customFormat="1">
      <c r="A2034" s="205">
        <v>9150624</v>
      </c>
      <c r="B2034" s="489" t="s">
        <v>613</v>
      </c>
      <c r="C2034" s="7"/>
      <c r="D2034" s="7">
        <v>1</v>
      </c>
      <c r="E2034" s="8">
        <v>3097.7200000000003</v>
      </c>
      <c r="F2034" s="8">
        <f>E2034/100*$I$2*Main!$AB$2</f>
        <v>1393.9740000000002</v>
      </c>
      <c r="G2034" s="12">
        <f>F2034*Main!$AB$4</f>
        <v>1393.9740000000002</v>
      </c>
      <c r="H2034" s="9"/>
    </row>
    <row r="2035" spans="1:9" s="5" customFormat="1">
      <c r="A2035" s="205">
        <v>9150625</v>
      </c>
      <c r="B2035" s="489" t="s">
        <v>614</v>
      </c>
      <c r="C2035" s="7"/>
      <c r="D2035" s="7">
        <v>1</v>
      </c>
      <c r="E2035" s="8">
        <v>3128.7</v>
      </c>
      <c r="F2035" s="8">
        <f>E2035/100*$I$2*Main!$AB$2</f>
        <v>1407.915</v>
      </c>
      <c r="G2035" s="12">
        <f>F2035*Main!$AB$4</f>
        <v>1407.915</v>
      </c>
      <c r="H2035" s="9"/>
    </row>
    <row r="2036" spans="1:9" s="5" customFormat="1">
      <c r="A2036" s="205">
        <v>9150626</v>
      </c>
      <c r="B2036" s="489" t="s">
        <v>615</v>
      </c>
      <c r="C2036" s="7"/>
      <c r="D2036" s="7">
        <v>1</v>
      </c>
      <c r="E2036" s="8">
        <v>3159.71</v>
      </c>
      <c r="F2036" s="8">
        <f>E2036/100*$I$2*Main!$AB$2</f>
        <v>1421.8695</v>
      </c>
      <c r="G2036" s="12">
        <f>F2036*Main!$AB$4</f>
        <v>1421.8695</v>
      </c>
      <c r="H2036" s="9"/>
    </row>
    <row r="2037" spans="1:9" s="5" customFormat="1">
      <c r="A2037" s="205">
        <v>9150627</v>
      </c>
      <c r="B2037" s="489" t="s">
        <v>616</v>
      </c>
      <c r="C2037" s="7"/>
      <c r="D2037" s="7">
        <v>1</v>
      </c>
      <c r="E2037" s="8">
        <v>3190.71</v>
      </c>
      <c r="F2037" s="8">
        <f>E2037/100*$I$2*Main!$AB$2</f>
        <v>1435.8195000000001</v>
      </c>
      <c r="G2037" s="12">
        <f>F2037*Main!$AB$4</f>
        <v>1435.8195000000001</v>
      </c>
      <c r="H2037" s="9"/>
    </row>
    <row r="2038" spans="1:9" s="5" customFormat="1">
      <c r="A2038" s="205">
        <v>9150628</v>
      </c>
      <c r="B2038" s="489" t="s">
        <v>4610</v>
      </c>
      <c r="C2038" s="7" t="s">
        <v>2057</v>
      </c>
      <c r="D2038" s="7">
        <v>1</v>
      </c>
      <c r="E2038" s="8">
        <v>3221.7</v>
      </c>
      <c r="F2038" s="8">
        <f>E2038/100*$I$2*Main!$AB$2</f>
        <v>1449.7649999999999</v>
      </c>
      <c r="G2038" s="12">
        <f>F2038*Main!$AB$4</f>
        <v>1449.7649999999999</v>
      </c>
      <c r="H2038" s="9"/>
    </row>
    <row r="2039" spans="1:9" s="5" customFormat="1">
      <c r="A2039" s="205">
        <v>9150629</v>
      </c>
      <c r="B2039" s="489" t="s">
        <v>4611</v>
      </c>
      <c r="C2039" s="7" t="s">
        <v>2057</v>
      </c>
      <c r="D2039" s="7">
        <v>1</v>
      </c>
      <c r="E2039" s="8">
        <v>3283.68</v>
      </c>
      <c r="F2039" s="8">
        <f>E2039/100*$I$2*Main!$AB$2</f>
        <v>1477.6559999999999</v>
      </c>
      <c r="G2039" s="12">
        <f>F2039*Main!$AB$4</f>
        <v>1477.6559999999999</v>
      </c>
      <c r="H2039" s="9"/>
    </row>
    <row r="2040" spans="1:9" s="203" customFormat="1">
      <c r="A2040" s="205">
        <v>9150630</v>
      </c>
      <c r="B2040" s="489" t="s">
        <v>597</v>
      </c>
      <c r="C2040" s="7"/>
      <c r="D2040" s="7">
        <v>1</v>
      </c>
      <c r="E2040" s="8">
        <v>579</v>
      </c>
      <c r="F2040" s="200">
        <f>E2040/100*$I$2*Main!$AB$2</f>
        <v>260.55</v>
      </c>
      <c r="G2040" s="201">
        <f>F2040*Main!$AB$4</f>
        <v>260.55</v>
      </c>
      <c r="H2040" s="202"/>
      <c r="I2040" s="5"/>
    </row>
    <row r="2041" spans="1:9" s="203" customFormat="1">
      <c r="A2041" s="205">
        <v>9150641</v>
      </c>
      <c r="B2041" s="489" t="s">
        <v>604</v>
      </c>
      <c r="C2041" s="7"/>
      <c r="D2041" s="7">
        <v>1</v>
      </c>
      <c r="E2041" s="8">
        <v>579</v>
      </c>
      <c r="F2041" s="200">
        <f>E2041/100*$I$2*Main!$AB$2</f>
        <v>260.55</v>
      </c>
      <c r="G2041" s="201">
        <f>F2041*Main!$AB$4</f>
        <v>260.55</v>
      </c>
      <c r="H2041" s="202"/>
      <c r="I2041" s="5"/>
    </row>
    <row r="2042" spans="1:9" s="203" customFormat="1">
      <c r="A2042" s="205">
        <v>9150642</v>
      </c>
      <c r="B2042" s="489" t="s">
        <v>617</v>
      </c>
      <c r="C2042" s="7"/>
      <c r="D2042" s="7">
        <v>1</v>
      </c>
      <c r="E2042" s="8">
        <v>734.88</v>
      </c>
      <c r="F2042" s="200">
        <f>E2042/100*$I$2*Main!$AB$2</f>
        <v>330.69599999999997</v>
      </c>
      <c r="G2042" s="201">
        <f>F2042*Main!$AB$4</f>
        <v>330.69599999999997</v>
      </c>
      <c r="H2042" s="202"/>
      <c r="I2042" s="5"/>
    </row>
    <row r="2043" spans="1:9" s="5" customFormat="1">
      <c r="A2043" s="205">
        <v>9150643</v>
      </c>
      <c r="B2043" s="489" t="s">
        <v>588</v>
      </c>
      <c r="C2043" s="7"/>
      <c r="D2043" s="7">
        <v>1</v>
      </c>
      <c r="E2043" s="8">
        <v>935.28</v>
      </c>
      <c r="F2043" s="8">
        <f>E2043/100*$I$2*Main!$AB$2</f>
        <v>420.87600000000003</v>
      </c>
      <c r="G2043" s="12">
        <f>F2043*Main!$AB$4</f>
        <v>420.87600000000003</v>
      </c>
      <c r="H2043" s="9"/>
    </row>
    <row r="2044" spans="1:9" s="5" customFormat="1">
      <c r="A2044" s="205">
        <v>9150644</v>
      </c>
      <c r="B2044" s="489" t="s">
        <v>659</v>
      </c>
      <c r="C2044" s="7"/>
      <c r="D2044" s="7">
        <v>1</v>
      </c>
      <c r="E2044" s="8">
        <v>1077.81</v>
      </c>
      <c r="F2044" s="8">
        <f>E2044/100*$I$2*Main!$AB$2</f>
        <v>485.0145</v>
      </c>
      <c r="G2044" s="12">
        <f>F2044*Main!$AB$4</f>
        <v>485.0145</v>
      </c>
      <c r="H2044" s="9"/>
    </row>
    <row r="2045" spans="1:9" s="203" customFormat="1">
      <c r="A2045" s="205">
        <v>9150645</v>
      </c>
      <c r="B2045" s="489" t="s">
        <v>691</v>
      </c>
      <c r="C2045" s="7"/>
      <c r="D2045" s="7">
        <v>1</v>
      </c>
      <c r="E2045" s="8">
        <v>1255.96</v>
      </c>
      <c r="F2045" s="200">
        <f>E2045/100*$I$2*Main!$AB$2</f>
        <v>565.18200000000002</v>
      </c>
      <c r="G2045" s="201">
        <f>F2045*Main!$AB$4</f>
        <v>565.18200000000002</v>
      </c>
      <c r="H2045" s="202"/>
      <c r="I2045" s="5"/>
    </row>
    <row r="2046" spans="1:9" s="5" customFormat="1">
      <c r="A2046" s="205">
        <v>9150646</v>
      </c>
      <c r="B2046" s="489" t="s">
        <v>713</v>
      </c>
      <c r="C2046" s="7"/>
      <c r="D2046" s="7">
        <v>1</v>
      </c>
      <c r="E2046" s="8">
        <v>1469.73</v>
      </c>
      <c r="F2046" s="8">
        <f>E2046/100*$I$2*Main!$AB$2</f>
        <v>661.37850000000003</v>
      </c>
      <c r="G2046" s="12">
        <f>F2046*Main!$AB$4</f>
        <v>661.37850000000003</v>
      </c>
      <c r="H2046" s="9"/>
    </row>
    <row r="2047" spans="1:9" s="5" customFormat="1">
      <c r="A2047" s="205">
        <v>9150647</v>
      </c>
      <c r="B2047" s="489" t="s">
        <v>589</v>
      </c>
      <c r="C2047" s="7"/>
      <c r="D2047" s="7">
        <v>1</v>
      </c>
      <c r="E2047" s="8">
        <v>976.46</v>
      </c>
      <c r="F2047" s="8">
        <f>E2047/100*$I$2*Main!$AB$2</f>
        <v>439.40699999999998</v>
      </c>
      <c r="G2047" s="12">
        <f>F2047*Main!$AB$4</f>
        <v>439.40699999999998</v>
      </c>
      <c r="H2047" s="9"/>
    </row>
    <row r="2048" spans="1:9" s="5" customFormat="1">
      <c r="A2048" s="205">
        <v>9150648</v>
      </c>
      <c r="B2048" s="489" t="s">
        <v>590</v>
      </c>
      <c r="C2048" s="7"/>
      <c r="D2048" s="7">
        <v>1</v>
      </c>
      <c r="E2048" s="8">
        <v>989.82</v>
      </c>
      <c r="F2048" s="8">
        <f>E2048/100*$I$2*Main!$AB$2</f>
        <v>445.41900000000004</v>
      </c>
      <c r="G2048" s="12">
        <f>F2048*Main!$AB$4</f>
        <v>445.41900000000004</v>
      </c>
      <c r="H2048" s="9"/>
    </row>
    <row r="2049" spans="1:9" s="5" customFormat="1">
      <c r="A2049" s="205">
        <v>9150649</v>
      </c>
      <c r="B2049" s="489" t="s">
        <v>591</v>
      </c>
      <c r="C2049" s="7"/>
      <c r="D2049" s="7">
        <v>1</v>
      </c>
      <c r="E2049" s="8">
        <v>1012.1</v>
      </c>
      <c r="F2049" s="8">
        <f>E2049/100*$I$2*Main!$AB$2</f>
        <v>455.44499999999999</v>
      </c>
      <c r="G2049" s="12">
        <f>F2049*Main!$AB$4</f>
        <v>455.44499999999999</v>
      </c>
      <c r="H2049" s="9"/>
    </row>
    <row r="2050" spans="1:9" s="203" customFormat="1">
      <c r="A2050" s="205">
        <v>9150650</v>
      </c>
      <c r="B2050" s="489" t="s">
        <v>592</v>
      </c>
      <c r="C2050" s="7"/>
      <c r="D2050" s="7">
        <v>1</v>
      </c>
      <c r="E2050" s="8">
        <v>1034.3399999999999</v>
      </c>
      <c r="F2050" s="200">
        <f>E2050/100*$I$2*Main!$AB$2</f>
        <v>465.45299999999997</v>
      </c>
      <c r="G2050" s="201">
        <f>F2050*Main!$AB$4</f>
        <v>465.45299999999997</v>
      </c>
      <c r="H2050" s="202"/>
      <c r="I2050" s="5"/>
    </row>
    <row r="2051" spans="1:9" s="203" customFormat="1">
      <c r="A2051" s="205">
        <v>9150652</v>
      </c>
      <c r="B2051" s="489" t="s">
        <v>593</v>
      </c>
      <c r="C2051" s="7"/>
      <c r="D2051" s="7">
        <v>1</v>
      </c>
      <c r="E2051" s="8">
        <v>1056.5999999999999</v>
      </c>
      <c r="F2051" s="200">
        <f>E2051/100*$I$2*Main!$AB$2</f>
        <v>475.46999999999997</v>
      </c>
      <c r="G2051" s="201">
        <f>F2051*Main!$AB$4</f>
        <v>475.46999999999997</v>
      </c>
      <c r="H2051" s="202"/>
      <c r="I2051" s="5"/>
    </row>
    <row r="2052" spans="1:9" s="5" customFormat="1">
      <c r="A2052" s="205">
        <v>9150653</v>
      </c>
      <c r="B2052" s="489" t="s">
        <v>594</v>
      </c>
      <c r="C2052" s="7"/>
      <c r="D2052" s="7">
        <v>1</v>
      </c>
      <c r="E2052" s="8">
        <v>1078.8599999999999</v>
      </c>
      <c r="F2052" s="8">
        <f>E2052/100*$I$2*Main!$AB$2</f>
        <v>485.48699999999997</v>
      </c>
      <c r="G2052" s="12">
        <f>F2052*Main!$AB$4</f>
        <v>485.48699999999997</v>
      </c>
      <c r="H2052" s="9"/>
    </row>
    <row r="2053" spans="1:9" s="5" customFormat="1">
      <c r="A2053" s="205">
        <v>9150654</v>
      </c>
      <c r="B2053" s="489" t="s">
        <v>4612</v>
      </c>
      <c r="C2053" s="7" t="s">
        <v>2057</v>
      </c>
      <c r="D2053" s="7">
        <v>1</v>
      </c>
      <c r="E2053" s="8">
        <v>1101.1500000000001</v>
      </c>
      <c r="F2053" s="8">
        <f>E2053/100*$I$2*Main!$AB$2</f>
        <v>495.5175000000001</v>
      </c>
      <c r="G2053" s="12">
        <f>F2053*Main!$AB$4</f>
        <v>495.5175000000001</v>
      </c>
      <c r="H2053" s="9"/>
    </row>
    <row r="2054" spans="1:9" s="5" customFormat="1">
      <c r="A2054" s="205">
        <v>9150656</v>
      </c>
      <c r="B2054" s="489" t="s">
        <v>4613</v>
      </c>
      <c r="C2054" s="7" t="s">
        <v>2057</v>
      </c>
      <c r="D2054" s="7">
        <v>1</v>
      </c>
      <c r="E2054" s="8">
        <v>1145.68</v>
      </c>
      <c r="F2054" s="8">
        <f>E2054/100*$I$2*Main!$AB$2</f>
        <v>515.55600000000004</v>
      </c>
      <c r="G2054" s="12">
        <f>F2054*Main!$AB$4</f>
        <v>515.55600000000004</v>
      </c>
      <c r="H2054" s="9"/>
    </row>
    <row r="2055" spans="1:9" s="203" customFormat="1">
      <c r="A2055" s="205">
        <v>9122912</v>
      </c>
      <c r="B2055" s="489" t="s">
        <v>627</v>
      </c>
      <c r="C2055" s="7"/>
      <c r="D2055" s="7">
        <v>1</v>
      </c>
      <c r="E2055" s="8">
        <v>3848.8500000000004</v>
      </c>
      <c r="F2055" s="200">
        <f>E2055/100*$I$2*Main!$AB$2</f>
        <v>1731.9825000000001</v>
      </c>
      <c r="G2055" s="201">
        <f>F2055*Main!$AB$4</f>
        <v>1731.9825000000001</v>
      </c>
      <c r="H2055" s="202"/>
      <c r="I2055" s="5"/>
    </row>
    <row r="2056" spans="1:9" s="5" customFormat="1">
      <c r="A2056" s="205">
        <v>9122916</v>
      </c>
      <c r="B2056" s="489" t="s">
        <v>628</v>
      </c>
      <c r="C2056" s="7"/>
      <c r="D2056" s="7">
        <v>1</v>
      </c>
      <c r="E2056" s="8">
        <v>3867.86</v>
      </c>
      <c r="F2056" s="8">
        <f>E2056/100*$I$2*Main!$AB$2</f>
        <v>1740.537</v>
      </c>
      <c r="G2056" s="12">
        <f>F2056*Main!$AB$4</f>
        <v>1740.537</v>
      </c>
      <c r="H2056" s="9"/>
    </row>
    <row r="2057" spans="1:9" s="5" customFormat="1">
      <c r="A2057" s="205">
        <v>9122920</v>
      </c>
      <c r="B2057" s="489" t="s">
        <v>629</v>
      </c>
      <c r="C2057" s="7"/>
      <c r="D2057" s="7">
        <v>1</v>
      </c>
      <c r="E2057" s="8">
        <v>3886.9100000000003</v>
      </c>
      <c r="F2057" s="8">
        <f>E2057/100*$I$2*Main!$AB$2</f>
        <v>1749.1095</v>
      </c>
      <c r="G2057" s="12">
        <f>F2057*Main!$AB$4</f>
        <v>1749.1095</v>
      </c>
      <c r="H2057" s="9"/>
    </row>
    <row r="2058" spans="1:9" s="5" customFormat="1">
      <c r="A2058" s="205">
        <v>9122924</v>
      </c>
      <c r="B2058" s="489" t="s">
        <v>4614</v>
      </c>
      <c r="C2058" s="7" t="s">
        <v>2057</v>
      </c>
      <c r="D2058" s="7">
        <v>1</v>
      </c>
      <c r="E2058" s="8">
        <v>3905.9</v>
      </c>
      <c r="F2058" s="8">
        <f>E2058/100*$I$2*Main!$AB$2</f>
        <v>1757.655</v>
      </c>
      <c r="G2058" s="12">
        <f>F2058*Main!$AB$4</f>
        <v>1757.655</v>
      </c>
      <c r="H2058" s="9"/>
    </row>
    <row r="2059" spans="1:9" s="203" customFormat="1">
      <c r="A2059" s="205">
        <v>9122932</v>
      </c>
      <c r="B2059" s="489" t="s">
        <v>4615</v>
      </c>
      <c r="C2059" s="7" t="s">
        <v>2057</v>
      </c>
      <c r="D2059" s="7">
        <v>1</v>
      </c>
      <c r="E2059" s="8">
        <v>3943.92</v>
      </c>
      <c r="F2059" s="200">
        <f>E2059/100*$I$2*Main!$AB$2</f>
        <v>1774.7639999999999</v>
      </c>
      <c r="G2059" s="201">
        <f>F2059*Main!$AB$4</f>
        <v>1774.7639999999999</v>
      </c>
      <c r="H2059" s="202"/>
      <c r="I2059" s="5"/>
    </row>
    <row r="2060" spans="1:9" s="203" customFormat="1">
      <c r="A2060" s="205">
        <v>9122983</v>
      </c>
      <c r="B2060" s="489" t="s">
        <v>630</v>
      </c>
      <c r="C2060" s="7"/>
      <c r="D2060" s="7">
        <v>1</v>
      </c>
      <c r="E2060" s="8">
        <v>2766.32</v>
      </c>
      <c r="F2060" s="200">
        <f>E2060/100*$I$2*Main!$AB$2</f>
        <v>1244.8440000000001</v>
      </c>
      <c r="G2060" s="201">
        <f>F2060*Main!$AB$4</f>
        <v>1244.8440000000001</v>
      </c>
      <c r="H2060" s="202"/>
      <c r="I2060" s="5"/>
    </row>
    <row r="2061" spans="1:9" s="5" customFormat="1">
      <c r="A2061" s="205">
        <v>9122984</v>
      </c>
      <c r="B2061" s="489" t="s">
        <v>631</v>
      </c>
      <c r="C2061" s="7"/>
      <c r="D2061" s="7">
        <v>1</v>
      </c>
      <c r="E2061" s="8">
        <v>2782.9700000000003</v>
      </c>
      <c r="F2061" s="8">
        <f>E2061/100*$I$2*Main!$AB$2</f>
        <v>1252.3365000000001</v>
      </c>
      <c r="G2061" s="12">
        <f>F2061*Main!$AB$4</f>
        <v>1252.3365000000001</v>
      </c>
      <c r="H2061" s="9"/>
    </row>
    <row r="2062" spans="1:9" s="5" customFormat="1">
      <c r="A2062" s="205">
        <v>9122985</v>
      </c>
      <c r="B2062" s="489" t="s">
        <v>632</v>
      </c>
      <c r="C2062" s="7"/>
      <c r="D2062" s="7">
        <v>1</v>
      </c>
      <c r="E2062" s="8">
        <v>2810.8100000000004</v>
      </c>
      <c r="F2062" s="8">
        <f>E2062/100*$I$2*Main!$AB$2</f>
        <v>1264.8645000000001</v>
      </c>
      <c r="G2062" s="12">
        <f>F2062*Main!$AB$4</f>
        <v>1264.8645000000001</v>
      </c>
      <c r="H2062" s="9"/>
    </row>
    <row r="2063" spans="1:9" s="5" customFormat="1">
      <c r="A2063" s="205">
        <v>9122986</v>
      </c>
      <c r="B2063" s="489" t="s">
        <v>633</v>
      </c>
      <c r="C2063" s="7"/>
      <c r="D2063" s="7">
        <v>1</v>
      </c>
      <c r="E2063" s="8">
        <v>2838.63</v>
      </c>
      <c r="F2063" s="8">
        <f>E2063/100*$I$2*Main!$AB$2</f>
        <v>1277.3835000000001</v>
      </c>
      <c r="G2063" s="12">
        <f>F2063*Main!$AB$4</f>
        <v>1277.3835000000001</v>
      </c>
      <c r="H2063" s="9"/>
    </row>
    <row r="2064" spans="1:9" s="203" customFormat="1">
      <c r="A2064" s="205">
        <v>9122987</v>
      </c>
      <c r="B2064" s="489" t="s">
        <v>634</v>
      </c>
      <c r="C2064" s="7"/>
      <c r="D2064" s="7">
        <v>1</v>
      </c>
      <c r="E2064" s="8">
        <v>2891.16</v>
      </c>
      <c r="F2064" s="200">
        <f>E2064/100*$I$2*Main!$AB$2</f>
        <v>1301.0219999999999</v>
      </c>
      <c r="G2064" s="201">
        <f>F2064*Main!$AB$4</f>
        <v>1301.0219999999999</v>
      </c>
      <c r="H2064" s="202"/>
      <c r="I2064" s="5"/>
    </row>
    <row r="2065" spans="1:9" s="5" customFormat="1">
      <c r="A2065" s="205">
        <v>9122988</v>
      </c>
      <c r="B2065" s="489" t="s">
        <v>635</v>
      </c>
      <c r="C2065" s="7"/>
      <c r="D2065" s="7">
        <v>1</v>
      </c>
      <c r="E2065" s="8">
        <v>3222.3900000000003</v>
      </c>
      <c r="F2065" s="8">
        <f>E2065/100*$I$2*Main!$AB$2</f>
        <v>1450.0754999999999</v>
      </c>
      <c r="G2065" s="12">
        <f>F2065*Main!$AB$4</f>
        <v>1450.0754999999999</v>
      </c>
      <c r="H2065" s="9"/>
    </row>
    <row r="2066" spans="1:9" s="5" customFormat="1">
      <c r="A2066" s="205">
        <v>9122989</v>
      </c>
      <c r="B2066" s="489" t="s">
        <v>4616</v>
      </c>
      <c r="C2066" s="7" t="s">
        <v>2057</v>
      </c>
      <c r="D2066" s="7">
        <v>1</v>
      </c>
      <c r="E2066" s="8">
        <v>3124.26</v>
      </c>
      <c r="F2066" s="8">
        <f>E2066/100*$I$2*Main!$AB$2</f>
        <v>1405.9170000000001</v>
      </c>
      <c r="G2066" s="12">
        <f>F2066*Main!$AB$4</f>
        <v>1405.9170000000001</v>
      </c>
      <c r="H2066" s="9"/>
    </row>
    <row r="2067" spans="1:9" s="5" customFormat="1">
      <c r="A2067" s="205">
        <v>9122990</v>
      </c>
      <c r="B2067" s="489" t="s">
        <v>4617</v>
      </c>
      <c r="C2067" s="7" t="s">
        <v>2057</v>
      </c>
      <c r="D2067" s="7">
        <v>1</v>
      </c>
      <c r="E2067" s="8">
        <v>3262.68</v>
      </c>
      <c r="F2067" s="8">
        <f>E2067/100*$I$2*Main!$AB$2</f>
        <v>1468.2059999999999</v>
      </c>
      <c r="G2067" s="12">
        <f>F2067*Main!$AB$4</f>
        <v>1468.2059999999999</v>
      </c>
      <c r="H2067" s="9"/>
    </row>
    <row r="2068" spans="1:9" s="5" customFormat="1">
      <c r="A2068" s="205">
        <v>9122973</v>
      </c>
      <c r="B2068" s="489" t="s">
        <v>636</v>
      </c>
      <c r="C2068" s="7"/>
      <c r="D2068" s="7">
        <v>1</v>
      </c>
      <c r="E2068" s="8">
        <v>1781.46</v>
      </c>
      <c r="F2068" s="8">
        <f>E2068/100*$I$2*Main!$AB$2</f>
        <v>801.65699999999993</v>
      </c>
      <c r="G2068" s="12">
        <f>F2068*Main!$AB$4</f>
        <v>801.65699999999993</v>
      </c>
      <c r="H2068" s="9"/>
    </row>
    <row r="2069" spans="1:9" s="5" customFormat="1">
      <c r="A2069" s="205">
        <v>9122998</v>
      </c>
      <c r="B2069" s="489" t="s">
        <v>637</v>
      </c>
      <c r="C2069" s="7"/>
      <c r="D2069" s="7">
        <v>15</v>
      </c>
      <c r="E2069" s="8">
        <v>1741.86</v>
      </c>
      <c r="F2069" s="8">
        <f>E2069/100*$I$2*Main!$AB$2</f>
        <v>783.83699999999988</v>
      </c>
      <c r="G2069" s="12">
        <f>F2069*Main!$AB$4</f>
        <v>783.83699999999988</v>
      </c>
      <c r="H2069" s="9"/>
    </row>
    <row r="2070" spans="1:9" s="5" customFormat="1">
      <c r="A2070" s="205">
        <v>9122949</v>
      </c>
      <c r="B2070" s="489" t="s">
        <v>660</v>
      </c>
      <c r="C2070" s="7"/>
      <c r="D2070" s="7">
        <v>1</v>
      </c>
      <c r="E2070" s="8">
        <v>4521.71</v>
      </c>
      <c r="F2070" s="8">
        <f>E2070/100*$I$2*Main!$AB$2</f>
        <v>2034.7695000000001</v>
      </c>
      <c r="G2070" s="12">
        <f>F2070*Main!$AB$4</f>
        <v>2034.7695000000001</v>
      </c>
      <c r="H2070" s="9"/>
    </row>
    <row r="2071" spans="1:9" s="5" customFormat="1">
      <c r="A2071" s="205">
        <v>9122953</v>
      </c>
      <c r="B2071" s="489" t="s">
        <v>661</v>
      </c>
      <c r="C2071" s="7"/>
      <c r="D2071" s="7">
        <v>1</v>
      </c>
      <c r="E2071" s="8">
        <v>4547.34</v>
      </c>
      <c r="F2071" s="8">
        <f>E2071/100*$I$2*Main!$AB$2</f>
        <v>2046.3029999999999</v>
      </c>
      <c r="G2071" s="12">
        <f>F2071*Main!$AB$4</f>
        <v>2046.3029999999999</v>
      </c>
      <c r="H2071" s="9"/>
    </row>
    <row r="2072" spans="1:9" s="5" customFormat="1">
      <c r="A2072" s="205">
        <v>9122957</v>
      </c>
      <c r="B2072" s="489" t="s">
        <v>662</v>
      </c>
      <c r="C2072" s="7"/>
      <c r="D2072" s="7">
        <v>1</v>
      </c>
      <c r="E2072" s="8">
        <v>4572.95</v>
      </c>
      <c r="F2072" s="8">
        <f>E2072/100*$I$2*Main!$AB$2</f>
        <v>2057.8274999999999</v>
      </c>
      <c r="G2072" s="12">
        <f>F2072*Main!$AB$4</f>
        <v>2057.8274999999999</v>
      </c>
      <c r="H2072" s="9"/>
    </row>
    <row r="2073" spans="1:9" s="5" customFormat="1">
      <c r="A2073" s="205">
        <v>9122961</v>
      </c>
      <c r="B2073" s="489" t="s">
        <v>4618</v>
      </c>
      <c r="C2073" s="7" t="s">
        <v>2057</v>
      </c>
      <c r="D2073" s="7">
        <v>1</v>
      </c>
      <c r="E2073" s="8">
        <v>4598.58</v>
      </c>
      <c r="F2073" s="8">
        <f>E2073/100*$I$2*Main!$AB$2</f>
        <v>2069.3609999999999</v>
      </c>
      <c r="G2073" s="12">
        <f>F2073*Main!$AB$4</f>
        <v>2069.3609999999999</v>
      </c>
      <c r="H2073" s="9"/>
    </row>
    <row r="2074" spans="1:9" s="203" customFormat="1">
      <c r="A2074" s="205">
        <v>9122969</v>
      </c>
      <c r="B2074" s="489" t="s">
        <v>4619</v>
      </c>
      <c r="C2074" s="7" t="s">
        <v>2057</v>
      </c>
      <c r="D2074" s="7">
        <v>1</v>
      </c>
      <c r="E2074" s="8">
        <v>4649.82</v>
      </c>
      <c r="F2074" s="200">
        <f>E2074/100*$I$2*Main!$AB$2</f>
        <v>2092.4189999999999</v>
      </c>
      <c r="G2074" s="201">
        <f>F2074*Main!$AB$4</f>
        <v>2092.4189999999999</v>
      </c>
      <c r="H2074" s="202"/>
      <c r="I2074" s="5"/>
    </row>
    <row r="2075" spans="1:9" s="5" customFormat="1">
      <c r="A2075" s="205">
        <v>9122991</v>
      </c>
      <c r="B2075" s="489" t="s">
        <v>663</v>
      </c>
      <c r="C2075" s="7"/>
      <c r="D2075" s="7">
        <v>1</v>
      </c>
      <c r="E2075" s="8">
        <v>3625.01</v>
      </c>
      <c r="F2075" s="8">
        <f>E2075/100*$I$2*Main!$AB$2</f>
        <v>1631.2545000000002</v>
      </c>
      <c r="G2075" s="12">
        <f>F2075*Main!$AB$4</f>
        <v>1631.2545000000002</v>
      </c>
      <c r="H2075" s="9"/>
    </row>
    <row r="2076" spans="1:9" s="5" customFormat="1">
      <c r="A2076" s="205">
        <v>9122992</v>
      </c>
      <c r="B2076" s="489" t="s">
        <v>664</v>
      </c>
      <c r="C2076" s="7"/>
      <c r="D2076" s="7">
        <v>1</v>
      </c>
      <c r="E2076" s="8">
        <v>3647.48</v>
      </c>
      <c r="F2076" s="8">
        <f>E2076/100*$I$2*Main!$AB$2</f>
        <v>1641.366</v>
      </c>
      <c r="G2076" s="12">
        <f>F2076*Main!$AB$4</f>
        <v>1641.366</v>
      </c>
      <c r="H2076" s="9"/>
    </row>
    <row r="2077" spans="1:9" s="5" customFormat="1">
      <c r="A2077" s="205">
        <v>9122993</v>
      </c>
      <c r="B2077" s="489" t="s">
        <v>665</v>
      </c>
      <c r="C2077" s="7"/>
      <c r="D2077" s="7">
        <v>1</v>
      </c>
      <c r="E2077" s="8">
        <v>3684.96</v>
      </c>
      <c r="F2077" s="8">
        <f>E2077/100*$I$2*Main!$AB$2</f>
        <v>1658.2320000000002</v>
      </c>
      <c r="G2077" s="12">
        <f>F2077*Main!$AB$4</f>
        <v>1658.2320000000002</v>
      </c>
      <c r="H2077" s="9"/>
    </row>
    <row r="2078" spans="1:9" s="203" customFormat="1">
      <c r="A2078" s="205">
        <v>9122994</v>
      </c>
      <c r="B2078" s="489" t="s">
        <v>666</v>
      </c>
      <c r="C2078" s="7"/>
      <c r="D2078" s="7">
        <v>1</v>
      </c>
      <c r="E2078" s="8">
        <v>3980.0200000000004</v>
      </c>
      <c r="F2078" s="200">
        <f>E2078/100*$I$2*Main!$AB$2</f>
        <v>1791.0090000000002</v>
      </c>
      <c r="G2078" s="201">
        <f>F2078*Main!$AB$4</f>
        <v>1791.0090000000002</v>
      </c>
      <c r="H2078" s="202"/>
      <c r="I2078" s="5"/>
    </row>
    <row r="2079" spans="1:9" s="5" customFormat="1">
      <c r="A2079" s="205">
        <v>9122995</v>
      </c>
      <c r="B2079" s="489" t="s">
        <v>667</v>
      </c>
      <c r="C2079" s="7"/>
      <c r="D2079" s="7">
        <v>1</v>
      </c>
      <c r="E2079" s="8">
        <v>3792.3900000000003</v>
      </c>
      <c r="F2079" s="8">
        <f>E2079/100*$I$2*Main!$AB$2</f>
        <v>1706.5755000000001</v>
      </c>
      <c r="G2079" s="12">
        <f>F2079*Main!$AB$4</f>
        <v>1706.5755000000001</v>
      </c>
      <c r="H2079" s="9"/>
    </row>
    <row r="2080" spans="1:9" s="5" customFormat="1">
      <c r="A2080" s="205">
        <v>9122996</v>
      </c>
      <c r="B2080" s="489" t="s">
        <v>668</v>
      </c>
      <c r="C2080" s="7"/>
      <c r="D2080" s="7">
        <v>1</v>
      </c>
      <c r="E2080" s="8">
        <v>3959.52</v>
      </c>
      <c r="F2080" s="8">
        <f>E2080/100*$I$2*Main!$AB$2</f>
        <v>1781.7839999999999</v>
      </c>
      <c r="G2080" s="12">
        <f>F2080*Main!$AB$4</f>
        <v>1781.7839999999999</v>
      </c>
      <c r="H2080" s="9"/>
    </row>
    <row r="2081" spans="1:9" s="5" customFormat="1">
      <c r="A2081" s="205">
        <v>9122997</v>
      </c>
      <c r="B2081" s="489" t="s">
        <v>4620</v>
      </c>
      <c r="C2081" s="7" t="s">
        <v>2057</v>
      </c>
      <c r="D2081" s="7">
        <v>1</v>
      </c>
      <c r="E2081" s="8">
        <v>4066.38</v>
      </c>
      <c r="F2081" s="8">
        <f>E2081/100*$I$2*Main!$AB$2</f>
        <v>1829.8710000000001</v>
      </c>
      <c r="G2081" s="12">
        <f>F2081*Main!$AB$4</f>
        <v>1829.8710000000001</v>
      </c>
      <c r="H2081" s="9"/>
    </row>
    <row r="2082" spans="1:9" s="5" customFormat="1">
      <c r="A2082" s="205">
        <v>9123078</v>
      </c>
      <c r="B2082" s="489" t="s">
        <v>4621</v>
      </c>
      <c r="C2082" s="7" t="s">
        <v>2057</v>
      </c>
      <c r="D2082" s="7">
        <v>1</v>
      </c>
      <c r="E2082" s="8">
        <v>4595.0700000000006</v>
      </c>
      <c r="F2082" s="8">
        <f>E2082/100*$I$2*Main!$AB$2</f>
        <v>2067.7815000000001</v>
      </c>
      <c r="G2082" s="12">
        <f>F2082*Main!$AB$4</f>
        <v>2067.7815000000001</v>
      </c>
      <c r="H2082" s="9"/>
    </row>
    <row r="2083" spans="1:9" s="203" customFormat="1">
      <c r="A2083" s="205">
        <v>9122978</v>
      </c>
      <c r="B2083" s="489" t="s">
        <v>669</v>
      </c>
      <c r="C2083" s="7"/>
      <c r="D2083" s="7">
        <v>1</v>
      </c>
      <c r="E2083" s="8">
        <v>2672.21</v>
      </c>
      <c r="F2083" s="200">
        <f>E2083/100*$I$2*Main!$AB$2</f>
        <v>1202.4945</v>
      </c>
      <c r="G2083" s="201">
        <f>F2083*Main!$AB$4</f>
        <v>1202.4945</v>
      </c>
      <c r="H2083" s="202"/>
      <c r="I2083" s="5"/>
    </row>
    <row r="2084" spans="1:9" s="203" customFormat="1">
      <c r="A2084" s="205">
        <v>9192200</v>
      </c>
      <c r="B2084" s="489" t="s">
        <v>854</v>
      </c>
      <c r="C2084" s="7"/>
      <c r="D2084" s="7">
        <v>1</v>
      </c>
      <c r="E2084" s="8">
        <v>9299.2199999999993</v>
      </c>
      <c r="F2084" s="200">
        <f>E2084/100*$I$2*Main!$AB$2</f>
        <v>4184.6489999999994</v>
      </c>
      <c r="G2084" s="201">
        <f>F2084*Main!$AB$4</f>
        <v>4184.6489999999994</v>
      </c>
      <c r="H2084" s="202"/>
      <c r="I2084" s="5"/>
    </row>
    <row r="2085" spans="1:9" s="5" customFormat="1">
      <c r="A2085" s="205">
        <v>9121874</v>
      </c>
      <c r="B2085" s="489" t="s">
        <v>853</v>
      </c>
      <c r="C2085" s="7"/>
      <c r="D2085" s="7">
        <v>1</v>
      </c>
      <c r="E2085" s="8">
        <v>5355.54</v>
      </c>
      <c r="F2085" s="8">
        <f>E2085/100*$I$2*Main!$AB$2</f>
        <v>2409.9929999999999</v>
      </c>
      <c r="G2085" s="12">
        <f>F2085*Main!$AB$4</f>
        <v>2409.9929999999999</v>
      </c>
      <c r="H2085" s="9"/>
    </row>
    <row r="2086" spans="1:9" s="5" customFormat="1">
      <c r="A2086" s="205">
        <v>9192194</v>
      </c>
      <c r="B2086" s="489" t="s">
        <v>856</v>
      </c>
      <c r="C2086" s="7"/>
      <c r="D2086" s="7">
        <v>1</v>
      </c>
      <c r="E2086" s="8">
        <v>10621.77</v>
      </c>
      <c r="F2086" s="8">
        <f>E2086/100*$I$2*Main!$AB$2</f>
        <v>4779.7965000000004</v>
      </c>
      <c r="G2086" s="12">
        <f>F2086*Main!$AB$4</f>
        <v>4779.7965000000004</v>
      </c>
      <c r="H2086" s="9"/>
    </row>
    <row r="2087" spans="1:9" s="5" customFormat="1">
      <c r="A2087" s="205">
        <v>9121878</v>
      </c>
      <c r="B2087" s="489" t="s">
        <v>855</v>
      </c>
      <c r="C2087" s="7"/>
      <c r="D2087" s="7">
        <v>1</v>
      </c>
      <c r="E2087" s="8">
        <v>6109.38</v>
      </c>
      <c r="F2087" s="8">
        <f>E2087/100*$I$2*Main!$AB$2</f>
        <v>2749.221</v>
      </c>
      <c r="G2087" s="12">
        <f>F2087*Main!$AB$4</f>
        <v>2749.221</v>
      </c>
      <c r="H2087" s="9"/>
    </row>
    <row r="2088" spans="1:9" s="203" customFormat="1">
      <c r="A2088" s="205">
        <v>9192189</v>
      </c>
      <c r="B2088" s="489" t="s">
        <v>858</v>
      </c>
      <c r="C2088" s="7"/>
      <c r="D2088" s="7">
        <v>1</v>
      </c>
      <c r="E2088" s="8">
        <v>13101.58</v>
      </c>
      <c r="F2088" s="200">
        <f>E2088/100*$I$2*Main!$AB$2</f>
        <v>5895.7110000000002</v>
      </c>
      <c r="G2088" s="201">
        <f>F2088*Main!$AB$4</f>
        <v>5895.7110000000002</v>
      </c>
      <c r="H2088" s="202"/>
      <c r="I2088" s="5"/>
    </row>
    <row r="2089" spans="1:9" s="5" customFormat="1">
      <c r="A2089" s="205">
        <v>9121882</v>
      </c>
      <c r="B2089" s="489" t="s">
        <v>857</v>
      </c>
      <c r="C2089" s="7"/>
      <c r="D2089" s="7">
        <v>1</v>
      </c>
      <c r="E2089" s="8">
        <v>7522.89</v>
      </c>
      <c r="F2089" s="8">
        <f>E2089/100*$I$2*Main!$AB$2</f>
        <v>3385.3005000000003</v>
      </c>
      <c r="G2089" s="12">
        <f>F2089*Main!$AB$4</f>
        <v>3385.3005000000003</v>
      </c>
      <c r="H2089" s="9"/>
    </row>
    <row r="2090" spans="1:9" s="5" customFormat="1">
      <c r="A2090" s="205">
        <v>9192182</v>
      </c>
      <c r="B2090" s="489" t="s">
        <v>860</v>
      </c>
      <c r="C2090" s="7"/>
      <c r="D2090" s="7">
        <v>1</v>
      </c>
      <c r="E2090" s="8">
        <v>14424.12</v>
      </c>
      <c r="F2090" s="8">
        <f>E2090/100*$I$2*Main!$AB$2</f>
        <v>6490.8540000000012</v>
      </c>
      <c r="G2090" s="12">
        <f>F2090*Main!$AB$4</f>
        <v>6490.8540000000012</v>
      </c>
      <c r="H2090" s="9"/>
    </row>
    <row r="2091" spans="1:9" s="5" customFormat="1">
      <c r="A2091" s="205">
        <v>9121886</v>
      </c>
      <c r="B2091" s="489" t="s">
        <v>859</v>
      </c>
      <c r="C2091" s="7"/>
      <c r="D2091" s="7">
        <v>1</v>
      </c>
      <c r="E2091" s="8">
        <v>8276.73</v>
      </c>
      <c r="F2091" s="8">
        <f>E2091/100*$I$2*Main!$AB$2</f>
        <v>3724.5284999999994</v>
      </c>
      <c r="G2091" s="12">
        <f>F2091*Main!$AB$4</f>
        <v>3724.5284999999994</v>
      </c>
      <c r="H2091" s="9"/>
    </row>
    <row r="2092" spans="1:9" s="203" customFormat="1">
      <c r="A2092" s="205">
        <v>9123083</v>
      </c>
      <c r="B2092" s="489" t="s">
        <v>871</v>
      </c>
      <c r="C2092" s="7"/>
      <c r="D2092" s="7">
        <v>15</v>
      </c>
      <c r="E2092" s="8">
        <v>1425.18</v>
      </c>
      <c r="F2092" s="200">
        <f>E2092/100*$I$2*Main!$AB$2</f>
        <v>641.33100000000002</v>
      </c>
      <c r="G2092" s="201">
        <f>F2092*Main!$AB$4</f>
        <v>641.33100000000002</v>
      </c>
      <c r="H2092" s="202"/>
      <c r="I2092" s="5"/>
    </row>
    <row r="2093" spans="1:9" s="203" customFormat="1">
      <c r="A2093" s="205">
        <v>9123086</v>
      </c>
      <c r="B2093" s="489" t="s">
        <v>872</v>
      </c>
      <c r="C2093" s="7"/>
      <c r="D2093" s="7">
        <v>15</v>
      </c>
      <c r="E2093" s="8">
        <v>1826.02</v>
      </c>
      <c r="F2093" s="200">
        <f>E2093/100*$I$2*Main!$AB$2</f>
        <v>821.70900000000006</v>
      </c>
      <c r="G2093" s="201">
        <f>F2093*Main!$AB$4</f>
        <v>821.70900000000006</v>
      </c>
      <c r="H2093" s="202"/>
      <c r="I2093" s="5"/>
    </row>
    <row r="2094" spans="1:9" s="5" customFormat="1">
      <c r="A2094" s="205">
        <v>9123089</v>
      </c>
      <c r="B2094" s="489" t="s">
        <v>873</v>
      </c>
      <c r="C2094" s="7"/>
      <c r="D2094" s="7">
        <v>15</v>
      </c>
      <c r="E2094" s="8">
        <v>2583.1600000000003</v>
      </c>
      <c r="F2094" s="8">
        <f>E2094/100*$I$2*Main!$AB$2</f>
        <v>1162.422</v>
      </c>
      <c r="G2094" s="12">
        <f>F2094*Main!$AB$4</f>
        <v>1162.422</v>
      </c>
      <c r="H2094" s="9"/>
    </row>
    <row r="2095" spans="1:9" s="5" customFormat="1">
      <c r="A2095" s="205">
        <v>9123092</v>
      </c>
      <c r="B2095" s="489" t="s">
        <v>874</v>
      </c>
      <c r="C2095" s="7"/>
      <c r="D2095" s="7">
        <v>15</v>
      </c>
      <c r="E2095" s="8">
        <v>2983.96</v>
      </c>
      <c r="F2095" s="8">
        <f>E2095/100*$I$2*Main!$AB$2</f>
        <v>1342.7819999999999</v>
      </c>
      <c r="G2095" s="12">
        <f>F2095*Main!$AB$4</f>
        <v>1342.7819999999999</v>
      </c>
      <c r="H2095" s="9"/>
    </row>
    <row r="2096" spans="1:9" s="5" customFormat="1">
      <c r="A2096" s="205">
        <v>9192204</v>
      </c>
      <c r="B2096" s="489" t="s">
        <v>875</v>
      </c>
      <c r="C2096" s="7"/>
      <c r="D2096" s="7">
        <v>1</v>
      </c>
      <c r="E2096" s="8">
        <v>5846.67</v>
      </c>
      <c r="F2096" s="8">
        <f>E2096/100*$I$2*Main!$AB$2</f>
        <v>2631.0015000000003</v>
      </c>
      <c r="G2096" s="12">
        <f>F2096*Main!$AB$4</f>
        <v>2631.0015000000003</v>
      </c>
      <c r="H2096" s="9"/>
    </row>
    <row r="2097" spans="1:9" s="5" customFormat="1">
      <c r="A2097" s="205">
        <v>9182706</v>
      </c>
      <c r="B2097" s="489" t="s">
        <v>876</v>
      </c>
      <c r="C2097" s="7"/>
      <c r="D2097" s="7">
        <v>1</v>
      </c>
      <c r="E2097" s="8">
        <v>1584.64</v>
      </c>
      <c r="F2097" s="8">
        <f>E2097/100*$I$2*Main!$AB$2</f>
        <v>713.08800000000008</v>
      </c>
      <c r="G2097" s="12">
        <f>F2097*Main!$AB$4</f>
        <v>713.08800000000008</v>
      </c>
      <c r="H2097" s="9"/>
    </row>
    <row r="2098" spans="1:9" s="5" customFormat="1">
      <c r="A2098" s="205">
        <v>9192208</v>
      </c>
      <c r="B2098" s="489" t="s">
        <v>878</v>
      </c>
      <c r="C2098" s="7"/>
      <c r="D2098" s="7">
        <v>1</v>
      </c>
      <c r="E2098" s="8">
        <v>1942.42</v>
      </c>
      <c r="F2098" s="8">
        <f>E2098/100*$I$2*Main!$AB$2</f>
        <v>874.08899999999994</v>
      </c>
      <c r="G2098" s="12">
        <f>F2098*Main!$AB$4</f>
        <v>874.08899999999994</v>
      </c>
      <c r="H2098" s="9"/>
    </row>
    <row r="2099" spans="1:9" s="5" customFormat="1">
      <c r="A2099" s="205">
        <v>9123097</v>
      </c>
      <c r="B2099" s="489" t="s">
        <v>877</v>
      </c>
      <c r="C2099" s="7"/>
      <c r="D2099" s="7">
        <v>1</v>
      </c>
      <c r="E2099" s="8">
        <v>1107.21</v>
      </c>
      <c r="F2099" s="8">
        <f>E2099/100*$I$2*Main!$AB$2</f>
        <v>498.24450000000002</v>
      </c>
      <c r="G2099" s="12">
        <f>F2099*Main!$AB$4</f>
        <v>498.24450000000002</v>
      </c>
      <c r="H2099" s="9"/>
    </row>
    <row r="2100" spans="1:9" s="5" customFormat="1">
      <c r="A2100" s="205">
        <v>9235835</v>
      </c>
      <c r="B2100" s="489" t="s">
        <v>879</v>
      </c>
      <c r="C2100" s="7"/>
      <c r="D2100" s="7">
        <v>1</v>
      </c>
      <c r="E2100" s="8">
        <v>815.7</v>
      </c>
      <c r="F2100" s="8">
        <f>E2100/100*$I$2*Main!$AB$2</f>
        <v>367.065</v>
      </c>
      <c r="G2100" s="12">
        <f>F2100*Main!$AB$4</f>
        <v>367.065</v>
      </c>
      <c r="H2100" s="9"/>
    </row>
    <row r="2101" spans="1:9" s="5" customFormat="1">
      <c r="A2101" s="205">
        <v>9135072</v>
      </c>
      <c r="B2101" s="489" t="s">
        <v>897</v>
      </c>
      <c r="C2101" s="7"/>
      <c r="D2101" s="7">
        <v>1</v>
      </c>
      <c r="E2101" s="8">
        <v>1777.8</v>
      </c>
      <c r="F2101" s="8">
        <f>E2101/100*$I$2*Main!$AB$2</f>
        <v>800.01</v>
      </c>
      <c r="G2101" s="12">
        <f>F2101*Main!$AB$4</f>
        <v>800.01</v>
      </c>
      <c r="H2101" s="9"/>
    </row>
    <row r="2102" spans="1:9" s="5" customFormat="1">
      <c r="A2102" s="205">
        <v>9135074</v>
      </c>
      <c r="B2102" s="489" t="s">
        <v>898</v>
      </c>
      <c r="C2102" s="7"/>
      <c r="D2102" s="7">
        <v>1</v>
      </c>
      <c r="E2102" s="8">
        <v>1875.12</v>
      </c>
      <c r="F2102" s="8">
        <f>E2102/100*$I$2*Main!$AB$2</f>
        <v>843.80399999999986</v>
      </c>
      <c r="G2102" s="12">
        <f>F2102*Main!$AB$4</f>
        <v>843.80399999999986</v>
      </c>
      <c r="H2102" s="9"/>
    </row>
    <row r="2103" spans="1:9" s="5" customFormat="1">
      <c r="A2103" s="205">
        <v>9135076</v>
      </c>
      <c r="B2103" s="489" t="s">
        <v>899</v>
      </c>
      <c r="C2103" s="7"/>
      <c r="D2103" s="7">
        <v>1</v>
      </c>
      <c r="E2103" s="8">
        <v>1972.43</v>
      </c>
      <c r="F2103" s="8">
        <f>E2103/100*$I$2*Main!$AB$2</f>
        <v>887.59349999999995</v>
      </c>
      <c r="G2103" s="12">
        <f>F2103*Main!$AB$4</f>
        <v>887.59349999999995</v>
      </c>
      <c r="H2103" s="9"/>
    </row>
    <row r="2104" spans="1:9" s="5" customFormat="1">
      <c r="A2104" s="205">
        <v>9135079</v>
      </c>
      <c r="B2104" s="489" t="s">
        <v>900</v>
      </c>
      <c r="C2104" s="7"/>
      <c r="D2104" s="7">
        <v>1</v>
      </c>
      <c r="E2104" s="8">
        <v>2167.1000000000004</v>
      </c>
      <c r="F2104" s="8">
        <f>E2104/100*$I$2*Main!$AB$2</f>
        <v>975.19500000000016</v>
      </c>
      <c r="G2104" s="12">
        <f>F2104*Main!$AB$4</f>
        <v>975.19500000000016</v>
      </c>
      <c r="H2104" s="9"/>
    </row>
    <row r="2105" spans="1:9" s="203" customFormat="1">
      <c r="A2105" s="205">
        <v>9135086</v>
      </c>
      <c r="B2105" s="489" t="s">
        <v>901</v>
      </c>
      <c r="C2105" s="7"/>
      <c r="D2105" s="7">
        <v>1</v>
      </c>
      <c r="E2105" s="8">
        <v>1864.32</v>
      </c>
      <c r="F2105" s="200">
        <f>E2105/100*$I$2*Main!$AB$2</f>
        <v>838.94399999999996</v>
      </c>
      <c r="G2105" s="201">
        <f>F2105*Main!$AB$4</f>
        <v>838.94399999999996</v>
      </c>
      <c r="H2105" s="202"/>
      <c r="I2105" s="5"/>
    </row>
    <row r="2106" spans="1:9" s="5" customFormat="1">
      <c r="A2106" s="205">
        <v>9135087</v>
      </c>
      <c r="B2106" s="489" t="s">
        <v>902</v>
      </c>
      <c r="C2106" s="7"/>
      <c r="D2106" s="7">
        <v>1</v>
      </c>
      <c r="E2106" s="8">
        <v>1972.43</v>
      </c>
      <c r="F2106" s="8">
        <f>E2106/100*$I$2*Main!$AB$2</f>
        <v>887.59349999999995</v>
      </c>
      <c r="G2106" s="12">
        <f>F2106*Main!$AB$4</f>
        <v>887.59349999999995</v>
      </c>
      <c r="H2106" s="9"/>
    </row>
    <row r="2107" spans="1:9" s="5" customFormat="1">
      <c r="A2107" s="205">
        <v>9135088</v>
      </c>
      <c r="B2107" s="489" t="s">
        <v>903</v>
      </c>
      <c r="C2107" s="7"/>
      <c r="D2107" s="7">
        <v>1</v>
      </c>
      <c r="E2107" s="8">
        <v>2080.5800000000004</v>
      </c>
      <c r="F2107" s="8">
        <f>E2107/100*$I$2*Main!$AB$2</f>
        <v>936.26100000000019</v>
      </c>
      <c r="G2107" s="12">
        <f>F2107*Main!$AB$4</f>
        <v>936.26100000000019</v>
      </c>
      <c r="H2107" s="9"/>
    </row>
    <row r="2108" spans="1:9" s="5" customFormat="1">
      <c r="A2108" s="205">
        <v>9135090</v>
      </c>
      <c r="B2108" s="489" t="s">
        <v>904</v>
      </c>
      <c r="C2108" s="7"/>
      <c r="D2108" s="7">
        <v>1</v>
      </c>
      <c r="E2108" s="8">
        <v>2296.86</v>
      </c>
      <c r="F2108" s="8">
        <f>E2108/100*$I$2*Main!$AB$2</f>
        <v>1033.587</v>
      </c>
      <c r="G2108" s="12">
        <f>F2108*Main!$AB$4</f>
        <v>1033.587</v>
      </c>
      <c r="H2108" s="9"/>
    </row>
    <row r="2109" spans="1:9" s="203" customFormat="1">
      <c r="A2109" s="205">
        <v>9135092</v>
      </c>
      <c r="B2109" s="489" t="s">
        <v>905</v>
      </c>
      <c r="C2109" s="7"/>
      <c r="D2109" s="7">
        <v>1</v>
      </c>
      <c r="E2109" s="8">
        <v>4351.46</v>
      </c>
      <c r="F2109" s="200">
        <f>E2109/100*$I$2*Main!$AB$2</f>
        <v>1958.1570000000002</v>
      </c>
      <c r="G2109" s="201">
        <f>F2109*Main!$AB$4</f>
        <v>1958.1570000000002</v>
      </c>
      <c r="H2109" s="202"/>
      <c r="I2109" s="5"/>
    </row>
    <row r="2110" spans="1:9" s="5" customFormat="1">
      <c r="A2110" s="205">
        <v>9194917</v>
      </c>
      <c r="B2110" s="489" t="s">
        <v>906</v>
      </c>
      <c r="C2110" s="7"/>
      <c r="D2110" s="7">
        <v>1</v>
      </c>
      <c r="E2110" s="8">
        <v>1346.19</v>
      </c>
      <c r="F2110" s="8">
        <f>E2110/100*$I$2*Main!$AB$2</f>
        <v>605.78549999999996</v>
      </c>
      <c r="G2110" s="12">
        <f>F2110*Main!$AB$4</f>
        <v>605.78549999999996</v>
      </c>
      <c r="H2110" s="9"/>
    </row>
    <row r="2111" spans="1:9" s="5" customFormat="1">
      <c r="A2111" s="205">
        <v>9194918</v>
      </c>
      <c r="B2111" s="489" t="s">
        <v>907</v>
      </c>
      <c r="C2111" s="7"/>
      <c r="D2111" s="7">
        <v>1</v>
      </c>
      <c r="E2111" s="8">
        <v>1439.02</v>
      </c>
      <c r="F2111" s="8">
        <f>E2111/100*$I$2*Main!$AB$2</f>
        <v>647.55899999999997</v>
      </c>
      <c r="G2111" s="12">
        <f>F2111*Main!$AB$4</f>
        <v>647.55899999999997</v>
      </c>
      <c r="H2111" s="9"/>
    </row>
    <row r="2112" spans="1:9" s="5" customFormat="1">
      <c r="A2112" s="205">
        <v>9194919</v>
      </c>
      <c r="B2112" s="489" t="s">
        <v>908</v>
      </c>
      <c r="C2112" s="7"/>
      <c r="D2112" s="7">
        <v>1</v>
      </c>
      <c r="E2112" s="8">
        <v>1531.8799999999999</v>
      </c>
      <c r="F2112" s="8">
        <f>E2112/100*$I$2*Main!$AB$2</f>
        <v>689.346</v>
      </c>
      <c r="G2112" s="12">
        <f>F2112*Main!$AB$4</f>
        <v>689.346</v>
      </c>
      <c r="H2112" s="9"/>
    </row>
    <row r="2113" spans="1:9" s="5" customFormat="1">
      <c r="A2113" s="205">
        <v>9194920</v>
      </c>
      <c r="B2113" s="489" t="s">
        <v>909</v>
      </c>
      <c r="C2113" s="7"/>
      <c r="D2113" s="7">
        <v>1</v>
      </c>
      <c r="E2113" s="8">
        <v>1624.71</v>
      </c>
      <c r="F2113" s="8">
        <f>E2113/100*$I$2*Main!$AB$2</f>
        <v>731.11950000000002</v>
      </c>
      <c r="G2113" s="12">
        <f>F2113*Main!$AB$4</f>
        <v>731.11950000000002</v>
      </c>
      <c r="H2113" s="9"/>
    </row>
    <row r="2114" spans="1:9" s="203" customFormat="1">
      <c r="A2114" s="205">
        <v>9194921</v>
      </c>
      <c r="B2114" s="489" t="s">
        <v>910</v>
      </c>
      <c r="C2114" s="7"/>
      <c r="D2114" s="7">
        <v>1</v>
      </c>
      <c r="E2114" s="8">
        <v>1717.56</v>
      </c>
      <c r="F2114" s="200">
        <f>E2114/100*$I$2*Main!$AB$2</f>
        <v>772.90199999999993</v>
      </c>
      <c r="G2114" s="201">
        <f>F2114*Main!$AB$4</f>
        <v>772.90199999999993</v>
      </c>
      <c r="H2114" s="202"/>
      <c r="I2114" s="5"/>
    </row>
    <row r="2115" spans="1:9" s="203" customFormat="1">
      <c r="A2115" s="205">
        <v>9194922</v>
      </c>
      <c r="B2115" s="489" t="s">
        <v>911</v>
      </c>
      <c r="C2115" s="7"/>
      <c r="D2115" s="7">
        <v>1</v>
      </c>
      <c r="E2115" s="8">
        <v>1810.4</v>
      </c>
      <c r="F2115" s="200">
        <f>E2115/100*$I$2*Main!$AB$2</f>
        <v>814.68</v>
      </c>
      <c r="G2115" s="201">
        <f>F2115*Main!$AB$4</f>
        <v>814.68</v>
      </c>
      <c r="H2115" s="202"/>
      <c r="I2115" s="5"/>
    </row>
    <row r="2116" spans="1:9" s="5" customFormat="1">
      <c r="A2116" s="205">
        <v>9194923</v>
      </c>
      <c r="B2116" s="489" t="s">
        <v>912</v>
      </c>
      <c r="C2116" s="7"/>
      <c r="D2116" s="7">
        <v>1</v>
      </c>
      <c r="E2116" s="8">
        <v>1903.25</v>
      </c>
      <c r="F2116" s="8">
        <f>E2116/100*$I$2*Main!$AB$2</f>
        <v>856.46249999999998</v>
      </c>
      <c r="G2116" s="12">
        <f>F2116*Main!$AB$4</f>
        <v>856.46249999999998</v>
      </c>
      <c r="H2116" s="9"/>
    </row>
    <row r="2117" spans="1:9" s="5" customFormat="1">
      <c r="A2117" s="205">
        <v>9194924</v>
      </c>
      <c r="B2117" s="489" t="s">
        <v>913</v>
      </c>
      <c r="C2117" s="7"/>
      <c r="D2117" s="7">
        <v>1</v>
      </c>
      <c r="E2117" s="8">
        <v>2088.8900000000003</v>
      </c>
      <c r="F2117" s="8">
        <f>E2117/100*$I$2*Main!$AB$2</f>
        <v>940.0005000000001</v>
      </c>
      <c r="G2117" s="12">
        <f>F2117*Main!$AB$4</f>
        <v>940.0005000000001</v>
      </c>
      <c r="H2117" s="9"/>
    </row>
    <row r="2118" spans="1:9" s="5" customFormat="1">
      <c r="A2118" s="205">
        <v>9194926</v>
      </c>
      <c r="B2118" s="489" t="s">
        <v>914</v>
      </c>
      <c r="C2118" s="7"/>
      <c r="D2118" s="7">
        <v>1</v>
      </c>
      <c r="E2118" s="8">
        <v>4042.76</v>
      </c>
      <c r="F2118" s="8">
        <f>E2118/100*$I$2*Main!$AB$2</f>
        <v>1819.2420000000002</v>
      </c>
      <c r="G2118" s="12">
        <f>F2118*Main!$AB$4</f>
        <v>1819.2420000000002</v>
      </c>
      <c r="H2118" s="9"/>
    </row>
    <row r="2119" spans="1:9" s="5" customFormat="1">
      <c r="A2119" s="205">
        <v>9194927</v>
      </c>
      <c r="B2119" s="489" t="s">
        <v>915</v>
      </c>
      <c r="C2119" s="7"/>
      <c r="D2119" s="7">
        <v>1</v>
      </c>
      <c r="E2119" s="8">
        <v>4228.4399999999996</v>
      </c>
      <c r="F2119" s="8">
        <f>E2119/100*$I$2*Main!$AB$2</f>
        <v>1902.798</v>
      </c>
      <c r="G2119" s="12">
        <f>F2119*Main!$AB$4</f>
        <v>1902.798</v>
      </c>
      <c r="H2119" s="9"/>
    </row>
    <row r="2120" spans="1:9" s="203" customFormat="1">
      <c r="A2120" s="205">
        <v>9194928</v>
      </c>
      <c r="B2120" s="489" t="s">
        <v>916</v>
      </c>
      <c r="C2120" s="7"/>
      <c r="D2120" s="7">
        <v>1</v>
      </c>
      <c r="E2120" s="8">
        <v>4414.08</v>
      </c>
      <c r="F2120" s="200">
        <f>E2120/100*$I$2*Main!$AB$2</f>
        <v>1986.336</v>
      </c>
      <c r="G2120" s="201">
        <f>F2120*Main!$AB$4</f>
        <v>1986.336</v>
      </c>
      <c r="H2120" s="202"/>
      <c r="I2120" s="5"/>
    </row>
    <row r="2121" spans="1:9" s="203" customFormat="1">
      <c r="A2121" s="205">
        <v>9194929</v>
      </c>
      <c r="B2121" s="489" t="s">
        <v>4622</v>
      </c>
      <c r="C2121" s="7" t="s">
        <v>2057</v>
      </c>
      <c r="D2121" s="7">
        <v>1</v>
      </c>
      <c r="E2121" s="8">
        <v>4692.63</v>
      </c>
      <c r="F2121" s="200">
        <f>E2121/100*$I$2*Main!$AB$2</f>
        <v>2111.6835000000001</v>
      </c>
      <c r="G2121" s="201">
        <f>F2121*Main!$AB$4</f>
        <v>2111.6835000000001</v>
      </c>
      <c r="H2121" s="202"/>
      <c r="I2121" s="5"/>
    </row>
    <row r="2122" spans="1:9" s="5" customFormat="1">
      <c r="A2122" s="205">
        <v>9194930</v>
      </c>
      <c r="B2122" s="489" t="s">
        <v>917</v>
      </c>
      <c r="C2122" s="7"/>
      <c r="D2122" s="7">
        <v>1</v>
      </c>
      <c r="E2122" s="8">
        <v>1413.72</v>
      </c>
      <c r="F2122" s="8">
        <f>E2122/100*$I$2*Main!$AB$2</f>
        <v>636.17399999999998</v>
      </c>
      <c r="G2122" s="12">
        <f>F2122*Main!$AB$4</f>
        <v>636.17399999999998</v>
      </c>
      <c r="H2122" s="9"/>
    </row>
    <row r="2123" spans="1:9" s="5" customFormat="1">
      <c r="A2123" s="205">
        <v>9194931</v>
      </c>
      <c r="B2123" s="489" t="s">
        <v>918</v>
      </c>
      <c r="C2123" s="7"/>
      <c r="D2123" s="7">
        <v>1</v>
      </c>
      <c r="E2123" s="8">
        <v>1523.43</v>
      </c>
      <c r="F2123" s="8">
        <f>E2123/100*$I$2*Main!$AB$2</f>
        <v>685.54349999999999</v>
      </c>
      <c r="G2123" s="12">
        <f>F2123*Main!$AB$4</f>
        <v>685.54349999999999</v>
      </c>
      <c r="H2123" s="9"/>
    </row>
    <row r="2124" spans="1:9" s="5" customFormat="1">
      <c r="A2124" s="205">
        <v>9194932</v>
      </c>
      <c r="B2124" s="489" t="s">
        <v>919</v>
      </c>
      <c r="C2124" s="7"/>
      <c r="D2124" s="7">
        <v>1</v>
      </c>
      <c r="E2124" s="8">
        <v>1633.16</v>
      </c>
      <c r="F2124" s="8">
        <f>E2124/100*$I$2*Main!$AB$2</f>
        <v>734.92200000000003</v>
      </c>
      <c r="G2124" s="12">
        <f>F2124*Main!$AB$4</f>
        <v>734.92200000000003</v>
      </c>
      <c r="H2124" s="9"/>
    </row>
    <row r="2125" spans="1:9" s="5" customFormat="1">
      <c r="A2125" s="205">
        <v>9194933</v>
      </c>
      <c r="B2125" s="489" t="s">
        <v>920</v>
      </c>
      <c r="C2125" s="7"/>
      <c r="D2125" s="7">
        <v>1</v>
      </c>
      <c r="E2125" s="8">
        <v>1742.86</v>
      </c>
      <c r="F2125" s="8">
        <f>E2125/100*$I$2*Main!$AB$2</f>
        <v>784.28699999999992</v>
      </c>
      <c r="G2125" s="12">
        <f>F2125*Main!$AB$4</f>
        <v>784.28699999999992</v>
      </c>
      <c r="H2125" s="9"/>
    </row>
    <row r="2126" spans="1:9" s="5" customFormat="1">
      <c r="A2126" s="205">
        <v>9194934</v>
      </c>
      <c r="B2126" s="489" t="s">
        <v>921</v>
      </c>
      <c r="C2126" s="7"/>
      <c r="D2126" s="7">
        <v>1</v>
      </c>
      <c r="E2126" s="8">
        <v>1852.59</v>
      </c>
      <c r="F2126" s="8">
        <f>E2126/100*$I$2*Main!$AB$2</f>
        <v>833.66549999999995</v>
      </c>
      <c r="G2126" s="12">
        <f>F2126*Main!$AB$4</f>
        <v>833.66549999999995</v>
      </c>
      <c r="H2126" s="9"/>
    </row>
    <row r="2127" spans="1:9" s="5" customFormat="1">
      <c r="A2127" s="205">
        <v>9194935</v>
      </c>
      <c r="B2127" s="489" t="s">
        <v>922</v>
      </c>
      <c r="C2127" s="7"/>
      <c r="D2127" s="7">
        <v>1</v>
      </c>
      <c r="E2127" s="8">
        <v>1962.32</v>
      </c>
      <c r="F2127" s="8">
        <f>E2127/100*$I$2*Main!$AB$2</f>
        <v>883.04399999999998</v>
      </c>
      <c r="G2127" s="12">
        <f>F2127*Main!$AB$4</f>
        <v>883.04399999999998</v>
      </c>
      <c r="H2127" s="9"/>
    </row>
    <row r="2128" spans="1:9" s="5" customFormat="1">
      <c r="A2128" s="205">
        <v>9194936</v>
      </c>
      <c r="B2128" s="489" t="s">
        <v>923</v>
      </c>
      <c r="C2128" s="7"/>
      <c r="D2128" s="7">
        <v>1</v>
      </c>
      <c r="E2128" s="8">
        <v>2072.0200000000004</v>
      </c>
      <c r="F2128" s="8">
        <f>E2128/100*$I$2*Main!$AB$2</f>
        <v>932.40900000000022</v>
      </c>
      <c r="G2128" s="12">
        <f>F2128*Main!$AB$4</f>
        <v>932.40900000000022</v>
      </c>
      <c r="H2128" s="9"/>
    </row>
    <row r="2129" spans="1:9" s="5" customFormat="1">
      <c r="A2129" s="205">
        <v>9194937</v>
      </c>
      <c r="B2129" s="489" t="s">
        <v>924</v>
      </c>
      <c r="C2129" s="7"/>
      <c r="D2129" s="7">
        <v>1</v>
      </c>
      <c r="E2129" s="8">
        <v>2291.4500000000003</v>
      </c>
      <c r="F2129" s="8">
        <f>E2129/100*$I$2*Main!$AB$2</f>
        <v>1031.1525000000001</v>
      </c>
      <c r="G2129" s="12">
        <f>F2129*Main!$AB$4</f>
        <v>1031.1525000000001</v>
      </c>
      <c r="H2129" s="9"/>
    </row>
    <row r="2130" spans="1:9" s="5" customFormat="1">
      <c r="A2130" s="205">
        <v>9194939</v>
      </c>
      <c r="B2130" s="489" t="s">
        <v>925</v>
      </c>
      <c r="C2130" s="7"/>
      <c r="D2130" s="7">
        <v>1</v>
      </c>
      <c r="E2130" s="8">
        <v>4312.8</v>
      </c>
      <c r="F2130" s="8">
        <f>E2130/100*$I$2*Main!$AB$2</f>
        <v>1940.76</v>
      </c>
      <c r="G2130" s="12">
        <f>F2130*Main!$AB$4</f>
        <v>1940.76</v>
      </c>
      <c r="H2130" s="9"/>
    </row>
    <row r="2131" spans="1:9" s="5" customFormat="1">
      <c r="A2131" s="205">
        <v>9194940</v>
      </c>
      <c r="B2131" s="489" t="s">
        <v>926</v>
      </c>
      <c r="C2131" s="7"/>
      <c r="D2131" s="7">
        <v>1</v>
      </c>
      <c r="E2131" s="8">
        <v>4532.26</v>
      </c>
      <c r="F2131" s="8">
        <f>E2131/100*$I$2*Main!$AB$2</f>
        <v>2039.5170000000001</v>
      </c>
      <c r="G2131" s="12">
        <f>F2131*Main!$AB$4</f>
        <v>2039.5170000000001</v>
      </c>
      <c r="H2131" s="9"/>
    </row>
    <row r="2132" spans="1:9" s="5" customFormat="1">
      <c r="A2132" s="205">
        <v>9194941</v>
      </c>
      <c r="B2132" s="489" t="s">
        <v>927</v>
      </c>
      <c r="C2132" s="7"/>
      <c r="D2132" s="7">
        <v>1</v>
      </c>
      <c r="E2132" s="8">
        <v>4751.72</v>
      </c>
      <c r="F2132" s="8">
        <f>E2132/100*$I$2*Main!$AB$2</f>
        <v>2138.2740000000003</v>
      </c>
      <c r="G2132" s="12">
        <f>F2132*Main!$AB$4</f>
        <v>2138.2740000000003</v>
      </c>
      <c r="H2132" s="9"/>
    </row>
    <row r="2133" spans="1:9" s="5" customFormat="1">
      <c r="A2133" s="205">
        <v>9194942</v>
      </c>
      <c r="B2133" s="489" t="s">
        <v>4623</v>
      </c>
      <c r="C2133" s="7" t="s">
        <v>2057</v>
      </c>
      <c r="D2133" s="7">
        <v>1</v>
      </c>
      <c r="E2133" s="8">
        <v>5080.88</v>
      </c>
      <c r="F2133" s="8">
        <f>E2133/100*$I$2*Main!$AB$2</f>
        <v>2286.3959999999997</v>
      </c>
      <c r="G2133" s="12">
        <f>F2133*Main!$AB$4</f>
        <v>2286.3959999999997</v>
      </c>
      <c r="H2133" s="9"/>
    </row>
    <row r="2134" spans="1:9" s="5" customFormat="1">
      <c r="A2134" s="205">
        <v>74430</v>
      </c>
      <c r="B2134" s="489" t="s">
        <v>4624</v>
      </c>
      <c r="C2134" s="7" t="s">
        <v>2057</v>
      </c>
      <c r="D2134" s="7">
        <v>1</v>
      </c>
      <c r="E2134" s="8">
        <v>7358.16</v>
      </c>
      <c r="F2134" s="8">
        <f>E2134/100*$I$2*Main!$AB$2</f>
        <v>3311.1719999999996</v>
      </c>
      <c r="G2134" s="12">
        <f>F2134*Main!$AB$4</f>
        <v>3311.1719999999996</v>
      </c>
      <c r="H2134" s="9"/>
    </row>
    <row r="2135" spans="1:9" s="5" customFormat="1">
      <c r="A2135" s="205">
        <v>44934</v>
      </c>
      <c r="B2135" s="489" t="s">
        <v>4625</v>
      </c>
      <c r="C2135" s="7" t="s">
        <v>2057</v>
      </c>
      <c r="D2135" s="7">
        <v>1</v>
      </c>
      <c r="E2135" s="8">
        <v>5793.56</v>
      </c>
      <c r="F2135" s="8">
        <f>E2135/100*$I$2*Main!$AB$2</f>
        <v>2607.1019999999999</v>
      </c>
      <c r="G2135" s="12">
        <f>F2135*Main!$AB$4</f>
        <v>2607.1019999999999</v>
      </c>
      <c r="H2135" s="9"/>
    </row>
    <row r="2136" spans="1:9" s="5" customFormat="1">
      <c r="A2136" s="205">
        <v>9079207</v>
      </c>
      <c r="B2136" s="489" t="s">
        <v>4626</v>
      </c>
      <c r="C2136" s="7" t="s">
        <v>2057</v>
      </c>
      <c r="D2136" s="7">
        <v>1</v>
      </c>
      <c r="E2136" s="8">
        <v>6511.7300000000005</v>
      </c>
      <c r="F2136" s="8">
        <f>E2136/100*$I$2*Main!$AB$2</f>
        <v>2930.2784999999999</v>
      </c>
      <c r="G2136" s="12">
        <f>F2136*Main!$AB$4</f>
        <v>2930.2784999999999</v>
      </c>
      <c r="H2136" s="9"/>
    </row>
    <row r="2137" spans="1:9" s="5" customFormat="1">
      <c r="A2137" s="205">
        <v>9183282</v>
      </c>
      <c r="B2137" s="489" t="s">
        <v>4627</v>
      </c>
      <c r="C2137" s="7" t="s">
        <v>2057</v>
      </c>
      <c r="D2137" s="7">
        <v>1</v>
      </c>
      <c r="E2137" s="8">
        <v>2204.96</v>
      </c>
      <c r="F2137" s="8">
        <f>E2137/100*$I$2*Main!$AB$2</f>
        <v>992.23200000000008</v>
      </c>
      <c r="G2137" s="12">
        <f>F2137*Main!$AB$4</f>
        <v>992.23200000000008</v>
      </c>
      <c r="H2137" s="9"/>
    </row>
    <row r="2138" spans="1:9" s="5" customFormat="1">
      <c r="A2138" s="205">
        <v>9183283</v>
      </c>
      <c r="B2138" s="489" t="s">
        <v>4628</v>
      </c>
      <c r="C2138" s="7" t="s">
        <v>2057</v>
      </c>
      <c r="D2138" s="7">
        <v>1</v>
      </c>
      <c r="E2138" s="8">
        <v>2489.8100000000004</v>
      </c>
      <c r="F2138" s="8">
        <f>E2138/100*$I$2*Main!$AB$2</f>
        <v>1120.4145000000001</v>
      </c>
      <c r="G2138" s="12">
        <f>F2138*Main!$AB$4</f>
        <v>1120.4145000000001</v>
      </c>
      <c r="H2138" s="9"/>
    </row>
    <row r="2139" spans="1:9" s="5" customFormat="1">
      <c r="A2139" s="205">
        <v>9183284</v>
      </c>
      <c r="B2139" s="489" t="s">
        <v>4629</v>
      </c>
      <c r="C2139" s="7" t="s">
        <v>2057</v>
      </c>
      <c r="D2139" s="7">
        <v>1</v>
      </c>
      <c r="E2139" s="8">
        <v>2632.23</v>
      </c>
      <c r="F2139" s="8">
        <f>E2139/100*$I$2*Main!$AB$2</f>
        <v>1184.5035</v>
      </c>
      <c r="G2139" s="12">
        <f>F2139*Main!$AB$4</f>
        <v>1184.5035</v>
      </c>
      <c r="H2139" s="9"/>
    </row>
    <row r="2140" spans="1:9" s="5" customFormat="1">
      <c r="A2140" s="205">
        <v>9183285</v>
      </c>
      <c r="B2140" s="489" t="s">
        <v>928</v>
      </c>
      <c r="C2140" s="7"/>
      <c r="D2140" s="7">
        <v>1</v>
      </c>
      <c r="E2140" s="8">
        <v>2774.64</v>
      </c>
      <c r="F2140" s="8">
        <f>E2140/100*$I$2*Main!$AB$2</f>
        <v>1248.588</v>
      </c>
      <c r="G2140" s="12">
        <f>F2140*Main!$AB$4</f>
        <v>1248.588</v>
      </c>
      <c r="H2140" s="9"/>
    </row>
    <row r="2141" spans="1:9" s="5" customFormat="1">
      <c r="A2141" s="205">
        <v>9183287</v>
      </c>
      <c r="B2141" s="489" t="s">
        <v>929</v>
      </c>
      <c r="C2141" s="7"/>
      <c r="D2141" s="7">
        <v>1</v>
      </c>
      <c r="E2141" s="8">
        <v>3059.48</v>
      </c>
      <c r="F2141" s="8">
        <f>E2141/100*$I$2*Main!$AB$2</f>
        <v>1376.7660000000001</v>
      </c>
      <c r="G2141" s="12">
        <f>F2141*Main!$AB$4</f>
        <v>1376.7660000000001</v>
      </c>
      <c r="H2141" s="9"/>
    </row>
    <row r="2142" spans="1:9" s="203" customFormat="1">
      <c r="A2142" s="205">
        <v>9183288</v>
      </c>
      <c r="B2142" s="489" t="s">
        <v>4630</v>
      </c>
      <c r="C2142" s="7" t="s">
        <v>2057</v>
      </c>
      <c r="D2142" s="7">
        <v>1</v>
      </c>
      <c r="E2142" s="8">
        <v>5211.68</v>
      </c>
      <c r="F2142" s="200">
        <f>E2142/100*$I$2*Main!$AB$2</f>
        <v>2345.2560000000003</v>
      </c>
      <c r="G2142" s="201">
        <f>F2142*Main!$AB$4</f>
        <v>2345.2560000000003</v>
      </c>
      <c r="H2142" s="202"/>
      <c r="I2142" s="5"/>
    </row>
    <row r="2143" spans="1:9" s="203" customFormat="1">
      <c r="A2143" s="205">
        <v>9183289</v>
      </c>
      <c r="B2143" s="489" t="s">
        <v>4631</v>
      </c>
      <c r="C2143" s="7" t="s">
        <v>2057</v>
      </c>
      <c r="D2143" s="7">
        <v>1</v>
      </c>
      <c r="E2143" s="8">
        <v>5781.36</v>
      </c>
      <c r="F2143" s="200">
        <f>E2143/100*$I$2*Main!$AB$2</f>
        <v>2601.6119999999996</v>
      </c>
      <c r="G2143" s="201">
        <f>F2143*Main!$AB$4</f>
        <v>2601.6119999999996</v>
      </c>
      <c r="H2143" s="202"/>
      <c r="I2143" s="5"/>
    </row>
    <row r="2144" spans="1:9" s="5" customFormat="1">
      <c r="A2144" s="205">
        <v>9134975</v>
      </c>
      <c r="B2144" s="489" t="s">
        <v>930</v>
      </c>
      <c r="C2144" s="7"/>
      <c r="D2144" s="7">
        <v>1</v>
      </c>
      <c r="E2144" s="8">
        <v>2299.9</v>
      </c>
      <c r="F2144" s="8">
        <f>E2144/100*$I$2*Main!$AB$2</f>
        <v>1034.9550000000002</v>
      </c>
      <c r="G2144" s="12">
        <f>F2144*Main!$AB$4</f>
        <v>1034.9550000000002</v>
      </c>
      <c r="H2144" s="9"/>
    </row>
    <row r="2145" spans="1:8" s="5" customFormat="1">
      <c r="A2145" s="205">
        <v>9134976</v>
      </c>
      <c r="B2145" s="489" t="s">
        <v>931</v>
      </c>
      <c r="C2145" s="7"/>
      <c r="D2145" s="7">
        <v>1</v>
      </c>
      <c r="E2145" s="8">
        <v>2458.1600000000003</v>
      </c>
      <c r="F2145" s="8">
        <f>E2145/100*$I$2*Main!$AB$2</f>
        <v>1106.172</v>
      </c>
      <c r="G2145" s="12">
        <f>F2145*Main!$AB$4</f>
        <v>1106.172</v>
      </c>
      <c r="H2145" s="9"/>
    </row>
    <row r="2146" spans="1:8" s="5" customFormat="1">
      <c r="A2146" s="205">
        <v>9134977</v>
      </c>
      <c r="B2146" s="489" t="s">
        <v>932</v>
      </c>
      <c r="C2146" s="7"/>
      <c r="D2146" s="7">
        <v>1</v>
      </c>
      <c r="E2146" s="8">
        <v>2616.3900000000003</v>
      </c>
      <c r="F2146" s="8">
        <f>E2146/100*$I$2*Main!$AB$2</f>
        <v>1177.3755000000001</v>
      </c>
      <c r="G2146" s="12">
        <f>F2146*Main!$AB$4</f>
        <v>1177.3755000000001</v>
      </c>
      <c r="H2146" s="9"/>
    </row>
    <row r="2147" spans="1:8" s="5" customFormat="1">
      <c r="A2147" s="205">
        <v>9134979</v>
      </c>
      <c r="B2147" s="489" t="s">
        <v>933</v>
      </c>
      <c r="C2147" s="7"/>
      <c r="D2147" s="7">
        <v>1</v>
      </c>
      <c r="E2147" s="8">
        <v>2774.64</v>
      </c>
      <c r="F2147" s="8">
        <f>E2147/100*$I$2*Main!$AB$2</f>
        <v>1248.588</v>
      </c>
      <c r="G2147" s="12">
        <f>F2147*Main!$AB$4</f>
        <v>1248.588</v>
      </c>
      <c r="H2147" s="9"/>
    </row>
    <row r="2148" spans="1:8" s="5" customFormat="1">
      <c r="A2148" s="205">
        <v>9134980</v>
      </c>
      <c r="B2148" s="489" t="s">
        <v>934</v>
      </c>
      <c r="C2148" s="7"/>
      <c r="D2148" s="7">
        <v>1</v>
      </c>
      <c r="E2148" s="8">
        <v>2932.9</v>
      </c>
      <c r="F2148" s="8">
        <f>E2148/100*$I$2*Main!$AB$2</f>
        <v>1319.8050000000001</v>
      </c>
      <c r="G2148" s="12">
        <f>F2148*Main!$AB$4</f>
        <v>1319.8050000000001</v>
      </c>
      <c r="H2148" s="9"/>
    </row>
    <row r="2149" spans="1:8" s="5" customFormat="1">
      <c r="A2149" s="205">
        <v>9134992</v>
      </c>
      <c r="B2149" s="489" t="s">
        <v>935</v>
      </c>
      <c r="C2149" s="7"/>
      <c r="D2149" s="7">
        <v>1</v>
      </c>
      <c r="E2149" s="8">
        <v>3249.3900000000003</v>
      </c>
      <c r="F2149" s="8">
        <f>E2149/100*$I$2*Main!$AB$2</f>
        <v>1462.2255000000002</v>
      </c>
      <c r="G2149" s="12">
        <f>F2149*Main!$AB$4</f>
        <v>1462.2255000000002</v>
      </c>
      <c r="H2149" s="9"/>
    </row>
    <row r="2150" spans="1:8" s="5" customFormat="1">
      <c r="A2150" s="205">
        <v>9134993</v>
      </c>
      <c r="B2150" s="489" t="s">
        <v>936</v>
      </c>
      <c r="C2150" s="7"/>
      <c r="D2150" s="7">
        <v>1</v>
      </c>
      <c r="E2150" s="8">
        <v>5464.88</v>
      </c>
      <c r="F2150" s="8">
        <f>E2150/100*$I$2*Main!$AB$2</f>
        <v>2459.1959999999999</v>
      </c>
      <c r="G2150" s="12">
        <f>F2150*Main!$AB$4</f>
        <v>2459.1959999999999</v>
      </c>
      <c r="H2150" s="9"/>
    </row>
    <row r="2151" spans="1:8" s="5" customFormat="1">
      <c r="A2151" s="205">
        <v>9134994</v>
      </c>
      <c r="B2151" s="489" t="s">
        <v>937</v>
      </c>
      <c r="C2151" s="7"/>
      <c r="D2151" s="7">
        <v>1</v>
      </c>
      <c r="E2151" s="8">
        <v>5781.36</v>
      </c>
      <c r="F2151" s="8">
        <f>E2151/100*$I$2*Main!$AB$2</f>
        <v>2601.6119999999996</v>
      </c>
      <c r="G2151" s="12">
        <f>F2151*Main!$AB$4</f>
        <v>2601.6119999999996</v>
      </c>
      <c r="H2151" s="9"/>
    </row>
    <row r="2152" spans="1:8" s="5" customFormat="1">
      <c r="A2152" s="205">
        <v>9134995</v>
      </c>
      <c r="B2152" s="489" t="s">
        <v>4632</v>
      </c>
      <c r="C2152" s="7" t="s">
        <v>2057</v>
      </c>
      <c r="D2152" s="7">
        <v>1</v>
      </c>
      <c r="E2152" s="8">
        <v>6097.85</v>
      </c>
      <c r="F2152" s="8">
        <f>E2152/100*$I$2*Main!$AB$2</f>
        <v>2744.0325000000003</v>
      </c>
      <c r="G2152" s="12">
        <f>F2152*Main!$AB$4</f>
        <v>2744.0325000000003</v>
      </c>
      <c r="H2152" s="9"/>
    </row>
    <row r="2153" spans="1:8" s="5" customFormat="1">
      <c r="A2153" s="205">
        <v>9204203</v>
      </c>
      <c r="B2153" s="489" t="s">
        <v>4633</v>
      </c>
      <c r="C2153" s="7" t="s">
        <v>2057</v>
      </c>
      <c r="D2153" s="7">
        <v>50</v>
      </c>
      <c r="E2153" s="8">
        <v>73.88000000000001</v>
      </c>
      <c r="F2153" s="8">
        <f>E2153/100*$I$2*Main!$AB$2</f>
        <v>33.246000000000002</v>
      </c>
      <c r="G2153" s="12">
        <f>F2153*Main!$AB$4</f>
        <v>33.246000000000002</v>
      </c>
      <c r="H2153" s="9"/>
    </row>
    <row r="2154" spans="1:8" s="5" customFormat="1">
      <c r="A2154" s="205">
        <v>9204200</v>
      </c>
      <c r="B2154" s="489" t="s">
        <v>4634</v>
      </c>
      <c r="C2154" s="7" t="s">
        <v>2057</v>
      </c>
      <c r="D2154" s="7">
        <v>50</v>
      </c>
      <c r="E2154" s="8">
        <v>137.16</v>
      </c>
      <c r="F2154" s="8">
        <f>E2154/100*$I$2*Main!$AB$2</f>
        <v>61.721999999999994</v>
      </c>
      <c r="G2154" s="12">
        <f>F2154*Main!$AB$4</f>
        <v>61.721999999999994</v>
      </c>
      <c r="H2154" s="9"/>
    </row>
    <row r="2155" spans="1:8" s="5" customFormat="1">
      <c r="A2155" s="205">
        <v>9123101</v>
      </c>
      <c r="B2155" s="489" t="s">
        <v>938</v>
      </c>
      <c r="C2155" s="7"/>
      <c r="D2155" s="7">
        <v>1</v>
      </c>
      <c r="E2155" s="8">
        <v>5760.27</v>
      </c>
      <c r="F2155" s="8">
        <f>E2155/100*$I$2*Main!$AB$2</f>
        <v>2592.1215000000002</v>
      </c>
      <c r="G2155" s="12">
        <f>F2155*Main!$AB$4</f>
        <v>2592.1215000000002</v>
      </c>
      <c r="H2155" s="9"/>
    </row>
    <row r="2156" spans="1:8" s="5" customFormat="1">
      <c r="A2156" s="205">
        <v>9123102</v>
      </c>
      <c r="B2156" s="489" t="s">
        <v>939</v>
      </c>
      <c r="C2156" s="7"/>
      <c r="D2156" s="7">
        <v>1</v>
      </c>
      <c r="E2156" s="8">
        <v>6693.4400000000005</v>
      </c>
      <c r="F2156" s="8">
        <f>E2156/100*$I$2*Main!$AB$2</f>
        <v>3012.0480000000007</v>
      </c>
      <c r="G2156" s="12">
        <f>F2156*Main!$AB$4</f>
        <v>3012.0480000000007</v>
      </c>
      <c r="H2156" s="9"/>
    </row>
    <row r="2157" spans="1:8" s="5" customFormat="1">
      <c r="A2157" s="205">
        <v>9123103</v>
      </c>
      <c r="B2157" s="489" t="s">
        <v>940</v>
      </c>
      <c r="C2157" s="7"/>
      <c r="D2157" s="7">
        <v>1</v>
      </c>
      <c r="E2157" s="8">
        <v>7160</v>
      </c>
      <c r="F2157" s="8">
        <f>E2157/100*$I$2*Main!$AB$2</f>
        <v>3221.9999999999995</v>
      </c>
      <c r="G2157" s="12">
        <f>F2157*Main!$AB$4</f>
        <v>3221.9999999999995</v>
      </c>
      <c r="H2157" s="9"/>
    </row>
    <row r="2158" spans="1:8" s="5" customFormat="1">
      <c r="A2158" s="205">
        <v>9132637</v>
      </c>
      <c r="B2158" s="489" t="s">
        <v>941</v>
      </c>
      <c r="C2158" s="7"/>
      <c r="D2158" s="7">
        <v>1</v>
      </c>
      <c r="E2158" s="8">
        <v>7626.58</v>
      </c>
      <c r="F2158" s="8">
        <f>E2158/100*$I$2*Main!$AB$2</f>
        <v>3431.9609999999998</v>
      </c>
      <c r="G2158" s="12">
        <f>F2158*Main!$AB$4</f>
        <v>3431.9609999999998</v>
      </c>
      <c r="H2158" s="9"/>
    </row>
    <row r="2159" spans="1:8" s="5" customFormat="1">
      <c r="A2159" s="205">
        <v>9123105</v>
      </c>
      <c r="B2159" s="489" t="s">
        <v>942</v>
      </c>
      <c r="C2159" s="7"/>
      <c r="D2159" s="7">
        <v>1</v>
      </c>
      <c r="E2159" s="8">
        <v>8773.74</v>
      </c>
      <c r="F2159" s="8">
        <f>E2159/100*$I$2*Main!$AB$2</f>
        <v>3948.1829999999995</v>
      </c>
      <c r="G2159" s="12">
        <f>F2159*Main!$AB$4</f>
        <v>3948.1829999999995</v>
      </c>
      <c r="H2159" s="9"/>
    </row>
    <row r="2160" spans="1:8" s="5" customFormat="1">
      <c r="A2160" s="205">
        <v>9123107</v>
      </c>
      <c r="B2160" s="489" t="s">
        <v>943</v>
      </c>
      <c r="C2160" s="7"/>
      <c r="D2160" s="7">
        <v>1</v>
      </c>
      <c r="E2160" s="8">
        <v>12824.07</v>
      </c>
      <c r="F2160" s="8">
        <f>E2160/100*$I$2*Main!$AB$2</f>
        <v>5770.8315000000002</v>
      </c>
      <c r="G2160" s="12">
        <f>F2160*Main!$AB$4</f>
        <v>5770.8315000000002</v>
      </c>
      <c r="H2160" s="9"/>
    </row>
    <row r="2161" spans="1:8" s="5" customFormat="1">
      <c r="A2161" s="205">
        <v>9123110</v>
      </c>
      <c r="B2161" s="489" t="s">
        <v>944</v>
      </c>
      <c r="C2161" s="7"/>
      <c r="D2161" s="7">
        <v>1</v>
      </c>
      <c r="E2161" s="8">
        <v>6071.33</v>
      </c>
      <c r="F2161" s="8">
        <f>E2161/100*$I$2*Main!$AB$2</f>
        <v>2732.0985000000001</v>
      </c>
      <c r="G2161" s="12">
        <f>F2161*Main!$AB$4</f>
        <v>2732.0985000000001</v>
      </c>
      <c r="H2161" s="9"/>
    </row>
    <row r="2162" spans="1:8" s="5" customFormat="1">
      <c r="A2162" s="205">
        <v>9123111</v>
      </c>
      <c r="B2162" s="489" t="s">
        <v>945</v>
      </c>
      <c r="C2162" s="7"/>
      <c r="D2162" s="7">
        <v>1</v>
      </c>
      <c r="E2162" s="8">
        <v>7108.16</v>
      </c>
      <c r="F2162" s="8">
        <f>E2162/100*$I$2*Main!$AB$2</f>
        <v>3198.6719999999996</v>
      </c>
      <c r="G2162" s="12">
        <f>F2162*Main!$AB$4</f>
        <v>3198.6719999999996</v>
      </c>
      <c r="H2162" s="9"/>
    </row>
    <row r="2163" spans="1:8" s="5" customFormat="1">
      <c r="A2163" s="205">
        <v>9123112</v>
      </c>
      <c r="B2163" s="489" t="s">
        <v>946</v>
      </c>
      <c r="C2163" s="7"/>
      <c r="D2163" s="7">
        <v>1</v>
      </c>
      <c r="E2163" s="8">
        <v>7626.58</v>
      </c>
      <c r="F2163" s="8">
        <f>E2163/100*$I$2*Main!$AB$2</f>
        <v>3431.9609999999998</v>
      </c>
      <c r="G2163" s="12">
        <f>F2163*Main!$AB$4</f>
        <v>3431.9609999999998</v>
      </c>
      <c r="H2163" s="9"/>
    </row>
    <row r="2164" spans="1:8" s="5" customFormat="1">
      <c r="A2164" s="205">
        <v>9132689</v>
      </c>
      <c r="B2164" s="489" t="s">
        <v>947</v>
      </c>
      <c r="C2164" s="7"/>
      <c r="D2164" s="7">
        <v>1</v>
      </c>
      <c r="E2164" s="8">
        <v>8145</v>
      </c>
      <c r="F2164" s="8">
        <f>E2164/100*$I$2*Main!$AB$2</f>
        <v>3665.25</v>
      </c>
      <c r="G2164" s="12">
        <f>F2164*Main!$AB$4</f>
        <v>3665.25</v>
      </c>
      <c r="H2164" s="9"/>
    </row>
    <row r="2165" spans="1:8" s="5" customFormat="1">
      <c r="A2165" s="205">
        <v>9123114</v>
      </c>
      <c r="B2165" s="489" t="s">
        <v>948</v>
      </c>
      <c r="C2165" s="7"/>
      <c r="D2165" s="7">
        <v>1</v>
      </c>
      <c r="E2165" s="8">
        <v>9411.4</v>
      </c>
      <c r="F2165" s="8">
        <f>E2165/100*$I$2*Main!$AB$2</f>
        <v>4235.1299999999992</v>
      </c>
      <c r="G2165" s="12">
        <f>F2165*Main!$AB$4</f>
        <v>4235.1299999999992</v>
      </c>
      <c r="H2165" s="9"/>
    </row>
    <row r="2166" spans="1:8" s="5" customFormat="1">
      <c r="A2166" s="205">
        <v>9190540</v>
      </c>
      <c r="B2166" s="489" t="s">
        <v>4635</v>
      </c>
      <c r="C2166" s="7" t="s">
        <v>2057</v>
      </c>
      <c r="D2166" s="7">
        <v>1</v>
      </c>
      <c r="E2166" s="8">
        <v>20739.28</v>
      </c>
      <c r="F2166" s="8">
        <f>E2166/100*$I$2*Main!$AB$2</f>
        <v>9332.6759999999995</v>
      </c>
      <c r="G2166" s="12">
        <f>F2166*Main!$AB$4</f>
        <v>9332.6759999999995</v>
      </c>
      <c r="H2166" s="9"/>
    </row>
    <row r="2167" spans="1:8" s="5" customFormat="1">
      <c r="A2167" s="205">
        <v>9199560</v>
      </c>
      <c r="B2167" s="489" t="s">
        <v>4636</v>
      </c>
      <c r="C2167" s="7" t="s">
        <v>2057</v>
      </c>
      <c r="D2167" s="7">
        <v>1</v>
      </c>
      <c r="E2167" s="8">
        <v>21617.5</v>
      </c>
      <c r="F2167" s="8">
        <f>E2167/100*$I$2*Main!$AB$2</f>
        <v>9727.875</v>
      </c>
      <c r="G2167" s="12">
        <f>F2167*Main!$AB$4</f>
        <v>9727.875</v>
      </c>
      <c r="H2167" s="9"/>
    </row>
    <row r="2168" spans="1:8" s="5" customFormat="1">
      <c r="A2168" s="205">
        <v>9190571</v>
      </c>
      <c r="B2168" s="489" t="s">
        <v>4637</v>
      </c>
      <c r="C2168" s="7" t="s">
        <v>2057</v>
      </c>
      <c r="D2168" s="7">
        <v>1</v>
      </c>
      <c r="E2168" s="8">
        <v>7363.5</v>
      </c>
      <c r="F2168" s="8">
        <f>E2168/100*$I$2*Main!$AB$2</f>
        <v>3313.5750000000003</v>
      </c>
      <c r="G2168" s="12">
        <f>F2168*Main!$AB$4</f>
        <v>3313.5750000000003</v>
      </c>
      <c r="H2168" s="9"/>
    </row>
    <row r="2169" spans="1:8" s="5" customFormat="1">
      <c r="A2169" s="205">
        <v>9199561</v>
      </c>
      <c r="B2169" s="489" t="s">
        <v>4638</v>
      </c>
      <c r="C2169" s="7" t="s">
        <v>2057</v>
      </c>
      <c r="D2169" s="7">
        <v>1</v>
      </c>
      <c r="E2169" s="8">
        <v>7701.26</v>
      </c>
      <c r="F2169" s="8">
        <f>E2169/100*$I$2*Main!$AB$2</f>
        <v>3465.5670000000005</v>
      </c>
      <c r="G2169" s="12">
        <f>F2169*Main!$AB$4</f>
        <v>3465.5670000000005</v>
      </c>
      <c r="H2169" s="9"/>
    </row>
    <row r="2170" spans="1:8" s="5" customFormat="1">
      <c r="A2170" s="205">
        <v>9190572</v>
      </c>
      <c r="B2170" s="489" t="s">
        <v>4639</v>
      </c>
      <c r="C2170" s="7" t="s">
        <v>2057</v>
      </c>
      <c r="D2170" s="7">
        <v>1</v>
      </c>
      <c r="E2170" s="8">
        <v>11048.97</v>
      </c>
      <c r="F2170" s="8">
        <f>E2170/100*$I$2*Main!$AB$2</f>
        <v>4972.0365000000002</v>
      </c>
      <c r="G2170" s="12">
        <f>F2170*Main!$AB$4</f>
        <v>4972.0365000000002</v>
      </c>
      <c r="H2170" s="9"/>
    </row>
    <row r="2171" spans="1:8" s="5" customFormat="1">
      <c r="A2171" s="205">
        <v>9199562</v>
      </c>
      <c r="B2171" s="489" t="s">
        <v>4640</v>
      </c>
      <c r="C2171" s="7" t="s">
        <v>2057</v>
      </c>
      <c r="D2171" s="7">
        <v>1</v>
      </c>
      <c r="E2171" s="8">
        <v>11559.380000000001</v>
      </c>
      <c r="F2171" s="8">
        <f>E2171/100*$I$2*Main!$AB$2</f>
        <v>5201.7210000000005</v>
      </c>
      <c r="G2171" s="12">
        <f>F2171*Main!$AB$4</f>
        <v>5201.7210000000005</v>
      </c>
      <c r="H2171" s="9"/>
    </row>
    <row r="2172" spans="1:8" s="5" customFormat="1">
      <c r="A2172" s="205">
        <v>9139148</v>
      </c>
      <c r="B2172" s="489" t="s">
        <v>951</v>
      </c>
      <c r="C2172" s="7"/>
      <c r="D2172" s="7">
        <v>30</v>
      </c>
      <c r="E2172" s="8">
        <v>1005.7</v>
      </c>
      <c r="F2172" s="8">
        <f>E2172/100*$I$2*Main!$AB$2</f>
        <v>452.565</v>
      </c>
      <c r="G2172" s="12">
        <f>F2172*Main!$AB$4</f>
        <v>452.565</v>
      </c>
      <c r="H2172" s="9"/>
    </row>
    <row r="2173" spans="1:8" s="5" customFormat="1">
      <c r="A2173" s="205">
        <v>9139149</v>
      </c>
      <c r="B2173" s="489" t="s">
        <v>952</v>
      </c>
      <c r="C2173" s="7"/>
      <c r="D2173" s="7">
        <v>30</v>
      </c>
      <c r="E2173" s="8">
        <v>1018.08</v>
      </c>
      <c r="F2173" s="8">
        <f>E2173/100*$I$2*Main!$AB$2</f>
        <v>458.13599999999997</v>
      </c>
      <c r="G2173" s="12">
        <f>F2173*Main!$AB$4</f>
        <v>458.13599999999997</v>
      </c>
      <c r="H2173" s="9"/>
    </row>
    <row r="2174" spans="1:8" s="5" customFormat="1">
      <c r="A2174" s="205">
        <v>9139172</v>
      </c>
      <c r="B2174" s="489" t="s">
        <v>953</v>
      </c>
      <c r="C2174" s="7"/>
      <c r="D2174" s="7">
        <v>30</v>
      </c>
      <c r="E2174" s="8">
        <v>1030.52</v>
      </c>
      <c r="F2174" s="8">
        <f>E2174/100*$I$2*Main!$AB$2</f>
        <v>463.73399999999998</v>
      </c>
      <c r="G2174" s="12">
        <f>F2174*Main!$AB$4</f>
        <v>463.73399999999998</v>
      </c>
      <c r="H2174" s="9"/>
    </row>
    <row r="2175" spans="1:8" s="5" customFormat="1">
      <c r="A2175" s="205">
        <v>9139173</v>
      </c>
      <c r="B2175" s="489" t="s">
        <v>954</v>
      </c>
      <c r="C2175" s="7"/>
      <c r="D2175" s="7">
        <v>30</v>
      </c>
      <c r="E2175" s="8">
        <v>1042.92</v>
      </c>
      <c r="F2175" s="8">
        <f>E2175/100*$I$2*Main!$AB$2</f>
        <v>469.31400000000008</v>
      </c>
      <c r="G2175" s="12">
        <f>F2175*Main!$AB$4</f>
        <v>469.31400000000008</v>
      </c>
      <c r="H2175" s="9"/>
    </row>
    <row r="2176" spans="1:8" s="5" customFormat="1">
      <c r="A2176" s="205">
        <v>9139174</v>
      </c>
      <c r="B2176" s="489" t="s">
        <v>955</v>
      </c>
      <c r="C2176" s="7"/>
      <c r="D2176" s="7">
        <v>30</v>
      </c>
      <c r="E2176" s="8">
        <v>1055.33</v>
      </c>
      <c r="F2176" s="8">
        <f>E2176/100*$I$2*Main!$AB$2</f>
        <v>474.89850000000001</v>
      </c>
      <c r="G2176" s="12">
        <f>F2176*Main!$AB$4</f>
        <v>474.89850000000001</v>
      </c>
      <c r="H2176" s="9"/>
    </row>
    <row r="2177" spans="1:9" s="5" customFormat="1">
      <c r="A2177" s="205">
        <v>9139176</v>
      </c>
      <c r="B2177" s="489" t="s">
        <v>956</v>
      </c>
      <c r="C2177" s="7"/>
      <c r="D2177" s="7">
        <v>30</v>
      </c>
      <c r="E2177" s="8">
        <v>1067.76</v>
      </c>
      <c r="F2177" s="8">
        <f>E2177/100*$I$2*Main!$AB$2</f>
        <v>480.49200000000002</v>
      </c>
      <c r="G2177" s="12">
        <f>F2177*Main!$AB$4</f>
        <v>480.49200000000002</v>
      </c>
      <c r="H2177" s="9"/>
    </row>
    <row r="2178" spans="1:9" s="5" customFormat="1">
      <c r="A2178" s="205">
        <v>9139177</v>
      </c>
      <c r="B2178" s="489" t="s">
        <v>957</v>
      </c>
      <c r="C2178" s="7"/>
      <c r="D2178" s="7">
        <v>30</v>
      </c>
      <c r="E2178" s="8">
        <v>1080.17</v>
      </c>
      <c r="F2178" s="8">
        <f>E2178/100*$I$2*Main!$AB$2</f>
        <v>486.07650000000001</v>
      </c>
      <c r="G2178" s="12">
        <f>F2178*Main!$AB$4</f>
        <v>486.07650000000001</v>
      </c>
      <c r="H2178" s="9"/>
    </row>
    <row r="2179" spans="1:9" s="5" customFormat="1">
      <c r="A2179" s="205">
        <v>9139152</v>
      </c>
      <c r="B2179" s="489" t="s">
        <v>958</v>
      </c>
      <c r="C2179" s="7"/>
      <c r="D2179" s="7">
        <v>30</v>
      </c>
      <c r="E2179" s="8">
        <v>1129.83</v>
      </c>
      <c r="F2179" s="8">
        <f>E2179/100*$I$2*Main!$AB$2</f>
        <v>508.42349999999999</v>
      </c>
      <c r="G2179" s="12">
        <f>F2179*Main!$AB$4</f>
        <v>508.42349999999999</v>
      </c>
      <c r="H2179" s="9"/>
    </row>
    <row r="2180" spans="1:9" s="203" customFormat="1">
      <c r="A2180" s="205">
        <v>9139153</v>
      </c>
      <c r="B2180" s="489" t="s">
        <v>959</v>
      </c>
      <c r="C2180" s="7"/>
      <c r="D2180" s="7">
        <v>30</v>
      </c>
      <c r="E2180" s="8">
        <v>1154.67</v>
      </c>
      <c r="F2180" s="200">
        <f>E2180/100*$I$2*Main!$AB$2</f>
        <v>519.6015000000001</v>
      </c>
      <c r="G2180" s="201">
        <f>F2180*Main!$AB$4</f>
        <v>519.6015000000001</v>
      </c>
      <c r="H2180" s="202"/>
      <c r="I2180" s="5"/>
    </row>
    <row r="2181" spans="1:9" s="203" customFormat="1">
      <c r="A2181" s="205">
        <v>9139154</v>
      </c>
      <c r="B2181" s="489" t="s">
        <v>960</v>
      </c>
      <c r="C2181" s="7"/>
      <c r="D2181" s="7">
        <v>30</v>
      </c>
      <c r="E2181" s="8">
        <v>1179.48</v>
      </c>
      <c r="F2181" s="200">
        <f>E2181/100*$I$2*Main!$AB$2</f>
        <v>530.76599999999996</v>
      </c>
      <c r="G2181" s="201">
        <f>F2181*Main!$AB$4</f>
        <v>530.76599999999996</v>
      </c>
      <c r="H2181" s="202"/>
      <c r="I2181" s="5"/>
    </row>
    <row r="2182" spans="1:9" s="203" customFormat="1">
      <c r="A2182" s="205">
        <v>9139155</v>
      </c>
      <c r="B2182" s="489" t="s">
        <v>961</v>
      </c>
      <c r="C2182" s="7"/>
      <c r="D2182" s="7">
        <v>30</v>
      </c>
      <c r="E2182" s="8">
        <v>1229.1400000000001</v>
      </c>
      <c r="F2182" s="200">
        <f>E2182/100*$I$2*Main!$AB$2</f>
        <v>553.11300000000006</v>
      </c>
      <c r="G2182" s="201">
        <f>F2182*Main!$AB$4</f>
        <v>553.11300000000006</v>
      </c>
      <c r="H2182" s="202"/>
      <c r="I2182" s="5"/>
    </row>
    <row r="2183" spans="1:9" s="203" customFormat="1">
      <c r="A2183" s="205">
        <v>9182225</v>
      </c>
      <c r="B2183" s="489" t="s">
        <v>962</v>
      </c>
      <c r="C2183" s="7"/>
      <c r="D2183" s="7">
        <v>15</v>
      </c>
      <c r="E2183" s="8">
        <v>380.16</v>
      </c>
      <c r="F2183" s="200">
        <f>E2183/100*$I$2*Main!$AB$2</f>
        <v>171.072</v>
      </c>
      <c r="G2183" s="201">
        <f>F2183*Main!$AB$4</f>
        <v>171.072</v>
      </c>
      <c r="H2183" s="202"/>
      <c r="I2183" s="5"/>
    </row>
    <row r="2184" spans="1:9" s="203" customFormat="1">
      <c r="A2184" s="205">
        <v>9189409</v>
      </c>
      <c r="B2184" s="489" t="s">
        <v>963</v>
      </c>
      <c r="C2184" s="7"/>
      <c r="D2184" s="7">
        <v>1</v>
      </c>
      <c r="E2184" s="8">
        <v>12124.8</v>
      </c>
      <c r="F2184" s="200">
        <f>E2184/100*$I$2*Main!$AB$2</f>
        <v>5456.16</v>
      </c>
      <c r="G2184" s="201">
        <f>F2184*Main!$AB$4</f>
        <v>5456.16</v>
      </c>
      <c r="H2184" s="202"/>
      <c r="I2184" s="5"/>
    </row>
    <row r="2185" spans="1:9" s="203" customFormat="1">
      <c r="A2185" s="205">
        <v>9199901</v>
      </c>
      <c r="B2185" s="489" t="s">
        <v>964</v>
      </c>
      <c r="C2185" s="7"/>
      <c r="D2185" s="7">
        <v>1</v>
      </c>
      <c r="E2185" s="8">
        <v>16869.3</v>
      </c>
      <c r="F2185" s="200">
        <f>E2185/100*$I$2*Main!$AB$2</f>
        <v>7591.1849999999995</v>
      </c>
      <c r="G2185" s="201">
        <f>F2185*Main!$AB$4</f>
        <v>7591.1849999999995</v>
      </c>
      <c r="H2185" s="202"/>
      <c r="I2185" s="5"/>
    </row>
    <row r="2186" spans="1:9" s="203" customFormat="1">
      <c r="A2186" s="205">
        <v>9199902</v>
      </c>
      <c r="B2186" s="489" t="s">
        <v>965</v>
      </c>
      <c r="C2186" s="7"/>
      <c r="D2186" s="7">
        <v>1</v>
      </c>
      <c r="E2186" s="8">
        <v>13179.14</v>
      </c>
      <c r="F2186" s="200">
        <f>E2186/100*$I$2*Main!$AB$2</f>
        <v>5930.6129999999994</v>
      </c>
      <c r="G2186" s="201">
        <f>F2186*Main!$AB$4</f>
        <v>5930.6129999999994</v>
      </c>
      <c r="H2186" s="202"/>
      <c r="I2186" s="5"/>
    </row>
    <row r="2187" spans="1:9" s="203" customFormat="1">
      <c r="A2187" s="205">
        <v>9199903</v>
      </c>
      <c r="B2187" s="489" t="s">
        <v>966</v>
      </c>
      <c r="C2187" s="7"/>
      <c r="D2187" s="7">
        <v>1</v>
      </c>
      <c r="E2187" s="8">
        <v>18450.78</v>
      </c>
      <c r="F2187" s="200">
        <f>E2187/100*$I$2*Main!$AB$2</f>
        <v>8302.8509999999987</v>
      </c>
      <c r="G2187" s="201">
        <f>F2187*Main!$AB$4</f>
        <v>8302.8509999999987</v>
      </c>
      <c r="H2187" s="202"/>
      <c r="I2187" s="5"/>
    </row>
    <row r="2188" spans="1:9" s="5" customFormat="1">
      <c r="A2188" s="205">
        <v>9189410</v>
      </c>
      <c r="B2188" s="489" t="s">
        <v>4641</v>
      </c>
      <c r="C2188" s="7" t="s">
        <v>2057</v>
      </c>
      <c r="D2188" s="7">
        <v>1</v>
      </c>
      <c r="E2188" s="8">
        <v>4217.34</v>
      </c>
      <c r="F2188" s="8">
        <f>E2188/100*$I$2*Main!$AB$2</f>
        <v>1897.8030000000001</v>
      </c>
      <c r="G2188" s="12">
        <f>F2188*Main!$AB$4</f>
        <v>1897.8030000000001</v>
      </c>
      <c r="H2188" s="9"/>
    </row>
    <row r="2189" spans="1:9" s="5" customFormat="1">
      <c r="A2189" s="205">
        <v>9199904</v>
      </c>
      <c r="B2189" s="489" t="s">
        <v>4642</v>
      </c>
      <c r="C2189" s="7" t="s">
        <v>2057</v>
      </c>
      <c r="D2189" s="7">
        <v>1</v>
      </c>
      <c r="E2189" s="8">
        <v>4393.05</v>
      </c>
      <c r="F2189" s="8">
        <f>E2189/100*$I$2*Main!$AB$2</f>
        <v>1976.8725000000002</v>
      </c>
      <c r="G2189" s="12">
        <f>F2189*Main!$AB$4</f>
        <v>1976.8725000000002</v>
      </c>
      <c r="H2189" s="9"/>
    </row>
    <row r="2190" spans="1:9" s="203" customFormat="1">
      <c r="A2190" s="205">
        <v>9182256</v>
      </c>
      <c r="B2190" s="489" t="s">
        <v>967</v>
      </c>
      <c r="C2190" s="7"/>
      <c r="D2190" s="7">
        <v>1</v>
      </c>
      <c r="E2190" s="8">
        <v>5650.54</v>
      </c>
      <c r="F2190" s="200">
        <f>E2190/100*$I$2*Main!$AB$2</f>
        <v>2542.7429999999999</v>
      </c>
      <c r="G2190" s="201">
        <f>F2190*Main!$AB$4</f>
        <v>2542.7429999999999</v>
      </c>
      <c r="H2190" s="202"/>
      <c r="I2190" s="5"/>
    </row>
    <row r="2191" spans="1:9" s="203" customFormat="1">
      <c r="A2191" s="205">
        <v>9211067</v>
      </c>
      <c r="B2191" s="489" t="s">
        <v>968</v>
      </c>
      <c r="C2191" s="7"/>
      <c r="D2191" s="7">
        <v>1</v>
      </c>
      <c r="E2191" s="8">
        <v>7834.71</v>
      </c>
      <c r="F2191" s="200">
        <f>E2191/100*$I$2*Main!$AB$2</f>
        <v>3525.6194999999998</v>
      </c>
      <c r="G2191" s="201">
        <f>F2191*Main!$AB$4</f>
        <v>3525.6194999999998</v>
      </c>
      <c r="H2191" s="202"/>
      <c r="I2191" s="5"/>
    </row>
    <row r="2192" spans="1:9" s="5" customFormat="1">
      <c r="A2192" s="205">
        <v>9182257</v>
      </c>
      <c r="B2192" s="489" t="s">
        <v>969</v>
      </c>
      <c r="C2192" s="7"/>
      <c r="D2192" s="7">
        <v>1</v>
      </c>
      <c r="E2192" s="8">
        <v>8475.8000000000011</v>
      </c>
      <c r="F2192" s="8">
        <f>E2192/100*$I$2*Main!$AB$2</f>
        <v>3814.1100000000006</v>
      </c>
      <c r="G2192" s="12">
        <f>F2192*Main!$AB$4</f>
        <v>3814.1100000000006</v>
      </c>
      <c r="H2192" s="9"/>
    </row>
    <row r="2193" spans="1:8" s="5" customFormat="1">
      <c r="A2193" s="205">
        <v>9211078</v>
      </c>
      <c r="B2193" s="489" t="s">
        <v>970</v>
      </c>
      <c r="C2193" s="7"/>
      <c r="D2193" s="7">
        <v>1</v>
      </c>
      <c r="E2193" s="8">
        <v>8953.92</v>
      </c>
      <c r="F2193" s="8">
        <f>E2193/100*$I$2*Main!$AB$2</f>
        <v>4029.2639999999997</v>
      </c>
      <c r="G2193" s="12">
        <f>F2193*Main!$AB$4</f>
        <v>4029.2639999999997</v>
      </c>
      <c r="H2193" s="9"/>
    </row>
    <row r="2194" spans="1:8" s="5" customFormat="1">
      <c r="A2194" s="205">
        <v>9182258</v>
      </c>
      <c r="B2194" s="489" t="s">
        <v>4643</v>
      </c>
      <c r="C2194" s="7" t="s">
        <v>2057</v>
      </c>
      <c r="D2194" s="7">
        <v>1</v>
      </c>
      <c r="E2194" s="8">
        <v>10170.959999999999</v>
      </c>
      <c r="F2194" s="8">
        <f>E2194/100*$I$2*Main!$AB$2</f>
        <v>4576.9319999999998</v>
      </c>
      <c r="G2194" s="12">
        <f>F2194*Main!$AB$4</f>
        <v>4576.9319999999998</v>
      </c>
      <c r="H2194" s="9"/>
    </row>
    <row r="2195" spans="1:8" s="5" customFormat="1">
      <c r="A2195" s="205">
        <v>9135622</v>
      </c>
      <c r="B2195" s="489" t="s">
        <v>971</v>
      </c>
      <c r="C2195" s="7"/>
      <c r="D2195" s="7">
        <v>5</v>
      </c>
      <c r="E2195" s="8">
        <v>3024.75</v>
      </c>
      <c r="F2195" s="8">
        <f>E2195/100*$I$2*Main!$AB$2</f>
        <v>1361.1375</v>
      </c>
      <c r="G2195" s="12">
        <f>F2195*Main!$AB$4</f>
        <v>1361.1375</v>
      </c>
      <c r="H2195" s="9"/>
    </row>
    <row r="2196" spans="1:8" s="5" customFormat="1">
      <c r="A2196" s="205">
        <v>9209578</v>
      </c>
      <c r="B2196" s="489" t="s">
        <v>972</v>
      </c>
      <c r="C2196" s="7"/>
      <c r="D2196" s="7">
        <v>1</v>
      </c>
      <c r="E2196" s="8">
        <v>9130.66</v>
      </c>
      <c r="F2196" s="8">
        <f>E2196/100*$I$2*Main!$AB$2</f>
        <v>4108.7970000000005</v>
      </c>
      <c r="G2196" s="12">
        <f>F2196*Main!$AB$4</f>
        <v>4108.7970000000005</v>
      </c>
      <c r="H2196" s="9"/>
    </row>
    <row r="2197" spans="1:8" s="5" customFormat="1">
      <c r="A2197" s="205">
        <v>9209580</v>
      </c>
      <c r="B2197" s="489" t="s">
        <v>973</v>
      </c>
      <c r="C2197" s="7"/>
      <c r="D2197" s="7">
        <v>1</v>
      </c>
      <c r="E2197" s="8">
        <v>9385.9</v>
      </c>
      <c r="F2197" s="8">
        <f>E2197/100*$I$2*Main!$AB$2</f>
        <v>4223.6549999999997</v>
      </c>
      <c r="G2197" s="12">
        <f>F2197*Main!$AB$4</f>
        <v>4223.6549999999997</v>
      </c>
      <c r="H2197" s="9"/>
    </row>
    <row r="2198" spans="1:8" s="5" customFormat="1">
      <c r="A2198" s="205">
        <v>9135408</v>
      </c>
      <c r="B2198" s="489" t="s">
        <v>974</v>
      </c>
      <c r="C2198" s="7"/>
      <c r="D2198" s="7">
        <v>1</v>
      </c>
      <c r="E2198" s="8">
        <v>650.04</v>
      </c>
      <c r="F2198" s="8">
        <f>E2198/100*$I$2*Main!$AB$2</f>
        <v>292.51799999999997</v>
      </c>
      <c r="G2198" s="12">
        <f>F2198*Main!$AB$4</f>
        <v>292.51799999999997</v>
      </c>
      <c r="H2198" s="9"/>
    </row>
    <row r="2199" spans="1:8" s="5" customFormat="1">
      <c r="A2199" s="205">
        <v>80852</v>
      </c>
      <c r="B2199" s="489" t="s">
        <v>4644</v>
      </c>
      <c r="C2199" s="7" t="s">
        <v>2057</v>
      </c>
      <c r="D2199" s="7">
        <v>1</v>
      </c>
      <c r="E2199" s="8">
        <v>2013.77</v>
      </c>
      <c r="F2199" s="8">
        <f>E2199/100*$I$2*Main!$AB$2</f>
        <v>906.1964999999999</v>
      </c>
      <c r="G2199" s="12">
        <f>F2199*Main!$AB$4</f>
        <v>906.1964999999999</v>
      </c>
      <c r="H2199" s="9"/>
    </row>
    <row r="2200" spans="1:8" s="5" customFormat="1">
      <c r="A2200" s="205">
        <v>80853</v>
      </c>
      <c r="B2200" s="489" t="s">
        <v>4645</v>
      </c>
      <c r="C2200" s="7" t="s">
        <v>2057</v>
      </c>
      <c r="D2200" s="7">
        <v>1</v>
      </c>
      <c r="E2200" s="8">
        <v>2013.77</v>
      </c>
      <c r="F2200" s="8">
        <f>E2200/100*$I$2*Main!$AB$2</f>
        <v>906.1964999999999</v>
      </c>
      <c r="G2200" s="12">
        <f>F2200*Main!$AB$4</f>
        <v>906.1964999999999</v>
      </c>
      <c r="H2200" s="9"/>
    </row>
    <row r="2201" spans="1:8" s="5" customFormat="1">
      <c r="A2201" s="205">
        <v>80854</v>
      </c>
      <c r="B2201" s="489" t="s">
        <v>4646</v>
      </c>
      <c r="C2201" s="7" t="s">
        <v>2057</v>
      </c>
      <c r="D2201" s="7">
        <v>1</v>
      </c>
      <c r="E2201" s="8">
        <v>2013.77</v>
      </c>
      <c r="F2201" s="8">
        <f>E2201/100*$I$2*Main!$AB$2</f>
        <v>906.1964999999999</v>
      </c>
      <c r="G2201" s="12">
        <f>F2201*Main!$AB$4</f>
        <v>906.1964999999999</v>
      </c>
      <c r="H2201" s="9"/>
    </row>
    <row r="2202" spans="1:8" s="5" customFormat="1">
      <c r="A2202" s="205">
        <v>80855</v>
      </c>
      <c r="B2202" s="489" t="s">
        <v>4647</v>
      </c>
      <c r="C2202" s="7" t="s">
        <v>2057</v>
      </c>
      <c r="D2202" s="7">
        <v>1</v>
      </c>
      <c r="E2202" s="8">
        <v>2013.77</v>
      </c>
      <c r="F2202" s="8">
        <f>E2202/100*$I$2*Main!$AB$2</f>
        <v>906.1964999999999</v>
      </c>
      <c r="G2202" s="12">
        <f>F2202*Main!$AB$4</f>
        <v>906.1964999999999</v>
      </c>
      <c r="H2202" s="9"/>
    </row>
    <row r="2203" spans="1:8" s="5" customFormat="1">
      <c r="A2203" s="205">
        <v>80856</v>
      </c>
      <c r="B2203" s="489" t="s">
        <v>4648</v>
      </c>
      <c r="C2203" s="7" t="s">
        <v>2057</v>
      </c>
      <c r="D2203" s="7">
        <v>1</v>
      </c>
      <c r="E2203" s="8">
        <v>2013.77</v>
      </c>
      <c r="F2203" s="8">
        <f>E2203/100*$I$2*Main!$AB$2</f>
        <v>906.1964999999999</v>
      </c>
      <c r="G2203" s="12">
        <f>F2203*Main!$AB$4</f>
        <v>906.1964999999999</v>
      </c>
      <c r="H2203" s="9"/>
    </row>
    <row r="2204" spans="1:8" s="5" customFormat="1">
      <c r="A2204" s="205">
        <v>80857</v>
      </c>
      <c r="B2204" s="489" t="s">
        <v>4649</v>
      </c>
      <c r="C2204" s="7" t="s">
        <v>2057</v>
      </c>
      <c r="D2204" s="7">
        <v>1</v>
      </c>
      <c r="E2204" s="8">
        <v>2013.77</v>
      </c>
      <c r="F2204" s="8">
        <f>E2204/100*$I$2*Main!$AB$2</f>
        <v>906.1964999999999</v>
      </c>
      <c r="G2204" s="12">
        <f>F2204*Main!$AB$4</f>
        <v>906.1964999999999</v>
      </c>
      <c r="H2204" s="9"/>
    </row>
    <row r="2205" spans="1:8" s="5" customFormat="1">
      <c r="A2205" s="205">
        <v>9207045</v>
      </c>
      <c r="B2205" s="489" t="s">
        <v>975</v>
      </c>
      <c r="C2205" s="7"/>
      <c r="D2205" s="7">
        <v>1</v>
      </c>
      <c r="E2205" s="8">
        <v>2336.38</v>
      </c>
      <c r="F2205" s="8">
        <f>E2205/100*$I$2*Main!$AB$2</f>
        <v>1051.3710000000001</v>
      </c>
      <c r="G2205" s="12">
        <f>F2205*Main!$AB$4</f>
        <v>1051.3710000000001</v>
      </c>
      <c r="H2205" s="9"/>
    </row>
    <row r="2206" spans="1:8" s="5" customFormat="1">
      <c r="A2206" s="205">
        <v>9153387</v>
      </c>
      <c r="B2206" s="489" t="s">
        <v>976</v>
      </c>
      <c r="C2206" s="7"/>
      <c r="D2206" s="7">
        <v>1</v>
      </c>
      <c r="E2206" s="8">
        <v>6931.68</v>
      </c>
      <c r="F2206" s="8">
        <f>E2206/100*$I$2*Main!$AB$2</f>
        <v>3119.2559999999999</v>
      </c>
      <c r="G2206" s="12">
        <f>F2206*Main!$AB$4</f>
        <v>3119.2559999999999</v>
      </c>
      <c r="H2206" s="9"/>
    </row>
    <row r="2207" spans="1:8" s="5" customFormat="1">
      <c r="A2207" s="205">
        <v>9153388</v>
      </c>
      <c r="B2207" s="489" t="s">
        <v>977</v>
      </c>
      <c r="C2207" s="7"/>
      <c r="D2207" s="7">
        <v>1</v>
      </c>
      <c r="E2207" s="8">
        <v>3465.8700000000003</v>
      </c>
      <c r="F2207" s="8">
        <f>E2207/100*$I$2*Main!$AB$2</f>
        <v>1559.6415000000002</v>
      </c>
      <c r="G2207" s="12">
        <f>F2207*Main!$AB$4</f>
        <v>1559.6415000000002</v>
      </c>
      <c r="H2207" s="9"/>
    </row>
    <row r="2208" spans="1:8" s="5" customFormat="1">
      <c r="A2208" s="205">
        <v>9207260</v>
      </c>
      <c r="B2208" s="489" t="s">
        <v>978</v>
      </c>
      <c r="C2208" s="7"/>
      <c r="D2208" s="7">
        <v>1</v>
      </c>
      <c r="E2208" s="8">
        <v>3465.8700000000003</v>
      </c>
      <c r="F2208" s="8">
        <f>E2208/100*$I$2*Main!$AB$2</f>
        <v>1559.6415000000002</v>
      </c>
      <c r="G2208" s="12">
        <f>F2208*Main!$AB$4</f>
        <v>1559.6415000000002</v>
      </c>
      <c r="H2208" s="9"/>
    </row>
    <row r="2209" spans="1:9" s="5" customFormat="1">
      <c r="A2209" s="205">
        <v>9204282</v>
      </c>
      <c r="B2209" s="489" t="s">
        <v>979</v>
      </c>
      <c r="C2209" s="7"/>
      <c r="D2209" s="7">
        <v>1</v>
      </c>
      <c r="E2209" s="8">
        <v>2056.13</v>
      </c>
      <c r="F2209" s="8">
        <f>E2209/100*$I$2*Main!$AB$2</f>
        <v>925.25850000000014</v>
      </c>
      <c r="G2209" s="12">
        <f>F2209*Main!$AB$4</f>
        <v>925.25850000000014</v>
      </c>
      <c r="H2209" s="9"/>
    </row>
    <row r="2210" spans="1:9" s="5" customFormat="1">
      <c r="A2210" s="205">
        <v>9234492</v>
      </c>
      <c r="B2210" s="489" t="s">
        <v>720</v>
      </c>
      <c r="C2210" s="7"/>
      <c r="D2210" s="7">
        <v>1</v>
      </c>
      <c r="E2210" s="8">
        <v>3929.7200000000003</v>
      </c>
      <c r="F2210" s="8">
        <f>E2210/100*$I$2*Main!$AB$2</f>
        <v>1768.3740000000003</v>
      </c>
      <c r="G2210" s="12">
        <f>F2210*Main!$AB$4</f>
        <v>1768.3740000000003</v>
      </c>
      <c r="H2210" s="9"/>
    </row>
    <row r="2211" spans="1:9" s="5" customFormat="1">
      <c r="A2211" s="205">
        <v>9149260</v>
      </c>
      <c r="B2211" s="489" t="s">
        <v>720</v>
      </c>
      <c r="C2211" s="7"/>
      <c r="D2211" s="7">
        <v>1</v>
      </c>
      <c r="E2211" s="8">
        <v>3929.7200000000003</v>
      </c>
      <c r="F2211" s="8">
        <f>E2211/100*$I$2*Main!$AB$2</f>
        <v>1768.3740000000003</v>
      </c>
      <c r="G2211" s="12">
        <f>F2211*Main!$AB$4</f>
        <v>1768.3740000000003</v>
      </c>
      <c r="H2211" s="9"/>
    </row>
    <row r="2212" spans="1:9" s="5" customFormat="1">
      <c r="A2212" s="205">
        <v>9149294</v>
      </c>
      <c r="B2212" s="489" t="s">
        <v>723</v>
      </c>
      <c r="C2212" s="7"/>
      <c r="D2212" s="7">
        <v>1</v>
      </c>
      <c r="E2212" s="8">
        <v>3110.4300000000003</v>
      </c>
      <c r="F2212" s="8">
        <f>E2212/100*$I$2*Main!$AB$2</f>
        <v>1399.6935000000001</v>
      </c>
      <c r="G2212" s="12">
        <f>F2212*Main!$AB$4</f>
        <v>1399.6935000000001</v>
      </c>
      <c r="H2212" s="9"/>
    </row>
    <row r="2213" spans="1:9" s="5" customFormat="1">
      <c r="A2213" s="205">
        <v>9149295</v>
      </c>
      <c r="B2213" s="489" t="s">
        <v>724</v>
      </c>
      <c r="C2213" s="7"/>
      <c r="D2213" s="7">
        <v>1</v>
      </c>
      <c r="E2213" s="8">
        <v>3129.05</v>
      </c>
      <c r="F2213" s="8">
        <f>E2213/100*$I$2*Main!$AB$2</f>
        <v>1408.0725</v>
      </c>
      <c r="G2213" s="12">
        <f>F2213*Main!$AB$4</f>
        <v>1408.0725</v>
      </c>
      <c r="H2213" s="9"/>
    </row>
    <row r="2214" spans="1:9" s="5" customFormat="1">
      <c r="A2214" s="205">
        <v>9149297</v>
      </c>
      <c r="B2214" s="489" t="s">
        <v>725</v>
      </c>
      <c r="C2214" s="7"/>
      <c r="D2214" s="7">
        <v>1</v>
      </c>
      <c r="E2214" s="8">
        <v>3160.05</v>
      </c>
      <c r="F2214" s="8">
        <f>E2214/100*$I$2*Main!$AB$2</f>
        <v>1422.0225</v>
      </c>
      <c r="G2214" s="12">
        <f>F2214*Main!$AB$4</f>
        <v>1422.0225</v>
      </c>
      <c r="H2214" s="9"/>
    </row>
    <row r="2215" spans="1:9" s="5" customFormat="1">
      <c r="A2215" s="205">
        <v>9149299</v>
      </c>
      <c r="B2215" s="489" t="s">
        <v>726</v>
      </c>
      <c r="C2215" s="7"/>
      <c r="D2215" s="7">
        <v>1</v>
      </c>
      <c r="E2215" s="8">
        <v>3191.04</v>
      </c>
      <c r="F2215" s="8">
        <f>E2215/100*$I$2*Main!$AB$2</f>
        <v>1435.9680000000001</v>
      </c>
      <c r="G2215" s="12">
        <f>F2215*Main!$AB$4</f>
        <v>1435.9680000000001</v>
      </c>
      <c r="H2215" s="9"/>
    </row>
    <row r="2216" spans="1:9" s="5" customFormat="1">
      <c r="A2216" s="205">
        <v>9149300</v>
      </c>
      <c r="B2216" s="489" t="s">
        <v>727</v>
      </c>
      <c r="C2216" s="7"/>
      <c r="D2216" s="7">
        <v>1</v>
      </c>
      <c r="E2216" s="8">
        <v>3222.0400000000004</v>
      </c>
      <c r="F2216" s="8">
        <f>E2216/100*$I$2*Main!$AB$2</f>
        <v>1449.9180000000001</v>
      </c>
      <c r="G2216" s="12">
        <f>F2216*Main!$AB$4</f>
        <v>1449.9180000000001</v>
      </c>
      <c r="H2216" s="9"/>
    </row>
    <row r="2217" spans="1:9" s="5" customFormat="1">
      <c r="A2217" s="205">
        <v>9149302</v>
      </c>
      <c r="B2217" s="489" t="s">
        <v>728</v>
      </c>
      <c r="C2217" s="7"/>
      <c r="D2217" s="7">
        <v>1</v>
      </c>
      <c r="E2217" s="8">
        <v>3253.0400000000004</v>
      </c>
      <c r="F2217" s="8">
        <f>E2217/100*$I$2*Main!$AB$2</f>
        <v>1463.8680000000004</v>
      </c>
      <c r="G2217" s="12">
        <f>F2217*Main!$AB$4</f>
        <v>1463.8680000000004</v>
      </c>
      <c r="H2217" s="9"/>
    </row>
    <row r="2218" spans="1:9" s="5" customFormat="1">
      <c r="A2218" s="205">
        <v>9149304</v>
      </c>
      <c r="B2218" s="489" t="s">
        <v>4650</v>
      </c>
      <c r="C2218" s="7" t="s">
        <v>2057</v>
      </c>
      <c r="D2218" s="7">
        <v>1</v>
      </c>
      <c r="E2218" s="8">
        <v>3284.03</v>
      </c>
      <c r="F2218" s="8">
        <f>E2218/100*$I$2*Main!$AB$2</f>
        <v>1477.8135</v>
      </c>
      <c r="G2218" s="12">
        <f>F2218*Main!$AB$4</f>
        <v>1477.8135</v>
      </c>
      <c r="H2218" s="9"/>
    </row>
    <row r="2219" spans="1:9" s="203" customFormat="1">
      <c r="A2219" s="205">
        <v>9149306</v>
      </c>
      <c r="B2219" s="489" t="s">
        <v>4651</v>
      </c>
      <c r="C2219" s="7" t="s">
        <v>2057</v>
      </c>
      <c r="D2219" s="7">
        <v>1</v>
      </c>
      <c r="E2219" s="8">
        <v>3346.02</v>
      </c>
      <c r="F2219" s="200">
        <f>E2219/100*$I$2*Main!$AB$2</f>
        <v>1505.7090000000001</v>
      </c>
      <c r="G2219" s="201">
        <f>F2219*Main!$AB$4</f>
        <v>1505.7090000000001</v>
      </c>
      <c r="H2219" s="202"/>
      <c r="I2219" s="5"/>
    </row>
    <row r="2220" spans="1:9" s="5" customFormat="1">
      <c r="A2220" s="205">
        <v>9149315</v>
      </c>
      <c r="B2220" s="489" t="s">
        <v>749</v>
      </c>
      <c r="C2220" s="7"/>
      <c r="D2220" s="7">
        <v>1</v>
      </c>
      <c r="E2220" s="8">
        <v>4443.16</v>
      </c>
      <c r="F2220" s="8">
        <f>E2220/100*$I$2*Main!$AB$2</f>
        <v>1999.4219999999998</v>
      </c>
      <c r="G2220" s="12">
        <f>F2220*Main!$AB$4</f>
        <v>1999.4219999999998</v>
      </c>
      <c r="H2220" s="9"/>
    </row>
    <row r="2221" spans="1:9" s="203" customFormat="1">
      <c r="A2221" s="205">
        <v>9149316</v>
      </c>
      <c r="B2221" s="489" t="s">
        <v>750</v>
      </c>
      <c r="C2221" s="7"/>
      <c r="D2221" s="7">
        <v>1</v>
      </c>
      <c r="E2221" s="8">
        <v>4475.1000000000004</v>
      </c>
      <c r="F2221" s="200">
        <f>E2221/100*$I$2*Main!$AB$2</f>
        <v>2013.7950000000003</v>
      </c>
      <c r="G2221" s="201">
        <f>F2221*Main!$AB$4</f>
        <v>2013.7950000000003</v>
      </c>
      <c r="H2221" s="202"/>
      <c r="I2221" s="5"/>
    </row>
    <row r="2222" spans="1:9" s="203" customFormat="1">
      <c r="A2222" s="205">
        <v>9149317</v>
      </c>
      <c r="B2222" s="489" t="s">
        <v>751</v>
      </c>
      <c r="C2222" s="7"/>
      <c r="D2222" s="7">
        <v>1</v>
      </c>
      <c r="E2222" s="8">
        <v>4528.37</v>
      </c>
      <c r="F2222" s="200">
        <f>E2222/100*$I$2*Main!$AB$2</f>
        <v>2037.7664999999997</v>
      </c>
      <c r="G2222" s="201">
        <f>F2222*Main!$AB$4</f>
        <v>2037.7664999999997</v>
      </c>
      <c r="H2222" s="202"/>
      <c r="I2222" s="5"/>
    </row>
    <row r="2223" spans="1:9" s="203" customFormat="1">
      <c r="A2223" s="205">
        <v>9149318</v>
      </c>
      <c r="B2223" s="489" t="s">
        <v>752</v>
      </c>
      <c r="C2223" s="7"/>
      <c r="D2223" s="7">
        <v>1</v>
      </c>
      <c r="E2223" s="8">
        <v>4581.66</v>
      </c>
      <c r="F2223" s="200">
        <f>E2223/100*$I$2*Main!$AB$2</f>
        <v>2061.7469999999998</v>
      </c>
      <c r="G2223" s="201">
        <f>F2223*Main!$AB$4</f>
        <v>2061.7469999999998</v>
      </c>
      <c r="H2223" s="202"/>
      <c r="I2223" s="5"/>
    </row>
    <row r="2224" spans="1:9" s="203" customFormat="1">
      <c r="A2224" s="205">
        <v>9149319</v>
      </c>
      <c r="B2224" s="489" t="s">
        <v>753</v>
      </c>
      <c r="C2224" s="7"/>
      <c r="D2224" s="7">
        <v>1</v>
      </c>
      <c r="E2224" s="8">
        <v>4634.92</v>
      </c>
      <c r="F2224" s="200">
        <f>E2224/100*$I$2*Main!$AB$2</f>
        <v>2085.7139999999999</v>
      </c>
      <c r="G2224" s="201">
        <f>F2224*Main!$AB$4</f>
        <v>2085.7139999999999</v>
      </c>
      <c r="H2224" s="202"/>
      <c r="I2224" s="5"/>
    </row>
    <row r="2225" spans="1:9" s="203" customFormat="1">
      <c r="A2225" s="205">
        <v>9149320</v>
      </c>
      <c r="B2225" s="489" t="s">
        <v>754</v>
      </c>
      <c r="C2225" s="7"/>
      <c r="D2225" s="7">
        <v>1</v>
      </c>
      <c r="E2225" s="8">
        <v>4688.18</v>
      </c>
      <c r="F2225" s="200">
        <f>E2225/100*$I$2*Main!$AB$2</f>
        <v>2109.681</v>
      </c>
      <c r="G2225" s="201">
        <f>F2225*Main!$AB$4</f>
        <v>2109.681</v>
      </c>
      <c r="H2225" s="202"/>
      <c r="I2225" s="5"/>
    </row>
    <row r="2226" spans="1:9" s="5" customFormat="1">
      <c r="A2226" s="205">
        <v>9149321</v>
      </c>
      <c r="B2226" s="489" t="s">
        <v>4652</v>
      </c>
      <c r="C2226" s="7" t="s">
        <v>2057</v>
      </c>
      <c r="D2226" s="7">
        <v>1</v>
      </c>
      <c r="E2226" s="8">
        <v>4741.46</v>
      </c>
      <c r="F2226" s="8">
        <f>E2226/100*$I$2*Main!$AB$2</f>
        <v>2133.6570000000002</v>
      </c>
      <c r="G2226" s="12">
        <f>F2226*Main!$AB$4</f>
        <v>2133.6570000000002</v>
      </c>
      <c r="H2226" s="9"/>
    </row>
    <row r="2227" spans="1:9" s="203" customFormat="1">
      <c r="A2227" s="205">
        <v>9149322</v>
      </c>
      <c r="B2227" s="489" t="s">
        <v>4653</v>
      </c>
      <c r="C2227" s="7" t="s">
        <v>2057</v>
      </c>
      <c r="D2227" s="7">
        <v>1</v>
      </c>
      <c r="E2227" s="8">
        <v>4847.9800000000005</v>
      </c>
      <c r="F2227" s="200">
        <f>E2227/100*$I$2*Main!$AB$2</f>
        <v>2181.5910000000003</v>
      </c>
      <c r="G2227" s="201">
        <f>F2227*Main!$AB$4</f>
        <v>2181.5910000000003</v>
      </c>
      <c r="H2227" s="202"/>
      <c r="I2227" s="5"/>
    </row>
    <row r="2228" spans="1:9" s="203" customFormat="1">
      <c r="A2228" s="205">
        <v>9149331</v>
      </c>
      <c r="B2228" s="489" t="s">
        <v>755</v>
      </c>
      <c r="C2228" s="7"/>
      <c r="D2228" s="7">
        <v>1</v>
      </c>
      <c r="E2228" s="8">
        <v>7215.77</v>
      </c>
      <c r="F2228" s="200">
        <f>E2228/100*$I$2*Main!$AB$2</f>
        <v>3247.0965000000001</v>
      </c>
      <c r="G2228" s="201">
        <f>F2228*Main!$AB$4</f>
        <v>3247.0965000000001</v>
      </c>
      <c r="H2228" s="202"/>
      <c r="I2228" s="5"/>
    </row>
    <row r="2229" spans="1:9" s="203" customFormat="1">
      <c r="A2229" s="205">
        <v>9149332</v>
      </c>
      <c r="B2229" s="489" t="s">
        <v>756</v>
      </c>
      <c r="C2229" s="7"/>
      <c r="D2229" s="7">
        <v>1</v>
      </c>
      <c r="E2229" s="8">
        <v>7264.56</v>
      </c>
      <c r="F2229" s="200">
        <f>E2229/100*$I$2*Main!$AB$2</f>
        <v>3269.0520000000001</v>
      </c>
      <c r="G2229" s="201">
        <f>F2229*Main!$AB$4</f>
        <v>3269.0520000000001</v>
      </c>
      <c r="H2229" s="202"/>
      <c r="I2229" s="5"/>
    </row>
    <row r="2230" spans="1:9" s="203" customFormat="1">
      <c r="A2230" s="205">
        <v>9149333</v>
      </c>
      <c r="B2230" s="489" t="s">
        <v>757</v>
      </c>
      <c r="C2230" s="7"/>
      <c r="D2230" s="7">
        <v>1</v>
      </c>
      <c r="E2230" s="8">
        <v>7313.3600000000006</v>
      </c>
      <c r="F2230" s="200">
        <f>E2230/100*$I$2*Main!$AB$2</f>
        <v>3291.0120000000002</v>
      </c>
      <c r="G2230" s="201">
        <f>F2230*Main!$AB$4</f>
        <v>3291.0120000000002</v>
      </c>
      <c r="H2230" s="202"/>
      <c r="I2230" s="5"/>
    </row>
    <row r="2231" spans="1:9" s="203" customFormat="1">
      <c r="A2231" s="205">
        <v>9149334</v>
      </c>
      <c r="B2231" s="489" t="s">
        <v>4654</v>
      </c>
      <c r="C2231" s="7" t="s">
        <v>2057</v>
      </c>
      <c r="D2231" s="7">
        <v>1</v>
      </c>
      <c r="E2231" s="8">
        <v>7362.12</v>
      </c>
      <c r="F2231" s="200">
        <f>E2231/100*$I$2*Main!$AB$2</f>
        <v>3312.9540000000002</v>
      </c>
      <c r="G2231" s="201">
        <f>F2231*Main!$AB$4</f>
        <v>3312.9540000000002</v>
      </c>
      <c r="H2231" s="202"/>
      <c r="I2231" s="5"/>
    </row>
    <row r="2232" spans="1:9" s="203" customFormat="1">
      <c r="A2232" s="205">
        <v>9149335</v>
      </c>
      <c r="B2232" s="489" t="s">
        <v>4655</v>
      </c>
      <c r="C2232" s="7" t="s">
        <v>2057</v>
      </c>
      <c r="D2232" s="7">
        <v>1</v>
      </c>
      <c r="E2232" s="8">
        <v>7459.7300000000005</v>
      </c>
      <c r="F2232" s="200">
        <f>E2232/100*$I$2*Main!$AB$2</f>
        <v>3356.8785000000003</v>
      </c>
      <c r="G2232" s="201">
        <f>F2232*Main!$AB$4</f>
        <v>3356.8785000000003</v>
      </c>
      <c r="H2232" s="202"/>
      <c r="I2232" s="5"/>
    </row>
    <row r="2233" spans="1:9" s="203" customFormat="1">
      <c r="A2233" s="205">
        <v>9149323</v>
      </c>
      <c r="B2233" s="489" t="s">
        <v>758</v>
      </c>
      <c r="C2233" s="7"/>
      <c r="D2233" s="7">
        <v>1</v>
      </c>
      <c r="E2233" s="8">
        <v>8083.6500000000005</v>
      </c>
      <c r="F2233" s="200">
        <f>E2233/100*$I$2*Main!$AB$2</f>
        <v>3637.6424999999999</v>
      </c>
      <c r="G2233" s="201">
        <f>F2233*Main!$AB$4</f>
        <v>3637.6424999999999</v>
      </c>
      <c r="H2233" s="202"/>
      <c r="I2233" s="5"/>
    </row>
    <row r="2234" spans="1:9" s="203" customFormat="1">
      <c r="A2234" s="205">
        <v>9149324</v>
      </c>
      <c r="B2234" s="489" t="s">
        <v>759</v>
      </c>
      <c r="C2234" s="7"/>
      <c r="D2234" s="7">
        <v>1</v>
      </c>
      <c r="E2234" s="8">
        <v>8119.34</v>
      </c>
      <c r="F2234" s="200">
        <f>E2234/100*$I$2*Main!$AB$2</f>
        <v>3653.703</v>
      </c>
      <c r="G2234" s="201">
        <f>F2234*Main!$AB$4</f>
        <v>3653.703</v>
      </c>
      <c r="H2234" s="202"/>
      <c r="I2234" s="5"/>
    </row>
    <row r="2235" spans="1:9" s="203" customFormat="1">
      <c r="A2235" s="205">
        <v>9149325</v>
      </c>
      <c r="B2235" s="489" t="s">
        <v>760</v>
      </c>
      <c r="C2235" s="7"/>
      <c r="D2235" s="7">
        <v>1</v>
      </c>
      <c r="E2235" s="8">
        <v>8178.84</v>
      </c>
      <c r="F2235" s="200">
        <f>E2235/100*$I$2*Main!$AB$2</f>
        <v>3680.4779999999996</v>
      </c>
      <c r="G2235" s="201">
        <f>F2235*Main!$AB$4</f>
        <v>3680.4779999999996</v>
      </c>
      <c r="H2235" s="202"/>
      <c r="I2235" s="5"/>
    </row>
    <row r="2236" spans="1:9" s="203" customFormat="1">
      <c r="A2236" s="205">
        <v>9149326</v>
      </c>
      <c r="B2236" s="489" t="s">
        <v>761</v>
      </c>
      <c r="C2236" s="7"/>
      <c r="D2236" s="7">
        <v>1</v>
      </c>
      <c r="E2236" s="8">
        <v>8238.35</v>
      </c>
      <c r="F2236" s="200">
        <f>E2236/100*$I$2*Main!$AB$2</f>
        <v>3707.2574999999997</v>
      </c>
      <c r="G2236" s="201">
        <f>F2236*Main!$AB$4</f>
        <v>3707.2574999999997</v>
      </c>
      <c r="H2236" s="202"/>
      <c r="I2236" s="5"/>
    </row>
    <row r="2237" spans="1:9" s="5" customFormat="1">
      <c r="A2237" s="205">
        <v>9149327</v>
      </c>
      <c r="B2237" s="489" t="s">
        <v>762</v>
      </c>
      <c r="C2237" s="7"/>
      <c r="D2237" s="7">
        <v>1</v>
      </c>
      <c r="E2237" s="8">
        <v>8323.2199999999993</v>
      </c>
      <c r="F2237" s="8">
        <f>E2237/100*$I$2*Main!$AB$2</f>
        <v>3745.4489999999996</v>
      </c>
      <c r="G2237" s="12">
        <f>F2237*Main!$AB$4</f>
        <v>3745.4489999999996</v>
      </c>
      <c r="H2237" s="9"/>
    </row>
    <row r="2238" spans="1:9" s="5" customFormat="1">
      <c r="A2238" s="205">
        <v>9149328</v>
      </c>
      <c r="B2238" s="489" t="s">
        <v>763</v>
      </c>
      <c r="C2238" s="7"/>
      <c r="D2238" s="7">
        <v>1</v>
      </c>
      <c r="E2238" s="8">
        <v>8613.1200000000008</v>
      </c>
      <c r="F2238" s="8">
        <f>E2238/100*$I$2*Main!$AB$2</f>
        <v>3875.9040000000005</v>
      </c>
      <c r="G2238" s="12">
        <f>F2238*Main!$AB$4</f>
        <v>3875.9040000000005</v>
      </c>
      <c r="H2238" s="9"/>
    </row>
    <row r="2239" spans="1:9" s="5" customFormat="1">
      <c r="A2239" s="205">
        <v>9149329</v>
      </c>
      <c r="B2239" s="489" t="s">
        <v>4656</v>
      </c>
      <c r="C2239" s="7" t="s">
        <v>2057</v>
      </c>
      <c r="D2239" s="7">
        <v>1</v>
      </c>
      <c r="E2239" s="8">
        <v>8546</v>
      </c>
      <c r="F2239" s="8">
        <f>E2239/100*$I$2*Main!$AB$2</f>
        <v>3845.7</v>
      </c>
      <c r="G2239" s="12">
        <f>F2239*Main!$AB$4</f>
        <v>3845.7</v>
      </c>
      <c r="H2239" s="9"/>
    </row>
    <row r="2240" spans="1:9" s="5" customFormat="1">
      <c r="A2240" s="205">
        <v>9149330</v>
      </c>
      <c r="B2240" s="489" t="s">
        <v>4657</v>
      </c>
      <c r="C2240" s="7" t="s">
        <v>2057</v>
      </c>
      <c r="D2240" s="7">
        <v>1</v>
      </c>
      <c r="E2240" s="8">
        <v>8746.44</v>
      </c>
      <c r="F2240" s="8">
        <f>E2240/100*$I$2*Main!$AB$2</f>
        <v>3935.8980000000006</v>
      </c>
      <c r="G2240" s="12">
        <f>F2240*Main!$AB$4</f>
        <v>3935.8980000000006</v>
      </c>
      <c r="H2240" s="9"/>
    </row>
    <row r="2241" spans="1:9" s="5" customFormat="1">
      <c r="A2241" s="205">
        <v>9149345</v>
      </c>
      <c r="B2241" s="489" t="s">
        <v>781</v>
      </c>
      <c r="C2241" s="7"/>
      <c r="D2241" s="7">
        <v>1</v>
      </c>
      <c r="E2241" s="8">
        <v>4585.67</v>
      </c>
      <c r="F2241" s="8">
        <f>E2241/100*$I$2*Main!$AB$2</f>
        <v>2063.5515</v>
      </c>
      <c r="G2241" s="12">
        <f>F2241*Main!$AB$4</f>
        <v>2063.5515</v>
      </c>
      <c r="H2241" s="9"/>
    </row>
    <row r="2242" spans="1:9" s="5" customFormat="1">
      <c r="A2242" s="205">
        <v>9149346</v>
      </c>
      <c r="B2242" s="489" t="s">
        <v>782</v>
      </c>
      <c r="C2242" s="7"/>
      <c r="D2242" s="7">
        <v>1</v>
      </c>
      <c r="E2242" s="8">
        <v>4617.63</v>
      </c>
      <c r="F2242" s="8">
        <f>E2242/100*$I$2*Main!$AB$2</f>
        <v>2077.9335000000001</v>
      </c>
      <c r="G2242" s="12">
        <f>F2242*Main!$AB$4</f>
        <v>2077.9335000000001</v>
      </c>
      <c r="H2242" s="9"/>
    </row>
    <row r="2243" spans="1:9" s="5" customFormat="1">
      <c r="A2243" s="205">
        <v>9149347</v>
      </c>
      <c r="B2243" s="489" t="s">
        <v>783</v>
      </c>
      <c r="C2243" s="7"/>
      <c r="D2243" s="7">
        <v>1</v>
      </c>
      <c r="E2243" s="8">
        <v>4670.88</v>
      </c>
      <c r="F2243" s="8">
        <f>E2243/100*$I$2*Main!$AB$2</f>
        <v>2101.8960000000002</v>
      </c>
      <c r="G2243" s="12">
        <f>F2243*Main!$AB$4</f>
        <v>2101.8960000000002</v>
      </c>
      <c r="H2243" s="9"/>
    </row>
    <row r="2244" spans="1:9" s="5" customFormat="1">
      <c r="A2244" s="205">
        <v>9149348</v>
      </c>
      <c r="B2244" s="489" t="s">
        <v>784</v>
      </c>
      <c r="C2244" s="7"/>
      <c r="D2244" s="7">
        <v>1</v>
      </c>
      <c r="E2244" s="8">
        <v>4724.1500000000005</v>
      </c>
      <c r="F2244" s="8">
        <f>E2244/100*$I$2*Main!$AB$2</f>
        <v>2125.8675000000003</v>
      </c>
      <c r="G2244" s="12">
        <f>F2244*Main!$AB$4</f>
        <v>2125.8675000000003</v>
      </c>
      <c r="H2244" s="9"/>
    </row>
    <row r="2245" spans="1:9" s="5" customFormat="1">
      <c r="A2245" s="205">
        <v>9149349</v>
      </c>
      <c r="B2245" s="489" t="s">
        <v>785</v>
      </c>
      <c r="C2245" s="7"/>
      <c r="D2245" s="7">
        <v>1</v>
      </c>
      <c r="E2245" s="8">
        <v>4777.43</v>
      </c>
      <c r="F2245" s="8">
        <f>E2245/100*$I$2*Main!$AB$2</f>
        <v>2149.8434999999999</v>
      </c>
      <c r="G2245" s="12">
        <f>F2245*Main!$AB$4</f>
        <v>2149.8434999999999</v>
      </c>
      <c r="H2245" s="9"/>
    </row>
    <row r="2246" spans="1:9" s="5" customFormat="1">
      <c r="A2246" s="205">
        <v>9149350</v>
      </c>
      <c r="B2246" s="489" t="s">
        <v>786</v>
      </c>
      <c r="C2246" s="7"/>
      <c r="D2246" s="7">
        <v>1</v>
      </c>
      <c r="E2246" s="8">
        <v>4830.6900000000005</v>
      </c>
      <c r="F2246" s="8">
        <f>E2246/100*$I$2*Main!$AB$2</f>
        <v>2173.8105</v>
      </c>
      <c r="G2246" s="12">
        <f>F2246*Main!$AB$4</f>
        <v>2173.8105</v>
      </c>
      <c r="H2246" s="9"/>
    </row>
    <row r="2247" spans="1:9" s="203" customFormat="1">
      <c r="A2247" s="205">
        <v>9149351</v>
      </c>
      <c r="B2247" s="489" t="s">
        <v>4658</v>
      </c>
      <c r="C2247" s="7" t="s">
        <v>2057</v>
      </c>
      <c r="D2247" s="7">
        <v>1</v>
      </c>
      <c r="E2247" s="8">
        <v>4883.9399999999996</v>
      </c>
      <c r="F2247" s="200">
        <f>E2247/100*$I$2*Main!$AB$2</f>
        <v>2197.7729999999997</v>
      </c>
      <c r="G2247" s="201">
        <f>F2247*Main!$AB$4</f>
        <v>2197.7729999999997</v>
      </c>
      <c r="H2247" s="202"/>
      <c r="I2247" s="5"/>
    </row>
    <row r="2248" spans="1:9" s="5" customFormat="1">
      <c r="A2248" s="205">
        <v>9149352</v>
      </c>
      <c r="B2248" s="489" t="s">
        <v>4659</v>
      </c>
      <c r="C2248" s="7" t="s">
        <v>2057</v>
      </c>
      <c r="D2248" s="7">
        <v>1</v>
      </c>
      <c r="E2248" s="8">
        <v>4990.4800000000005</v>
      </c>
      <c r="F2248" s="8">
        <f>E2248/100*$I$2*Main!$AB$2</f>
        <v>2245.7159999999999</v>
      </c>
      <c r="G2248" s="12">
        <f>F2248*Main!$AB$4</f>
        <v>2245.7159999999999</v>
      </c>
      <c r="H2248" s="9"/>
    </row>
    <row r="2249" spans="1:9" s="5" customFormat="1">
      <c r="A2249" s="205">
        <v>9149361</v>
      </c>
      <c r="B2249" s="489" t="s">
        <v>787</v>
      </c>
      <c r="C2249" s="7"/>
      <c r="D2249" s="7">
        <v>1</v>
      </c>
      <c r="E2249" s="8">
        <v>8011.25</v>
      </c>
      <c r="F2249" s="8">
        <f>E2249/100*$I$2*Main!$AB$2</f>
        <v>3605.0625</v>
      </c>
      <c r="G2249" s="12">
        <f>F2249*Main!$AB$4</f>
        <v>3605.0625</v>
      </c>
      <c r="H2249" s="9"/>
    </row>
    <row r="2250" spans="1:9" s="203" customFormat="1">
      <c r="A2250" s="205">
        <v>9149362</v>
      </c>
      <c r="B2250" s="489" t="s">
        <v>788</v>
      </c>
      <c r="C2250" s="7"/>
      <c r="D2250" s="7">
        <v>1</v>
      </c>
      <c r="E2250" s="8">
        <v>8066.5</v>
      </c>
      <c r="F2250" s="200">
        <f>E2250/100*$I$2*Main!$AB$2</f>
        <v>3629.9250000000002</v>
      </c>
      <c r="G2250" s="201">
        <f>F2250*Main!$AB$4</f>
        <v>3629.9250000000002</v>
      </c>
      <c r="H2250" s="202"/>
      <c r="I2250" s="5"/>
    </row>
    <row r="2251" spans="1:9" s="203" customFormat="1">
      <c r="A2251" s="205">
        <v>9149363</v>
      </c>
      <c r="B2251" s="489" t="s">
        <v>789</v>
      </c>
      <c r="C2251" s="7"/>
      <c r="D2251" s="7">
        <v>1</v>
      </c>
      <c r="E2251" s="8">
        <v>8121.72</v>
      </c>
      <c r="F2251" s="200">
        <f>E2251/100*$I$2*Main!$AB$2</f>
        <v>3654.7740000000003</v>
      </c>
      <c r="G2251" s="201">
        <f>F2251*Main!$AB$4</f>
        <v>3654.7740000000003</v>
      </c>
      <c r="H2251" s="202"/>
      <c r="I2251" s="5"/>
    </row>
    <row r="2252" spans="1:9" s="203" customFormat="1">
      <c r="A2252" s="205">
        <v>9149364</v>
      </c>
      <c r="B2252" s="489" t="s">
        <v>4660</v>
      </c>
      <c r="C2252" s="7" t="s">
        <v>2057</v>
      </c>
      <c r="D2252" s="7">
        <v>1</v>
      </c>
      <c r="E2252" s="8">
        <v>8176.97</v>
      </c>
      <c r="F2252" s="200">
        <f>E2252/100*$I$2*Main!$AB$2</f>
        <v>3679.6365000000001</v>
      </c>
      <c r="G2252" s="201">
        <f>F2252*Main!$AB$4</f>
        <v>3679.6365000000001</v>
      </c>
      <c r="H2252" s="202"/>
      <c r="I2252" s="5"/>
    </row>
    <row r="2253" spans="1:9" s="5" customFormat="1">
      <c r="A2253" s="205">
        <v>9149365</v>
      </c>
      <c r="B2253" s="489" t="s">
        <v>4661</v>
      </c>
      <c r="C2253" s="7" t="s">
        <v>2057</v>
      </c>
      <c r="D2253" s="7">
        <v>1</v>
      </c>
      <c r="E2253" s="8">
        <v>8287.44</v>
      </c>
      <c r="F2253" s="8">
        <f>E2253/100*$I$2*Main!$AB$2</f>
        <v>3729.3480000000004</v>
      </c>
      <c r="G2253" s="12">
        <f>F2253*Main!$AB$4</f>
        <v>3729.3480000000004</v>
      </c>
      <c r="H2253" s="9"/>
    </row>
    <row r="2254" spans="1:9" s="203" customFormat="1">
      <c r="A2254" s="205">
        <v>9149353</v>
      </c>
      <c r="B2254" s="489" t="s">
        <v>790</v>
      </c>
      <c r="C2254" s="7"/>
      <c r="D2254" s="7">
        <v>1</v>
      </c>
      <c r="E2254" s="8">
        <v>9997.02</v>
      </c>
      <c r="F2254" s="200">
        <f>E2254/100*$I$2*Main!$AB$2</f>
        <v>4498.6590000000006</v>
      </c>
      <c r="G2254" s="201">
        <f>F2254*Main!$AB$4</f>
        <v>4498.6590000000006</v>
      </c>
      <c r="H2254" s="202"/>
      <c r="I2254" s="5"/>
    </row>
    <row r="2255" spans="1:9" s="5" customFormat="1">
      <c r="A2255" s="205">
        <v>9149354</v>
      </c>
      <c r="B2255" s="489" t="s">
        <v>791</v>
      </c>
      <c r="C2255" s="7"/>
      <c r="D2255" s="7">
        <v>1</v>
      </c>
      <c r="E2255" s="8">
        <v>10038.68</v>
      </c>
      <c r="F2255" s="8">
        <f>E2255/100*$I$2*Main!$AB$2</f>
        <v>4517.4059999999999</v>
      </c>
      <c r="G2255" s="12">
        <f>F2255*Main!$AB$4</f>
        <v>4517.4059999999999</v>
      </c>
      <c r="H2255" s="9"/>
    </row>
    <row r="2256" spans="1:9" s="203" customFormat="1">
      <c r="A2256" s="205">
        <v>9149355</v>
      </c>
      <c r="B2256" s="489" t="s">
        <v>792</v>
      </c>
      <c r="C2256" s="7"/>
      <c r="D2256" s="7">
        <v>1</v>
      </c>
      <c r="E2256" s="8">
        <v>10108.1</v>
      </c>
      <c r="F2256" s="200">
        <f>E2256/100*$I$2*Main!$AB$2</f>
        <v>4548.6450000000004</v>
      </c>
      <c r="G2256" s="201">
        <f>F2256*Main!$AB$4</f>
        <v>4548.6450000000004</v>
      </c>
      <c r="H2256" s="202"/>
      <c r="I2256" s="5"/>
    </row>
    <row r="2257" spans="1:9" s="203" customFormat="1">
      <c r="A2257" s="205">
        <v>9149356</v>
      </c>
      <c r="B2257" s="489" t="s">
        <v>793</v>
      </c>
      <c r="C2257" s="7"/>
      <c r="D2257" s="7">
        <v>1</v>
      </c>
      <c r="E2257" s="8">
        <v>10342.02</v>
      </c>
      <c r="F2257" s="200">
        <f>E2257/100*$I$2*Main!$AB$2</f>
        <v>4653.9090000000006</v>
      </c>
      <c r="G2257" s="201">
        <f>F2257*Main!$AB$4</f>
        <v>4653.9090000000006</v>
      </c>
      <c r="H2257" s="202"/>
      <c r="I2257" s="5"/>
    </row>
    <row r="2258" spans="1:9" s="203" customFormat="1">
      <c r="A2258" s="205">
        <v>9149357</v>
      </c>
      <c r="B2258" s="489" t="s">
        <v>794</v>
      </c>
      <c r="C2258" s="7"/>
      <c r="D2258" s="7">
        <v>1</v>
      </c>
      <c r="E2258" s="8">
        <v>10280.200000000001</v>
      </c>
      <c r="F2258" s="200">
        <f>E2258/100*$I$2*Main!$AB$2</f>
        <v>4626.09</v>
      </c>
      <c r="G2258" s="201">
        <f>F2258*Main!$AB$4</f>
        <v>4626.09</v>
      </c>
      <c r="H2258" s="202"/>
      <c r="I2258" s="5"/>
    </row>
    <row r="2259" spans="1:9" s="5" customFormat="1">
      <c r="A2259" s="205">
        <v>9149358</v>
      </c>
      <c r="B2259" s="489" t="s">
        <v>795</v>
      </c>
      <c r="C2259" s="7"/>
      <c r="D2259" s="7">
        <v>1</v>
      </c>
      <c r="E2259" s="8">
        <v>10383.52</v>
      </c>
      <c r="F2259" s="8">
        <f>E2259/100*$I$2*Main!$AB$2</f>
        <v>4672.5839999999998</v>
      </c>
      <c r="G2259" s="12">
        <f>F2259*Main!$AB$4</f>
        <v>4672.5839999999998</v>
      </c>
      <c r="H2259" s="9"/>
    </row>
    <row r="2260" spans="1:9" s="5" customFormat="1">
      <c r="A2260" s="205">
        <v>9149359</v>
      </c>
      <c r="B2260" s="489" t="s">
        <v>4662</v>
      </c>
      <c r="C2260" s="7" t="s">
        <v>2057</v>
      </c>
      <c r="D2260" s="7">
        <v>1</v>
      </c>
      <c r="E2260" s="8">
        <v>10521.4</v>
      </c>
      <c r="F2260" s="8">
        <f>E2260/100*$I$2*Main!$AB$2</f>
        <v>4734.63</v>
      </c>
      <c r="G2260" s="12">
        <f>F2260*Main!$AB$4</f>
        <v>4734.63</v>
      </c>
      <c r="H2260" s="9"/>
    </row>
    <row r="2261" spans="1:9" s="203" customFormat="1">
      <c r="A2261" s="205">
        <v>9149360</v>
      </c>
      <c r="B2261" s="489" t="s">
        <v>4663</v>
      </c>
      <c r="C2261" s="7" t="s">
        <v>2057</v>
      </c>
      <c r="D2261" s="7">
        <v>1</v>
      </c>
      <c r="E2261" s="8">
        <v>11112.050000000001</v>
      </c>
      <c r="F2261" s="200">
        <f>E2261/100*$I$2*Main!$AB$2</f>
        <v>5000.4225000000006</v>
      </c>
      <c r="G2261" s="201">
        <f>F2261*Main!$AB$4</f>
        <v>5000.4225000000006</v>
      </c>
      <c r="H2261" s="202"/>
      <c r="I2261" s="5"/>
    </row>
    <row r="2262" spans="1:9" s="5" customFormat="1">
      <c r="A2262" s="205">
        <v>9149389</v>
      </c>
      <c r="B2262" s="489" t="s">
        <v>816</v>
      </c>
      <c r="C2262" s="7"/>
      <c r="D2262" s="7">
        <v>1</v>
      </c>
      <c r="E2262" s="8">
        <v>5120.99</v>
      </c>
      <c r="F2262" s="8">
        <f>E2262/100*$I$2*Main!$AB$2</f>
        <v>2304.4454999999998</v>
      </c>
      <c r="G2262" s="12">
        <f>F2262*Main!$AB$4</f>
        <v>2304.4454999999998</v>
      </c>
      <c r="H2262" s="9"/>
    </row>
    <row r="2263" spans="1:9" s="5" customFormat="1">
      <c r="A2263" s="205">
        <v>9149390</v>
      </c>
      <c r="B2263" s="489" t="s">
        <v>817</v>
      </c>
      <c r="C2263" s="7"/>
      <c r="D2263" s="7">
        <v>1</v>
      </c>
      <c r="E2263" s="8">
        <v>5155.08</v>
      </c>
      <c r="F2263" s="8">
        <f>E2263/100*$I$2*Main!$AB$2</f>
        <v>2319.7860000000001</v>
      </c>
      <c r="G2263" s="12">
        <f>F2263*Main!$AB$4</f>
        <v>2319.7860000000001</v>
      </c>
      <c r="H2263" s="9"/>
    </row>
    <row r="2264" spans="1:9" s="203" customFormat="1">
      <c r="A2264" s="205">
        <v>9149391</v>
      </c>
      <c r="B2264" s="489" t="s">
        <v>818</v>
      </c>
      <c r="C2264" s="7"/>
      <c r="D2264" s="7">
        <v>1</v>
      </c>
      <c r="E2264" s="8">
        <v>5211.9400000000005</v>
      </c>
      <c r="F2264" s="200">
        <f>E2264/100*$I$2*Main!$AB$2</f>
        <v>2345.373</v>
      </c>
      <c r="G2264" s="201">
        <f>F2264*Main!$AB$4</f>
        <v>2345.373</v>
      </c>
      <c r="H2264" s="202"/>
      <c r="I2264" s="5"/>
    </row>
    <row r="2265" spans="1:9" s="5" customFormat="1">
      <c r="A2265" s="205">
        <v>9149392</v>
      </c>
      <c r="B2265" s="489" t="s">
        <v>819</v>
      </c>
      <c r="C2265" s="7"/>
      <c r="D2265" s="7">
        <v>1</v>
      </c>
      <c r="E2265" s="8">
        <v>5268.74</v>
      </c>
      <c r="F2265" s="8">
        <f>E2265/100*$I$2*Main!$AB$2</f>
        <v>2370.933</v>
      </c>
      <c r="G2265" s="12">
        <f>F2265*Main!$AB$4</f>
        <v>2370.933</v>
      </c>
      <c r="H2265" s="9"/>
    </row>
    <row r="2266" spans="1:9" s="203" customFormat="1">
      <c r="A2266" s="205">
        <v>9149393</v>
      </c>
      <c r="B2266" s="489" t="s">
        <v>820</v>
      </c>
      <c r="C2266" s="7"/>
      <c r="D2266" s="7">
        <v>1</v>
      </c>
      <c r="E2266" s="8">
        <v>5325.59</v>
      </c>
      <c r="F2266" s="200">
        <f>E2266/100*$I$2*Main!$AB$2</f>
        <v>2396.5155</v>
      </c>
      <c r="G2266" s="201">
        <f>F2266*Main!$AB$4</f>
        <v>2396.5155</v>
      </c>
      <c r="H2266" s="202"/>
      <c r="I2266" s="5"/>
    </row>
    <row r="2267" spans="1:9" s="5" customFormat="1">
      <c r="A2267" s="205">
        <v>9149394</v>
      </c>
      <c r="B2267" s="489" t="s">
        <v>821</v>
      </c>
      <c r="C2267" s="7"/>
      <c r="D2267" s="7">
        <v>1</v>
      </c>
      <c r="E2267" s="8">
        <v>5382.39</v>
      </c>
      <c r="F2267" s="8">
        <f>E2267/100*$I$2*Main!$AB$2</f>
        <v>2422.0754999999999</v>
      </c>
      <c r="G2267" s="12">
        <f>F2267*Main!$AB$4</f>
        <v>2422.0754999999999</v>
      </c>
      <c r="H2267" s="9"/>
    </row>
    <row r="2268" spans="1:9" s="203" customFormat="1">
      <c r="A2268" s="205">
        <v>9149395</v>
      </c>
      <c r="B2268" s="489" t="s">
        <v>4664</v>
      </c>
      <c r="C2268" s="7" t="s">
        <v>2057</v>
      </c>
      <c r="D2268" s="7">
        <v>1</v>
      </c>
      <c r="E2268" s="8">
        <v>5439.24</v>
      </c>
      <c r="F2268" s="200">
        <f>E2268/100*$I$2*Main!$AB$2</f>
        <v>2447.6579999999999</v>
      </c>
      <c r="G2268" s="201">
        <f>F2268*Main!$AB$4</f>
        <v>2447.6579999999999</v>
      </c>
      <c r="H2268" s="202"/>
      <c r="I2268" s="5"/>
    </row>
    <row r="2269" spans="1:9" s="5" customFormat="1">
      <c r="A2269" s="205">
        <v>9149396</v>
      </c>
      <c r="B2269" s="489" t="s">
        <v>4665</v>
      </c>
      <c r="C2269" s="7" t="s">
        <v>2057</v>
      </c>
      <c r="D2269" s="7">
        <v>1</v>
      </c>
      <c r="E2269" s="8">
        <v>5552.88</v>
      </c>
      <c r="F2269" s="8">
        <f>E2269/100*$I$2*Main!$AB$2</f>
        <v>2498.7960000000003</v>
      </c>
      <c r="G2269" s="12">
        <f>F2269*Main!$AB$4</f>
        <v>2498.7960000000003</v>
      </c>
      <c r="H2269" s="9"/>
    </row>
    <row r="2270" spans="1:9" s="5" customFormat="1">
      <c r="A2270" s="205">
        <v>9149421</v>
      </c>
      <c r="B2270" s="489" t="s">
        <v>838</v>
      </c>
      <c r="C2270" s="7"/>
      <c r="D2270" s="7">
        <v>1</v>
      </c>
      <c r="E2270" s="8">
        <v>4977.5700000000006</v>
      </c>
      <c r="F2270" s="8">
        <f>E2270/100*$I$2*Main!$AB$2</f>
        <v>2239.9065000000005</v>
      </c>
      <c r="G2270" s="12">
        <f>F2270*Main!$AB$4</f>
        <v>2239.9065000000005</v>
      </c>
      <c r="H2270" s="9"/>
    </row>
    <row r="2271" spans="1:9" s="5" customFormat="1">
      <c r="A2271" s="205">
        <v>9149422</v>
      </c>
      <c r="B2271" s="489" t="s">
        <v>839</v>
      </c>
      <c r="C2271" s="7"/>
      <c r="D2271" s="7">
        <v>1</v>
      </c>
      <c r="E2271" s="8">
        <v>5009.55</v>
      </c>
      <c r="F2271" s="8">
        <f>E2271/100*$I$2*Main!$AB$2</f>
        <v>2254.2975000000001</v>
      </c>
      <c r="G2271" s="12">
        <f>F2271*Main!$AB$4</f>
        <v>2254.2975000000001</v>
      </c>
      <c r="H2271" s="9"/>
    </row>
    <row r="2272" spans="1:9" s="5" customFormat="1">
      <c r="A2272" s="205">
        <v>9149423</v>
      </c>
      <c r="B2272" s="489" t="s">
        <v>840</v>
      </c>
      <c r="C2272" s="7"/>
      <c r="D2272" s="7">
        <v>1</v>
      </c>
      <c r="E2272" s="8">
        <v>5062.84</v>
      </c>
      <c r="F2272" s="8">
        <f>E2272/100*$I$2*Main!$AB$2</f>
        <v>2278.2779999999998</v>
      </c>
      <c r="G2272" s="12">
        <f>F2272*Main!$AB$4</f>
        <v>2278.2779999999998</v>
      </c>
      <c r="H2272" s="9"/>
    </row>
    <row r="2273" spans="1:8" s="5" customFormat="1">
      <c r="A2273" s="205">
        <v>9149424</v>
      </c>
      <c r="B2273" s="489" t="s">
        <v>841</v>
      </c>
      <c r="C2273" s="7"/>
      <c r="D2273" s="7">
        <v>1</v>
      </c>
      <c r="E2273" s="8">
        <v>5116.1000000000004</v>
      </c>
      <c r="F2273" s="8">
        <f>E2273/100*$I$2*Main!$AB$2</f>
        <v>2302.2449999999999</v>
      </c>
      <c r="G2273" s="12">
        <f>F2273*Main!$AB$4</f>
        <v>2302.2449999999999</v>
      </c>
      <c r="H2273" s="9"/>
    </row>
    <row r="2274" spans="1:8" s="5" customFormat="1">
      <c r="A2274" s="205">
        <v>9149425</v>
      </c>
      <c r="B2274" s="489" t="s">
        <v>842</v>
      </c>
      <c r="C2274" s="7"/>
      <c r="D2274" s="7">
        <v>1</v>
      </c>
      <c r="E2274" s="8">
        <v>5169.3599999999997</v>
      </c>
      <c r="F2274" s="8">
        <f>E2274/100*$I$2*Main!$AB$2</f>
        <v>2326.212</v>
      </c>
      <c r="G2274" s="12">
        <f>F2274*Main!$AB$4</f>
        <v>2326.212</v>
      </c>
      <c r="H2274" s="9"/>
    </row>
    <row r="2275" spans="1:8" s="5" customFormat="1">
      <c r="A2275" s="205">
        <v>9149426</v>
      </c>
      <c r="B2275" s="489" t="s">
        <v>843</v>
      </c>
      <c r="C2275" s="7"/>
      <c r="D2275" s="7">
        <v>1</v>
      </c>
      <c r="E2275" s="8">
        <v>5222.6400000000003</v>
      </c>
      <c r="F2275" s="8">
        <f>E2275/100*$I$2*Main!$AB$2</f>
        <v>2350.1880000000001</v>
      </c>
      <c r="G2275" s="12">
        <f>F2275*Main!$AB$4</f>
        <v>2350.1880000000001</v>
      </c>
      <c r="H2275" s="9"/>
    </row>
    <row r="2276" spans="1:8" s="5" customFormat="1">
      <c r="A2276" s="205">
        <v>9149428</v>
      </c>
      <c r="B2276" s="489" t="s">
        <v>4666</v>
      </c>
      <c r="C2276" s="7" t="s">
        <v>2057</v>
      </c>
      <c r="D2276" s="7">
        <v>1</v>
      </c>
      <c r="E2276" s="8">
        <v>5275.9000000000005</v>
      </c>
      <c r="F2276" s="8">
        <f>E2276/100*$I$2*Main!$AB$2</f>
        <v>2374.1550000000002</v>
      </c>
      <c r="G2276" s="12">
        <f>F2276*Main!$AB$4</f>
        <v>2374.1550000000002</v>
      </c>
      <c r="H2276" s="9"/>
    </row>
    <row r="2277" spans="1:8" s="5" customFormat="1">
      <c r="A2277" s="205">
        <v>9149429</v>
      </c>
      <c r="B2277" s="489" t="s">
        <v>4667</v>
      </c>
      <c r="C2277" s="7" t="s">
        <v>2057</v>
      </c>
      <c r="D2277" s="7">
        <v>1</v>
      </c>
      <c r="E2277" s="8">
        <v>5382.41</v>
      </c>
      <c r="F2277" s="8">
        <f>E2277/100*$I$2*Main!$AB$2</f>
        <v>2422.0844999999999</v>
      </c>
      <c r="G2277" s="12">
        <f>F2277*Main!$AB$4</f>
        <v>2422.0844999999999</v>
      </c>
      <c r="H2277" s="9"/>
    </row>
    <row r="2278" spans="1:8" s="5" customFormat="1">
      <c r="A2278" s="205">
        <v>9149307</v>
      </c>
      <c r="B2278" s="489" t="s">
        <v>736</v>
      </c>
      <c r="C2278" s="7"/>
      <c r="D2278" s="7">
        <v>1</v>
      </c>
      <c r="E2278" s="8">
        <v>3782.94</v>
      </c>
      <c r="F2278" s="8">
        <f>E2278/100*$I$2*Main!$AB$2</f>
        <v>1702.3230000000001</v>
      </c>
      <c r="G2278" s="12">
        <f>F2278*Main!$AB$4</f>
        <v>1702.3230000000001</v>
      </c>
      <c r="H2278" s="9"/>
    </row>
    <row r="2279" spans="1:8" s="5" customFormat="1">
      <c r="A2279" s="205">
        <v>9149308</v>
      </c>
      <c r="B2279" s="489" t="s">
        <v>737</v>
      </c>
      <c r="C2279" s="7"/>
      <c r="D2279" s="7">
        <v>1</v>
      </c>
      <c r="E2279" s="8">
        <v>3801.54</v>
      </c>
      <c r="F2279" s="8">
        <f>E2279/100*$I$2*Main!$AB$2</f>
        <v>1710.693</v>
      </c>
      <c r="G2279" s="12">
        <f>F2279*Main!$AB$4</f>
        <v>1710.693</v>
      </c>
      <c r="H2279" s="9"/>
    </row>
    <row r="2280" spans="1:8" s="5" customFormat="1">
      <c r="A2280" s="205">
        <v>9149309</v>
      </c>
      <c r="B2280" s="489" t="s">
        <v>738</v>
      </c>
      <c r="C2280" s="7"/>
      <c r="D2280" s="7">
        <v>1</v>
      </c>
      <c r="E2280" s="8">
        <v>3832.5400000000004</v>
      </c>
      <c r="F2280" s="8">
        <f>E2280/100*$I$2*Main!$AB$2</f>
        <v>1724.643</v>
      </c>
      <c r="G2280" s="12">
        <f>F2280*Main!$AB$4</f>
        <v>1724.643</v>
      </c>
      <c r="H2280" s="9"/>
    </row>
    <row r="2281" spans="1:8" s="5" customFormat="1">
      <c r="A2281" s="205">
        <v>9149310</v>
      </c>
      <c r="B2281" s="489" t="s">
        <v>739</v>
      </c>
      <c r="C2281" s="7"/>
      <c r="D2281" s="7">
        <v>1</v>
      </c>
      <c r="E2281" s="8">
        <v>3863.5400000000004</v>
      </c>
      <c r="F2281" s="8">
        <f>E2281/100*$I$2*Main!$AB$2</f>
        <v>1738.5930000000003</v>
      </c>
      <c r="G2281" s="12">
        <f>F2281*Main!$AB$4</f>
        <v>1738.5930000000003</v>
      </c>
      <c r="H2281" s="9"/>
    </row>
    <row r="2282" spans="1:8" s="5" customFormat="1">
      <c r="A2282" s="205">
        <v>9149311</v>
      </c>
      <c r="B2282" s="489" t="s">
        <v>740</v>
      </c>
      <c r="C2282" s="7"/>
      <c r="D2282" s="7">
        <v>1</v>
      </c>
      <c r="E2282" s="8">
        <v>3894.53</v>
      </c>
      <c r="F2282" s="8">
        <f>E2282/100*$I$2*Main!$AB$2</f>
        <v>1752.5385000000001</v>
      </c>
      <c r="G2282" s="12">
        <f>F2282*Main!$AB$4</f>
        <v>1752.5385000000001</v>
      </c>
      <c r="H2282" s="9"/>
    </row>
    <row r="2283" spans="1:8" s="5" customFormat="1">
      <c r="A2283" s="205">
        <v>9149312</v>
      </c>
      <c r="B2283" s="489" t="s">
        <v>741</v>
      </c>
      <c r="C2283" s="7"/>
      <c r="D2283" s="7">
        <v>1</v>
      </c>
      <c r="E2283" s="8">
        <v>3925.53</v>
      </c>
      <c r="F2283" s="8">
        <f>E2283/100*$I$2*Main!$AB$2</f>
        <v>1766.4885000000002</v>
      </c>
      <c r="G2283" s="12">
        <f>F2283*Main!$AB$4</f>
        <v>1766.4885000000002</v>
      </c>
      <c r="H2283" s="9"/>
    </row>
    <row r="2284" spans="1:8" s="5" customFormat="1">
      <c r="A2284" s="205">
        <v>9149313</v>
      </c>
      <c r="B2284" s="489" t="s">
        <v>4668</v>
      </c>
      <c r="C2284" s="7" t="s">
        <v>2057</v>
      </c>
      <c r="D2284" s="7">
        <v>1</v>
      </c>
      <c r="E2284" s="8">
        <v>3956.52</v>
      </c>
      <c r="F2284" s="8">
        <f>E2284/100*$I$2*Main!$AB$2</f>
        <v>1780.434</v>
      </c>
      <c r="G2284" s="12">
        <f>F2284*Main!$AB$4</f>
        <v>1780.434</v>
      </c>
      <c r="H2284" s="9"/>
    </row>
    <row r="2285" spans="1:8" s="5" customFormat="1">
      <c r="A2285" s="205">
        <v>9149314</v>
      </c>
      <c r="B2285" s="489" t="s">
        <v>4669</v>
      </c>
      <c r="C2285" s="7" t="s">
        <v>2057</v>
      </c>
      <c r="D2285" s="7">
        <v>1</v>
      </c>
      <c r="E2285" s="8">
        <v>4018.5200000000004</v>
      </c>
      <c r="F2285" s="8">
        <f>E2285/100*$I$2*Main!$AB$2</f>
        <v>1808.3340000000001</v>
      </c>
      <c r="G2285" s="12">
        <f>F2285*Main!$AB$4</f>
        <v>1808.3340000000001</v>
      </c>
      <c r="H2285" s="9"/>
    </row>
    <row r="2286" spans="1:8" s="5" customFormat="1">
      <c r="A2286" s="205">
        <v>9149336</v>
      </c>
      <c r="B2286" s="489" t="s">
        <v>775</v>
      </c>
      <c r="C2286" s="7"/>
      <c r="D2286" s="7">
        <v>1</v>
      </c>
      <c r="E2286" s="8">
        <v>4959.76</v>
      </c>
      <c r="F2286" s="8">
        <f>E2286/100*$I$2*Main!$AB$2</f>
        <v>2231.8919999999998</v>
      </c>
      <c r="G2286" s="12">
        <f>F2286*Main!$AB$4</f>
        <v>2231.8919999999998</v>
      </c>
      <c r="H2286" s="9"/>
    </row>
    <row r="2287" spans="1:8" s="5" customFormat="1">
      <c r="A2287" s="205">
        <v>9149337</v>
      </c>
      <c r="B2287" s="489" t="s">
        <v>776</v>
      </c>
      <c r="C2287" s="7"/>
      <c r="D2287" s="7">
        <v>1</v>
      </c>
      <c r="E2287" s="8">
        <v>4991.74</v>
      </c>
      <c r="F2287" s="8">
        <f>E2287/100*$I$2*Main!$AB$2</f>
        <v>2246.2829999999999</v>
      </c>
      <c r="G2287" s="12">
        <f>F2287*Main!$AB$4</f>
        <v>2246.2829999999999</v>
      </c>
      <c r="H2287" s="9"/>
    </row>
    <row r="2288" spans="1:8" s="5" customFormat="1">
      <c r="A2288" s="205">
        <v>9149338</v>
      </c>
      <c r="B2288" s="489" t="s">
        <v>777</v>
      </c>
      <c r="C2288" s="7"/>
      <c r="D2288" s="7">
        <v>1</v>
      </c>
      <c r="E2288" s="8">
        <v>5045.0200000000004</v>
      </c>
      <c r="F2288" s="8">
        <f>E2288/100*$I$2*Main!$AB$2</f>
        <v>2270.259</v>
      </c>
      <c r="G2288" s="12">
        <f>F2288*Main!$AB$4</f>
        <v>2270.259</v>
      </c>
      <c r="H2288" s="9"/>
    </row>
    <row r="2289" spans="1:9" s="5" customFormat="1">
      <c r="A2289" s="205">
        <v>9149339</v>
      </c>
      <c r="B2289" s="489" t="s">
        <v>778</v>
      </c>
      <c r="C2289" s="7"/>
      <c r="D2289" s="7">
        <v>1</v>
      </c>
      <c r="E2289" s="8">
        <v>5098.2800000000007</v>
      </c>
      <c r="F2289" s="8">
        <f>E2289/100*$I$2*Main!$AB$2</f>
        <v>2294.2260000000001</v>
      </c>
      <c r="G2289" s="12">
        <f>F2289*Main!$AB$4</f>
        <v>2294.2260000000001</v>
      </c>
      <c r="H2289" s="9"/>
    </row>
    <row r="2290" spans="1:9" s="203" customFormat="1">
      <c r="A2290" s="205">
        <v>9149340</v>
      </c>
      <c r="B2290" s="489" t="s">
        <v>779</v>
      </c>
      <c r="C2290" s="7"/>
      <c r="D2290" s="7">
        <v>1</v>
      </c>
      <c r="E2290" s="8">
        <v>5151.54</v>
      </c>
      <c r="F2290" s="200">
        <f>E2290/100*$I$2*Main!$AB$2</f>
        <v>2318.1930000000002</v>
      </c>
      <c r="G2290" s="201">
        <f>F2290*Main!$AB$4</f>
        <v>2318.1930000000002</v>
      </c>
      <c r="H2290" s="202"/>
      <c r="I2290" s="5"/>
    </row>
    <row r="2291" spans="1:9" s="5" customFormat="1">
      <c r="A2291" s="205">
        <v>9149341</v>
      </c>
      <c r="B2291" s="489" t="s">
        <v>780</v>
      </c>
      <c r="C2291" s="7"/>
      <c r="D2291" s="7">
        <v>1</v>
      </c>
      <c r="E2291" s="8">
        <v>5204.8</v>
      </c>
      <c r="F2291" s="8">
        <f>E2291/100*$I$2*Main!$AB$2</f>
        <v>2342.16</v>
      </c>
      <c r="G2291" s="12">
        <f>F2291*Main!$AB$4</f>
        <v>2342.16</v>
      </c>
      <c r="H2291" s="9"/>
    </row>
    <row r="2292" spans="1:9" s="203" customFormat="1">
      <c r="A2292" s="205">
        <v>9149343</v>
      </c>
      <c r="B2292" s="489" t="s">
        <v>4670</v>
      </c>
      <c r="C2292" s="7" t="s">
        <v>2057</v>
      </c>
      <c r="D2292" s="7">
        <v>1</v>
      </c>
      <c r="E2292" s="8">
        <v>5258.09</v>
      </c>
      <c r="F2292" s="200">
        <f>E2292/100*$I$2*Main!$AB$2</f>
        <v>2366.1405</v>
      </c>
      <c r="G2292" s="201">
        <f>F2292*Main!$AB$4</f>
        <v>2366.1405</v>
      </c>
      <c r="H2292" s="202"/>
      <c r="I2292" s="5"/>
    </row>
    <row r="2293" spans="1:9" s="5" customFormat="1">
      <c r="A2293" s="205">
        <v>9149344</v>
      </c>
      <c r="B2293" s="489" t="s">
        <v>4671</v>
      </c>
      <c r="C2293" s="7" t="s">
        <v>2057</v>
      </c>
      <c r="D2293" s="7">
        <v>1</v>
      </c>
      <c r="E2293" s="8">
        <v>5364.6</v>
      </c>
      <c r="F2293" s="8">
        <f>E2293/100*$I$2*Main!$AB$2</f>
        <v>2414.0700000000002</v>
      </c>
      <c r="G2293" s="12">
        <f>F2293*Main!$AB$4</f>
        <v>2414.0700000000002</v>
      </c>
      <c r="H2293" s="9"/>
    </row>
    <row r="2294" spans="1:9" s="203" customFormat="1">
      <c r="A2294" s="205">
        <v>9149366</v>
      </c>
      <c r="B2294" s="489" t="s">
        <v>801</v>
      </c>
      <c r="C2294" s="7"/>
      <c r="D2294" s="7">
        <v>1</v>
      </c>
      <c r="E2294" s="8">
        <v>5102.28</v>
      </c>
      <c r="F2294" s="200">
        <f>E2294/100*$I$2*Main!$AB$2</f>
        <v>2296.0259999999998</v>
      </c>
      <c r="G2294" s="201">
        <f>F2294*Main!$AB$4</f>
        <v>2296.0259999999998</v>
      </c>
      <c r="H2294" s="202"/>
      <c r="I2294" s="5"/>
    </row>
    <row r="2295" spans="1:9" s="203" customFormat="1">
      <c r="A2295" s="205">
        <v>9149367</v>
      </c>
      <c r="B2295" s="489" t="s">
        <v>802</v>
      </c>
      <c r="C2295" s="7"/>
      <c r="D2295" s="7">
        <v>1</v>
      </c>
      <c r="E2295" s="8">
        <v>5134.25</v>
      </c>
      <c r="F2295" s="200">
        <f>E2295/100*$I$2*Main!$AB$2</f>
        <v>2310.4124999999999</v>
      </c>
      <c r="G2295" s="201">
        <f>F2295*Main!$AB$4</f>
        <v>2310.4124999999999</v>
      </c>
      <c r="H2295" s="202"/>
      <c r="I2295" s="5"/>
    </row>
    <row r="2296" spans="1:9" s="203" customFormat="1">
      <c r="A2296" s="205">
        <v>9149368</v>
      </c>
      <c r="B2296" s="489" t="s">
        <v>803</v>
      </c>
      <c r="C2296" s="7"/>
      <c r="D2296" s="7">
        <v>1</v>
      </c>
      <c r="E2296" s="8">
        <v>5187.51</v>
      </c>
      <c r="F2296" s="200">
        <f>E2296/100*$I$2*Main!$AB$2</f>
        <v>2334.3795</v>
      </c>
      <c r="G2296" s="201">
        <f>F2296*Main!$AB$4</f>
        <v>2334.3795</v>
      </c>
      <c r="H2296" s="202"/>
      <c r="I2296" s="5"/>
    </row>
    <row r="2297" spans="1:9" s="5" customFormat="1">
      <c r="A2297" s="205">
        <v>9149369</v>
      </c>
      <c r="B2297" s="489" t="s">
        <v>804</v>
      </c>
      <c r="C2297" s="7"/>
      <c r="D2297" s="7">
        <v>1</v>
      </c>
      <c r="E2297" s="8">
        <v>5240.76</v>
      </c>
      <c r="F2297" s="8">
        <f>E2297/100*$I$2*Main!$AB$2</f>
        <v>2358.3420000000001</v>
      </c>
      <c r="G2297" s="12">
        <f>F2297*Main!$AB$4</f>
        <v>2358.3420000000001</v>
      </c>
      <c r="H2297" s="9"/>
    </row>
    <row r="2298" spans="1:9" s="5" customFormat="1">
      <c r="A2298" s="205">
        <v>9149370</v>
      </c>
      <c r="B2298" s="489" t="s">
        <v>805</v>
      </c>
      <c r="C2298" s="7"/>
      <c r="D2298" s="7">
        <v>1</v>
      </c>
      <c r="E2298" s="8">
        <v>5294.04</v>
      </c>
      <c r="F2298" s="8">
        <f>E2298/100*$I$2*Main!$AB$2</f>
        <v>2382.3179999999998</v>
      </c>
      <c r="G2298" s="12">
        <f>F2298*Main!$AB$4</f>
        <v>2382.3179999999998</v>
      </c>
      <c r="H2298" s="9"/>
    </row>
    <row r="2299" spans="1:9" s="5" customFormat="1">
      <c r="A2299" s="205">
        <v>9149371</v>
      </c>
      <c r="B2299" s="489" t="s">
        <v>806</v>
      </c>
      <c r="C2299" s="7"/>
      <c r="D2299" s="7">
        <v>1</v>
      </c>
      <c r="E2299" s="8">
        <v>5347.31</v>
      </c>
      <c r="F2299" s="8">
        <f>E2299/100*$I$2*Main!$AB$2</f>
        <v>2406.2895000000003</v>
      </c>
      <c r="G2299" s="12">
        <f>F2299*Main!$AB$4</f>
        <v>2406.2895000000003</v>
      </c>
      <c r="H2299" s="9"/>
    </row>
    <row r="2300" spans="1:9" s="203" customFormat="1">
      <c r="A2300" s="205">
        <v>9149372</v>
      </c>
      <c r="B2300" s="489" t="s">
        <v>4672</v>
      </c>
      <c r="C2300" s="7" t="s">
        <v>2057</v>
      </c>
      <c r="D2300" s="7">
        <v>1</v>
      </c>
      <c r="E2300" s="8">
        <v>5400.5700000000006</v>
      </c>
      <c r="F2300" s="200">
        <f>E2300/100*$I$2*Main!$AB$2</f>
        <v>2430.2565000000004</v>
      </c>
      <c r="G2300" s="201">
        <f>F2300*Main!$AB$4</f>
        <v>2430.2565000000004</v>
      </c>
      <c r="H2300" s="202"/>
      <c r="I2300" s="5"/>
    </row>
    <row r="2301" spans="1:9" s="203" customFormat="1">
      <c r="A2301" s="205">
        <v>9149373</v>
      </c>
      <c r="B2301" s="489" t="s">
        <v>4673</v>
      </c>
      <c r="C2301" s="7" t="s">
        <v>2057</v>
      </c>
      <c r="D2301" s="7">
        <v>1</v>
      </c>
      <c r="E2301" s="8">
        <v>5507.1</v>
      </c>
      <c r="F2301" s="200">
        <f>E2301/100*$I$2*Main!$AB$2</f>
        <v>2478.1950000000002</v>
      </c>
      <c r="G2301" s="201">
        <f>F2301*Main!$AB$4</f>
        <v>2478.1950000000002</v>
      </c>
      <c r="H2301" s="202"/>
      <c r="I2301" s="5"/>
    </row>
    <row r="2302" spans="1:9" s="5" customFormat="1">
      <c r="A2302" s="205">
        <v>9149375</v>
      </c>
      <c r="B2302" s="489" t="s">
        <v>807</v>
      </c>
      <c r="C2302" s="7"/>
      <c r="D2302" s="7">
        <v>1</v>
      </c>
      <c r="E2302" s="8">
        <v>8742.75</v>
      </c>
      <c r="F2302" s="8">
        <f>E2302/100*$I$2*Main!$AB$2</f>
        <v>3934.2374999999997</v>
      </c>
      <c r="G2302" s="12">
        <f>F2302*Main!$AB$4</f>
        <v>3934.2374999999997</v>
      </c>
      <c r="H2302" s="9"/>
    </row>
    <row r="2303" spans="1:9" s="203" customFormat="1">
      <c r="A2303" s="205">
        <v>9149376</v>
      </c>
      <c r="B2303" s="489" t="s">
        <v>808</v>
      </c>
      <c r="C2303" s="7"/>
      <c r="D2303" s="7">
        <v>1</v>
      </c>
      <c r="E2303" s="8">
        <v>8778.4699999999993</v>
      </c>
      <c r="F2303" s="200">
        <f>E2303/100*$I$2*Main!$AB$2</f>
        <v>3950.3114999999993</v>
      </c>
      <c r="G2303" s="201">
        <f>F2303*Main!$AB$4</f>
        <v>3950.3114999999993</v>
      </c>
      <c r="H2303" s="202"/>
      <c r="I2303" s="5"/>
    </row>
    <row r="2304" spans="1:9" s="5" customFormat="1">
      <c r="A2304" s="205">
        <v>9149377</v>
      </c>
      <c r="B2304" s="489" t="s">
        <v>809</v>
      </c>
      <c r="C2304" s="7"/>
      <c r="D2304" s="7">
        <v>1</v>
      </c>
      <c r="E2304" s="8">
        <v>8838</v>
      </c>
      <c r="F2304" s="8">
        <f>E2304/100*$I$2*Main!$AB$2</f>
        <v>3977.1</v>
      </c>
      <c r="G2304" s="12">
        <f>F2304*Main!$AB$4</f>
        <v>3977.1</v>
      </c>
      <c r="H2304" s="9"/>
    </row>
    <row r="2305" spans="1:9" s="203" customFormat="1">
      <c r="A2305" s="205">
        <v>9149378</v>
      </c>
      <c r="B2305" s="489" t="s">
        <v>810</v>
      </c>
      <c r="C2305" s="7"/>
      <c r="D2305" s="7">
        <v>1</v>
      </c>
      <c r="E2305" s="8">
        <v>8897.51</v>
      </c>
      <c r="F2305" s="200">
        <f>E2305/100*$I$2*Main!$AB$2</f>
        <v>4003.8795</v>
      </c>
      <c r="G2305" s="201">
        <f>F2305*Main!$AB$4</f>
        <v>4003.8795</v>
      </c>
      <c r="H2305" s="202"/>
      <c r="I2305" s="5"/>
    </row>
    <row r="2306" spans="1:9" s="203" customFormat="1">
      <c r="A2306" s="205">
        <v>9149379</v>
      </c>
      <c r="B2306" s="489" t="s">
        <v>811</v>
      </c>
      <c r="C2306" s="7"/>
      <c r="D2306" s="7">
        <v>1</v>
      </c>
      <c r="E2306" s="8">
        <v>8982.33</v>
      </c>
      <c r="F2306" s="200">
        <f>E2306/100*$I$2*Main!$AB$2</f>
        <v>4042.0485000000003</v>
      </c>
      <c r="G2306" s="201">
        <f>F2306*Main!$AB$4</f>
        <v>4042.0485000000003</v>
      </c>
      <c r="H2306" s="202"/>
      <c r="I2306" s="5"/>
    </row>
    <row r="2307" spans="1:9" s="203" customFormat="1">
      <c r="A2307" s="205">
        <v>9149380</v>
      </c>
      <c r="B2307" s="489" t="s">
        <v>812</v>
      </c>
      <c r="C2307" s="7"/>
      <c r="D2307" s="7">
        <v>1</v>
      </c>
      <c r="E2307" s="8">
        <v>9272.2800000000007</v>
      </c>
      <c r="F2307" s="200">
        <f>E2307/100*$I$2*Main!$AB$2</f>
        <v>4172.5259999999998</v>
      </c>
      <c r="G2307" s="201">
        <f>F2307*Main!$AB$4</f>
        <v>4172.5259999999998</v>
      </c>
      <c r="H2307" s="202"/>
      <c r="I2307" s="5"/>
    </row>
    <row r="2308" spans="1:9" s="203" customFormat="1">
      <c r="A2308" s="205">
        <v>9149381</v>
      </c>
      <c r="B2308" s="489" t="s">
        <v>4674</v>
      </c>
      <c r="C2308" s="7" t="s">
        <v>2057</v>
      </c>
      <c r="D2308" s="7">
        <v>1</v>
      </c>
      <c r="E2308" s="8">
        <v>9205.130000000001</v>
      </c>
      <c r="F2308" s="200">
        <f>E2308/100*$I$2*Main!$AB$2</f>
        <v>4142.3085000000001</v>
      </c>
      <c r="G2308" s="201">
        <f>F2308*Main!$AB$4</f>
        <v>4142.3085000000001</v>
      </c>
      <c r="H2308" s="202"/>
      <c r="I2308" s="5"/>
    </row>
    <row r="2309" spans="1:9" s="203" customFormat="1">
      <c r="A2309" s="205">
        <v>9149382</v>
      </c>
      <c r="B2309" s="489" t="s">
        <v>4675</v>
      </c>
      <c r="C2309" s="7" t="s">
        <v>2057</v>
      </c>
      <c r="D2309" s="7">
        <v>1</v>
      </c>
      <c r="E2309" s="8">
        <v>9405.5400000000009</v>
      </c>
      <c r="F2309" s="200">
        <f>E2309/100*$I$2*Main!$AB$2</f>
        <v>4232.4930000000004</v>
      </c>
      <c r="G2309" s="201">
        <f>F2309*Main!$AB$4</f>
        <v>4232.4930000000004</v>
      </c>
      <c r="H2309" s="202"/>
      <c r="I2309" s="5"/>
    </row>
    <row r="2310" spans="1:9" s="203" customFormat="1">
      <c r="A2310" s="205">
        <v>9149383</v>
      </c>
      <c r="B2310" s="489" t="s">
        <v>813</v>
      </c>
      <c r="C2310" s="7"/>
      <c r="D2310" s="7">
        <v>1</v>
      </c>
      <c r="E2310" s="8">
        <v>7858.83</v>
      </c>
      <c r="F2310" s="200">
        <f>E2310/100*$I$2*Main!$AB$2</f>
        <v>3536.4735000000001</v>
      </c>
      <c r="G2310" s="201">
        <f>F2310*Main!$AB$4</f>
        <v>3536.4735000000001</v>
      </c>
      <c r="H2310" s="202"/>
      <c r="I2310" s="5"/>
    </row>
    <row r="2311" spans="1:9" s="5" customFormat="1">
      <c r="A2311" s="205">
        <v>9149384</v>
      </c>
      <c r="B2311" s="489" t="s">
        <v>814</v>
      </c>
      <c r="C2311" s="7"/>
      <c r="D2311" s="7">
        <v>1</v>
      </c>
      <c r="E2311" s="8">
        <v>7907.62</v>
      </c>
      <c r="F2311" s="8">
        <f>E2311/100*$I$2*Main!$AB$2</f>
        <v>3558.4290000000001</v>
      </c>
      <c r="G2311" s="12">
        <f>F2311*Main!$AB$4</f>
        <v>3558.4290000000001</v>
      </c>
      <c r="H2311" s="9"/>
    </row>
    <row r="2312" spans="1:9" s="5" customFormat="1">
      <c r="A2312" s="205">
        <v>9149386</v>
      </c>
      <c r="B2312" s="489" t="s">
        <v>815</v>
      </c>
      <c r="C2312" s="7"/>
      <c r="D2312" s="7">
        <v>1</v>
      </c>
      <c r="E2312" s="8">
        <v>7956.41</v>
      </c>
      <c r="F2312" s="8">
        <f>E2312/100*$I$2*Main!$AB$2</f>
        <v>3580.3844999999997</v>
      </c>
      <c r="G2312" s="12">
        <f>F2312*Main!$AB$4</f>
        <v>3580.3844999999997</v>
      </c>
      <c r="H2312" s="9"/>
    </row>
    <row r="2313" spans="1:9" s="5" customFormat="1">
      <c r="A2313" s="205">
        <v>9149387</v>
      </c>
      <c r="B2313" s="489" t="s">
        <v>4676</v>
      </c>
      <c r="C2313" s="7" t="s">
        <v>2057</v>
      </c>
      <c r="D2313" s="7">
        <v>1</v>
      </c>
      <c r="E2313" s="8">
        <v>8005.2</v>
      </c>
      <c r="F2313" s="8">
        <f>E2313/100*$I$2*Main!$AB$2</f>
        <v>3602.3399999999997</v>
      </c>
      <c r="G2313" s="12">
        <f>F2313*Main!$AB$4</f>
        <v>3602.3399999999997</v>
      </c>
      <c r="H2313" s="9"/>
    </row>
    <row r="2314" spans="1:9" s="5" customFormat="1">
      <c r="A2314" s="205">
        <v>9149388</v>
      </c>
      <c r="B2314" s="489" t="s">
        <v>4677</v>
      </c>
      <c r="C2314" s="7" t="s">
        <v>2057</v>
      </c>
      <c r="D2314" s="7">
        <v>1</v>
      </c>
      <c r="E2314" s="8">
        <v>8102.76</v>
      </c>
      <c r="F2314" s="8">
        <f>E2314/100*$I$2*Main!$AB$2</f>
        <v>3646.2420000000002</v>
      </c>
      <c r="G2314" s="12">
        <f>F2314*Main!$AB$4</f>
        <v>3646.2420000000002</v>
      </c>
      <c r="H2314" s="9"/>
    </row>
    <row r="2315" spans="1:9" s="5" customFormat="1">
      <c r="A2315" s="205">
        <v>9149397</v>
      </c>
      <c r="B2315" s="489" t="s">
        <v>822</v>
      </c>
      <c r="C2315" s="7"/>
      <c r="D2315" s="7">
        <v>1</v>
      </c>
      <c r="E2315" s="8">
        <v>5280.45</v>
      </c>
      <c r="F2315" s="8">
        <f>E2315/100*$I$2*Main!$AB$2</f>
        <v>2376.2024999999999</v>
      </c>
      <c r="G2315" s="12">
        <f>F2315*Main!$AB$4</f>
        <v>2376.2024999999999</v>
      </c>
      <c r="H2315" s="9"/>
    </row>
    <row r="2316" spans="1:9" s="5" customFormat="1">
      <c r="A2316" s="205">
        <v>9149398</v>
      </c>
      <c r="B2316" s="489" t="s">
        <v>823</v>
      </c>
      <c r="C2316" s="7"/>
      <c r="D2316" s="7">
        <v>1</v>
      </c>
      <c r="E2316" s="8">
        <v>5312.4</v>
      </c>
      <c r="F2316" s="8">
        <f>E2316/100*$I$2*Main!$AB$2</f>
        <v>2390.58</v>
      </c>
      <c r="G2316" s="12">
        <f>F2316*Main!$AB$4</f>
        <v>2390.58</v>
      </c>
      <c r="H2316" s="9"/>
    </row>
    <row r="2317" spans="1:9" s="203" customFormat="1">
      <c r="A2317" s="205">
        <v>9149399</v>
      </c>
      <c r="B2317" s="489" t="s">
        <v>824</v>
      </c>
      <c r="C2317" s="7"/>
      <c r="D2317" s="7">
        <v>1</v>
      </c>
      <c r="E2317" s="8">
        <v>5365.66</v>
      </c>
      <c r="F2317" s="200">
        <f>E2317/100*$I$2*Main!$AB$2</f>
        <v>2414.547</v>
      </c>
      <c r="G2317" s="201">
        <f>F2317*Main!$AB$4</f>
        <v>2414.547</v>
      </c>
      <c r="H2317" s="202"/>
      <c r="I2317" s="5"/>
    </row>
    <row r="2318" spans="1:9" s="5" customFormat="1">
      <c r="A2318" s="205">
        <v>9149400</v>
      </c>
      <c r="B2318" s="489" t="s">
        <v>825</v>
      </c>
      <c r="C2318" s="7"/>
      <c r="D2318" s="7">
        <v>1</v>
      </c>
      <c r="E2318" s="8">
        <v>5418.9400000000005</v>
      </c>
      <c r="F2318" s="8">
        <f>E2318/100*$I$2*Main!$AB$2</f>
        <v>2438.5230000000001</v>
      </c>
      <c r="G2318" s="12">
        <f>F2318*Main!$AB$4</f>
        <v>2438.5230000000001</v>
      </c>
      <c r="H2318" s="9"/>
    </row>
    <row r="2319" spans="1:9" s="5" customFormat="1">
      <c r="A2319" s="205">
        <v>9149401</v>
      </c>
      <c r="B2319" s="489" t="s">
        <v>826</v>
      </c>
      <c r="C2319" s="7"/>
      <c r="D2319" s="7">
        <v>1</v>
      </c>
      <c r="E2319" s="8">
        <v>5472.2</v>
      </c>
      <c r="F2319" s="8">
        <f>E2319/100*$I$2*Main!$AB$2</f>
        <v>2462.4900000000002</v>
      </c>
      <c r="G2319" s="12">
        <f>F2319*Main!$AB$4</f>
        <v>2462.4900000000002</v>
      </c>
      <c r="H2319" s="9"/>
    </row>
    <row r="2320" spans="1:9" s="5" customFormat="1">
      <c r="A2320" s="205">
        <v>9149402</v>
      </c>
      <c r="B2320" s="489" t="s">
        <v>827</v>
      </c>
      <c r="C2320" s="7"/>
      <c r="D2320" s="7">
        <v>1</v>
      </c>
      <c r="E2320" s="8">
        <v>5525.46</v>
      </c>
      <c r="F2320" s="8">
        <f>E2320/100*$I$2*Main!$AB$2</f>
        <v>2486.4570000000003</v>
      </c>
      <c r="G2320" s="12">
        <f>F2320*Main!$AB$4</f>
        <v>2486.4570000000003</v>
      </c>
      <c r="H2320" s="9"/>
    </row>
    <row r="2321" spans="1:8" s="5" customFormat="1">
      <c r="A2321" s="205">
        <v>9149403</v>
      </c>
      <c r="B2321" s="489" t="s">
        <v>4678</v>
      </c>
      <c r="C2321" s="7" t="s">
        <v>2057</v>
      </c>
      <c r="D2321" s="7">
        <v>1</v>
      </c>
      <c r="E2321" s="8">
        <v>5578.72</v>
      </c>
      <c r="F2321" s="8">
        <f>E2321/100*$I$2*Main!$AB$2</f>
        <v>2510.4240000000004</v>
      </c>
      <c r="G2321" s="12">
        <f>F2321*Main!$AB$4</f>
        <v>2510.4240000000004</v>
      </c>
      <c r="H2321" s="9"/>
    </row>
    <row r="2322" spans="1:8" s="5" customFormat="1">
      <c r="A2322" s="205">
        <v>9149405</v>
      </c>
      <c r="B2322" s="489" t="s">
        <v>4679</v>
      </c>
      <c r="C2322" s="7" t="s">
        <v>2057</v>
      </c>
      <c r="D2322" s="7">
        <v>1</v>
      </c>
      <c r="E2322" s="8">
        <v>5685.27</v>
      </c>
      <c r="F2322" s="8">
        <f>E2322/100*$I$2*Main!$AB$2</f>
        <v>2558.3715000000002</v>
      </c>
      <c r="G2322" s="12">
        <f>F2322*Main!$AB$4</f>
        <v>2558.3715000000002</v>
      </c>
      <c r="H2322" s="9"/>
    </row>
    <row r="2323" spans="1:8" s="5" customFormat="1">
      <c r="A2323" s="205">
        <v>9149415</v>
      </c>
      <c r="B2323" s="489" t="s">
        <v>828</v>
      </c>
      <c r="C2323" s="7"/>
      <c r="D2323" s="7">
        <v>1</v>
      </c>
      <c r="E2323" s="8">
        <v>8689.08</v>
      </c>
      <c r="F2323" s="8">
        <f>E2323/100*$I$2*Main!$AB$2</f>
        <v>3910.0859999999998</v>
      </c>
      <c r="G2323" s="12">
        <f>F2323*Main!$AB$4</f>
        <v>3910.0859999999998</v>
      </c>
      <c r="H2323" s="9"/>
    </row>
    <row r="2324" spans="1:8" s="5" customFormat="1">
      <c r="A2324" s="205">
        <v>9149416</v>
      </c>
      <c r="B2324" s="489" t="s">
        <v>829</v>
      </c>
      <c r="C2324" s="7"/>
      <c r="D2324" s="7">
        <v>1</v>
      </c>
      <c r="E2324" s="8">
        <v>8744.31</v>
      </c>
      <c r="F2324" s="8">
        <f>E2324/100*$I$2*Main!$AB$2</f>
        <v>3934.9395</v>
      </c>
      <c r="G2324" s="12">
        <f>F2324*Main!$AB$4</f>
        <v>3934.9395</v>
      </c>
      <c r="H2324" s="9"/>
    </row>
    <row r="2325" spans="1:8" s="5" customFormat="1">
      <c r="A2325" s="205">
        <v>9149417</v>
      </c>
      <c r="B2325" s="489" t="s">
        <v>830</v>
      </c>
      <c r="C2325" s="7"/>
      <c r="D2325" s="7">
        <v>1</v>
      </c>
      <c r="E2325" s="8">
        <v>8799.56</v>
      </c>
      <c r="F2325" s="8">
        <f>E2325/100*$I$2*Main!$AB$2</f>
        <v>3959.8019999999997</v>
      </c>
      <c r="G2325" s="12">
        <f>F2325*Main!$AB$4</f>
        <v>3959.8019999999997</v>
      </c>
      <c r="H2325" s="9"/>
    </row>
    <row r="2326" spans="1:8" s="5" customFormat="1">
      <c r="A2326" s="205">
        <v>9149418</v>
      </c>
      <c r="B2326" s="489" t="s">
        <v>4680</v>
      </c>
      <c r="C2326" s="7" t="s">
        <v>2057</v>
      </c>
      <c r="D2326" s="7">
        <v>1</v>
      </c>
      <c r="E2326" s="8">
        <v>8854.7999999999993</v>
      </c>
      <c r="F2326" s="8">
        <f>E2326/100*$I$2*Main!$AB$2</f>
        <v>3984.6599999999994</v>
      </c>
      <c r="G2326" s="12">
        <f>F2326*Main!$AB$4</f>
        <v>3984.6599999999994</v>
      </c>
      <c r="H2326" s="9"/>
    </row>
    <row r="2327" spans="1:8" s="5" customFormat="1">
      <c r="A2327" s="205">
        <v>9149420</v>
      </c>
      <c r="B2327" s="489" t="s">
        <v>4681</v>
      </c>
      <c r="C2327" s="7" t="s">
        <v>2057</v>
      </c>
      <c r="D2327" s="7">
        <v>1</v>
      </c>
      <c r="E2327" s="8">
        <v>8965.2800000000007</v>
      </c>
      <c r="F2327" s="8">
        <f>E2327/100*$I$2*Main!$AB$2</f>
        <v>4034.3760000000007</v>
      </c>
      <c r="G2327" s="12">
        <f>F2327*Main!$AB$4</f>
        <v>4034.3760000000007</v>
      </c>
      <c r="H2327" s="9"/>
    </row>
    <row r="2328" spans="1:8" s="5" customFormat="1">
      <c r="A2328" s="205">
        <v>9149406</v>
      </c>
      <c r="B2328" s="489" t="s">
        <v>831</v>
      </c>
      <c r="C2328" s="7"/>
      <c r="D2328" s="7">
        <v>1</v>
      </c>
      <c r="E2328" s="8">
        <v>10691.81</v>
      </c>
      <c r="F2328" s="8">
        <f>E2328/100*$I$2*Main!$AB$2</f>
        <v>4811.3144999999995</v>
      </c>
      <c r="G2328" s="12">
        <f>F2328*Main!$AB$4</f>
        <v>4811.3144999999995</v>
      </c>
      <c r="H2328" s="9"/>
    </row>
    <row r="2329" spans="1:8" s="5" customFormat="1">
      <c r="A2329" s="205">
        <v>9149407</v>
      </c>
      <c r="B2329" s="489" t="s">
        <v>832</v>
      </c>
      <c r="C2329" s="7"/>
      <c r="D2329" s="7">
        <v>1</v>
      </c>
      <c r="E2329" s="8">
        <v>10733.46</v>
      </c>
      <c r="F2329" s="8">
        <f>E2329/100*$I$2*Main!$AB$2</f>
        <v>4830.0569999999998</v>
      </c>
      <c r="G2329" s="12">
        <f>F2329*Main!$AB$4</f>
        <v>4830.0569999999998</v>
      </c>
      <c r="H2329" s="9"/>
    </row>
    <row r="2330" spans="1:8" s="5" customFormat="1">
      <c r="A2330" s="205">
        <v>9149408</v>
      </c>
      <c r="B2330" s="489" t="s">
        <v>833</v>
      </c>
      <c r="C2330" s="7"/>
      <c r="D2330" s="7">
        <v>1</v>
      </c>
      <c r="E2330" s="8">
        <v>10802.9</v>
      </c>
      <c r="F2330" s="8">
        <f>E2330/100*$I$2*Main!$AB$2</f>
        <v>4861.3050000000003</v>
      </c>
      <c r="G2330" s="12">
        <f>F2330*Main!$AB$4</f>
        <v>4861.3050000000003</v>
      </c>
      <c r="H2330" s="9"/>
    </row>
    <row r="2331" spans="1:8" s="5" customFormat="1">
      <c r="A2331" s="205">
        <v>9149410</v>
      </c>
      <c r="B2331" s="489" t="s">
        <v>834</v>
      </c>
      <c r="C2331" s="7"/>
      <c r="D2331" s="7">
        <v>1</v>
      </c>
      <c r="E2331" s="8">
        <v>11036.76</v>
      </c>
      <c r="F2331" s="8">
        <f>E2331/100*$I$2*Main!$AB$2</f>
        <v>4966.5419999999995</v>
      </c>
      <c r="G2331" s="12">
        <f>F2331*Main!$AB$4</f>
        <v>4966.5419999999995</v>
      </c>
      <c r="H2331" s="9"/>
    </row>
    <row r="2332" spans="1:8" s="5" customFormat="1">
      <c r="A2332" s="205">
        <v>9149411</v>
      </c>
      <c r="B2332" s="489" t="s">
        <v>835</v>
      </c>
      <c r="C2332" s="7"/>
      <c r="D2332" s="7">
        <v>1</v>
      </c>
      <c r="E2332" s="8">
        <v>10974.98</v>
      </c>
      <c r="F2332" s="8">
        <f>E2332/100*$I$2*Main!$AB$2</f>
        <v>4938.741</v>
      </c>
      <c r="G2332" s="12">
        <f>F2332*Main!$AB$4</f>
        <v>4938.741</v>
      </c>
      <c r="H2332" s="9"/>
    </row>
    <row r="2333" spans="1:8" s="5" customFormat="1">
      <c r="A2333" s="205">
        <v>9149412</v>
      </c>
      <c r="B2333" s="489" t="s">
        <v>836</v>
      </c>
      <c r="C2333" s="7"/>
      <c r="D2333" s="7">
        <v>1</v>
      </c>
      <c r="E2333" s="8">
        <v>11078.300000000001</v>
      </c>
      <c r="F2333" s="8">
        <f>E2333/100*$I$2*Main!$AB$2</f>
        <v>4985.2350000000006</v>
      </c>
      <c r="G2333" s="12">
        <f>F2333*Main!$AB$4</f>
        <v>4985.2350000000006</v>
      </c>
      <c r="H2333" s="9"/>
    </row>
    <row r="2334" spans="1:8" s="5" customFormat="1">
      <c r="A2334" s="205">
        <v>9149413</v>
      </c>
      <c r="B2334" s="489" t="s">
        <v>4682</v>
      </c>
      <c r="C2334" s="7" t="s">
        <v>2057</v>
      </c>
      <c r="D2334" s="7">
        <v>1</v>
      </c>
      <c r="E2334" s="8">
        <v>11216.18</v>
      </c>
      <c r="F2334" s="8">
        <f>E2334/100*$I$2*Main!$AB$2</f>
        <v>5047.2809999999999</v>
      </c>
      <c r="G2334" s="12">
        <f>F2334*Main!$AB$4</f>
        <v>5047.2809999999999</v>
      </c>
      <c r="H2334" s="9"/>
    </row>
    <row r="2335" spans="1:8" s="5" customFormat="1">
      <c r="A2335" s="205">
        <v>9149414</v>
      </c>
      <c r="B2335" s="489" t="s">
        <v>4683</v>
      </c>
      <c r="C2335" s="7" t="s">
        <v>2057</v>
      </c>
      <c r="D2335" s="7">
        <v>1</v>
      </c>
      <c r="E2335" s="8">
        <v>11806.83</v>
      </c>
      <c r="F2335" s="8">
        <f>E2335/100*$I$2*Main!$AB$2</f>
        <v>5313.0734999999995</v>
      </c>
      <c r="G2335" s="12">
        <f>F2335*Main!$AB$4</f>
        <v>5313.0734999999995</v>
      </c>
      <c r="H2335" s="9"/>
    </row>
    <row r="2336" spans="1:8" s="5" customFormat="1">
      <c r="A2336" s="205">
        <v>9149430</v>
      </c>
      <c r="B2336" s="489" t="s">
        <v>845</v>
      </c>
      <c r="C2336" s="7"/>
      <c r="D2336" s="7">
        <v>1</v>
      </c>
      <c r="E2336" s="8">
        <v>5494.22</v>
      </c>
      <c r="F2336" s="8">
        <f>E2336/100*$I$2*Main!$AB$2</f>
        <v>2472.3989999999999</v>
      </c>
      <c r="G2336" s="12">
        <f>F2336*Main!$AB$4</f>
        <v>2472.3989999999999</v>
      </c>
      <c r="H2336" s="9"/>
    </row>
    <row r="2337" spans="1:8" s="5" customFormat="1">
      <c r="A2337" s="205">
        <v>9149431</v>
      </c>
      <c r="B2337" s="489" t="s">
        <v>846</v>
      </c>
      <c r="C2337" s="7"/>
      <c r="D2337" s="7">
        <v>1</v>
      </c>
      <c r="E2337" s="8">
        <v>5526.1500000000005</v>
      </c>
      <c r="F2337" s="8">
        <f>E2337/100*$I$2*Main!$AB$2</f>
        <v>2486.7675000000004</v>
      </c>
      <c r="G2337" s="12">
        <f>F2337*Main!$AB$4</f>
        <v>2486.7675000000004</v>
      </c>
      <c r="H2337" s="9"/>
    </row>
    <row r="2338" spans="1:8" s="5" customFormat="1">
      <c r="A2338" s="205">
        <v>9149432</v>
      </c>
      <c r="B2338" s="489" t="s">
        <v>847</v>
      </c>
      <c r="C2338" s="7"/>
      <c r="D2338" s="7">
        <v>1</v>
      </c>
      <c r="E2338" s="8">
        <v>5579.4400000000005</v>
      </c>
      <c r="F2338" s="8">
        <f>E2338/100*$I$2*Main!$AB$2</f>
        <v>2510.748</v>
      </c>
      <c r="G2338" s="12">
        <f>F2338*Main!$AB$4</f>
        <v>2510.748</v>
      </c>
      <c r="H2338" s="9"/>
    </row>
    <row r="2339" spans="1:8" s="5" customFormat="1">
      <c r="A2339" s="205">
        <v>9149433</v>
      </c>
      <c r="B2339" s="489" t="s">
        <v>848</v>
      </c>
      <c r="C2339" s="7"/>
      <c r="D2339" s="7">
        <v>1</v>
      </c>
      <c r="E2339" s="8">
        <v>5632.7</v>
      </c>
      <c r="F2339" s="8">
        <f>E2339/100*$I$2*Main!$AB$2</f>
        <v>2534.7150000000001</v>
      </c>
      <c r="G2339" s="12">
        <f>F2339*Main!$AB$4</f>
        <v>2534.7150000000001</v>
      </c>
      <c r="H2339" s="9"/>
    </row>
    <row r="2340" spans="1:8" s="5" customFormat="1">
      <c r="A2340" s="205">
        <v>9149434</v>
      </c>
      <c r="B2340" s="489" t="s">
        <v>849</v>
      </c>
      <c r="C2340" s="7"/>
      <c r="D2340" s="7">
        <v>1</v>
      </c>
      <c r="E2340" s="8">
        <v>5685.96</v>
      </c>
      <c r="F2340" s="8">
        <f>E2340/100*$I$2*Main!$AB$2</f>
        <v>2558.6819999999998</v>
      </c>
      <c r="G2340" s="12">
        <f>F2340*Main!$AB$4</f>
        <v>2558.6819999999998</v>
      </c>
      <c r="H2340" s="9"/>
    </row>
    <row r="2341" spans="1:8" s="5" customFormat="1">
      <c r="A2341" s="205">
        <v>9149435</v>
      </c>
      <c r="B2341" s="489" t="s">
        <v>850</v>
      </c>
      <c r="C2341" s="7"/>
      <c r="D2341" s="7">
        <v>1</v>
      </c>
      <c r="E2341" s="8">
        <v>5739.24</v>
      </c>
      <c r="F2341" s="8">
        <f>E2341/100*$I$2*Main!$AB$2</f>
        <v>2582.6579999999999</v>
      </c>
      <c r="G2341" s="12">
        <f>F2341*Main!$AB$4</f>
        <v>2582.6579999999999</v>
      </c>
      <c r="H2341" s="9"/>
    </row>
    <row r="2342" spans="1:8" s="5" customFormat="1">
      <c r="A2342" s="205">
        <v>9149436</v>
      </c>
      <c r="B2342" s="489" t="s">
        <v>4684</v>
      </c>
      <c r="C2342" s="7" t="s">
        <v>2057</v>
      </c>
      <c r="D2342" s="7">
        <v>1</v>
      </c>
      <c r="E2342" s="8">
        <v>5792.5</v>
      </c>
      <c r="F2342" s="8">
        <f>E2342/100*$I$2*Main!$AB$2</f>
        <v>2606.625</v>
      </c>
      <c r="G2342" s="12">
        <f>F2342*Main!$AB$4</f>
        <v>2606.625</v>
      </c>
      <c r="H2342" s="9"/>
    </row>
    <row r="2343" spans="1:8" s="5" customFormat="1">
      <c r="A2343" s="205">
        <v>9149437</v>
      </c>
      <c r="B2343" s="489" t="s">
        <v>4685</v>
      </c>
      <c r="C2343" s="7" t="s">
        <v>2057</v>
      </c>
      <c r="D2343" s="7">
        <v>1</v>
      </c>
      <c r="E2343" s="8">
        <v>5899.01</v>
      </c>
      <c r="F2343" s="8">
        <f>E2343/100*$I$2*Main!$AB$2</f>
        <v>2654.5545000000002</v>
      </c>
      <c r="G2343" s="12">
        <f>F2343*Main!$AB$4</f>
        <v>2654.5545000000002</v>
      </c>
      <c r="H2343" s="9"/>
    </row>
    <row r="2344" spans="1:8" s="5" customFormat="1">
      <c r="A2344" s="205">
        <v>9234470</v>
      </c>
      <c r="B2344" s="489" t="s">
        <v>721</v>
      </c>
      <c r="C2344" s="7"/>
      <c r="D2344" s="7">
        <v>1</v>
      </c>
      <c r="E2344" s="8">
        <v>3449.01</v>
      </c>
      <c r="F2344" s="8">
        <f>E2344/100*$I$2*Main!$AB$2</f>
        <v>1552.0545000000002</v>
      </c>
      <c r="G2344" s="12">
        <f>F2344*Main!$AB$4</f>
        <v>1552.0545000000002</v>
      </c>
      <c r="H2344" s="9"/>
    </row>
    <row r="2345" spans="1:8" s="5" customFormat="1">
      <c r="A2345" s="205">
        <v>9149980</v>
      </c>
      <c r="B2345" s="489" t="s">
        <v>721</v>
      </c>
      <c r="C2345" s="7"/>
      <c r="D2345" s="7">
        <v>1</v>
      </c>
      <c r="E2345" s="8">
        <v>3449.01</v>
      </c>
      <c r="F2345" s="8">
        <f>E2345/100*$I$2*Main!$AB$2</f>
        <v>1552.0545000000002</v>
      </c>
      <c r="G2345" s="12">
        <f>F2345*Main!$AB$4</f>
        <v>1552.0545000000002</v>
      </c>
      <c r="H2345" s="9"/>
    </row>
    <row r="2346" spans="1:8" s="5" customFormat="1">
      <c r="A2346" s="205">
        <v>9149261</v>
      </c>
      <c r="B2346" s="489" t="s">
        <v>729</v>
      </c>
      <c r="C2346" s="7"/>
      <c r="D2346" s="7">
        <v>1</v>
      </c>
      <c r="E2346" s="8">
        <v>2531.5</v>
      </c>
      <c r="F2346" s="8">
        <f>E2346/100*$I$2*Main!$AB$2</f>
        <v>1139.175</v>
      </c>
      <c r="G2346" s="12">
        <f>F2346*Main!$AB$4</f>
        <v>1139.175</v>
      </c>
      <c r="H2346" s="9"/>
    </row>
    <row r="2347" spans="1:8" s="5" customFormat="1">
      <c r="A2347" s="205">
        <v>9149262</v>
      </c>
      <c r="B2347" s="489" t="s">
        <v>730</v>
      </c>
      <c r="C2347" s="7"/>
      <c r="D2347" s="7">
        <v>1</v>
      </c>
      <c r="E2347" s="8">
        <v>2550.09</v>
      </c>
      <c r="F2347" s="8">
        <f>E2347/100*$I$2*Main!$AB$2</f>
        <v>1147.5405000000001</v>
      </c>
      <c r="G2347" s="12">
        <f>F2347*Main!$AB$4</f>
        <v>1147.5405000000001</v>
      </c>
      <c r="H2347" s="9"/>
    </row>
    <row r="2348" spans="1:8" s="5" customFormat="1">
      <c r="A2348" s="205">
        <v>9149263</v>
      </c>
      <c r="B2348" s="489" t="s">
        <v>731</v>
      </c>
      <c r="C2348" s="7"/>
      <c r="D2348" s="7">
        <v>1</v>
      </c>
      <c r="E2348" s="8">
        <v>2581.08</v>
      </c>
      <c r="F2348" s="8">
        <f>E2348/100*$I$2*Main!$AB$2</f>
        <v>1161.4860000000001</v>
      </c>
      <c r="G2348" s="12">
        <f>F2348*Main!$AB$4</f>
        <v>1161.4860000000001</v>
      </c>
      <c r="H2348" s="9"/>
    </row>
    <row r="2349" spans="1:8" s="5" customFormat="1">
      <c r="A2349" s="205">
        <v>9149264</v>
      </c>
      <c r="B2349" s="489" t="s">
        <v>732</v>
      </c>
      <c r="C2349" s="7"/>
      <c r="D2349" s="7">
        <v>1</v>
      </c>
      <c r="E2349" s="8">
        <v>2612.0800000000004</v>
      </c>
      <c r="F2349" s="8">
        <f>E2349/100*$I$2*Main!$AB$2</f>
        <v>1175.4360000000001</v>
      </c>
      <c r="G2349" s="12">
        <f>F2349*Main!$AB$4</f>
        <v>1175.4360000000001</v>
      </c>
      <c r="H2349" s="9"/>
    </row>
    <row r="2350" spans="1:8" s="5" customFormat="1">
      <c r="A2350" s="205">
        <v>9149265</v>
      </c>
      <c r="B2350" s="489" t="s">
        <v>733</v>
      </c>
      <c r="C2350" s="7"/>
      <c r="D2350" s="7">
        <v>1</v>
      </c>
      <c r="E2350" s="8">
        <v>2643.0800000000004</v>
      </c>
      <c r="F2350" s="8">
        <f>E2350/100*$I$2*Main!$AB$2</f>
        <v>1189.3860000000002</v>
      </c>
      <c r="G2350" s="12">
        <f>F2350*Main!$AB$4</f>
        <v>1189.3860000000002</v>
      </c>
      <c r="H2350" s="9"/>
    </row>
    <row r="2351" spans="1:8" s="5" customFormat="1">
      <c r="A2351" s="205">
        <v>9149266</v>
      </c>
      <c r="B2351" s="489" t="s">
        <v>734</v>
      </c>
      <c r="C2351" s="7"/>
      <c r="D2351" s="7">
        <v>1</v>
      </c>
      <c r="E2351" s="8">
        <v>2674.08</v>
      </c>
      <c r="F2351" s="8">
        <f>E2351/100*$I$2*Main!$AB$2</f>
        <v>1203.336</v>
      </c>
      <c r="G2351" s="12">
        <f>F2351*Main!$AB$4</f>
        <v>1203.336</v>
      </c>
      <c r="H2351" s="9"/>
    </row>
    <row r="2352" spans="1:8" s="5" customFormat="1">
      <c r="A2352" s="205">
        <v>9149268</v>
      </c>
      <c r="B2352" s="489" t="s">
        <v>4686</v>
      </c>
      <c r="C2352" s="7" t="s">
        <v>2057</v>
      </c>
      <c r="D2352" s="7">
        <v>1</v>
      </c>
      <c r="E2352" s="8">
        <v>2705.07</v>
      </c>
      <c r="F2352" s="8">
        <f>E2352/100*$I$2*Main!$AB$2</f>
        <v>1217.2815000000001</v>
      </c>
      <c r="G2352" s="12">
        <f>F2352*Main!$AB$4</f>
        <v>1217.2815000000001</v>
      </c>
      <c r="H2352" s="9"/>
    </row>
    <row r="2353" spans="1:8" s="5" customFormat="1">
      <c r="A2353" s="205">
        <v>9149269</v>
      </c>
      <c r="B2353" s="489" t="s">
        <v>4687</v>
      </c>
      <c r="C2353" s="7" t="s">
        <v>2057</v>
      </c>
      <c r="D2353" s="7">
        <v>1</v>
      </c>
      <c r="E2353" s="8">
        <v>2767.0600000000004</v>
      </c>
      <c r="F2353" s="8">
        <f>E2353/100*$I$2*Main!$AB$2</f>
        <v>1245.1770000000001</v>
      </c>
      <c r="G2353" s="12">
        <f>F2353*Main!$AB$4</f>
        <v>1245.1770000000001</v>
      </c>
      <c r="H2353" s="9"/>
    </row>
    <row r="2354" spans="1:8" s="5" customFormat="1">
      <c r="A2354" s="205">
        <v>9149270</v>
      </c>
      <c r="B2354" s="489" t="s">
        <v>742</v>
      </c>
      <c r="C2354" s="7"/>
      <c r="D2354" s="7">
        <v>1</v>
      </c>
      <c r="E2354" s="8">
        <v>3048.1000000000004</v>
      </c>
      <c r="F2354" s="8">
        <f>E2354/100*$I$2*Main!$AB$2</f>
        <v>1371.6450000000002</v>
      </c>
      <c r="G2354" s="12">
        <f>F2354*Main!$AB$4</f>
        <v>1371.6450000000002</v>
      </c>
      <c r="H2354" s="9"/>
    </row>
    <row r="2355" spans="1:8" s="5" customFormat="1">
      <c r="A2355" s="205">
        <v>9149272</v>
      </c>
      <c r="B2355" s="489" t="s">
        <v>743</v>
      </c>
      <c r="C2355" s="7"/>
      <c r="D2355" s="7">
        <v>1</v>
      </c>
      <c r="E2355" s="8">
        <v>3066.72</v>
      </c>
      <c r="F2355" s="8">
        <f>E2355/100*$I$2*Main!$AB$2</f>
        <v>1380.0239999999999</v>
      </c>
      <c r="G2355" s="12">
        <f>F2355*Main!$AB$4</f>
        <v>1380.0239999999999</v>
      </c>
      <c r="H2355" s="9"/>
    </row>
    <row r="2356" spans="1:8" s="5" customFormat="1">
      <c r="A2356" s="205">
        <v>9149273</v>
      </c>
      <c r="B2356" s="489" t="s">
        <v>744</v>
      </c>
      <c r="C2356" s="7"/>
      <c r="D2356" s="7">
        <v>1</v>
      </c>
      <c r="E2356" s="8">
        <v>3097.7200000000003</v>
      </c>
      <c r="F2356" s="8">
        <f>E2356/100*$I$2*Main!$AB$2</f>
        <v>1393.9740000000002</v>
      </c>
      <c r="G2356" s="12">
        <f>F2356*Main!$AB$4</f>
        <v>1393.9740000000002</v>
      </c>
      <c r="H2356" s="9"/>
    </row>
    <row r="2357" spans="1:8" s="5" customFormat="1">
      <c r="A2357" s="205">
        <v>9149274</v>
      </c>
      <c r="B2357" s="489" t="s">
        <v>745</v>
      </c>
      <c r="C2357" s="7"/>
      <c r="D2357" s="7">
        <v>1</v>
      </c>
      <c r="E2357" s="8">
        <v>3128.7</v>
      </c>
      <c r="F2357" s="8">
        <f>E2357/100*$I$2*Main!$AB$2</f>
        <v>1407.915</v>
      </c>
      <c r="G2357" s="12">
        <f>F2357*Main!$AB$4</f>
        <v>1407.915</v>
      </c>
      <c r="H2357" s="9"/>
    </row>
    <row r="2358" spans="1:8" s="5" customFormat="1">
      <c r="A2358" s="205">
        <v>9149275</v>
      </c>
      <c r="B2358" s="489" t="s">
        <v>746</v>
      </c>
      <c r="C2358" s="7"/>
      <c r="D2358" s="7">
        <v>1</v>
      </c>
      <c r="E2358" s="8">
        <v>3159.71</v>
      </c>
      <c r="F2358" s="8">
        <f>E2358/100*$I$2*Main!$AB$2</f>
        <v>1421.8695</v>
      </c>
      <c r="G2358" s="12">
        <f>F2358*Main!$AB$4</f>
        <v>1421.8695</v>
      </c>
      <c r="H2358" s="9"/>
    </row>
    <row r="2359" spans="1:8" s="5" customFormat="1">
      <c r="A2359" s="205">
        <v>9149276</v>
      </c>
      <c r="B2359" s="489" t="s">
        <v>747</v>
      </c>
      <c r="C2359" s="7"/>
      <c r="D2359" s="7">
        <v>1</v>
      </c>
      <c r="E2359" s="8">
        <v>3190.71</v>
      </c>
      <c r="F2359" s="8">
        <f>E2359/100*$I$2*Main!$AB$2</f>
        <v>1435.8195000000001</v>
      </c>
      <c r="G2359" s="12">
        <f>F2359*Main!$AB$4</f>
        <v>1435.8195000000001</v>
      </c>
      <c r="H2359" s="9"/>
    </row>
    <row r="2360" spans="1:8" s="5" customFormat="1">
      <c r="A2360" s="205">
        <v>9149277</v>
      </c>
      <c r="B2360" s="489" t="s">
        <v>4688</v>
      </c>
      <c r="C2360" s="7" t="s">
        <v>2057</v>
      </c>
      <c r="D2360" s="7">
        <v>1</v>
      </c>
      <c r="E2360" s="8">
        <v>3221.7</v>
      </c>
      <c r="F2360" s="8">
        <f>E2360/100*$I$2*Main!$AB$2</f>
        <v>1449.7649999999999</v>
      </c>
      <c r="G2360" s="12">
        <f>F2360*Main!$AB$4</f>
        <v>1449.7649999999999</v>
      </c>
      <c r="H2360" s="9"/>
    </row>
    <row r="2361" spans="1:8" s="5" customFormat="1">
      <c r="A2361" s="205">
        <v>9149278</v>
      </c>
      <c r="B2361" s="489" t="s">
        <v>4689</v>
      </c>
      <c r="C2361" s="7" t="s">
        <v>2057</v>
      </c>
      <c r="D2361" s="7">
        <v>1</v>
      </c>
      <c r="E2361" s="8">
        <v>3283.68</v>
      </c>
      <c r="F2361" s="8">
        <f>E2361/100*$I$2*Main!$AB$2</f>
        <v>1477.6559999999999</v>
      </c>
      <c r="G2361" s="12">
        <f>F2361*Main!$AB$4</f>
        <v>1477.6559999999999</v>
      </c>
      <c r="H2361" s="9"/>
    </row>
    <row r="2362" spans="1:8" s="5" customFormat="1">
      <c r="A2362" s="205">
        <v>9150069</v>
      </c>
      <c r="B2362" s="489" t="s">
        <v>722</v>
      </c>
      <c r="C2362" s="7"/>
      <c r="D2362" s="7">
        <v>1</v>
      </c>
      <c r="E2362" s="8">
        <v>579</v>
      </c>
      <c r="F2362" s="8">
        <f>E2362/100*$I$2*Main!$AB$2</f>
        <v>260.55</v>
      </c>
      <c r="G2362" s="12">
        <f>F2362*Main!$AB$4</f>
        <v>260.55</v>
      </c>
      <c r="H2362" s="9"/>
    </row>
    <row r="2363" spans="1:8" s="5" customFormat="1">
      <c r="A2363" s="205">
        <v>9149279</v>
      </c>
      <c r="B2363" s="489" t="s">
        <v>735</v>
      </c>
      <c r="C2363" s="7"/>
      <c r="D2363" s="7">
        <v>1</v>
      </c>
      <c r="E2363" s="8">
        <v>579</v>
      </c>
      <c r="F2363" s="8">
        <f>E2363/100*$I$2*Main!$AB$2</f>
        <v>260.55</v>
      </c>
      <c r="G2363" s="12">
        <f>F2363*Main!$AB$4</f>
        <v>260.55</v>
      </c>
      <c r="H2363" s="9"/>
    </row>
    <row r="2364" spans="1:8" s="5" customFormat="1">
      <c r="A2364" s="205">
        <v>9149280</v>
      </c>
      <c r="B2364" s="489" t="s">
        <v>748</v>
      </c>
      <c r="C2364" s="7"/>
      <c r="D2364" s="7">
        <v>1</v>
      </c>
      <c r="E2364" s="8">
        <v>734.88</v>
      </c>
      <c r="F2364" s="8">
        <f>E2364/100*$I$2*Main!$AB$2</f>
        <v>330.69599999999997</v>
      </c>
      <c r="G2364" s="12">
        <f>F2364*Main!$AB$4</f>
        <v>330.69599999999997</v>
      </c>
      <c r="H2364" s="9"/>
    </row>
    <row r="2365" spans="1:8" s="5" customFormat="1">
      <c r="A2365" s="205">
        <v>9149281</v>
      </c>
      <c r="B2365" s="489" t="s">
        <v>770</v>
      </c>
      <c r="C2365" s="7"/>
      <c r="D2365" s="7">
        <v>1</v>
      </c>
      <c r="E2365" s="8">
        <v>935.28</v>
      </c>
      <c r="F2365" s="8">
        <f>E2365/100*$I$2*Main!$AB$2</f>
        <v>420.87600000000003</v>
      </c>
      <c r="G2365" s="12">
        <f>F2365*Main!$AB$4</f>
        <v>420.87600000000003</v>
      </c>
      <c r="H2365" s="9"/>
    </row>
    <row r="2366" spans="1:8" s="5" customFormat="1">
      <c r="A2366" s="205">
        <v>9149282</v>
      </c>
      <c r="B2366" s="489" t="s">
        <v>796</v>
      </c>
      <c r="C2366" s="7"/>
      <c r="D2366" s="7">
        <v>1</v>
      </c>
      <c r="E2366" s="8">
        <v>1077.81</v>
      </c>
      <c r="F2366" s="8">
        <f>E2366/100*$I$2*Main!$AB$2</f>
        <v>485.0145</v>
      </c>
      <c r="G2366" s="12">
        <f>F2366*Main!$AB$4</f>
        <v>485.0145</v>
      </c>
      <c r="H2366" s="9"/>
    </row>
    <row r="2367" spans="1:8" s="5" customFormat="1">
      <c r="A2367" s="205">
        <v>9149283</v>
      </c>
      <c r="B2367" s="489" t="s">
        <v>837</v>
      </c>
      <c r="C2367" s="7"/>
      <c r="D2367" s="7">
        <v>1</v>
      </c>
      <c r="E2367" s="8">
        <v>1255.96</v>
      </c>
      <c r="F2367" s="8">
        <f>E2367/100*$I$2*Main!$AB$2</f>
        <v>565.18200000000002</v>
      </c>
      <c r="G2367" s="12">
        <f>F2367*Main!$AB$4</f>
        <v>565.18200000000002</v>
      </c>
      <c r="H2367" s="9"/>
    </row>
    <row r="2368" spans="1:8" s="5" customFormat="1">
      <c r="A2368" s="205">
        <v>9149284</v>
      </c>
      <c r="B2368" s="489" t="s">
        <v>844</v>
      </c>
      <c r="C2368" s="7"/>
      <c r="D2368" s="7">
        <v>1</v>
      </c>
      <c r="E2368" s="8">
        <v>1469.73</v>
      </c>
      <c r="F2368" s="8">
        <f>E2368/100*$I$2*Main!$AB$2</f>
        <v>661.37850000000003</v>
      </c>
      <c r="G2368" s="12">
        <f>F2368*Main!$AB$4</f>
        <v>661.37850000000003</v>
      </c>
      <c r="H2368" s="9"/>
    </row>
    <row r="2369" spans="1:8" s="5" customFormat="1">
      <c r="A2369" s="205">
        <v>9121875</v>
      </c>
      <c r="B2369" s="489" t="s">
        <v>880</v>
      </c>
      <c r="C2369" s="7"/>
      <c r="D2369" s="7">
        <v>1</v>
      </c>
      <c r="E2369" s="8">
        <v>5355.54</v>
      </c>
      <c r="F2369" s="8">
        <f>E2369/100*$I$2*Main!$AB$2</f>
        <v>2409.9929999999999</v>
      </c>
      <c r="G2369" s="12">
        <f>F2369*Main!$AB$4</f>
        <v>2409.9929999999999</v>
      </c>
      <c r="H2369" s="9"/>
    </row>
    <row r="2370" spans="1:8" s="5" customFormat="1">
      <c r="A2370" s="205">
        <v>9192202</v>
      </c>
      <c r="B2370" s="489" t="s">
        <v>881</v>
      </c>
      <c r="C2370" s="7"/>
      <c r="D2370" s="7">
        <v>1</v>
      </c>
      <c r="E2370" s="8">
        <v>9299.2199999999993</v>
      </c>
      <c r="F2370" s="8">
        <f>E2370/100*$I$2*Main!$AB$2</f>
        <v>4184.6489999999994</v>
      </c>
      <c r="G2370" s="12">
        <f>F2370*Main!$AB$4</f>
        <v>4184.6489999999994</v>
      </c>
      <c r="H2370" s="9"/>
    </row>
    <row r="2371" spans="1:8" s="5" customFormat="1">
      <c r="A2371" s="205">
        <v>9192196</v>
      </c>
      <c r="B2371" s="489" t="s">
        <v>882</v>
      </c>
      <c r="C2371" s="7"/>
      <c r="D2371" s="7">
        <v>1</v>
      </c>
      <c r="E2371" s="8">
        <v>10621.77</v>
      </c>
      <c r="F2371" s="8">
        <f>E2371/100*$I$2*Main!$AB$2</f>
        <v>4779.7965000000004</v>
      </c>
      <c r="G2371" s="12">
        <f>F2371*Main!$AB$4</f>
        <v>4779.7965000000004</v>
      </c>
      <c r="H2371" s="9"/>
    </row>
    <row r="2372" spans="1:8" s="5" customFormat="1">
      <c r="A2372" s="205">
        <v>9121883</v>
      </c>
      <c r="B2372" s="489" t="s">
        <v>883</v>
      </c>
      <c r="C2372" s="7"/>
      <c r="D2372" s="7">
        <v>1</v>
      </c>
      <c r="E2372" s="8">
        <v>7522.89</v>
      </c>
      <c r="F2372" s="8">
        <f>E2372/100*$I$2*Main!$AB$2</f>
        <v>3385.3005000000003</v>
      </c>
      <c r="G2372" s="12">
        <f>F2372*Main!$AB$4</f>
        <v>3385.3005000000003</v>
      </c>
      <c r="H2372" s="9"/>
    </row>
    <row r="2373" spans="1:8" s="5" customFormat="1">
      <c r="A2373" s="205">
        <v>9192191</v>
      </c>
      <c r="B2373" s="489" t="s">
        <v>884</v>
      </c>
      <c r="C2373" s="7"/>
      <c r="D2373" s="7">
        <v>1</v>
      </c>
      <c r="E2373" s="8">
        <v>13101.58</v>
      </c>
      <c r="F2373" s="8">
        <f>E2373/100*$I$2*Main!$AB$2</f>
        <v>5895.7110000000002</v>
      </c>
      <c r="G2373" s="12">
        <f>F2373*Main!$AB$4</f>
        <v>5895.7110000000002</v>
      </c>
      <c r="H2373" s="9"/>
    </row>
    <row r="2374" spans="1:8" s="5" customFormat="1">
      <c r="A2374" s="205">
        <v>9121887</v>
      </c>
      <c r="B2374" s="489" t="s">
        <v>885</v>
      </c>
      <c r="C2374" s="7"/>
      <c r="D2374" s="7">
        <v>1</v>
      </c>
      <c r="E2374" s="8">
        <v>8276.73</v>
      </c>
      <c r="F2374" s="8">
        <f>E2374/100*$I$2*Main!$AB$2</f>
        <v>3724.5284999999994</v>
      </c>
      <c r="G2374" s="12">
        <f>F2374*Main!$AB$4</f>
        <v>3724.5284999999994</v>
      </c>
      <c r="H2374" s="9"/>
    </row>
    <row r="2375" spans="1:8" s="5" customFormat="1">
      <c r="A2375" s="205">
        <v>9192184</v>
      </c>
      <c r="B2375" s="489" t="s">
        <v>886</v>
      </c>
      <c r="C2375" s="7"/>
      <c r="D2375" s="7">
        <v>1</v>
      </c>
      <c r="E2375" s="8">
        <v>14424.12</v>
      </c>
      <c r="F2375" s="8">
        <f>E2375/100*$I$2*Main!$AB$2</f>
        <v>6490.8540000000012</v>
      </c>
      <c r="G2375" s="12">
        <f>F2375*Main!$AB$4</f>
        <v>6490.8540000000012</v>
      </c>
      <c r="H2375" s="9"/>
    </row>
    <row r="2376" spans="1:8" s="5" customFormat="1">
      <c r="A2376" s="205">
        <v>9149285</v>
      </c>
      <c r="B2376" s="489" t="s">
        <v>764</v>
      </c>
      <c r="C2376" s="7"/>
      <c r="D2376" s="7">
        <v>1</v>
      </c>
      <c r="E2376" s="8">
        <v>976.46</v>
      </c>
      <c r="F2376" s="8">
        <f>E2376/100*$I$2*Main!$AB$2</f>
        <v>439.40699999999998</v>
      </c>
      <c r="G2376" s="12">
        <f>F2376*Main!$AB$4</f>
        <v>439.40699999999998</v>
      </c>
      <c r="H2376" s="9"/>
    </row>
    <row r="2377" spans="1:8" s="5" customFormat="1">
      <c r="A2377" s="205">
        <v>9149286</v>
      </c>
      <c r="B2377" s="489" t="s">
        <v>765</v>
      </c>
      <c r="C2377" s="7"/>
      <c r="D2377" s="7">
        <v>1</v>
      </c>
      <c r="E2377" s="8">
        <v>989.82</v>
      </c>
      <c r="F2377" s="8">
        <f>E2377/100*$I$2*Main!$AB$2</f>
        <v>445.41900000000004</v>
      </c>
      <c r="G2377" s="12">
        <f>F2377*Main!$AB$4</f>
        <v>445.41900000000004</v>
      </c>
      <c r="H2377" s="9"/>
    </row>
    <row r="2378" spans="1:8" s="5" customFormat="1">
      <c r="A2378" s="205">
        <v>9149287</v>
      </c>
      <c r="B2378" s="489" t="s">
        <v>766</v>
      </c>
      <c r="C2378" s="7"/>
      <c r="D2378" s="7">
        <v>1</v>
      </c>
      <c r="E2378" s="8">
        <v>1012.1</v>
      </c>
      <c r="F2378" s="8">
        <f>E2378/100*$I$2*Main!$AB$2</f>
        <v>455.44499999999999</v>
      </c>
      <c r="G2378" s="12">
        <f>F2378*Main!$AB$4</f>
        <v>455.44499999999999</v>
      </c>
      <c r="H2378" s="9"/>
    </row>
    <row r="2379" spans="1:8" s="5" customFormat="1">
      <c r="A2379" s="205">
        <v>9149288</v>
      </c>
      <c r="B2379" s="489" t="s">
        <v>767</v>
      </c>
      <c r="C2379" s="7"/>
      <c r="D2379" s="7">
        <v>1</v>
      </c>
      <c r="E2379" s="8">
        <v>1034.3399999999999</v>
      </c>
      <c r="F2379" s="8">
        <f>E2379/100*$I$2*Main!$AB$2</f>
        <v>465.45299999999997</v>
      </c>
      <c r="G2379" s="12">
        <f>F2379*Main!$AB$4</f>
        <v>465.45299999999997</v>
      </c>
      <c r="H2379" s="9"/>
    </row>
    <row r="2380" spans="1:8" s="5" customFormat="1">
      <c r="A2380" s="205">
        <v>9149289</v>
      </c>
      <c r="B2380" s="489" t="s">
        <v>768</v>
      </c>
      <c r="C2380" s="7"/>
      <c r="D2380" s="7">
        <v>1</v>
      </c>
      <c r="E2380" s="8">
        <v>1056.5999999999999</v>
      </c>
      <c r="F2380" s="8">
        <f>E2380/100*$I$2*Main!$AB$2</f>
        <v>475.46999999999997</v>
      </c>
      <c r="G2380" s="12">
        <f>F2380*Main!$AB$4</f>
        <v>475.46999999999997</v>
      </c>
      <c r="H2380" s="9"/>
    </row>
    <row r="2381" spans="1:8" s="5" customFormat="1">
      <c r="A2381" s="205">
        <v>9149290</v>
      </c>
      <c r="B2381" s="489" t="s">
        <v>769</v>
      </c>
      <c r="C2381" s="7"/>
      <c r="D2381" s="7">
        <v>1</v>
      </c>
      <c r="E2381" s="8">
        <v>1078.8599999999999</v>
      </c>
      <c r="F2381" s="8">
        <f>E2381/100*$I$2*Main!$AB$2</f>
        <v>485.48699999999997</v>
      </c>
      <c r="G2381" s="12">
        <f>F2381*Main!$AB$4</f>
        <v>485.48699999999997</v>
      </c>
      <c r="H2381" s="9"/>
    </row>
    <row r="2382" spans="1:8" s="5" customFormat="1">
      <c r="A2382" s="205">
        <v>9149291</v>
      </c>
      <c r="B2382" s="489" t="s">
        <v>4690</v>
      </c>
      <c r="C2382" s="7" t="s">
        <v>2057</v>
      </c>
      <c r="D2382" s="7">
        <v>1</v>
      </c>
      <c r="E2382" s="8">
        <v>1101.1500000000001</v>
      </c>
      <c r="F2382" s="8">
        <f>E2382/100*$I$2*Main!$AB$2</f>
        <v>495.5175000000001</v>
      </c>
      <c r="G2382" s="12">
        <f>F2382*Main!$AB$4</f>
        <v>495.5175000000001</v>
      </c>
      <c r="H2382" s="9"/>
    </row>
    <row r="2383" spans="1:8" s="5" customFormat="1">
      <c r="A2383" s="205">
        <v>9149292</v>
      </c>
      <c r="B2383" s="489" t="s">
        <v>4691</v>
      </c>
      <c r="C2383" s="7" t="s">
        <v>2057</v>
      </c>
      <c r="D2383" s="7">
        <v>1</v>
      </c>
      <c r="E2383" s="8">
        <v>1145.68</v>
      </c>
      <c r="F2383" s="8">
        <f>E2383/100*$I$2*Main!$AB$2</f>
        <v>515.55600000000004</v>
      </c>
      <c r="G2383" s="12">
        <f>F2383*Main!$AB$4</f>
        <v>515.55600000000004</v>
      </c>
      <c r="H2383" s="9"/>
    </row>
    <row r="2384" spans="1:8" s="5" customFormat="1">
      <c r="A2384" s="205">
        <v>9122914</v>
      </c>
      <c r="B2384" s="489" t="s">
        <v>771</v>
      </c>
      <c r="C2384" s="7"/>
      <c r="D2384" s="7">
        <v>1</v>
      </c>
      <c r="E2384" s="8">
        <v>3848.8500000000004</v>
      </c>
      <c r="F2384" s="8">
        <f>E2384/100*$I$2*Main!$AB$2</f>
        <v>1731.9825000000001</v>
      </c>
      <c r="G2384" s="12">
        <f>F2384*Main!$AB$4</f>
        <v>1731.9825000000001</v>
      </c>
      <c r="H2384" s="9"/>
    </row>
    <row r="2385" spans="1:9" s="203" customFormat="1">
      <c r="A2385" s="205">
        <v>9122918</v>
      </c>
      <c r="B2385" s="489" t="s">
        <v>772</v>
      </c>
      <c r="C2385" s="7"/>
      <c r="D2385" s="7">
        <v>1</v>
      </c>
      <c r="E2385" s="8">
        <v>3867.86</v>
      </c>
      <c r="F2385" s="200">
        <f>E2385/100*$I$2*Main!$AB$2</f>
        <v>1740.537</v>
      </c>
      <c r="G2385" s="201">
        <f>F2385*Main!$AB$4</f>
        <v>1740.537</v>
      </c>
      <c r="H2385" s="202"/>
      <c r="I2385" s="5"/>
    </row>
    <row r="2386" spans="1:9" s="203" customFormat="1">
      <c r="A2386" s="205">
        <v>9122922</v>
      </c>
      <c r="B2386" s="489" t="s">
        <v>773</v>
      </c>
      <c r="C2386" s="7"/>
      <c r="D2386" s="7">
        <v>1</v>
      </c>
      <c r="E2386" s="8">
        <v>3886.9100000000003</v>
      </c>
      <c r="F2386" s="200">
        <f>E2386/100*$I$2*Main!$AB$2</f>
        <v>1749.1095</v>
      </c>
      <c r="G2386" s="201">
        <f>F2386*Main!$AB$4</f>
        <v>1749.1095</v>
      </c>
      <c r="H2386" s="202"/>
      <c r="I2386" s="5"/>
    </row>
    <row r="2387" spans="1:9" s="5" customFormat="1">
      <c r="A2387" s="205">
        <v>9122926</v>
      </c>
      <c r="B2387" s="489" t="s">
        <v>4692</v>
      </c>
      <c r="C2387" s="7" t="s">
        <v>2057</v>
      </c>
      <c r="D2387" s="7">
        <v>1</v>
      </c>
      <c r="E2387" s="8">
        <v>3905.9</v>
      </c>
      <c r="F2387" s="8">
        <f>E2387/100*$I$2*Main!$AB$2</f>
        <v>1757.655</v>
      </c>
      <c r="G2387" s="12">
        <f>F2387*Main!$AB$4</f>
        <v>1757.655</v>
      </c>
      <c r="H2387" s="9"/>
    </row>
    <row r="2388" spans="1:9" s="5" customFormat="1">
      <c r="A2388" s="205">
        <v>9122934</v>
      </c>
      <c r="B2388" s="489" t="s">
        <v>4693</v>
      </c>
      <c r="C2388" s="7" t="s">
        <v>2057</v>
      </c>
      <c r="D2388" s="7">
        <v>1</v>
      </c>
      <c r="E2388" s="8">
        <v>3943.92</v>
      </c>
      <c r="F2388" s="8">
        <f>E2388/100*$I$2*Main!$AB$2</f>
        <v>1774.7639999999999</v>
      </c>
      <c r="G2388" s="12">
        <f>F2388*Main!$AB$4</f>
        <v>1774.7639999999999</v>
      </c>
      <c r="H2388" s="9"/>
    </row>
    <row r="2389" spans="1:9" s="5" customFormat="1">
      <c r="A2389" s="205">
        <v>9122975</v>
      </c>
      <c r="B2389" s="489" t="s">
        <v>774</v>
      </c>
      <c r="C2389" s="7"/>
      <c r="D2389" s="7">
        <v>1</v>
      </c>
      <c r="E2389" s="8">
        <v>1781.46</v>
      </c>
      <c r="F2389" s="8">
        <f>E2389/100*$I$2*Main!$AB$2</f>
        <v>801.65699999999993</v>
      </c>
      <c r="G2389" s="12">
        <f>F2389*Main!$AB$4</f>
        <v>801.65699999999993</v>
      </c>
      <c r="H2389" s="9"/>
    </row>
    <row r="2390" spans="1:9" s="5" customFormat="1">
      <c r="A2390" s="205">
        <v>9122951</v>
      </c>
      <c r="B2390" s="489" t="s">
        <v>797</v>
      </c>
      <c r="C2390" s="7"/>
      <c r="D2390" s="7">
        <v>1</v>
      </c>
      <c r="E2390" s="8">
        <v>4521.71</v>
      </c>
      <c r="F2390" s="8">
        <f>E2390/100*$I$2*Main!$AB$2</f>
        <v>2034.7695000000001</v>
      </c>
      <c r="G2390" s="12">
        <f>F2390*Main!$AB$4</f>
        <v>2034.7695000000001</v>
      </c>
      <c r="H2390" s="9"/>
    </row>
    <row r="2391" spans="1:9" s="5" customFormat="1">
      <c r="A2391" s="205">
        <v>9122955</v>
      </c>
      <c r="B2391" s="489" t="s">
        <v>798</v>
      </c>
      <c r="C2391" s="7"/>
      <c r="D2391" s="7">
        <v>1</v>
      </c>
      <c r="E2391" s="8">
        <v>4547.34</v>
      </c>
      <c r="F2391" s="8">
        <f>E2391/100*$I$2*Main!$AB$2</f>
        <v>2046.3029999999999</v>
      </c>
      <c r="G2391" s="12">
        <f>F2391*Main!$AB$4</f>
        <v>2046.3029999999999</v>
      </c>
      <c r="H2391" s="9"/>
    </row>
    <row r="2392" spans="1:9" s="5" customFormat="1">
      <c r="A2392" s="205">
        <v>9122959</v>
      </c>
      <c r="B2392" s="489" t="s">
        <v>799</v>
      </c>
      <c r="C2392" s="7"/>
      <c r="D2392" s="7">
        <v>1</v>
      </c>
      <c r="E2392" s="8">
        <v>4572.95</v>
      </c>
      <c r="F2392" s="8">
        <f>E2392/100*$I$2*Main!$AB$2</f>
        <v>2057.8274999999999</v>
      </c>
      <c r="G2392" s="12">
        <f>F2392*Main!$AB$4</f>
        <v>2057.8274999999999</v>
      </c>
      <c r="H2392" s="9"/>
    </row>
    <row r="2393" spans="1:9" s="5" customFormat="1">
      <c r="A2393" s="205">
        <v>9122963</v>
      </c>
      <c r="B2393" s="489" t="s">
        <v>4694</v>
      </c>
      <c r="C2393" s="7" t="s">
        <v>2057</v>
      </c>
      <c r="D2393" s="7">
        <v>1</v>
      </c>
      <c r="E2393" s="8">
        <v>4598.58</v>
      </c>
      <c r="F2393" s="8">
        <f>E2393/100*$I$2*Main!$AB$2</f>
        <v>2069.3609999999999</v>
      </c>
      <c r="G2393" s="12">
        <f>F2393*Main!$AB$4</f>
        <v>2069.3609999999999</v>
      </c>
      <c r="H2393" s="9"/>
    </row>
    <row r="2394" spans="1:9" s="5" customFormat="1">
      <c r="A2394" s="205">
        <v>9122971</v>
      </c>
      <c r="B2394" s="489" t="s">
        <v>4695</v>
      </c>
      <c r="C2394" s="7" t="s">
        <v>2057</v>
      </c>
      <c r="D2394" s="7">
        <v>1</v>
      </c>
      <c r="E2394" s="8">
        <v>4649.82</v>
      </c>
      <c r="F2394" s="8">
        <f>E2394/100*$I$2*Main!$AB$2</f>
        <v>2092.4189999999999</v>
      </c>
      <c r="G2394" s="12">
        <f>F2394*Main!$AB$4</f>
        <v>2092.4189999999999</v>
      </c>
      <c r="H2394" s="9"/>
    </row>
    <row r="2395" spans="1:9" s="5" customFormat="1">
      <c r="A2395" s="205">
        <v>9122980</v>
      </c>
      <c r="B2395" s="489" t="s">
        <v>800</v>
      </c>
      <c r="C2395" s="7"/>
      <c r="D2395" s="7">
        <v>1</v>
      </c>
      <c r="E2395" s="8">
        <v>2672.21</v>
      </c>
      <c r="F2395" s="8">
        <f>E2395/100*$I$2*Main!$AB$2</f>
        <v>1202.4945</v>
      </c>
      <c r="G2395" s="12">
        <f>F2395*Main!$AB$4</f>
        <v>1202.4945</v>
      </c>
      <c r="H2395" s="9"/>
    </row>
    <row r="2396" spans="1:9" s="5" customFormat="1">
      <c r="A2396" s="205">
        <v>9123084</v>
      </c>
      <c r="B2396" s="489" t="s">
        <v>888</v>
      </c>
      <c r="C2396" s="7"/>
      <c r="D2396" s="7">
        <v>15</v>
      </c>
      <c r="E2396" s="8">
        <v>1425.18</v>
      </c>
      <c r="F2396" s="8">
        <f>E2396/100*$I$2*Main!$AB$2</f>
        <v>641.33100000000002</v>
      </c>
      <c r="G2396" s="12">
        <f>F2396*Main!$AB$4</f>
        <v>641.33100000000002</v>
      </c>
      <c r="H2396" s="9"/>
    </row>
    <row r="2397" spans="1:9" s="203" customFormat="1">
      <c r="A2397" s="205">
        <v>9123087</v>
      </c>
      <c r="B2397" s="489" t="s">
        <v>889</v>
      </c>
      <c r="C2397" s="7"/>
      <c r="D2397" s="7">
        <v>15</v>
      </c>
      <c r="E2397" s="8">
        <v>1826.02</v>
      </c>
      <c r="F2397" s="200">
        <f>E2397/100*$I$2*Main!$AB$2</f>
        <v>821.70900000000006</v>
      </c>
      <c r="G2397" s="201">
        <f>F2397*Main!$AB$4</f>
        <v>821.70900000000006</v>
      </c>
      <c r="H2397" s="202"/>
      <c r="I2397" s="5"/>
    </row>
    <row r="2398" spans="1:9" s="203" customFormat="1">
      <c r="A2398" s="205">
        <v>9123090</v>
      </c>
      <c r="B2398" s="489" t="s">
        <v>890</v>
      </c>
      <c r="C2398" s="7"/>
      <c r="D2398" s="7">
        <v>15</v>
      </c>
      <c r="E2398" s="8">
        <v>2583.1600000000003</v>
      </c>
      <c r="F2398" s="200">
        <f>E2398/100*$I$2*Main!$AB$2</f>
        <v>1162.422</v>
      </c>
      <c r="G2398" s="201">
        <f>F2398*Main!$AB$4</f>
        <v>1162.422</v>
      </c>
      <c r="H2398" s="202"/>
      <c r="I2398" s="5"/>
    </row>
    <row r="2399" spans="1:9" s="203" customFormat="1">
      <c r="A2399" s="205">
        <v>9123093</v>
      </c>
      <c r="B2399" s="489" t="s">
        <v>891</v>
      </c>
      <c r="C2399" s="7"/>
      <c r="D2399" s="7">
        <v>15</v>
      </c>
      <c r="E2399" s="8">
        <v>2983.96</v>
      </c>
      <c r="F2399" s="200">
        <f>E2399/100*$I$2*Main!$AB$2</f>
        <v>1342.7819999999999</v>
      </c>
      <c r="G2399" s="201">
        <f>F2399*Main!$AB$4</f>
        <v>1342.7819999999999</v>
      </c>
      <c r="H2399" s="202"/>
      <c r="I2399" s="5"/>
    </row>
    <row r="2400" spans="1:9" s="203" customFormat="1">
      <c r="A2400" s="205">
        <v>9192206</v>
      </c>
      <c r="B2400" s="489" t="s">
        <v>892</v>
      </c>
      <c r="C2400" s="7"/>
      <c r="D2400" s="7">
        <v>1</v>
      </c>
      <c r="E2400" s="8">
        <v>5846.67</v>
      </c>
      <c r="F2400" s="200">
        <f>E2400/100*$I$2*Main!$AB$2</f>
        <v>2631.0015000000003</v>
      </c>
      <c r="G2400" s="201">
        <f>F2400*Main!$AB$4</f>
        <v>2631.0015000000003</v>
      </c>
      <c r="H2400" s="202"/>
      <c r="I2400" s="5"/>
    </row>
    <row r="2401" spans="1:9" s="5" customFormat="1">
      <c r="A2401" s="205">
        <v>9182714</v>
      </c>
      <c r="B2401" s="489" t="s">
        <v>893</v>
      </c>
      <c r="C2401" s="7"/>
      <c r="D2401" s="7">
        <v>1</v>
      </c>
      <c r="E2401" s="8">
        <v>1580.55</v>
      </c>
      <c r="F2401" s="8">
        <f>E2401/100*$I$2*Main!$AB$2</f>
        <v>711.24750000000006</v>
      </c>
      <c r="G2401" s="12">
        <f>F2401*Main!$AB$4</f>
        <v>711.24750000000006</v>
      </c>
      <c r="H2401" s="9"/>
    </row>
    <row r="2402" spans="1:9" s="5" customFormat="1">
      <c r="A2402" s="205">
        <v>9135112</v>
      </c>
      <c r="B2402" s="489" t="s">
        <v>980</v>
      </c>
      <c r="C2402" s="7"/>
      <c r="D2402" s="7">
        <v>1</v>
      </c>
      <c r="E2402" s="8">
        <v>2296.86</v>
      </c>
      <c r="F2402" s="8">
        <f>E2402/100*$I$2*Main!$AB$2</f>
        <v>1033.587</v>
      </c>
      <c r="G2402" s="12">
        <f>F2402*Main!$AB$4</f>
        <v>1033.587</v>
      </c>
      <c r="H2402" s="9"/>
    </row>
    <row r="2403" spans="1:9" s="5" customFormat="1">
      <c r="A2403" s="205">
        <v>9135114</v>
      </c>
      <c r="B2403" s="489" t="s">
        <v>981</v>
      </c>
      <c r="C2403" s="7"/>
      <c r="D2403" s="7">
        <v>1</v>
      </c>
      <c r="E2403" s="8">
        <v>4351.46</v>
      </c>
      <c r="F2403" s="8">
        <f>E2403/100*$I$2*Main!$AB$2</f>
        <v>1958.1570000000002</v>
      </c>
      <c r="G2403" s="12">
        <f>F2403*Main!$AB$4</f>
        <v>1958.1570000000002</v>
      </c>
      <c r="H2403" s="9"/>
    </row>
    <row r="2404" spans="1:9" s="5" customFormat="1">
      <c r="A2404" s="205">
        <v>9194948</v>
      </c>
      <c r="B2404" s="489" t="s">
        <v>982</v>
      </c>
      <c r="C2404" s="7"/>
      <c r="D2404" s="7">
        <v>1</v>
      </c>
      <c r="E2404" s="8">
        <v>1346.19</v>
      </c>
      <c r="F2404" s="8">
        <f>E2404/100*$I$2*Main!$AB$2</f>
        <v>605.78549999999996</v>
      </c>
      <c r="G2404" s="12">
        <f>F2404*Main!$AB$4</f>
        <v>605.78549999999996</v>
      </c>
      <c r="H2404" s="9"/>
    </row>
    <row r="2405" spans="1:9" s="5" customFormat="1">
      <c r="A2405" s="205">
        <v>9194949</v>
      </c>
      <c r="B2405" s="489" t="s">
        <v>983</v>
      </c>
      <c r="C2405" s="7"/>
      <c r="D2405" s="7">
        <v>1</v>
      </c>
      <c r="E2405" s="8">
        <v>1439.02</v>
      </c>
      <c r="F2405" s="8">
        <f>E2405/100*$I$2*Main!$AB$2</f>
        <v>647.55899999999997</v>
      </c>
      <c r="G2405" s="12">
        <f>F2405*Main!$AB$4</f>
        <v>647.55899999999997</v>
      </c>
      <c r="H2405" s="9"/>
    </row>
    <row r="2406" spans="1:9" s="5" customFormat="1">
      <c r="A2406" s="205">
        <v>9194950</v>
      </c>
      <c r="B2406" s="489" t="s">
        <v>984</v>
      </c>
      <c r="C2406" s="7"/>
      <c r="D2406" s="7">
        <v>1</v>
      </c>
      <c r="E2406" s="8">
        <v>1531.8799999999999</v>
      </c>
      <c r="F2406" s="8">
        <f>E2406/100*$I$2*Main!$AB$2</f>
        <v>689.346</v>
      </c>
      <c r="G2406" s="12">
        <f>F2406*Main!$AB$4</f>
        <v>689.346</v>
      </c>
      <c r="H2406" s="9"/>
    </row>
    <row r="2407" spans="1:9" s="5" customFormat="1">
      <c r="A2407" s="205">
        <v>9194951</v>
      </c>
      <c r="B2407" s="489" t="s">
        <v>985</v>
      </c>
      <c r="C2407" s="7"/>
      <c r="D2407" s="7">
        <v>1</v>
      </c>
      <c r="E2407" s="8">
        <v>1624.71</v>
      </c>
      <c r="F2407" s="8">
        <f>E2407/100*$I$2*Main!$AB$2</f>
        <v>731.11950000000002</v>
      </c>
      <c r="G2407" s="12">
        <f>F2407*Main!$AB$4</f>
        <v>731.11950000000002</v>
      </c>
      <c r="H2407" s="9"/>
    </row>
    <row r="2408" spans="1:9" s="5" customFormat="1">
      <c r="A2408" s="205">
        <v>9194952</v>
      </c>
      <c r="B2408" s="489" t="s">
        <v>986</v>
      </c>
      <c r="C2408" s="7"/>
      <c r="D2408" s="7">
        <v>1</v>
      </c>
      <c r="E2408" s="8">
        <v>1717.56</v>
      </c>
      <c r="F2408" s="8">
        <f>E2408/100*$I$2*Main!$AB$2</f>
        <v>772.90199999999993</v>
      </c>
      <c r="G2408" s="12">
        <f>F2408*Main!$AB$4</f>
        <v>772.90199999999993</v>
      </c>
      <c r="H2408" s="9"/>
    </row>
    <row r="2409" spans="1:9" s="5" customFormat="1">
      <c r="A2409" s="205">
        <v>9194953</v>
      </c>
      <c r="B2409" s="489" t="s">
        <v>987</v>
      </c>
      <c r="C2409" s="7"/>
      <c r="D2409" s="7">
        <v>1</v>
      </c>
      <c r="E2409" s="8">
        <v>1810.4</v>
      </c>
      <c r="F2409" s="8">
        <f>E2409/100*$I$2*Main!$AB$2</f>
        <v>814.68</v>
      </c>
      <c r="G2409" s="12">
        <f>F2409*Main!$AB$4</f>
        <v>814.68</v>
      </c>
      <c r="H2409" s="9"/>
    </row>
    <row r="2410" spans="1:9" s="5" customFormat="1">
      <c r="A2410" s="205">
        <v>9194954</v>
      </c>
      <c r="B2410" s="489" t="s">
        <v>988</v>
      </c>
      <c r="C2410" s="7"/>
      <c r="D2410" s="7">
        <v>1</v>
      </c>
      <c r="E2410" s="8">
        <v>1903.25</v>
      </c>
      <c r="F2410" s="8">
        <f>E2410/100*$I$2*Main!$AB$2</f>
        <v>856.46249999999998</v>
      </c>
      <c r="G2410" s="12">
        <f>F2410*Main!$AB$4</f>
        <v>856.46249999999998</v>
      </c>
      <c r="H2410" s="9"/>
    </row>
    <row r="2411" spans="1:9" s="203" customFormat="1">
      <c r="A2411" s="205">
        <v>9194955</v>
      </c>
      <c r="B2411" s="489" t="s">
        <v>989</v>
      </c>
      <c r="C2411" s="7"/>
      <c r="D2411" s="7">
        <v>1</v>
      </c>
      <c r="E2411" s="8">
        <v>2088.8900000000003</v>
      </c>
      <c r="F2411" s="200">
        <f>E2411/100*$I$2*Main!$AB$2</f>
        <v>940.0005000000001</v>
      </c>
      <c r="G2411" s="201">
        <f>F2411*Main!$AB$4</f>
        <v>940.0005000000001</v>
      </c>
      <c r="H2411" s="202"/>
      <c r="I2411" s="5"/>
    </row>
    <row r="2412" spans="1:9" s="203" customFormat="1">
      <c r="A2412" s="205">
        <v>9194957</v>
      </c>
      <c r="B2412" s="489" t="s">
        <v>990</v>
      </c>
      <c r="C2412" s="7"/>
      <c r="D2412" s="7">
        <v>1</v>
      </c>
      <c r="E2412" s="8">
        <v>4042.76</v>
      </c>
      <c r="F2412" s="200">
        <f>E2412/100*$I$2*Main!$AB$2</f>
        <v>1819.2420000000002</v>
      </c>
      <c r="G2412" s="201">
        <f>F2412*Main!$AB$4</f>
        <v>1819.2420000000002</v>
      </c>
      <c r="H2412" s="202"/>
      <c r="I2412" s="5"/>
    </row>
    <row r="2413" spans="1:9" s="5" customFormat="1">
      <c r="A2413" s="205">
        <v>9194958</v>
      </c>
      <c r="B2413" s="489" t="s">
        <v>991</v>
      </c>
      <c r="C2413" s="7"/>
      <c r="D2413" s="7">
        <v>1</v>
      </c>
      <c r="E2413" s="8">
        <v>4228.4399999999996</v>
      </c>
      <c r="F2413" s="8">
        <f>E2413/100*$I$2*Main!$AB$2</f>
        <v>1902.798</v>
      </c>
      <c r="G2413" s="12">
        <f>F2413*Main!$AB$4</f>
        <v>1902.798</v>
      </c>
      <c r="H2413" s="9"/>
    </row>
    <row r="2414" spans="1:9" s="5" customFormat="1">
      <c r="A2414" s="205">
        <v>9194959</v>
      </c>
      <c r="B2414" s="489" t="s">
        <v>992</v>
      </c>
      <c r="C2414" s="7"/>
      <c r="D2414" s="7">
        <v>1</v>
      </c>
      <c r="E2414" s="8">
        <v>4414.08</v>
      </c>
      <c r="F2414" s="8">
        <f>E2414/100*$I$2*Main!$AB$2</f>
        <v>1986.336</v>
      </c>
      <c r="G2414" s="12">
        <f>F2414*Main!$AB$4</f>
        <v>1986.336</v>
      </c>
      <c r="H2414" s="9"/>
    </row>
    <row r="2415" spans="1:9" s="5" customFormat="1">
      <c r="A2415" s="205">
        <v>9194960</v>
      </c>
      <c r="B2415" s="489" t="s">
        <v>4696</v>
      </c>
      <c r="C2415" s="7" t="s">
        <v>2057</v>
      </c>
      <c r="D2415" s="7">
        <v>1</v>
      </c>
      <c r="E2415" s="8">
        <v>4692.63</v>
      </c>
      <c r="F2415" s="8">
        <f>E2415/100*$I$2*Main!$AB$2</f>
        <v>2111.6835000000001</v>
      </c>
      <c r="G2415" s="12">
        <f>F2415*Main!$AB$4</f>
        <v>2111.6835000000001</v>
      </c>
      <c r="H2415" s="9"/>
    </row>
    <row r="2416" spans="1:9" s="5" customFormat="1">
      <c r="A2416" s="205">
        <v>9194961</v>
      </c>
      <c r="B2416" s="489" t="s">
        <v>993</v>
      </c>
      <c r="C2416" s="7"/>
      <c r="D2416" s="7">
        <v>1</v>
      </c>
      <c r="E2416" s="8">
        <v>1413.72</v>
      </c>
      <c r="F2416" s="8">
        <f>E2416/100*$I$2*Main!$AB$2</f>
        <v>636.17399999999998</v>
      </c>
      <c r="G2416" s="12">
        <f>F2416*Main!$AB$4</f>
        <v>636.17399999999998</v>
      </c>
      <c r="H2416" s="9"/>
    </row>
    <row r="2417" spans="1:8" s="5" customFormat="1">
      <c r="A2417" s="205">
        <v>9194962</v>
      </c>
      <c r="B2417" s="489" t="s">
        <v>994</v>
      </c>
      <c r="C2417" s="7"/>
      <c r="D2417" s="7">
        <v>1</v>
      </c>
      <c r="E2417" s="8">
        <v>1523.43</v>
      </c>
      <c r="F2417" s="8">
        <f>E2417/100*$I$2*Main!$AB$2</f>
        <v>685.54349999999999</v>
      </c>
      <c r="G2417" s="12">
        <f>F2417*Main!$AB$4</f>
        <v>685.54349999999999</v>
      </c>
      <c r="H2417" s="9"/>
    </row>
    <row r="2418" spans="1:8" s="5" customFormat="1">
      <c r="A2418" s="205">
        <v>9194963</v>
      </c>
      <c r="B2418" s="489" t="s">
        <v>995</v>
      </c>
      <c r="C2418" s="7"/>
      <c r="D2418" s="7">
        <v>1</v>
      </c>
      <c r="E2418" s="8">
        <v>1633.16</v>
      </c>
      <c r="F2418" s="8">
        <f>E2418/100*$I$2*Main!$AB$2</f>
        <v>734.92200000000003</v>
      </c>
      <c r="G2418" s="12">
        <f>F2418*Main!$AB$4</f>
        <v>734.92200000000003</v>
      </c>
      <c r="H2418" s="9"/>
    </row>
    <row r="2419" spans="1:8" s="5" customFormat="1">
      <c r="A2419" s="205">
        <v>9194964</v>
      </c>
      <c r="B2419" s="489" t="s">
        <v>996</v>
      </c>
      <c r="C2419" s="7"/>
      <c r="D2419" s="7">
        <v>1</v>
      </c>
      <c r="E2419" s="8">
        <v>1742.86</v>
      </c>
      <c r="F2419" s="8">
        <f>E2419/100*$I$2*Main!$AB$2</f>
        <v>784.28699999999992</v>
      </c>
      <c r="G2419" s="12">
        <f>F2419*Main!$AB$4</f>
        <v>784.28699999999992</v>
      </c>
      <c r="H2419" s="9"/>
    </row>
    <row r="2420" spans="1:8" s="5" customFormat="1">
      <c r="A2420" s="205">
        <v>9194965</v>
      </c>
      <c r="B2420" s="489" t="s">
        <v>997</v>
      </c>
      <c r="C2420" s="7"/>
      <c r="D2420" s="7">
        <v>1</v>
      </c>
      <c r="E2420" s="8">
        <v>1852.59</v>
      </c>
      <c r="F2420" s="8">
        <f>E2420/100*$I$2*Main!$AB$2</f>
        <v>833.66549999999995</v>
      </c>
      <c r="G2420" s="12">
        <f>F2420*Main!$AB$4</f>
        <v>833.66549999999995</v>
      </c>
      <c r="H2420" s="9"/>
    </row>
    <row r="2421" spans="1:8" s="5" customFormat="1">
      <c r="A2421" s="205">
        <v>9194966</v>
      </c>
      <c r="B2421" s="489" t="s">
        <v>998</v>
      </c>
      <c r="C2421" s="7"/>
      <c r="D2421" s="7">
        <v>1</v>
      </c>
      <c r="E2421" s="8">
        <v>1962.32</v>
      </c>
      <c r="F2421" s="8">
        <f>E2421/100*$I$2*Main!$AB$2</f>
        <v>883.04399999999998</v>
      </c>
      <c r="G2421" s="12">
        <f>F2421*Main!$AB$4</f>
        <v>883.04399999999998</v>
      </c>
      <c r="H2421" s="9"/>
    </row>
    <row r="2422" spans="1:8" s="5" customFormat="1">
      <c r="A2422" s="205">
        <v>9194967</v>
      </c>
      <c r="B2422" s="489" t="s">
        <v>999</v>
      </c>
      <c r="C2422" s="7"/>
      <c r="D2422" s="7">
        <v>1</v>
      </c>
      <c r="E2422" s="8">
        <v>2072.0200000000004</v>
      </c>
      <c r="F2422" s="8">
        <f>E2422/100*$I$2*Main!$AB$2</f>
        <v>932.40900000000022</v>
      </c>
      <c r="G2422" s="12">
        <f>F2422*Main!$AB$4</f>
        <v>932.40900000000022</v>
      </c>
      <c r="H2422" s="9"/>
    </row>
    <row r="2423" spans="1:8" s="5" customFormat="1">
      <c r="A2423" s="205">
        <v>9194968</v>
      </c>
      <c r="B2423" s="489" t="s">
        <v>1000</v>
      </c>
      <c r="C2423" s="7"/>
      <c r="D2423" s="7">
        <v>1</v>
      </c>
      <c r="E2423" s="8">
        <v>2291.4500000000003</v>
      </c>
      <c r="F2423" s="8">
        <f>E2423/100*$I$2*Main!$AB$2</f>
        <v>1031.1525000000001</v>
      </c>
      <c r="G2423" s="12">
        <f>F2423*Main!$AB$4</f>
        <v>1031.1525000000001</v>
      </c>
      <c r="H2423" s="9"/>
    </row>
    <row r="2424" spans="1:8" s="5" customFormat="1">
      <c r="A2424" s="205">
        <v>9194970</v>
      </c>
      <c r="B2424" s="489" t="s">
        <v>1001</v>
      </c>
      <c r="C2424" s="7"/>
      <c r="D2424" s="7">
        <v>1</v>
      </c>
      <c r="E2424" s="8">
        <v>4312.8</v>
      </c>
      <c r="F2424" s="8">
        <f>E2424/100*$I$2*Main!$AB$2</f>
        <v>1940.76</v>
      </c>
      <c r="G2424" s="12">
        <f>F2424*Main!$AB$4</f>
        <v>1940.76</v>
      </c>
      <c r="H2424" s="9"/>
    </row>
    <row r="2425" spans="1:8" s="5" customFormat="1">
      <c r="A2425" s="205">
        <v>9194971</v>
      </c>
      <c r="B2425" s="489" t="s">
        <v>1002</v>
      </c>
      <c r="C2425" s="7"/>
      <c r="D2425" s="7">
        <v>1</v>
      </c>
      <c r="E2425" s="8">
        <v>4532.26</v>
      </c>
      <c r="F2425" s="8">
        <f>E2425/100*$I$2*Main!$AB$2</f>
        <v>2039.5170000000001</v>
      </c>
      <c r="G2425" s="12">
        <f>F2425*Main!$AB$4</f>
        <v>2039.5170000000001</v>
      </c>
      <c r="H2425" s="9"/>
    </row>
    <row r="2426" spans="1:8" s="5" customFormat="1">
      <c r="A2426" s="205">
        <v>9194972</v>
      </c>
      <c r="B2426" s="489" t="s">
        <v>1003</v>
      </c>
      <c r="C2426" s="7"/>
      <c r="D2426" s="7">
        <v>1</v>
      </c>
      <c r="E2426" s="8">
        <v>4751.72</v>
      </c>
      <c r="F2426" s="8">
        <f>E2426/100*$I$2*Main!$AB$2</f>
        <v>2138.2740000000003</v>
      </c>
      <c r="G2426" s="12">
        <f>F2426*Main!$AB$4</f>
        <v>2138.2740000000003</v>
      </c>
      <c r="H2426" s="9"/>
    </row>
    <row r="2427" spans="1:8" s="5" customFormat="1">
      <c r="A2427" s="205">
        <v>9194973</v>
      </c>
      <c r="B2427" s="489" t="s">
        <v>4697</v>
      </c>
      <c r="C2427" s="7" t="s">
        <v>2057</v>
      </c>
      <c r="D2427" s="7">
        <v>1</v>
      </c>
      <c r="E2427" s="8">
        <v>5080.88</v>
      </c>
      <c r="F2427" s="8">
        <f>E2427/100*$I$2*Main!$AB$2</f>
        <v>2286.3959999999997</v>
      </c>
      <c r="G2427" s="12">
        <f>F2427*Main!$AB$4</f>
        <v>2286.3959999999997</v>
      </c>
      <c r="H2427" s="9"/>
    </row>
    <row r="2428" spans="1:8" s="5" customFormat="1">
      <c r="A2428" s="205">
        <v>9183293</v>
      </c>
      <c r="B2428" s="489" t="s">
        <v>1004</v>
      </c>
      <c r="C2428" s="7"/>
      <c r="D2428" s="7">
        <v>1</v>
      </c>
      <c r="E2428" s="8">
        <v>2774.64</v>
      </c>
      <c r="F2428" s="8">
        <f>E2428/100*$I$2*Main!$AB$2</f>
        <v>1248.588</v>
      </c>
      <c r="G2428" s="12">
        <f>F2428*Main!$AB$4</f>
        <v>1248.588</v>
      </c>
      <c r="H2428" s="9"/>
    </row>
    <row r="2429" spans="1:8" s="5" customFormat="1">
      <c r="A2429" s="205">
        <v>9183295</v>
      </c>
      <c r="B2429" s="489" t="s">
        <v>1005</v>
      </c>
      <c r="C2429" s="7"/>
      <c r="D2429" s="7">
        <v>1</v>
      </c>
      <c r="E2429" s="8">
        <v>3059.48</v>
      </c>
      <c r="F2429" s="8">
        <f>E2429/100*$I$2*Main!$AB$2</f>
        <v>1376.7660000000001</v>
      </c>
      <c r="G2429" s="12">
        <f>F2429*Main!$AB$4</f>
        <v>1376.7660000000001</v>
      </c>
      <c r="H2429" s="9"/>
    </row>
    <row r="2430" spans="1:8" s="5" customFormat="1">
      <c r="A2430" s="205">
        <v>9135013</v>
      </c>
      <c r="B2430" s="489" t="s">
        <v>1006</v>
      </c>
      <c r="C2430" s="7"/>
      <c r="D2430" s="7">
        <v>1</v>
      </c>
      <c r="E2430" s="8">
        <v>2299.9</v>
      </c>
      <c r="F2430" s="8">
        <f>E2430/100*$I$2*Main!$AB$2</f>
        <v>1034.9550000000002</v>
      </c>
      <c r="G2430" s="12">
        <f>F2430*Main!$AB$4</f>
        <v>1034.9550000000002</v>
      </c>
      <c r="H2430" s="9"/>
    </row>
    <row r="2431" spans="1:8" s="5" customFormat="1">
      <c r="A2431" s="205">
        <v>9135014</v>
      </c>
      <c r="B2431" s="489" t="s">
        <v>1007</v>
      </c>
      <c r="C2431" s="7"/>
      <c r="D2431" s="7">
        <v>1</v>
      </c>
      <c r="E2431" s="8">
        <v>2458.1600000000003</v>
      </c>
      <c r="F2431" s="8">
        <f>E2431/100*$I$2*Main!$AB$2</f>
        <v>1106.172</v>
      </c>
      <c r="G2431" s="12">
        <f>F2431*Main!$AB$4</f>
        <v>1106.172</v>
      </c>
      <c r="H2431" s="9"/>
    </row>
    <row r="2432" spans="1:8" s="5" customFormat="1">
      <c r="A2432" s="205">
        <v>9135015</v>
      </c>
      <c r="B2432" s="489" t="s">
        <v>1008</v>
      </c>
      <c r="C2432" s="7"/>
      <c r="D2432" s="7">
        <v>1</v>
      </c>
      <c r="E2432" s="8">
        <v>2616.3900000000003</v>
      </c>
      <c r="F2432" s="8">
        <f>E2432/100*$I$2*Main!$AB$2</f>
        <v>1177.3755000000001</v>
      </c>
      <c r="G2432" s="12">
        <f>F2432*Main!$AB$4</f>
        <v>1177.3755000000001</v>
      </c>
      <c r="H2432" s="9"/>
    </row>
    <row r="2433" spans="1:8" s="5" customFormat="1">
      <c r="A2433" s="205">
        <v>9135016</v>
      </c>
      <c r="B2433" s="489" t="s">
        <v>1009</v>
      </c>
      <c r="C2433" s="7"/>
      <c r="D2433" s="7">
        <v>1</v>
      </c>
      <c r="E2433" s="8">
        <v>2774.64</v>
      </c>
      <c r="F2433" s="8">
        <f>E2433/100*$I$2*Main!$AB$2</f>
        <v>1248.588</v>
      </c>
      <c r="G2433" s="12">
        <f>F2433*Main!$AB$4</f>
        <v>1248.588</v>
      </c>
      <c r="H2433" s="9"/>
    </row>
    <row r="2434" spans="1:8" s="5" customFormat="1">
      <c r="A2434" s="205">
        <v>9135017</v>
      </c>
      <c r="B2434" s="489" t="s">
        <v>1010</v>
      </c>
      <c r="C2434" s="7"/>
      <c r="D2434" s="7">
        <v>1</v>
      </c>
      <c r="E2434" s="8">
        <v>2932.9</v>
      </c>
      <c r="F2434" s="8">
        <f>E2434/100*$I$2*Main!$AB$2</f>
        <v>1319.8050000000001</v>
      </c>
      <c r="G2434" s="12">
        <f>F2434*Main!$AB$4</f>
        <v>1319.8050000000001</v>
      </c>
      <c r="H2434" s="9"/>
    </row>
    <row r="2435" spans="1:8" s="5" customFormat="1">
      <c r="A2435" s="205">
        <v>9135019</v>
      </c>
      <c r="B2435" s="489" t="s">
        <v>1011</v>
      </c>
      <c r="C2435" s="7"/>
      <c r="D2435" s="7">
        <v>1</v>
      </c>
      <c r="E2435" s="8">
        <v>3249.3900000000003</v>
      </c>
      <c r="F2435" s="8">
        <f>E2435/100*$I$2*Main!$AB$2</f>
        <v>1462.2255000000002</v>
      </c>
      <c r="G2435" s="12">
        <f>F2435*Main!$AB$4</f>
        <v>1462.2255000000002</v>
      </c>
      <c r="H2435" s="9"/>
    </row>
    <row r="2436" spans="1:8" s="5" customFormat="1">
      <c r="A2436" s="205">
        <v>9135020</v>
      </c>
      <c r="B2436" s="489" t="s">
        <v>1012</v>
      </c>
      <c r="C2436" s="7"/>
      <c r="D2436" s="7">
        <v>1</v>
      </c>
      <c r="E2436" s="8">
        <v>5464.88</v>
      </c>
      <c r="F2436" s="8">
        <f>E2436/100*$I$2*Main!$AB$2</f>
        <v>2459.1959999999999</v>
      </c>
      <c r="G2436" s="12">
        <f>F2436*Main!$AB$4</f>
        <v>2459.1959999999999</v>
      </c>
      <c r="H2436" s="9"/>
    </row>
    <row r="2437" spans="1:8" s="5" customFormat="1">
      <c r="A2437" s="205">
        <v>9135031</v>
      </c>
      <c r="B2437" s="489" t="s">
        <v>1013</v>
      </c>
      <c r="C2437" s="7"/>
      <c r="D2437" s="7">
        <v>1</v>
      </c>
      <c r="E2437" s="8">
        <v>5781.36</v>
      </c>
      <c r="F2437" s="8">
        <f>E2437/100*$I$2*Main!$AB$2</f>
        <v>2601.6119999999996</v>
      </c>
      <c r="G2437" s="12">
        <f>F2437*Main!$AB$4</f>
        <v>2601.6119999999996</v>
      </c>
      <c r="H2437" s="9"/>
    </row>
    <row r="2438" spans="1:8" s="5" customFormat="1">
      <c r="A2438" s="205">
        <v>9135032</v>
      </c>
      <c r="B2438" s="489" t="s">
        <v>4698</v>
      </c>
      <c r="C2438" s="7" t="s">
        <v>2057</v>
      </c>
      <c r="D2438" s="7">
        <v>1</v>
      </c>
      <c r="E2438" s="8">
        <v>6097.85</v>
      </c>
      <c r="F2438" s="8">
        <f>E2438/100*$I$2*Main!$AB$2</f>
        <v>2744.0325000000003</v>
      </c>
      <c r="G2438" s="12">
        <f>F2438*Main!$AB$4</f>
        <v>2744.0325000000003</v>
      </c>
      <c r="H2438" s="9"/>
    </row>
    <row r="2439" spans="1:8" s="5" customFormat="1">
      <c r="A2439" s="205">
        <v>9204230</v>
      </c>
      <c r="B2439" s="489" t="s">
        <v>4699</v>
      </c>
      <c r="C2439" s="7" t="s">
        <v>2057</v>
      </c>
      <c r="D2439" s="7">
        <v>50</v>
      </c>
      <c r="E2439" s="8">
        <v>73.88000000000001</v>
      </c>
      <c r="F2439" s="8">
        <f>E2439/100*$I$2*Main!$AB$2</f>
        <v>33.246000000000002</v>
      </c>
      <c r="G2439" s="12">
        <f>F2439*Main!$AB$4</f>
        <v>33.246000000000002</v>
      </c>
      <c r="H2439" s="9"/>
    </row>
    <row r="2440" spans="1:8" s="5" customFormat="1">
      <c r="A2440" s="205">
        <v>9204201</v>
      </c>
      <c r="B2440" s="489" t="s">
        <v>4700</v>
      </c>
      <c r="C2440" s="7" t="s">
        <v>2057</v>
      </c>
      <c r="D2440" s="7">
        <v>50</v>
      </c>
      <c r="E2440" s="8">
        <v>137.16</v>
      </c>
      <c r="F2440" s="8">
        <f>E2440/100*$I$2*Main!$AB$2</f>
        <v>61.721999999999994</v>
      </c>
      <c r="G2440" s="12">
        <f>F2440*Main!$AB$4</f>
        <v>61.721999999999994</v>
      </c>
      <c r="H2440" s="9"/>
    </row>
    <row r="2441" spans="1:8" s="5" customFormat="1">
      <c r="A2441" s="205">
        <v>9123119</v>
      </c>
      <c r="B2441" s="489" t="s">
        <v>1014</v>
      </c>
      <c r="C2441" s="7"/>
      <c r="D2441" s="7">
        <v>1</v>
      </c>
      <c r="E2441" s="8">
        <v>5760.27</v>
      </c>
      <c r="F2441" s="8">
        <f>E2441/100*$I$2*Main!$AB$2</f>
        <v>2592.1215000000002</v>
      </c>
      <c r="G2441" s="12">
        <f>F2441*Main!$AB$4</f>
        <v>2592.1215000000002</v>
      </c>
      <c r="H2441" s="9"/>
    </row>
    <row r="2442" spans="1:8" s="5" customFormat="1">
      <c r="A2442" s="205">
        <v>9123120</v>
      </c>
      <c r="B2442" s="489" t="s">
        <v>1015</v>
      </c>
      <c r="C2442" s="7"/>
      <c r="D2442" s="7">
        <v>1</v>
      </c>
      <c r="E2442" s="8">
        <v>6693.4400000000005</v>
      </c>
      <c r="F2442" s="8">
        <f>E2442/100*$I$2*Main!$AB$2</f>
        <v>3012.0480000000007</v>
      </c>
      <c r="G2442" s="12">
        <f>F2442*Main!$AB$4</f>
        <v>3012.0480000000007</v>
      </c>
      <c r="H2442" s="9"/>
    </row>
    <row r="2443" spans="1:8" s="5" customFormat="1">
      <c r="A2443" s="205">
        <v>9123121</v>
      </c>
      <c r="B2443" s="489" t="s">
        <v>1016</v>
      </c>
      <c r="C2443" s="7"/>
      <c r="D2443" s="7">
        <v>1</v>
      </c>
      <c r="E2443" s="8">
        <v>7160</v>
      </c>
      <c r="F2443" s="8">
        <f>E2443/100*$I$2*Main!$AB$2</f>
        <v>3221.9999999999995</v>
      </c>
      <c r="G2443" s="12">
        <f>F2443*Main!$AB$4</f>
        <v>3221.9999999999995</v>
      </c>
      <c r="H2443" s="9"/>
    </row>
    <row r="2444" spans="1:8" s="5" customFormat="1">
      <c r="A2444" s="205">
        <v>9132638</v>
      </c>
      <c r="B2444" s="489" t="s">
        <v>1017</v>
      </c>
      <c r="C2444" s="7"/>
      <c r="D2444" s="7">
        <v>1</v>
      </c>
      <c r="E2444" s="8">
        <v>7626.58</v>
      </c>
      <c r="F2444" s="8">
        <f>E2444/100*$I$2*Main!$AB$2</f>
        <v>3431.9609999999998</v>
      </c>
      <c r="G2444" s="12">
        <f>F2444*Main!$AB$4</f>
        <v>3431.9609999999998</v>
      </c>
      <c r="H2444" s="9"/>
    </row>
    <row r="2445" spans="1:8" s="5" customFormat="1">
      <c r="A2445" s="205">
        <v>9123128</v>
      </c>
      <c r="B2445" s="489" t="s">
        <v>1018</v>
      </c>
      <c r="C2445" s="7"/>
      <c r="D2445" s="7">
        <v>1</v>
      </c>
      <c r="E2445" s="8">
        <v>6071.33</v>
      </c>
      <c r="F2445" s="8">
        <f>E2445/100*$I$2*Main!$AB$2</f>
        <v>2732.0985000000001</v>
      </c>
      <c r="G2445" s="12">
        <f>F2445*Main!$AB$4</f>
        <v>2732.0985000000001</v>
      </c>
      <c r="H2445" s="9"/>
    </row>
    <row r="2446" spans="1:8" s="5" customFormat="1">
      <c r="A2446" s="205">
        <v>9123129</v>
      </c>
      <c r="B2446" s="489" t="s">
        <v>1019</v>
      </c>
      <c r="C2446" s="7"/>
      <c r="D2446" s="7">
        <v>1</v>
      </c>
      <c r="E2446" s="8">
        <v>7108.16</v>
      </c>
      <c r="F2446" s="8">
        <f>E2446/100*$I$2*Main!$AB$2</f>
        <v>3198.6719999999996</v>
      </c>
      <c r="G2446" s="12">
        <f>F2446*Main!$AB$4</f>
        <v>3198.6719999999996</v>
      </c>
      <c r="H2446" s="9"/>
    </row>
    <row r="2447" spans="1:8" s="5" customFormat="1">
      <c r="A2447" s="205">
        <v>9123130</v>
      </c>
      <c r="B2447" s="489" t="s">
        <v>1020</v>
      </c>
      <c r="C2447" s="7"/>
      <c r="D2447" s="7">
        <v>1</v>
      </c>
      <c r="E2447" s="8">
        <v>7626.58</v>
      </c>
      <c r="F2447" s="8">
        <f>E2447/100*$I$2*Main!$AB$2</f>
        <v>3431.9609999999998</v>
      </c>
      <c r="G2447" s="12">
        <f>F2447*Main!$AB$4</f>
        <v>3431.9609999999998</v>
      </c>
      <c r="H2447" s="9"/>
    </row>
    <row r="2448" spans="1:8" s="5" customFormat="1">
      <c r="A2448" s="205">
        <v>9132690</v>
      </c>
      <c r="B2448" s="489" t="s">
        <v>1021</v>
      </c>
      <c r="C2448" s="7"/>
      <c r="D2448" s="7">
        <v>1</v>
      </c>
      <c r="E2448" s="8">
        <v>8145</v>
      </c>
      <c r="F2448" s="8">
        <f>E2448/100*$I$2*Main!$AB$2</f>
        <v>3665.25</v>
      </c>
      <c r="G2448" s="12">
        <f>F2448*Main!$AB$4</f>
        <v>3665.25</v>
      </c>
      <c r="H2448" s="9"/>
    </row>
    <row r="2449" spans="1:8" s="5" customFormat="1">
      <c r="A2449" s="205">
        <v>9123132</v>
      </c>
      <c r="B2449" s="489" t="s">
        <v>1022</v>
      </c>
      <c r="C2449" s="7"/>
      <c r="D2449" s="7">
        <v>1</v>
      </c>
      <c r="E2449" s="8">
        <v>9411.4</v>
      </c>
      <c r="F2449" s="8">
        <f>E2449/100*$I$2*Main!$AB$2</f>
        <v>4235.1299999999992</v>
      </c>
      <c r="G2449" s="12">
        <f>F2449*Main!$AB$4</f>
        <v>4235.1299999999992</v>
      </c>
      <c r="H2449" s="9"/>
    </row>
    <row r="2450" spans="1:8" s="5" customFormat="1">
      <c r="A2450" s="205">
        <v>9139189</v>
      </c>
      <c r="B2450" s="489" t="s">
        <v>1025</v>
      </c>
      <c r="C2450" s="7"/>
      <c r="D2450" s="7">
        <v>30</v>
      </c>
      <c r="E2450" s="8">
        <v>1005.7</v>
      </c>
      <c r="F2450" s="8">
        <f>E2450/100*$I$2*Main!$AB$2</f>
        <v>452.565</v>
      </c>
      <c r="G2450" s="12">
        <f>F2450*Main!$AB$4</f>
        <v>452.565</v>
      </c>
      <c r="H2450" s="9"/>
    </row>
    <row r="2451" spans="1:8" s="5" customFormat="1">
      <c r="A2451" s="205">
        <v>9139190</v>
      </c>
      <c r="B2451" s="489" t="s">
        <v>1026</v>
      </c>
      <c r="C2451" s="7"/>
      <c r="D2451" s="7">
        <v>30</v>
      </c>
      <c r="E2451" s="8">
        <v>1018.08</v>
      </c>
      <c r="F2451" s="8">
        <f>E2451/100*$I$2*Main!$AB$2</f>
        <v>458.13599999999997</v>
      </c>
      <c r="G2451" s="12">
        <f>F2451*Main!$AB$4</f>
        <v>458.13599999999997</v>
      </c>
      <c r="H2451" s="9"/>
    </row>
    <row r="2452" spans="1:8" s="5" customFormat="1">
      <c r="A2452" s="205">
        <v>9139191</v>
      </c>
      <c r="B2452" s="489" t="s">
        <v>1027</v>
      </c>
      <c r="C2452" s="7"/>
      <c r="D2452" s="7">
        <v>30</v>
      </c>
      <c r="E2452" s="8">
        <v>1030.52</v>
      </c>
      <c r="F2452" s="8">
        <f>E2452/100*$I$2*Main!$AB$2</f>
        <v>463.73399999999998</v>
      </c>
      <c r="G2452" s="12">
        <f>F2452*Main!$AB$4</f>
        <v>463.73399999999998</v>
      </c>
      <c r="H2452" s="9"/>
    </row>
    <row r="2453" spans="1:8" s="5" customFormat="1">
      <c r="A2453" s="205">
        <v>9139192</v>
      </c>
      <c r="B2453" s="489" t="s">
        <v>1028</v>
      </c>
      <c r="C2453" s="7"/>
      <c r="D2453" s="7">
        <v>30</v>
      </c>
      <c r="E2453" s="8">
        <v>1042.92</v>
      </c>
      <c r="F2453" s="8">
        <f>E2453/100*$I$2*Main!$AB$2</f>
        <v>469.31400000000008</v>
      </c>
      <c r="G2453" s="12">
        <f>F2453*Main!$AB$4</f>
        <v>469.31400000000008</v>
      </c>
      <c r="H2453" s="9"/>
    </row>
    <row r="2454" spans="1:8" s="5" customFormat="1">
      <c r="A2454" s="205">
        <v>9139193</v>
      </c>
      <c r="B2454" s="489" t="s">
        <v>1029</v>
      </c>
      <c r="C2454" s="7"/>
      <c r="D2454" s="7">
        <v>30</v>
      </c>
      <c r="E2454" s="8">
        <v>1055.33</v>
      </c>
      <c r="F2454" s="8">
        <f>E2454/100*$I$2*Main!$AB$2</f>
        <v>474.89850000000001</v>
      </c>
      <c r="G2454" s="12">
        <f>F2454*Main!$AB$4</f>
        <v>474.89850000000001</v>
      </c>
      <c r="H2454" s="9"/>
    </row>
    <row r="2455" spans="1:8" s="5" customFormat="1">
      <c r="A2455" s="205">
        <v>9139194</v>
      </c>
      <c r="B2455" s="489" t="s">
        <v>1030</v>
      </c>
      <c r="C2455" s="7"/>
      <c r="D2455" s="7">
        <v>30</v>
      </c>
      <c r="E2455" s="8">
        <v>1067.76</v>
      </c>
      <c r="F2455" s="8">
        <f>E2455/100*$I$2*Main!$AB$2</f>
        <v>480.49200000000002</v>
      </c>
      <c r="G2455" s="12">
        <f>F2455*Main!$AB$4</f>
        <v>480.49200000000002</v>
      </c>
      <c r="H2455" s="9"/>
    </row>
    <row r="2456" spans="1:8" s="5" customFormat="1">
      <c r="A2456" s="205">
        <v>9139195</v>
      </c>
      <c r="B2456" s="489" t="s">
        <v>1031</v>
      </c>
      <c r="C2456" s="7"/>
      <c r="D2456" s="7">
        <v>30</v>
      </c>
      <c r="E2456" s="8">
        <v>1080.17</v>
      </c>
      <c r="F2456" s="8">
        <f>E2456/100*$I$2*Main!$AB$2</f>
        <v>486.07650000000001</v>
      </c>
      <c r="G2456" s="12">
        <f>F2456*Main!$AB$4</f>
        <v>486.07650000000001</v>
      </c>
      <c r="H2456" s="9"/>
    </row>
    <row r="2457" spans="1:8" s="5" customFormat="1">
      <c r="A2457" s="205">
        <v>9139196</v>
      </c>
      <c r="B2457" s="489" t="s">
        <v>1032</v>
      </c>
      <c r="C2457" s="7"/>
      <c r="D2457" s="7">
        <v>30</v>
      </c>
      <c r="E2457" s="8">
        <v>1129.83</v>
      </c>
      <c r="F2457" s="8">
        <f>E2457/100*$I$2*Main!$AB$2</f>
        <v>508.42349999999999</v>
      </c>
      <c r="G2457" s="12">
        <f>F2457*Main!$AB$4</f>
        <v>508.42349999999999</v>
      </c>
      <c r="H2457" s="9"/>
    </row>
    <row r="2458" spans="1:8" s="5" customFormat="1">
      <c r="A2458" s="205">
        <v>9139197</v>
      </c>
      <c r="B2458" s="489" t="s">
        <v>1033</v>
      </c>
      <c r="C2458" s="7"/>
      <c r="D2458" s="7">
        <v>30</v>
      </c>
      <c r="E2458" s="8">
        <v>1154.67</v>
      </c>
      <c r="F2458" s="8">
        <f>E2458/100*$I$2*Main!$AB$2</f>
        <v>519.6015000000001</v>
      </c>
      <c r="G2458" s="12">
        <f>F2458*Main!$AB$4</f>
        <v>519.6015000000001</v>
      </c>
      <c r="H2458" s="9"/>
    </row>
    <row r="2459" spans="1:8" s="5" customFormat="1">
      <c r="A2459" s="205">
        <v>9139198</v>
      </c>
      <c r="B2459" s="489" t="s">
        <v>1034</v>
      </c>
      <c r="C2459" s="7"/>
      <c r="D2459" s="7">
        <v>30</v>
      </c>
      <c r="E2459" s="8">
        <v>1179.48</v>
      </c>
      <c r="F2459" s="8">
        <f>E2459/100*$I$2*Main!$AB$2</f>
        <v>530.76599999999996</v>
      </c>
      <c r="G2459" s="12">
        <f>F2459*Main!$AB$4</f>
        <v>530.76599999999996</v>
      </c>
      <c r="H2459" s="9"/>
    </row>
    <row r="2460" spans="1:8" s="5" customFormat="1">
      <c r="A2460" s="205">
        <v>9139199</v>
      </c>
      <c r="B2460" s="489" t="s">
        <v>1035</v>
      </c>
      <c r="C2460" s="7"/>
      <c r="D2460" s="7">
        <v>30</v>
      </c>
      <c r="E2460" s="8">
        <v>1229.1400000000001</v>
      </c>
      <c r="F2460" s="8">
        <f>E2460/100*$I$2*Main!$AB$2</f>
        <v>553.11300000000006</v>
      </c>
      <c r="G2460" s="12">
        <f>F2460*Main!$AB$4</f>
        <v>553.11300000000006</v>
      </c>
      <c r="H2460" s="9"/>
    </row>
    <row r="2461" spans="1:8" s="5" customFormat="1">
      <c r="A2461" s="205">
        <v>9182227</v>
      </c>
      <c r="B2461" s="489" t="s">
        <v>1036</v>
      </c>
      <c r="C2461" s="7"/>
      <c r="D2461" s="7">
        <v>15</v>
      </c>
      <c r="E2461" s="8">
        <v>354.24</v>
      </c>
      <c r="F2461" s="8">
        <f>E2461/100*$I$2*Main!$AB$2</f>
        <v>159.40800000000002</v>
      </c>
      <c r="G2461" s="12">
        <f>F2461*Main!$AB$4</f>
        <v>159.40800000000002</v>
      </c>
      <c r="H2461" s="9"/>
    </row>
    <row r="2462" spans="1:8" s="5" customFormat="1">
      <c r="A2462" s="205">
        <v>9199905</v>
      </c>
      <c r="B2462" s="489" t="s">
        <v>1037</v>
      </c>
      <c r="C2462" s="7"/>
      <c r="D2462" s="7">
        <v>1</v>
      </c>
      <c r="E2462" s="8">
        <v>13296.28</v>
      </c>
      <c r="F2462" s="8">
        <f>E2462/100*$I$2*Main!$AB$2</f>
        <v>5983.3260000000009</v>
      </c>
      <c r="G2462" s="12">
        <f>F2462*Main!$AB$4</f>
        <v>5983.3260000000009</v>
      </c>
      <c r="H2462" s="9"/>
    </row>
    <row r="2463" spans="1:8" s="5" customFormat="1">
      <c r="A2463" s="205">
        <v>9199906</v>
      </c>
      <c r="B2463" s="489" t="s">
        <v>1038</v>
      </c>
      <c r="C2463" s="7"/>
      <c r="D2463" s="7">
        <v>1</v>
      </c>
      <c r="E2463" s="8">
        <v>18040.78</v>
      </c>
      <c r="F2463" s="8">
        <f>E2463/100*$I$2*Main!$AB$2</f>
        <v>8118.3509999999987</v>
      </c>
      <c r="G2463" s="12">
        <f>F2463*Main!$AB$4</f>
        <v>8118.3509999999987</v>
      </c>
      <c r="H2463" s="9"/>
    </row>
    <row r="2464" spans="1:8" s="5" customFormat="1">
      <c r="A2464" s="205">
        <v>9199908</v>
      </c>
      <c r="B2464" s="489" t="s">
        <v>1039</v>
      </c>
      <c r="C2464" s="7"/>
      <c r="D2464" s="7">
        <v>1</v>
      </c>
      <c r="E2464" s="8">
        <v>14350.62</v>
      </c>
      <c r="F2464" s="8">
        <f>E2464/100*$I$2*Main!$AB$2</f>
        <v>6457.7790000000005</v>
      </c>
      <c r="G2464" s="12">
        <f>F2464*Main!$AB$4</f>
        <v>6457.7790000000005</v>
      </c>
      <c r="H2464" s="9"/>
    </row>
    <row r="2465" spans="1:9" s="5" customFormat="1">
      <c r="A2465" s="205">
        <v>9199909</v>
      </c>
      <c r="B2465" s="489" t="s">
        <v>1040</v>
      </c>
      <c r="C2465" s="7"/>
      <c r="D2465" s="7">
        <v>1</v>
      </c>
      <c r="E2465" s="8">
        <v>19622.28</v>
      </c>
      <c r="F2465" s="8">
        <f>E2465/100*$I$2*Main!$AB$2</f>
        <v>8830.0259999999998</v>
      </c>
      <c r="G2465" s="12">
        <f>F2465*Main!$AB$4</f>
        <v>8830.0259999999998</v>
      </c>
      <c r="H2465" s="9"/>
    </row>
    <row r="2466" spans="1:9" s="5" customFormat="1">
      <c r="A2466" s="205">
        <v>9199907</v>
      </c>
      <c r="B2466" s="489" t="s">
        <v>4701</v>
      </c>
      <c r="C2466" s="7" t="s">
        <v>2057</v>
      </c>
      <c r="D2466" s="7">
        <v>1</v>
      </c>
      <c r="E2466" s="8">
        <v>5388.81</v>
      </c>
      <c r="F2466" s="8">
        <f>E2466/100*$I$2*Main!$AB$2</f>
        <v>2424.9645</v>
      </c>
      <c r="G2466" s="12">
        <f>F2466*Main!$AB$4</f>
        <v>2424.9645</v>
      </c>
      <c r="H2466" s="9"/>
    </row>
    <row r="2467" spans="1:9" s="5" customFormat="1">
      <c r="A2467" s="205">
        <v>9199910</v>
      </c>
      <c r="B2467" s="489" t="s">
        <v>4702</v>
      </c>
      <c r="C2467" s="7" t="s">
        <v>2057</v>
      </c>
      <c r="D2467" s="7">
        <v>1</v>
      </c>
      <c r="E2467" s="8">
        <v>5564.52</v>
      </c>
      <c r="F2467" s="8">
        <f>E2467/100*$I$2*Main!$AB$2</f>
        <v>2504.0340000000001</v>
      </c>
      <c r="G2467" s="12">
        <f>F2467*Main!$AB$4</f>
        <v>2504.0340000000001</v>
      </c>
      <c r="H2467" s="9"/>
    </row>
    <row r="2468" spans="1:9" s="5" customFormat="1">
      <c r="A2468" s="205">
        <v>9182261</v>
      </c>
      <c r="B2468" s="489" t="s">
        <v>1041</v>
      </c>
      <c r="C2468" s="7"/>
      <c r="D2468" s="7">
        <v>1</v>
      </c>
      <c r="E2468" s="8">
        <v>5650.54</v>
      </c>
      <c r="F2468" s="8">
        <f>E2468/100*$I$2*Main!$AB$2</f>
        <v>2542.7429999999999</v>
      </c>
      <c r="G2468" s="12">
        <f>F2468*Main!$AB$4</f>
        <v>2542.7429999999999</v>
      </c>
      <c r="H2468" s="9"/>
    </row>
    <row r="2469" spans="1:9" s="5" customFormat="1">
      <c r="A2469" s="205">
        <v>9211652</v>
      </c>
      <c r="B2469" s="489" t="s">
        <v>1042</v>
      </c>
      <c r="C2469" s="7"/>
      <c r="D2469" s="7">
        <v>1</v>
      </c>
      <c r="E2469" s="8">
        <v>7834.71</v>
      </c>
      <c r="F2469" s="8">
        <f>E2469/100*$I$2*Main!$AB$2</f>
        <v>3525.6194999999998</v>
      </c>
      <c r="G2469" s="12">
        <f>F2469*Main!$AB$4</f>
        <v>3525.6194999999998</v>
      </c>
      <c r="H2469" s="9"/>
    </row>
    <row r="2470" spans="1:9" s="5" customFormat="1">
      <c r="A2470" s="205">
        <v>9182262</v>
      </c>
      <c r="B2470" s="489" t="s">
        <v>1043</v>
      </c>
      <c r="C2470" s="7"/>
      <c r="D2470" s="7">
        <v>1</v>
      </c>
      <c r="E2470" s="8">
        <v>8475.8000000000011</v>
      </c>
      <c r="F2470" s="8">
        <f>E2470/100*$I$2*Main!$AB$2</f>
        <v>3814.1100000000006</v>
      </c>
      <c r="G2470" s="12">
        <f>F2470*Main!$AB$4</f>
        <v>3814.1100000000006</v>
      </c>
      <c r="H2470" s="9"/>
    </row>
    <row r="2471" spans="1:9" s="203" customFormat="1">
      <c r="A2471" s="205">
        <v>9211653</v>
      </c>
      <c r="B2471" s="489" t="s">
        <v>1044</v>
      </c>
      <c r="C2471" s="7"/>
      <c r="D2471" s="7">
        <v>1</v>
      </c>
      <c r="E2471" s="8">
        <v>8953.92</v>
      </c>
      <c r="F2471" s="200">
        <f>E2471/100*$I$2*Main!$AB$2</f>
        <v>4029.2639999999997</v>
      </c>
      <c r="G2471" s="201">
        <f>F2471*Main!$AB$4</f>
        <v>4029.2639999999997</v>
      </c>
      <c r="H2471" s="202"/>
      <c r="I2471" s="5"/>
    </row>
    <row r="2472" spans="1:9" s="203" customFormat="1">
      <c r="A2472" s="205">
        <v>9182263</v>
      </c>
      <c r="B2472" s="489" t="s">
        <v>4703</v>
      </c>
      <c r="C2472" s="7" t="s">
        <v>2057</v>
      </c>
      <c r="D2472" s="7">
        <v>1</v>
      </c>
      <c r="E2472" s="8">
        <v>10170.959999999999</v>
      </c>
      <c r="F2472" s="200">
        <f>E2472/100*$I$2*Main!$AB$2</f>
        <v>4576.9319999999998</v>
      </c>
      <c r="G2472" s="201">
        <f>F2472*Main!$AB$4</f>
        <v>4576.9319999999998</v>
      </c>
      <c r="H2472" s="202"/>
      <c r="I2472" s="5"/>
    </row>
    <row r="2473" spans="1:9" s="5" customFormat="1">
      <c r="A2473" s="205">
        <v>9135621</v>
      </c>
      <c r="B2473" s="489" t="s">
        <v>1045</v>
      </c>
      <c r="C2473" s="7"/>
      <c r="D2473" s="7">
        <v>5</v>
      </c>
      <c r="E2473" s="8">
        <v>3734.1400000000003</v>
      </c>
      <c r="F2473" s="8">
        <f>E2473/100*$I$2*Main!$AB$2</f>
        <v>1680.3630000000001</v>
      </c>
      <c r="G2473" s="12">
        <f>F2473*Main!$AB$4</f>
        <v>1680.3630000000001</v>
      </c>
      <c r="H2473" s="9"/>
    </row>
    <row r="2474" spans="1:9" s="5" customFormat="1">
      <c r="A2474" s="205">
        <v>9209569</v>
      </c>
      <c r="B2474" s="489" t="s">
        <v>1046</v>
      </c>
      <c r="C2474" s="7"/>
      <c r="D2474" s="7">
        <v>1</v>
      </c>
      <c r="E2474" s="8">
        <v>9130.66</v>
      </c>
      <c r="F2474" s="8">
        <f>E2474/100*$I$2*Main!$AB$2</f>
        <v>4108.7970000000005</v>
      </c>
      <c r="G2474" s="12">
        <f>F2474*Main!$AB$4</f>
        <v>4108.7970000000005</v>
      </c>
      <c r="H2474" s="9"/>
    </row>
    <row r="2475" spans="1:9" s="5" customFormat="1">
      <c r="A2475" s="205">
        <v>9209573</v>
      </c>
      <c r="B2475" s="489" t="s">
        <v>1047</v>
      </c>
      <c r="C2475" s="7"/>
      <c r="D2475" s="7">
        <v>1</v>
      </c>
      <c r="E2475" s="8">
        <v>9385.9</v>
      </c>
      <c r="F2475" s="8">
        <f>E2475/100*$I$2*Main!$AB$2</f>
        <v>4223.6549999999997</v>
      </c>
      <c r="G2475" s="12">
        <f>F2475*Main!$AB$4</f>
        <v>4223.6549999999997</v>
      </c>
      <c r="H2475" s="9"/>
    </row>
    <row r="2476" spans="1:9" s="5" customFormat="1">
      <c r="A2476" s="205">
        <v>9207046</v>
      </c>
      <c r="B2476" s="489" t="s">
        <v>1048</v>
      </c>
      <c r="C2476" s="7"/>
      <c r="D2476" s="7">
        <v>1</v>
      </c>
      <c r="E2476" s="8">
        <v>2336.38</v>
      </c>
      <c r="F2476" s="8">
        <f>E2476/100*$I$2*Main!$AB$2</f>
        <v>1051.3710000000001</v>
      </c>
      <c r="G2476" s="12">
        <f>F2476*Main!$AB$4</f>
        <v>1051.3710000000001</v>
      </c>
      <c r="H2476" s="9"/>
    </row>
    <row r="2477" spans="1:9" s="5" customFormat="1">
      <c r="A2477" s="205">
        <v>9153385</v>
      </c>
      <c r="B2477" s="489" t="s">
        <v>1049</v>
      </c>
      <c r="C2477" s="7"/>
      <c r="D2477" s="7">
        <v>1</v>
      </c>
      <c r="E2477" s="8">
        <v>6931.68</v>
      </c>
      <c r="F2477" s="8">
        <f>E2477/100*$I$2*Main!$AB$2</f>
        <v>3119.2559999999999</v>
      </c>
      <c r="G2477" s="12">
        <f>F2477*Main!$AB$4</f>
        <v>3119.2559999999999</v>
      </c>
      <c r="H2477" s="9"/>
    </row>
    <row r="2478" spans="1:9" s="5" customFormat="1">
      <c r="A2478" s="205">
        <v>9204283</v>
      </c>
      <c r="B2478" s="489" t="s">
        <v>1050</v>
      </c>
      <c r="C2478" s="7"/>
      <c r="D2478" s="7">
        <v>1</v>
      </c>
      <c r="E2478" s="8">
        <v>2056.13</v>
      </c>
      <c r="F2478" s="8">
        <f>E2478/100*$I$2*Main!$AB$2</f>
        <v>925.25850000000014</v>
      </c>
      <c r="G2478" s="12">
        <f>F2478*Main!$AB$4</f>
        <v>925.25850000000014</v>
      </c>
      <c r="H2478" s="9"/>
    </row>
    <row r="2479" spans="1:9" s="5" customFormat="1">
      <c r="A2479" s="205">
        <v>9234493</v>
      </c>
      <c r="B2479" s="489" t="s">
        <v>4704</v>
      </c>
      <c r="C2479" s="7" t="s">
        <v>2057</v>
      </c>
      <c r="D2479" s="7">
        <v>1</v>
      </c>
      <c r="E2479" s="8">
        <v>3929.7200000000003</v>
      </c>
      <c r="F2479" s="8">
        <f>E2479/100*$I$2*Main!$AB$2</f>
        <v>1768.3740000000003</v>
      </c>
      <c r="G2479" s="12">
        <f>F2479*Main!$AB$4</f>
        <v>1768.3740000000003</v>
      </c>
      <c r="H2479" s="9"/>
    </row>
    <row r="2480" spans="1:9" s="5" customFormat="1">
      <c r="A2480" s="205">
        <v>9150521</v>
      </c>
      <c r="B2480" s="489" t="s">
        <v>4705</v>
      </c>
      <c r="C2480" s="7" t="s">
        <v>2057</v>
      </c>
      <c r="D2480" s="7">
        <v>1</v>
      </c>
      <c r="E2480" s="8">
        <v>3110.4300000000003</v>
      </c>
      <c r="F2480" s="8">
        <f>E2480/100*$I$2*Main!$AB$2</f>
        <v>1399.6935000000001</v>
      </c>
      <c r="G2480" s="12">
        <f>F2480*Main!$AB$4</f>
        <v>1399.6935000000001</v>
      </c>
      <c r="H2480" s="9"/>
    </row>
    <row r="2481" spans="1:9" s="5" customFormat="1">
      <c r="A2481" s="205">
        <v>9150522</v>
      </c>
      <c r="B2481" s="489" t="s">
        <v>4706</v>
      </c>
      <c r="C2481" s="7" t="s">
        <v>2057</v>
      </c>
      <c r="D2481" s="7">
        <v>1</v>
      </c>
      <c r="E2481" s="8">
        <v>3129.05</v>
      </c>
      <c r="F2481" s="8">
        <f>E2481/100*$I$2*Main!$AB$2</f>
        <v>1408.0725</v>
      </c>
      <c r="G2481" s="12">
        <f>F2481*Main!$AB$4</f>
        <v>1408.0725</v>
      </c>
      <c r="H2481" s="9"/>
    </row>
    <row r="2482" spans="1:9" s="5" customFormat="1">
      <c r="A2482" s="205">
        <v>9150523</v>
      </c>
      <c r="B2482" s="489" t="s">
        <v>4707</v>
      </c>
      <c r="C2482" s="7" t="s">
        <v>2057</v>
      </c>
      <c r="D2482" s="7">
        <v>1</v>
      </c>
      <c r="E2482" s="8">
        <v>3160.05</v>
      </c>
      <c r="F2482" s="8">
        <f>E2482/100*$I$2*Main!$AB$2</f>
        <v>1422.0225</v>
      </c>
      <c r="G2482" s="12">
        <f>F2482*Main!$AB$4</f>
        <v>1422.0225</v>
      </c>
      <c r="H2482" s="9"/>
    </row>
    <row r="2483" spans="1:9" s="5" customFormat="1">
      <c r="A2483" s="205">
        <v>9150524</v>
      </c>
      <c r="B2483" s="489" t="s">
        <v>4708</v>
      </c>
      <c r="C2483" s="7" t="s">
        <v>2057</v>
      </c>
      <c r="D2483" s="7">
        <v>1</v>
      </c>
      <c r="E2483" s="8">
        <v>3191.04</v>
      </c>
      <c r="F2483" s="8">
        <f>E2483/100*$I$2*Main!$AB$2</f>
        <v>1435.9680000000001</v>
      </c>
      <c r="G2483" s="12">
        <f>F2483*Main!$AB$4</f>
        <v>1435.9680000000001</v>
      </c>
      <c r="H2483" s="9"/>
    </row>
    <row r="2484" spans="1:9" s="5" customFormat="1">
      <c r="A2484" s="205">
        <v>9150525</v>
      </c>
      <c r="B2484" s="489" t="s">
        <v>4709</v>
      </c>
      <c r="C2484" s="7" t="s">
        <v>2057</v>
      </c>
      <c r="D2484" s="7">
        <v>1</v>
      </c>
      <c r="E2484" s="8">
        <v>3222.0400000000004</v>
      </c>
      <c r="F2484" s="8">
        <f>E2484/100*$I$2*Main!$AB$2</f>
        <v>1449.9180000000001</v>
      </c>
      <c r="G2484" s="12">
        <f>F2484*Main!$AB$4</f>
        <v>1449.9180000000001</v>
      </c>
      <c r="H2484" s="9"/>
    </row>
    <row r="2485" spans="1:9" s="5" customFormat="1">
      <c r="A2485" s="205">
        <v>9150526</v>
      </c>
      <c r="B2485" s="489" t="s">
        <v>4710</v>
      </c>
      <c r="C2485" s="7" t="s">
        <v>2057</v>
      </c>
      <c r="D2485" s="7">
        <v>1</v>
      </c>
      <c r="E2485" s="8">
        <v>3253.0400000000004</v>
      </c>
      <c r="F2485" s="8">
        <f>E2485/100*$I$2*Main!$AB$2</f>
        <v>1463.8680000000004</v>
      </c>
      <c r="G2485" s="12">
        <f>F2485*Main!$AB$4</f>
        <v>1463.8680000000004</v>
      </c>
      <c r="H2485" s="9"/>
    </row>
    <row r="2486" spans="1:9" s="5" customFormat="1">
      <c r="A2486" s="205">
        <v>9150527</v>
      </c>
      <c r="B2486" s="489" t="s">
        <v>4711</v>
      </c>
      <c r="C2486" s="7" t="s">
        <v>2057</v>
      </c>
      <c r="D2486" s="7">
        <v>1</v>
      </c>
      <c r="E2486" s="8">
        <v>3284.03</v>
      </c>
      <c r="F2486" s="8">
        <f>E2486/100*$I$2*Main!$AB$2</f>
        <v>1477.8135</v>
      </c>
      <c r="G2486" s="12">
        <f>F2486*Main!$AB$4</f>
        <v>1477.8135</v>
      </c>
      <c r="H2486" s="9"/>
    </row>
    <row r="2487" spans="1:9" s="5" customFormat="1">
      <c r="A2487" s="205">
        <v>9150528</v>
      </c>
      <c r="B2487" s="489" t="s">
        <v>4712</v>
      </c>
      <c r="C2487" s="7" t="s">
        <v>2057</v>
      </c>
      <c r="D2487" s="7">
        <v>1</v>
      </c>
      <c r="E2487" s="8">
        <v>3346.02</v>
      </c>
      <c r="F2487" s="8">
        <f>E2487/100*$I$2*Main!$AB$2</f>
        <v>1505.7090000000001</v>
      </c>
      <c r="G2487" s="12">
        <f>F2487*Main!$AB$4</f>
        <v>1505.7090000000001</v>
      </c>
      <c r="H2487" s="9"/>
    </row>
    <row r="2488" spans="1:9" s="5" customFormat="1">
      <c r="A2488" s="205">
        <v>9150537</v>
      </c>
      <c r="B2488" s="489" t="s">
        <v>4713</v>
      </c>
      <c r="C2488" s="7" t="s">
        <v>2057</v>
      </c>
      <c r="D2488" s="7">
        <v>1</v>
      </c>
      <c r="E2488" s="8">
        <v>4443.16</v>
      </c>
      <c r="F2488" s="8">
        <f>E2488/100*$I$2*Main!$AB$2</f>
        <v>1999.4219999999998</v>
      </c>
      <c r="G2488" s="12">
        <f>F2488*Main!$AB$4</f>
        <v>1999.4219999999998</v>
      </c>
      <c r="H2488" s="9"/>
    </row>
    <row r="2489" spans="1:9" s="5" customFormat="1">
      <c r="A2489" s="205">
        <v>9150538</v>
      </c>
      <c r="B2489" s="489" t="s">
        <v>4714</v>
      </c>
      <c r="C2489" s="7" t="s">
        <v>2057</v>
      </c>
      <c r="D2489" s="7">
        <v>1</v>
      </c>
      <c r="E2489" s="8">
        <v>4475.1000000000004</v>
      </c>
      <c r="F2489" s="8">
        <f>E2489/100*$I$2*Main!$AB$2</f>
        <v>2013.7950000000003</v>
      </c>
      <c r="G2489" s="12">
        <f>F2489*Main!$AB$4</f>
        <v>2013.7950000000003</v>
      </c>
      <c r="H2489" s="9"/>
    </row>
    <row r="2490" spans="1:9" s="203" customFormat="1">
      <c r="A2490" s="205">
        <v>9150539</v>
      </c>
      <c r="B2490" s="489" t="s">
        <v>4715</v>
      </c>
      <c r="C2490" s="7" t="s">
        <v>2057</v>
      </c>
      <c r="D2490" s="7">
        <v>1</v>
      </c>
      <c r="E2490" s="8">
        <v>4528.37</v>
      </c>
      <c r="F2490" s="200">
        <f>E2490/100*$I$2*Main!$AB$2</f>
        <v>2037.7664999999997</v>
      </c>
      <c r="G2490" s="201">
        <f>F2490*Main!$AB$4</f>
        <v>2037.7664999999997</v>
      </c>
      <c r="H2490" s="202"/>
      <c r="I2490" s="5"/>
    </row>
    <row r="2491" spans="1:9" s="5" customFormat="1">
      <c r="A2491" s="205">
        <v>9150540</v>
      </c>
      <c r="B2491" s="489" t="s">
        <v>4716</v>
      </c>
      <c r="C2491" s="7" t="s">
        <v>2057</v>
      </c>
      <c r="D2491" s="7">
        <v>1</v>
      </c>
      <c r="E2491" s="8">
        <v>4581.66</v>
      </c>
      <c r="F2491" s="8">
        <f>E2491/100*$I$2*Main!$AB$2</f>
        <v>2061.7469999999998</v>
      </c>
      <c r="G2491" s="12">
        <f>F2491*Main!$AB$4</f>
        <v>2061.7469999999998</v>
      </c>
      <c r="H2491" s="9"/>
    </row>
    <row r="2492" spans="1:9" s="5" customFormat="1">
      <c r="A2492" s="205">
        <v>9150542</v>
      </c>
      <c r="B2492" s="489" t="s">
        <v>4717</v>
      </c>
      <c r="C2492" s="7" t="s">
        <v>2057</v>
      </c>
      <c r="D2492" s="7">
        <v>1</v>
      </c>
      <c r="E2492" s="8">
        <v>4634.92</v>
      </c>
      <c r="F2492" s="8">
        <f>E2492/100*$I$2*Main!$AB$2</f>
        <v>2085.7139999999999</v>
      </c>
      <c r="G2492" s="12">
        <f>F2492*Main!$AB$4</f>
        <v>2085.7139999999999</v>
      </c>
      <c r="H2492" s="9"/>
    </row>
    <row r="2493" spans="1:9" s="5" customFormat="1">
      <c r="A2493" s="205">
        <v>9150543</v>
      </c>
      <c r="B2493" s="489" t="s">
        <v>4718</v>
      </c>
      <c r="C2493" s="7" t="s">
        <v>2057</v>
      </c>
      <c r="D2493" s="7">
        <v>1</v>
      </c>
      <c r="E2493" s="8">
        <v>4688.18</v>
      </c>
      <c r="F2493" s="8">
        <f>E2493/100*$I$2*Main!$AB$2</f>
        <v>2109.681</v>
      </c>
      <c r="G2493" s="12">
        <f>F2493*Main!$AB$4</f>
        <v>2109.681</v>
      </c>
      <c r="H2493" s="9"/>
    </row>
    <row r="2494" spans="1:9" s="5" customFormat="1">
      <c r="A2494" s="205">
        <v>9150544</v>
      </c>
      <c r="B2494" s="489" t="s">
        <v>4719</v>
      </c>
      <c r="C2494" s="7" t="s">
        <v>2057</v>
      </c>
      <c r="D2494" s="7">
        <v>1</v>
      </c>
      <c r="E2494" s="8">
        <v>4741.46</v>
      </c>
      <c r="F2494" s="8">
        <f>E2494/100*$I$2*Main!$AB$2</f>
        <v>2133.6570000000002</v>
      </c>
      <c r="G2494" s="12">
        <f>F2494*Main!$AB$4</f>
        <v>2133.6570000000002</v>
      </c>
      <c r="H2494" s="9"/>
    </row>
    <row r="2495" spans="1:9" s="5" customFormat="1">
      <c r="A2495" s="205">
        <v>9150545</v>
      </c>
      <c r="B2495" s="489" t="s">
        <v>4720</v>
      </c>
      <c r="C2495" s="7" t="s">
        <v>2057</v>
      </c>
      <c r="D2495" s="7">
        <v>1</v>
      </c>
      <c r="E2495" s="8">
        <v>4847.9800000000005</v>
      </c>
      <c r="F2495" s="8">
        <f>E2495/100*$I$2*Main!$AB$2</f>
        <v>2181.5910000000003</v>
      </c>
      <c r="G2495" s="12">
        <f>F2495*Main!$AB$4</f>
        <v>2181.5910000000003</v>
      </c>
      <c r="H2495" s="9"/>
    </row>
    <row r="2496" spans="1:9" s="5" customFormat="1">
      <c r="A2496" s="205">
        <v>9150554</v>
      </c>
      <c r="B2496" s="489" t="s">
        <v>4721</v>
      </c>
      <c r="C2496" s="7" t="s">
        <v>2057</v>
      </c>
      <c r="D2496" s="7">
        <v>1</v>
      </c>
      <c r="E2496" s="8">
        <v>7215.77</v>
      </c>
      <c r="F2496" s="8">
        <f>E2496/100*$I$2*Main!$AB$2</f>
        <v>3247.0965000000001</v>
      </c>
      <c r="G2496" s="12">
        <f>F2496*Main!$AB$4</f>
        <v>3247.0965000000001</v>
      </c>
      <c r="H2496" s="9"/>
    </row>
    <row r="2497" spans="1:8" s="5" customFormat="1">
      <c r="A2497" s="205">
        <v>9150555</v>
      </c>
      <c r="B2497" s="489" t="s">
        <v>4722</v>
      </c>
      <c r="C2497" s="7" t="s">
        <v>2057</v>
      </c>
      <c r="D2497" s="7">
        <v>1</v>
      </c>
      <c r="E2497" s="8">
        <v>7264.56</v>
      </c>
      <c r="F2497" s="8">
        <f>E2497/100*$I$2*Main!$AB$2</f>
        <v>3269.0520000000001</v>
      </c>
      <c r="G2497" s="12">
        <f>F2497*Main!$AB$4</f>
        <v>3269.0520000000001</v>
      </c>
      <c r="H2497" s="9"/>
    </row>
    <row r="2498" spans="1:8" s="5" customFormat="1">
      <c r="A2498" s="205">
        <v>9150556</v>
      </c>
      <c r="B2498" s="489" t="s">
        <v>4723</v>
      </c>
      <c r="C2498" s="7" t="s">
        <v>2057</v>
      </c>
      <c r="D2498" s="7">
        <v>1</v>
      </c>
      <c r="E2498" s="8">
        <v>7313.3600000000006</v>
      </c>
      <c r="F2498" s="8">
        <f>E2498/100*$I$2*Main!$AB$2</f>
        <v>3291.0120000000002</v>
      </c>
      <c r="G2498" s="12">
        <f>F2498*Main!$AB$4</f>
        <v>3291.0120000000002</v>
      </c>
      <c r="H2498" s="9"/>
    </row>
    <row r="2499" spans="1:8" s="5" customFormat="1">
      <c r="A2499" s="205">
        <v>9150557</v>
      </c>
      <c r="B2499" s="489" t="s">
        <v>4724</v>
      </c>
      <c r="C2499" s="7" t="s">
        <v>2057</v>
      </c>
      <c r="D2499" s="7">
        <v>1</v>
      </c>
      <c r="E2499" s="8">
        <v>7362.12</v>
      </c>
      <c r="F2499" s="8">
        <f>E2499/100*$I$2*Main!$AB$2</f>
        <v>3312.9540000000002</v>
      </c>
      <c r="G2499" s="12">
        <f>F2499*Main!$AB$4</f>
        <v>3312.9540000000002</v>
      </c>
      <c r="H2499" s="9"/>
    </row>
    <row r="2500" spans="1:8" s="5" customFormat="1">
      <c r="A2500" s="205">
        <v>9150558</v>
      </c>
      <c r="B2500" s="489" t="s">
        <v>4725</v>
      </c>
      <c r="C2500" s="7" t="s">
        <v>2057</v>
      </c>
      <c r="D2500" s="7">
        <v>1</v>
      </c>
      <c r="E2500" s="8">
        <v>7646.22</v>
      </c>
      <c r="F2500" s="8">
        <f>E2500/100*$I$2*Main!$AB$2</f>
        <v>3440.799</v>
      </c>
      <c r="G2500" s="12">
        <f>F2500*Main!$AB$4</f>
        <v>3440.799</v>
      </c>
      <c r="H2500" s="9"/>
    </row>
    <row r="2501" spans="1:8" s="5" customFormat="1">
      <c r="A2501" s="205">
        <v>9150546</v>
      </c>
      <c r="B2501" s="489" t="s">
        <v>4726</v>
      </c>
      <c r="C2501" s="7" t="s">
        <v>2057</v>
      </c>
      <c r="D2501" s="7">
        <v>1</v>
      </c>
      <c r="E2501" s="8">
        <v>8083.6500000000005</v>
      </c>
      <c r="F2501" s="8">
        <f>E2501/100*$I$2*Main!$AB$2</f>
        <v>3637.6424999999999</v>
      </c>
      <c r="G2501" s="12">
        <f>F2501*Main!$AB$4</f>
        <v>3637.6424999999999</v>
      </c>
      <c r="H2501" s="9"/>
    </row>
    <row r="2502" spans="1:8" s="5" customFormat="1">
      <c r="A2502" s="205">
        <v>9150547</v>
      </c>
      <c r="B2502" s="489" t="s">
        <v>4727</v>
      </c>
      <c r="C2502" s="7" t="s">
        <v>2057</v>
      </c>
      <c r="D2502" s="7">
        <v>1</v>
      </c>
      <c r="E2502" s="8">
        <v>8119.34</v>
      </c>
      <c r="F2502" s="8">
        <f>E2502/100*$I$2*Main!$AB$2</f>
        <v>3653.703</v>
      </c>
      <c r="G2502" s="12">
        <f>F2502*Main!$AB$4</f>
        <v>3653.703</v>
      </c>
      <c r="H2502" s="9"/>
    </row>
    <row r="2503" spans="1:8" s="5" customFormat="1">
      <c r="A2503" s="205">
        <v>9150548</v>
      </c>
      <c r="B2503" s="489" t="s">
        <v>4728</v>
      </c>
      <c r="C2503" s="7" t="s">
        <v>2057</v>
      </c>
      <c r="D2503" s="7">
        <v>1</v>
      </c>
      <c r="E2503" s="8">
        <v>8178.84</v>
      </c>
      <c r="F2503" s="8">
        <f>E2503/100*$I$2*Main!$AB$2</f>
        <v>3680.4779999999996</v>
      </c>
      <c r="G2503" s="12">
        <f>F2503*Main!$AB$4</f>
        <v>3680.4779999999996</v>
      </c>
      <c r="H2503" s="9"/>
    </row>
    <row r="2504" spans="1:8" s="5" customFormat="1">
      <c r="A2504" s="205">
        <v>9150549</v>
      </c>
      <c r="B2504" s="489" t="s">
        <v>4729</v>
      </c>
      <c r="C2504" s="7" t="s">
        <v>2057</v>
      </c>
      <c r="D2504" s="7">
        <v>1</v>
      </c>
      <c r="E2504" s="8">
        <v>8238.35</v>
      </c>
      <c r="F2504" s="8">
        <f>E2504/100*$I$2*Main!$AB$2</f>
        <v>3707.2574999999997</v>
      </c>
      <c r="G2504" s="12">
        <f>F2504*Main!$AB$4</f>
        <v>3707.2574999999997</v>
      </c>
      <c r="H2504" s="9"/>
    </row>
    <row r="2505" spans="1:8" s="5" customFormat="1">
      <c r="A2505" s="205">
        <v>9150550</v>
      </c>
      <c r="B2505" s="489" t="s">
        <v>4730</v>
      </c>
      <c r="C2505" s="7" t="s">
        <v>2057</v>
      </c>
      <c r="D2505" s="7">
        <v>1</v>
      </c>
      <c r="E2505" s="8">
        <v>8323.2199999999993</v>
      </c>
      <c r="F2505" s="8">
        <f>E2505/100*$I$2*Main!$AB$2</f>
        <v>3745.4489999999996</v>
      </c>
      <c r="G2505" s="12">
        <f>F2505*Main!$AB$4</f>
        <v>3745.4489999999996</v>
      </c>
      <c r="H2505" s="9"/>
    </row>
    <row r="2506" spans="1:8" s="5" customFormat="1">
      <c r="A2506" s="205">
        <v>9150551</v>
      </c>
      <c r="B2506" s="489" t="s">
        <v>4731</v>
      </c>
      <c r="C2506" s="7" t="s">
        <v>2057</v>
      </c>
      <c r="D2506" s="7">
        <v>1</v>
      </c>
      <c r="E2506" s="8">
        <v>8613.1200000000008</v>
      </c>
      <c r="F2506" s="8">
        <f>E2506/100*$I$2*Main!$AB$2</f>
        <v>3875.9040000000005</v>
      </c>
      <c r="G2506" s="12">
        <f>F2506*Main!$AB$4</f>
        <v>3875.9040000000005</v>
      </c>
      <c r="H2506" s="9"/>
    </row>
    <row r="2507" spans="1:8" s="5" customFormat="1">
      <c r="A2507" s="205">
        <v>9150552</v>
      </c>
      <c r="B2507" s="489" t="s">
        <v>4732</v>
      </c>
      <c r="C2507" s="7" t="s">
        <v>2057</v>
      </c>
      <c r="D2507" s="7">
        <v>1</v>
      </c>
      <c r="E2507" s="8">
        <v>8546</v>
      </c>
      <c r="F2507" s="8">
        <f>E2507/100*$I$2*Main!$AB$2</f>
        <v>3845.7</v>
      </c>
      <c r="G2507" s="12">
        <f>F2507*Main!$AB$4</f>
        <v>3845.7</v>
      </c>
      <c r="H2507" s="9"/>
    </row>
    <row r="2508" spans="1:8" s="5" customFormat="1">
      <c r="A2508" s="205">
        <v>9150553</v>
      </c>
      <c r="B2508" s="489" t="s">
        <v>4733</v>
      </c>
      <c r="C2508" s="7" t="s">
        <v>2057</v>
      </c>
      <c r="D2508" s="7">
        <v>1</v>
      </c>
      <c r="E2508" s="8">
        <v>8746.44</v>
      </c>
      <c r="F2508" s="8">
        <f>E2508/100*$I$2*Main!$AB$2</f>
        <v>3935.8980000000006</v>
      </c>
      <c r="G2508" s="12">
        <f>F2508*Main!$AB$4</f>
        <v>3935.8980000000006</v>
      </c>
      <c r="H2508" s="9"/>
    </row>
    <row r="2509" spans="1:8" s="5" customFormat="1">
      <c r="A2509" s="205">
        <v>9150568</v>
      </c>
      <c r="B2509" s="489" t="s">
        <v>4734</v>
      </c>
      <c r="C2509" s="7" t="s">
        <v>2057</v>
      </c>
      <c r="D2509" s="7">
        <v>1</v>
      </c>
      <c r="E2509" s="8">
        <v>4585.67</v>
      </c>
      <c r="F2509" s="8">
        <f>E2509/100*$I$2*Main!$AB$2</f>
        <v>2063.5515</v>
      </c>
      <c r="G2509" s="12">
        <f>F2509*Main!$AB$4</f>
        <v>2063.5515</v>
      </c>
      <c r="H2509" s="9"/>
    </row>
    <row r="2510" spans="1:8" s="5" customFormat="1">
      <c r="A2510" s="205">
        <v>9150569</v>
      </c>
      <c r="B2510" s="489" t="s">
        <v>4735</v>
      </c>
      <c r="C2510" s="7" t="s">
        <v>2057</v>
      </c>
      <c r="D2510" s="7">
        <v>1</v>
      </c>
      <c r="E2510" s="8">
        <v>4617.63</v>
      </c>
      <c r="F2510" s="8">
        <f>E2510/100*$I$2*Main!$AB$2</f>
        <v>2077.9335000000001</v>
      </c>
      <c r="G2510" s="12">
        <f>F2510*Main!$AB$4</f>
        <v>2077.9335000000001</v>
      </c>
      <c r="H2510" s="9"/>
    </row>
    <row r="2511" spans="1:8" s="5" customFormat="1">
      <c r="A2511" s="205">
        <v>9150570</v>
      </c>
      <c r="B2511" s="489" t="s">
        <v>4736</v>
      </c>
      <c r="C2511" s="7" t="s">
        <v>2057</v>
      </c>
      <c r="D2511" s="7">
        <v>1</v>
      </c>
      <c r="E2511" s="8">
        <v>4670.88</v>
      </c>
      <c r="F2511" s="8">
        <f>E2511/100*$I$2*Main!$AB$2</f>
        <v>2101.8960000000002</v>
      </c>
      <c r="G2511" s="12">
        <f>F2511*Main!$AB$4</f>
        <v>2101.8960000000002</v>
      </c>
      <c r="H2511" s="9"/>
    </row>
    <row r="2512" spans="1:8" s="5" customFormat="1">
      <c r="A2512" s="205">
        <v>9150571</v>
      </c>
      <c r="B2512" s="489" t="s">
        <v>4737</v>
      </c>
      <c r="C2512" s="7" t="s">
        <v>2057</v>
      </c>
      <c r="D2512" s="7">
        <v>1</v>
      </c>
      <c r="E2512" s="8">
        <v>4724.1500000000005</v>
      </c>
      <c r="F2512" s="8">
        <f>E2512/100*$I$2*Main!$AB$2</f>
        <v>2125.8675000000003</v>
      </c>
      <c r="G2512" s="12">
        <f>F2512*Main!$AB$4</f>
        <v>2125.8675000000003</v>
      </c>
      <c r="H2512" s="9"/>
    </row>
    <row r="2513" spans="1:9" s="5" customFormat="1">
      <c r="A2513" s="205">
        <v>9150572</v>
      </c>
      <c r="B2513" s="489" t="s">
        <v>4738</v>
      </c>
      <c r="C2513" s="7" t="s">
        <v>2057</v>
      </c>
      <c r="D2513" s="7">
        <v>1</v>
      </c>
      <c r="E2513" s="8">
        <v>4777.43</v>
      </c>
      <c r="F2513" s="8">
        <f>E2513/100*$I$2*Main!$AB$2</f>
        <v>2149.8434999999999</v>
      </c>
      <c r="G2513" s="12">
        <f>F2513*Main!$AB$4</f>
        <v>2149.8434999999999</v>
      </c>
      <c r="H2513" s="9"/>
    </row>
    <row r="2514" spans="1:9" s="5" customFormat="1">
      <c r="A2514" s="205">
        <v>9150573</v>
      </c>
      <c r="B2514" s="489" t="s">
        <v>4739</v>
      </c>
      <c r="C2514" s="7" t="s">
        <v>2057</v>
      </c>
      <c r="D2514" s="7">
        <v>1</v>
      </c>
      <c r="E2514" s="8">
        <v>4830.6900000000005</v>
      </c>
      <c r="F2514" s="8">
        <f>E2514/100*$I$2*Main!$AB$2</f>
        <v>2173.8105</v>
      </c>
      <c r="G2514" s="12">
        <f>F2514*Main!$AB$4</f>
        <v>2173.8105</v>
      </c>
      <c r="H2514" s="9"/>
    </row>
    <row r="2515" spans="1:9" s="5" customFormat="1">
      <c r="A2515" s="205">
        <v>9150574</v>
      </c>
      <c r="B2515" s="489" t="s">
        <v>4740</v>
      </c>
      <c r="C2515" s="7" t="s">
        <v>2057</v>
      </c>
      <c r="D2515" s="7">
        <v>1</v>
      </c>
      <c r="E2515" s="8">
        <v>4883.9399999999996</v>
      </c>
      <c r="F2515" s="8">
        <f>E2515/100*$I$2*Main!$AB$2</f>
        <v>2197.7729999999997</v>
      </c>
      <c r="G2515" s="12">
        <f>F2515*Main!$AB$4</f>
        <v>2197.7729999999997</v>
      </c>
      <c r="H2515" s="9"/>
    </row>
    <row r="2516" spans="1:9" s="5" customFormat="1">
      <c r="A2516" s="205">
        <v>9150575</v>
      </c>
      <c r="B2516" s="489" t="s">
        <v>4741</v>
      </c>
      <c r="C2516" s="7" t="s">
        <v>2057</v>
      </c>
      <c r="D2516" s="7">
        <v>1</v>
      </c>
      <c r="E2516" s="8">
        <v>4990.4800000000005</v>
      </c>
      <c r="F2516" s="8">
        <f>E2516/100*$I$2*Main!$AB$2</f>
        <v>2245.7159999999999</v>
      </c>
      <c r="G2516" s="12">
        <f>F2516*Main!$AB$4</f>
        <v>2245.7159999999999</v>
      </c>
      <c r="H2516" s="9"/>
    </row>
    <row r="2517" spans="1:9" s="5" customFormat="1">
      <c r="A2517" s="205">
        <v>9150657</v>
      </c>
      <c r="B2517" s="489" t="s">
        <v>4742</v>
      </c>
      <c r="C2517" s="7" t="s">
        <v>2057</v>
      </c>
      <c r="D2517" s="7">
        <v>1</v>
      </c>
      <c r="E2517" s="8">
        <v>8011.25</v>
      </c>
      <c r="F2517" s="8">
        <f>E2517/100*$I$2*Main!$AB$2</f>
        <v>3605.0625</v>
      </c>
      <c r="G2517" s="12">
        <f>F2517*Main!$AB$4</f>
        <v>3605.0625</v>
      </c>
      <c r="H2517" s="9"/>
    </row>
    <row r="2518" spans="1:9" s="5" customFormat="1">
      <c r="A2518" s="205">
        <v>9150658</v>
      </c>
      <c r="B2518" s="489" t="s">
        <v>4743</v>
      </c>
      <c r="C2518" s="7" t="s">
        <v>2057</v>
      </c>
      <c r="D2518" s="7">
        <v>1</v>
      </c>
      <c r="E2518" s="8">
        <v>8066.5</v>
      </c>
      <c r="F2518" s="8">
        <f>E2518/100*$I$2*Main!$AB$2</f>
        <v>3629.9250000000002</v>
      </c>
      <c r="G2518" s="12">
        <f>F2518*Main!$AB$4</f>
        <v>3629.9250000000002</v>
      </c>
      <c r="H2518" s="9"/>
    </row>
    <row r="2519" spans="1:9" s="5" customFormat="1">
      <c r="A2519" s="205">
        <v>9150659</v>
      </c>
      <c r="B2519" s="489" t="s">
        <v>4744</v>
      </c>
      <c r="C2519" s="7" t="s">
        <v>2057</v>
      </c>
      <c r="D2519" s="7">
        <v>1</v>
      </c>
      <c r="E2519" s="8">
        <v>8121.72</v>
      </c>
      <c r="F2519" s="8">
        <f>E2519/100*$I$2*Main!$AB$2</f>
        <v>3654.7740000000003</v>
      </c>
      <c r="G2519" s="12">
        <f>F2519*Main!$AB$4</f>
        <v>3654.7740000000003</v>
      </c>
      <c r="H2519" s="9"/>
    </row>
    <row r="2520" spans="1:9" s="5" customFormat="1">
      <c r="A2520" s="205">
        <v>9150660</v>
      </c>
      <c r="B2520" s="489" t="s">
        <v>4745</v>
      </c>
      <c r="C2520" s="7" t="s">
        <v>2057</v>
      </c>
      <c r="D2520" s="7">
        <v>1</v>
      </c>
      <c r="E2520" s="8">
        <v>8176.97</v>
      </c>
      <c r="F2520" s="8">
        <f>E2520/100*$I$2*Main!$AB$2</f>
        <v>3679.6365000000001</v>
      </c>
      <c r="G2520" s="12">
        <f>F2520*Main!$AB$4</f>
        <v>3679.6365000000001</v>
      </c>
      <c r="H2520" s="9"/>
    </row>
    <row r="2521" spans="1:9" s="203" customFormat="1">
      <c r="A2521" s="205">
        <v>9150661</v>
      </c>
      <c r="B2521" s="489" t="s">
        <v>4746</v>
      </c>
      <c r="C2521" s="7" t="s">
        <v>2057</v>
      </c>
      <c r="D2521" s="7">
        <v>1</v>
      </c>
      <c r="E2521" s="8">
        <v>8287.44</v>
      </c>
      <c r="F2521" s="200">
        <f>E2521/100*$I$2*Main!$AB$2</f>
        <v>3729.3480000000004</v>
      </c>
      <c r="G2521" s="201">
        <f>F2521*Main!$AB$4</f>
        <v>3729.3480000000004</v>
      </c>
      <c r="H2521" s="202"/>
      <c r="I2521" s="5"/>
    </row>
    <row r="2522" spans="1:9" s="5" customFormat="1">
      <c r="A2522" s="205">
        <v>9150576</v>
      </c>
      <c r="B2522" s="489" t="s">
        <v>4747</v>
      </c>
      <c r="C2522" s="7" t="s">
        <v>2057</v>
      </c>
      <c r="D2522" s="7">
        <v>1</v>
      </c>
      <c r="E2522" s="8">
        <v>9997.02</v>
      </c>
      <c r="F2522" s="8">
        <f>E2522/100*$I$2*Main!$AB$2</f>
        <v>4498.6590000000006</v>
      </c>
      <c r="G2522" s="12">
        <f>F2522*Main!$AB$4</f>
        <v>4498.6590000000006</v>
      </c>
      <c r="H2522" s="9"/>
    </row>
    <row r="2523" spans="1:9" s="5" customFormat="1">
      <c r="A2523" s="205">
        <v>9150577</v>
      </c>
      <c r="B2523" s="489" t="s">
        <v>4748</v>
      </c>
      <c r="C2523" s="7" t="s">
        <v>2057</v>
      </c>
      <c r="D2523" s="7">
        <v>1</v>
      </c>
      <c r="E2523" s="8">
        <v>10038.68</v>
      </c>
      <c r="F2523" s="8">
        <f>E2523/100*$I$2*Main!$AB$2</f>
        <v>4517.4059999999999</v>
      </c>
      <c r="G2523" s="12">
        <f>F2523*Main!$AB$4</f>
        <v>4517.4059999999999</v>
      </c>
      <c r="H2523" s="9"/>
    </row>
    <row r="2524" spans="1:9" s="5" customFormat="1">
      <c r="A2524" s="205">
        <v>9150578</v>
      </c>
      <c r="B2524" s="489" t="s">
        <v>4749</v>
      </c>
      <c r="C2524" s="7" t="s">
        <v>2057</v>
      </c>
      <c r="D2524" s="7">
        <v>1</v>
      </c>
      <c r="E2524" s="8">
        <v>10108.1</v>
      </c>
      <c r="F2524" s="8">
        <f>E2524/100*$I$2*Main!$AB$2</f>
        <v>4548.6450000000004</v>
      </c>
      <c r="G2524" s="12">
        <f>F2524*Main!$AB$4</f>
        <v>4548.6450000000004</v>
      </c>
      <c r="H2524" s="9"/>
    </row>
    <row r="2525" spans="1:9" s="5" customFormat="1">
      <c r="A2525" s="205">
        <v>9150579</v>
      </c>
      <c r="B2525" s="489" t="s">
        <v>4750</v>
      </c>
      <c r="C2525" s="7" t="s">
        <v>2057</v>
      </c>
      <c r="D2525" s="7">
        <v>1</v>
      </c>
      <c r="E2525" s="8">
        <v>10342.02</v>
      </c>
      <c r="F2525" s="8">
        <f>E2525/100*$I$2*Main!$AB$2</f>
        <v>4653.9090000000006</v>
      </c>
      <c r="G2525" s="12">
        <f>F2525*Main!$AB$4</f>
        <v>4653.9090000000006</v>
      </c>
      <c r="H2525" s="9"/>
    </row>
    <row r="2526" spans="1:9" s="5" customFormat="1">
      <c r="A2526" s="205">
        <v>9150580</v>
      </c>
      <c r="B2526" s="489" t="s">
        <v>4751</v>
      </c>
      <c r="C2526" s="7" t="s">
        <v>2057</v>
      </c>
      <c r="D2526" s="7">
        <v>1</v>
      </c>
      <c r="E2526" s="8">
        <v>10280.200000000001</v>
      </c>
      <c r="F2526" s="8">
        <f>E2526/100*$I$2*Main!$AB$2</f>
        <v>4626.09</v>
      </c>
      <c r="G2526" s="12">
        <f>F2526*Main!$AB$4</f>
        <v>4626.09</v>
      </c>
      <c r="H2526" s="9"/>
    </row>
    <row r="2527" spans="1:9" s="5" customFormat="1">
      <c r="A2527" s="205">
        <v>9150581</v>
      </c>
      <c r="B2527" s="489" t="s">
        <v>4752</v>
      </c>
      <c r="C2527" s="7" t="s">
        <v>2057</v>
      </c>
      <c r="D2527" s="7">
        <v>1</v>
      </c>
      <c r="E2527" s="8">
        <v>10383.52</v>
      </c>
      <c r="F2527" s="8">
        <f>E2527/100*$I$2*Main!$AB$2</f>
        <v>4672.5839999999998</v>
      </c>
      <c r="G2527" s="12">
        <f>F2527*Main!$AB$4</f>
        <v>4672.5839999999998</v>
      </c>
      <c r="H2527" s="9"/>
    </row>
    <row r="2528" spans="1:9" s="5" customFormat="1">
      <c r="A2528" s="205">
        <v>9150582</v>
      </c>
      <c r="B2528" s="489" t="s">
        <v>4753</v>
      </c>
      <c r="C2528" s="7" t="s">
        <v>2057</v>
      </c>
      <c r="D2528" s="7">
        <v>1</v>
      </c>
      <c r="E2528" s="8">
        <v>10521.4</v>
      </c>
      <c r="F2528" s="8">
        <f>E2528/100*$I$2*Main!$AB$2</f>
        <v>4734.63</v>
      </c>
      <c r="G2528" s="12">
        <f>F2528*Main!$AB$4</f>
        <v>4734.63</v>
      </c>
      <c r="H2528" s="9"/>
    </row>
    <row r="2529" spans="1:9" s="203" customFormat="1">
      <c r="A2529" s="205">
        <v>9150583</v>
      </c>
      <c r="B2529" s="489" t="s">
        <v>4754</v>
      </c>
      <c r="C2529" s="7" t="s">
        <v>2057</v>
      </c>
      <c r="D2529" s="7">
        <v>1</v>
      </c>
      <c r="E2529" s="8">
        <v>11112.050000000001</v>
      </c>
      <c r="F2529" s="200">
        <f>E2529/100*$I$2*Main!$AB$2</f>
        <v>5000.4225000000006</v>
      </c>
      <c r="G2529" s="201">
        <f>F2529*Main!$AB$4</f>
        <v>5000.4225000000006</v>
      </c>
      <c r="H2529" s="202"/>
      <c r="I2529" s="5"/>
    </row>
    <row r="2530" spans="1:9" s="5" customFormat="1">
      <c r="A2530" s="205">
        <v>9150662</v>
      </c>
      <c r="B2530" s="489" t="s">
        <v>4755</v>
      </c>
      <c r="C2530" s="7" t="s">
        <v>2057</v>
      </c>
      <c r="D2530" s="7">
        <v>1</v>
      </c>
      <c r="E2530" s="8">
        <v>5120.99</v>
      </c>
      <c r="F2530" s="8">
        <f>E2530/100*$I$2*Main!$AB$2</f>
        <v>2304.4454999999998</v>
      </c>
      <c r="G2530" s="12">
        <f>F2530*Main!$AB$4</f>
        <v>2304.4454999999998</v>
      </c>
      <c r="H2530" s="9"/>
    </row>
    <row r="2531" spans="1:9" s="5" customFormat="1">
      <c r="A2531" s="205">
        <v>9150663</v>
      </c>
      <c r="B2531" s="489" t="s">
        <v>4756</v>
      </c>
      <c r="C2531" s="7" t="s">
        <v>2057</v>
      </c>
      <c r="D2531" s="7">
        <v>1</v>
      </c>
      <c r="E2531" s="8">
        <v>5155.08</v>
      </c>
      <c r="F2531" s="8">
        <f>E2531/100*$I$2*Main!$AB$2</f>
        <v>2319.7860000000001</v>
      </c>
      <c r="G2531" s="12">
        <f>F2531*Main!$AB$4</f>
        <v>2319.7860000000001</v>
      </c>
      <c r="H2531" s="9"/>
    </row>
    <row r="2532" spans="1:9" s="5" customFormat="1">
      <c r="A2532" s="205">
        <v>9150664</v>
      </c>
      <c r="B2532" s="489" t="s">
        <v>4757</v>
      </c>
      <c r="C2532" s="7" t="s">
        <v>2057</v>
      </c>
      <c r="D2532" s="7">
        <v>1</v>
      </c>
      <c r="E2532" s="8">
        <v>5211.9400000000005</v>
      </c>
      <c r="F2532" s="8">
        <f>E2532/100*$I$2*Main!$AB$2</f>
        <v>2345.373</v>
      </c>
      <c r="G2532" s="12">
        <f>F2532*Main!$AB$4</f>
        <v>2345.373</v>
      </c>
      <c r="H2532" s="9"/>
    </row>
    <row r="2533" spans="1:9" s="5" customFormat="1">
      <c r="A2533" s="205">
        <v>9150665</v>
      </c>
      <c r="B2533" s="489" t="s">
        <v>4758</v>
      </c>
      <c r="C2533" s="7" t="s">
        <v>2057</v>
      </c>
      <c r="D2533" s="7">
        <v>1</v>
      </c>
      <c r="E2533" s="8">
        <v>5268.74</v>
      </c>
      <c r="F2533" s="8">
        <f>E2533/100*$I$2*Main!$AB$2</f>
        <v>2370.933</v>
      </c>
      <c r="G2533" s="12">
        <f>F2533*Main!$AB$4</f>
        <v>2370.933</v>
      </c>
      <c r="H2533" s="9"/>
    </row>
    <row r="2534" spans="1:9" s="203" customFormat="1">
      <c r="A2534" s="205">
        <v>9150666</v>
      </c>
      <c r="B2534" s="489" t="s">
        <v>4759</v>
      </c>
      <c r="C2534" s="7" t="s">
        <v>2057</v>
      </c>
      <c r="D2534" s="7">
        <v>1</v>
      </c>
      <c r="E2534" s="8">
        <v>5325.59</v>
      </c>
      <c r="F2534" s="200">
        <f>E2534/100*$I$2*Main!$AB$2</f>
        <v>2396.5155</v>
      </c>
      <c r="G2534" s="201">
        <f>F2534*Main!$AB$4</f>
        <v>2396.5155</v>
      </c>
      <c r="H2534" s="202"/>
      <c r="I2534" s="5"/>
    </row>
    <row r="2535" spans="1:9" s="203" customFormat="1">
      <c r="A2535" s="205">
        <v>9150667</v>
      </c>
      <c r="B2535" s="489" t="s">
        <v>4760</v>
      </c>
      <c r="C2535" s="7" t="s">
        <v>2057</v>
      </c>
      <c r="D2535" s="7">
        <v>1</v>
      </c>
      <c r="E2535" s="8">
        <v>5382.39</v>
      </c>
      <c r="F2535" s="200">
        <f>E2535/100*$I$2*Main!$AB$2</f>
        <v>2422.0754999999999</v>
      </c>
      <c r="G2535" s="201">
        <f>F2535*Main!$AB$4</f>
        <v>2422.0754999999999</v>
      </c>
      <c r="H2535" s="202"/>
      <c r="I2535" s="5"/>
    </row>
    <row r="2536" spans="1:9" s="203" customFormat="1">
      <c r="A2536" s="205">
        <v>9150668</v>
      </c>
      <c r="B2536" s="489" t="s">
        <v>4761</v>
      </c>
      <c r="C2536" s="7" t="s">
        <v>2057</v>
      </c>
      <c r="D2536" s="7">
        <v>1</v>
      </c>
      <c r="E2536" s="8">
        <v>5439.24</v>
      </c>
      <c r="F2536" s="200">
        <f>E2536/100*$I$2*Main!$AB$2</f>
        <v>2447.6579999999999</v>
      </c>
      <c r="G2536" s="201">
        <f>F2536*Main!$AB$4</f>
        <v>2447.6579999999999</v>
      </c>
      <c r="H2536" s="202"/>
      <c r="I2536" s="5"/>
    </row>
    <row r="2537" spans="1:9" s="203" customFormat="1">
      <c r="A2537" s="205">
        <v>9150669</v>
      </c>
      <c r="B2537" s="489" t="s">
        <v>4762</v>
      </c>
      <c r="C2537" s="7" t="s">
        <v>2057</v>
      </c>
      <c r="D2537" s="7">
        <v>1</v>
      </c>
      <c r="E2537" s="8">
        <v>5552.88</v>
      </c>
      <c r="F2537" s="200">
        <f>E2537/100*$I$2*Main!$AB$2</f>
        <v>2498.7960000000003</v>
      </c>
      <c r="G2537" s="201">
        <f>F2537*Main!$AB$4</f>
        <v>2498.7960000000003</v>
      </c>
      <c r="H2537" s="202"/>
      <c r="I2537" s="5"/>
    </row>
    <row r="2538" spans="1:9" s="203" customFormat="1">
      <c r="A2538" s="205">
        <v>9150670</v>
      </c>
      <c r="B2538" s="489" t="s">
        <v>4763</v>
      </c>
      <c r="C2538" s="7" t="s">
        <v>2057</v>
      </c>
      <c r="D2538" s="7">
        <v>1</v>
      </c>
      <c r="E2538" s="8">
        <v>4977.5700000000006</v>
      </c>
      <c r="F2538" s="200">
        <f>E2538/100*$I$2*Main!$AB$2</f>
        <v>2239.9065000000005</v>
      </c>
      <c r="G2538" s="201">
        <f>F2538*Main!$AB$4</f>
        <v>2239.9065000000005</v>
      </c>
      <c r="H2538" s="202"/>
      <c r="I2538" s="5"/>
    </row>
    <row r="2539" spans="1:9" s="203" customFormat="1">
      <c r="A2539" s="205">
        <v>9150671</v>
      </c>
      <c r="B2539" s="489" t="s">
        <v>4764</v>
      </c>
      <c r="C2539" s="7" t="s">
        <v>2057</v>
      </c>
      <c r="D2539" s="7">
        <v>1</v>
      </c>
      <c r="E2539" s="8">
        <v>5009.55</v>
      </c>
      <c r="F2539" s="200">
        <f>E2539/100*$I$2*Main!$AB$2</f>
        <v>2254.2975000000001</v>
      </c>
      <c r="G2539" s="201">
        <f>F2539*Main!$AB$4</f>
        <v>2254.2975000000001</v>
      </c>
      <c r="H2539" s="202"/>
      <c r="I2539" s="5"/>
    </row>
    <row r="2540" spans="1:9" s="203" customFormat="1">
      <c r="A2540" s="205">
        <v>9150672</v>
      </c>
      <c r="B2540" s="489" t="s">
        <v>4765</v>
      </c>
      <c r="C2540" s="7" t="s">
        <v>2057</v>
      </c>
      <c r="D2540" s="7">
        <v>1</v>
      </c>
      <c r="E2540" s="8">
        <v>5062.84</v>
      </c>
      <c r="F2540" s="200">
        <f>E2540/100*$I$2*Main!$AB$2</f>
        <v>2278.2779999999998</v>
      </c>
      <c r="G2540" s="201">
        <f>F2540*Main!$AB$4</f>
        <v>2278.2779999999998</v>
      </c>
      <c r="H2540" s="202"/>
      <c r="I2540" s="5"/>
    </row>
    <row r="2541" spans="1:9" s="203" customFormat="1">
      <c r="A2541" s="205">
        <v>9150673</v>
      </c>
      <c r="B2541" s="489" t="s">
        <v>4766</v>
      </c>
      <c r="C2541" s="7" t="s">
        <v>2057</v>
      </c>
      <c r="D2541" s="7">
        <v>1</v>
      </c>
      <c r="E2541" s="8">
        <v>5116.1000000000004</v>
      </c>
      <c r="F2541" s="200">
        <f>E2541/100*$I$2*Main!$AB$2</f>
        <v>2302.2449999999999</v>
      </c>
      <c r="G2541" s="201">
        <f>F2541*Main!$AB$4</f>
        <v>2302.2449999999999</v>
      </c>
      <c r="H2541" s="202"/>
      <c r="I2541" s="5"/>
    </row>
    <row r="2542" spans="1:9" s="203" customFormat="1">
      <c r="A2542" s="205">
        <v>9150674</v>
      </c>
      <c r="B2542" s="489" t="s">
        <v>4767</v>
      </c>
      <c r="C2542" s="7" t="s">
        <v>2057</v>
      </c>
      <c r="D2542" s="7">
        <v>1</v>
      </c>
      <c r="E2542" s="8">
        <v>5169.3599999999997</v>
      </c>
      <c r="F2542" s="200">
        <f>E2542/100*$I$2*Main!$AB$2</f>
        <v>2326.212</v>
      </c>
      <c r="G2542" s="201">
        <f>F2542*Main!$AB$4</f>
        <v>2326.212</v>
      </c>
      <c r="H2542" s="202"/>
      <c r="I2542" s="5"/>
    </row>
    <row r="2543" spans="1:9" s="203" customFormat="1">
      <c r="A2543" s="205">
        <v>9150675</v>
      </c>
      <c r="B2543" s="489" t="s">
        <v>4768</v>
      </c>
      <c r="C2543" s="7" t="s">
        <v>2057</v>
      </c>
      <c r="D2543" s="7">
        <v>1</v>
      </c>
      <c r="E2543" s="8">
        <v>5222.6400000000003</v>
      </c>
      <c r="F2543" s="200">
        <f>E2543/100*$I$2*Main!$AB$2</f>
        <v>2350.1880000000001</v>
      </c>
      <c r="G2543" s="201">
        <f>F2543*Main!$AB$4</f>
        <v>2350.1880000000001</v>
      </c>
      <c r="H2543" s="202"/>
      <c r="I2543" s="5"/>
    </row>
    <row r="2544" spans="1:9" s="203" customFormat="1">
      <c r="A2544" s="205">
        <v>9150676</v>
      </c>
      <c r="B2544" s="489" t="s">
        <v>4769</v>
      </c>
      <c r="C2544" s="7" t="s">
        <v>2057</v>
      </c>
      <c r="D2544" s="7">
        <v>1</v>
      </c>
      <c r="E2544" s="8">
        <v>5275.9000000000005</v>
      </c>
      <c r="F2544" s="200">
        <f>E2544/100*$I$2*Main!$AB$2</f>
        <v>2374.1550000000002</v>
      </c>
      <c r="G2544" s="201">
        <f>F2544*Main!$AB$4</f>
        <v>2374.1550000000002</v>
      </c>
      <c r="H2544" s="202"/>
      <c r="I2544" s="5"/>
    </row>
    <row r="2545" spans="1:9" s="203" customFormat="1">
      <c r="A2545" s="205">
        <v>9150677</v>
      </c>
      <c r="B2545" s="489" t="s">
        <v>4770</v>
      </c>
      <c r="C2545" s="7" t="s">
        <v>2057</v>
      </c>
      <c r="D2545" s="7">
        <v>1</v>
      </c>
      <c r="E2545" s="8">
        <v>5382.41</v>
      </c>
      <c r="F2545" s="200">
        <f>E2545/100*$I$2*Main!$AB$2</f>
        <v>2422.0844999999999</v>
      </c>
      <c r="G2545" s="201">
        <f>F2545*Main!$AB$4</f>
        <v>2422.0844999999999</v>
      </c>
      <c r="H2545" s="202"/>
      <c r="I2545" s="5"/>
    </row>
    <row r="2546" spans="1:9" s="203" customFormat="1">
      <c r="A2546" s="205">
        <v>9150529</v>
      </c>
      <c r="B2546" s="489" t="s">
        <v>4771</v>
      </c>
      <c r="C2546" s="7" t="s">
        <v>2057</v>
      </c>
      <c r="D2546" s="7">
        <v>1</v>
      </c>
      <c r="E2546" s="8">
        <v>3782.94</v>
      </c>
      <c r="F2546" s="200">
        <f>E2546/100*$I$2*Main!$AB$2</f>
        <v>1702.3230000000001</v>
      </c>
      <c r="G2546" s="201">
        <f>F2546*Main!$AB$4</f>
        <v>1702.3230000000001</v>
      </c>
      <c r="H2546" s="202"/>
      <c r="I2546" s="5"/>
    </row>
    <row r="2547" spans="1:9" s="5" customFormat="1">
      <c r="A2547" s="205">
        <v>9150530</v>
      </c>
      <c r="B2547" s="489" t="s">
        <v>4772</v>
      </c>
      <c r="C2547" s="7" t="s">
        <v>2057</v>
      </c>
      <c r="D2547" s="7">
        <v>1</v>
      </c>
      <c r="E2547" s="8">
        <v>3801.54</v>
      </c>
      <c r="F2547" s="8">
        <f>E2547/100*$I$2*Main!$AB$2</f>
        <v>1710.693</v>
      </c>
      <c r="G2547" s="12">
        <f>F2547*Main!$AB$4</f>
        <v>1710.693</v>
      </c>
      <c r="H2547" s="9"/>
    </row>
    <row r="2548" spans="1:9" s="5" customFormat="1">
      <c r="A2548" s="205">
        <v>9150531</v>
      </c>
      <c r="B2548" s="489" t="s">
        <v>4773</v>
      </c>
      <c r="C2548" s="7" t="s">
        <v>2057</v>
      </c>
      <c r="D2548" s="7">
        <v>1</v>
      </c>
      <c r="E2548" s="8">
        <v>3832.5400000000004</v>
      </c>
      <c r="F2548" s="8">
        <f>E2548/100*$I$2*Main!$AB$2</f>
        <v>1724.643</v>
      </c>
      <c r="G2548" s="12">
        <f>F2548*Main!$AB$4</f>
        <v>1724.643</v>
      </c>
      <c r="H2548" s="9"/>
    </row>
    <row r="2549" spans="1:9" s="5" customFormat="1">
      <c r="A2549" s="205">
        <v>9150532</v>
      </c>
      <c r="B2549" s="489" t="s">
        <v>4774</v>
      </c>
      <c r="C2549" s="7" t="s">
        <v>2057</v>
      </c>
      <c r="D2549" s="7">
        <v>1</v>
      </c>
      <c r="E2549" s="8">
        <v>3863.5400000000004</v>
      </c>
      <c r="F2549" s="8">
        <f>E2549/100*$I$2*Main!$AB$2</f>
        <v>1738.5930000000003</v>
      </c>
      <c r="G2549" s="12">
        <f>F2549*Main!$AB$4</f>
        <v>1738.5930000000003</v>
      </c>
      <c r="H2549" s="9"/>
    </row>
    <row r="2550" spans="1:9" s="5" customFormat="1">
      <c r="A2550" s="205">
        <v>9150533</v>
      </c>
      <c r="B2550" s="489" t="s">
        <v>4775</v>
      </c>
      <c r="C2550" s="7" t="s">
        <v>2057</v>
      </c>
      <c r="D2550" s="7">
        <v>1</v>
      </c>
      <c r="E2550" s="8">
        <v>3894.53</v>
      </c>
      <c r="F2550" s="8">
        <f>E2550/100*$I$2*Main!$AB$2</f>
        <v>1752.5385000000001</v>
      </c>
      <c r="G2550" s="12">
        <f>F2550*Main!$AB$4</f>
        <v>1752.5385000000001</v>
      </c>
      <c r="H2550" s="9"/>
    </row>
    <row r="2551" spans="1:9" s="5" customFormat="1">
      <c r="A2551" s="205">
        <v>9150534</v>
      </c>
      <c r="B2551" s="489" t="s">
        <v>4776</v>
      </c>
      <c r="C2551" s="7" t="s">
        <v>2057</v>
      </c>
      <c r="D2551" s="7">
        <v>1</v>
      </c>
      <c r="E2551" s="8">
        <v>3925.53</v>
      </c>
      <c r="F2551" s="8">
        <f>E2551/100*$I$2*Main!$AB$2</f>
        <v>1766.4885000000002</v>
      </c>
      <c r="G2551" s="12">
        <f>F2551*Main!$AB$4</f>
        <v>1766.4885000000002</v>
      </c>
      <c r="H2551" s="9"/>
    </row>
    <row r="2552" spans="1:9" s="5" customFormat="1">
      <c r="A2552" s="205">
        <v>9150535</v>
      </c>
      <c r="B2552" s="489" t="s">
        <v>4777</v>
      </c>
      <c r="C2552" s="7" t="s">
        <v>2057</v>
      </c>
      <c r="D2552" s="7">
        <v>1</v>
      </c>
      <c r="E2552" s="8">
        <v>3956.52</v>
      </c>
      <c r="F2552" s="8">
        <f>E2552/100*$I$2*Main!$AB$2</f>
        <v>1780.434</v>
      </c>
      <c r="G2552" s="12">
        <f>F2552*Main!$AB$4</f>
        <v>1780.434</v>
      </c>
      <c r="H2552" s="9"/>
    </row>
    <row r="2553" spans="1:9" s="5" customFormat="1">
      <c r="A2553" s="205">
        <v>9150536</v>
      </c>
      <c r="B2553" s="489" t="s">
        <v>4778</v>
      </c>
      <c r="C2553" s="7" t="s">
        <v>2057</v>
      </c>
      <c r="D2553" s="7">
        <v>1</v>
      </c>
      <c r="E2553" s="8">
        <v>4018.5200000000004</v>
      </c>
      <c r="F2553" s="8">
        <f>E2553/100*$I$2*Main!$AB$2</f>
        <v>1808.3340000000001</v>
      </c>
      <c r="G2553" s="12">
        <f>F2553*Main!$AB$4</f>
        <v>1808.3340000000001</v>
      </c>
      <c r="H2553" s="9"/>
    </row>
    <row r="2554" spans="1:9" s="5" customFormat="1">
      <c r="A2554" s="205">
        <v>9150559</v>
      </c>
      <c r="B2554" s="489" t="s">
        <v>4779</v>
      </c>
      <c r="C2554" s="7" t="s">
        <v>2057</v>
      </c>
      <c r="D2554" s="7">
        <v>1</v>
      </c>
      <c r="E2554" s="8">
        <v>4959.76</v>
      </c>
      <c r="F2554" s="8">
        <f>E2554/100*$I$2*Main!$AB$2</f>
        <v>2231.8919999999998</v>
      </c>
      <c r="G2554" s="12">
        <f>F2554*Main!$AB$4</f>
        <v>2231.8919999999998</v>
      </c>
      <c r="H2554" s="9"/>
    </row>
    <row r="2555" spans="1:9" s="5" customFormat="1">
      <c r="A2555" s="205">
        <v>9150560</v>
      </c>
      <c r="B2555" s="489" t="s">
        <v>4780</v>
      </c>
      <c r="C2555" s="7" t="s">
        <v>2057</v>
      </c>
      <c r="D2555" s="7">
        <v>1</v>
      </c>
      <c r="E2555" s="8">
        <v>4991.74</v>
      </c>
      <c r="F2555" s="8">
        <f>E2555/100*$I$2*Main!$AB$2</f>
        <v>2246.2829999999999</v>
      </c>
      <c r="G2555" s="12">
        <f>F2555*Main!$AB$4</f>
        <v>2246.2829999999999</v>
      </c>
      <c r="H2555" s="9"/>
    </row>
    <row r="2556" spans="1:9" s="5" customFormat="1">
      <c r="A2556" s="205">
        <v>9150562</v>
      </c>
      <c r="B2556" s="489" t="s">
        <v>4781</v>
      </c>
      <c r="C2556" s="7" t="s">
        <v>2057</v>
      </c>
      <c r="D2556" s="7">
        <v>1</v>
      </c>
      <c r="E2556" s="8">
        <v>5045.0200000000004</v>
      </c>
      <c r="F2556" s="8">
        <f>E2556/100*$I$2*Main!$AB$2</f>
        <v>2270.259</v>
      </c>
      <c r="G2556" s="12">
        <f>F2556*Main!$AB$4</f>
        <v>2270.259</v>
      </c>
      <c r="H2556" s="9"/>
    </row>
    <row r="2557" spans="1:9" s="5" customFormat="1">
      <c r="A2557" s="205">
        <v>9150563</v>
      </c>
      <c r="B2557" s="489" t="s">
        <v>4782</v>
      </c>
      <c r="C2557" s="7" t="s">
        <v>2057</v>
      </c>
      <c r="D2557" s="7">
        <v>1</v>
      </c>
      <c r="E2557" s="8">
        <v>5098.2800000000007</v>
      </c>
      <c r="F2557" s="8">
        <f>E2557/100*$I$2*Main!$AB$2</f>
        <v>2294.2260000000001</v>
      </c>
      <c r="G2557" s="12">
        <f>F2557*Main!$AB$4</f>
        <v>2294.2260000000001</v>
      </c>
      <c r="H2557" s="9"/>
    </row>
    <row r="2558" spans="1:9" s="5" customFormat="1">
      <c r="A2558" s="205">
        <v>9150564</v>
      </c>
      <c r="B2558" s="489" t="s">
        <v>4783</v>
      </c>
      <c r="C2558" s="7" t="s">
        <v>2057</v>
      </c>
      <c r="D2558" s="7">
        <v>1</v>
      </c>
      <c r="E2558" s="8">
        <v>5151.54</v>
      </c>
      <c r="F2558" s="8">
        <f>E2558/100*$I$2*Main!$AB$2</f>
        <v>2318.1930000000002</v>
      </c>
      <c r="G2558" s="12">
        <f>F2558*Main!$AB$4</f>
        <v>2318.1930000000002</v>
      </c>
      <c r="H2558" s="9"/>
    </row>
    <row r="2559" spans="1:9" s="5" customFormat="1">
      <c r="A2559" s="205">
        <v>9150565</v>
      </c>
      <c r="B2559" s="489" t="s">
        <v>4784</v>
      </c>
      <c r="C2559" s="7" t="s">
        <v>2057</v>
      </c>
      <c r="D2559" s="7">
        <v>1</v>
      </c>
      <c r="E2559" s="8">
        <v>5204.8</v>
      </c>
      <c r="F2559" s="8">
        <f>E2559/100*$I$2*Main!$AB$2</f>
        <v>2342.16</v>
      </c>
      <c r="G2559" s="12">
        <f>F2559*Main!$AB$4</f>
        <v>2342.16</v>
      </c>
      <c r="H2559" s="9"/>
    </row>
    <row r="2560" spans="1:9" s="5" customFormat="1">
      <c r="A2560" s="205">
        <v>9150566</v>
      </c>
      <c r="B2560" s="489" t="s">
        <v>4785</v>
      </c>
      <c r="C2560" s="7" t="s">
        <v>2057</v>
      </c>
      <c r="D2560" s="7">
        <v>1</v>
      </c>
      <c r="E2560" s="8">
        <v>5258.09</v>
      </c>
      <c r="F2560" s="8">
        <f>E2560/100*$I$2*Main!$AB$2</f>
        <v>2366.1405</v>
      </c>
      <c r="G2560" s="12">
        <f>F2560*Main!$AB$4</f>
        <v>2366.1405</v>
      </c>
      <c r="H2560" s="9"/>
    </row>
    <row r="2561" spans="1:8" s="5" customFormat="1">
      <c r="A2561" s="205">
        <v>9150567</v>
      </c>
      <c r="B2561" s="489" t="s">
        <v>4786</v>
      </c>
      <c r="C2561" s="7" t="s">
        <v>2057</v>
      </c>
      <c r="D2561" s="7">
        <v>1</v>
      </c>
      <c r="E2561" s="8">
        <v>5364.6</v>
      </c>
      <c r="F2561" s="8">
        <f>E2561/100*$I$2*Main!$AB$2</f>
        <v>2414.0700000000002</v>
      </c>
      <c r="G2561" s="12">
        <f>F2561*Main!$AB$4</f>
        <v>2414.0700000000002</v>
      </c>
      <c r="H2561" s="9"/>
    </row>
    <row r="2562" spans="1:8" s="5" customFormat="1">
      <c r="A2562" s="205">
        <v>9150824</v>
      </c>
      <c r="B2562" s="489" t="s">
        <v>4787</v>
      </c>
      <c r="C2562" s="7" t="s">
        <v>2057</v>
      </c>
      <c r="D2562" s="7">
        <v>1</v>
      </c>
      <c r="E2562" s="8">
        <v>5102.28</v>
      </c>
      <c r="F2562" s="8">
        <f>E2562/100*$I$2*Main!$AB$2</f>
        <v>2296.0259999999998</v>
      </c>
      <c r="G2562" s="12">
        <f>F2562*Main!$AB$4</f>
        <v>2296.0259999999998</v>
      </c>
      <c r="H2562" s="9"/>
    </row>
    <row r="2563" spans="1:8" s="5" customFormat="1">
      <c r="A2563" s="205">
        <v>9150825</v>
      </c>
      <c r="B2563" s="489" t="s">
        <v>4788</v>
      </c>
      <c r="C2563" s="7" t="s">
        <v>2057</v>
      </c>
      <c r="D2563" s="7">
        <v>1</v>
      </c>
      <c r="E2563" s="8">
        <v>5134.25</v>
      </c>
      <c r="F2563" s="8">
        <f>E2563/100*$I$2*Main!$AB$2</f>
        <v>2310.4124999999999</v>
      </c>
      <c r="G2563" s="12">
        <f>F2563*Main!$AB$4</f>
        <v>2310.4124999999999</v>
      </c>
      <c r="H2563" s="9"/>
    </row>
    <row r="2564" spans="1:8" s="5" customFormat="1">
      <c r="A2564" s="205">
        <v>9150826</v>
      </c>
      <c r="B2564" s="489" t="s">
        <v>4789</v>
      </c>
      <c r="C2564" s="7" t="s">
        <v>2057</v>
      </c>
      <c r="D2564" s="7">
        <v>1</v>
      </c>
      <c r="E2564" s="8">
        <v>5187.51</v>
      </c>
      <c r="F2564" s="8">
        <f>E2564/100*$I$2*Main!$AB$2</f>
        <v>2334.3795</v>
      </c>
      <c r="G2564" s="12">
        <f>F2564*Main!$AB$4</f>
        <v>2334.3795</v>
      </c>
      <c r="H2564" s="9"/>
    </row>
    <row r="2565" spans="1:8" s="5" customFormat="1">
      <c r="A2565" s="205">
        <v>9150827</v>
      </c>
      <c r="B2565" s="489" t="s">
        <v>4790</v>
      </c>
      <c r="C2565" s="7" t="s">
        <v>2057</v>
      </c>
      <c r="D2565" s="7">
        <v>1</v>
      </c>
      <c r="E2565" s="8">
        <v>5240.76</v>
      </c>
      <c r="F2565" s="8">
        <f>E2565/100*$I$2*Main!$AB$2</f>
        <v>2358.3420000000001</v>
      </c>
      <c r="G2565" s="12">
        <f>F2565*Main!$AB$4</f>
        <v>2358.3420000000001</v>
      </c>
      <c r="H2565" s="9"/>
    </row>
    <row r="2566" spans="1:8" s="5" customFormat="1">
      <c r="A2566" s="205">
        <v>9150828</v>
      </c>
      <c r="B2566" s="489" t="s">
        <v>4791</v>
      </c>
      <c r="C2566" s="7" t="s">
        <v>2057</v>
      </c>
      <c r="D2566" s="7">
        <v>1</v>
      </c>
      <c r="E2566" s="8">
        <v>5294.04</v>
      </c>
      <c r="F2566" s="8">
        <f>E2566/100*$I$2*Main!$AB$2</f>
        <v>2382.3179999999998</v>
      </c>
      <c r="G2566" s="12">
        <f>F2566*Main!$AB$4</f>
        <v>2382.3179999999998</v>
      </c>
      <c r="H2566" s="9"/>
    </row>
    <row r="2567" spans="1:8" s="5" customFormat="1">
      <c r="A2567" s="205">
        <v>9150829</v>
      </c>
      <c r="B2567" s="489" t="s">
        <v>4792</v>
      </c>
      <c r="C2567" s="7" t="s">
        <v>2057</v>
      </c>
      <c r="D2567" s="7">
        <v>1</v>
      </c>
      <c r="E2567" s="8">
        <v>4896.8100000000004</v>
      </c>
      <c r="F2567" s="8">
        <f>E2567/100*$I$2*Main!$AB$2</f>
        <v>2203.5645000000004</v>
      </c>
      <c r="G2567" s="12">
        <f>F2567*Main!$AB$4</f>
        <v>2203.5645000000004</v>
      </c>
      <c r="H2567" s="9"/>
    </row>
    <row r="2568" spans="1:8" s="5" customFormat="1">
      <c r="A2568" s="205">
        <v>9150830</v>
      </c>
      <c r="B2568" s="489" t="s">
        <v>4793</v>
      </c>
      <c r="C2568" s="7" t="s">
        <v>2057</v>
      </c>
      <c r="D2568" s="7">
        <v>1</v>
      </c>
      <c r="E2568" s="8">
        <v>5400.5700000000006</v>
      </c>
      <c r="F2568" s="8">
        <f>E2568/100*$I$2*Main!$AB$2</f>
        <v>2430.2565000000004</v>
      </c>
      <c r="G2568" s="12">
        <f>F2568*Main!$AB$4</f>
        <v>2430.2565000000004</v>
      </c>
      <c r="H2568" s="9"/>
    </row>
    <row r="2569" spans="1:8" s="5" customFormat="1">
      <c r="A2569" s="205">
        <v>9150841</v>
      </c>
      <c r="B2569" s="489" t="s">
        <v>4794</v>
      </c>
      <c r="C2569" s="7" t="s">
        <v>2057</v>
      </c>
      <c r="D2569" s="7">
        <v>1</v>
      </c>
      <c r="E2569" s="8">
        <v>5507.1</v>
      </c>
      <c r="F2569" s="8">
        <f>E2569/100*$I$2*Main!$AB$2</f>
        <v>2478.1950000000002</v>
      </c>
      <c r="G2569" s="12">
        <f>F2569*Main!$AB$4</f>
        <v>2478.1950000000002</v>
      </c>
      <c r="H2569" s="9"/>
    </row>
    <row r="2570" spans="1:8" s="5" customFormat="1">
      <c r="A2570" s="205">
        <v>9150850</v>
      </c>
      <c r="B2570" s="489" t="s">
        <v>4795</v>
      </c>
      <c r="C2570" s="7" t="s">
        <v>2057</v>
      </c>
      <c r="D2570" s="7">
        <v>1</v>
      </c>
      <c r="E2570" s="8">
        <v>7858.83</v>
      </c>
      <c r="F2570" s="8">
        <f>E2570/100*$I$2*Main!$AB$2</f>
        <v>3536.4735000000001</v>
      </c>
      <c r="G2570" s="12">
        <f>F2570*Main!$AB$4</f>
        <v>3536.4735000000001</v>
      </c>
      <c r="H2570" s="9"/>
    </row>
    <row r="2571" spans="1:8" s="5" customFormat="1">
      <c r="A2571" s="205">
        <v>9150851</v>
      </c>
      <c r="B2571" s="489" t="s">
        <v>4796</v>
      </c>
      <c r="C2571" s="7" t="s">
        <v>2057</v>
      </c>
      <c r="D2571" s="7">
        <v>1</v>
      </c>
      <c r="E2571" s="8">
        <v>7907.62</v>
      </c>
      <c r="F2571" s="8">
        <f>E2571/100*$I$2*Main!$AB$2</f>
        <v>3558.4290000000001</v>
      </c>
      <c r="G2571" s="12">
        <f>F2571*Main!$AB$4</f>
        <v>3558.4290000000001</v>
      </c>
      <c r="H2571" s="9"/>
    </row>
    <row r="2572" spans="1:8" s="5" customFormat="1">
      <c r="A2572" s="205">
        <v>9150852</v>
      </c>
      <c r="B2572" s="489" t="s">
        <v>4797</v>
      </c>
      <c r="C2572" s="7" t="s">
        <v>2057</v>
      </c>
      <c r="D2572" s="7">
        <v>1</v>
      </c>
      <c r="E2572" s="8">
        <v>7956.41</v>
      </c>
      <c r="F2572" s="8">
        <f>E2572/100*$I$2*Main!$AB$2</f>
        <v>3580.3844999999997</v>
      </c>
      <c r="G2572" s="12">
        <f>F2572*Main!$AB$4</f>
        <v>3580.3844999999997</v>
      </c>
      <c r="H2572" s="9"/>
    </row>
    <row r="2573" spans="1:8" s="5" customFormat="1">
      <c r="A2573" s="205">
        <v>9150853</v>
      </c>
      <c r="B2573" s="489" t="s">
        <v>4798</v>
      </c>
      <c r="C2573" s="7" t="s">
        <v>2057</v>
      </c>
      <c r="D2573" s="7">
        <v>1</v>
      </c>
      <c r="E2573" s="8">
        <v>8005.2</v>
      </c>
      <c r="F2573" s="8">
        <f>E2573/100*$I$2*Main!$AB$2</f>
        <v>3602.3399999999997</v>
      </c>
      <c r="G2573" s="12">
        <f>F2573*Main!$AB$4</f>
        <v>3602.3399999999997</v>
      </c>
      <c r="H2573" s="9"/>
    </row>
    <row r="2574" spans="1:8" s="5" customFormat="1">
      <c r="A2574" s="205">
        <v>9150854</v>
      </c>
      <c r="B2574" s="489" t="s">
        <v>4799</v>
      </c>
      <c r="C2574" s="7" t="s">
        <v>2057</v>
      </c>
      <c r="D2574" s="7">
        <v>1</v>
      </c>
      <c r="E2574" s="8">
        <v>8305.32</v>
      </c>
      <c r="F2574" s="8">
        <f>E2574/100*$I$2*Main!$AB$2</f>
        <v>3737.3940000000002</v>
      </c>
      <c r="G2574" s="12">
        <f>F2574*Main!$AB$4</f>
        <v>3737.3940000000002</v>
      </c>
      <c r="H2574" s="9"/>
    </row>
    <row r="2575" spans="1:8" s="5" customFormat="1">
      <c r="A2575" s="205">
        <v>9150842</v>
      </c>
      <c r="B2575" s="489" t="s">
        <v>4800</v>
      </c>
      <c r="C2575" s="7" t="s">
        <v>2057</v>
      </c>
      <c r="D2575" s="7">
        <v>1</v>
      </c>
      <c r="E2575" s="8">
        <v>8742.75</v>
      </c>
      <c r="F2575" s="8">
        <f>E2575/100*$I$2*Main!$AB$2</f>
        <v>3934.2374999999997</v>
      </c>
      <c r="G2575" s="12">
        <f>F2575*Main!$AB$4</f>
        <v>3934.2374999999997</v>
      </c>
      <c r="H2575" s="9"/>
    </row>
    <row r="2576" spans="1:8" s="5" customFormat="1">
      <c r="A2576" s="205">
        <v>9150843</v>
      </c>
      <c r="B2576" s="489" t="s">
        <v>4801</v>
      </c>
      <c r="C2576" s="7" t="s">
        <v>2057</v>
      </c>
      <c r="D2576" s="7">
        <v>1</v>
      </c>
      <c r="E2576" s="8">
        <v>8778.4699999999993</v>
      </c>
      <c r="F2576" s="8">
        <f>E2576/100*$I$2*Main!$AB$2</f>
        <v>3950.3114999999993</v>
      </c>
      <c r="G2576" s="12">
        <f>F2576*Main!$AB$4</f>
        <v>3950.3114999999993</v>
      </c>
      <c r="H2576" s="9"/>
    </row>
    <row r="2577" spans="1:8" s="5" customFormat="1">
      <c r="A2577" s="205">
        <v>9150844</v>
      </c>
      <c r="B2577" s="489" t="s">
        <v>4802</v>
      </c>
      <c r="C2577" s="7" t="s">
        <v>2057</v>
      </c>
      <c r="D2577" s="7">
        <v>1</v>
      </c>
      <c r="E2577" s="8">
        <v>8838</v>
      </c>
      <c r="F2577" s="8">
        <f>E2577/100*$I$2*Main!$AB$2</f>
        <v>3977.1</v>
      </c>
      <c r="G2577" s="12">
        <f>F2577*Main!$AB$4</f>
        <v>3977.1</v>
      </c>
      <c r="H2577" s="9"/>
    </row>
    <row r="2578" spans="1:8" s="5" customFormat="1">
      <c r="A2578" s="205">
        <v>9150845</v>
      </c>
      <c r="B2578" s="489" t="s">
        <v>4803</v>
      </c>
      <c r="C2578" s="7" t="s">
        <v>2057</v>
      </c>
      <c r="D2578" s="7">
        <v>1</v>
      </c>
      <c r="E2578" s="8">
        <v>8897.51</v>
      </c>
      <c r="F2578" s="8">
        <f>E2578/100*$I$2*Main!$AB$2</f>
        <v>4003.8795</v>
      </c>
      <c r="G2578" s="12">
        <f>F2578*Main!$AB$4</f>
        <v>4003.8795</v>
      </c>
      <c r="H2578" s="9"/>
    </row>
    <row r="2579" spans="1:8" s="5" customFormat="1">
      <c r="A2579" s="205">
        <v>9150846</v>
      </c>
      <c r="B2579" s="489" t="s">
        <v>4804</v>
      </c>
      <c r="C2579" s="7" t="s">
        <v>2057</v>
      </c>
      <c r="D2579" s="7">
        <v>1</v>
      </c>
      <c r="E2579" s="8">
        <v>8225.58</v>
      </c>
      <c r="F2579" s="8">
        <f>E2579/100*$I$2*Main!$AB$2</f>
        <v>3701.5109999999995</v>
      </c>
      <c r="G2579" s="12">
        <f>F2579*Main!$AB$4</f>
        <v>3701.5109999999995</v>
      </c>
      <c r="H2579" s="9"/>
    </row>
    <row r="2580" spans="1:8" s="5" customFormat="1">
      <c r="A2580" s="205">
        <v>9150847</v>
      </c>
      <c r="B2580" s="489" t="s">
        <v>4805</v>
      </c>
      <c r="C2580" s="7" t="s">
        <v>2057</v>
      </c>
      <c r="D2580" s="7">
        <v>1</v>
      </c>
      <c r="E2580" s="8">
        <v>9272.2800000000007</v>
      </c>
      <c r="F2580" s="8">
        <f>E2580/100*$I$2*Main!$AB$2</f>
        <v>4172.5259999999998</v>
      </c>
      <c r="G2580" s="12">
        <f>F2580*Main!$AB$4</f>
        <v>4172.5259999999998</v>
      </c>
      <c r="H2580" s="9"/>
    </row>
    <row r="2581" spans="1:8" s="5" customFormat="1">
      <c r="A2581" s="205">
        <v>9150848</v>
      </c>
      <c r="B2581" s="489" t="s">
        <v>4806</v>
      </c>
      <c r="C2581" s="7" t="s">
        <v>2057</v>
      </c>
      <c r="D2581" s="7">
        <v>1</v>
      </c>
      <c r="E2581" s="8">
        <v>8429.6200000000008</v>
      </c>
      <c r="F2581" s="8">
        <f>E2581/100*$I$2*Main!$AB$2</f>
        <v>3793.3290000000006</v>
      </c>
      <c r="G2581" s="12">
        <f>F2581*Main!$AB$4</f>
        <v>3793.3290000000006</v>
      </c>
      <c r="H2581" s="9"/>
    </row>
    <row r="2582" spans="1:8" s="5" customFormat="1">
      <c r="A2582" s="205">
        <v>9150849</v>
      </c>
      <c r="B2582" s="489" t="s">
        <v>4807</v>
      </c>
      <c r="C2582" s="7" t="s">
        <v>2057</v>
      </c>
      <c r="D2582" s="7">
        <v>1</v>
      </c>
      <c r="E2582" s="8">
        <v>9405.5400000000009</v>
      </c>
      <c r="F2582" s="8">
        <f>E2582/100*$I$2*Main!$AB$2</f>
        <v>4232.4930000000004</v>
      </c>
      <c r="G2582" s="12">
        <f>F2582*Main!$AB$4</f>
        <v>4232.4930000000004</v>
      </c>
      <c r="H2582" s="9"/>
    </row>
    <row r="2583" spans="1:8" s="5" customFormat="1">
      <c r="A2583" s="205">
        <v>9150855</v>
      </c>
      <c r="B2583" s="489" t="s">
        <v>4808</v>
      </c>
      <c r="C2583" s="7" t="s">
        <v>2057</v>
      </c>
      <c r="D2583" s="7">
        <v>1</v>
      </c>
      <c r="E2583" s="8">
        <v>5280.45</v>
      </c>
      <c r="F2583" s="8">
        <f>E2583/100*$I$2*Main!$AB$2</f>
        <v>2376.2024999999999</v>
      </c>
      <c r="G2583" s="12">
        <f>F2583*Main!$AB$4</f>
        <v>2376.2024999999999</v>
      </c>
      <c r="H2583" s="9"/>
    </row>
    <row r="2584" spans="1:8" s="5" customFormat="1">
      <c r="A2584" s="205">
        <v>9150856</v>
      </c>
      <c r="B2584" s="489" t="s">
        <v>4809</v>
      </c>
      <c r="C2584" s="7" t="s">
        <v>2057</v>
      </c>
      <c r="D2584" s="7">
        <v>1</v>
      </c>
      <c r="E2584" s="8">
        <v>5312.4</v>
      </c>
      <c r="F2584" s="8">
        <f>E2584/100*$I$2*Main!$AB$2</f>
        <v>2390.58</v>
      </c>
      <c r="G2584" s="12">
        <f>F2584*Main!$AB$4</f>
        <v>2390.58</v>
      </c>
      <c r="H2584" s="9"/>
    </row>
    <row r="2585" spans="1:8" s="5" customFormat="1">
      <c r="A2585" s="205">
        <v>9150857</v>
      </c>
      <c r="B2585" s="489" t="s">
        <v>4810</v>
      </c>
      <c r="C2585" s="7" t="s">
        <v>2057</v>
      </c>
      <c r="D2585" s="7">
        <v>1</v>
      </c>
      <c r="E2585" s="8">
        <v>5365.66</v>
      </c>
      <c r="F2585" s="8">
        <f>E2585/100*$I$2*Main!$AB$2</f>
        <v>2414.547</v>
      </c>
      <c r="G2585" s="12">
        <f>F2585*Main!$AB$4</f>
        <v>2414.547</v>
      </c>
      <c r="H2585" s="9"/>
    </row>
    <row r="2586" spans="1:8" s="5" customFormat="1">
      <c r="A2586" s="205">
        <v>9150858</v>
      </c>
      <c r="B2586" s="489" t="s">
        <v>4811</v>
      </c>
      <c r="C2586" s="7" t="s">
        <v>2057</v>
      </c>
      <c r="D2586" s="7">
        <v>1</v>
      </c>
      <c r="E2586" s="8">
        <v>5418.9400000000005</v>
      </c>
      <c r="F2586" s="8">
        <f>E2586/100*$I$2*Main!$AB$2</f>
        <v>2438.5230000000001</v>
      </c>
      <c r="G2586" s="12">
        <f>F2586*Main!$AB$4</f>
        <v>2438.5230000000001</v>
      </c>
      <c r="H2586" s="9"/>
    </row>
    <row r="2587" spans="1:8" s="5" customFormat="1">
      <c r="A2587" s="205">
        <v>9150859</v>
      </c>
      <c r="B2587" s="489" t="s">
        <v>4812</v>
      </c>
      <c r="C2587" s="7" t="s">
        <v>2057</v>
      </c>
      <c r="D2587" s="7">
        <v>1</v>
      </c>
      <c r="E2587" s="8">
        <v>5472.2</v>
      </c>
      <c r="F2587" s="8">
        <f>E2587/100*$I$2*Main!$AB$2</f>
        <v>2462.4900000000002</v>
      </c>
      <c r="G2587" s="12">
        <f>F2587*Main!$AB$4</f>
        <v>2462.4900000000002</v>
      </c>
      <c r="H2587" s="9"/>
    </row>
    <row r="2588" spans="1:8" s="5" customFormat="1">
      <c r="A2588" s="205">
        <v>9150860</v>
      </c>
      <c r="B2588" s="489" t="s">
        <v>4813</v>
      </c>
      <c r="C2588" s="7" t="s">
        <v>2057</v>
      </c>
      <c r="D2588" s="7">
        <v>1</v>
      </c>
      <c r="E2588" s="8">
        <v>5525.46</v>
      </c>
      <c r="F2588" s="8">
        <f>E2588/100*$I$2*Main!$AB$2</f>
        <v>2486.4570000000003</v>
      </c>
      <c r="G2588" s="12">
        <f>F2588*Main!$AB$4</f>
        <v>2486.4570000000003</v>
      </c>
      <c r="H2588" s="9"/>
    </row>
    <row r="2589" spans="1:8" s="5" customFormat="1">
      <c r="A2589" s="205">
        <v>9150861</v>
      </c>
      <c r="B2589" s="489" t="s">
        <v>4814</v>
      </c>
      <c r="C2589" s="7" t="s">
        <v>2057</v>
      </c>
      <c r="D2589" s="7">
        <v>1</v>
      </c>
      <c r="E2589" s="8">
        <v>5578.72</v>
      </c>
      <c r="F2589" s="8">
        <f>E2589/100*$I$2*Main!$AB$2</f>
        <v>2510.4240000000004</v>
      </c>
      <c r="G2589" s="12">
        <f>F2589*Main!$AB$4</f>
        <v>2510.4240000000004</v>
      </c>
      <c r="H2589" s="9"/>
    </row>
    <row r="2590" spans="1:8" s="5" customFormat="1">
      <c r="A2590" s="205">
        <v>9150862</v>
      </c>
      <c r="B2590" s="489" t="s">
        <v>4815</v>
      </c>
      <c r="C2590" s="7" t="s">
        <v>2057</v>
      </c>
      <c r="D2590" s="7">
        <v>1</v>
      </c>
      <c r="E2590" s="8">
        <v>5685.27</v>
      </c>
      <c r="F2590" s="8">
        <f>E2590/100*$I$2*Main!$AB$2</f>
        <v>2558.3715000000002</v>
      </c>
      <c r="G2590" s="12">
        <f>F2590*Main!$AB$4</f>
        <v>2558.3715000000002</v>
      </c>
      <c r="H2590" s="9"/>
    </row>
    <row r="2591" spans="1:8" s="5" customFormat="1">
      <c r="A2591" s="205">
        <v>9150871</v>
      </c>
      <c r="B2591" s="489" t="s">
        <v>4816</v>
      </c>
      <c r="C2591" s="7" t="s">
        <v>2057</v>
      </c>
      <c r="D2591" s="7">
        <v>1</v>
      </c>
      <c r="E2591" s="8">
        <v>8689.08</v>
      </c>
      <c r="F2591" s="8">
        <f>E2591/100*$I$2*Main!$AB$2</f>
        <v>3910.0859999999998</v>
      </c>
      <c r="G2591" s="12">
        <f>F2591*Main!$AB$4</f>
        <v>3910.0859999999998</v>
      </c>
      <c r="H2591" s="9"/>
    </row>
    <row r="2592" spans="1:8" s="5" customFormat="1">
      <c r="A2592" s="205">
        <v>9150872</v>
      </c>
      <c r="B2592" s="489" t="s">
        <v>4817</v>
      </c>
      <c r="C2592" s="7" t="s">
        <v>2057</v>
      </c>
      <c r="D2592" s="7">
        <v>1</v>
      </c>
      <c r="E2592" s="8">
        <v>8744.31</v>
      </c>
      <c r="F2592" s="8">
        <f>E2592/100*$I$2*Main!$AB$2</f>
        <v>3934.9395</v>
      </c>
      <c r="G2592" s="12">
        <f>F2592*Main!$AB$4</f>
        <v>3934.9395</v>
      </c>
      <c r="H2592" s="9"/>
    </row>
    <row r="2593" spans="1:8" s="5" customFormat="1">
      <c r="A2593" s="205">
        <v>9150873</v>
      </c>
      <c r="B2593" s="489" t="s">
        <v>4818</v>
      </c>
      <c r="C2593" s="7" t="s">
        <v>2057</v>
      </c>
      <c r="D2593" s="7">
        <v>1</v>
      </c>
      <c r="E2593" s="8">
        <v>8799.56</v>
      </c>
      <c r="F2593" s="8">
        <f>E2593/100*$I$2*Main!$AB$2</f>
        <v>3959.8019999999997</v>
      </c>
      <c r="G2593" s="12">
        <f>F2593*Main!$AB$4</f>
        <v>3959.8019999999997</v>
      </c>
      <c r="H2593" s="9"/>
    </row>
    <row r="2594" spans="1:8" s="5" customFormat="1">
      <c r="A2594" s="205">
        <v>9150874</v>
      </c>
      <c r="B2594" s="489" t="s">
        <v>4819</v>
      </c>
      <c r="C2594" s="7" t="s">
        <v>2057</v>
      </c>
      <c r="D2594" s="7">
        <v>1</v>
      </c>
      <c r="E2594" s="8">
        <v>8854.7999999999993</v>
      </c>
      <c r="F2594" s="8">
        <f>E2594/100*$I$2*Main!$AB$2</f>
        <v>3984.6599999999994</v>
      </c>
      <c r="G2594" s="12">
        <f>F2594*Main!$AB$4</f>
        <v>3984.6599999999994</v>
      </c>
      <c r="H2594" s="9"/>
    </row>
    <row r="2595" spans="1:8" s="5" customFormat="1">
      <c r="A2595" s="205">
        <v>9150875</v>
      </c>
      <c r="B2595" s="489" t="s">
        <v>4820</v>
      </c>
      <c r="C2595" s="7" t="s">
        <v>2057</v>
      </c>
      <c r="D2595" s="7">
        <v>1</v>
      </c>
      <c r="E2595" s="8">
        <v>8965.2800000000007</v>
      </c>
      <c r="F2595" s="8">
        <f>E2595/100*$I$2*Main!$AB$2</f>
        <v>4034.3760000000007</v>
      </c>
      <c r="G2595" s="12">
        <f>F2595*Main!$AB$4</f>
        <v>4034.3760000000007</v>
      </c>
      <c r="H2595" s="9"/>
    </row>
    <row r="2596" spans="1:8" s="5" customFormat="1">
      <c r="A2596" s="205">
        <v>9150863</v>
      </c>
      <c r="B2596" s="489" t="s">
        <v>4821</v>
      </c>
      <c r="C2596" s="7" t="s">
        <v>2057</v>
      </c>
      <c r="D2596" s="7">
        <v>1</v>
      </c>
      <c r="E2596" s="8">
        <v>10691.81</v>
      </c>
      <c r="F2596" s="8">
        <f>E2596/100*$I$2*Main!$AB$2</f>
        <v>4811.3144999999995</v>
      </c>
      <c r="G2596" s="12">
        <f>F2596*Main!$AB$4</f>
        <v>4811.3144999999995</v>
      </c>
      <c r="H2596" s="9"/>
    </row>
    <row r="2597" spans="1:8" s="5" customFormat="1">
      <c r="A2597" s="205">
        <v>9150864</v>
      </c>
      <c r="B2597" s="489" t="s">
        <v>4822</v>
      </c>
      <c r="C2597" s="7" t="s">
        <v>2057</v>
      </c>
      <c r="D2597" s="7">
        <v>1</v>
      </c>
      <c r="E2597" s="8">
        <v>10733.46</v>
      </c>
      <c r="F2597" s="8">
        <f>E2597/100*$I$2*Main!$AB$2</f>
        <v>4830.0569999999998</v>
      </c>
      <c r="G2597" s="12">
        <f>F2597*Main!$AB$4</f>
        <v>4830.0569999999998</v>
      </c>
      <c r="H2597" s="9"/>
    </row>
    <row r="2598" spans="1:8" s="5" customFormat="1">
      <c r="A2598" s="205">
        <v>9150865</v>
      </c>
      <c r="B2598" s="489" t="s">
        <v>4823</v>
      </c>
      <c r="C2598" s="7" t="s">
        <v>2057</v>
      </c>
      <c r="D2598" s="7">
        <v>1</v>
      </c>
      <c r="E2598" s="8">
        <v>10802.9</v>
      </c>
      <c r="F2598" s="8">
        <f>E2598/100*$I$2*Main!$AB$2</f>
        <v>4861.3050000000003</v>
      </c>
      <c r="G2598" s="12">
        <f>F2598*Main!$AB$4</f>
        <v>4861.3050000000003</v>
      </c>
      <c r="H2598" s="9"/>
    </row>
    <row r="2599" spans="1:8" s="5" customFormat="1">
      <c r="A2599" s="205">
        <v>9150866</v>
      </c>
      <c r="B2599" s="489" t="s">
        <v>4824</v>
      </c>
      <c r="C2599" s="7" t="s">
        <v>2057</v>
      </c>
      <c r="D2599" s="7">
        <v>1</v>
      </c>
      <c r="E2599" s="8">
        <v>11036.76</v>
      </c>
      <c r="F2599" s="8">
        <f>E2599/100*$I$2*Main!$AB$2</f>
        <v>4966.5419999999995</v>
      </c>
      <c r="G2599" s="12">
        <f>F2599*Main!$AB$4</f>
        <v>4966.5419999999995</v>
      </c>
      <c r="H2599" s="9"/>
    </row>
    <row r="2600" spans="1:8" s="5" customFormat="1">
      <c r="A2600" s="205">
        <v>9150867</v>
      </c>
      <c r="B2600" s="489" t="s">
        <v>4825</v>
      </c>
      <c r="C2600" s="7" t="s">
        <v>2057</v>
      </c>
      <c r="D2600" s="7">
        <v>1</v>
      </c>
      <c r="E2600" s="8">
        <v>10974.98</v>
      </c>
      <c r="F2600" s="8">
        <f>E2600/100*$I$2*Main!$AB$2</f>
        <v>4938.741</v>
      </c>
      <c r="G2600" s="12">
        <f>F2600*Main!$AB$4</f>
        <v>4938.741</v>
      </c>
      <c r="H2600" s="9"/>
    </row>
    <row r="2601" spans="1:8" s="5" customFormat="1">
      <c r="A2601" s="205">
        <v>9150868</v>
      </c>
      <c r="B2601" s="489" t="s">
        <v>4826</v>
      </c>
      <c r="C2601" s="7" t="s">
        <v>2057</v>
      </c>
      <c r="D2601" s="7">
        <v>1</v>
      </c>
      <c r="E2601" s="8">
        <v>11078.300000000001</v>
      </c>
      <c r="F2601" s="8">
        <f>E2601/100*$I$2*Main!$AB$2</f>
        <v>4985.2350000000006</v>
      </c>
      <c r="G2601" s="12">
        <f>F2601*Main!$AB$4</f>
        <v>4985.2350000000006</v>
      </c>
      <c r="H2601" s="9"/>
    </row>
    <row r="2602" spans="1:8" s="5" customFormat="1">
      <c r="A2602" s="205">
        <v>9150869</v>
      </c>
      <c r="B2602" s="489" t="s">
        <v>4827</v>
      </c>
      <c r="C2602" s="7" t="s">
        <v>2057</v>
      </c>
      <c r="D2602" s="7">
        <v>1</v>
      </c>
      <c r="E2602" s="8">
        <v>11216.18</v>
      </c>
      <c r="F2602" s="8">
        <f>E2602/100*$I$2*Main!$AB$2</f>
        <v>5047.2809999999999</v>
      </c>
      <c r="G2602" s="12">
        <f>F2602*Main!$AB$4</f>
        <v>5047.2809999999999</v>
      </c>
      <c r="H2602" s="9"/>
    </row>
    <row r="2603" spans="1:8" s="5" customFormat="1">
      <c r="A2603" s="205">
        <v>9150870</v>
      </c>
      <c r="B2603" s="489" t="s">
        <v>4828</v>
      </c>
      <c r="C2603" s="7" t="s">
        <v>2057</v>
      </c>
      <c r="D2603" s="7">
        <v>1</v>
      </c>
      <c r="E2603" s="8">
        <v>11806.83</v>
      </c>
      <c r="F2603" s="8">
        <f>E2603/100*$I$2*Main!$AB$2</f>
        <v>5313.0734999999995</v>
      </c>
      <c r="G2603" s="12">
        <f>F2603*Main!$AB$4</f>
        <v>5313.0734999999995</v>
      </c>
      <c r="H2603" s="9"/>
    </row>
    <row r="2604" spans="1:8" s="5" customFormat="1">
      <c r="A2604" s="205">
        <v>9150876</v>
      </c>
      <c r="B2604" s="489" t="s">
        <v>4829</v>
      </c>
      <c r="C2604" s="7" t="s">
        <v>2057</v>
      </c>
      <c r="D2604" s="7">
        <v>1</v>
      </c>
      <c r="E2604" s="8">
        <v>5494.22</v>
      </c>
      <c r="F2604" s="8">
        <f>E2604/100*$I$2*Main!$AB$2</f>
        <v>2472.3989999999999</v>
      </c>
      <c r="G2604" s="12">
        <f>F2604*Main!$AB$4</f>
        <v>2472.3989999999999</v>
      </c>
      <c r="H2604" s="9"/>
    </row>
    <row r="2605" spans="1:8" s="5" customFormat="1">
      <c r="A2605" s="205">
        <v>9150877</v>
      </c>
      <c r="B2605" s="489" t="s">
        <v>4830</v>
      </c>
      <c r="C2605" s="7" t="s">
        <v>2057</v>
      </c>
      <c r="D2605" s="7">
        <v>1</v>
      </c>
      <c r="E2605" s="8">
        <v>5526.1500000000005</v>
      </c>
      <c r="F2605" s="8">
        <f>E2605/100*$I$2*Main!$AB$2</f>
        <v>2486.7675000000004</v>
      </c>
      <c r="G2605" s="12">
        <f>F2605*Main!$AB$4</f>
        <v>2486.7675000000004</v>
      </c>
      <c r="H2605" s="9"/>
    </row>
    <row r="2606" spans="1:8" s="5" customFormat="1">
      <c r="A2606" s="205">
        <v>9150878</v>
      </c>
      <c r="B2606" s="489" t="s">
        <v>4831</v>
      </c>
      <c r="C2606" s="7" t="s">
        <v>2057</v>
      </c>
      <c r="D2606" s="7">
        <v>1</v>
      </c>
      <c r="E2606" s="8">
        <v>5579.4400000000005</v>
      </c>
      <c r="F2606" s="8">
        <f>E2606/100*$I$2*Main!$AB$2</f>
        <v>2510.748</v>
      </c>
      <c r="G2606" s="12">
        <f>F2606*Main!$AB$4</f>
        <v>2510.748</v>
      </c>
      <c r="H2606" s="9"/>
    </row>
    <row r="2607" spans="1:8" s="5" customFormat="1">
      <c r="A2607" s="205">
        <v>9150879</v>
      </c>
      <c r="B2607" s="489" t="s">
        <v>4832</v>
      </c>
      <c r="C2607" s="7" t="s">
        <v>2057</v>
      </c>
      <c r="D2607" s="7">
        <v>1</v>
      </c>
      <c r="E2607" s="8">
        <v>5632.7</v>
      </c>
      <c r="F2607" s="8">
        <f>E2607/100*$I$2*Main!$AB$2</f>
        <v>2534.7150000000001</v>
      </c>
      <c r="G2607" s="12">
        <f>F2607*Main!$AB$4</f>
        <v>2534.7150000000001</v>
      </c>
      <c r="H2607" s="9"/>
    </row>
    <row r="2608" spans="1:8" s="5" customFormat="1">
      <c r="A2608" s="205">
        <v>9150880</v>
      </c>
      <c r="B2608" s="489" t="s">
        <v>4833</v>
      </c>
      <c r="C2608" s="7" t="s">
        <v>2057</v>
      </c>
      <c r="D2608" s="7">
        <v>1</v>
      </c>
      <c r="E2608" s="8">
        <v>5685.96</v>
      </c>
      <c r="F2608" s="8">
        <f>E2608/100*$I$2*Main!$AB$2</f>
        <v>2558.6819999999998</v>
      </c>
      <c r="G2608" s="12">
        <f>F2608*Main!$AB$4</f>
        <v>2558.6819999999998</v>
      </c>
      <c r="H2608" s="9"/>
    </row>
    <row r="2609" spans="1:8" s="5" customFormat="1">
      <c r="A2609" s="205">
        <v>9150881</v>
      </c>
      <c r="B2609" s="489" t="s">
        <v>4834</v>
      </c>
      <c r="C2609" s="7" t="s">
        <v>2057</v>
      </c>
      <c r="D2609" s="7">
        <v>1</v>
      </c>
      <c r="E2609" s="8">
        <v>5739.24</v>
      </c>
      <c r="F2609" s="8">
        <f>E2609/100*$I$2*Main!$AB$2</f>
        <v>2582.6579999999999</v>
      </c>
      <c r="G2609" s="12">
        <f>F2609*Main!$AB$4</f>
        <v>2582.6579999999999</v>
      </c>
      <c r="H2609" s="9"/>
    </row>
    <row r="2610" spans="1:8" s="5" customFormat="1">
      <c r="A2610" s="205">
        <v>9150882</v>
      </c>
      <c r="B2610" s="489" t="s">
        <v>4835</v>
      </c>
      <c r="C2610" s="7" t="s">
        <v>2057</v>
      </c>
      <c r="D2610" s="7">
        <v>1</v>
      </c>
      <c r="E2610" s="8">
        <v>5792.5</v>
      </c>
      <c r="F2610" s="8">
        <f>E2610/100*$I$2*Main!$AB$2</f>
        <v>2606.625</v>
      </c>
      <c r="G2610" s="12">
        <f>F2610*Main!$AB$4</f>
        <v>2606.625</v>
      </c>
      <c r="H2610" s="9"/>
    </row>
    <row r="2611" spans="1:8" s="5" customFormat="1">
      <c r="A2611" s="205">
        <v>9150883</v>
      </c>
      <c r="B2611" s="489" t="s">
        <v>4836</v>
      </c>
      <c r="C2611" s="7" t="s">
        <v>2057</v>
      </c>
      <c r="D2611" s="7">
        <v>1</v>
      </c>
      <c r="E2611" s="8">
        <v>5899.01</v>
      </c>
      <c r="F2611" s="8">
        <f>E2611/100*$I$2*Main!$AB$2</f>
        <v>2654.5545000000002</v>
      </c>
      <c r="G2611" s="12">
        <f>F2611*Main!$AB$4</f>
        <v>2654.5545000000002</v>
      </c>
      <c r="H2611" s="9"/>
    </row>
    <row r="2612" spans="1:8" s="5" customFormat="1">
      <c r="A2612" s="205">
        <v>9234471</v>
      </c>
      <c r="B2612" s="489" t="s">
        <v>4837</v>
      </c>
      <c r="C2612" s="7" t="s">
        <v>2057</v>
      </c>
      <c r="D2612" s="7">
        <v>1</v>
      </c>
      <c r="E2612" s="8">
        <v>3449.01</v>
      </c>
      <c r="F2612" s="8">
        <f>E2612/100*$I$2*Main!$AB$2</f>
        <v>1552.0545000000002</v>
      </c>
      <c r="G2612" s="12">
        <f>F2612*Main!$AB$4</f>
        <v>1552.0545000000002</v>
      </c>
      <c r="H2612" s="9"/>
    </row>
    <row r="2613" spans="1:8" s="5" customFormat="1">
      <c r="A2613" s="205">
        <v>9150484</v>
      </c>
      <c r="B2613" s="489" t="s">
        <v>4838</v>
      </c>
      <c r="C2613" s="7" t="s">
        <v>2057</v>
      </c>
      <c r="D2613" s="7">
        <v>1</v>
      </c>
      <c r="E2613" s="8">
        <v>2531.5</v>
      </c>
      <c r="F2613" s="8">
        <f>E2613/100*$I$2*Main!$AB$2</f>
        <v>1139.175</v>
      </c>
      <c r="G2613" s="12">
        <f>F2613*Main!$AB$4</f>
        <v>1139.175</v>
      </c>
      <c r="H2613" s="9"/>
    </row>
    <row r="2614" spans="1:8" s="5" customFormat="1">
      <c r="A2614" s="205">
        <v>9150485</v>
      </c>
      <c r="B2614" s="489" t="s">
        <v>4839</v>
      </c>
      <c r="C2614" s="7" t="s">
        <v>2057</v>
      </c>
      <c r="D2614" s="7">
        <v>1</v>
      </c>
      <c r="E2614" s="8">
        <v>2550.09</v>
      </c>
      <c r="F2614" s="8">
        <f>E2614/100*$I$2*Main!$AB$2</f>
        <v>1147.5405000000001</v>
      </c>
      <c r="G2614" s="12">
        <f>F2614*Main!$AB$4</f>
        <v>1147.5405000000001</v>
      </c>
      <c r="H2614" s="9"/>
    </row>
    <row r="2615" spans="1:8" s="5" customFormat="1">
      <c r="A2615" s="205">
        <v>9150486</v>
      </c>
      <c r="B2615" s="489" t="s">
        <v>4840</v>
      </c>
      <c r="C2615" s="7" t="s">
        <v>2057</v>
      </c>
      <c r="D2615" s="7">
        <v>1</v>
      </c>
      <c r="E2615" s="8">
        <v>2581.08</v>
      </c>
      <c r="F2615" s="8">
        <f>E2615/100*$I$2*Main!$AB$2</f>
        <v>1161.4860000000001</v>
      </c>
      <c r="G2615" s="12">
        <f>F2615*Main!$AB$4</f>
        <v>1161.4860000000001</v>
      </c>
      <c r="H2615" s="9"/>
    </row>
    <row r="2616" spans="1:8" s="5" customFormat="1">
      <c r="A2616" s="205">
        <v>9150487</v>
      </c>
      <c r="B2616" s="489" t="s">
        <v>4841</v>
      </c>
      <c r="C2616" s="7" t="s">
        <v>2057</v>
      </c>
      <c r="D2616" s="7">
        <v>1</v>
      </c>
      <c r="E2616" s="8">
        <v>2612.0800000000004</v>
      </c>
      <c r="F2616" s="8">
        <f>E2616/100*$I$2*Main!$AB$2</f>
        <v>1175.4360000000001</v>
      </c>
      <c r="G2616" s="12">
        <f>F2616*Main!$AB$4</f>
        <v>1175.4360000000001</v>
      </c>
      <c r="H2616" s="9"/>
    </row>
    <row r="2617" spans="1:8" s="5" customFormat="1">
      <c r="A2617" s="205">
        <v>9150488</v>
      </c>
      <c r="B2617" s="489" t="s">
        <v>4842</v>
      </c>
      <c r="C2617" s="7" t="s">
        <v>2057</v>
      </c>
      <c r="D2617" s="7">
        <v>1</v>
      </c>
      <c r="E2617" s="8">
        <v>2643.0800000000004</v>
      </c>
      <c r="F2617" s="8">
        <f>E2617/100*$I$2*Main!$AB$2</f>
        <v>1189.3860000000002</v>
      </c>
      <c r="G2617" s="12">
        <f>F2617*Main!$AB$4</f>
        <v>1189.3860000000002</v>
      </c>
      <c r="H2617" s="9"/>
    </row>
    <row r="2618" spans="1:8" s="5" customFormat="1">
      <c r="A2618" s="205">
        <v>9150489</v>
      </c>
      <c r="B2618" s="489" t="s">
        <v>4843</v>
      </c>
      <c r="C2618" s="7" t="s">
        <v>2057</v>
      </c>
      <c r="D2618" s="7">
        <v>1</v>
      </c>
      <c r="E2618" s="8">
        <v>2674.08</v>
      </c>
      <c r="F2618" s="8">
        <f>E2618/100*$I$2*Main!$AB$2</f>
        <v>1203.336</v>
      </c>
      <c r="G2618" s="12">
        <f>F2618*Main!$AB$4</f>
        <v>1203.336</v>
      </c>
      <c r="H2618" s="9"/>
    </row>
    <row r="2619" spans="1:8" s="5" customFormat="1">
      <c r="A2619" s="205">
        <v>9150490</v>
      </c>
      <c r="B2619" s="489" t="s">
        <v>4844</v>
      </c>
      <c r="C2619" s="7" t="s">
        <v>2057</v>
      </c>
      <c r="D2619" s="7">
        <v>1</v>
      </c>
      <c r="E2619" s="8">
        <v>2705.07</v>
      </c>
      <c r="F2619" s="8">
        <f>E2619/100*$I$2*Main!$AB$2</f>
        <v>1217.2815000000001</v>
      </c>
      <c r="G2619" s="12">
        <f>F2619*Main!$AB$4</f>
        <v>1217.2815000000001</v>
      </c>
      <c r="H2619" s="9"/>
    </row>
    <row r="2620" spans="1:8" s="5" customFormat="1">
      <c r="A2620" s="205">
        <v>9150491</v>
      </c>
      <c r="B2620" s="489" t="s">
        <v>4845</v>
      </c>
      <c r="C2620" s="7" t="s">
        <v>2057</v>
      </c>
      <c r="D2620" s="7">
        <v>1</v>
      </c>
      <c r="E2620" s="8">
        <v>2767.0600000000004</v>
      </c>
      <c r="F2620" s="8">
        <f>E2620/100*$I$2*Main!$AB$2</f>
        <v>1245.1770000000001</v>
      </c>
      <c r="G2620" s="12">
        <f>F2620*Main!$AB$4</f>
        <v>1245.1770000000001</v>
      </c>
      <c r="H2620" s="9"/>
    </row>
    <row r="2621" spans="1:8" s="5" customFormat="1">
      <c r="A2621" s="205">
        <v>9150492</v>
      </c>
      <c r="B2621" s="489" t="s">
        <v>4846</v>
      </c>
      <c r="C2621" s="7" t="s">
        <v>2057</v>
      </c>
      <c r="D2621" s="7">
        <v>1</v>
      </c>
      <c r="E2621" s="8">
        <v>3048.1000000000004</v>
      </c>
      <c r="F2621" s="8">
        <f>E2621/100*$I$2*Main!$AB$2</f>
        <v>1371.6450000000002</v>
      </c>
      <c r="G2621" s="12">
        <f>F2621*Main!$AB$4</f>
        <v>1371.6450000000002</v>
      </c>
      <c r="H2621" s="9"/>
    </row>
    <row r="2622" spans="1:8" s="5" customFormat="1">
      <c r="A2622" s="205">
        <v>9150493</v>
      </c>
      <c r="B2622" s="489" t="s">
        <v>4847</v>
      </c>
      <c r="C2622" s="7" t="s">
        <v>2057</v>
      </c>
      <c r="D2622" s="7">
        <v>1</v>
      </c>
      <c r="E2622" s="8">
        <v>3066.72</v>
      </c>
      <c r="F2622" s="8">
        <f>E2622/100*$I$2*Main!$AB$2</f>
        <v>1380.0239999999999</v>
      </c>
      <c r="G2622" s="12">
        <f>F2622*Main!$AB$4</f>
        <v>1380.0239999999999</v>
      </c>
      <c r="H2622" s="9"/>
    </row>
    <row r="2623" spans="1:8" s="5" customFormat="1">
      <c r="A2623" s="205">
        <v>9150494</v>
      </c>
      <c r="B2623" s="489" t="s">
        <v>4848</v>
      </c>
      <c r="C2623" s="7" t="s">
        <v>2057</v>
      </c>
      <c r="D2623" s="7">
        <v>1</v>
      </c>
      <c r="E2623" s="8">
        <v>3097.7200000000003</v>
      </c>
      <c r="F2623" s="8">
        <f>E2623/100*$I$2*Main!$AB$2</f>
        <v>1393.9740000000002</v>
      </c>
      <c r="G2623" s="12">
        <f>F2623*Main!$AB$4</f>
        <v>1393.9740000000002</v>
      </c>
      <c r="H2623" s="9"/>
    </row>
    <row r="2624" spans="1:8" s="5" customFormat="1">
      <c r="A2624" s="205">
        <v>9150495</v>
      </c>
      <c r="B2624" s="489" t="s">
        <v>4849</v>
      </c>
      <c r="C2624" s="7" t="s">
        <v>2057</v>
      </c>
      <c r="D2624" s="7">
        <v>1</v>
      </c>
      <c r="E2624" s="8">
        <v>3128.7</v>
      </c>
      <c r="F2624" s="8">
        <f>E2624/100*$I$2*Main!$AB$2</f>
        <v>1407.915</v>
      </c>
      <c r="G2624" s="12">
        <f>F2624*Main!$AB$4</f>
        <v>1407.915</v>
      </c>
      <c r="H2624" s="9"/>
    </row>
    <row r="2625" spans="1:9" s="5" customFormat="1">
      <c r="A2625" s="205">
        <v>9150496</v>
      </c>
      <c r="B2625" s="489" t="s">
        <v>4850</v>
      </c>
      <c r="C2625" s="7" t="s">
        <v>2057</v>
      </c>
      <c r="D2625" s="7">
        <v>1</v>
      </c>
      <c r="E2625" s="8">
        <v>3159.71</v>
      </c>
      <c r="F2625" s="8">
        <f>E2625/100*$I$2*Main!$AB$2</f>
        <v>1421.8695</v>
      </c>
      <c r="G2625" s="12">
        <f>F2625*Main!$AB$4</f>
        <v>1421.8695</v>
      </c>
      <c r="H2625" s="9"/>
    </row>
    <row r="2626" spans="1:9" s="203" customFormat="1">
      <c r="A2626" s="205">
        <v>9150497</v>
      </c>
      <c r="B2626" s="489" t="s">
        <v>4851</v>
      </c>
      <c r="C2626" s="7" t="s">
        <v>2057</v>
      </c>
      <c r="D2626" s="7">
        <v>1</v>
      </c>
      <c r="E2626" s="8">
        <v>3190.71</v>
      </c>
      <c r="F2626" s="200">
        <f>E2626/100*$I$2*Main!$AB$2</f>
        <v>1435.8195000000001</v>
      </c>
      <c r="G2626" s="201">
        <f>F2626*Main!$AB$4</f>
        <v>1435.8195000000001</v>
      </c>
      <c r="H2626" s="202"/>
      <c r="I2626" s="5"/>
    </row>
    <row r="2627" spans="1:9" s="5" customFormat="1">
      <c r="A2627" s="205">
        <v>9150498</v>
      </c>
      <c r="B2627" s="489" t="s">
        <v>4852</v>
      </c>
      <c r="C2627" s="7" t="s">
        <v>2057</v>
      </c>
      <c r="D2627" s="7">
        <v>1</v>
      </c>
      <c r="E2627" s="8">
        <v>3221.7</v>
      </c>
      <c r="F2627" s="8">
        <f>E2627/100*$I$2*Main!$AB$2</f>
        <v>1449.7649999999999</v>
      </c>
      <c r="G2627" s="12">
        <f>F2627*Main!$AB$4</f>
        <v>1449.7649999999999</v>
      </c>
      <c r="H2627" s="9"/>
    </row>
    <row r="2628" spans="1:9" s="203" customFormat="1">
      <c r="A2628" s="205">
        <v>9150499</v>
      </c>
      <c r="B2628" s="489" t="s">
        <v>4853</v>
      </c>
      <c r="C2628" s="7" t="s">
        <v>2057</v>
      </c>
      <c r="D2628" s="7">
        <v>1</v>
      </c>
      <c r="E2628" s="8">
        <v>3283.68</v>
      </c>
      <c r="F2628" s="200">
        <f>E2628/100*$I$2*Main!$AB$2</f>
        <v>1477.6559999999999</v>
      </c>
      <c r="G2628" s="201">
        <f>F2628*Main!$AB$4</f>
        <v>1477.6559999999999</v>
      </c>
      <c r="H2628" s="202"/>
      <c r="I2628" s="5"/>
    </row>
    <row r="2629" spans="1:9" s="5" customFormat="1">
      <c r="A2629" s="205">
        <v>9150500</v>
      </c>
      <c r="B2629" s="489" t="s">
        <v>4854</v>
      </c>
      <c r="C2629" s="7" t="s">
        <v>2057</v>
      </c>
      <c r="D2629" s="7">
        <v>1</v>
      </c>
      <c r="E2629" s="8">
        <v>579</v>
      </c>
      <c r="F2629" s="8">
        <f>E2629/100*$I$2*Main!$AB$2</f>
        <v>260.55</v>
      </c>
      <c r="G2629" s="12">
        <f>F2629*Main!$AB$4</f>
        <v>260.55</v>
      </c>
      <c r="H2629" s="9"/>
    </row>
    <row r="2630" spans="1:9" s="203" customFormat="1">
      <c r="A2630" s="205">
        <v>9150501</v>
      </c>
      <c r="B2630" s="489" t="s">
        <v>4855</v>
      </c>
      <c r="C2630" s="7" t="s">
        <v>2057</v>
      </c>
      <c r="D2630" s="7">
        <v>1</v>
      </c>
      <c r="E2630" s="8">
        <v>579</v>
      </c>
      <c r="F2630" s="200">
        <f>E2630/100*$I$2*Main!$AB$2</f>
        <v>260.55</v>
      </c>
      <c r="G2630" s="201">
        <f>F2630*Main!$AB$4</f>
        <v>260.55</v>
      </c>
      <c r="H2630" s="202"/>
      <c r="I2630" s="5"/>
    </row>
    <row r="2631" spans="1:9" s="5" customFormat="1">
      <c r="A2631" s="205">
        <v>9150502</v>
      </c>
      <c r="B2631" s="489" t="s">
        <v>4856</v>
      </c>
      <c r="C2631" s="7" t="s">
        <v>2057</v>
      </c>
      <c r="D2631" s="7">
        <v>1</v>
      </c>
      <c r="E2631" s="8">
        <v>734.88</v>
      </c>
      <c r="F2631" s="8">
        <f>E2631/100*$I$2*Main!$AB$2</f>
        <v>330.69599999999997</v>
      </c>
      <c r="G2631" s="12">
        <f>F2631*Main!$AB$4</f>
        <v>330.69599999999997</v>
      </c>
      <c r="H2631" s="9"/>
    </row>
    <row r="2632" spans="1:9" s="203" customFormat="1">
      <c r="A2632" s="205">
        <v>9150503</v>
      </c>
      <c r="B2632" s="489" t="s">
        <v>4857</v>
      </c>
      <c r="C2632" s="7" t="s">
        <v>2057</v>
      </c>
      <c r="D2632" s="7">
        <v>1</v>
      </c>
      <c r="E2632" s="8">
        <v>935.28</v>
      </c>
      <c r="F2632" s="200">
        <f>E2632/100*$I$2*Main!$AB$2</f>
        <v>420.87600000000003</v>
      </c>
      <c r="G2632" s="201">
        <f>F2632*Main!$AB$4</f>
        <v>420.87600000000003</v>
      </c>
      <c r="H2632" s="202"/>
      <c r="I2632" s="5"/>
    </row>
    <row r="2633" spans="1:9" s="203" customFormat="1">
      <c r="A2633" s="205">
        <v>9150505</v>
      </c>
      <c r="B2633" s="489" t="s">
        <v>4858</v>
      </c>
      <c r="C2633" s="7" t="s">
        <v>2057</v>
      </c>
      <c r="D2633" s="7">
        <v>1</v>
      </c>
      <c r="E2633" s="8">
        <v>1077.81</v>
      </c>
      <c r="F2633" s="200">
        <f>E2633/100*$I$2*Main!$AB$2</f>
        <v>485.0145</v>
      </c>
      <c r="G2633" s="201">
        <f>F2633*Main!$AB$4</f>
        <v>485.0145</v>
      </c>
      <c r="H2633" s="202"/>
      <c r="I2633" s="5"/>
    </row>
    <row r="2634" spans="1:9" s="203" customFormat="1">
      <c r="A2634" s="205">
        <v>9150506</v>
      </c>
      <c r="B2634" s="489" t="s">
        <v>4859</v>
      </c>
      <c r="C2634" s="7" t="s">
        <v>2057</v>
      </c>
      <c r="D2634" s="7">
        <v>1</v>
      </c>
      <c r="E2634" s="8">
        <v>1255.96</v>
      </c>
      <c r="F2634" s="200">
        <f>E2634/100*$I$2*Main!$AB$2</f>
        <v>565.18200000000002</v>
      </c>
      <c r="G2634" s="201">
        <f>F2634*Main!$AB$4</f>
        <v>565.18200000000002</v>
      </c>
      <c r="H2634" s="202"/>
      <c r="I2634" s="5"/>
    </row>
    <row r="2635" spans="1:9" s="5" customFormat="1">
      <c r="A2635" s="205">
        <v>9150507</v>
      </c>
      <c r="B2635" s="489" t="s">
        <v>4860</v>
      </c>
      <c r="C2635" s="7" t="s">
        <v>2057</v>
      </c>
      <c r="D2635" s="7">
        <v>1</v>
      </c>
      <c r="E2635" s="8">
        <v>1469.73</v>
      </c>
      <c r="F2635" s="8">
        <f>E2635/100*$I$2*Main!$AB$2</f>
        <v>661.37850000000003</v>
      </c>
      <c r="G2635" s="12">
        <f>F2635*Main!$AB$4</f>
        <v>661.37850000000003</v>
      </c>
      <c r="H2635" s="9"/>
    </row>
    <row r="2636" spans="1:9" s="5" customFormat="1">
      <c r="A2636" s="205">
        <v>9150512</v>
      </c>
      <c r="B2636" s="489" t="s">
        <v>4861</v>
      </c>
      <c r="C2636" s="7" t="s">
        <v>2057</v>
      </c>
      <c r="D2636" s="7">
        <v>1</v>
      </c>
      <c r="E2636" s="8">
        <v>976.46</v>
      </c>
      <c r="F2636" s="8">
        <f>E2636/100*$I$2*Main!$AB$2</f>
        <v>439.40699999999998</v>
      </c>
      <c r="G2636" s="12">
        <f>F2636*Main!$AB$4</f>
        <v>439.40699999999998</v>
      </c>
      <c r="H2636" s="9"/>
    </row>
    <row r="2637" spans="1:9" s="5" customFormat="1">
      <c r="A2637" s="205">
        <v>9150513</v>
      </c>
      <c r="B2637" s="489" t="s">
        <v>4862</v>
      </c>
      <c r="C2637" s="7" t="s">
        <v>2057</v>
      </c>
      <c r="D2637" s="7">
        <v>1</v>
      </c>
      <c r="E2637" s="8">
        <v>989.82</v>
      </c>
      <c r="F2637" s="8">
        <f>E2637/100*$I$2*Main!$AB$2</f>
        <v>445.41900000000004</v>
      </c>
      <c r="G2637" s="12">
        <f>F2637*Main!$AB$4</f>
        <v>445.41900000000004</v>
      </c>
      <c r="H2637" s="9"/>
    </row>
    <row r="2638" spans="1:9" s="5" customFormat="1">
      <c r="A2638" s="205">
        <v>9150514</v>
      </c>
      <c r="B2638" s="489" t="s">
        <v>4863</v>
      </c>
      <c r="C2638" s="7" t="s">
        <v>2057</v>
      </c>
      <c r="D2638" s="7">
        <v>1</v>
      </c>
      <c r="E2638" s="8">
        <v>1012.1</v>
      </c>
      <c r="F2638" s="8">
        <f>E2638/100*$I$2*Main!$AB$2</f>
        <v>455.44499999999999</v>
      </c>
      <c r="G2638" s="12">
        <f>F2638*Main!$AB$4</f>
        <v>455.44499999999999</v>
      </c>
      <c r="H2638" s="9"/>
    </row>
    <row r="2639" spans="1:9" s="203" customFormat="1">
      <c r="A2639" s="205">
        <v>9150515</v>
      </c>
      <c r="B2639" s="489" t="s">
        <v>4864</v>
      </c>
      <c r="C2639" s="7" t="s">
        <v>2057</v>
      </c>
      <c r="D2639" s="7">
        <v>1</v>
      </c>
      <c r="E2639" s="8">
        <v>1034.3399999999999</v>
      </c>
      <c r="F2639" s="200">
        <f>E2639/100*$I$2*Main!$AB$2</f>
        <v>465.45299999999997</v>
      </c>
      <c r="G2639" s="201">
        <f>F2639*Main!$AB$4</f>
        <v>465.45299999999997</v>
      </c>
      <c r="H2639" s="202"/>
      <c r="I2639" s="5"/>
    </row>
    <row r="2640" spans="1:9" s="203" customFormat="1">
      <c r="A2640" s="205">
        <v>9150516</v>
      </c>
      <c r="B2640" s="489" t="s">
        <v>4865</v>
      </c>
      <c r="C2640" s="7" t="s">
        <v>2057</v>
      </c>
      <c r="D2640" s="7">
        <v>1</v>
      </c>
      <c r="E2640" s="8">
        <v>1056.5999999999999</v>
      </c>
      <c r="F2640" s="200">
        <f>E2640/100*$I$2*Main!$AB$2</f>
        <v>475.46999999999997</v>
      </c>
      <c r="G2640" s="201">
        <f>F2640*Main!$AB$4</f>
        <v>475.46999999999997</v>
      </c>
      <c r="H2640" s="202"/>
      <c r="I2640" s="5"/>
    </row>
    <row r="2641" spans="1:9" s="203" customFormat="1">
      <c r="A2641" s="205">
        <v>9150517</v>
      </c>
      <c r="B2641" s="489" t="s">
        <v>4866</v>
      </c>
      <c r="C2641" s="7" t="s">
        <v>2057</v>
      </c>
      <c r="D2641" s="7">
        <v>1</v>
      </c>
      <c r="E2641" s="8">
        <v>1078.8599999999999</v>
      </c>
      <c r="F2641" s="200">
        <f>E2641/100*$I$2*Main!$AB$2</f>
        <v>485.48699999999997</v>
      </c>
      <c r="G2641" s="201">
        <f>F2641*Main!$AB$4</f>
        <v>485.48699999999997</v>
      </c>
      <c r="H2641" s="202"/>
      <c r="I2641" s="5"/>
    </row>
    <row r="2642" spans="1:9" s="203" customFormat="1">
      <c r="A2642" s="205">
        <v>9150518</v>
      </c>
      <c r="B2642" s="489" t="s">
        <v>4867</v>
      </c>
      <c r="C2642" s="7" t="s">
        <v>2057</v>
      </c>
      <c r="D2642" s="7">
        <v>1</v>
      </c>
      <c r="E2642" s="8">
        <v>1101.1500000000001</v>
      </c>
      <c r="F2642" s="200">
        <f>E2642/100*$I$2*Main!$AB$2</f>
        <v>495.5175000000001</v>
      </c>
      <c r="G2642" s="201">
        <f>F2642*Main!$AB$4</f>
        <v>495.5175000000001</v>
      </c>
      <c r="H2642" s="202"/>
      <c r="I2642" s="5"/>
    </row>
    <row r="2643" spans="1:9" s="203" customFormat="1">
      <c r="A2643" s="205">
        <v>9150519</v>
      </c>
      <c r="B2643" s="489" t="s">
        <v>4868</v>
      </c>
      <c r="C2643" s="7" t="s">
        <v>2057</v>
      </c>
      <c r="D2643" s="7">
        <v>1</v>
      </c>
      <c r="E2643" s="8">
        <v>1145.68</v>
      </c>
      <c r="F2643" s="200">
        <f>E2643/100*$I$2*Main!$AB$2</f>
        <v>515.55600000000004</v>
      </c>
      <c r="G2643" s="201">
        <f>F2643*Main!$AB$4</f>
        <v>515.55600000000004</v>
      </c>
      <c r="H2643" s="202"/>
      <c r="I2643" s="5"/>
    </row>
    <row r="2644" spans="1:9" s="5" customFormat="1">
      <c r="A2644" s="205">
        <v>9122913</v>
      </c>
      <c r="B2644" s="489" t="s">
        <v>4869</v>
      </c>
      <c r="C2644" s="7" t="s">
        <v>2057</v>
      </c>
      <c r="D2644" s="7">
        <v>1</v>
      </c>
      <c r="E2644" s="8">
        <v>3848.8500000000004</v>
      </c>
      <c r="F2644" s="8">
        <f>E2644/100*$I$2*Main!$AB$2</f>
        <v>1731.9825000000001</v>
      </c>
      <c r="G2644" s="12">
        <f>F2644*Main!$AB$4</f>
        <v>1731.9825000000001</v>
      </c>
      <c r="H2644" s="9"/>
    </row>
    <row r="2645" spans="1:9" s="203" customFormat="1">
      <c r="A2645" s="205">
        <v>9122917</v>
      </c>
      <c r="B2645" s="489" t="s">
        <v>4870</v>
      </c>
      <c r="C2645" s="7" t="s">
        <v>2057</v>
      </c>
      <c r="D2645" s="7">
        <v>1</v>
      </c>
      <c r="E2645" s="8">
        <v>3867.86</v>
      </c>
      <c r="F2645" s="200">
        <f>E2645/100*$I$2*Main!$AB$2</f>
        <v>1740.537</v>
      </c>
      <c r="G2645" s="201">
        <f>F2645*Main!$AB$4</f>
        <v>1740.537</v>
      </c>
      <c r="H2645" s="202"/>
      <c r="I2645" s="5"/>
    </row>
    <row r="2646" spans="1:9" s="5" customFormat="1">
      <c r="A2646" s="205">
        <v>9122921</v>
      </c>
      <c r="B2646" s="489" t="s">
        <v>4871</v>
      </c>
      <c r="C2646" s="7" t="s">
        <v>2057</v>
      </c>
      <c r="D2646" s="7">
        <v>1</v>
      </c>
      <c r="E2646" s="8">
        <v>3886.9100000000003</v>
      </c>
      <c r="F2646" s="8">
        <f>E2646/100*$I$2*Main!$AB$2</f>
        <v>1749.1095</v>
      </c>
      <c r="G2646" s="12">
        <f>F2646*Main!$AB$4</f>
        <v>1749.1095</v>
      </c>
      <c r="H2646" s="9"/>
    </row>
    <row r="2647" spans="1:9" s="5" customFormat="1">
      <c r="A2647" s="205">
        <v>9122925</v>
      </c>
      <c r="B2647" s="489" t="s">
        <v>4872</v>
      </c>
      <c r="C2647" s="7" t="s">
        <v>2057</v>
      </c>
      <c r="D2647" s="7">
        <v>1</v>
      </c>
      <c r="E2647" s="8">
        <v>3905.9</v>
      </c>
      <c r="F2647" s="8">
        <f>E2647/100*$I$2*Main!$AB$2</f>
        <v>1757.655</v>
      </c>
      <c r="G2647" s="12">
        <f>F2647*Main!$AB$4</f>
        <v>1757.655</v>
      </c>
      <c r="H2647" s="9"/>
    </row>
    <row r="2648" spans="1:9" s="5" customFormat="1">
      <c r="A2648" s="205">
        <v>9122933</v>
      </c>
      <c r="B2648" s="489" t="s">
        <v>4873</v>
      </c>
      <c r="C2648" s="7" t="s">
        <v>2057</v>
      </c>
      <c r="D2648" s="7">
        <v>1</v>
      </c>
      <c r="E2648" s="8">
        <v>3943.92</v>
      </c>
      <c r="F2648" s="8">
        <f>E2648/100*$I$2*Main!$AB$2</f>
        <v>1774.7639999999999</v>
      </c>
      <c r="G2648" s="12">
        <f>F2648*Main!$AB$4</f>
        <v>1774.7639999999999</v>
      </c>
      <c r="H2648" s="9"/>
    </row>
    <row r="2649" spans="1:9" s="5" customFormat="1">
      <c r="A2649" s="205">
        <v>9122974</v>
      </c>
      <c r="B2649" s="489" t="s">
        <v>4874</v>
      </c>
      <c r="C2649" s="7" t="s">
        <v>2057</v>
      </c>
      <c r="D2649" s="7">
        <v>1</v>
      </c>
      <c r="E2649" s="8">
        <v>1781.46</v>
      </c>
      <c r="F2649" s="8">
        <f>E2649/100*$I$2*Main!$AB$2</f>
        <v>801.65699999999993</v>
      </c>
      <c r="G2649" s="12">
        <f>F2649*Main!$AB$4</f>
        <v>801.65699999999993</v>
      </c>
      <c r="H2649" s="9"/>
    </row>
    <row r="2650" spans="1:9" s="5" customFormat="1">
      <c r="A2650" s="205">
        <v>9122950</v>
      </c>
      <c r="B2650" s="489" t="s">
        <v>4875</v>
      </c>
      <c r="C2650" s="7" t="s">
        <v>2057</v>
      </c>
      <c r="D2650" s="7">
        <v>1</v>
      </c>
      <c r="E2650" s="8">
        <v>4521.71</v>
      </c>
      <c r="F2650" s="8">
        <f>E2650/100*$I$2*Main!$AB$2</f>
        <v>2034.7695000000001</v>
      </c>
      <c r="G2650" s="12">
        <f>F2650*Main!$AB$4</f>
        <v>2034.7695000000001</v>
      </c>
      <c r="H2650" s="9"/>
    </row>
    <row r="2651" spans="1:9" s="5" customFormat="1">
      <c r="A2651" s="205">
        <v>9122954</v>
      </c>
      <c r="B2651" s="489" t="s">
        <v>4876</v>
      </c>
      <c r="C2651" s="7" t="s">
        <v>2057</v>
      </c>
      <c r="D2651" s="7">
        <v>1</v>
      </c>
      <c r="E2651" s="8">
        <v>4547.34</v>
      </c>
      <c r="F2651" s="8">
        <f>E2651/100*$I$2*Main!$AB$2</f>
        <v>2046.3029999999999</v>
      </c>
      <c r="G2651" s="12">
        <f>F2651*Main!$AB$4</f>
        <v>2046.3029999999999</v>
      </c>
      <c r="H2651" s="9"/>
    </row>
    <row r="2652" spans="1:9" s="5" customFormat="1">
      <c r="A2652" s="205">
        <v>9122958</v>
      </c>
      <c r="B2652" s="489" t="s">
        <v>4877</v>
      </c>
      <c r="C2652" s="7" t="s">
        <v>2057</v>
      </c>
      <c r="D2652" s="7">
        <v>1</v>
      </c>
      <c r="E2652" s="8">
        <v>4572.95</v>
      </c>
      <c r="F2652" s="8">
        <f>E2652/100*$I$2*Main!$AB$2</f>
        <v>2057.8274999999999</v>
      </c>
      <c r="G2652" s="12">
        <f>F2652*Main!$AB$4</f>
        <v>2057.8274999999999</v>
      </c>
      <c r="H2652" s="9"/>
    </row>
    <row r="2653" spans="1:9" s="5" customFormat="1">
      <c r="A2653" s="205">
        <v>9122962</v>
      </c>
      <c r="B2653" s="489" t="s">
        <v>4878</v>
      </c>
      <c r="C2653" s="7" t="s">
        <v>2057</v>
      </c>
      <c r="D2653" s="7">
        <v>1</v>
      </c>
      <c r="E2653" s="8">
        <v>4598.58</v>
      </c>
      <c r="F2653" s="8">
        <f>E2653/100*$I$2*Main!$AB$2</f>
        <v>2069.3609999999999</v>
      </c>
      <c r="G2653" s="12">
        <f>F2653*Main!$AB$4</f>
        <v>2069.3609999999999</v>
      </c>
      <c r="H2653" s="9"/>
    </row>
    <row r="2654" spans="1:9" s="5" customFormat="1">
      <c r="A2654" s="205">
        <v>9122970</v>
      </c>
      <c r="B2654" s="489" t="s">
        <v>4879</v>
      </c>
      <c r="C2654" s="7" t="s">
        <v>2057</v>
      </c>
      <c r="D2654" s="7">
        <v>1</v>
      </c>
      <c r="E2654" s="8">
        <v>4649.82</v>
      </c>
      <c r="F2654" s="8">
        <f>E2654/100*$I$2*Main!$AB$2</f>
        <v>2092.4189999999999</v>
      </c>
      <c r="G2654" s="12">
        <f>F2654*Main!$AB$4</f>
        <v>2092.4189999999999</v>
      </c>
      <c r="H2654" s="9"/>
    </row>
    <row r="2655" spans="1:9" s="5" customFormat="1">
      <c r="A2655" s="205">
        <v>9122979</v>
      </c>
      <c r="B2655" s="489" t="s">
        <v>4880</v>
      </c>
      <c r="C2655" s="7" t="s">
        <v>2057</v>
      </c>
      <c r="D2655" s="7">
        <v>1</v>
      </c>
      <c r="E2655" s="8">
        <v>2672.21</v>
      </c>
      <c r="F2655" s="8">
        <f>E2655/100*$I$2*Main!$AB$2</f>
        <v>1202.4945</v>
      </c>
      <c r="G2655" s="12">
        <f>F2655*Main!$AB$4</f>
        <v>1202.4945</v>
      </c>
      <c r="H2655" s="9"/>
    </row>
    <row r="2656" spans="1:9" s="5" customFormat="1">
      <c r="A2656" s="205">
        <v>9192201</v>
      </c>
      <c r="B2656" s="489" t="s">
        <v>4881</v>
      </c>
      <c r="C2656" s="7" t="s">
        <v>2057</v>
      </c>
      <c r="D2656" s="7">
        <v>1</v>
      </c>
      <c r="E2656" s="8">
        <v>9299.2199999999993</v>
      </c>
      <c r="F2656" s="8">
        <f>E2656/100*$I$2*Main!$AB$2</f>
        <v>4184.6489999999994</v>
      </c>
      <c r="G2656" s="12">
        <f>F2656*Main!$AB$4</f>
        <v>4184.6489999999994</v>
      </c>
      <c r="H2656" s="9"/>
    </row>
    <row r="2657" spans="1:9" s="203" customFormat="1">
      <c r="A2657" s="205">
        <v>9192195</v>
      </c>
      <c r="B2657" s="489" t="s">
        <v>4882</v>
      </c>
      <c r="C2657" s="7" t="s">
        <v>2057</v>
      </c>
      <c r="D2657" s="7">
        <v>1</v>
      </c>
      <c r="E2657" s="8">
        <v>10072.379999999999</v>
      </c>
      <c r="F2657" s="200">
        <f>E2657/100*$I$2*Main!$AB$2</f>
        <v>4532.5709999999999</v>
      </c>
      <c r="G2657" s="201">
        <f>F2657*Main!$AB$4</f>
        <v>4532.5709999999999</v>
      </c>
      <c r="H2657" s="202"/>
      <c r="I2657" s="5"/>
    </row>
    <row r="2658" spans="1:9" s="5" customFormat="1">
      <c r="A2658" s="205">
        <v>9192190</v>
      </c>
      <c r="B2658" s="489" t="s">
        <v>4883</v>
      </c>
      <c r="C2658" s="7" t="s">
        <v>2057</v>
      </c>
      <c r="D2658" s="7">
        <v>1</v>
      </c>
      <c r="E2658" s="8">
        <v>13101.58</v>
      </c>
      <c r="F2658" s="8">
        <f>E2658/100*$I$2*Main!$AB$2</f>
        <v>5895.7110000000002</v>
      </c>
      <c r="G2658" s="12">
        <f>F2658*Main!$AB$4</f>
        <v>5895.7110000000002</v>
      </c>
      <c r="H2658" s="9"/>
    </row>
    <row r="2659" spans="1:9" s="5" customFormat="1">
      <c r="A2659" s="205">
        <v>9192183</v>
      </c>
      <c r="B2659" s="489" t="s">
        <v>4884</v>
      </c>
      <c r="C2659" s="7" t="s">
        <v>2057</v>
      </c>
      <c r="D2659" s="7">
        <v>1</v>
      </c>
      <c r="E2659" s="8">
        <v>14424.12</v>
      </c>
      <c r="F2659" s="8">
        <f>E2659/100*$I$2*Main!$AB$2</f>
        <v>6490.8540000000012</v>
      </c>
      <c r="G2659" s="12">
        <f>F2659*Main!$AB$4</f>
        <v>6490.8540000000012</v>
      </c>
      <c r="H2659" s="9"/>
    </row>
    <row r="2660" spans="1:9" s="5" customFormat="1">
      <c r="A2660" s="205">
        <v>9140121</v>
      </c>
      <c r="B2660" s="489" t="s">
        <v>4885</v>
      </c>
      <c r="C2660" s="7" t="s">
        <v>2057</v>
      </c>
      <c r="D2660" s="7">
        <v>15</v>
      </c>
      <c r="E2660" s="8">
        <v>1425.18</v>
      </c>
      <c r="F2660" s="8">
        <f>E2660/100*$I$2*Main!$AB$2</f>
        <v>641.33100000000002</v>
      </c>
      <c r="G2660" s="12">
        <f>F2660*Main!$AB$4</f>
        <v>641.33100000000002</v>
      </c>
      <c r="H2660" s="9"/>
    </row>
    <row r="2661" spans="1:9" s="5" customFormat="1">
      <c r="A2661" s="205">
        <v>9140122</v>
      </c>
      <c r="B2661" s="489" t="s">
        <v>4886</v>
      </c>
      <c r="C2661" s="7" t="s">
        <v>2057</v>
      </c>
      <c r="D2661" s="7">
        <v>15</v>
      </c>
      <c r="E2661" s="8">
        <v>1826.02</v>
      </c>
      <c r="F2661" s="8">
        <f>E2661/100*$I$2*Main!$AB$2</f>
        <v>821.70900000000006</v>
      </c>
      <c r="G2661" s="12">
        <f>F2661*Main!$AB$4</f>
        <v>821.70900000000006</v>
      </c>
      <c r="H2661" s="9"/>
    </row>
    <row r="2662" spans="1:9" s="5" customFormat="1">
      <c r="A2662" s="205">
        <v>9140123</v>
      </c>
      <c r="B2662" s="489" t="s">
        <v>4887</v>
      </c>
      <c r="C2662" s="7" t="s">
        <v>2057</v>
      </c>
      <c r="D2662" s="7">
        <v>15</v>
      </c>
      <c r="E2662" s="8">
        <v>2583.1600000000003</v>
      </c>
      <c r="F2662" s="8">
        <f>E2662/100*$I$2*Main!$AB$2</f>
        <v>1162.422</v>
      </c>
      <c r="G2662" s="12">
        <f>F2662*Main!$AB$4</f>
        <v>1162.422</v>
      </c>
      <c r="H2662" s="9"/>
    </row>
    <row r="2663" spans="1:9" s="5" customFormat="1">
      <c r="A2663" s="205">
        <v>9140124</v>
      </c>
      <c r="B2663" s="489" t="s">
        <v>4888</v>
      </c>
      <c r="C2663" s="7" t="s">
        <v>2057</v>
      </c>
      <c r="D2663" s="7">
        <v>15</v>
      </c>
      <c r="E2663" s="8">
        <v>2983.96</v>
      </c>
      <c r="F2663" s="8">
        <f>E2663/100*$I$2*Main!$AB$2</f>
        <v>1342.7819999999999</v>
      </c>
      <c r="G2663" s="12">
        <f>F2663*Main!$AB$4</f>
        <v>1342.7819999999999</v>
      </c>
      <c r="H2663" s="9"/>
    </row>
    <row r="2664" spans="1:9" s="5" customFormat="1">
      <c r="A2664" s="205">
        <v>9192205</v>
      </c>
      <c r="B2664" s="489" t="s">
        <v>4889</v>
      </c>
      <c r="C2664" s="7" t="s">
        <v>2057</v>
      </c>
      <c r="D2664" s="7">
        <v>1</v>
      </c>
      <c r="E2664" s="8">
        <v>5846.67</v>
      </c>
      <c r="F2664" s="8">
        <f>E2664/100*$I$2*Main!$AB$2</f>
        <v>2631.0015000000003</v>
      </c>
      <c r="G2664" s="12">
        <f>F2664*Main!$AB$4</f>
        <v>2631.0015000000003</v>
      </c>
      <c r="H2664" s="9"/>
    </row>
    <row r="2665" spans="1:9" s="5" customFormat="1">
      <c r="A2665" s="205">
        <v>9182712</v>
      </c>
      <c r="B2665" s="489" t="s">
        <v>4890</v>
      </c>
      <c r="C2665" s="7" t="s">
        <v>2057</v>
      </c>
      <c r="D2665" s="7">
        <v>1</v>
      </c>
      <c r="E2665" s="8">
        <v>1580.55</v>
      </c>
      <c r="F2665" s="8">
        <f>E2665/100*$I$2*Main!$AB$2</f>
        <v>711.24750000000006</v>
      </c>
      <c r="G2665" s="12">
        <f>F2665*Main!$AB$4</f>
        <v>711.24750000000006</v>
      </c>
      <c r="H2665" s="9"/>
    </row>
    <row r="2666" spans="1:9" s="5" customFormat="1">
      <c r="A2666" s="205">
        <v>9235834</v>
      </c>
      <c r="B2666" s="489" t="s">
        <v>895</v>
      </c>
      <c r="C2666" s="7"/>
      <c r="D2666" s="7">
        <v>1</v>
      </c>
      <c r="E2666" s="8">
        <v>815.7</v>
      </c>
      <c r="F2666" s="8">
        <f>E2666/100*$I$2*Main!$AB$2</f>
        <v>367.065</v>
      </c>
      <c r="G2666" s="12">
        <f>F2666*Main!$AB$4</f>
        <v>367.065</v>
      </c>
      <c r="H2666" s="9"/>
    </row>
    <row r="2667" spans="1:9" s="203" customFormat="1">
      <c r="A2667" s="205">
        <v>9194979</v>
      </c>
      <c r="B2667" s="489" t="s">
        <v>1051</v>
      </c>
      <c r="C2667" s="7"/>
      <c r="D2667" s="7">
        <v>1</v>
      </c>
      <c r="E2667" s="8">
        <v>1346.19</v>
      </c>
      <c r="F2667" s="200">
        <f>E2667/100*$I$2*Main!$AB$2</f>
        <v>605.78549999999996</v>
      </c>
      <c r="G2667" s="201">
        <f>F2667*Main!$AB$4</f>
        <v>605.78549999999996</v>
      </c>
      <c r="H2667" s="202"/>
      <c r="I2667" s="5"/>
    </row>
    <row r="2668" spans="1:9" s="203" customFormat="1">
      <c r="A2668" s="205">
        <v>9194980</v>
      </c>
      <c r="B2668" s="489" t="s">
        <v>1052</v>
      </c>
      <c r="C2668" s="7"/>
      <c r="D2668" s="7">
        <v>1</v>
      </c>
      <c r="E2668" s="8">
        <v>1439.02</v>
      </c>
      <c r="F2668" s="200">
        <f>E2668/100*$I$2*Main!$AB$2</f>
        <v>647.55899999999997</v>
      </c>
      <c r="G2668" s="201">
        <f>F2668*Main!$AB$4</f>
        <v>647.55899999999997</v>
      </c>
      <c r="H2668" s="202"/>
      <c r="I2668" s="5"/>
    </row>
    <row r="2669" spans="1:9" s="203" customFormat="1">
      <c r="A2669" s="205">
        <v>9194981</v>
      </c>
      <c r="B2669" s="489" t="s">
        <v>1053</v>
      </c>
      <c r="C2669" s="7"/>
      <c r="D2669" s="7">
        <v>1</v>
      </c>
      <c r="E2669" s="8">
        <v>1531.8799999999999</v>
      </c>
      <c r="F2669" s="200">
        <f>E2669/100*$I$2*Main!$AB$2</f>
        <v>689.346</v>
      </c>
      <c r="G2669" s="201">
        <f>F2669*Main!$AB$4</f>
        <v>689.346</v>
      </c>
      <c r="H2669" s="202"/>
      <c r="I2669" s="5"/>
    </row>
    <row r="2670" spans="1:9" s="203" customFormat="1">
      <c r="A2670" s="205">
        <v>9194982</v>
      </c>
      <c r="B2670" s="489" t="s">
        <v>1054</v>
      </c>
      <c r="C2670" s="7"/>
      <c r="D2670" s="7">
        <v>1</v>
      </c>
      <c r="E2670" s="8">
        <v>1624.71</v>
      </c>
      <c r="F2670" s="200">
        <f>E2670/100*$I$2*Main!$AB$2</f>
        <v>731.11950000000002</v>
      </c>
      <c r="G2670" s="201">
        <f>F2670*Main!$AB$4</f>
        <v>731.11950000000002</v>
      </c>
      <c r="H2670" s="202"/>
      <c r="I2670" s="5"/>
    </row>
    <row r="2671" spans="1:9" s="5" customFormat="1">
      <c r="A2671" s="205">
        <v>9194983</v>
      </c>
      <c r="B2671" s="489" t="s">
        <v>1055</v>
      </c>
      <c r="C2671" s="7"/>
      <c r="D2671" s="7">
        <v>1</v>
      </c>
      <c r="E2671" s="8">
        <v>1717.56</v>
      </c>
      <c r="F2671" s="8">
        <f>E2671/100*$I$2*Main!$AB$2</f>
        <v>772.90199999999993</v>
      </c>
      <c r="G2671" s="12">
        <f>F2671*Main!$AB$4</f>
        <v>772.90199999999993</v>
      </c>
      <c r="H2671" s="9"/>
    </row>
    <row r="2672" spans="1:9" s="5" customFormat="1">
      <c r="A2672" s="205">
        <v>9194984</v>
      </c>
      <c r="B2672" s="489" t="s">
        <v>1056</v>
      </c>
      <c r="C2672" s="7"/>
      <c r="D2672" s="7">
        <v>1</v>
      </c>
      <c r="E2672" s="8">
        <v>1810.4</v>
      </c>
      <c r="F2672" s="8">
        <f>E2672/100*$I$2*Main!$AB$2</f>
        <v>814.68</v>
      </c>
      <c r="G2672" s="12">
        <f>F2672*Main!$AB$4</f>
        <v>814.68</v>
      </c>
      <c r="H2672" s="9"/>
    </row>
    <row r="2673" spans="1:9" s="5" customFormat="1">
      <c r="A2673" s="205">
        <v>9194985</v>
      </c>
      <c r="B2673" s="489" t="s">
        <v>1057</v>
      </c>
      <c r="C2673" s="7"/>
      <c r="D2673" s="7">
        <v>1</v>
      </c>
      <c r="E2673" s="8">
        <v>1903.25</v>
      </c>
      <c r="F2673" s="8">
        <f>E2673/100*$I$2*Main!$AB$2</f>
        <v>856.46249999999998</v>
      </c>
      <c r="G2673" s="12">
        <f>F2673*Main!$AB$4</f>
        <v>856.46249999999998</v>
      </c>
      <c r="H2673" s="9"/>
    </row>
    <row r="2674" spans="1:9" s="203" customFormat="1">
      <c r="A2674" s="205">
        <v>9194986</v>
      </c>
      <c r="B2674" s="489" t="s">
        <v>1058</v>
      </c>
      <c r="C2674" s="7"/>
      <c r="D2674" s="7">
        <v>1</v>
      </c>
      <c r="E2674" s="8">
        <v>2088.8900000000003</v>
      </c>
      <c r="F2674" s="200">
        <f>E2674/100*$I$2*Main!$AB$2</f>
        <v>940.0005000000001</v>
      </c>
      <c r="G2674" s="201">
        <f>F2674*Main!$AB$4</f>
        <v>940.0005000000001</v>
      </c>
      <c r="H2674" s="202"/>
      <c r="I2674" s="5"/>
    </row>
    <row r="2675" spans="1:9" s="5" customFormat="1">
      <c r="A2675" s="205">
        <v>9194988</v>
      </c>
      <c r="B2675" s="489" t="s">
        <v>1059</v>
      </c>
      <c r="C2675" s="7"/>
      <c r="D2675" s="7">
        <v>1</v>
      </c>
      <c r="E2675" s="8">
        <v>4042.76</v>
      </c>
      <c r="F2675" s="8">
        <f>E2675/100*$I$2*Main!$AB$2</f>
        <v>1819.2420000000002</v>
      </c>
      <c r="G2675" s="12">
        <f>F2675*Main!$AB$4</f>
        <v>1819.2420000000002</v>
      </c>
      <c r="H2675" s="9"/>
    </row>
    <row r="2676" spans="1:9" s="5" customFormat="1">
      <c r="A2676" s="205">
        <v>9194989</v>
      </c>
      <c r="B2676" s="489" t="s">
        <v>1060</v>
      </c>
      <c r="C2676" s="7"/>
      <c r="D2676" s="7">
        <v>1</v>
      </c>
      <c r="E2676" s="8">
        <v>4228.4399999999996</v>
      </c>
      <c r="F2676" s="8">
        <f>E2676/100*$I$2*Main!$AB$2</f>
        <v>1902.798</v>
      </c>
      <c r="G2676" s="12">
        <f>F2676*Main!$AB$4</f>
        <v>1902.798</v>
      </c>
      <c r="H2676" s="9"/>
    </row>
    <row r="2677" spans="1:9" s="5" customFormat="1">
      <c r="A2677" s="205">
        <v>9194990</v>
      </c>
      <c r="B2677" s="489" t="s">
        <v>1061</v>
      </c>
      <c r="C2677" s="7"/>
      <c r="D2677" s="7">
        <v>1</v>
      </c>
      <c r="E2677" s="8">
        <v>4414.08</v>
      </c>
      <c r="F2677" s="8">
        <f>E2677/100*$I$2*Main!$AB$2</f>
        <v>1986.336</v>
      </c>
      <c r="G2677" s="12">
        <f>F2677*Main!$AB$4</f>
        <v>1986.336</v>
      </c>
      <c r="H2677" s="9"/>
    </row>
    <row r="2678" spans="1:9" s="5" customFormat="1">
      <c r="A2678" s="205">
        <v>9194991</v>
      </c>
      <c r="B2678" s="489" t="s">
        <v>4891</v>
      </c>
      <c r="C2678" s="7" t="s">
        <v>2057</v>
      </c>
      <c r="D2678" s="7">
        <v>1</v>
      </c>
      <c r="E2678" s="8">
        <v>4692.63</v>
      </c>
      <c r="F2678" s="8">
        <f>E2678/100*$I$2*Main!$AB$2</f>
        <v>2111.6835000000001</v>
      </c>
      <c r="G2678" s="12">
        <f>F2678*Main!$AB$4</f>
        <v>2111.6835000000001</v>
      </c>
      <c r="H2678" s="9"/>
    </row>
    <row r="2679" spans="1:9" s="5" customFormat="1">
      <c r="A2679" s="205">
        <v>9194992</v>
      </c>
      <c r="B2679" s="489" t="s">
        <v>1062</v>
      </c>
      <c r="C2679" s="7"/>
      <c r="D2679" s="7">
        <v>1</v>
      </c>
      <c r="E2679" s="8">
        <v>1413.72</v>
      </c>
      <c r="F2679" s="8">
        <f>E2679/100*$I$2*Main!$AB$2</f>
        <v>636.17399999999998</v>
      </c>
      <c r="G2679" s="12">
        <f>F2679*Main!$AB$4</f>
        <v>636.17399999999998</v>
      </c>
      <c r="H2679" s="9"/>
    </row>
    <row r="2680" spans="1:9" s="5" customFormat="1">
      <c r="A2680" s="205">
        <v>9194993</v>
      </c>
      <c r="B2680" s="489" t="s">
        <v>1063</v>
      </c>
      <c r="C2680" s="7"/>
      <c r="D2680" s="7">
        <v>1</v>
      </c>
      <c r="E2680" s="8">
        <v>1523.43</v>
      </c>
      <c r="F2680" s="8">
        <f>E2680/100*$I$2*Main!$AB$2</f>
        <v>685.54349999999999</v>
      </c>
      <c r="G2680" s="12">
        <f>F2680*Main!$AB$4</f>
        <v>685.54349999999999</v>
      </c>
      <c r="H2680" s="9"/>
    </row>
    <row r="2681" spans="1:9" s="5" customFormat="1">
      <c r="A2681" s="205">
        <v>9194994</v>
      </c>
      <c r="B2681" s="489" t="s">
        <v>1064</v>
      </c>
      <c r="C2681" s="7"/>
      <c r="D2681" s="7">
        <v>1</v>
      </c>
      <c r="E2681" s="8">
        <v>1633.16</v>
      </c>
      <c r="F2681" s="8">
        <f>E2681/100*$I$2*Main!$AB$2</f>
        <v>734.92200000000003</v>
      </c>
      <c r="G2681" s="12">
        <f>F2681*Main!$AB$4</f>
        <v>734.92200000000003</v>
      </c>
      <c r="H2681" s="9"/>
    </row>
    <row r="2682" spans="1:9" s="5" customFormat="1">
      <c r="A2682" s="205">
        <v>9194995</v>
      </c>
      <c r="B2682" s="489" t="s">
        <v>1065</v>
      </c>
      <c r="C2682" s="7"/>
      <c r="D2682" s="7">
        <v>1</v>
      </c>
      <c r="E2682" s="8">
        <v>1742.86</v>
      </c>
      <c r="F2682" s="8">
        <f>E2682/100*$I$2*Main!$AB$2</f>
        <v>784.28699999999992</v>
      </c>
      <c r="G2682" s="12">
        <f>F2682*Main!$AB$4</f>
        <v>784.28699999999992</v>
      </c>
      <c r="H2682" s="9"/>
    </row>
    <row r="2683" spans="1:9" s="5" customFormat="1">
      <c r="A2683" s="205">
        <v>9194996</v>
      </c>
      <c r="B2683" s="489" t="s">
        <v>1066</v>
      </c>
      <c r="C2683" s="7"/>
      <c r="D2683" s="7">
        <v>1</v>
      </c>
      <c r="E2683" s="8">
        <v>1852.59</v>
      </c>
      <c r="F2683" s="8">
        <f>E2683/100*$I$2*Main!$AB$2</f>
        <v>833.66549999999995</v>
      </c>
      <c r="G2683" s="12">
        <f>F2683*Main!$AB$4</f>
        <v>833.66549999999995</v>
      </c>
      <c r="H2683" s="9"/>
    </row>
    <row r="2684" spans="1:9" s="5" customFormat="1">
      <c r="A2684" s="205">
        <v>9194997</v>
      </c>
      <c r="B2684" s="489" t="s">
        <v>1067</v>
      </c>
      <c r="C2684" s="7"/>
      <c r="D2684" s="7">
        <v>1</v>
      </c>
      <c r="E2684" s="8">
        <v>1962.32</v>
      </c>
      <c r="F2684" s="8">
        <f>E2684/100*$I$2*Main!$AB$2</f>
        <v>883.04399999999998</v>
      </c>
      <c r="G2684" s="12">
        <f>F2684*Main!$AB$4</f>
        <v>883.04399999999998</v>
      </c>
      <c r="H2684" s="9"/>
    </row>
    <row r="2685" spans="1:9" s="5" customFormat="1">
      <c r="A2685" s="205">
        <v>9194998</v>
      </c>
      <c r="B2685" s="489" t="s">
        <v>1068</v>
      </c>
      <c r="C2685" s="7"/>
      <c r="D2685" s="7">
        <v>1</v>
      </c>
      <c r="E2685" s="8">
        <v>2072.0200000000004</v>
      </c>
      <c r="F2685" s="8">
        <f>E2685/100*$I$2*Main!$AB$2</f>
        <v>932.40900000000022</v>
      </c>
      <c r="G2685" s="12">
        <f>F2685*Main!$AB$4</f>
        <v>932.40900000000022</v>
      </c>
      <c r="H2685" s="9"/>
    </row>
    <row r="2686" spans="1:9" s="5" customFormat="1">
      <c r="A2686" s="205">
        <v>9194999</v>
      </c>
      <c r="B2686" s="489" t="s">
        <v>1069</v>
      </c>
      <c r="C2686" s="7"/>
      <c r="D2686" s="7">
        <v>1</v>
      </c>
      <c r="E2686" s="8">
        <v>2291.4500000000003</v>
      </c>
      <c r="F2686" s="8">
        <f>E2686/100*$I$2*Main!$AB$2</f>
        <v>1031.1525000000001</v>
      </c>
      <c r="G2686" s="12">
        <f>F2686*Main!$AB$4</f>
        <v>1031.1525000000001</v>
      </c>
      <c r="H2686" s="9"/>
    </row>
    <row r="2687" spans="1:9" s="5" customFormat="1">
      <c r="A2687" s="205">
        <v>9195001</v>
      </c>
      <c r="B2687" s="489" t="s">
        <v>1070</v>
      </c>
      <c r="C2687" s="7"/>
      <c r="D2687" s="7">
        <v>1</v>
      </c>
      <c r="E2687" s="8">
        <v>4312.8</v>
      </c>
      <c r="F2687" s="8">
        <f>E2687/100*$I$2*Main!$AB$2</f>
        <v>1940.76</v>
      </c>
      <c r="G2687" s="12">
        <f>F2687*Main!$AB$4</f>
        <v>1940.76</v>
      </c>
      <c r="H2687" s="9"/>
    </row>
    <row r="2688" spans="1:9" s="5" customFormat="1">
      <c r="A2688" s="205">
        <v>9195002</v>
      </c>
      <c r="B2688" s="489" t="s">
        <v>1071</v>
      </c>
      <c r="C2688" s="7"/>
      <c r="D2688" s="7">
        <v>1</v>
      </c>
      <c r="E2688" s="8">
        <v>4532.26</v>
      </c>
      <c r="F2688" s="8">
        <f>E2688/100*$I$2*Main!$AB$2</f>
        <v>2039.5170000000001</v>
      </c>
      <c r="G2688" s="12">
        <f>F2688*Main!$AB$4</f>
        <v>2039.5170000000001</v>
      </c>
      <c r="H2688" s="9"/>
    </row>
    <row r="2689" spans="1:8" s="5" customFormat="1">
      <c r="A2689" s="205">
        <v>9195003</v>
      </c>
      <c r="B2689" s="489" t="s">
        <v>1072</v>
      </c>
      <c r="C2689" s="7"/>
      <c r="D2689" s="7">
        <v>1</v>
      </c>
      <c r="E2689" s="8">
        <v>4751.72</v>
      </c>
      <c r="F2689" s="8">
        <f>E2689/100*$I$2*Main!$AB$2</f>
        <v>2138.2740000000003</v>
      </c>
      <c r="G2689" s="12">
        <f>F2689*Main!$AB$4</f>
        <v>2138.2740000000003</v>
      </c>
      <c r="H2689" s="9"/>
    </row>
    <row r="2690" spans="1:8" s="5" customFormat="1">
      <c r="A2690" s="205">
        <v>9195004</v>
      </c>
      <c r="B2690" s="489" t="s">
        <v>4892</v>
      </c>
      <c r="C2690" s="7" t="s">
        <v>2057</v>
      </c>
      <c r="D2690" s="7">
        <v>1</v>
      </c>
      <c r="E2690" s="8">
        <v>5080.88</v>
      </c>
      <c r="F2690" s="8">
        <f>E2690/100*$I$2*Main!$AB$2</f>
        <v>2286.3959999999997</v>
      </c>
      <c r="G2690" s="12">
        <f>F2690*Main!$AB$4</f>
        <v>2286.3959999999997</v>
      </c>
      <c r="H2690" s="9"/>
    </row>
    <row r="2691" spans="1:8" s="5" customFormat="1">
      <c r="A2691" s="205">
        <v>9183320</v>
      </c>
      <c r="B2691" s="489" t="s">
        <v>4893</v>
      </c>
      <c r="C2691" s="7" t="s">
        <v>2057</v>
      </c>
      <c r="D2691" s="7">
        <v>1</v>
      </c>
      <c r="E2691" s="8">
        <v>2774.64</v>
      </c>
      <c r="F2691" s="8">
        <f>E2691/100*$I$2*Main!$AB$2</f>
        <v>1248.588</v>
      </c>
      <c r="G2691" s="12">
        <f>F2691*Main!$AB$4</f>
        <v>1248.588</v>
      </c>
      <c r="H2691" s="9"/>
    </row>
    <row r="2692" spans="1:8" s="5" customFormat="1">
      <c r="A2692" s="205">
        <v>9183323</v>
      </c>
      <c r="B2692" s="489" t="s">
        <v>4894</v>
      </c>
      <c r="C2692" s="7" t="s">
        <v>2057</v>
      </c>
      <c r="D2692" s="7">
        <v>1</v>
      </c>
      <c r="E2692" s="8">
        <v>3059.48</v>
      </c>
      <c r="F2692" s="8">
        <f>E2692/100*$I$2*Main!$AB$2</f>
        <v>1376.7660000000001</v>
      </c>
      <c r="G2692" s="12">
        <f>F2692*Main!$AB$4</f>
        <v>1376.7660000000001</v>
      </c>
      <c r="H2692" s="9"/>
    </row>
    <row r="2693" spans="1:8" s="5" customFormat="1">
      <c r="A2693" s="205">
        <v>9183326</v>
      </c>
      <c r="B2693" s="489" t="s">
        <v>1073</v>
      </c>
      <c r="C2693" s="7"/>
      <c r="D2693" s="7">
        <v>1</v>
      </c>
      <c r="E2693" s="8">
        <v>2299.9</v>
      </c>
      <c r="F2693" s="8">
        <f>E2693/100*$I$2*Main!$AB$2</f>
        <v>1034.9550000000002</v>
      </c>
      <c r="G2693" s="12">
        <f>F2693*Main!$AB$4</f>
        <v>1034.9550000000002</v>
      </c>
      <c r="H2693" s="9"/>
    </row>
    <row r="2694" spans="1:8" s="5" customFormat="1">
      <c r="A2694" s="205">
        <v>9183327</v>
      </c>
      <c r="B2694" s="489" t="s">
        <v>1074</v>
      </c>
      <c r="C2694" s="7"/>
      <c r="D2694" s="7">
        <v>1</v>
      </c>
      <c r="E2694" s="8">
        <v>2458.1600000000003</v>
      </c>
      <c r="F2694" s="8">
        <f>E2694/100*$I$2*Main!$AB$2</f>
        <v>1106.172</v>
      </c>
      <c r="G2694" s="12">
        <f>F2694*Main!$AB$4</f>
        <v>1106.172</v>
      </c>
      <c r="H2694" s="9"/>
    </row>
    <row r="2695" spans="1:8" s="5" customFormat="1">
      <c r="A2695" s="205">
        <v>9183328</v>
      </c>
      <c r="B2695" s="489" t="s">
        <v>1075</v>
      </c>
      <c r="C2695" s="7"/>
      <c r="D2695" s="7">
        <v>1</v>
      </c>
      <c r="E2695" s="8">
        <v>2616.3900000000003</v>
      </c>
      <c r="F2695" s="8">
        <f>E2695/100*$I$2*Main!$AB$2</f>
        <v>1177.3755000000001</v>
      </c>
      <c r="G2695" s="12">
        <f>F2695*Main!$AB$4</f>
        <v>1177.3755000000001</v>
      </c>
      <c r="H2695" s="9"/>
    </row>
    <row r="2696" spans="1:8" s="5" customFormat="1">
      <c r="A2696" s="205">
        <v>9183329</v>
      </c>
      <c r="B2696" s="489" t="s">
        <v>1076</v>
      </c>
      <c r="C2696" s="7"/>
      <c r="D2696" s="7">
        <v>1</v>
      </c>
      <c r="E2696" s="8">
        <v>2774.64</v>
      </c>
      <c r="F2696" s="8">
        <f>E2696/100*$I$2*Main!$AB$2</f>
        <v>1248.588</v>
      </c>
      <c r="G2696" s="12">
        <f>F2696*Main!$AB$4</f>
        <v>1248.588</v>
      </c>
      <c r="H2696" s="9"/>
    </row>
    <row r="2697" spans="1:8" s="5" customFormat="1">
      <c r="A2697" s="205">
        <v>9183330</v>
      </c>
      <c r="B2697" s="489" t="s">
        <v>1077</v>
      </c>
      <c r="C2697" s="7"/>
      <c r="D2697" s="7">
        <v>1</v>
      </c>
      <c r="E2697" s="8">
        <v>2932.9</v>
      </c>
      <c r="F2697" s="8">
        <f>E2697/100*$I$2*Main!$AB$2</f>
        <v>1319.8050000000001</v>
      </c>
      <c r="G2697" s="12">
        <f>F2697*Main!$AB$4</f>
        <v>1319.8050000000001</v>
      </c>
      <c r="H2697" s="9"/>
    </row>
    <row r="2698" spans="1:8" s="5" customFormat="1">
      <c r="A2698" s="205">
        <v>9183332</v>
      </c>
      <c r="B2698" s="489" t="s">
        <v>1078</v>
      </c>
      <c r="C2698" s="7"/>
      <c r="D2698" s="7">
        <v>1</v>
      </c>
      <c r="E2698" s="8">
        <v>3249.3900000000003</v>
      </c>
      <c r="F2698" s="8">
        <f>E2698/100*$I$2*Main!$AB$2</f>
        <v>1462.2255000000002</v>
      </c>
      <c r="G2698" s="12">
        <f>F2698*Main!$AB$4</f>
        <v>1462.2255000000002</v>
      </c>
      <c r="H2698" s="9"/>
    </row>
    <row r="2699" spans="1:8" s="5" customFormat="1">
      <c r="A2699" s="205">
        <v>9183333</v>
      </c>
      <c r="B2699" s="489" t="s">
        <v>1079</v>
      </c>
      <c r="C2699" s="7"/>
      <c r="D2699" s="7">
        <v>1</v>
      </c>
      <c r="E2699" s="8">
        <v>5464.88</v>
      </c>
      <c r="F2699" s="8">
        <f>E2699/100*$I$2*Main!$AB$2</f>
        <v>2459.1959999999999</v>
      </c>
      <c r="G2699" s="12">
        <f>F2699*Main!$AB$4</f>
        <v>2459.1959999999999</v>
      </c>
      <c r="H2699" s="9"/>
    </row>
    <row r="2700" spans="1:8" s="5" customFormat="1">
      <c r="A2700" s="205">
        <v>9183334</v>
      </c>
      <c r="B2700" s="489" t="s">
        <v>1080</v>
      </c>
      <c r="C2700" s="7"/>
      <c r="D2700" s="7">
        <v>1</v>
      </c>
      <c r="E2700" s="8">
        <v>5781.36</v>
      </c>
      <c r="F2700" s="8">
        <f>E2700/100*$I$2*Main!$AB$2</f>
        <v>2601.6119999999996</v>
      </c>
      <c r="G2700" s="12">
        <f>F2700*Main!$AB$4</f>
        <v>2601.6119999999996</v>
      </c>
      <c r="H2700" s="9"/>
    </row>
    <row r="2701" spans="1:8" s="5" customFormat="1">
      <c r="A2701" s="205">
        <v>9183335</v>
      </c>
      <c r="B2701" s="489" t="s">
        <v>1081</v>
      </c>
      <c r="C2701" s="7"/>
      <c r="D2701" s="7">
        <v>1</v>
      </c>
      <c r="E2701" s="8">
        <v>6097.85</v>
      </c>
      <c r="F2701" s="8">
        <f>E2701/100*$I$2*Main!$AB$2</f>
        <v>2744.0325000000003</v>
      </c>
      <c r="G2701" s="12">
        <f>F2701*Main!$AB$4</f>
        <v>2744.0325000000003</v>
      </c>
      <c r="H2701" s="9"/>
    </row>
    <row r="2702" spans="1:8" s="5" customFormat="1">
      <c r="A2702" s="205">
        <v>9184508</v>
      </c>
      <c r="B2702" s="489" t="s">
        <v>4895</v>
      </c>
      <c r="C2702" s="7" t="s">
        <v>2057</v>
      </c>
      <c r="D2702" s="7">
        <v>1</v>
      </c>
      <c r="E2702" s="8">
        <v>5760.27</v>
      </c>
      <c r="F2702" s="8">
        <f>E2702/100*$I$2*Main!$AB$2</f>
        <v>2592.1215000000002</v>
      </c>
      <c r="G2702" s="12">
        <f>F2702*Main!$AB$4</f>
        <v>2592.1215000000002</v>
      </c>
      <c r="H2702" s="9"/>
    </row>
    <row r="2703" spans="1:8" s="5" customFormat="1">
      <c r="A2703" s="205">
        <v>9184509</v>
      </c>
      <c r="B2703" s="489" t="s">
        <v>4896</v>
      </c>
      <c r="C2703" s="7" t="s">
        <v>2057</v>
      </c>
      <c r="D2703" s="7">
        <v>1</v>
      </c>
      <c r="E2703" s="8">
        <v>6693.4400000000005</v>
      </c>
      <c r="F2703" s="8">
        <f>E2703/100*$I$2*Main!$AB$2</f>
        <v>3012.0480000000007</v>
      </c>
      <c r="G2703" s="12">
        <f>F2703*Main!$AB$4</f>
        <v>3012.0480000000007</v>
      </c>
      <c r="H2703" s="9"/>
    </row>
    <row r="2704" spans="1:8" s="5" customFormat="1">
      <c r="A2704" s="205">
        <v>9184551</v>
      </c>
      <c r="B2704" s="489" t="s">
        <v>4897</v>
      </c>
      <c r="C2704" s="7" t="s">
        <v>2057</v>
      </c>
      <c r="D2704" s="7">
        <v>1</v>
      </c>
      <c r="E2704" s="8">
        <v>7160</v>
      </c>
      <c r="F2704" s="8">
        <f>E2704/100*$I$2*Main!$AB$2</f>
        <v>3221.9999999999995</v>
      </c>
      <c r="G2704" s="12">
        <f>F2704*Main!$AB$4</f>
        <v>3221.9999999999995</v>
      </c>
      <c r="H2704" s="9"/>
    </row>
    <row r="2705" spans="1:8" s="5" customFormat="1">
      <c r="A2705" s="205">
        <v>9179793</v>
      </c>
      <c r="B2705" s="489" t="s">
        <v>4898</v>
      </c>
      <c r="C2705" s="7" t="s">
        <v>2057</v>
      </c>
      <c r="D2705" s="7">
        <v>1</v>
      </c>
      <c r="E2705" s="8">
        <v>7626.58</v>
      </c>
      <c r="F2705" s="8">
        <f>E2705/100*$I$2*Main!$AB$2</f>
        <v>3431.9609999999998</v>
      </c>
      <c r="G2705" s="12">
        <f>F2705*Main!$AB$4</f>
        <v>3431.9609999999998</v>
      </c>
      <c r="H2705" s="9"/>
    </row>
    <row r="2706" spans="1:8" s="5" customFormat="1">
      <c r="A2706" s="205">
        <v>9184552</v>
      </c>
      <c r="B2706" s="489" t="s">
        <v>4899</v>
      </c>
      <c r="C2706" s="7" t="s">
        <v>2057</v>
      </c>
      <c r="D2706" s="7">
        <v>1</v>
      </c>
      <c r="E2706" s="8">
        <v>6071.33</v>
      </c>
      <c r="F2706" s="8">
        <f>E2706/100*$I$2*Main!$AB$2</f>
        <v>2732.0985000000001</v>
      </c>
      <c r="G2706" s="12">
        <f>F2706*Main!$AB$4</f>
        <v>2732.0985000000001</v>
      </c>
      <c r="H2706" s="9"/>
    </row>
    <row r="2707" spans="1:8" s="5" customFormat="1">
      <c r="A2707" s="205">
        <v>9184553</v>
      </c>
      <c r="B2707" s="489" t="s">
        <v>4900</v>
      </c>
      <c r="C2707" s="7" t="s">
        <v>2057</v>
      </c>
      <c r="D2707" s="7">
        <v>1</v>
      </c>
      <c r="E2707" s="8">
        <v>7108.16</v>
      </c>
      <c r="F2707" s="8">
        <f>E2707/100*$I$2*Main!$AB$2</f>
        <v>3198.6719999999996</v>
      </c>
      <c r="G2707" s="12">
        <f>F2707*Main!$AB$4</f>
        <v>3198.6719999999996</v>
      </c>
      <c r="H2707" s="9"/>
    </row>
    <row r="2708" spans="1:8" s="5" customFormat="1">
      <c r="A2708" s="205">
        <v>9184554</v>
      </c>
      <c r="B2708" s="489" t="s">
        <v>4901</v>
      </c>
      <c r="C2708" s="7" t="s">
        <v>2057</v>
      </c>
      <c r="D2708" s="7">
        <v>1</v>
      </c>
      <c r="E2708" s="8">
        <v>7626.58</v>
      </c>
      <c r="F2708" s="8">
        <f>E2708/100*$I$2*Main!$AB$2</f>
        <v>3431.9609999999998</v>
      </c>
      <c r="G2708" s="12">
        <f>F2708*Main!$AB$4</f>
        <v>3431.9609999999998</v>
      </c>
      <c r="H2708" s="9"/>
    </row>
    <row r="2709" spans="1:8" s="5" customFormat="1">
      <c r="A2709" s="205">
        <v>9183159</v>
      </c>
      <c r="B2709" s="489" t="s">
        <v>4902</v>
      </c>
      <c r="C2709" s="7" t="s">
        <v>2057</v>
      </c>
      <c r="D2709" s="7">
        <v>1</v>
      </c>
      <c r="E2709" s="8">
        <v>8145</v>
      </c>
      <c r="F2709" s="8">
        <f>E2709/100*$I$2*Main!$AB$2</f>
        <v>3665.25</v>
      </c>
      <c r="G2709" s="12">
        <f>F2709*Main!$AB$4</f>
        <v>3665.25</v>
      </c>
      <c r="H2709" s="9"/>
    </row>
    <row r="2710" spans="1:8" s="5" customFormat="1">
      <c r="A2710" s="205">
        <v>9139157</v>
      </c>
      <c r="B2710" s="489" t="s">
        <v>4903</v>
      </c>
      <c r="C2710" s="7" t="s">
        <v>2057</v>
      </c>
      <c r="D2710" s="7">
        <v>30</v>
      </c>
      <c r="E2710" s="8">
        <v>1005.7</v>
      </c>
      <c r="F2710" s="8">
        <f>E2710/100*$I$2*Main!$AB$2</f>
        <v>452.565</v>
      </c>
      <c r="G2710" s="12">
        <f>F2710*Main!$AB$4</f>
        <v>452.565</v>
      </c>
      <c r="H2710" s="9"/>
    </row>
    <row r="2711" spans="1:8" s="5" customFormat="1">
      <c r="A2711" s="205">
        <v>9139158</v>
      </c>
      <c r="B2711" s="489" t="s">
        <v>4904</v>
      </c>
      <c r="C2711" s="7" t="s">
        <v>2057</v>
      </c>
      <c r="D2711" s="7">
        <v>30</v>
      </c>
      <c r="E2711" s="8">
        <v>1018.08</v>
      </c>
      <c r="F2711" s="8">
        <f>E2711/100*$I$2*Main!$AB$2</f>
        <v>458.13599999999997</v>
      </c>
      <c r="G2711" s="12">
        <f>F2711*Main!$AB$4</f>
        <v>458.13599999999997</v>
      </c>
      <c r="H2711" s="9"/>
    </row>
    <row r="2712" spans="1:8" s="5" customFormat="1">
      <c r="A2712" s="205">
        <v>9139159</v>
      </c>
      <c r="B2712" s="489" t="s">
        <v>4905</v>
      </c>
      <c r="C2712" s="7" t="s">
        <v>2057</v>
      </c>
      <c r="D2712" s="7">
        <v>30</v>
      </c>
      <c r="E2712" s="8">
        <v>1030.52</v>
      </c>
      <c r="F2712" s="8">
        <f>E2712/100*$I$2*Main!$AB$2</f>
        <v>463.73399999999998</v>
      </c>
      <c r="G2712" s="12">
        <f>F2712*Main!$AB$4</f>
        <v>463.73399999999998</v>
      </c>
      <c r="H2712" s="9"/>
    </row>
    <row r="2713" spans="1:8" s="5" customFormat="1">
      <c r="A2713" s="205">
        <v>9139160</v>
      </c>
      <c r="B2713" s="489" t="s">
        <v>4906</v>
      </c>
      <c r="C2713" s="7" t="s">
        <v>2057</v>
      </c>
      <c r="D2713" s="7">
        <v>30</v>
      </c>
      <c r="E2713" s="8">
        <v>1042.92</v>
      </c>
      <c r="F2713" s="8">
        <f>E2713/100*$I$2*Main!$AB$2</f>
        <v>469.31400000000008</v>
      </c>
      <c r="G2713" s="12">
        <f>F2713*Main!$AB$4</f>
        <v>469.31400000000008</v>
      </c>
      <c r="H2713" s="9"/>
    </row>
    <row r="2714" spans="1:8" s="5" customFormat="1">
      <c r="A2714" s="205">
        <v>9139181</v>
      </c>
      <c r="B2714" s="489" t="s">
        <v>4907</v>
      </c>
      <c r="C2714" s="7" t="s">
        <v>2057</v>
      </c>
      <c r="D2714" s="7">
        <v>30</v>
      </c>
      <c r="E2714" s="8">
        <v>1055.33</v>
      </c>
      <c r="F2714" s="8">
        <f>E2714/100*$I$2*Main!$AB$2</f>
        <v>474.89850000000001</v>
      </c>
      <c r="G2714" s="12">
        <f>F2714*Main!$AB$4</f>
        <v>474.89850000000001</v>
      </c>
      <c r="H2714" s="9"/>
    </row>
    <row r="2715" spans="1:8" s="5" customFormat="1">
      <c r="A2715" s="205">
        <v>9139182</v>
      </c>
      <c r="B2715" s="489" t="s">
        <v>4908</v>
      </c>
      <c r="C2715" s="7" t="s">
        <v>2057</v>
      </c>
      <c r="D2715" s="7">
        <v>30</v>
      </c>
      <c r="E2715" s="8">
        <v>1067.76</v>
      </c>
      <c r="F2715" s="8">
        <f>E2715/100*$I$2*Main!$AB$2</f>
        <v>480.49200000000002</v>
      </c>
      <c r="G2715" s="12">
        <f>F2715*Main!$AB$4</f>
        <v>480.49200000000002</v>
      </c>
      <c r="H2715" s="9"/>
    </row>
    <row r="2716" spans="1:8" s="5" customFormat="1">
      <c r="A2716" s="205">
        <v>9139183</v>
      </c>
      <c r="B2716" s="489" t="s">
        <v>4909</v>
      </c>
      <c r="C2716" s="7" t="s">
        <v>2057</v>
      </c>
      <c r="D2716" s="7">
        <v>30</v>
      </c>
      <c r="E2716" s="8">
        <v>1080.17</v>
      </c>
      <c r="F2716" s="8">
        <f>E2716/100*$I$2*Main!$AB$2</f>
        <v>486.07650000000001</v>
      </c>
      <c r="G2716" s="12">
        <f>F2716*Main!$AB$4</f>
        <v>486.07650000000001</v>
      </c>
      <c r="H2716" s="9"/>
    </row>
    <row r="2717" spans="1:8" s="5" customFormat="1">
      <c r="A2717" s="205">
        <v>9139184</v>
      </c>
      <c r="B2717" s="489" t="s">
        <v>4910</v>
      </c>
      <c r="C2717" s="7" t="s">
        <v>2057</v>
      </c>
      <c r="D2717" s="7">
        <v>30</v>
      </c>
      <c r="E2717" s="8">
        <v>1129.83</v>
      </c>
      <c r="F2717" s="8">
        <f>E2717/100*$I$2*Main!$AB$2</f>
        <v>508.42349999999999</v>
      </c>
      <c r="G2717" s="12">
        <f>F2717*Main!$AB$4</f>
        <v>508.42349999999999</v>
      </c>
      <c r="H2717" s="9"/>
    </row>
    <row r="2718" spans="1:8" s="5" customFormat="1">
      <c r="A2718" s="205">
        <v>9139185</v>
      </c>
      <c r="B2718" s="489" t="s">
        <v>4911</v>
      </c>
      <c r="C2718" s="7" t="s">
        <v>2057</v>
      </c>
      <c r="D2718" s="7">
        <v>30</v>
      </c>
      <c r="E2718" s="8">
        <v>1154.67</v>
      </c>
      <c r="F2718" s="8">
        <f>E2718/100*$I$2*Main!$AB$2</f>
        <v>519.6015000000001</v>
      </c>
      <c r="G2718" s="12">
        <f>F2718*Main!$AB$4</f>
        <v>519.6015000000001</v>
      </c>
      <c r="H2718" s="9"/>
    </row>
    <row r="2719" spans="1:8" s="5" customFormat="1">
      <c r="A2719" s="205">
        <v>9139186</v>
      </c>
      <c r="B2719" s="489" t="s">
        <v>4912</v>
      </c>
      <c r="C2719" s="7" t="s">
        <v>2057</v>
      </c>
      <c r="D2719" s="7">
        <v>30</v>
      </c>
      <c r="E2719" s="8">
        <v>1179.48</v>
      </c>
      <c r="F2719" s="8">
        <f>E2719/100*$I$2*Main!$AB$2</f>
        <v>530.76599999999996</v>
      </c>
      <c r="G2719" s="12">
        <f>F2719*Main!$AB$4</f>
        <v>530.76599999999996</v>
      </c>
      <c r="H2719" s="9"/>
    </row>
    <row r="2720" spans="1:8" s="5" customFormat="1">
      <c r="A2720" s="205">
        <v>9139187</v>
      </c>
      <c r="B2720" s="489" t="s">
        <v>4913</v>
      </c>
      <c r="C2720" s="7" t="s">
        <v>2057</v>
      </c>
      <c r="D2720" s="7">
        <v>30</v>
      </c>
      <c r="E2720" s="8">
        <v>1229.1400000000001</v>
      </c>
      <c r="F2720" s="8">
        <f>E2720/100*$I$2*Main!$AB$2</f>
        <v>553.11300000000006</v>
      </c>
      <c r="G2720" s="12">
        <f>F2720*Main!$AB$4</f>
        <v>553.11300000000006</v>
      </c>
      <c r="H2720" s="9"/>
    </row>
    <row r="2721" spans="1:8" s="5" customFormat="1">
      <c r="A2721" s="205">
        <v>9182266</v>
      </c>
      <c r="B2721" s="489" t="s">
        <v>4914</v>
      </c>
      <c r="C2721" s="7" t="s">
        <v>2057</v>
      </c>
      <c r="D2721" s="7">
        <v>1</v>
      </c>
      <c r="E2721" s="8">
        <v>5650.54</v>
      </c>
      <c r="F2721" s="8">
        <f>E2721/100*$I$2*Main!$AB$2</f>
        <v>2542.7429999999999</v>
      </c>
      <c r="G2721" s="12">
        <f>F2721*Main!$AB$4</f>
        <v>2542.7429999999999</v>
      </c>
      <c r="H2721" s="9"/>
    </row>
    <row r="2722" spans="1:8" s="5" customFormat="1">
      <c r="A2722" s="205">
        <v>9211654</v>
      </c>
      <c r="B2722" s="489" t="s">
        <v>4915</v>
      </c>
      <c r="C2722" s="7" t="s">
        <v>2057</v>
      </c>
      <c r="D2722" s="7">
        <v>1</v>
      </c>
      <c r="E2722" s="8">
        <v>7834.71</v>
      </c>
      <c r="F2722" s="8">
        <f>E2722/100*$I$2*Main!$AB$2</f>
        <v>3525.6194999999998</v>
      </c>
      <c r="G2722" s="12">
        <f>F2722*Main!$AB$4</f>
        <v>3525.6194999999998</v>
      </c>
      <c r="H2722" s="9"/>
    </row>
    <row r="2723" spans="1:8" s="5" customFormat="1">
      <c r="A2723" s="205">
        <v>9182267</v>
      </c>
      <c r="B2723" s="489" t="s">
        <v>4916</v>
      </c>
      <c r="C2723" s="7" t="s">
        <v>2057</v>
      </c>
      <c r="D2723" s="7">
        <v>1</v>
      </c>
      <c r="E2723" s="8">
        <v>8475.8000000000011</v>
      </c>
      <c r="F2723" s="8">
        <f>E2723/100*$I$2*Main!$AB$2</f>
        <v>3814.1100000000006</v>
      </c>
      <c r="G2723" s="12">
        <f>F2723*Main!$AB$4</f>
        <v>3814.1100000000006</v>
      </c>
      <c r="H2723" s="9"/>
    </row>
    <row r="2724" spans="1:8" s="5" customFormat="1">
      <c r="A2724" s="205">
        <v>9211655</v>
      </c>
      <c r="B2724" s="489" t="s">
        <v>4917</v>
      </c>
      <c r="C2724" s="7" t="s">
        <v>2057</v>
      </c>
      <c r="D2724" s="7">
        <v>1</v>
      </c>
      <c r="E2724" s="8">
        <v>8953.92</v>
      </c>
      <c r="F2724" s="8">
        <f>E2724/100*$I$2*Main!$AB$2</f>
        <v>4029.2639999999997</v>
      </c>
      <c r="G2724" s="12">
        <f>F2724*Main!$AB$4</f>
        <v>4029.2639999999997</v>
      </c>
      <c r="H2724" s="9"/>
    </row>
    <row r="2725" spans="1:8" s="5" customFormat="1">
      <c r="A2725" s="205">
        <v>9182268</v>
      </c>
      <c r="B2725" s="489" t="s">
        <v>4918</v>
      </c>
      <c r="C2725" s="7" t="s">
        <v>2057</v>
      </c>
      <c r="D2725" s="7">
        <v>1</v>
      </c>
      <c r="E2725" s="8">
        <v>10170.959999999999</v>
      </c>
      <c r="F2725" s="8">
        <f>E2725/100*$I$2*Main!$AB$2</f>
        <v>4576.9319999999998</v>
      </c>
      <c r="G2725" s="12">
        <f>F2725*Main!$AB$4</f>
        <v>4576.9319999999998</v>
      </c>
      <c r="H2725" s="9"/>
    </row>
    <row r="2726" spans="1:8" s="5" customFormat="1">
      <c r="A2726" s="205">
        <v>9207047</v>
      </c>
      <c r="B2726" s="489" t="s">
        <v>1084</v>
      </c>
      <c r="C2726" s="7"/>
      <c r="D2726" s="7">
        <v>1</v>
      </c>
      <c r="E2726" s="8">
        <v>2336.38</v>
      </c>
      <c r="F2726" s="8">
        <f>E2726/100*$I$2*Main!$AB$2</f>
        <v>1051.3710000000001</v>
      </c>
      <c r="G2726" s="12">
        <f>F2726*Main!$AB$4</f>
        <v>1051.3710000000001</v>
      </c>
      <c r="H2726" s="9"/>
    </row>
    <row r="2727" spans="1:8">
      <c r="A2727" s="205">
        <v>9207259</v>
      </c>
      <c r="B2727" s="489" t="s">
        <v>1085</v>
      </c>
      <c r="C2727" s="7"/>
      <c r="D2727" s="7">
        <v>1</v>
      </c>
      <c r="E2727" s="8">
        <v>6931.68</v>
      </c>
      <c r="F2727" s="8">
        <f>E2727/100*$I$2*Main!$AB$2</f>
        <v>3119.2559999999999</v>
      </c>
      <c r="G2727" s="12">
        <f>F2727*Main!$AB$4</f>
        <v>3119.2559999999999</v>
      </c>
      <c r="H2727" s="9"/>
    </row>
    <row r="2728" spans="1:8">
      <c r="A2728" s="205">
        <v>9204284</v>
      </c>
      <c r="B2728" s="489" t="s">
        <v>1086</v>
      </c>
      <c r="C2728" s="7"/>
      <c r="D2728" s="7">
        <v>1</v>
      </c>
      <c r="E2728" s="8">
        <v>2056.13</v>
      </c>
      <c r="F2728" s="8">
        <f>E2728/100*$I$2*Main!$AB$2</f>
        <v>925.25850000000014</v>
      </c>
      <c r="G2728" s="12">
        <f>F2728*Main!$AB$4</f>
        <v>925.25850000000014</v>
      </c>
      <c r="H2728" s="9"/>
    </row>
    <row r="2729" spans="1:8">
      <c r="A2729" s="205">
        <v>9123010</v>
      </c>
      <c r="B2729" s="489" t="s">
        <v>851</v>
      </c>
      <c r="C2729" s="7"/>
      <c r="D2729" s="7">
        <v>150</v>
      </c>
      <c r="E2729" s="8">
        <v>163.02000000000001</v>
      </c>
      <c r="F2729" s="8">
        <f>E2729/100*$I$2*Main!$AB$2</f>
        <v>73.359000000000009</v>
      </c>
      <c r="G2729" s="12">
        <f>F2729*Main!$AB$4</f>
        <v>73.359000000000009</v>
      </c>
      <c r="H2729" s="9"/>
    </row>
    <row r="2730" spans="1:8">
      <c r="A2730" s="205">
        <v>9123011</v>
      </c>
      <c r="B2730" s="489" t="s">
        <v>852</v>
      </c>
      <c r="C2730" s="7"/>
      <c r="D2730" s="7">
        <v>150</v>
      </c>
      <c r="E2730" s="8">
        <v>155.89999999999998</v>
      </c>
      <c r="F2730" s="8">
        <f>E2730/100*$I$2*Main!$AB$2</f>
        <v>70.154999999999987</v>
      </c>
      <c r="G2730" s="12">
        <f>F2730*Main!$AB$4</f>
        <v>70.154999999999987</v>
      </c>
      <c r="H2730" s="9"/>
    </row>
    <row r="2731" spans="1:8">
      <c r="A2731" s="205">
        <v>9127000</v>
      </c>
      <c r="B2731" s="489" t="s">
        <v>864</v>
      </c>
      <c r="C2731" s="7"/>
      <c r="D2731" s="7">
        <v>300</v>
      </c>
      <c r="E2731" s="8">
        <v>24.96</v>
      </c>
      <c r="F2731" s="8">
        <f>E2731/100*$I$2*Main!$AB$2</f>
        <v>11.232000000000001</v>
      </c>
      <c r="G2731" s="12">
        <f>F2731*Main!$AB$4</f>
        <v>11.232000000000001</v>
      </c>
      <c r="H2731" s="9"/>
    </row>
    <row r="2732" spans="1:8">
      <c r="A2732" s="205">
        <v>9127011</v>
      </c>
      <c r="B2732" s="489" t="s">
        <v>865</v>
      </c>
      <c r="C2732" s="7"/>
      <c r="D2732" s="7">
        <v>300</v>
      </c>
      <c r="E2732" s="8">
        <v>17.84</v>
      </c>
      <c r="F2732" s="8">
        <f>E2732/100*$I$2*Main!$AB$2</f>
        <v>8.0280000000000005</v>
      </c>
      <c r="G2732" s="12">
        <f>F2732*Main!$AB$4</f>
        <v>8.0280000000000005</v>
      </c>
      <c r="H2732" s="9"/>
    </row>
    <row r="2733" spans="1:8">
      <c r="A2733" s="205">
        <v>9268147</v>
      </c>
      <c r="B2733" s="489" t="s">
        <v>4919</v>
      </c>
      <c r="C2733" s="7"/>
      <c r="D2733" s="7">
        <v>1</v>
      </c>
      <c r="E2733" s="8">
        <v>850.37</v>
      </c>
      <c r="F2733" s="8">
        <f>E2733/100*$I$2*Main!$AB$2</f>
        <v>382.66649999999998</v>
      </c>
      <c r="G2733" s="12">
        <f>F2733*Main!$AB$4</f>
        <v>382.66649999999998</v>
      </c>
      <c r="H2733" s="9"/>
    </row>
    <row r="2734" spans="1:8">
      <c r="A2734" s="205">
        <v>9268146</v>
      </c>
      <c r="B2734" s="489" t="s">
        <v>4920</v>
      </c>
      <c r="C2734" s="7"/>
      <c r="D2734" s="7">
        <v>1</v>
      </c>
      <c r="E2734" s="8">
        <v>517.53</v>
      </c>
      <c r="F2734" s="8">
        <f>E2734/100*$I$2*Main!$AB$2</f>
        <v>232.88849999999999</v>
      </c>
      <c r="G2734" s="12">
        <f>F2734*Main!$AB$4</f>
        <v>232.88849999999999</v>
      </c>
      <c r="H2734" s="9"/>
    </row>
    <row r="2735" spans="1:8">
      <c r="A2735" s="205">
        <v>9268148</v>
      </c>
      <c r="B2735" s="489" t="s">
        <v>4921</v>
      </c>
      <c r="C2735" s="7"/>
      <c r="D2735" s="7">
        <v>1</v>
      </c>
      <c r="E2735" s="8">
        <v>1182.03</v>
      </c>
      <c r="F2735" s="8">
        <f>E2735/100*$I$2*Main!$AB$2</f>
        <v>531.9135</v>
      </c>
      <c r="G2735" s="12">
        <f>F2735*Main!$AB$4</f>
        <v>531.9135</v>
      </c>
      <c r="H2735" s="9"/>
    </row>
    <row r="2736" spans="1:8">
      <c r="A2736" s="205">
        <v>9123080</v>
      </c>
      <c r="B2736" s="489" t="s">
        <v>896</v>
      </c>
      <c r="C2736" s="7"/>
      <c r="D2736" s="7">
        <v>150</v>
      </c>
      <c r="E2736" s="8">
        <v>115.83</v>
      </c>
      <c r="F2736" s="8">
        <f>E2736/100*$I$2*Main!$AB$2</f>
        <v>52.123499999999993</v>
      </c>
      <c r="G2736" s="12">
        <f>F2736*Main!$AB$4</f>
        <v>52.123499999999993</v>
      </c>
      <c r="H2736" s="9"/>
    </row>
    <row r="2737" spans="1:8">
      <c r="A2737" s="205">
        <v>9123005</v>
      </c>
      <c r="B2737" s="489" t="s">
        <v>861</v>
      </c>
      <c r="C2737" s="7"/>
      <c r="D2737" s="7">
        <v>300</v>
      </c>
      <c r="E2737" s="8">
        <v>29.380000000000003</v>
      </c>
      <c r="F2737" s="8">
        <f>E2737/100*$I$2*Main!$AB$2</f>
        <v>13.221</v>
      </c>
      <c r="G2737" s="12">
        <f>F2737*Main!$AB$4</f>
        <v>13.221</v>
      </c>
      <c r="H2737" s="9"/>
    </row>
    <row r="2738" spans="1:8">
      <c r="A2738" s="205">
        <v>9123009</v>
      </c>
      <c r="B2738" s="489" t="s">
        <v>862</v>
      </c>
      <c r="C2738" s="7"/>
      <c r="D2738" s="7">
        <v>300</v>
      </c>
      <c r="E2738" s="8">
        <v>94.44</v>
      </c>
      <c r="F2738" s="8">
        <f>E2738/100*$I$2*Main!$AB$2</f>
        <v>42.497999999999998</v>
      </c>
      <c r="G2738" s="12">
        <f>F2738*Main!$AB$4</f>
        <v>42.497999999999998</v>
      </c>
      <c r="H2738" s="9"/>
    </row>
    <row r="2739" spans="1:8">
      <c r="A2739" s="205">
        <v>9123008</v>
      </c>
      <c r="B2739" s="489" t="s">
        <v>863</v>
      </c>
      <c r="C2739" s="7"/>
      <c r="D2739" s="7">
        <v>300</v>
      </c>
      <c r="E2739" s="8">
        <v>94.44</v>
      </c>
      <c r="F2739" s="8">
        <f>E2739/100*$I$2*Main!$AB$2</f>
        <v>42.497999999999998</v>
      </c>
      <c r="G2739" s="12">
        <f>F2739*Main!$AB$4</f>
        <v>42.497999999999998</v>
      </c>
      <c r="H2739" s="9"/>
    </row>
    <row r="2740" spans="1:8">
      <c r="A2740" s="205">
        <v>9123006</v>
      </c>
      <c r="B2740" s="489" t="s">
        <v>887</v>
      </c>
      <c r="C2740" s="7"/>
      <c r="D2740" s="7">
        <v>300</v>
      </c>
      <c r="E2740" s="8">
        <v>29.380000000000003</v>
      </c>
      <c r="F2740" s="8">
        <f>E2740/100*$I$2*Main!$AB$2</f>
        <v>13.221</v>
      </c>
      <c r="G2740" s="12">
        <f>F2740*Main!$AB$4</f>
        <v>13.221</v>
      </c>
      <c r="H2740" s="9"/>
    </row>
    <row r="2741" spans="1:8">
      <c r="A2741" s="205">
        <v>9123007</v>
      </c>
      <c r="B2741" s="489" t="s">
        <v>894</v>
      </c>
      <c r="C2741" s="7"/>
      <c r="D2741" s="7">
        <v>300</v>
      </c>
      <c r="E2741" s="8">
        <v>94.44</v>
      </c>
      <c r="F2741" s="200">
        <f>E2741/100*$I$2*Main!$AB$2</f>
        <v>42.497999999999998</v>
      </c>
      <c r="G2741" s="201">
        <f>F2741*Main!$AB$4</f>
        <v>42.497999999999998</v>
      </c>
      <c r="H2741" s="202"/>
    </row>
    <row r="2742" spans="1:8">
      <c r="A2742" s="205">
        <v>9240681</v>
      </c>
      <c r="B2742" s="489" t="s">
        <v>4922</v>
      </c>
      <c r="C2742" s="7" t="s">
        <v>2057</v>
      </c>
      <c r="D2742" s="7">
        <v>100</v>
      </c>
      <c r="E2742" s="8">
        <v>312.08999999999997</v>
      </c>
      <c r="F2742" s="200">
        <f>E2742/100*$I$2*Main!$AB$2</f>
        <v>140.44049999999999</v>
      </c>
      <c r="G2742" s="201">
        <f>F2742*Main!$AB$4</f>
        <v>140.44049999999999</v>
      </c>
      <c r="H2742" s="202"/>
    </row>
    <row r="2743" spans="1:8">
      <c r="A2743" s="205">
        <v>9240683</v>
      </c>
      <c r="B2743" s="489" t="s">
        <v>4923</v>
      </c>
      <c r="C2743" s="7" t="s">
        <v>2057</v>
      </c>
      <c r="D2743" s="7">
        <v>100</v>
      </c>
      <c r="E2743" s="8">
        <v>312.08999999999997</v>
      </c>
      <c r="F2743" s="200">
        <f>E2743/100*$I$2*Main!$AB$2</f>
        <v>140.44049999999999</v>
      </c>
      <c r="G2743" s="201">
        <f>F2743*Main!$AB$4</f>
        <v>140.44049999999999</v>
      </c>
      <c r="H2743" s="202"/>
    </row>
    <row r="2744" spans="1:8">
      <c r="A2744" s="205">
        <v>9240684</v>
      </c>
      <c r="B2744" s="489" t="s">
        <v>4924</v>
      </c>
      <c r="C2744" s="7" t="s">
        <v>2057</v>
      </c>
      <c r="D2744" s="7">
        <v>100</v>
      </c>
      <c r="E2744" s="8">
        <v>312.08999999999997</v>
      </c>
      <c r="F2744" s="8">
        <f>E2744/100*$I$2*Main!$AB$2</f>
        <v>140.44049999999999</v>
      </c>
      <c r="G2744" s="12">
        <f>F2744*Main!$AB$4</f>
        <v>140.44049999999999</v>
      </c>
      <c r="H2744" s="202"/>
    </row>
    <row r="2745" spans="1:8">
      <c r="A2745" s="205">
        <v>9240687</v>
      </c>
      <c r="B2745" s="489" t="s">
        <v>4925</v>
      </c>
      <c r="C2745" s="7" t="s">
        <v>2057</v>
      </c>
      <c r="D2745" s="7">
        <v>100</v>
      </c>
      <c r="E2745" s="8">
        <v>312.08999999999997</v>
      </c>
      <c r="F2745" s="8">
        <f>E2745/100*$I$2*Main!$AB$2</f>
        <v>140.44049999999999</v>
      </c>
      <c r="G2745" s="12">
        <f>F2745*Main!$AB$4</f>
        <v>140.44049999999999</v>
      </c>
      <c r="H2745" s="202"/>
    </row>
    <row r="2746" spans="1:8">
      <c r="A2746" s="205">
        <v>9240688</v>
      </c>
      <c r="B2746" s="489" t="s">
        <v>4926</v>
      </c>
      <c r="C2746" s="7" t="s">
        <v>2057</v>
      </c>
      <c r="D2746" s="7">
        <v>100</v>
      </c>
      <c r="E2746" s="8">
        <v>312.08999999999997</v>
      </c>
      <c r="F2746" s="8">
        <f>E2746/100*$I$2*Main!$AB$2</f>
        <v>140.44049999999999</v>
      </c>
      <c r="G2746" s="12">
        <f>F2746*Main!$AB$4</f>
        <v>140.44049999999999</v>
      </c>
      <c r="H2746" s="202"/>
    </row>
    <row r="2747" spans="1:8">
      <c r="A2747" s="205">
        <v>9240689</v>
      </c>
      <c r="B2747" s="489" t="s">
        <v>866</v>
      </c>
      <c r="C2747" s="7"/>
      <c r="D2747" s="7">
        <v>100</v>
      </c>
      <c r="E2747" s="8">
        <v>347.26</v>
      </c>
      <c r="F2747" s="8">
        <f>E2747/100*$I$2*Main!$AB$2</f>
        <v>156.267</v>
      </c>
      <c r="G2747" s="12">
        <f>F2747*Main!$AB$4</f>
        <v>156.267</v>
      </c>
      <c r="H2747" s="202"/>
    </row>
    <row r="2748" spans="1:8">
      <c r="A2748" s="205">
        <v>9240690</v>
      </c>
      <c r="B2748" s="489" t="s">
        <v>867</v>
      </c>
      <c r="C2748" s="7"/>
      <c r="D2748" s="7">
        <v>100</v>
      </c>
      <c r="E2748" s="8">
        <v>347.26</v>
      </c>
      <c r="F2748" s="8">
        <f>E2748/100*$I$2*Main!$AB$2</f>
        <v>156.267</v>
      </c>
      <c r="G2748" s="12">
        <f>F2748*Main!$AB$4</f>
        <v>156.267</v>
      </c>
      <c r="H2748" s="202"/>
    </row>
    <row r="2749" spans="1:8">
      <c r="A2749" s="205">
        <v>9240691</v>
      </c>
      <c r="B2749" s="489" t="s">
        <v>868</v>
      </c>
      <c r="C2749" s="7"/>
      <c r="D2749" s="7">
        <v>100</v>
      </c>
      <c r="E2749" s="8">
        <v>347.26</v>
      </c>
      <c r="F2749" s="8">
        <f>E2749/100*$I$2*Main!$AB$2</f>
        <v>156.267</v>
      </c>
      <c r="G2749" s="12">
        <f>F2749*Main!$AB$4</f>
        <v>156.267</v>
      </c>
      <c r="H2749" s="202"/>
    </row>
    <row r="2750" spans="1:8">
      <c r="A2750" s="205">
        <v>9240692</v>
      </c>
      <c r="B2750" s="489" t="s">
        <v>869</v>
      </c>
      <c r="C2750" s="7"/>
      <c r="D2750" s="7">
        <v>100</v>
      </c>
      <c r="E2750" s="8">
        <v>347.26</v>
      </c>
      <c r="F2750" s="8">
        <f>E2750/100*$I$2*Main!$AB$2</f>
        <v>156.267</v>
      </c>
      <c r="G2750" s="12">
        <f>F2750*Main!$AB$4</f>
        <v>156.267</v>
      </c>
      <c r="H2750" s="202"/>
    </row>
    <row r="2751" spans="1:8">
      <c r="A2751" s="205">
        <v>9240693</v>
      </c>
      <c r="B2751" s="489" t="s">
        <v>870</v>
      </c>
      <c r="C2751" s="7"/>
      <c r="D2751" s="7">
        <v>100</v>
      </c>
      <c r="E2751" s="8">
        <v>347.26</v>
      </c>
      <c r="F2751" s="8">
        <f>E2751/100*$I$2*Main!$AB$2</f>
        <v>156.267</v>
      </c>
      <c r="G2751" s="12">
        <f>F2751*Main!$AB$4</f>
        <v>156.267</v>
      </c>
      <c r="H2751" s="202"/>
    </row>
    <row r="2752" spans="1:8">
      <c r="A2752" s="205">
        <v>9240694</v>
      </c>
      <c r="B2752" s="489" t="s">
        <v>4927</v>
      </c>
      <c r="C2752" s="7" t="s">
        <v>2057</v>
      </c>
      <c r="D2752" s="7">
        <v>100</v>
      </c>
      <c r="E2752" s="8">
        <v>452.8</v>
      </c>
      <c r="F2752" s="8">
        <f>E2752/100*$I$2*Main!$AB$2</f>
        <v>203.76000000000002</v>
      </c>
      <c r="G2752" s="12">
        <f>F2752*Main!$AB$4</f>
        <v>203.76000000000002</v>
      </c>
      <c r="H2752" s="202"/>
    </row>
    <row r="2753" spans="1:8">
      <c r="A2753" s="205">
        <v>9240695</v>
      </c>
      <c r="B2753" s="489" t="s">
        <v>4928</v>
      </c>
      <c r="C2753" s="7" t="s">
        <v>2057</v>
      </c>
      <c r="D2753" s="7">
        <v>100</v>
      </c>
      <c r="E2753" s="8">
        <v>452.8</v>
      </c>
      <c r="F2753" s="8">
        <f>E2753/100*$I$2*Main!$AB$2</f>
        <v>203.76000000000002</v>
      </c>
      <c r="G2753" s="12">
        <f>F2753*Main!$AB$4</f>
        <v>203.76000000000002</v>
      </c>
      <c r="H2753" s="202"/>
    </row>
    <row r="2754" spans="1:8">
      <c r="A2754" s="205">
        <v>9240696</v>
      </c>
      <c r="B2754" s="489" t="s">
        <v>4929</v>
      </c>
      <c r="C2754" s="7" t="s">
        <v>2057</v>
      </c>
      <c r="D2754" s="7">
        <v>100</v>
      </c>
      <c r="E2754" s="8">
        <v>452.8</v>
      </c>
      <c r="F2754" s="8">
        <f>E2754/100*$I$2*Main!$AB$2</f>
        <v>203.76000000000002</v>
      </c>
      <c r="G2754" s="12">
        <f>F2754*Main!$AB$4</f>
        <v>203.76000000000002</v>
      </c>
      <c r="H2754" s="202"/>
    </row>
    <row r="2755" spans="1:8">
      <c r="A2755" s="205">
        <v>9240697</v>
      </c>
      <c r="B2755" s="489" t="s">
        <v>4930</v>
      </c>
      <c r="C2755" s="7" t="s">
        <v>2057</v>
      </c>
      <c r="D2755" s="7">
        <v>100</v>
      </c>
      <c r="E2755" s="8">
        <v>452.8</v>
      </c>
      <c r="F2755" s="8">
        <f>E2755/100*$I$2*Main!$AB$2</f>
        <v>203.76000000000002</v>
      </c>
      <c r="G2755" s="12">
        <f>F2755*Main!$AB$4</f>
        <v>203.76000000000002</v>
      </c>
      <c r="H2755" s="202"/>
    </row>
    <row r="2756" spans="1:8">
      <c r="A2756" s="205">
        <v>9240698</v>
      </c>
      <c r="B2756" s="489" t="s">
        <v>4931</v>
      </c>
      <c r="C2756" s="7" t="s">
        <v>2057</v>
      </c>
      <c r="D2756" s="7">
        <v>100</v>
      </c>
      <c r="E2756" s="8">
        <v>452.8</v>
      </c>
      <c r="F2756" s="8">
        <f>E2756/100*$I$2*Main!$AB$2</f>
        <v>203.76000000000002</v>
      </c>
      <c r="G2756" s="12">
        <f>F2756*Main!$AB$4</f>
        <v>203.76000000000002</v>
      </c>
      <c r="H2756" s="202"/>
    </row>
    <row r="2757" spans="1:8">
      <c r="A2757" s="205">
        <v>9143038</v>
      </c>
      <c r="B2757" s="489" t="s">
        <v>1087</v>
      </c>
      <c r="C2757" s="7"/>
      <c r="D2757" s="7">
        <v>30</v>
      </c>
      <c r="E2757" s="8">
        <v>1030.52</v>
      </c>
      <c r="F2757" s="8">
        <f>E2757/100*$I$2*Main!$AB$2</f>
        <v>463.73399999999998</v>
      </c>
      <c r="G2757" s="12">
        <f>F2757*Main!$AB$4</f>
        <v>463.73399999999998</v>
      </c>
      <c r="H2757" s="202"/>
    </row>
    <row r="2758" spans="1:8">
      <c r="A2758" s="205">
        <v>9143046</v>
      </c>
      <c r="B2758" s="489" t="s">
        <v>1088</v>
      </c>
      <c r="C2758" s="7"/>
      <c r="D2758" s="7">
        <v>30</v>
      </c>
      <c r="E2758" s="8">
        <v>1229.1400000000001</v>
      </c>
      <c r="F2758" s="8">
        <f>E2758/100*$I$2*Main!$AB$2</f>
        <v>553.11300000000006</v>
      </c>
      <c r="G2758" s="12">
        <f>F2758*Main!$AB$4</f>
        <v>553.11300000000006</v>
      </c>
      <c r="H2758" s="202"/>
    </row>
    <row r="2759" spans="1:8">
      <c r="A2759" s="205">
        <v>9240853</v>
      </c>
      <c r="B2759" s="489" t="s">
        <v>1102</v>
      </c>
      <c r="C2759" s="7"/>
      <c r="D2759" s="7">
        <v>1</v>
      </c>
      <c r="E2759" s="8">
        <v>3049.86</v>
      </c>
      <c r="F2759" s="8">
        <f>E2759/100*$I$2*Main!$AB$2</f>
        <v>1372.4369999999999</v>
      </c>
      <c r="G2759" s="12">
        <f>F2759*Main!$AB$4</f>
        <v>1372.4369999999999</v>
      </c>
      <c r="H2759" s="202"/>
    </row>
    <row r="2760" spans="1:8">
      <c r="A2760" s="205">
        <v>9240854</v>
      </c>
      <c r="B2760" s="489" t="s">
        <v>1103</v>
      </c>
      <c r="C2760" s="7"/>
      <c r="D2760" s="7">
        <v>1</v>
      </c>
      <c r="E2760" s="8">
        <v>3081.96</v>
      </c>
      <c r="F2760" s="8">
        <f>E2760/100*$I$2*Main!$AB$2</f>
        <v>1386.8820000000001</v>
      </c>
      <c r="G2760" s="12">
        <f>F2760*Main!$AB$4</f>
        <v>1386.8820000000001</v>
      </c>
      <c r="H2760" s="202"/>
    </row>
    <row r="2761" spans="1:8">
      <c r="A2761" s="205">
        <v>9240856</v>
      </c>
      <c r="B2761" s="489" t="s">
        <v>1104</v>
      </c>
      <c r="C2761" s="7"/>
      <c r="D2761" s="7">
        <v>1</v>
      </c>
      <c r="E2761" s="8">
        <v>3135.38</v>
      </c>
      <c r="F2761" s="8">
        <f>E2761/100*$I$2*Main!$AB$2</f>
        <v>1410.921</v>
      </c>
      <c r="G2761" s="12">
        <f>F2761*Main!$AB$4</f>
        <v>1410.921</v>
      </c>
      <c r="H2761" s="202"/>
    </row>
    <row r="2762" spans="1:8">
      <c r="A2762" s="205">
        <v>9240857</v>
      </c>
      <c r="B2762" s="489" t="s">
        <v>1105</v>
      </c>
      <c r="C2762" s="7"/>
      <c r="D2762" s="7">
        <v>1</v>
      </c>
      <c r="E2762" s="8">
        <v>3049.86</v>
      </c>
      <c r="F2762" s="8">
        <f>E2762/100*$I$2*Main!$AB$2</f>
        <v>1372.4369999999999</v>
      </c>
      <c r="G2762" s="12">
        <f>F2762*Main!$AB$4</f>
        <v>1372.4369999999999</v>
      </c>
      <c r="H2762" s="202"/>
    </row>
    <row r="2763" spans="1:8">
      <c r="A2763" s="205">
        <v>9240869</v>
      </c>
      <c r="B2763" s="489" t="s">
        <v>1106</v>
      </c>
      <c r="C2763" s="7"/>
      <c r="D2763" s="7">
        <v>1</v>
      </c>
      <c r="E2763" s="8">
        <v>3081.96</v>
      </c>
      <c r="F2763" s="8">
        <f>E2763/100*$I$2*Main!$AB$2</f>
        <v>1386.8820000000001</v>
      </c>
      <c r="G2763" s="12">
        <f>F2763*Main!$AB$4</f>
        <v>1386.8820000000001</v>
      </c>
      <c r="H2763" s="202"/>
    </row>
    <row r="2764" spans="1:8">
      <c r="A2764" s="205">
        <v>9240870</v>
      </c>
      <c r="B2764" s="489" t="s">
        <v>1107</v>
      </c>
      <c r="C2764" s="7"/>
      <c r="D2764" s="7">
        <v>1</v>
      </c>
      <c r="E2764" s="8">
        <v>3135.38</v>
      </c>
      <c r="F2764" s="8">
        <f>E2764/100*$I$2*Main!$AB$2</f>
        <v>1410.921</v>
      </c>
      <c r="G2764" s="12">
        <f>F2764*Main!$AB$4</f>
        <v>1410.921</v>
      </c>
      <c r="H2764" s="202"/>
    </row>
    <row r="2765" spans="1:8">
      <c r="A2765" s="205">
        <v>9240871</v>
      </c>
      <c r="B2765" s="489" t="s">
        <v>1108</v>
      </c>
      <c r="C2765" s="7"/>
      <c r="D2765" s="7">
        <v>1</v>
      </c>
      <c r="E2765" s="8">
        <v>3188.82</v>
      </c>
      <c r="F2765" s="8">
        <f>E2765/100*$I$2*Main!$AB$2</f>
        <v>1434.9690000000001</v>
      </c>
      <c r="G2765" s="12">
        <f>F2765*Main!$AB$4</f>
        <v>1434.9690000000001</v>
      </c>
      <c r="H2765" s="202"/>
    </row>
    <row r="2766" spans="1:8">
      <c r="A2766" s="205">
        <v>9240872</v>
      </c>
      <c r="B2766" s="489" t="s">
        <v>1109</v>
      </c>
      <c r="C2766" s="7"/>
      <c r="D2766" s="7">
        <v>1</v>
      </c>
      <c r="E2766" s="8">
        <v>3242.26</v>
      </c>
      <c r="F2766" s="8">
        <f>E2766/100*$I$2*Main!$AB$2</f>
        <v>1459.0170000000001</v>
      </c>
      <c r="G2766" s="12">
        <f>F2766*Main!$AB$4</f>
        <v>1459.0170000000001</v>
      </c>
      <c r="H2766" s="202"/>
    </row>
    <row r="2767" spans="1:8">
      <c r="A2767" s="205">
        <v>9240873</v>
      </c>
      <c r="B2767" s="489" t="s">
        <v>1110</v>
      </c>
      <c r="C2767" s="7"/>
      <c r="D2767" s="7">
        <v>1</v>
      </c>
      <c r="E2767" s="8">
        <v>3295.7200000000003</v>
      </c>
      <c r="F2767" s="8">
        <f>E2767/100*$I$2*Main!$AB$2</f>
        <v>1483.0740000000001</v>
      </c>
      <c r="G2767" s="12">
        <f>F2767*Main!$AB$4</f>
        <v>1483.0740000000001</v>
      </c>
      <c r="H2767" s="202"/>
    </row>
    <row r="2768" spans="1:8">
      <c r="A2768" s="205">
        <v>9240874</v>
      </c>
      <c r="B2768" s="489" t="s">
        <v>1111</v>
      </c>
      <c r="C2768" s="7"/>
      <c r="D2768" s="7">
        <v>1</v>
      </c>
      <c r="E2768" s="8">
        <v>3349.17</v>
      </c>
      <c r="F2768" s="8">
        <f>E2768/100*$I$2*Main!$AB$2</f>
        <v>1507.1265000000001</v>
      </c>
      <c r="G2768" s="12">
        <f>F2768*Main!$AB$4</f>
        <v>1507.1265000000001</v>
      </c>
      <c r="H2768" s="202"/>
    </row>
    <row r="2769" spans="1:8">
      <c r="A2769" s="205">
        <v>9240877</v>
      </c>
      <c r="B2769" s="489" t="s">
        <v>1112</v>
      </c>
      <c r="C2769" s="7"/>
      <c r="D2769" s="7">
        <v>1</v>
      </c>
      <c r="E2769" s="8">
        <v>3420.44</v>
      </c>
      <c r="F2769" s="8">
        <f>E2769/100*$I$2*Main!$AB$2</f>
        <v>1539.1980000000001</v>
      </c>
      <c r="G2769" s="12">
        <f>F2769*Main!$AB$4</f>
        <v>1539.1980000000001</v>
      </c>
      <c r="H2769" s="202"/>
    </row>
    <row r="2770" spans="1:8">
      <c r="A2770" s="205">
        <v>9240878</v>
      </c>
      <c r="B2770" s="489" t="s">
        <v>1113</v>
      </c>
      <c r="C2770" s="7"/>
      <c r="D2770" s="7">
        <v>1</v>
      </c>
      <c r="E2770" s="8">
        <v>3473.8700000000003</v>
      </c>
      <c r="F2770" s="8">
        <f>E2770/100*$I$2*Main!$AB$2</f>
        <v>1563.2415000000001</v>
      </c>
      <c r="G2770" s="12">
        <f>F2770*Main!$AB$4</f>
        <v>1563.2415000000001</v>
      </c>
      <c r="H2770" s="202"/>
    </row>
    <row r="2771" spans="1:8">
      <c r="A2771" s="205">
        <v>9240879</v>
      </c>
      <c r="B2771" s="489" t="s">
        <v>4932</v>
      </c>
      <c r="C2771" s="7" t="s">
        <v>2057</v>
      </c>
      <c r="D2771" s="7">
        <v>1</v>
      </c>
      <c r="E2771" s="8">
        <v>3527.3300000000004</v>
      </c>
      <c r="F2771" s="8">
        <f>E2771/100*$I$2*Main!$AB$2</f>
        <v>1587.2985000000003</v>
      </c>
      <c r="G2771" s="12">
        <f>F2771*Main!$AB$4</f>
        <v>1587.2985000000003</v>
      </c>
      <c r="H2771" s="202"/>
    </row>
    <row r="2772" spans="1:8">
      <c r="A2772" s="205">
        <v>9240880</v>
      </c>
      <c r="B2772" s="489" t="s">
        <v>4933</v>
      </c>
      <c r="C2772" s="7" t="s">
        <v>2057</v>
      </c>
      <c r="D2772" s="7">
        <v>1</v>
      </c>
      <c r="E2772" s="8">
        <v>3634.19</v>
      </c>
      <c r="F2772" s="8">
        <f>E2772/100*$I$2*Main!$AB$2</f>
        <v>1635.3855000000001</v>
      </c>
      <c r="G2772" s="12">
        <f>F2772*Main!$AB$4</f>
        <v>1635.3855000000001</v>
      </c>
      <c r="H2772" s="202"/>
    </row>
    <row r="2773" spans="1:8">
      <c r="A2773" s="205">
        <v>9240881</v>
      </c>
      <c r="B2773" s="489" t="s">
        <v>4934</v>
      </c>
      <c r="C2773" s="7" t="s">
        <v>2057</v>
      </c>
      <c r="D2773" s="7">
        <v>1</v>
      </c>
      <c r="E2773" s="8">
        <v>3652</v>
      </c>
      <c r="F2773" s="8">
        <f>E2773/100*$I$2*Main!$AB$2</f>
        <v>1643.4</v>
      </c>
      <c r="G2773" s="12">
        <f>F2773*Main!$AB$4</f>
        <v>1643.4</v>
      </c>
      <c r="H2773" s="202"/>
    </row>
    <row r="2774" spans="1:8">
      <c r="A2774" s="205">
        <v>9240882</v>
      </c>
      <c r="B2774" s="489" t="s">
        <v>4935</v>
      </c>
      <c r="C2774" s="7" t="s">
        <v>2057</v>
      </c>
      <c r="D2774" s="7">
        <v>1</v>
      </c>
      <c r="E2774" s="8">
        <v>3705.46</v>
      </c>
      <c r="F2774" s="8">
        <f>E2774/100*$I$2*Main!$AB$2</f>
        <v>1667.4570000000001</v>
      </c>
      <c r="G2774" s="12">
        <f>F2774*Main!$AB$4</f>
        <v>1667.4570000000001</v>
      </c>
      <c r="H2774" s="202"/>
    </row>
    <row r="2775" spans="1:8">
      <c r="A2775" s="205">
        <v>9240883</v>
      </c>
      <c r="B2775" s="489" t="s">
        <v>4936</v>
      </c>
      <c r="C2775" s="7" t="s">
        <v>2057</v>
      </c>
      <c r="D2775" s="7">
        <v>1</v>
      </c>
      <c r="E2775" s="8">
        <v>3812.34</v>
      </c>
      <c r="F2775" s="8">
        <f>E2775/100*$I$2*Main!$AB$2</f>
        <v>1715.5530000000001</v>
      </c>
      <c r="G2775" s="12">
        <f>F2775*Main!$AB$4</f>
        <v>1715.5530000000001</v>
      </c>
      <c r="H2775" s="202"/>
    </row>
    <row r="2776" spans="1:8">
      <c r="A2776" s="205">
        <v>9240884</v>
      </c>
      <c r="B2776" s="489" t="s">
        <v>1114</v>
      </c>
      <c r="C2776" s="7"/>
      <c r="D2776" s="7">
        <v>1</v>
      </c>
      <c r="E2776" s="8">
        <v>3049.86</v>
      </c>
      <c r="F2776" s="8">
        <f>E2776/100*$I$2*Main!$AB$2</f>
        <v>1372.4369999999999</v>
      </c>
      <c r="G2776" s="12">
        <f>F2776*Main!$AB$4</f>
        <v>1372.4369999999999</v>
      </c>
      <c r="H2776" s="202"/>
    </row>
    <row r="2777" spans="1:8">
      <c r="A2777" s="205">
        <v>9240885</v>
      </c>
      <c r="B2777" s="489" t="s">
        <v>1115</v>
      </c>
      <c r="C2777" s="7"/>
      <c r="D2777" s="7">
        <v>1</v>
      </c>
      <c r="E2777" s="8">
        <v>3081.96</v>
      </c>
      <c r="F2777" s="8">
        <f>E2777/100*$I$2*Main!$AB$2</f>
        <v>1386.8820000000001</v>
      </c>
      <c r="G2777" s="12">
        <f>F2777*Main!$AB$4</f>
        <v>1386.8820000000001</v>
      </c>
      <c r="H2777" s="202"/>
    </row>
    <row r="2778" spans="1:8">
      <c r="A2778" s="205">
        <v>9240886</v>
      </c>
      <c r="B2778" s="489" t="s">
        <v>1116</v>
      </c>
      <c r="C2778" s="7"/>
      <c r="D2778" s="7">
        <v>1</v>
      </c>
      <c r="E2778" s="8">
        <v>3135.38</v>
      </c>
      <c r="F2778" s="8">
        <f>E2778/100*$I$2*Main!$AB$2</f>
        <v>1410.921</v>
      </c>
      <c r="G2778" s="12">
        <f>F2778*Main!$AB$4</f>
        <v>1410.921</v>
      </c>
      <c r="H2778" s="202"/>
    </row>
    <row r="2779" spans="1:8">
      <c r="A2779" s="205">
        <v>9240887</v>
      </c>
      <c r="B2779" s="489" t="s">
        <v>1117</v>
      </c>
      <c r="C2779" s="7"/>
      <c r="D2779" s="7">
        <v>1</v>
      </c>
      <c r="E2779" s="8">
        <v>3049.86</v>
      </c>
      <c r="F2779" s="8">
        <f>E2779/100*$I$2*Main!$AB$2</f>
        <v>1372.4369999999999</v>
      </c>
      <c r="G2779" s="12">
        <f>F2779*Main!$AB$4</f>
        <v>1372.4369999999999</v>
      </c>
      <c r="H2779" s="202"/>
    </row>
    <row r="2780" spans="1:8">
      <c r="A2780" s="205">
        <v>9240888</v>
      </c>
      <c r="B2780" s="489" t="s">
        <v>1118</v>
      </c>
      <c r="C2780" s="7"/>
      <c r="D2780" s="7">
        <v>1</v>
      </c>
      <c r="E2780" s="8">
        <v>3081.96</v>
      </c>
      <c r="F2780" s="8">
        <f>E2780/100*$I$2*Main!$AB$2</f>
        <v>1386.8820000000001</v>
      </c>
      <c r="G2780" s="12">
        <f>F2780*Main!$AB$4</f>
        <v>1386.8820000000001</v>
      </c>
      <c r="H2780" s="202"/>
    </row>
    <row r="2781" spans="1:8">
      <c r="A2781" s="205">
        <v>9240889</v>
      </c>
      <c r="B2781" s="489" t="s">
        <v>1119</v>
      </c>
      <c r="C2781" s="7"/>
      <c r="D2781" s="7">
        <v>1</v>
      </c>
      <c r="E2781" s="8">
        <v>3135.38</v>
      </c>
      <c r="F2781" s="8">
        <f>E2781/100*$I$2*Main!$AB$2</f>
        <v>1410.921</v>
      </c>
      <c r="G2781" s="12">
        <f>F2781*Main!$AB$4</f>
        <v>1410.921</v>
      </c>
      <c r="H2781" s="202"/>
    </row>
    <row r="2782" spans="1:8">
      <c r="A2782" s="205">
        <v>9240890</v>
      </c>
      <c r="B2782" s="489" t="s">
        <v>1120</v>
      </c>
      <c r="C2782" s="7"/>
      <c r="D2782" s="7">
        <v>1</v>
      </c>
      <c r="E2782" s="8">
        <v>3188.82</v>
      </c>
      <c r="F2782" s="8">
        <f>E2782/100*$I$2*Main!$AB$2</f>
        <v>1434.9690000000001</v>
      </c>
      <c r="G2782" s="12">
        <f>F2782*Main!$AB$4</f>
        <v>1434.9690000000001</v>
      </c>
      <c r="H2782" s="202"/>
    </row>
    <row r="2783" spans="1:8">
      <c r="A2783" s="205">
        <v>9240891</v>
      </c>
      <c r="B2783" s="489" t="s">
        <v>1121</v>
      </c>
      <c r="C2783" s="7"/>
      <c r="D2783" s="7">
        <v>1</v>
      </c>
      <c r="E2783" s="8">
        <v>3242.26</v>
      </c>
      <c r="F2783" s="8">
        <f>E2783/100*$I$2*Main!$AB$2</f>
        <v>1459.0170000000001</v>
      </c>
      <c r="G2783" s="12">
        <f>F2783*Main!$AB$4</f>
        <v>1459.0170000000001</v>
      </c>
      <c r="H2783" s="202"/>
    </row>
    <row r="2784" spans="1:8">
      <c r="A2784" s="205">
        <v>9240893</v>
      </c>
      <c r="B2784" s="489" t="s">
        <v>1122</v>
      </c>
      <c r="C2784" s="7"/>
      <c r="D2784" s="7">
        <v>1</v>
      </c>
      <c r="E2784" s="8">
        <v>3295.7200000000003</v>
      </c>
      <c r="F2784" s="8">
        <f>E2784/100*$I$2*Main!$AB$2</f>
        <v>1483.0740000000001</v>
      </c>
      <c r="G2784" s="12">
        <f>F2784*Main!$AB$4</f>
        <v>1483.0740000000001</v>
      </c>
      <c r="H2784" s="202"/>
    </row>
    <row r="2785" spans="1:8">
      <c r="A2785" s="205">
        <v>9240894</v>
      </c>
      <c r="B2785" s="489" t="s">
        <v>4937</v>
      </c>
      <c r="C2785" s="7" t="s">
        <v>2057</v>
      </c>
      <c r="D2785" s="7">
        <v>1</v>
      </c>
      <c r="E2785" s="8">
        <v>3349.17</v>
      </c>
      <c r="F2785" s="8">
        <f>E2785/100*$I$2*Main!$AB$2</f>
        <v>1507.1265000000001</v>
      </c>
      <c r="G2785" s="12">
        <f>F2785*Main!$AB$4</f>
        <v>1507.1265000000001</v>
      </c>
      <c r="H2785" s="202"/>
    </row>
    <row r="2786" spans="1:8">
      <c r="A2786" s="205">
        <v>9240897</v>
      </c>
      <c r="B2786" s="489" t="s">
        <v>1123</v>
      </c>
      <c r="C2786" s="7"/>
      <c r="D2786" s="7">
        <v>1</v>
      </c>
      <c r="E2786" s="8">
        <v>3420.44</v>
      </c>
      <c r="F2786" s="8">
        <f>E2786/100*$I$2*Main!$AB$2</f>
        <v>1539.1980000000001</v>
      </c>
      <c r="G2786" s="12">
        <f>F2786*Main!$AB$4</f>
        <v>1539.1980000000001</v>
      </c>
      <c r="H2786" s="202"/>
    </row>
    <row r="2787" spans="1:8">
      <c r="A2787" s="205">
        <v>9240898</v>
      </c>
      <c r="B2787" s="489" t="s">
        <v>1124</v>
      </c>
      <c r="C2787" s="7"/>
      <c r="D2787" s="7">
        <v>1</v>
      </c>
      <c r="E2787" s="8">
        <v>3473.8700000000003</v>
      </c>
      <c r="F2787" s="8">
        <f>E2787/100*$I$2*Main!$AB$2</f>
        <v>1563.2415000000001</v>
      </c>
      <c r="G2787" s="12">
        <f>F2787*Main!$AB$4</f>
        <v>1563.2415000000001</v>
      </c>
      <c r="H2787" s="202"/>
    </row>
    <row r="2788" spans="1:8">
      <c r="A2788" s="205">
        <v>9240899</v>
      </c>
      <c r="B2788" s="489" t="s">
        <v>4938</v>
      </c>
      <c r="C2788" s="7" t="s">
        <v>2057</v>
      </c>
      <c r="D2788" s="7">
        <v>1</v>
      </c>
      <c r="E2788" s="8">
        <v>3527.3300000000004</v>
      </c>
      <c r="F2788" s="8">
        <f>E2788/100*$I$2*Main!$AB$2</f>
        <v>1587.2985000000003</v>
      </c>
      <c r="G2788" s="12">
        <f>F2788*Main!$AB$4</f>
        <v>1587.2985000000003</v>
      </c>
      <c r="H2788" s="202"/>
    </row>
    <row r="2789" spans="1:8">
      <c r="A2789" s="205">
        <v>9240900</v>
      </c>
      <c r="B2789" s="489" t="s">
        <v>4939</v>
      </c>
      <c r="C2789" s="7" t="s">
        <v>2057</v>
      </c>
      <c r="D2789" s="7">
        <v>1</v>
      </c>
      <c r="E2789" s="8">
        <v>3634.19</v>
      </c>
      <c r="F2789" s="8">
        <f>E2789/100*$I$2*Main!$AB$2</f>
        <v>1635.3855000000001</v>
      </c>
      <c r="G2789" s="12">
        <f>F2789*Main!$AB$4</f>
        <v>1635.3855000000001</v>
      </c>
      <c r="H2789" s="202"/>
    </row>
    <row r="2790" spans="1:8">
      <c r="A2790" s="205">
        <v>9240901</v>
      </c>
      <c r="B2790" s="489" t="s">
        <v>4940</v>
      </c>
      <c r="C2790" s="7" t="s">
        <v>2057</v>
      </c>
      <c r="D2790" s="7">
        <v>1</v>
      </c>
      <c r="E2790" s="8">
        <v>3652</v>
      </c>
      <c r="F2790" s="8">
        <f>E2790/100*$I$2*Main!$AB$2</f>
        <v>1643.4</v>
      </c>
      <c r="G2790" s="12">
        <f>F2790*Main!$AB$4</f>
        <v>1643.4</v>
      </c>
      <c r="H2790" s="202"/>
    </row>
    <row r="2791" spans="1:8">
      <c r="A2791" s="205">
        <v>9240902</v>
      </c>
      <c r="B2791" s="489" t="s">
        <v>4941</v>
      </c>
      <c r="C2791" s="7" t="s">
        <v>2057</v>
      </c>
      <c r="D2791" s="7">
        <v>1</v>
      </c>
      <c r="E2791" s="8">
        <v>3705.46</v>
      </c>
      <c r="F2791" s="8">
        <f>E2791/100*$I$2*Main!$AB$2</f>
        <v>1667.4570000000001</v>
      </c>
      <c r="G2791" s="12">
        <f>F2791*Main!$AB$4</f>
        <v>1667.4570000000001</v>
      </c>
      <c r="H2791" s="202"/>
    </row>
    <row r="2792" spans="1:8">
      <c r="A2792" s="205">
        <v>9240903</v>
      </c>
      <c r="B2792" s="489" t="s">
        <v>4942</v>
      </c>
      <c r="C2792" s="7" t="s">
        <v>2057</v>
      </c>
      <c r="D2792" s="7">
        <v>1</v>
      </c>
      <c r="E2792" s="8">
        <v>3812.34</v>
      </c>
      <c r="F2792" s="8">
        <f>E2792/100*$I$2*Main!$AB$2</f>
        <v>1715.5530000000001</v>
      </c>
      <c r="G2792" s="12">
        <f>F2792*Main!$AB$4</f>
        <v>1715.5530000000001</v>
      </c>
      <c r="H2792" s="202"/>
    </row>
    <row r="2793" spans="1:8">
      <c r="A2793" s="205">
        <v>9241038</v>
      </c>
      <c r="B2793" s="489" t="s">
        <v>1099</v>
      </c>
      <c r="C2793" s="7"/>
      <c r="D2793" s="7">
        <v>1</v>
      </c>
      <c r="E2793" s="8">
        <v>3507.4500000000003</v>
      </c>
      <c r="F2793" s="8">
        <f>E2793/100*$I$2*Main!$AB$2</f>
        <v>1578.3525</v>
      </c>
      <c r="G2793" s="12">
        <f>F2793*Main!$AB$4</f>
        <v>1578.3525</v>
      </c>
      <c r="H2793" s="202"/>
    </row>
    <row r="2794" spans="1:8">
      <c r="A2794" s="205">
        <v>9241049</v>
      </c>
      <c r="B2794" s="489" t="s">
        <v>1100</v>
      </c>
      <c r="C2794" s="7"/>
      <c r="D2794" s="7">
        <v>1</v>
      </c>
      <c r="E2794" s="8">
        <v>3507.4500000000003</v>
      </c>
      <c r="F2794" s="8">
        <f>E2794/100*$I$2*Main!$AB$2</f>
        <v>1578.3525</v>
      </c>
      <c r="G2794" s="12">
        <f>F2794*Main!$AB$4</f>
        <v>1578.3525</v>
      </c>
      <c r="H2794" s="202"/>
    </row>
    <row r="2795" spans="1:8">
      <c r="A2795" s="205">
        <v>9241050</v>
      </c>
      <c r="B2795" s="489" t="s">
        <v>1101</v>
      </c>
      <c r="C2795" s="7"/>
      <c r="D2795" s="7">
        <v>1</v>
      </c>
      <c r="E2795" s="8">
        <v>3507.4500000000003</v>
      </c>
      <c r="F2795" s="8">
        <f>E2795/100*$I$2*Main!$AB$2</f>
        <v>1578.3525</v>
      </c>
      <c r="G2795" s="12">
        <f>F2795*Main!$AB$4</f>
        <v>1578.3525</v>
      </c>
      <c r="H2795" s="202"/>
    </row>
    <row r="2796" spans="1:8">
      <c r="A2796" s="205">
        <v>9241051</v>
      </c>
      <c r="B2796" s="489" t="s">
        <v>4943</v>
      </c>
      <c r="C2796" s="7" t="s">
        <v>2057</v>
      </c>
      <c r="D2796" s="7">
        <v>1</v>
      </c>
      <c r="E2796" s="8">
        <v>3507.4500000000003</v>
      </c>
      <c r="F2796" s="8">
        <f>E2796/100*$I$2*Main!$AB$2</f>
        <v>1578.3525</v>
      </c>
      <c r="G2796" s="12">
        <f>F2796*Main!$AB$4</f>
        <v>1578.3525</v>
      </c>
      <c r="H2796" s="202"/>
    </row>
    <row r="2797" spans="1:8">
      <c r="A2797" s="205">
        <v>9149234</v>
      </c>
      <c r="B2797" s="489" t="s">
        <v>1089</v>
      </c>
      <c r="C2797" s="7"/>
      <c r="D2797" s="7">
        <v>1</v>
      </c>
      <c r="E2797" s="8">
        <v>3049.86</v>
      </c>
      <c r="F2797" s="8">
        <f>E2797/100*$I$2*Main!$AB$2</f>
        <v>1372.4369999999999</v>
      </c>
      <c r="G2797" s="12">
        <f>F2797*Main!$AB$4</f>
        <v>1372.4369999999999</v>
      </c>
      <c r="H2797" s="202"/>
    </row>
    <row r="2798" spans="1:8">
      <c r="A2798" s="205">
        <v>9149235</v>
      </c>
      <c r="B2798" s="489" t="s">
        <v>1090</v>
      </c>
      <c r="C2798" s="7"/>
      <c r="D2798" s="7">
        <v>1</v>
      </c>
      <c r="E2798" s="8">
        <v>3081.96</v>
      </c>
      <c r="F2798" s="8">
        <f>E2798/100*$I$2*Main!$AB$2</f>
        <v>1386.8820000000001</v>
      </c>
      <c r="G2798" s="12">
        <f>F2798*Main!$AB$4</f>
        <v>1386.8820000000001</v>
      </c>
      <c r="H2798" s="202"/>
    </row>
    <row r="2799" spans="1:8">
      <c r="A2799" s="205">
        <v>9149238</v>
      </c>
      <c r="B2799" s="489" t="s">
        <v>1091</v>
      </c>
      <c r="C2799" s="7"/>
      <c r="D2799" s="7">
        <v>1</v>
      </c>
      <c r="E2799" s="8">
        <v>3242.26</v>
      </c>
      <c r="F2799" s="8">
        <f>E2799/100*$I$2*Main!$AB$2</f>
        <v>1459.0170000000001</v>
      </c>
      <c r="G2799" s="12">
        <f>F2799*Main!$AB$4</f>
        <v>1459.0170000000001</v>
      </c>
      <c r="H2799" s="202"/>
    </row>
    <row r="2800" spans="1:8">
      <c r="A2800" s="205">
        <v>9149240</v>
      </c>
      <c r="B2800" s="489" t="s">
        <v>1092</v>
      </c>
      <c r="C2800" s="7"/>
      <c r="D2800" s="7">
        <v>1</v>
      </c>
      <c r="E2800" s="8">
        <v>3349.17</v>
      </c>
      <c r="F2800" s="8">
        <f>E2800/100*$I$2*Main!$AB$2</f>
        <v>1507.1265000000001</v>
      </c>
      <c r="G2800" s="12">
        <f>F2800*Main!$AB$4</f>
        <v>1507.1265000000001</v>
      </c>
      <c r="H2800" s="202"/>
    </row>
    <row r="2801" spans="1:8">
      <c r="A2801" s="205">
        <v>9149243</v>
      </c>
      <c r="B2801" s="489" t="s">
        <v>1093</v>
      </c>
      <c r="C2801" s="7"/>
      <c r="D2801" s="7">
        <v>1</v>
      </c>
      <c r="E2801" s="8">
        <v>3473.8700000000003</v>
      </c>
      <c r="F2801" s="8">
        <f>E2801/100*$I$2*Main!$AB$2</f>
        <v>1563.2415000000001</v>
      </c>
      <c r="G2801" s="12">
        <f>F2801*Main!$AB$4</f>
        <v>1563.2415000000001</v>
      </c>
      <c r="H2801" s="202"/>
    </row>
    <row r="2802" spans="1:8">
      <c r="A2802" s="205">
        <v>9150420</v>
      </c>
      <c r="B2802" s="489" t="s">
        <v>1094</v>
      </c>
      <c r="C2802" s="7"/>
      <c r="D2802" s="7">
        <v>1</v>
      </c>
      <c r="E2802" s="8">
        <v>3049.86</v>
      </c>
      <c r="F2802" s="8">
        <f>E2802/100*$I$2*Main!$AB$2</f>
        <v>1372.4369999999999</v>
      </c>
      <c r="G2802" s="12">
        <f>F2802*Main!$AB$4</f>
        <v>1372.4369999999999</v>
      </c>
      <c r="H2802" s="202"/>
    </row>
    <row r="2803" spans="1:8">
      <c r="A2803" s="205">
        <v>9150424</v>
      </c>
      <c r="B2803" s="489" t="s">
        <v>1095</v>
      </c>
      <c r="C2803" s="7"/>
      <c r="D2803" s="7">
        <v>1</v>
      </c>
      <c r="E2803" s="8">
        <v>3242.26</v>
      </c>
      <c r="F2803" s="8">
        <f>E2803/100*$I$2*Main!$AB$2</f>
        <v>1459.0170000000001</v>
      </c>
      <c r="G2803" s="12">
        <f>F2803*Main!$AB$4</f>
        <v>1459.0170000000001</v>
      </c>
      <c r="H2803" s="202"/>
    </row>
    <row r="2804" spans="1:8">
      <c r="A2804" s="205">
        <v>9150425</v>
      </c>
      <c r="B2804" s="489" t="s">
        <v>1096</v>
      </c>
      <c r="C2804" s="7"/>
      <c r="D2804" s="7">
        <v>1</v>
      </c>
      <c r="E2804" s="8">
        <v>3295.7200000000003</v>
      </c>
      <c r="F2804" s="8">
        <f>E2804/100*$I$2*Main!$AB$2</f>
        <v>1483.0740000000001</v>
      </c>
      <c r="G2804" s="12">
        <f>F2804*Main!$AB$4</f>
        <v>1483.0740000000001</v>
      </c>
      <c r="H2804" s="202"/>
    </row>
    <row r="2805" spans="1:8">
      <c r="A2805" s="205">
        <v>9150428</v>
      </c>
      <c r="B2805" s="489" t="s">
        <v>1097</v>
      </c>
      <c r="C2805" s="7"/>
      <c r="D2805" s="7">
        <v>1</v>
      </c>
      <c r="E2805" s="8">
        <v>3420.44</v>
      </c>
      <c r="F2805" s="8">
        <f>E2805/100*$I$2*Main!$AB$2</f>
        <v>1539.1980000000001</v>
      </c>
      <c r="G2805" s="12">
        <f>F2805*Main!$AB$4</f>
        <v>1539.1980000000001</v>
      </c>
      <c r="H2805" s="202"/>
    </row>
    <row r="2806" spans="1:8">
      <c r="A2806" s="205">
        <v>9150430</v>
      </c>
      <c r="B2806" s="489" t="s">
        <v>1098</v>
      </c>
      <c r="C2806" s="7"/>
      <c r="D2806" s="7">
        <v>1</v>
      </c>
      <c r="E2806" s="8">
        <v>3473.8700000000003</v>
      </c>
      <c r="F2806" s="8">
        <f>E2806/100*$I$2*Main!$AB$2</f>
        <v>1563.2415000000001</v>
      </c>
      <c r="G2806" s="12">
        <f>F2806*Main!$AB$4</f>
        <v>1563.2415000000001</v>
      </c>
      <c r="H2806" s="202"/>
    </row>
    <row r="2807" spans="1:8">
      <c r="A2807" s="205">
        <v>9149254</v>
      </c>
      <c r="B2807" s="489" t="s">
        <v>1125</v>
      </c>
      <c r="C2807" s="7"/>
      <c r="D2807" s="7">
        <v>1</v>
      </c>
      <c r="E2807" s="8">
        <v>4908.29</v>
      </c>
      <c r="F2807" s="8">
        <f>E2807/100*$I$2*Main!$AB$2</f>
        <v>2208.7305000000001</v>
      </c>
      <c r="G2807" s="12">
        <f>F2807*Main!$AB$4</f>
        <v>2208.7305000000001</v>
      </c>
      <c r="H2807" s="202"/>
    </row>
    <row r="2808" spans="1:8">
      <c r="A2808" s="205">
        <v>9149231</v>
      </c>
      <c r="B2808" s="489" t="s">
        <v>1126</v>
      </c>
      <c r="C2808" s="7"/>
      <c r="D2808" s="7">
        <v>1</v>
      </c>
      <c r="E2808" s="8">
        <v>3473.8700000000003</v>
      </c>
      <c r="F2808" s="8">
        <f>E2808/100*$I$2*Main!$AB$2</f>
        <v>1563.2415000000001</v>
      </c>
      <c r="G2808" s="12">
        <f>F2808*Main!$AB$4</f>
        <v>1563.2415000000001</v>
      </c>
      <c r="H2808" s="202"/>
    </row>
    <row r="2809" spans="1:8">
      <c r="A2809" s="205">
        <v>9154548</v>
      </c>
      <c r="B2809" s="489" t="s">
        <v>1127</v>
      </c>
      <c r="C2809" s="7"/>
      <c r="D2809" s="7">
        <v>1</v>
      </c>
      <c r="E2809" s="8">
        <v>4809.96</v>
      </c>
      <c r="F2809" s="8">
        <f>E2809/100*$I$2*Main!$AB$2</f>
        <v>2164.482</v>
      </c>
      <c r="G2809" s="12">
        <f>F2809*Main!$AB$4</f>
        <v>2164.482</v>
      </c>
      <c r="H2809" s="202"/>
    </row>
    <row r="2810" spans="1:8">
      <c r="A2810" s="205">
        <v>9123076</v>
      </c>
      <c r="B2810" s="489" t="s">
        <v>1128</v>
      </c>
      <c r="C2810" s="7"/>
      <c r="D2810" s="7">
        <v>15</v>
      </c>
      <c r="E2810" s="8">
        <v>1557.16</v>
      </c>
      <c r="F2810" s="8">
        <f>E2810/100*$I$2*Main!$AB$2</f>
        <v>700.72199999999998</v>
      </c>
      <c r="G2810" s="12">
        <f>F2810*Main!$AB$4</f>
        <v>700.72199999999998</v>
      </c>
      <c r="H2810" s="202"/>
    </row>
    <row r="2811" spans="1:8">
      <c r="A2811" s="205">
        <v>9123077</v>
      </c>
      <c r="B2811" s="489" t="s">
        <v>1129</v>
      </c>
      <c r="C2811" s="7"/>
      <c r="D2811" s="7">
        <v>15</v>
      </c>
      <c r="E2811" s="8">
        <v>679.66</v>
      </c>
      <c r="F2811" s="8">
        <f>E2811/100*$I$2*Main!$AB$2</f>
        <v>305.84699999999998</v>
      </c>
      <c r="G2811" s="12">
        <f>F2811*Main!$AB$4</f>
        <v>305.84699999999998</v>
      </c>
      <c r="H2811" s="202"/>
    </row>
    <row r="2812" spans="1:8">
      <c r="A2812" s="205">
        <v>1008313</v>
      </c>
      <c r="B2812" s="489" t="s">
        <v>93</v>
      </c>
      <c r="C2812" s="7"/>
      <c r="D2812" s="7">
        <v>1</v>
      </c>
      <c r="E2812" s="8">
        <v>2.8</v>
      </c>
      <c r="F2812" s="8">
        <f>E2812/100*$I$2*Main!$AB$2</f>
        <v>1.2599999999999998</v>
      </c>
      <c r="G2812" s="12">
        <f>F2812*Main!$AB$4</f>
        <v>1.2599999999999998</v>
      </c>
      <c r="H2812" s="202"/>
    </row>
    <row r="2813" spans="1:8">
      <c r="A2813" s="205">
        <v>9141888</v>
      </c>
      <c r="B2813" s="489" t="s">
        <v>1130</v>
      </c>
      <c r="C2813" s="7"/>
      <c r="D2813" s="7">
        <v>200</v>
      </c>
      <c r="E2813" s="8">
        <v>20.180000000000003</v>
      </c>
      <c r="F2813" s="8">
        <f>E2813/100*$I$2*Main!$AB$2</f>
        <v>9.0810000000000013</v>
      </c>
      <c r="G2813" s="12">
        <f>F2813*Main!$AB$4</f>
        <v>9.0810000000000013</v>
      </c>
      <c r="H2813" s="202"/>
    </row>
    <row r="2814" spans="1:8">
      <c r="A2814" s="205">
        <v>9245475</v>
      </c>
      <c r="B2814" s="489" t="s">
        <v>1131</v>
      </c>
      <c r="C2814" s="7"/>
      <c r="D2814" s="7">
        <v>1</v>
      </c>
      <c r="E2814" s="8">
        <v>7317.41</v>
      </c>
      <c r="F2814" s="8">
        <f>E2814/100*$I$2*Main!$AB$2</f>
        <v>3292.8344999999999</v>
      </c>
      <c r="G2814" s="12">
        <f>F2814*Main!$AB$4</f>
        <v>3292.8344999999999</v>
      </c>
      <c r="H2814" s="202"/>
    </row>
    <row r="2815" spans="1:8">
      <c r="A2815" s="205">
        <v>9228876</v>
      </c>
      <c r="B2815" s="489" t="s">
        <v>1132</v>
      </c>
      <c r="C2815" s="7"/>
      <c r="D2815" s="7">
        <v>1</v>
      </c>
      <c r="E2815" s="8">
        <v>4456.6400000000003</v>
      </c>
      <c r="F2815" s="8">
        <f>E2815/100*$I$2*Main!$AB$2</f>
        <v>2005.4880000000001</v>
      </c>
      <c r="G2815" s="12">
        <f>F2815*Main!$AB$4</f>
        <v>2005.4880000000001</v>
      </c>
      <c r="H2815" s="202"/>
    </row>
    <row r="2816" spans="1:8">
      <c r="A2816" s="205">
        <v>9228877</v>
      </c>
      <c r="B2816" s="489" t="s">
        <v>1133</v>
      </c>
      <c r="C2816" s="7"/>
      <c r="D2816" s="7">
        <v>1</v>
      </c>
      <c r="E2816" s="8">
        <v>4549.4399999999996</v>
      </c>
      <c r="F2816" s="8">
        <f>E2816/100*$I$2*Main!$AB$2</f>
        <v>2047.248</v>
      </c>
      <c r="G2816" s="12">
        <f>F2816*Main!$AB$4</f>
        <v>2047.248</v>
      </c>
      <c r="H2816" s="202"/>
    </row>
    <row r="2817" spans="1:8">
      <c r="A2817" s="205">
        <v>9228878</v>
      </c>
      <c r="B2817" s="489" t="s">
        <v>1134</v>
      </c>
      <c r="C2817" s="7"/>
      <c r="D2817" s="7">
        <v>1</v>
      </c>
      <c r="E2817" s="8">
        <v>4667.5</v>
      </c>
      <c r="F2817" s="8">
        <f>E2817/100*$I$2*Main!$AB$2</f>
        <v>2100.375</v>
      </c>
      <c r="G2817" s="12">
        <f>F2817*Main!$AB$4</f>
        <v>2100.375</v>
      </c>
      <c r="H2817" s="202"/>
    </row>
    <row r="2818" spans="1:8">
      <c r="A2818" s="205">
        <v>9228889</v>
      </c>
      <c r="B2818" s="489" t="s">
        <v>1135</v>
      </c>
      <c r="C2818" s="7"/>
      <c r="D2818" s="7">
        <v>1</v>
      </c>
      <c r="E2818" s="8">
        <v>4860.8200000000006</v>
      </c>
      <c r="F2818" s="8">
        <f>E2818/100*$I$2*Main!$AB$2</f>
        <v>2187.3690000000001</v>
      </c>
      <c r="G2818" s="12">
        <f>F2818*Main!$AB$4</f>
        <v>2187.3690000000001</v>
      </c>
      <c r="H2818" s="202"/>
    </row>
    <row r="2819" spans="1:8">
      <c r="A2819" s="205">
        <v>9228890</v>
      </c>
      <c r="B2819" s="489" t="s">
        <v>1136</v>
      </c>
      <c r="C2819" s="7"/>
      <c r="D2819" s="7">
        <v>1</v>
      </c>
      <c r="E2819" s="8">
        <v>4977.2</v>
      </c>
      <c r="F2819" s="8">
        <f>E2819/100*$I$2*Main!$AB$2</f>
        <v>2239.7399999999998</v>
      </c>
      <c r="G2819" s="12">
        <f>F2819*Main!$AB$4</f>
        <v>2239.7399999999998</v>
      </c>
      <c r="H2819" s="202"/>
    </row>
    <row r="2820" spans="1:8">
      <c r="A2820" s="205">
        <v>9228891</v>
      </c>
      <c r="B2820" s="489" t="s">
        <v>1137</v>
      </c>
      <c r="C2820" s="7"/>
      <c r="D2820" s="7">
        <v>1</v>
      </c>
      <c r="E2820" s="8">
        <v>5112.4799999999996</v>
      </c>
      <c r="F2820" s="8">
        <f>E2820/100*$I$2*Main!$AB$2</f>
        <v>2300.6159999999995</v>
      </c>
      <c r="G2820" s="12">
        <f>F2820*Main!$AB$4</f>
        <v>2300.6159999999995</v>
      </c>
      <c r="H2820" s="202"/>
    </row>
    <row r="2821" spans="1:8">
      <c r="A2821" s="205">
        <v>9248729</v>
      </c>
      <c r="B2821" s="489" t="s">
        <v>1138</v>
      </c>
      <c r="C2821" s="7"/>
      <c r="D2821" s="7">
        <v>1</v>
      </c>
      <c r="E2821" s="8">
        <v>3693.12</v>
      </c>
      <c r="F2821" s="8">
        <f>E2821/100*$I$2*Main!$AB$2</f>
        <v>1661.9039999999998</v>
      </c>
      <c r="G2821" s="12">
        <f>F2821*Main!$AB$4</f>
        <v>1661.9039999999998</v>
      </c>
      <c r="H2821" s="202"/>
    </row>
    <row r="2822" spans="1:8">
      <c r="A2822" s="205">
        <v>9248730</v>
      </c>
      <c r="B2822" s="489" t="s">
        <v>1139</v>
      </c>
      <c r="C2822" s="7"/>
      <c r="D2822" s="7">
        <v>1</v>
      </c>
      <c r="E2822" s="8">
        <v>3889.92</v>
      </c>
      <c r="F2822" s="8">
        <f>E2822/100*$I$2*Main!$AB$2</f>
        <v>1750.4639999999999</v>
      </c>
      <c r="G2822" s="12">
        <f>F2822*Main!$AB$4</f>
        <v>1750.4639999999999</v>
      </c>
      <c r="H2822" s="202"/>
    </row>
    <row r="2823" spans="1:8">
      <c r="A2823" s="205">
        <v>9228915</v>
      </c>
      <c r="B2823" s="489" t="s">
        <v>1140</v>
      </c>
      <c r="C2823" s="7"/>
      <c r="D2823" s="7">
        <v>1</v>
      </c>
      <c r="E2823" s="8">
        <v>4072.28</v>
      </c>
      <c r="F2823" s="8">
        <f>E2823/100*$I$2*Main!$AB$2</f>
        <v>1832.5260000000001</v>
      </c>
      <c r="G2823" s="12">
        <f>F2823*Main!$AB$4</f>
        <v>1832.5260000000001</v>
      </c>
      <c r="H2823" s="202"/>
    </row>
    <row r="2824" spans="1:8">
      <c r="A2824" s="205">
        <v>9228916</v>
      </c>
      <c r="B2824" s="489" t="s">
        <v>1141</v>
      </c>
      <c r="C2824" s="7"/>
      <c r="D2824" s="7">
        <v>1</v>
      </c>
      <c r="E2824" s="8">
        <v>4180.8</v>
      </c>
      <c r="F2824" s="8">
        <f>E2824/100*$I$2*Main!$AB$2</f>
        <v>1881.36</v>
      </c>
      <c r="G2824" s="12">
        <f>F2824*Main!$AB$4</f>
        <v>1881.36</v>
      </c>
      <c r="H2824" s="202"/>
    </row>
    <row r="2825" spans="1:8">
      <c r="A2825" s="205">
        <v>9248731</v>
      </c>
      <c r="B2825" s="489" t="s">
        <v>1142</v>
      </c>
      <c r="C2825" s="7"/>
      <c r="D2825" s="7">
        <v>1</v>
      </c>
      <c r="E2825" s="8">
        <v>4308.34</v>
      </c>
      <c r="F2825" s="8">
        <f>E2825/100*$I$2*Main!$AB$2</f>
        <v>1938.7530000000002</v>
      </c>
      <c r="G2825" s="12">
        <f>F2825*Main!$AB$4</f>
        <v>1938.7530000000002</v>
      </c>
      <c r="H2825" s="202"/>
    </row>
    <row r="2826" spans="1:8">
      <c r="A2826" s="205">
        <v>9242926</v>
      </c>
      <c r="B2826" s="489" t="s">
        <v>1143</v>
      </c>
      <c r="C2826" s="7"/>
      <c r="D2826" s="7">
        <v>1</v>
      </c>
      <c r="E2826" s="8">
        <v>5928.8</v>
      </c>
      <c r="F2826" s="8">
        <f>E2826/100*$I$2*Main!$AB$2</f>
        <v>2667.96</v>
      </c>
      <c r="G2826" s="12">
        <f>F2826*Main!$AB$4</f>
        <v>2667.96</v>
      </c>
      <c r="H2826" s="202"/>
    </row>
    <row r="2827" spans="1:8">
      <c r="A2827" s="205">
        <v>9242927</v>
      </c>
      <c r="B2827" s="489" t="s">
        <v>1144</v>
      </c>
      <c r="C2827" s="7"/>
      <c r="D2827" s="7">
        <v>1</v>
      </c>
      <c r="E2827" s="8">
        <v>6021.6</v>
      </c>
      <c r="F2827" s="8">
        <f>E2827/100*$I$2*Main!$AB$2</f>
        <v>2709.7200000000003</v>
      </c>
      <c r="G2827" s="12">
        <f>F2827*Main!$AB$4</f>
        <v>2709.7200000000003</v>
      </c>
      <c r="H2827" s="202"/>
    </row>
    <row r="2828" spans="1:8">
      <c r="A2828" s="205">
        <v>9242928</v>
      </c>
      <c r="B2828" s="489" t="s">
        <v>1145</v>
      </c>
      <c r="C2828" s="7"/>
      <c r="D2828" s="7">
        <v>1</v>
      </c>
      <c r="E2828" s="8">
        <v>6139.68</v>
      </c>
      <c r="F2828" s="8">
        <f>E2828/100*$I$2*Main!$AB$2</f>
        <v>2762.8560000000002</v>
      </c>
      <c r="G2828" s="12">
        <f>F2828*Main!$AB$4</f>
        <v>2762.8560000000002</v>
      </c>
      <c r="H2828" s="202"/>
    </row>
    <row r="2829" spans="1:8">
      <c r="A2829" s="205">
        <v>9242929</v>
      </c>
      <c r="B2829" s="489" t="s">
        <v>1146</v>
      </c>
      <c r="C2829" s="7"/>
      <c r="D2829" s="7">
        <v>1</v>
      </c>
      <c r="E2829" s="8">
        <v>6332.9800000000005</v>
      </c>
      <c r="F2829" s="8">
        <f>E2829/100*$I$2*Main!$AB$2</f>
        <v>2849.8410000000003</v>
      </c>
      <c r="G2829" s="12">
        <f>F2829*Main!$AB$4</f>
        <v>2849.8410000000003</v>
      </c>
      <c r="H2829" s="202"/>
    </row>
    <row r="2830" spans="1:8">
      <c r="A2830" s="205">
        <v>9239731</v>
      </c>
      <c r="B2830" s="489" t="s">
        <v>1147</v>
      </c>
      <c r="C2830" s="7"/>
      <c r="D2830" s="7">
        <v>1</v>
      </c>
      <c r="E2830" s="8">
        <v>6399.72</v>
      </c>
      <c r="F2830" s="8">
        <f>E2830/100*$I$2*Main!$AB$2</f>
        <v>2879.8739999999998</v>
      </c>
      <c r="G2830" s="12">
        <f>F2830*Main!$AB$4</f>
        <v>2879.8739999999998</v>
      </c>
      <c r="H2830" s="202"/>
    </row>
    <row r="2831" spans="1:8">
      <c r="A2831" s="205">
        <v>9242930</v>
      </c>
      <c r="B2831" s="489" t="s">
        <v>1148</v>
      </c>
      <c r="C2831" s="7"/>
      <c r="D2831" s="7">
        <v>1</v>
      </c>
      <c r="E2831" s="8">
        <v>6584.6900000000005</v>
      </c>
      <c r="F2831" s="8">
        <f>E2831/100*$I$2*Main!$AB$2</f>
        <v>2963.1105000000002</v>
      </c>
      <c r="G2831" s="12">
        <f>F2831*Main!$AB$4</f>
        <v>2963.1105000000002</v>
      </c>
      <c r="H2831" s="202"/>
    </row>
    <row r="2832" spans="1:8">
      <c r="A2832" s="205">
        <v>9259359</v>
      </c>
      <c r="B2832" s="489" t="s">
        <v>1149</v>
      </c>
      <c r="C2832" s="7"/>
      <c r="D2832" s="7">
        <v>1</v>
      </c>
      <c r="E2832" s="8">
        <v>4456.6400000000003</v>
      </c>
      <c r="F2832" s="8">
        <f>E2832/100*$I$2*Main!$AB$2</f>
        <v>2005.4880000000001</v>
      </c>
      <c r="G2832" s="12">
        <f>F2832*Main!$AB$4</f>
        <v>2005.4880000000001</v>
      </c>
      <c r="H2832" s="202"/>
    </row>
    <row r="2833" spans="1:8">
      <c r="A2833" s="205">
        <v>9259360</v>
      </c>
      <c r="B2833" s="489" t="s">
        <v>1150</v>
      </c>
      <c r="C2833" s="7"/>
      <c r="D2833" s="7">
        <v>1</v>
      </c>
      <c r="E2833" s="8">
        <v>4549.4399999999996</v>
      </c>
      <c r="F2833" s="8">
        <f>E2833/100*$I$2*Main!$AB$2</f>
        <v>2047.248</v>
      </c>
      <c r="G2833" s="12">
        <f>F2833*Main!$AB$4</f>
        <v>2047.248</v>
      </c>
      <c r="H2833" s="202"/>
    </row>
    <row r="2834" spans="1:8">
      <c r="A2834" s="205">
        <v>9254859</v>
      </c>
      <c r="B2834" s="489" t="s">
        <v>1151</v>
      </c>
      <c r="C2834" s="7"/>
      <c r="D2834" s="7">
        <v>1</v>
      </c>
      <c r="E2834" s="8">
        <v>4667.5</v>
      </c>
      <c r="F2834" s="8">
        <f>E2834/100*$I$2*Main!$AB$2</f>
        <v>2100.375</v>
      </c>
      <c r="G2834" s="12">
        <f>F2834*Main!$AB$4</f>
        <v>2100.375</v>
      </c>
      <c r="H2834" s="202"/>
    </row>
    <row r="2835" spans="1:8">
      <c r="A2835" s="205">
        <v>9254860</v>
      </c>
      <c r="B2835" s="489" t="s">
        <v>1152</v>
      </c>
      <c r="C2835" s="7"/>
      <c r="D2835" s="7">
        <v>1</v>
      </c>
      <c r="E2835" s="8">
        <v>4456.6400000000003</v>
      </c>
      <c r="F2835" s="8">
        <f>E2835/100*$I$2*Main!$AB$2</f>
        <v>2005.4880000000001</v>
      </c>
      <c r="G2835" s="12">
        <f>F2835*Main!$AB$4</f>
        <v>2005.4880000000001</v>
      </c>
      <c r="H2835" s="202"/>
    </row>
    <row r="2836" spans="1:8">
      <c r="A2836" s="205">
        <v>9254861</v>
      </c>
      <c r="B2836" s="489" t="s">
        <v>1153</v>
      </c>
      <c r="C2836" s="7"/>
      <c r="D2836" s="7">
        <v>1</v>
      </c>
      <c r="E2836" s="8">
        <v>4549.4399999999996</v>
      </c>
      <c r="F2836" s="8">
        <f>E2836/100*$I$2*Main!$AB$2</f>
        <v>2047.248</v>
      </c>
      <c r="G2836" s="12">
        <f>F2836*Main!$AB$4</f>
        <v>2047.248</v>
      </c>
      <c r="H2836" s="202"/>
    </row>
    <row r="2837" spans="1:8">
      <c r="A2837" s="205">
        <v>9254862</v>
      </c>
      <c r="B2837" s="489" t="s">
        <v>1154</v>
      </c>
      <c r="C2837" s="7"/>
      <c r="D2837" s="7">
        <v>1</v>
      </c>
      <c r="E2837" s="8">
        <v>4667.5</v>
      </c>
      <c r="F2837" s="8">
        <f>E2837/100*$I$2*Main!$AB$2</f>
        <v>2100.375</v>
      </c>
      <c r="G2837" s="12">
        <f>F2837*Main!$AB$4</f>
        <v>2100.375</v>
      </c>
      <c r="H2837" s="202"/>
    </row>
    <row r="2838" spans="1:8">
      <c r="A2838" s="205">
        <v>9254863</v>
      </c>
      <c r="B2838" s="489" t="s">
        <v>1155</v>
      </c>
      <c r="C2838" s="7"/>
      <c r="D2838" s="7">
        <v>1</v>
      </c>
      <c r="E2838" s="8">
        <v>4860.8200000000006</v>
      </c>
      <c r="F2838" s="8">
        <f>E2838/100*$I$2*Main!$AB$2</f>
        <v>2187.3690000000001</v>
      </c>
      <c r="G2838" s="12">
        <f>F2838*Main!$AB$4</f>
        <v>2187.3690000000001</v>
      </c>
      <c r="H2838" s="202"/>
    </row>
    <row r="2839" spans="1:8">
      <c r="A2839" s="205">
        <v>9254864</v>
      </c>
      <c r="B2839" s="489" t="s">
        <v>1156</v>
      </c>
      <c r="C2839" s="7"/>
      <c r="D2839" s="7">
        <v>1</v>
      </c>
      <c r="E2839" s="8">
        <v>4977.2</v>
      </c>
      <c r="F2839" s="8">
        <f>E2839/100*$I$2*Main!$AB$2</f>
        <v>2239.7399999999998</v>
      </c>
      <c r="G2839" s="12">
        <f>F2839*Main!$AB$4</f>
        <v>2239.7399999999998</v>
      </c>
      <c r="H2839" s="202"/>
    </row>
    <row r="2840" spans="1:8">
      <c r="A2840" s="205">
        <v>9254865</v>
      </c>
      <c r="B2840" s="489" t="s">
        <v>1157</v>
      </c>
      <c r="C2840" s="7"/>
      <c r="D2840" s="7">
        <v>1</v>
      </c>
      <c r="E2840" s="8">
        <v>5112.4799999999996</v>
      </c>
      <c r="F2840" s="8">
        <f>E2840/100*$I$2*Main!$AB$2</f>
        <v>2300.6159999999995</v>
      </c>
      <c r="G2840" s="12">
        <f>F2840*Main!$AB$4</f>
        <v>2300.6159999999995</v>
      </c>
      <c r="H2840" s="202"/>
    </row>
    <row r="2841" spans="1:8">
      <c r="A2841" s="205">
        <v>9228892</v>
      </c>
      <c r="B2841" s="489" t="s">
        <v>1158</v>
      </c>
      <c r="C2841" s="7"/>
      <c r="D2841" s="7">
        <v>1</v>
      </c>
      <c r="E2841" s="8">
        <v>5677.68</v>
      </c>
      <c r="F2841" s="8">
        <f>E2841/100*$I$2*Main!$AB$2</f>
        <v>2554.9560000000001</v>
      </c>
      <c r="G2841" s="12">
        <f>F2841*Main!$AB$4</f>
        <v>2554.9560000000001</v>
      </c>
      <c r="H2841" s="202"/>
    </row>
    <row r="2842" spans="1:8">
      <c r="A2842" s="205">
        <v>9228893</v>
      </c>
      <c r="B2842" s="489" t="s">
        <v>1159</v>
      </c>
      <c r="C2842" s="7"/>
      <c r="D2842" s="7">
        <v>1</v>
      </c>
      <c r="E2842" s="8">
        <v>5789.24</v>
      </c>
      <c r="F2842" s="8">
        <f>E2842/100*$I$2*Main!$AB$2</f>
        <v>2605.1579999999999</v>
      </c>
      <c r="G2842" s="12">
        <f>F2842*Main!$AB$4</f>
        <v>2605.1579999999999</v>
      </c>
      <c r="H2842" s="202"/>
    </row>
    <row r="2843" spans="1:8">
      <c r="A2843" s="205">
        <v>9228894</v>
      </c>
      <c r="B2843" s="489" t="s">
        <v>1160</v>
      </c>
      <c r="C2843" s="7"/>
      <c r="D2843" s="7">
        <v>1</v>
      </c>
      <c r="E2843" s="8">
        <v>5930.74</v>
      </c>
      <c r="F2843" s="8">
        <f>E2843/100*$I$2*Main!$AB$2</f>
        <v>2668.8330000000001</v>
      </c>
      <c r="G2843" s="12">
        <f>F2843*Main!$AB$4</f>
        <v>2668.8330000000001</v>
      </c>
      <c r="H2843" s="202"/>
    </row>
    <row r="2844" spans="1:8">
      <c r="A2844" s="205">
        <v>9228895</v>
      </c>
      <c r="B2844" s="489" t="s">
        <v>1161</v>
      </c>
      <c r="C2844" s="7"/>
      <c r="D2844" s="7">
        <v>1</v>
      </c>
      <c r="E2844" s="8">
        <v>6156.89</v>
      </c>
      <c r="F2844" s="8">
        <f>E2844/100*$I$2*Main!$AB$2</f>
        <v>2770.6005000000005</v>
      </c>
      <c r="G2844" s="12">
        <f>F2844*Main!$AB$4</f>
        <v>2770.6005000000005</v>
      </c>
      <c r="H2844" s="202"/>
    </row>
    <row r="2845" spans="1:8">
      <c r="A2845" s="205">
        <v>9228897</v>
      </c>
      <c r="B2845" s="489" t="s">
        <v>1162</v>
      </c>
      <c r="C2845" s="7"/>
      <c r="D2845" s="7">
        <v>1</v>
      </c>
      <c r="E2845" s="8">
        <v>6296.6900000000005</v>
      </c>
      <c r="F2845" s="8">
        <f>E2845/100*$I$2*Main!$AB$2</f>
        <v>2833.5105000000003</v>
      </c>
      <c r="G2845" s="12">
        <f>F2845*Main!$AB$4</f>
        <v>2833.5105000000003</v>
      </c>
      <c r="H2845" s="202"/>
    </row>
    <row r="2846" spans="1:8">
      <c r="A2846" s="205">
        <v>9228898</v>
      </c>
      <c r="B2846" s="489" t="s">
        <v>1163</v>
      </c>
      <c r="C2846" s="7"/>
      <c r="D2846" s="7">
        <v>1</v>
      </c>
      <c r="E2846" s="8">
        <v>6455.45</v>
      </c>
      <c r="F2846" s="8">
        <f>E2846/100*$I$2*Main!$AB$2</f>
        <v>2904.9525000000003</v>
      </c>
      <c r="G2846" s="12">
        <f>F2846*Main!$AB$4</f>
        <v>2904.9525000000003</v>
      </c>
      <c r="H2846" s="202"/>
    </row>
    <row r="2847" spans="1:8">
      <c r="A2847" s="205">
        <v>9248732</v>
      </c>
      <c r="B2847" s="489" t="s">
        <v>1164</v>
      </c>
      <c r="C2847" s="7"/>
      <c r="D2847" s="7">
        <v>1</v>
      </c>
      <c r="E2847" s="8">
        <v>4914.17</v>
      </c>
      <c r="F2847" s="8">
        <f>E2847/100*$I$2*Main!$AB$2</f>
        <v>2211.3764999999999</v>
      </c>
      <c r="G2847" s="12">
        <f>F2847*Main!$AB$4</f>
        <v>2211.3764999999999</v>
      </c>
      <c r="H2847" s="202"/>
    </row>
    <row r="2848" spans="1:8">
      <c r="A2848" s="205">
        <v>9248733</v>
      </c>
      <c r="B2848" s="489" t="s">
        <v>1165</v>
      </c>
      <c r="C2848" s="7"/>
      <c r="D2848" s="7">
        <v>1</v>
      </c>
      <c r="E2848" s="8">
        <v>5153.16</v>
      </c>
      <c r="F2848" s="8">
        <f>E2848/100*$I$2*Main!$AB$2</f>
        <v>2318.922</v>
      </c>
      <c r="G2848" s="12">
        <f>F2848*Main!$AB$4</f>
        <v>2318.922</v>
      </c>
      <c r="H2848" s="202"/>
    </row>
    <row r="2849" spans="1:8">
      <c r="A2849" s="205">
        <v>9228917</v>
      </c>
      <c r="B2849" s="489" t="s">
        <v>1166</v>
      </c>
      <c r="C2849" s="7"/>
      <c r="D2849" s="7">
        <v>1</v>
      </c>
      <c r="E2849" s="8">
        <v>5368.37</v>
      </c>
      <c r="F2849" s="8">
        <f>E2849/100*$I$2*Main!$AB$2</f>
        <v>2415.7665000000002</v>
      </c>
      <c r="G2849" s="12">
        <f>F2849*Main!$AB$4</f>
        <v>2415.7665000000002</v>
      </c>
      <c r="H2849" s="202"/>
    </row>
    <row r="2850" spans="1:8">
      <c r="A2850" s="205">
        <v>9228918</v>
      </c>
      <c r="B2850" s="489" t="s">
        <v>1167</v>
      </c>
      <c r="C2850" s="7"/>
      <c r="D2850" s="7">
        <v>1</v>
      </c>
      <c r="E2850" s="8">
        <v>5500.32</v>
      </c>
      <c r="F2850" s="8">
        <f>E2850/100*$I$2*Main!$AB$2</f>
        <v>2475.1439999999998</v>
      </c>
      <c r="G2850" s="12">
        <f>F2850*Main!$AB$4</f>
        <v>2475.1439999999998</v>
      </c>
      <c r="H2850" s="202"/>
    </row>
    <row r="2851" spans="1:8">
      <c r="A2851" s="205">
        <v>9248734</v>
      </c>
      <c r="B2851" s="489" t="s">
        <v>1168</v>
      </c>
      <c r="C2851" s="7"/>
      <c r="D2851" s="7">
        <v>1</v>
      </c>
      <c r="E2851" s="8">
        <v>5651.31</v>
      </c>
      <c r="F2851" s="8">
        <f>E2851/100*$I$2*Main!$AB$2</f>
        <v>2543.0895</v>
      </c>
      <c r="G2851" s="12">
        <f>F2851*Main!$AB$4</f>
        <v>2543.0895</v>
      </c>
      <c r="H2851" s="202"/>
    </row>
    <row r="2852" spans="1:8">
      <c r="A2852" s="205">
        <v>9242931</v>
      </c>
      <c r="B2852" s="489" t="s">
        <v>1169</v>
      </c>
      <c r="C2852" s="7"/>
      <c r="D2852" s="7">
        <v>1</v>
      </c>
      <c r="E2852" s="8">
        <v>7149.84</v>
      </c>
      <c r="F2852" s="8">
        <f>E2852/100*$I$2*Main!$AB$2</f>
        <v>3217.4280000000003</v>
      </c>
      <c r="G2852" s="12">
        <f>F2852*Main!$AB$4</f>
        <v>3217.4280000000003</v>
      </c>
      <c r="H2852" s="202"/>
    </row>
    <row r="2853" spans="1:8">
      <c r="A2853" s="205">
        <v>9242932</v>
      </c>
      <c r="B2853" s="489" t="s">
        <v>1170</v>
      </c>
      <c r="C2853" s="7"/>
      <c r="D2853" s="7">
        <v>1</v>
      </c>
      <c r="E2853" s="8">
        <v>7261.4000000000005</v>
      </c>
      <c r="F2853" s="8">
        <f>E2853/100*$I$2*Main!$AB$2</f>
        <v>3267.63</v>
      </c>
      <c r="G2853" s="12">
        <f>F2853*Main!$AB$4</f>
        <v>3267.63</v>
      </c>
      <c r="H2853" s="202"/>
    </row>
    <row r="2854" spans="1:8">
      <c r="A2854" s="205">
        <v>9242933</v>
      </c>
      <c r="B2854" s="489" t="s">
        <v>1171</v>
      </c>
      <c r="C2854" s="7"/>
      <c r="D2854" s="7">
        <v>1</v>
      </c>
      <c r="E2854" s="8">
        <v>7402.92</v>
      </c>
      <c r="F2854" s="8">
        <f>E2854/100*$I$2*Main!$AB$2</f>
        <v>3331.3140000000003</v>
      </c>
      <c r="G2854" s="12">
        <f>F2854*Main!$AB$4</f>
        <v>3331.3140000000003</v>
      </c>
      <c r="H2854" s="202"/>
    </row>
    <row r="2855" spans="1:8">
      <c r="A2855" s="205">
        <v>9242934</v>
      </c>
      <c r="B2855" s="489" t="s">
        <v>1172</v>
      </c>
      <c r="C2855" s="7"/>
      <c r="D2855" s="7">
        <v>1</v>
      </c>
      <c r="E2855" s="8">
        <v>7629.05</v>
      </c>
      <c r="F2855" s="8">
        <f>E2855/100*$I$2*Main!$AB$2</f>
        <v>3433.0725000000002</v>
      </c>
      <c r="G2855" s="12">
        <f>F2855*Main!$AB$4</f>
        <v>3433.0725000000002</v>
      </c>
      <c r="H2855" s="202"/>
    </row>
    <row r="2856" spans="1:8">
      <c r="A2856" s="205">
        <v>9242935</v>
      </c>
      <c r="B2856" s="489" t="s">
        <v>1173</v>
      </c>
      <c r="C2856" s="7"/>
      <c r="D2856" s="7">
        <v>1</v>
      </c>
      <c r="E2856" s="8">
        <v>7768.88</v>
      </c>
      <c r="F2856" s="8">
        <f>E2856/100*$I$2*Main!$AB$2</f>
        <v>3495.9960000000001</v>
      </c>
      <c r="G2856" s="12">
        <f>F2856*Main!$AB$4</f>
        <v>3495.9960000000001</v>
      </c>
      <c r="H2856" s="202"/>
    </row>
    <row r="2857" spans="1:8">
      <c r="A2857" s="205">
        <v>9242936</v>
      </c>
      <c r="B2857" s="489" t="s">
        <v>1174</v>
      </c>
      <c r="C2857" s="7"/>
      <c r="D2857" s="7">
        <v>1</v>
      </c>
      <c r="E2857" s="8">
        <v>7927.64</v>
      </c>
      <c r="F2857" s="8">
        <f>E2857/100*$I$2*Main!$AB$2</f>
        <v>3567.4380000000006</v>
      </c>
      <c r="G2857" s="12">
        <f>F2857*Main!$AB$4</f>
        <v>3567.4380000000006</v>
      </c>
      <c r="H2857" s="202"/>
    </row>
    <row r="2858" spans="1:8">
      <c r="A2858" s="205">
        <v>9254866</v>
      </c>
      <c r="B2858" s="489" t="s">
        <v>1175</v>
      </c>
      <c r="C2858" s="7"/>
      <c r="D2858" s="7">
        <v>1</v>
      </c>
      <c r="E2858" s="8">
        <v>5677.68</v>
      </c>
      <c r="F2858" s="8">
        <f>E2858/100*$I$2*Main!$AB$2</f>
        <v>2554.9560000000001</v>
      </c>
      <c r="G2858" s="12">
        <f>F2858*Main!$AB$4</f>
        <v>2554.9560000000001</v>
      </c>
      <c r="H2858" s="202"/>
    </row>
    <row r="2859" spans="1:8">
      <c r="A2859" s="205">
        <v>9254867</v>
      </c>
      <c r="B2859" s="489" t="s">
        <v>1176</v>
      </c>
      <c r="C2859" s="7"/>
      <c r="D2859" s="7">
        <v>1</v>
      </c>
      <c r="E2859" s="8">
        <v>5789.24</v>
      </c>
      <c r="F2859" s="8">
        <f>E2859/100*$I$2*Main!$AB$2</f>
        <v>2605.1579999999999</v>
      </c>
      <c r="G2859" s="12">
        <f>F2859*Main!$AB$4</f>
        <v>2605.1579999999999</v>
      </c>
      <c r="H2859" s="202"/>
    </row>
    <row r="2860" spans="1:8">
      <c r="A2860" s="205">
        <v>9254868</v>
      </c>
      <c r="B2860" s="489" t="s">
        <v>1177</v>
      </c>
      <c r="C2860" s="7"/>
      <c r="D2860" s="7">
        <v>1</v>
      </c>
      <c r="E2860" s="8">
        <v>5930.74</v>
      </c>
      <c r="F2860" s="8">
        <f>E2860/100*$I$2*Main!$AB$2</f>
        <v>2668.8330000000001</v>
      </c>
      <c r="G2860" s="12">
        <f>F2860*Main!$AB$4</f>
        <v>2668.8330000000001</v>
      </c>
      <c r="H2860" s="202"/>
    </row>
    <row r="2861" spans="1:8">
      <c r="A2861" s="205">
        <v>9254869</v>
      </c>
      <c r="B2861" s="489" t="s">
        <v>1178</v>
      </c>
      <c r="C2861" s="7"/>
      <c r="D2861" s="7">
        <v>1</v>
      </c>
      <c r="E2861" s="8">
        <v>6156.89</v>
      </c>
      <c r="F2861" s="8">
        <f>E2861/100*$I$2*Main!$AB$2</f>
        <v>2770.6005000000005</v>
      </c>
      <c r="G2861" s="12">
        <f>F2861*Main!$AB$4</f>
        <v>2770.6005000000005</v>
      </c>
      <c r="H2861" s="202"/>
    </row>
    <row r="2862" spans="1:8">
      <c r="A2862" s="205">
        <v>9254870</v>
      </c>
      <c r="B2862" s="489" t="s">
        <v>1179</v>
      </c>
      <c r="C2862" s="7"/>
      <c r="D2862" s="7">
        <v>1</v>
      </c>
      <c r="E2862" s="8">
        <v>6296.6900000000005</v>
      </c>
      <c r="F2862" s="8">
        <f>E2862/100*$I$2*Main!$AB$2</f>
        <v>2833.5105000000003</v>
      </c>
      <c r="G2862" s="12">
        <f>F2862*Main!$AB$4</f>
        <v>2833.5105000000003</v>
      </c>
      <c r="H2862" s="202"/>
    </row>
    <row r="2863" spans="1:8">
      <c r="A2863" s="205">
        <v>9254871</v>
      </c>
      <c r="B2863" s="489" t="s">
        <v>1180</v>
      </c>
      <c r="C2863" s="7"/>
      <c r="D2863" s="7">
        <v>1</v>
      </c>
      <c r="E2863" s="8">
        <v>6455.45</v>
      </c>
      <c r="F2863" s="8">
        <f>E2863/100*$I$2*Main!$AB$2</f>
        <v>2904.9525000000003</v>
      </c>
      <c r="G2863" s="12">
        <f>F2863*Main!$AB$4</f>
        <v>2904.9525000000003</v>
      </c>
      <c r="H2863" s="202"/>
    </row>
    <row r="2864" spans="1:8">
      <c r="A2864" s="205">
        <v>9228909</v>
      </c>
      <c r="B2864" s="489" t="s">
        <v>1181</v>
      </c>
      <c r="C2864" s="7"/>
      <c r="D2864" s="7">
        <v>1</v>
      </c>
      <c r="E2864" s="8">
        <v>5885.91</v>
      </c>
      <c r="F2864" s="8">
        <f>E2864/100*$I$2*Main!$AB$2</f>
        <v>2648.6594999999998</v>
      </c>
      <c r="G2864" s="12">
        <f>F2864*Main!$AB$4</f>
        <v>2648.6594999999998</v>
      </c>
      <c r="H2864" s="202"/>
    </row>
    <row r="2865" spans="1:8">
      <c r="A2865" s="205">
        <v>9228910</v>
      </c>
      <c r="B2865" s="489" t="s">
        <v>1182</v>
      </c>
      <c r="C2865" s="7"/>
      <c r="D2865" s="7">
        <v>1</v>
      </c>
      <c r="E2865" s="8">
        <v>5997.46</v>
      </c>
      <c r="F2865" s="8">
        <f>E2865/100*$I$2*Main!$AB$2</f>
        <v>2698.857</v>
      </c>
      <c r="G2865" s="12">
        <f>F2865*Main!$AB$4</f>
        <v>2698.857</v>
      </c>
      <c r="H2865" s="202"/>
    </row>
    <row r="2866" spans="1:8">
      <c r="A2866" s="205">
        <v>9228911</v>
      </c>
      <c r="B2866" s="489" t="s">
        <v>1183</v>
      </c>
      <c r="C2866" s="7"/>
      <c r="D2866" s="7">
        <v>1</v>
      </c>
      <c r="E2866" s="8">
        <v>6138.99</v>
      </c>
      <c r="F2866" s="8">
        <f>E2866/100*$I$2*Main!$AB$2</f>
        <v>2762.5454999999997</v>
      </c>
      <c r="G2866" s="12">
        <f>F2866*Main!$AB$4</f>
        <v>2762.5454999999997</v>
      </c>
      <c r="H2866" s="202"/>
    </row>
    <row r="2867" spans="1:8">
      <c r="A2867" s="205">
        <v>9228912</v>
      </c>
      <c r="B2867" s="489" t="s">
        <v>1184</v>
      </c>
      <c r="C2867" s="7"/>
      <c r="D2867" s="7">
        <v>1</v>
      </c>
      <c r="E2867" s="8">
        <v>6365.12</v>
      </c>
      <c r="F2867" s="8">
        <f>E2867/100*$I$2*Main!$AB$2</f>
        <v>2864.3039999999996</v>
      </c>
      <c r="G2867" s="12">
        <f>F2867*Main!$AB$4</f>
        <v>2864.3039999999996</v>
      </c>
      <c r="H2867" s="202"/>
    </row>
    <row r="2868" spans="1:8">
      <c r="A2868" s="205">
        <v>9228913</v>
      </c>
      <c r="B2868" s="489" t="s">
        <v>1185</v>
      </c>
      <c r="C2868" s="7"/>
      <c r="D2868" s="7">
        <v>1</v>
      </c>
      <c r="E2868" s="8">
        <v>6504.92</v>
      </c>
      <c r="F2868" s="8">
        <f>E2868/100*$I$2*Main!$AB$2</f>
        <v>2927.2139999999999</v>
      </c>
      <c r="G2868" s="12">
        <f>F2868*Main!$AB$4</f>
        <v>2927.2139999999999</v>
      </c>
      <c r="H2868" s="202"/>
    </row>
    <row r="2869" spans="1:8">
      <c r="A2869" s="205">
        <v>9228914</v>
      </c>
      <c r="B2869" s="489" t="s">
        <v>1186</v>
      </c>
      <c r="C2869" s="7"/>
      <c r="D2869" s="7">
        <v>1</v>
      </c>
      <c r="E2869" s="8">
        <v>6663.7</v>
      </c>
      <c r="F2869" s="8">
        <f>E2869/100*$I$2*Main!$AB$2</f>
        <v>2998.665</v>
      </c>
      <c r="G2869" s="12">
        <f>F2869*Main!$AB$4</f>
        <v>2998.665</v>
      </c>
      <c r="H2869" s="202"/>
    </row>
    <row r="2870" spans="1:8">
      <c r="A2870" s="205">
        <v>9248735</v>
      </c>
      <c r="B2870" s="489" t="s">
        <v>1187</v>
      </c>
      <c r="C2870" s="7"/>
      <c r="D2870" s="7">
        <v>1</v>
      </c>
      <c r="E2870" s="8">
        <v>5122.4000000000005</v>
      </c>
      <c r="F2870" s="8">
        <f>E2870/100*$I$2*Main!$AB$2</f>
        <v>2305.0800000000004</v>
      </c>
      <c r="G2870" s="12">
        <f>F2870*Main!$AB$4</f>
        <v>2305.0800000000004</v>
      </c>
      <c r="H2870" s="202"/>
    </row>
    <row r="2871" spans="1:8">
      <c r="A2871" s="205">
        <v>9248736</v>
      </c>
      <c r="B2871" s="489" t="s">
        <v>1188</v>
      </c>
      <c r="C2871" s="7"/>
      <c r="D2871" s="7">
        <v>1</v>
      </c>
      <c r="E2871" s="8">
        <v>5361.41</v>
      </c>
      <c r="F2871" s="8">
        <f>E2871/100*$I$2*Main!$AB$2</f>
        <v>2412.6345000000001</v>
      </c>
      <c r="G2871" s="12">
        <f>F2871*Main!$AB$4</f>
        <v>2412.6345000000001</v>
      </c>
      <c r="H2871" s="202"/>
    </row>
    <row r="2872" spans="1:8">
      <c r="A2872" s="205">
        <v>9248737</v>
      </c>
      <c r="B2872" s="489" t="s">
        <v>1189</v>
      </c>
      <c r="C2872" s="7"/>
      <c r="D2872" s="7">
        <v>1</v>
      </c>
      <c r="E2872" s="8">
        <v>5576.5700000000006</v>
      </c>
      <c r="F2872" s="8">
        <f>E2872/100*$I$2*Main!$AB$2</f>
        <v>2509.4565000000002</v>
      </c>
      <c r="G2872" s="12">
        <f>F2872*Main!$AB$4</f>
        <v>2509.4565000000002</v>
      </c>
      <c r="H2872" s="202"/>
    </row>
    <row r="2873" spans="1:8">
      <c r="A2873" s="205">
        <v>9248738</v>
      </c>
      <c r="B2873" s="489" t="s">
        <v>1190</v>
      </c>
      <c r="C2873" s="7"/>
      <c r="D2873" s="7">
        <v>1</v>
      </c>
      <c r="E2873" s="8">
        <v>5708.5700000000006</v>
      </c>
      <c r="F2873" s="8">
        <f>E2873/100*$I$2*Main!$AB$2</f>
        <v>2568.8565000000003</v>
      </c>
      <c r="G2873" s="12">
        <f>F2873*Main!$AB$4</f>
        <v>2568.8565000000003</v>
      </c>
      <c r="H2873" s="202"/>
    </row>
    <row r="2874" spans="1:8">
      <c r="A2874" s="205">
        <v>9248739</v>
      </c>
      <c r="B2874" s="489" t="s">
        <v>1191</v>
      </c>
      <c r="C2874" s="7"/>
      <c r="D2874" s="7">
        <v>1</v>
      </c>
      <c r="E2874" s="8">
        <v>5859.5300000000007</v>
      </c>
      <c r="F2874" s="8">
        <f>E2874/100*$I$2*Main!$AB$2</f>
        <v>2636.7885000000006</v>
      </c>
      <c r="G2874" s="12">
        <f>F2874*Main!$AB$4</f>
        <v>2636.7885000000006</v>
      </c>
      <c r="H2874" s="202"/>
    </row>
    <row r="2875" spans="1:8">
      <c r="A2875" s="205">
        <v>9242937</v>
      </c>
      <c r="B2875" s="489" t="s">
        <v>1192</v>
      </c>
      <c r="C2875" s="7"/>
      <c r="D2875" s="7">
        <v>1</v>
      </c>
      <c r="E2875" s="8">
        <v>7358.0700000000006</v>
      </c>
      <c r="F2875" s="8">
        <f>E2875/100*$I$2*Main!$AB$2</f>
        <v>3311.1315000000004</v>
      </c>
      <c r="G2875" s="12">
        <f>F2875*Main!$AB$4</f>
        <v>3311.1315000000004</v>
      </c>
      <c r="H2875" s="202"/>
    </row>
    <row r="2876" spans="1:8">
      <c r="A2876" s="205">
        <v>9242939</v>
      </c>
      <c r="B2876" s="489" t="s">
        <v>1193</v>
      </c>
      <c r="C2876" s="7"/>
      <c r="D2876" s="7">
        <v>1</v>
      </c>
      <c r="E2876" s="8">
        <v>7469.62</v>
      </c>
      <c r="F2876" s="8">
        <f>E2876/100*$I$2*Main!$AB$2</f>
        <v>3361.3290000000002</v>
      </c>
      <c r="G2876" s="12">
        <f>F2876*Main!$AB$4</f>
        <v>3361.3290000000002</v>
      </c>
      <c r="H2876" s="202"/>
    </row>
    <row r="2877" spans="1:8">
      <c r="A2877" s="205">
        <v>9242941</v>
      </c>
      <c r="B2877" s="489" t="s">
        <v>1194</v>
      </c>
      <c r="C2877" s="7"/>
      <c r="D2877" s="7">
        <v>1</v>
      </c>
      <c r="E2877" s="8">
        <v>7611.1500000000005</v>
      </c>
      <c r="F2877" s="8">
        <f>E2877/100*$I$2*Main!$AB$2</f>
        <v>3425.0175000000004</v>
      </c>
      <c r="G2877" s="12">
        <f>F2877*Main!$AB$4</f>
        <v>3425.0175000000004</v>
      </c>
      <c r="H2877" s="202"/>
    </row>
    <row r="2878" spans="1:8">
      <c r="A2878" s="205">
        <v>9242943</v>
      </c>
      <c r="B2878" s="489" t="s">
        <v>1195</v>
      </c>
      <c r="C2878" s="7"/>
      <c r="D2878" s="7">
        <v>1</v>
      </c>
      <c r="E2878" s="8">
        <v>7837.2800000000007</v>
      </c>
      <c r="F2878" s="8">
        <f>E2878/100*$I$2*Main!$AB$2</f>
        <v>3526.7760000000007</v>
      </c>
      <c r="G2878" s="12">
        <f>F2878*Main!$AB$4</f>
        <v>3526.7760000000007</v>
      </c>
      <c r="H2878" s="202"/>
    </row>
    <row r="2879" spans="1:8">
      <c r="A2879" s="205">
        <v>9239733</v>
      </c>
      <c r="B2879" s="489" t="s">
        <v>1196</v>
      </c>
      <c r="C2879" s="7"/>
      <c r="D2879" s="7">
        <v>1</v>
      </c>
      <c r="E2879" s="8">
        <v>7927.49</v>
      </c>
      <c r="F2879" s="8">
        <f>E2879/100*$I$2*Main!$AB$2</f>
        <v>3567.3705</v>
      </c>
      <c r="G2879" s="12">
        <f>F2879*Main!$AB$4</f>
        <v>3567.3705</v>
      </c>
      <c r="H2879" s="202"/>
    </row>
    <row r="2880" spans="1:8">
      <c r="A2880" s="205">
        <v>9242944</v>
      </c>
      <c r="B2880" s="489" t="s">
        <v>1197</v>
      </c>
      <c r="C2880" s="7"/>
      <c r="D2880" s="7">
        <v>1</v>
      </c>
      <c r="E2880" s="8">
        <v>8135.8600000000006</v>
      </c>
      <c r="F2880" s="8">
        <f>E2880/100*$I$2*Main!$AB$2</f>
        <v>3661.1370000000006</v>
      </c>
      <c r="G2880" s="12">
        <f>F2880*Main!$AB$4</f>
        <v>3661.1370000000006</v>
      </c>
      <c r="H2880" s="202"/>
    </row>
    <row r="2881" spans="1:8">
      <c r="A2881" s="205">
        <v>9254872</v>
      </c>
      <c r="B2881" s="489" t="s">
        <v>1198</v>
      </c>
      <c r="C2881" s="7"/>
      <c r="D2881" s="7">
        <v>1</v>
      </c>
      <c r="E2881" s="8">
        <v>5885.91</v>
      </c>
      <c r="F2881" s="8">
        <f>E2881/100*$I$2*Main!$AB$2</f>
        <v>2648.6594999999998</v>
      </c>
      <c r="G2881" s="12">
        <f>F2881*Main!$AB$4</f>
        <v>2648.6594999999998</v>
      </c>
      <c r="H2881" s="202"/>
    </row>
    <row r="2882" spans="1:8">
      <c r="A2882" s="205">
        <v>9254873</v>
      </c>
      <c r="B2882" s="489" t="s">
        <v>1199</v>
      </c>
      <c r="C2882" s="7"/>
      <c r="D2882" s="7">
        <v>1</v>
      </c>
      <c r="E2882" s="8">
        <v>5997.46</v>
      </c>
      <c r="F2882" s="8">
        <f>E2882/100*$I$2*Main!$AB$2</f>
        <v>2698.857</v>
      </c>
      <c r="G2882" s="12">
        <f>F2882*Main!$AB$4</f>
        <v>2698.857</v>
      </c>
      <c r="H2882" s="202"/>
    </row>
    <row r="2883" spans="1:8">
      <c r="A2883" s="205">
        <v>9254874</v>
      </c>
      <c r="B2883" s="489" t="s">
        <v>1200</v>
      </c>
      <c r="C2883" s="7"/>
      <c r="D2883" s="7">
        <v>1</v>
      </c>
      <c r="E2883" s="8">
        <v>6138.99</v>
      </c>
      <c r="F2883" s="8">
        <f>E2883/100*$I$2*Main!$AB$2</f>
        <v>2762.5454999999997</v>
      </c>
      <c r="G2883" s="12">
        <f>F2883*Main!$AB$4</f>
        <v>2762.5454999999997</v>
      </c>
      <c r="H2883" s="202"/>
    </row>
    <row r="2884" spans="1:8">
      <c r="A2884" s="205">
        <v>9254875</v>
      </c>
      <c r="B2884" s="489" t="s">
        <v>1201</v>
      </c>
      <c r="C2884" s="7"/>
      <c r="D2884" s="7">
        <v>1</v>
      </c>
      <c r="E2884" s="8">
        <v>6365.12</v>
      </c>
      <c r="F2884" s="8">
        <f>E2884/100*$I$2*Main!$AB$2</f>
        <v>2864.3039999999996</v>
      </c>
      <c r="G2884" s="12">
        <f>F2884*Main!$AB$4</f>
        <v>2864.3039999999996</v>
      </c>
      <c r="H2884" s="202"/>
    </row>
    <row r="2885" spans="1:8">
      <c r="A2885" s="205">
        <v>9254876</v>
      </c>
      <c r="B2885" s="489" t="s">
        <v>1202</v>
      </c>
      <c r="C2885" s="7"/>
      <c r="D2885" s="7">
        <v>1</v>
      </c>
      <c r="E2885" s="8">
        <v>6504.92</v>
      </c>
      <c r="F2885" s="8">
        <f>E2885/100*$I$2*Main!$AB$2</f>
        <v>2927.2139999999999</v>
      </c>
      <c r="G2885" s="12">
        <f>F2885*Main!$AB$4</f>
        <v>2927.2139999999999</v>
      </c>
      <c r="H2885" s="202"/>
    </row>
    <row r="2886" spans="1:8">
      <c r="A2886" s="205">
        <v>9254877</v>
      </c>
      <c r="B2886" s="489" t="s">
        <v>1203</v>
      </c>
      <c r="C2886" s="7"/>
      <c r="D2886" s="7">
        <v>1</v>
      </c>
      <c r="E2886" s="8">
        <v>6663.7</v>
      </c>
      <c r="F2886" s="8">
        <f>E2886/100*$I$2*Main!$AB$2</f>
        <v>2998.665</v>
      </c>
      <c r="G2886" s="12">
        <f>F2886*Main!$AB$4</f>
        <v>2998.665</v>
      </c>
      <c r="H2886" s="202"/>
    </row>
    <row r="2887" spans="1:8">
      <c r="A2887" s="205">
        <v>9288591</v>
      </c>
      <c r="B2887" s="489" t="s">
        <v>4206</v>
      </c>
      <c r="C2887" s="7"/>
      <c r="D2887" s="7">
        <v>1</v>
      </c>
      <c r="E2887" s="8">
        <v>7388.268</v>
      </c>
      <c r="F2887" s="8">
        <f>E2887/100*$I$2*Main!$AB$2</f>
        <v>3324.7205999999996</v>
      </c>
      <c r="G2887" s="12">
        <f>F2887*Main!$AB$4</f>
        <v>3324.7205999999996</v>
      </c>
      <c r="H2887" s="202"/>
    </row>
    <row r="2888" spans="1:8">
      <c r="A2888" s="205">
        <v>9288592</v>
      </c>
      <c r="B2888" s="489" t="s">
        <v>4207</v>
      </c>
      <c r="C2888" s="7"/>
      <c r="D2888" s="7">
        <v>1</v>
      </c>
      <c r="E2888" s="8">
        <v>7556.0279999999993</v>
      </c>
      <c r="F2888" s="8">
        <f>E2888/100*$I$2*Main!$AB$2</f>
        <v>3400.2125999999998</v>
      </c>
      <c r="G2888" s="12">
        <f>F2888*Main!$AB$4</f>
        <v>3400.2125999999998</v>
      </c>
      <c r="H2888" s="202"/>
    </row>
    <row r="2889" spans="1:8">
      <c r="A2889" s="205">
        <v>9245476</v>
      </c>
      <c r="B2889" s="489" t="s">
        <v>1204</v>
      </c>
      <c r="C2889" s="7"/>
      <c r="D2889" s="7">
        <v>1</v>
      </c>
      <c r="E2889" s="8">
        <v>7317.41</v>
      </c>
      <c r="F2889" s="8">
        <f>E2889/100*$I$2*Main!$AB$2</f>
        <v>3292.8344999999999</v>
      </c>
      <c r="G2889" s="12">
        <f>F2889*Main!$AB$4</f>
        <v>3292.8344999999999</v>
      </c>
      <c r="H2889" s="202"/>
    </row>
    <row r="2890" spans="1:8">
      <c r="A2890" s="205">
        <v>9230044</v>
      </c>
      <c r="B2890" s="489" t="s">
        <v>1205</v>
      </c>
      <c r="C2890" s="7"/>
      <c r="D2890" s="7">
        <v>1</v>
      </c>
      <c r="E2890" s="8">
        <v>4456.6400000000003</v>
      </c>
      <c r="F2890" s="8">
        <f>E2890/100*$I$2*Main!$AB$2</f>
        <v>2005.4880000000001</v>
      </c>
      <c r="G2890" s="12">
        <f>F2890*Main!$AB$4</f>
        <v>2005.4880000000001</v>
      </c>
      <c r="H2890" s="202"/>
    </row>
    <row r="2891" spans="1:8">
      <c r="A2891" s="205">
        <v>9230045</v>
      </c>
      <c r="B2891" s="489" t="s">
        <v>1206</v>
      </c>
      <c r="C2891" s="7"/>
      <c r="D2891" s="7">
        <v>1</v>
      </c>
      <c r="E2891" s="8">
        <v>4549.4399999999996</v>
      </c>
      <c r="F2891" s="8">
        <f>E2891/100*$I$2*Main!$AB$2</f>
        <v>2047.248</v>
      </c>
      <c r="G2891" s="12">
        <f>F2891*Main!$AB$4</f>
        <v>2047.248</v>
      </c>
      <c r="H2891" s="202"/>
    </row>
    <row r="2892" spans="1:8">
      <c r="A2892" s="205">
        <v>9230046</v>
      </c>
      <c r="B2892" s="489" t="s">
        <v>1207</v>
      </c>
      <c r="C2892" s="7"/>
      <c r="D2892" s="7">
        <v>1</v>
      </c>
      <c r="E2892" s="8">
        <v>4667.5</v>
      </c>
      <c r="F2892" s="8">
        <f>E2892/100*$I$2*Main!$AB$2</f>
        <v>2100.375</v>
      </c>
      <c r="G2892" s="12">
        <f>F2892*Main!$AB$4</f>
        <v>2100.375</v>
      </c>
      <c r="H2892" s="202"/>
    </row>
    <row r="2893" spans="1:8">
      <c r="A2893" s="205">
        <v>9230047</v>
      </c>
      <c r="B2893" s="489" t="s">
        <v>1208</v>
      </c>
      <c r="C2893" s="7"/>
      <c r="D2893" s="7">
        <v>1</v>
      </c>
      <c r="E2893" s="8">
        <v>4860.8200000000006</v>
      </c>
      <c r="F2893" s="8">
        <f>E2893/100*$I$2*Main!$AB$2</f>
        <v>2187.3690000000001</v>
      </c>
      <c r="G2893" s="12">
        <f>F2893*Main!$AB$4</f>
        <v>2187.3690000000001</v>
      </c>
      <c r="H2893" s="202"/>
    </row>
    <row r="2894" spans="1:8">
      <c r="A2894" s="205">
        <v>9230048</v>
      </c>
      <c r="B2894" s="489" t="s">
        <v>1209</v>
      </c>
      <c r="C2894" s="7"/>
      <c r="D2894" s="7">
        <v>1</v>
      </c>
      <c r="E2894" s="8">
        <v>4977.2</v>
      </c>
      <c r="F2894" s="8">
        <f>E2894/100*$I$2*Main!$AB$2</f>
        <v>2239.7399999999998</v>
      </c>
      <c r="G2894" s="12">
        <f>F2894*Main!$AB$4</f>
        <v>2239.7399999999998</v>
      </c>
      <c r="H2894" s="202"/>
    </row>
    <row r="2895" spans="1:8">
      <c r="A2895" s="205">
        <v>9230049</v>
      </c>
      <c r="B2895" s="489" t="s">
        <v>1210</v>
      </c>
      <c r="C2895" s="7"/>
      <c r="D2895" s="7">
        <v>1</v>
      </c>
      <c r="E2895" s="8">
        <v>5112.4799999999996</v>
      </c>
      <c r="F2895" s="8">
        <f>E2895/100*$I$2*Main!$AB$2</f>
        <v>2300.6159999999995</v>
      </c>
      <c r="G2895" s="12">
        <f>F2895*Main!$AB$4</f>
        <v>2300.6159999999995</v>
      </c>
      <c r="H2895" s="202"/>
    </row>
    <row r="2896" spans="1:8">
      <c r="A2896" s="205">
        <v>9248740</v>
      </c>
      <c r="B2896" s="489" t="s">
        <v>1211</v>
      </c>
      <c r="C2896" s="7"/>
      <c r="D2896" s="7">
        <v>1</v>
      </c>
      <c r="E2896" s="8">
        <v>3693.12</v>
      </c>
      <c r="F2896" s="8">
        <f>E2896/100*$I$2*Main!$AB$2</f>
        <v>1661.9039999999998</v>
      </c>
      <c r="G2896" s="12">
        <f>F2896*Main!$AB$4</f>
        <v>1661.9039999999998</v>
      </c>
      <c r="H2896" s="202"/>
    </row>
    <row r="2897" spans="1:8">
      <c r="A2897" s="205">
        <v>9248741</v>
      </c>
      <c r="B2897" s="489" t="s">
        <v>1212</v>
      </c>
      <c r="C2897" s="7"/>
      <c r="D2897" s="7">
        <v>1</v>
      </c>
      <c r="E2897" s="8">
        <v>3889.92</v>
      </c>
      <c r="F2897" s="8">
        <f>E2897/100*$I$2*Main!$AB$2</f>
        <v>1750.4639999999999</v>
      </c>
      <c r="G2897" s="12">
        <f>F2897*Main!$AB$4</f>
        <v>1750.4639999999999</v>
      </c>
      <c r="H2897" s="202"/>
    </row>
    <row r="2898" spans="1:8">
      <c r="A2898" s="205">
        <v>9230062</v>
      </c>
      <c r="B2898" s="489" t="s">
        <v>1213</v>
      </c>
      <c r="C2898" s="7"/>
      <c r="D2898" s="7">
        <v>1</v>
      </c>
      <c r="E2898" s="8">
        <v>4072.28</v>
      </c>
      <c r="F2898" s="8">
        <f>E2898/100*$I$2*Main!$AB$2</f>
        <v>1832.5260000000001</v>
      </c>
      <c r="G2898" s="12">
        <f>F2898*Main!$AB$4</f>
        <v>1832.5260000000001</v>
      </c>
      <c r="H2898" s="202"/>
    </row>
    <row r="2899" spans="1:8">
      <c r="A2899" s="205">
        <v>9230064</v>
      </c>
      <c r="B2899" s="489" t="s">
        <v>1214</v>
      </c>
      <c r="C2899" s="7"/>
      <c r="D2899" s="7">
        <v>1</v>
      </c>
      <c r="E2899" s="8">
        <v>4180.8</v>
      </c>
      <c r="F2899" s="8">
        <f>E2899/100*$I$2*Main!$AB$2</f>
        <v>1881.36</v>
      </c>
      <c r="G2899" s="12">
        <f>F2899*Main!$AB$4</f>
        <v>1881.36</v>
      </c>
      <c r="H2899" s="202"/>
    </row>
    <row r="2900" spans="1:8">
      <c r="A2900" s="205">
        <v>9248742</v>
      </c>
      <c r="B2900" s="489" t="s">
        <v>1215</v>
      </c>
      <c r="C2900" s="7"/>
      <c r="D2900" s="7">
        <v>1</v>
      </c>
      <c r="E2900" s="8">
        <v>4308.34</v>
      </c>
      <c r="F2900" s="8">
        <f>E2900/100*$I$2*Main!$AB$2</f>
        <v>1938.7530000000002</v>
      </c>
      <c r="G2900" s="12">
        <f>F2900*Main!$AB$4</f>
        <v>1938.7530000000002</v>
      </c>
      <c r="H2900" s="202"/>
    </row>
    <row r="2901" spans="1:8">
      <c r="A2901" s="205">
        <v>9230050</v>
      </c>
      <c r="B2901" s="489" t="s">
        <v>1216</v>
      </c>
      <c r="C2901" s="7"/>
      <c r="D2901" s="7">
        <v>1</v>
      </c>
      <c r="E2901" s="8">
        <v>5677.68</v>
      </c>
      <c r="F2901" s="8">
        <f>E2901/100*$I$2*Main!$AB$2</f>
        <v>2554.9560000000001</v>
      </c>
      <c r="G2901" s="12">
        <f>F2901*Main!$AB$4</f>
        <v>2554.9560000000001</v>
      </c>
      <c r="H2901" s="202"/>
    </row>
    <row r="2902" spans="1:8">
      <c r="A2902" s="205">
        <v>9230051</v>
      </c>
      <c r="B2902" s="489" t="s">
        <v>1217</v>
      </c>
      <c r="C2902" s="7"/>
      <c r="D2902" s="7">
        <v>1</v>
      </c>
      <c r="E2902" s="8">
        <v>5789.24</v>
      </c>
      <c r="F2902" s="8">
        <f>E2902/100*$I$2*Main!$AB$2</f>
        <v>2605.1579999999999</v>
      </c>
      <c r="G2902" s="12">
        <f>F2902*Main!$AB$4</f>
        <v>2605.1579999999999</v>
      </c>
      <c r="H2902" s="202"/>
    </row>
    <row r="2903" spans="1:8">
      <c r="A2903" s="205">
        <v>9230052</v>
      </c>
      <c r="B2903" s="489" t="s">
        <v>1218</v>
      </c>
      <c r="C2903" s="7"/>
      <c r="D2903" s="7">
        <v>1</v>
      </c>
      <c r="E2903" s="8">
        <v>5930.74</v>
      </c>
      <c r="F2903" s="8">
        <f>E2903/100*$I$2*Main!$AB$2</f>
        <v>2668.8330000000001</v>
      </c>
      <c r="G2903" s="12">
        <f>F2903*Main!$AB$4</f>
        <v>2668.8330000000001</v>
      </c>
      <c r="H2903" s="202"/>
    </row>
    <row r="2904" spans="1:8">
      <c r="A2904" s="205">
        <v>9230053</v>
      </c>
      <c r="B2904" s="489" t="s">
        <v>1219</v>
      </c>
      <c r="C2904" s="7"/>
      <c r="D2904" s="7">
        <v>1</v>
      </c>
      <c r="E2904" s="8">
        <v>6156.89</v>
      </c>
      <c r="F2904" s="8">
        <f>E2904/100*$I$2*Main!$AB$2</f>
        <v>2770.6005000000005</v>
      </c>
      <c r="G2904" s="12">
        <f>F2904*Main!$AB$4</f>
        <v>2770.6005000000005</v>
      </c>
      <c r="H2904" s="202"/>
    </row>
    <row r="2905" spans="1:8">
      <c r="A2905" s="205">
        <v>9230054</v>
      </c>
      <c r="B2905" s="489" t="s">
        <v>1220</v>
      </c>
      <c r="C2905" s="7"/>
      <c r="D2905" s="7">
        <v>1</v>
      </c>
      <c r="E2905" s="8">
        <v>6296.6900000000005</v>
      </c>
      <c r="F2905" s="8">
        <f>E2905/100*$I$2*Main!$AB$2</f>
        <v>2833.5105000000003</v>
      </c>
      <c r="G2905" s="12">
        <f>F2905*Main!$AB$4</f>
        <v>2833.5105000000003</v>
      </c>
      <c r="H2905" s="202"/>
    </row>
    <row r="2906" spans="1:8">
      <c r="A2906" s="205">
        <v>9230055</v>
      </c>
      <c r="B2906" s="489" t="s">
        <v>1221</v>
      </c>
      <c r="C2906" s="7"/>
      <c r="D2906" s="7">
        <v>1</v>
      </c>
      <c r="E2906" s="8">
        <v>6455.45</v>
      </c>
      <c r="F2906" s="8">
        <f>E2906/100*$I$2*Main!$AB$2</f>
        <v>2904.9525000000003</v>
      </c>
      <c r="G2906" s="12">
        <f>F2906*Main!$AB$4</f>
        <v>2904.9525000000003</v>
      </c>
      <c r="H2906" s="202"/>
    </row>
    <row r="2907" spans="1:8">
      <c r="A2907" s="205">
        <v>9248743</v>
      </c>
      <c r="B2907" s="489" t="s">
        <v>1222</v>
      </c>
      <c r="C2907" s="7"/>
      <c r="D2907" s="7">
        <v>1</v>
      </c>
      <c r="E2907" s="8">
        <v>4914.17</v>
      </c>
      <c r="F2907" s="8">
        <f>E2907/100*$I$2*Main!$AB$2</f>
        <v>2211.3764999999999</v>
      </c>
      <c r="G2907" s="12">
        <f>F2907*Main!$AB$4</f>
        <v>2211.3764999999999</v>
      </c>
      <c r="H2907" s="202"/>
    </row>
    <row r="2908" spans="1:8">
      <c r="A2908" s="205">
        <v>9248744</v>
      </c>
      <c r="B2908" s="489" t="s">
        <v>1223</v>
      </c>
      <c r="C2908" s="7"/>
      <c r="D2908" s="7">
        <v>1</v>
      </c>
      <c r="E2908" s="8">
        <v>5153.16</v>
      </c>
      <c r="F2908" s="8">
        <f>E2908/100*$I$2*Main!$AB$2</f>
        <v>2318.922</v>
      </c>
      <c r="G2908" s="12">
        <f>F2908*Main!$AB$4</f>
        <v>2318.922</v>
      </c>
      <c r="H2908" s="202"/>
    </row>
    <row r="2909" spans="1:8">
      <c r="A2909" s="205">
        <v>9230065</v>
      </c>
      <c r="B2909" s="489" t="s">
        <v>1224</v>
      </c>
      <c r="C2909" s="7"/>
      <c r="D2909" s="7">
        <v>1</v>
      </c>
      <c r="E2909" s="8">
        <v>5368.37</v>
      </c>
      <c r="F2909" s="8">
        <f>E2909/100*$I$2*Main!$AB$2</f>
        <v>2415.7665000000002</v>
      </c>
      <c r="G2909" s="12">
        <f>F2909*Main!$AB$4</f>
        <v>2415.7665000000002</v>
      </c>
      <c r="H2909" s="202"/>
    </row>
    <row r="2910" spans="1:8">
      <c r="A2910" s="205">
        <v>9230066</v>
      </c>
      <c r="B2910" s="489" t="s">
        <v>1225</v>
      </c>
      <c r="C2910" s="7"/>
      <c r="D2910" s="7">
        <v>1</v>
      </c>
      <c r="E2910" s="8">
        <v>5500.32</v>
      </c>
      <c r="F2910" s="8">
        <f>E2910/100*$I$2*Main!$AB$2</f>
        <v>2475.1439999999998</v>
      </c>
      <c r="G2910" s="12">
        <f>F2910*Main!$AB$4</f>
        <v>2475.1439999999998</v>
      </c>
      <c r="H2910" s="202"/>
    </row>
    <row r="2911" spans="1:8">
      <c r="A2911" s="205">
        <v>9248745</v>
      </c>
      <c r="B2911" s="489" t="s">
        <v>1226</v>
      </c>
      <c r="C2911" s="7"/>
      <c r="D2911" s="7">
        <v>1</v>
      </c>
      <c r="E2911" s="8">
        <v>5651.31</v>
      </c>
      <c r="F2911" s="8">
        <f>E2911/100*$I$2*Main!$AB$2</f>
        <v>2543.0895</v>
      </c>
      <c r="G2911" s="12">
        <f>F2911*Main!$AB$4</f>
        <v>2543.0895</v>
      </c>
      <c r="H2911" s="202"/>
    </row>
    <row r="2912" spans="1:8">
      <c r="A2912" s="205">
        <v>9230056</v>
      </c>
      <c r="B2912" s="489" t="s">
        <v>1227</v>
      </c>
      <c r="C2912" s="7"/>
      <c r="D2912" s="7">
        <v>1</v>
      </c>
      <c r="E2912" s="8">
        <v>5885.91</v>
      </c>
      <c r="F2912" s="8">
        <f>E2912/100*$I$2*Main!$AB$2</f>
        <v>2648.6594999999998</v>
      </c>
      <c r="G2912" s="12">
        <f>F2912*Main!$AB$4</f>
        <v>2648.6594999999998</v>
      </c>
      <c r="H2912" s="202"/>
    </row>
    <row r="2913" spans="1:8">
      <c r="A2913" s="205">
        <v>9230057</v>
      </c>
      <c r="B2913" s="489" t="s">
        <v>1228</v>
      </c>
      <c r="C2913" s="7"/>
      <c r="D2913" s="7">
        <v>1</v>
      </c>
      <c r="E2913" s="8">
        <v>5997.46</v>
      </c>
      <c r="F2913" s="8">
        <f>E2913/100*$I$2*Main!$AB$2</f>
        <v>2698.857</v>
      </c>
      <c r="G2913" s="12">
        <f>F2913*Main!$AB$4</f>
        <v>2698.857</v>
      </c>
      <c r="H2913" s="202"/>
    </row>
    <row r="2914" spans="1:8">
      <c r="A2914" s="205">
        <v>9230058</v>
      </c>
      <c r="B2914" s="489" t="s">
        <v>1229</v>
      </c>
      <c r="C2914" s="7"/>
      <c r="D2914" s="7">
        <v>1</v>
      </c>
      <c r="E2914" s="8">
        <v>6138.99</v>
      </c>
      <c r="F2914" s="8">
        <f>E2914/100*$I$2*Main!$AB$2</f>
        <v>2762.5454999999997</v>
      </c>
      <c r="G2914" s="12">
        <f>F2914*Main!$AB$4</f>
        <v>2762.5454999999997</v>
      </c>
      <c r="H2914" s="202"/>
    </row>
    <row r="2915" spans="1:8">
      <c r="A2915" s="205">
        <v>9230059</v>
      </c>
      <c r="B2915" s="489" t="s">
        <v>1230</v>
      </c>
      <c r="C2915" s="7"/>
      <c r="D2915" s="7">
        <v>1</v>
      </c>
      <c r="E2915" s="8">
        <v>6365.12</v>
      </c>
      <c r="F2915" s="8">
        <f>E2915/100*$I$2*Main!$AB$2</f>
        <v>2864.3039999999996</v>
      </c>
      <c r="G2915" s="12">
        <f>F2915*Main!$AB$4</f>
        <v>2864.3039999999996</v>
      </c>
      <c r="H2915" s="202"/>
    </row>
    <row r="2916" spans="1:8">
      <c r="A2916" s="205">
        <v>9230060</v>
      </c>
      <c r="B2916" s="489" t="s">
        <v>1231</v>
      </c>
      <c r="C2916" s="7"/>
      <c r="D2916" s="7">
        <v>1</v>
      </c>
      <c r="E2916" s="8">
        <v>6504.92</v>
      </c>
      <c r="F2916" s="8">
        <f>E2916/100*$I$2*Main!$AB$2</f>
        <v>2927.2139999999999</v>
      </c>
      <c r="G2916" s="12">
        <f>F2916*Main!$AB$4</f>
        <v>2927.2139999999999</v>
      </c>
      <c r="H2916" s="202"/>
    </row>
    <row r="2917" spans="1:8">
      <c r="A2917" s="205">
        <v>9230061</v>
      </c>
      <c r="B2917" s="489" t="s">
        <v>1232</v>
      </c>
      <c r="C2917" s="7"/>
      <c r="D2917" s="7">
        <v>1</v>
      </c>
      <c r="E2917" s="8">
        <v>6663.7</v>
      </c>
      <c r="F2917" s="8">
        <f>E2917/100*$I$2*Main!$AB$2</f>
        <v>2998.665</v>
      </c>
      <c r="G2917" s="12">
        <f>F2917*Main!$AB$4</f>
        <v>2998.665</v>
      </c>
      <c r="H2917" s="202"/>
    </row>
    <row r="2918" spans="1:8">
      <c r="A2918" s="205">
        <v>9248746</v>
      </c>
      <c r="B2918" s="489" t="s">
        <v>1233</v>
      </c>
      <c r="C2918" s="7"/>
      <c r="D2918" s="7">
        <v>1</v>
      </c>
      <c r="E2918" s="8">
        <v>5122.4000000000005</v>
      </c>
      <c r="F2918" s="8">
        <f>E2918/100*$I$2*Main!$AB$2</f>
        <v>2305.0800000000004</v>
      </c>
      <c r="G2918" s="12">
        <f>F2918*Main!$AB$4</f>
        <v>2305.0800000000004</v>
      </c>
      <c r="H2918" s="202"/>
    </row>
    <row r="2919" spans="1:8">
      <c r="A2919" s="205">
        <v>9248747</v>
      </c>
      <c r="B2919" s="489" t="s">
        <v>1234</v>
      </c>
      <c r="C2919" s="7"/>
      <c r="D2919" s="7">
        <v>1</v>
      </c>
      <c r="E2919" s="8">
        <v>5361.41</v>
      </c>
      <c r="F2919" s="8">
        <f>E2919/100*$I$2*Main!$AB$2</f>
        <v>2412.6345000000001</v>
      </c>
      <c r="G2919" s="12">
        <f>F2919*Main!$AB$4</f>
        <v>2412.6345000000001</v>
      </c>
      <c r="H2919" s="202"/>
    </row>
    <row r="2920" spans="1:8">
      <c r="A2920" s="205">
        <v>9248748</v>
      </c>
      <c r="B2920" s="489" t="s">
        <v>1235</v>
      </c>
      <c r="C2920" s="7"/>
      <c r="D2920" s="7">
        <v>1</v>
      </c>
      <c r="E2920" s="8">
        <v>5576.5700000000006</v>
      </c>
      <c r="F2920" s="8">
        <f>E2920/100*$I$2*Main!$AB$2</f>
        <v>2509.4565000000002</v>
      </c>
      <c r="G2920" s="12">
        <f>F2920*Main!$AB$4</f>
        <v>2509.4565000000002</v>
      </c>
      <c r="H2920" s="202"/>
    </row>
    <row r="2921" spans="1:8">
      <c r="A2921" s="205">
        <v>9248749</v>
      </c>
      <c r="B2921" s="489" t="s">
        <v>1236</v>
      </c>
      <c r="C2921" s="7"/>
      <c r="D2921" s="7">
        <v>1</v>
      </c>
      <c r="E2921" s="8">
        <v>5708.5700000000006</v>
      </c>
      <c r="F2921" s="8">
        <f>E2921/100*$I$2*Main!$AB$2</f>
        <v>2568.8565000000003</v>
      </c>
      <c r="G2921" s="12">
        <f>F2921*Main!$AB$4</f>
        <v>2568.8565000000003</v>
      </c>
      <c r="H2921" s="202"/>
    </row>
    <row r="2922" spans="1:8">
      <c r="A2922" s="205">
        <v>9248750</v>
      </c>
      <c r="B2922" s="489" t="s">
        <v>1237</v>
      </c>
      <c r="C2922" s="7"/>
      <c r="D2922" s="7">
        <v>1</v>
      </c>
      <c r="E2922" s="8">
        <v>5859.5300000000007</v>
      </c>
      <c r="F2922" s="8">
        <f>E2922/100*$I$2*Main!$AB$2</f>
        <v>2636.7885000000006</v>
      </c>
      <c r="G2922" s="12">
        <f>F2922*Main!$AB$4</f>
        <v>2636.7885000000006</v>
      </c>
      <c r="H2922" s="202"/>
    </row>
    <row r="2923" spans="1:8">
      <c r="A2923" s="205">
        <v>9245409</v>
      </c>
      <c r="B2923" s="489" t="s">
        <v>1238</v>
      </c>
      <c r="C2923" s="7"/>
      <c r="D2923" s="7">
        <v>1</v>
      </c>
      <c r="E2923" s="8">
        <v>6332.9800000000005</v>
      </c>
      <c r="F2923" s="8">
        <f>E2923/100*$I$2*Main!$AB$2</f>
        <v>2849.8410000000003</v>
      </c>
      <c r="G2923" s="12">
        <f>F2923*Main!$AB$4</f>
        <v>2849.8410000000003</v>
      </c>
      <c r="H2923" s="202"/>
    </row>
    <row r="2924" spans="1:8">
      <c r="A2924" s="205">
        <v>9245431</v>
      </c>
      <c r="B2924" s="489" t="s">
        <v>1239</v>
      </c>
      <c r="C2924" s="7"/>
      <c r="D2924" s="7">
        <v>1</v>
      </c>
      <c r="E2924" s="8">
        <v>6449.3600000000006</v>
      </c>
      <c r="F2924" s="8">
        <f>E2924/100*$I$2*Main!$AB$2</f>
        <v>2902.212</v>
      </c>
      <c r="G2924" s="12">
        <f>F2924*Main!$AB$4</f>
        <v>2902.212</v>
      </c>
      <c r="H2924" s="202"/>
    </row>
    <row r="2925" spans="1:8">
      <c r="A2925" s="205">
        <v>9245433</v>
      </c>
      <c r="B2925" s="489" t="s">
        <v>1240</v>
      </c>
      <c r="C2925" s="7"/>
      <c r="D2925" s="7">
        <v>1</v>
      </c>
      <c r="E2925" s="8">
        <v>7629.05</v>
      </c>
      <c r="F2925" s="8">
        <f>E2925/100*$I$2*Main!$AB$2</f>
        <v>3433.0725000000002</v>
      </c>
      <c r="G2925" s="12">
        <f>F2925*Main!$AB$4</f>
        <v>3433.0725000000002</v>
      </c>
      <c r="H2925" s="202"/>
    </row>
    <row r="2926" spans="1:8">
      <c r="A2926" s="205">
        <v>9245434</v>
      </c>
      <c r="B2926" s="489" t="s">
        <v>1241</v>
      </c>
      <c r="C2926" s="7"/>
      <c r="D2926" s="7">
        <v>1</v>
      </c>
      <c r="E2926" s="8">
        <v>7768.88</v>
      </c>
      <c r="F2926" s="8">
        <f>E2926/100*$I$2*Main!$AB$2</f>
        <v>3495.9960000000001</v>
      </c>
      <c r="G2926" s="12">
        <f>F2926*Main!$AB$4</f>
        <v>3495.9960000000001</v>
      </c>
      <c r="H2926" s="202"/>
    </row>
    <row r="2927" spans="1:8">
      <c r="A2927" s="205">
        <v>9245435</v>
      </c>
      <c r="B2927" s="489" t="s">
        <v>1242</v>
      </c>
      <c r="C2927" s="7"/>
      <c r="D2927" s="7">
        <v>1</v>
      </c>
      <c r="E2927" s="8">
        <v>7837.2800000000007</v>
      </c>
      <c r="F2927" s="8">
        <f>E2927/100*$I$2*Main!$AB$2</f>
        <v>3526.7760000000007</v>
      </c>
      <c r="G2927" s="12">
        <f>F2927*Main!$AB$4</f>
        <v>3526.7760000000007</v>
      </c>
      <c r="H2927" s="202"/>
    </row>
    <row r="2928" spans="1:8">
      <c r="A2928" s="205">
        <v>9245436</v>
      </c>
      <c r="B2928" s="489" t="s">
        <v>1243</v>
      </c>
      <c r="C2928" s="7"/>
      <c r="D2928" s="7">
        <v>1</v>
      </c>
      <c r="E2928" s="8">
        <v>7977.08</v>
      </c>
      <c r="F2928" s="8">
        <f>E2928/100*$I$2*Main!$AB$2</f>
        <v>3589.6859999999997</v>
      </c>
      <c r="G2928" s="12">
        <f>F2928*Main!$AB$4</f>
        <v>3589.6859999999997</v>
      </c>
      <c r="H2928" s="202"/>
    </row>
    <row r="2929" spans="1:8">
      <c r="A2929" s="205">
        <v>9254878</v>
      </c>
      <c r="B2929" s="489" t="s">
        <v>1244</v>
      </c>
      <c r="C2929" s="7"/>
      <c r="D2929" s="7">
        <v>1</v>
      </c>
      <c r="E2929" s="8">
        <v>4456.6400000000003</v>
      </c>
      <c r="F2929" s="8">
        <f>E2929/100*$I$2*Main!$AB$2</f>
        <v>2005.4880000000001</v>
      </c>
      <c r="G2929" s="12">
        <f>F2929*Main!$AB$4</f>
        <v>2005.4880000000001</v>
      </c>
      <c r="H2929" s="202"/>
    </row>
    <row r="2930" spans="1:8">
      <c r="A2930" s="205">
        <v>9254879</v>
      </c>
      <c r="B2930" s="489" t="s">
        <v>1245</v>
      </c>
      <c r="C2930" s="7"/>
      <c r="D2930" s="7">
        <v>1</v>
      </c>
      <c r="E2930" s="8">
        <v>4549.4399999999996</v>
      </c>
      <c r="F2930" s="8">
        <f>E2930/100*$I$2*Main!$AB$2</f>
        <v>2047.248</v>
      </c>
      <c r="G2930" s="12">
        <f>F2930*Main!$AB$4</f>
        <v>2047.248</v>
      </c>
      <c r="H2930" s="202"/>
    </row>
    <row r="2931" spans="1:8">
      <c r="A2931" s="205">
        <v>9254880</v>
      </c>
      <c r="B2931" s="489" t="s">
        <v>1246</v>
      </c>
      <c r="C2931" s="7"/>
      <c r="D2931" s="7">
        <v>1</v>
      </c>
      <c r="E2931" s="8">
        <v>4667.5</v>
      </c>
      <c r="F2931" s="8">
        <f>E2931/100*$I$2*Main!$AB$2</f>
        <v>2100.375</v>
      </c>
      <c r="G2931" s="12">
        <f>F2931*Main!$AB$4</f>
        <v>2100.375</v>
      </c>
      <c r="H2931" s="202"/>
    </row>
    <row r="2932" spans="1:8">
      <c r="A2932" s="205">
        <v>9254881</v>
      </c>
      <c r="B2932" s="489" t="s">
        <v>1247</v>
      </c>
      <c r="C2932" s="7"/>
      <c r="D2932" s="7">
        <v>1</v>
      </c>
      <c r="E2932" s="8">
        <v>4456.6400000000003</v>
      </c>
      <c r="F2932" s="8">
        <f>E2932/100*$I$2*Main!$AB$2</f>
        <v>2005.4880000000001</v>
      </c>
      <c r="G2932" s="12">
        <f>F2932*Main!$AB$4</f>
        <v>2005.4880000000001</v>
      </c>
      <c r="H2932" s="202"/>
    </row>
    <row r="2933" spans="1:8">
      <c r="A2933" s="205">
        <v>9254882</v>
      </c>
      <c r="B2933" s="489" t="s">
        <v>1248</v>
      </c>
      <c r="C2933" s="7"/>
      <c r="D2933" s="7">
        <v>1</v>
      </c>
      <c r="E2933" s="8">
        <v>4549.4399999999996</v>
      </c>
      <c r="F2933" s="8">
        <f>E2933/100*$I$2*Main!$AB$2</f>
        <v>2047.248</v>
      </c>
      <c r="G2933" s="12">
        <f>F2933*Main!$AB$4</f>
        <v>2047.248</v>
      </c>
      <c r="H2933" s="202"/>
    </row>
    <row r="2934" spans="1:8">
      <c r="A2934" s="205">
        <v>9254883</v>
      </c>
      <c r="B2934" s="489" t="s">
        <v>1249</v>
      </c>
      <c r="C2934" s="7"/>
      <c r="D2934" s="7">
        <v>1</v>
      </c>
      <c r="E2934" s="8">
        <v>4667.5</v>
      </c>
      <c r="F2934" s="8">
        <f>E2934/100*$I$2*Main!$AB$2</f>
        <v>2100.375</v>
      </c>
      <c r="G2934" s="12">
        <f>F2934*Main!$AB$4</f>
        <v>2100.375</v>
      </c>
      <c r="H2934" s="202"/>
    </row>
    <row r="2935" spans="1:8">
      <c r="A2935" s="205">
        <v>9254884</v>
      </c>
      <c r="B2935" s="489" t="s">
        <v>1250</v>
      </c>
      <c r="C2935" s="7"/>
      <c r="D2935" s="7">
        <v>1</v>
      </c>
      <c r="E2935" s="8">
        <v>4860.8200000000006</v>
      </c>
      <c r="F2935" s="8">
        <f>E2935/100*$I$2*Main!$AB$2</f>
        <v>2187.3690000000001</v>
      </c>
      <c r="G2935" s="12">
        <f>F2935*Main!$AB$4</f>
        <v>2187.3690000000001</v>
      </c>
      <c r="H2935" s="202"/>
    </row>
    <row r="2936" spans="1:8">
      <c r="A2936" s="205">
        <v>9254885</v>
      </c>
      <c r="B2936" s="489" t="s">
        <v>1251</v>
      </c>
      <c r="C2936" s="7"/>
      <c r="D2936" s="7">
        <v>1</v>
      </c>
      <c r="E2936" s="8">
        <v>4977.2</v>
      </c>
      <c r="F2936" s="8">
        <f>E2936/100*$I$2*Main!$AB$2</f>
        <v>2239.7399999999998</v>
      </c>
      <c r="G2936" s="12">
        <f>F2936*Main!$AB$4</f>
        <v>2239.7399999999998</v>
      </c>
      <c r="H2936" s="202"/>
    </row>
    <row r="2937" spans="1:8">
      <c r="A2937" s="205">
        <v>9254886</v>
      </c>
      <c r="B2937" s="489" t="s">
        <v>1252</v>
      </c>
      <c r="C2937" s="7"/>
      <c r="D2937" s="7">
        <v>1</v>
      </c>
      <c r="E2937" s="8">
        <v>5112.4799999999996</v>
      </c>
      <c r="F2937" s="8">
        <f>E2937/100*$I$2*Main!$AB$2</f>
        <v>2300.6159999999995</v>
      </c>
      <c r="G2937" s="12">
        <f>F2937*Main!$AB$4</f>
        <v>2300.6159999999995</v>
      </c>
      <c r="H2937" s="202"/>
    </row>
    <row r="2938" spans="1:8">
      <c r="A2938" s="205">
        <v>9254887</v>
      </c>
      <c r="B2938" s="489" t="s">
        <v>1253</v>
      </c>
      <c r="C2938" s="7"/>
      <c r="D2938" s="7">
        <v>1</v>
      </c>
      <c r="E2938" s="8">
        <v>5677.68</v>
      </c>
      <c r="F2938" s="8">
        <f>E2938/100*$I$2*Main!$AB$2</f>
        <v>2554.9560000000001</v>
      </c>
      <c r="G2938" s="12">
        <f>F2938*Main!$AB$4</f>
        <v>2554.9560000000001</v>
      </c>
      <c r="H2938" s="202"/>
    </row>
    <row r="2939" spans="1:8">
      <c r="A2939" s="205">
        <v>9254888</v>
      </c>
      <c r="B2939" s="489" t="s">
        <v>1254</v>
      </c>
      <c r="C2939" s="7"/>
      <c r="D2939" s="7">
        <v>1</v>
      </c>
      <c r="E2939" s="8">
        <v>5789.24</v>
      </c>
      <c r="F2939" s="8">
        <f>E2939/100*$I$2*Main!$AB$2</f>
        <v>2605.1579999999999</v>
      </c>
      <c r="G2939" s="12">
        <f>F2939*Main!$AB$4</f>
        <v>2605.1579999999999</v>
      </c>
      <c r="H2939" s="202"/>
    </row>
    <row r="2940" spans="1:8">
      <c r="A2940" s="205">
        <v>9254889</v>
      </c>
      <c r="B2940" s="489" t="s">
        <v>1255</v>
      </c>
      <c r="C2940" s="7"/>
      <c r="D2940" s="7">
        <v>1</v>
      </c>
      <c r="E2940" s="8">
        <v>5930.74</v>
      </c>
      <c r="F2940" s="8">
        <f>E2940/100*$I$2*Main!$AB$2</f>
        <v>2668.8330000000001</v>
      </c>
      <c r="G2940" s="12">
        <f>F2940*Main!$AB$4</f>
        <v>2668.8330000000001</v>
      </c>
      <c r="H2940" s="202"/>
    </row>
    <row r="2941" spans="1:8">
      <c r="A2941" s="205">
        <v>9254890</v>
      </c>
      <c r="B2941" s="489" t="s">
        <v>1256</v>
      </c>
      <c r="C2941" s="7"/>
      <c r="D2941" s="7">
        <v>1</v>
      </c>
      <c r="E2941" s="8">
        <v>6156.89</v>
      </c>
      <c r="F2941" s="8">
        <f>E2941/100*$I$2*Main!$AB$2</f>
        <v>2770.6005000000005</v>
      </c>
      <c r="G2941" s="12">
        <f>F2941*Main!$AB$4</f>
        <v>2770.6005000000005</v>
      </c>
      <c r="H2941" s="202"/>
    </row>
    <row r="2942" spans="1:8">
      <c r="A2942" s="205">
        <v>9254891</v>
      </c>
      <c r="B2942" s="489" t="s">
        <v>1257</v>
      </c>
      <c r="C2942" s="7"/>
      <c r="D2942" s="7">
        <v>1</v>
      </c>
      <c r="E2942" s="8">
        <v>6296.6900000000005</v>
      </c>
      <c r="F2942" s="8">
        <f>E2942/100*$I$2*Main!$AB$2</f>
        <v>2833.5105000000003</v>
      </c>
      <c r="G2942" s="12">
        <f>F2942*Main!$AB$4</f>
        <v>2833.5105000000003</v>
      </c>
      <c r="H2942" s="202"/>
    </row>
    <row r="2943" spans="1:8">
      <c r="A2943" s="205">
        <v>9254892</v>
      </c>
      <c r="B2943" s="489" t="s">
        <v>1258</v>
      </c>
      <c r="C2943" s="7"/>
      <c r="D2943" s="7">
        <v>1</v>
      </c>
      <c r="E2943" s="8">
        <v>6455.45</v>
      </c>
      <c r="F2943" s="8">
        <f>E2943/100*$I$2*Main!$AB$2</f>
        <v>2904.9525000000003</v>
      </c>
      <c r="G2943" s="12">
        <f>F2943*Main!$AB$4</f>
        <v>2904.9525000000003</v>
      </c>
      <c r="H2943" s="202"/>
    </row>
    <row r="2944" spans="1:8">
      <c r="A2944" s="205">
        <v>9254893</v>
      </c>
      <c r="B2944" s="489" t="s">
        <v>1259</v>
      </c>
      <c r="C2944" s="7"/>
      <c r="D2944" s="7">
        <v>1</v>
      </c>
      <c r="E2944" s="8">
        <v>5885.91</v>
      </c>
      <c r="F2944" s="8">
        <f>E2944/100*$I$2*Main!$AB$2</f>
        <v>2648.6594999999998</v>
      </c>
      <c r="G2944" s="12">
        <f>F2944*Main!$AB$4</f>
        <v>2648.6594999999998</v>
      </c>
      <c r="H2944" s="202"/>
    </row>
    <row r="2945" spans="1:8">
      <c r="A2945" s="205">
        <v>9254894</v>
      </c>
      <c r="B2945" s="489" t="s">
        <v>1260</v>
      </c>
      <c r="C2945" s="7"/>
      <c r="D2945" s="7">
        <v>1</v>
      </c>
      <c r="E2945" s="8">
        <v>5997.46</v>
      </c>
      <c r="F2945" s="8">
        <f>E2945/100*$I$2*Main!$AB$2</f>
        <v>2698.857</v>
      </c>
      <c r="G2945" s="12">
        <f>F2945*Main!$AB$4</f>
        <v>2698.857</v>
      </c>
      <c r="H2945" s="202"/>
    </row>
    <row r="2946" spans="1:8">
      <c r="A2946" s="205">
        <v>9254895</v>
      </c>
      <c r="B2946" s="489" t="s">
        <v>1261</v>
      </c>
      <c r="C2946" s="7"/>
      <c r="D2946" s="7">
        <v>1</v>
      </c>
      <c r="E2946" s="8">
        <v>6138.99</v>
      </c>
      <c r="F2946" s="8">
        <f>E2946/100*$I$2*Main!$AB$2</f>
        <v>2762.5454999999997</v>
      </c>
      <c r="G2946" s="12">
        <f>F2946*Main!$AB$4</f>
        <v>2762.5454999999997</v>
      </c>
      <c r="H2946" s="202"/>
    </row>
    <row r="2947" spans="1:8">
      <c r="A2947" s="205">
        <v>9254896</v>
      </c>
      <c r="B2947" s="489" t="s">
        <v>1262</v>
      </c>
      <c r="C2947" s="7"/>
      <c r="D2947" s="7">
        <v>1</v>
      </c>
      <c r="E2947" s="8">
        <v>6365.12</v>
      </c>
      <c r="F2947" s="8">
        <f>E2947/100*$I$2*Main!$AB$2</f>
        <v>2864.3039999999996</v>
      </c>
      <c r="G2947" s="12">
        <f>F2947*Main!$AB$4</f>
        <v>2864.3039999999996</v>
      </c>
      <c r="H2947" s="202"/>
    </row>
    <row r="2948" spans="1:8">
      <c r="A2948" s="205">
        <v>9254897</v>
      </c>
      <c r="B2948" s="489" t="s">
        <v>1263</v>
      </c>
      <c r="C2948" s="7"/>
      <c r="D2948" s="7">
        <v>1</v>
      </c>
      <c r="E2948" s="8">
        <v>6504.92</v>
      </c>
      <c r="F2948" s="8">
        <f>E2948/100*$I$2*Main!$AB$2</f>
        <v>2927.2139999999999</v>
      </c>
      <c r="G2948" s="12">
        <f>F2948*Main!$AB$4</f>
        <v>2927.2139999999999</v>
      </c>
      <c r="H2948" s="202"/>
    </row>
    <row r="2949" spans="1:8">
      <c r="A2949" s="205">
        <v>9254898</v>
      </c>
      <c r="B2949" s="489" t="s">
        <v>1264</v>
      </c>
      <c r="C2949" s="7"/>
      <c r="D2949" s="7">
        <v>1</v>
      </c>
      <c r="E2949" s="8">
        <v>6663.7</v>
      </c>
      <c r="F2949" s="8">
        <f>E2949/100*$I$2*Main!$AB$2</f>
        <v>2998.665</v>
      </c>
      <c r="G2949" s="12">
        <f>F2949*Main!$AB$4</f>
        <v>2998.665</v>
      </c>
      <c r="H2949" s="202"/>
    </row>
    <row r="2950" spans="1:8">
      <c r="A2950" s="205">
        <v>9288593</v>
      </c>
      <c r="B2950" s="489" t="s">
        <v>4944</v>
      </c>
      <c r="C2950" s="7"/>
      <c r="D2950" s="7">
        <v>1</v>
      </c>
      <c r="E2950" s="8">
        <v>7388.268</v>
      </c>
      <c r="F2950" s="8">
        <f>E2950/100*$I$2*Main!$AB$2</f>
        <v>3324.7205999999996</v>
      </c>
      <c r="G2950" s="12">
        <f>F2950*Main!$AB$4</f>
        <v>3324.7205999999996</v>
      </c>
      <c r="H2950" s="202"/>
    </row>
    <row r="2951" spans="1:8">
      <c r="A2951" s="205">
        <v>9288594</v>
      </c>
      <c r="B2951" s="489" t="s">
        <v>4208</v>
      </c>
      <c r="C2951" s="7"/>
      <c r="D2951" s="7">
        <v>1</v>
      </c>
      <c r="E2951" s="8">
        <v>7556.0279999999993</v>
      </c>
      <c r="F2951" s="8">
        <f>E2951/100*$I$2*Main!$AB$2</f>
        <v>3400.2125999999998</v>
      </c>
      <c r="G2951" s="12">
        <f>F2951*Main!$AB$4</f>
        <v>3400.2125999999998</v>
      </c>
      <c r="H2951" s="202"/>
    </row>
    <row r="2952" spans="1:8">
      <c r="A2952" s="205">
        <v>9245477</v>
      </c>
      <c r="B2952" s="489" t="s">
        <v>1265</v>
      </c>
      <c r="C2952" s="7"/>
      <c r="D2952" s="7">
        <v>1</v>
      </c>
      <c r="E2952" s="8">
        <v>7317.41</v>
      </c>
      <c r="F2952" s="8">
        <f>E2952/100*$I$2*Main!$AB$2</f>
        <v>3292.8344999999999</v>
      </c>
      <c r="G2952" s="12">
        <f>F2952*Main!$AB$4</f>
        <v>3292.8344999999999</v>
      </c>
      <c r="H2952" s="202"/>
    </row>
    <row r="2953" spans="1:8">
      <c r="A2953" s="205">
        <v>9234541</v>
      </c>
      <c r="B2953" s="489" t="s">
        <v>1266</v>
      </c>
      <c r="C2953" s="7"/>
      <c r="D2953" s="7">
        <v>1</v>
      </c>
      <c r="E2953" s="8">
        <v>4456.6400000000003</v>
      </c>
      <c r="F2953" s="8">
        <f>E2953/100*$I$2*Main!$AB$2</f>
        <v>2005.4880000000001</v>
      </c>
      <c r="G2953" s="12">
        <f>F2953*Main!$AB$4</f>
        <v>2005.4880000000001</v>
      </c>
      <c r="H2953" s="202"/>
    </row>
    <row r="2954" spans="1:8">
      <c r="A2954" s="205">
        <v>9234542</v>
      </c>
      <c r="B2954" s="489" t="s">
        <v>1267</v>
      </c>
      <c r="C2954" s="7"/>
      <c r="D2954" s="7">
        <v>1</v>
      </c>
      <c r="E2954" s="8">
        <v>4549.4399999999996</v>
      </c>
      <c r="F2954" s="8">
        <f>E2954/100*$I$2*Main!$AB$2</f>
        <v>2047.248</v>
      </c>
      <c r="G2954" s="12">
        <f>F2954*Main!$AB$4</f>
        <v>2047.248</v>
      </c>
      <c r="H2954" s="202"/>
    </row>
    <row r="2955" spans="1:8">
      <c r="A2955" s="205">
        <v>9234543</v>
      </c>
      <c r="B2955" s="489" t="s">
        <v>1268</v>
      </c>
      <c r="C2955" s="7"/>
      <c r="D2955" s="7">
        <v>1</v>
      </c>
      <c r="E2955" s="8">
        <v>4667.5</v>
      </c>
      <c r="F2955" s="8">
        <f>E2955/100*$I$2*Main!$AB$2</f>
        <v>2100.375</v>
      </c>
      <c r="G2955" s="12">
        <f>F2955*Main!$AB$4</f>
        <v>2100.375</v>
      </c>
      <c r="H2955" s="202"/>
    </row>
    <row r="2956" spans="1:8">
      <c r="A2956" s="205">
        <v>9234544</v>
      </c>
      <c r="B2956" s="489" t="s">
        <v>1269</v>
      </c>
      <c r="C2956" s="7"/>
      <c r="D2956" s="7">
        <v>1</v>
      </c>
      <c r="E2956" s="8">
        <v>4860.8200000000006</v>
      </c>
      <c r="F2956" s="8">
        <f>E2956/100*$I$2*Main!$AB$2</f>
        <v>2187.3690000000001</v>
      </c>
      <c r="G2956" s="12">
        <f>F2956*Main!$AB$4</f>
        <v>2187.3690000000001</v>
      </c>
      <c r="H2956" s="202"/>
    </row>
    <row r="2957" spans="1:8">
      <c r="A2957" s="205">
        <v>9234545</v>
      </c>
      <c r="B2957" s="489" t="s">
        <v>1270</v>
      </c>
      <c r="C2957" s="7"/>
      <c r="D2957" s="7">
        <v>1</v>
      </c>
      <c r="E2957" s="8">
        <v>4977.2</v>
      </c>
      <c r="F2957" s="8">
        <f>E2957/100*$I$2*Main!$AB$2</f>
        <v>2239.7399999999998</v>
      </c>
      <c r="G2957" s="12">
        <f>F2957*Main!$AB$4</f>
        <v>2239.7399999999998</v>
      </c>
      <c r="H2957" s="202"/>
    </row>
    <row r="2958" spans="1:8">
      <c r="A2958" s="205">
        <v>9234546</v>
      </c>
      <c r="B2958" s="489" t="s">
        <v>1271</v>
      </c>
      <c r="C2958" s="7"/>
      <c r="D2958" s="7">
        <v>1</v>
      </c>
      <c r="E2958" s="8">
        <v>5112.4799999999996</v>
      </c>
      <c r="F2958" s="8">
        <f>E2958/100*$I$2*Main!$AB$2</f>
        <v>2300.6159999999995</v>
      </c>
      <c r="G2958" s="12">
        <f>F2958*Main!$AB$4</f>
        <v>2300.6159999999995</v>
      </c>
      <c r="H2958" s="202"/>
    </row>
    <row r="2959" spans="1:8">
      <c r="A2959" s="205">
        <v>9248751</v>
      </c>
      <c r="B2959" s="489" t="s">
        <v>1272</v>
      </c>
      <c r="C2959" s="7"/>
      <c r="D2959" s="7">
        <v>1</v>
      </c>
      <c r="E2959" s="8">
        <v>3693.12</v>
      </c>
      <c r="F2959" s="8">
        <f>E2959/100*$I$2*Main!$AB$2</f>
        <v>1661.9039999999998</v>
      </c>
      <c r="G2959" s="12">
        <f>F2959*Main!$AB$4</f>
        <v>1661.9039999999998</v>
      </c>
      <c r="H2959" s="202"/>
    </row>
    <row r="2960" spans="1:8">
      <c r="A2960" s="205">
        <v>9248752</v>
      </c>
      <c r="B2960" s="489" t="s">
        <v>1273</v>
      </c>
      <c r="C2960" s="7"/>
      <c r="D2960" s="7">
        <v>1</v>
      </c>
      <c r="E2960" s="8">
        <v>3889.92</v>
      </c>
      <c r="F2960" s="8">
        <f>E2960/100*$I$2*Main!$AB$2</f>
        <v>1750.4639999999999</v>
      </c>
      <c r="G2960" s="12">
        <f>F2960*Main!$AB$4</f>
        <v>1750.4639999999999</v>
      </c>
      <c r="H2960" s="202"/>
    </row>
    <row r="2961" spans="1:8">
      <c r="A2961" s="205">
        <v>9234569</v>
      </c>
      <c r="B2961" s="489" t="s">
        <v>1274</v>
      </c>
      <c r="C2961" s="7"/>
      <c r="D2961" s="7">
        <v>1</v>
      </c>
      <c r="E2961" s="8">
        <v>4072.28</v>
      </c>
      <c r="F2961" s="8">
        <f>E2961/100*$I$2*Main!$AB$2</f>
        <v>1832.5260000000001</v>
      </c>
      <c r="G2961" s="12">
        <f>F2961*Main!$AB$4</f>
        <v>1832.5260000000001</v>
      </c>
      <c r="H2961" s="202"/>
    </row>
    <row r="2962" spans="1:8">
      <c r="A2962" s="205">
        <v>9234570</v>
      </c>
      <c r="B2962" s="489" t="s">
        <v>1275</v>
      </c>
      <c r="C2962" s="7"/>
      <c r="D2962" s="7">
        <v>1</v>
      </c>
      <c r="E2962" s="8">
        <v>4180.8</v>
      </c>
      <c r="F2962" s="8">
        <f>E2962/100*$I$2*Main!$AB$2</f>
        <v>1881.36</v>
      </c>
      <c r="G2962" s="12">
        <f>F2962*Main!$AB$4</f>
        <v>1881.36</v>
      </c>
      <c r="H2962" s="202"/>
    </row>
    <row r="2963" spans="1:8">
      <c r="A2963" s="205">
        <v>9248753</v>
      </c>
      <c r="B2963" s="489" t="s">
        <v>1276</v>
      </c>
      <c r="C2963" s="7"/>
      <c r="D2963" s="7">
        <v>1</v>
      </c>
      <c r="E2963" s="8">
        <v>4308.34</v>
      </c>
      <c r="F2963" s="8">
        <f>E2963/100*$I$2*Main!$AB$2</f>
        <v>1938.7530000000002</v>
      </c>
      <c r="G2963" s="12">
        <f>F2963*Main!$AB$4</f>
        <v>1938.7530000000002</v>
      </c>
      <c r="H2963" s="202"/>
    </row>
    <row r="2964" spans="1:8">
      <c r="A2964" s="205">
        <v>9245440</v>
      </c>
      <c r="B2964" s="489" t="s">
        <v>1277</v>
      </c>
      <c r="C2964" s="7"/>
      <c r="D2964" s="7">
        <v>1</v>
      </c>
      <c r="E2964" s="8">
        <v>6332.9800000000005</v>
      </c>
      <c r="F2964" s="8">
        <f>E2964/100*$I$2*Main!$AB$2</f>
        <v>2849.8410000000003</v>
      </c>
      <c r="G2964" s="12">
        <f>F2964*Main!$AB$4</f>
        <v>2849.8410000000003</v>
      </c>
      <c r="H2964" s="202"/>
    </row>
    <row r="2965" spans="1:8">
      <c r="A2965" s="205">
        <v>9245438</v>
      </c>
      <c r="B2965" s="489" t="s">
        <v>1278</v>
      </c>
      <c r="C2965" s="7"/>
      <c r="D2965" s="7">
        <v>1</v>
      </c>
      <c r="E2965" s="8">
        <v>6449.3600000000006</v>
      </c>
      <c r="F2965" s="8">
        <f>E2965/100*$I$2*Main!$AB$2</f>
        <v>2902.212</v>
      </c>
      <c r="G2965" s="12">
        <f>F2965*Main!$AB$4</f>
        <v>2902.212</v>
      </c>
      <c r="H2965" s="202"/>
    </row>
    <row r="2966" spans="1:8">
      <c r="A2966" s="205">
        <v>9234547</v>
      </c>
      <c r="B2966" s="489" t="s">
        <v>1279</v>
      </c>
      <c r="C2966" s="7"/>
      <c r="D2966" s="7">
        <v>1</v>
      </c>
      <c r="E2966" s="8">
        <v>5677.68</v>
      </c>
      <c r="F2966" s="8">
        <f>E2966/100*$I$2*Main!$AB$2</f>
        <v>2554.9560000000001</v>
      </c>
      <c r="G2966" s="12">
        <f>F2966*Main!$AB$4</f>
        <v>2554.9560000000001</v>
      </c>
      <c r="H2966" s="202"/>
    </row>
    <row r="2967" spans="1:8">
      <c r="A2967" s="205">
        <v>9234548</v>
      </c>
      <c r="B2967" s="489" t="s">
        <v>1280</v>
      </c>
      <c r="C2967" s="7"/>
      <c r="D2967" s="7">
        <v>1</v>
      </c>
      <c r="E2967" s="8">
        <v>5789.24</v>
      </c>
      <c r="F2967" s="8">
        <f>E2967/100*$I$2*Main!$AB$2</f>
        <v>2605.1579999999999</v>
      </c>
      <c r="G2967" s="12">
        <f>F2967*Main!$AB$4</f>
        <v>2605.1579999999999</v>
      </c>
      <c r="H2967" s="202"/>
    </row>
    <row r="2968" spans="1:8">
      <c r="A2968" s="205">
        <v>9234549</v>
      </c>
      <c r="B2968" s="489" t="s">
        <v>1281</v>
      </c>
      <c r="C2968" s="7"/>
      <c r="D2968" s="7">
        <v>1</v>
      </c>
      <c r="E2968" s="8">
        <v>5930.74</v>
      </c>
      <c r="F2968" s="8">
        <f>E2968/100*$I$2*Main!$AB$2</f>
        <v>2668.8330000000001</v>
      </c>
      <c r="G2968" s="12">
        <f>F2968*Main!$AB$4</f>
        <v>2668.8330000000001</v>
      </c>
      <c r="H2968" s="202"/>
    </row>
    <row r="2969" spans="1:8">
      <c r="A2969" s="205">
        <v>9234550</v>
      </c>
      <c r="B2969" s="489" t="s">
        <v>1282</v>
      </c>
      <c r="C2969" s="7"/>
      <c r="D2969" s="7">
        <v>1</v>
      </c>
      <c r="E2969" s="8">
        <v>6156.89</v>
      </c>
      <c r="F2969" s="8">
        <f>E2969/100*$I$2*Main!$AB$2</f>
        <v>2770.6005000000005</v>
      </c>
      <c r="G2969" s="12">
        <f>F2969*Main!$AB$4</f>
        <v>2770.6005000000005</v>
      </c>
      <c r="H2969" s="202"/>
    </row>
    <row r="2970" spans="1:8">
      <c r="A2970" s="205">
        <v>9234551</v>
      </c>
      <c r="B2970" s="489" t="s">
        <v>1283</v>
      </c>
      <c r="C2970" s="7"/>
      <c r="D2970" s="7">
        <v>1</v>
      </c>
      <c r="E2970" s="8">
        <v>6296.6900000000005</v>
      </c>
      <c r="F2970" s="8">
        <f>E2970/100*$I$2*Main!$AB$2</f>
        <v>2833.5105000000003</v>
      </c>
      <c r="G2970" s="12">
        <f>F2970*Main!$AB$4</f>
        <v>2833.5105000000003</v>
      </c>
      <c r="H2970" s="202"/>
    </row>
    <row r="2971" spans="1:8">
      <c r="A2971" s="205">
        <v>9234552</v>
      </c>
      <c r="B2971" s="489" t="s">
        <v>1284</v>
      </c>
      <c r="C2971" s="7"/>
      <c r="D2971" s="7">
        <v>1</v>
      </c>
      <c r="E2971" s="8">
        <v>6455.45</v>
      </c>
      <c r="F2971" s="8">
        <f>E2971/100*$I$2*Main!$AB$2</f>
        <v>2904.9525000000003</v>
      </c>
      <c r="G2971" s="12">
        <f>F2971*Main!$AB$4</f>
        <v>2904.9525000000003</v>
      </c>
      <c r="H2971" s="202"/>
    </row>
    <row r="2972" spans="1:8">
      <c r="A2972" s="205">
        <v>9248754</v>
      </c>
      <c r="B2972" s="489" t="s">
        <v>1285</v>
      </c>
      <c r="C2972" s="7"/>
      <c r="D2972" s="7">
        <v>1</v>
      </c>
      <c r="E2972" s="8">
        <v>4914.17</v>
      </c>
      <c r="F2972" s="8">
        <f>E2972/100*$I$2*Main!$AB$2</f>
        <v>2211.3764999999999</v>
      </c>
      <c r="G2972" s="12">
        <f>F2972*Main!$AB$4</f>
        <v>2211.3764999999999</v>
      </c>
      <c r="H2972" s="202"/>
    </row>
    <row r="2973" spans="1:8">
      <c r="A2973" s="205">
        <v>9248755</v>
      </c>
      <c r="B2973" s="489" t="s">
        <v>1286</v>
      </c>
      <c r="C2973" s="7"/>
      <c r="D2973" s="7">
        <v>1</v>
      </c>
      <c r="E2973" s="8">
        <v>5153.16</v>
      </c>
      <c r="F2973" s="8">
        <f>E2973/100*$I$2*Main!$AB$2</f>
        <v>2318.922</v>
      </c>
      <c r="G2973" s="12">
        <f>F2973*Main!$AB$4</f>
        <v>2318.922</v>
      </c>
      <c r="H2973" s="202"/>
    </row>
    <row r="2974" spans="1:8">
      <c r="A2974" s="205">
        <v>9234571</v>
      </c>
      <c r="B2974" s="489" t="s">
        <v>1287</v>
      </c>
      <c r="C2974" s="7"/>
      <c r="D2974" s="7">
        <v>1</v>
      </c>
      <c r="E2974" s="8">
        <v>5368.37</v>
      </c>
      <c r="F2974" s="8">
        <f>E2974/100*$I$2*Main!$AB$2</f>
        <v>2415.7665000000002</v>
      </c>
      <c r="G2974" s="12">
        <f>F2974*Main!$AB$4</f>
        <v>2415.7665000000002</v>
      </c>
      <c r="H2974" s="202"/>
    </row>
    <row r="2975" spans="1:8">
      <c r="A2975" s="205">
        <v>9234572</v>
      </c>
      <c r="B2975" s="489" t="s">
        <v>1288</v>
      </c>
      <c r="C2975" s="7"/>
      <c r="D2975" s="7">
        <v>1</v>
      </c>
      <c r="E2975" s="8">
        <v>5500.32</v>
      </c>
      <c r="F2975" s="8">
        <f>E2975/100*$I$2*Main!$AB$2</f>
        <v>2475.1439999999998</v>
      </c>
      <c r="G2975" s="12">
        <f>F2975*Main!$AB$4</f>
        <v>2475.1439999999998</v>
      </c>
      <c r="H2975" s="202"/>
    </row>
    <row r="2976" spans="1:8">
      <c r="A2976" s="205">
        <v>9248756</v>
      </c>
      <c r="B2976" s="489" t="s">
        <v>1289</v>
      </c>
      <c r="C2976" s="7"/>
      <c r="D2976" s="7">
        <v>1</v>
      </c>
      <c r="E2976" s="8">
        <v>5651.31</v>
      </c>
      <c r="F2976" s="8">
        <f>E2976/100*$I$2*Main!$AB$2</f>
        <v>2543.0895</v>
      </c>
      <c r="G2976" s="12">
        <f>F2976*Main!$AB$4</f>
        <v>2543.0895</v>
      </c>
      <c r="H2976" s="202"/>
    </row>
    <row r="2977" spans="1:8">
      <c r="A2977" s="205">
        <v>9245441</v>
      </c>
      <c r="B2977" s="489" t="s">
        <v>1290</v>
      </c>
      <c r="C2977" s="7"/>
      <c r="D2977" s="7">
        <v>1</v>
      </c>
      <c r="E2977" s="8">
        <v>7629.05</v>
      </c>
      <c r="F2977" s="8">
        <f>E2977/100*$I$2*Main!$AB$2</f>
        <v>3433.0725000000002</v>
      </c>
      <c r="G2977" s="12">
        <f>F2977*Main!$AB$4</f>
        <v>3433.0725000000002</v>
      </c>
      <c r="H2977" s="202"/>
    </row>
    <row r="2978" spans="1:8">
      <c r="A2978" s="205">
        <v>9245442</v>
      </c>
      <c r="B2978" s="489" t="s">
        <v>1291</v>
      </c>
      <c r="C2978" s="7"/>
      <c r="D2978" s="7">
        <v>1</v>
      </c>
      <c r="E2978" s="8">
        <v>7768.88</v>
      </c>
      <c r="F2978" s="8">
        <f>E2978/100*$I$2*Main!$AB$2</f>
        <v>3495.9960000000001</v>
      </c>
      <c r="G2978" s="12">
        <f>F2978*Main!$AB$4</f>
        <v>3495.9960000000001</v>
      </c>
      <c r="H2978" s="202"/>
    </row>
    <row r="2979" spans="1:8">
      <c r="A2979" s="205">
        <v>9234553</v>
      </c>
      <c r="B2979" s="489" t="s">
        <v>1292</v>
      </c>
      <c r="C2979" s="7"/>
      <c r="D2979" s="7">
        <v>1</v>
      </c>
      <c r="E2979" s="8">
        <v>5885.91</v>
      </c>
      <c r="F2979" s="8">
        <f>E2979/100*$I$2*Main!$AB$2</f>
        <v>2648.6594999999998</v>
      </c>
      <c r="G2979" s="12">
        <f>F2979*Main!$AB$4</f>
        <v>2648.6594999999998</v>
      </c>
      <c r="H2979" s="202"/>
    </row>
    <row r="2980" spans="1:8">
      <c r="A2980" s="205">
        <v>9234554</v>
      </c>
      <c r="B2980" s="489" t="s">
        <v>1293</v>
      </c>
      <c r="C2980" s="7"/>
      <c r="D2980" s="7">
        <v>1</v>
      </c>
      <c r="E2980" s="8">
        <v>5997.46</v>
      </c>
      <c r="F2980" s="8">
        <f>E2980/100*$I$2*Main!$AB$2</f>
        <v>2698.857</v>
      </c>
      <c r="G2980" s="12">
        <f>F2980*Main!$AB$4</f>
        <v>2698.857</v>
      </c>
      <c r="H2980" s="202"/>
    </row>
    <row r="2981" spans="1:8">
      <c r="A2981" s="205">
        <v>9234555</v>
      </c>
      <c r="B2981" s="489" t="s">
        <v>1294</v>
      </c>
      <c r="C2981" s="7"/>
      <c r="D2981" s="7">
        <v>1</v>
      </c>
      <c r="E2981" s="8">
        <v>6138.99</v>
      </c>
      <c r="F2981" s="8">
        <f>E2981/100*$I$2*Main!$AB$2</f>
        <v>2762.5454999999997</v>
      </c>
      <c r="G2981" s="12">
        <f>F2981*Main!$AB$4</f>
        <v>2762.5454999999997</v>
      </c>
      <c r="H2981" s="202"/>
    </row>
    <row r="2982" spans="1:8">
      <c r="A2982" s="205">
        <v>9234556</v>
      </c>
      <c r="B2982" s="489" t="s">
        <v>1295</v>
      </c>
      <c r="C2982" s="7"/>
      <c r="D2982" s="7">
        <v>1</v>
      </c>
      <c r="E2982" s="8">
        <v>6365.12</v>
      </c>
      <c r="F2982" s="8">
        <f>E2982/100*$I$2*Main!$AB$2</f>
        <v>2864.3039999999996</v>
      </c>
      <c r="G2982" s="12">
        <f>F2982*Main!$AB$4</f>
        <v>2864.3039999999996</v>
      </c>
      <c r="H2982" s="202"/>
    </row>
    <row r="2983" spans="1:8">
      <c r="A2983" s="205">
        <v>9234557</v>
      </c>
      <c r="B2983" s="489" t="s">
        <v>1296</v>
      </c>
      <c r="C2983" s="7"/>
      <c r="D2983" s="7">
        <v>1</v>
      </c>
      <c r="E2983" s="8">
        <v>6504.92</v>
      </c>
      <c r="F2983" s="8">
        <f>E2983/100*$I$2*Main!$AB$2</f>
        <v>2927.2139999999999</v>
      </c>
      <c r="G2983" s="12">
        <f>F2983*Main!$AB$4</f>
        <v>2927.2139999999999</v>
      </c>
      <c r="H2983" s="202"/>
    </row>
    <row r="2984" spans="1:8">
      <c r="A2984" s="205">
        <v>9234558</v>
      </c>
      <c r="B2984" s="489" t="s">
        <v>1297</v>
      </c>
      <c r="C2984" s="7"/>
      <c r="D2984" s="7">
        <v>1</v>
      </c>
      <c r="E2984" s="8">
        <v>6663.7</v>
      </c>
      <c r="F2984" s="8">
        <f>E2984/100*$I$2*Main!$AB$2</f>
        <v>2998.665</v>
      </c>
      <c r="G2984" s="12">
        <f>F2984*Main!$AB$4</f>
        <v>2998.665</v>
      </c>
      <c r="H2984" s="202"/>
    </row>
    <row r="2985" spans="1:8">
      <c r="A2985" s="205">
        <v>9248757</v>
      </c>
      <c r="B2985" s="489" t="s">
        <v>1298</v>
      </c>
      <c r="C2985" s="7"/>
      <c r="D2985" s="7">
        <v>1</v>
      </c>
      <c r="E2985" s="8">
        <v>5122.4000000000005</v>
      </c>
      <c r="F2985" s="8">
        <f>E2985/100*$I$2*Main!$AB$2</f>
        <v>2305.0800000000004</v>
      </c>
      <c r="G2985" s="12">
        <f>F2985*Main!$AB$4</f>
        <v>2305.0800000000004</v>
      </c>
      <c r="H2985" s="202"/>
    </row>
    <row r="2986" spans="1:8">
      <c r="A2986" s="205">
        <v>9248758</v>
      </c>
      <c r="B2986" s="489" t="s">
        <v>1299</v>
      </c>
      <c r="C2986" s="7"/>
      <c r="D2986" s="7">
        <v>1</v>
      </c>
      <c r="E2986" s="8">
        <v>5361.41</v>
      </c>
      <c r="F2986" s="8">
        <f>E2986/100*$I$2*Main!$AB$2</f>
        <v>2412.6345000000001</v>
      </c>
      <c r="G2986" s="12">
        <f>F2986*Main!$AB$4</f>
        <v>2412.6345000000001</v>
      </c>
      <c r="H2986" s="202"/>
    </row>
    <row r="2987" spans="1:8">
      <c r="A2987" s="205">
        <v>9248759</v>
      </c>
      <c r="B2987" s="489" t="s">
        <v>1300</v>
      </c>
      <c r="C2987" s="7"/>
      <c r="D2987" s="7">
        <v>1</v>
      </c>
      <c r="E2987" s="8">
        <v>5576.5700000000006</v>
      </c>
      <c r="F2987" s="8">
        <f>E2987/100*$I$2*Main!$AB$2</f>
        <v>2509.4565000000002</v>
      </c>
      <c r="G2987" s="12">
        <f>F2987*Main!$AB$4</f>
        <v>2509.4565000000002</v>
      </c>
      <c r="H2987" s="202"/>
    </row>
    <row r="2988" spans="1:8">
      <c r="A2988" s="205">
        <v>9248760</v>
      </c>
      <c r="B2988" s="489" t="s">
        <v>1301</v>
      </c>
      <c r="C2988" s="7"/>
      <c r="D2988" s="7">
        <v>1</v>
      </c>
      <c r="E2988" s="8">
        <v>5708.5700000000006</v>
      </c>
      <c r="F2988" s="8">
        <f>E2988/100*$I$2*Main!$AB$2</f>
        <v>2568.8565000000003</v>
      </c>
      <c r="G2988" s="12">
        <f>F2988*Main!$AB$4</f>
        <v>2568.8565000000003</v>
      </c>
      <c r="H2988" s="202"/>
    </row>
    <row r="2989" spans="1:8">
      <c r="A2989" s="205">
        <v>9248761</v>
      </c>
      <c r="B2989" s="489" t="s">
        <v>1302</v>
      </c>
      <c r="C2989" s="7"/>
      <c r="D2989" s="7">
        <v>1</v>
      </c>
      <c r="E2989" s="8">
        <v>5859.5300000000007</v>
      </c>
      <c r="F2989" s="8">
        <f>E2989/100*$I$2*Main!$AB$2</f>
        <v>2636.7885000000006</v>
      </c>
      <c r="G2989" s="12">
        <f>F2989*Main!$AB$4</f>
        <v>2636.7885000000006</v>
      </c>
      <c r="H2989" s="202"/>
    </row>
    <row r="2990" spans="1:8">
      <c r="A2990" s="205">
        <v>9245443</v>
      </c>
      <c r="B2990" s="489" t="s">
        <v>1303</v>
      </c>
      <c r="C2990" s="7"/>
      <c r="D2990" s="7">
        <v>1</v>
      </c>
      <c r="E2990" s="8">
        <v>7837.2800000000007</v>
      </c>
      <c r="F2990" s="8">
        <f>E2990/100*$I$2*Main!$AB$2</f>
        <v>3526.7760000000007</v>
      </c>
      <c r="G2990" s="12">
        <f>F2990*Main!$AB$4</f>
        <v>3526.7760000000007</v>
      </c>
      <c r="H2990" s="202"/>
    </row>
    <row r="2991" spans="1:8">
      <c r="A2991" s="205">
        <v>9245444</v>
      </c>
      <c r="B2991" s="489" t="s">
        <v>1304</v>
      </c>
      <c r="C2991" s="7"/>
      <c r="D2991" s="7">
        <v>1</v>
      </c>
      <c r="E2991" s="8">
        <v>7977.08</v>
      </c>
      <c r="F2991" s="8">
        <f>E2991/100*$I$2*Main!$AB$2</f>
        <v>3589.6859999999997</v>
      </c>
      <c r="G2991" s="12">
        <f>F2991*Main!$AB$4</f>
        <v>3589.6859999999997</v>
      </c>
      <c r="H2991" s="202"/>
    </row>
    <row r="2992" spans="1:8">
      <c r="A2992" s="205">
        <v>9288595</v>
      </c>
      <c r="B2992" s="489" t="s">
        <v>4209</v>
      </c>
      <c r="C2992" s="7"/>
      <c r="D2992" s="7">
        <v>1</v>
      </c>
      <c r="E2992" s="8">
        <v>7388.268</v>
      </c>
      <c r="F2992" s="8">
        <f>E2992/100*$I$2*Main!$AB$2</f>
        <v>3324.7205999999996</v>
      </c>
      <c r="G2992" s="12">
        <f>F2992*Main!$AB$4</f>
        <v>3324.7205999999996</v>
      </c>
      <c r="H2992" s="202"/>
    </row>
    <row r="2993" spans="1:8">
      <c r="A2993" s="205">
        <v>9288596</v>
      </c>
      <c r="B2993" s="489" t="s">
        <v>4210</v>
      </c>
      <c r="C2993" s="7"/>
      <c r="D2993" s="7">
        <v>1</v>
      </c>
      <c r="E2993" s="8">
        <v>7556.0279999999993</v>
      </c>
      <c r="F2993" s="8">
        <f>E2993/100*$I$2*Main!$AB$2</f>
        <v>3400.2125999999998</v>
      </c>
      <c r="G2993" s="12">
        <f>F2993*Main!$AB$4</f>
        <v>3400.2125999999998</v>
      </c>
      <c r="H2993" s="202"/>
    </row>
    <row r="2994" spans="1:8">
      <c r="A2994" s="205">
        <v>1063801</v>
      </c>
      <c r="B2994" s="489" t="s">
        <v>1305</v>
      </c>
      <c r="C2994" s="7"/>
      <c r="D2994" s="7">
        <v>18</v>
      </c>
      <c r="E2994" s="8">
        <v>1904.09</v>
      </c>
      <c r="F2994" s="8">
        <f>E2994/100*$I$2*Main!$AB$2</f>
        <v>856.84050000000002</v>
      </c>
      <c r="G2994" s="12">
        <f>F2994*Main!$AB$4</f>
        <v>856.84050000000002</v>
      </c>
      <c r="H2994" s="202"/>
    </row>
    <row r="2995" spans="1:8">
      <c r="A2995" s="205">
        <v>1063802</v>
      </c>
      <c r="B2995" s="489" t="s">
        <v>1306</v>
      </c>
      <c r="C2995" s="7"/>
      <c r="D2995" s="7">
        <v>18</v>
      </c>
      <c r="E2995" s="8">
        <v>1904.09</v>
      </c>
      <c r="F2995" s="8">
        <f>E2995/100*$I$2*Main!$AB$2</f>
        <v>856.84050000000002</v>
      </c>
      <c r="G2995" s="12">
        <f>F2995*Main!$AB$4</f>
        <v>856.84050000000002</v>
      </c>
      <c r="H2995" s="202"/>
    </row>
    <row r="2996" spans="1:8">
      <c r="A2996" s="205">
        <v>9194390</v>
      </c>
      <c r="B2996" s="489" t="s">
        <v>1307</v>
      </c>
      <c r="C2996" s="7"/>
      <c r="D2996" s="7">
        <v>18</v>
      </c>
      <c r="E2996" s="8">
        <v>701.84</v>
      </c>
      <c r="F2996" s="8">
        <f>E2996/100*$I$2*Main!$AB$2</f>
        <v>315.82800000000003</v>
      </c>
      <c r="G2996" s="12">
        <f>F2996*Main!$AB$4</f>
        <v>315.82800000000003</v>
      </c>
      <c r="H2996" s="202"/>
    </row>
    <row r="2997" spans="1:8">
      <c r="A2997" s="205">
        <v>9194391</v>
      </c>
      <c r="B2997" s="489" t="s">
        <v>1308</v>
      </c>
      <c r="C2997" s="7"/>
      <c r="D2997" s="7">
        <v>18</v>
      </c>
      <c r="E2997" s="8">
        <v>701.84</v>
      </c>
      <c r="F2997" s="8">
        <f>E2997/100*$I$2*Main!$AB$2</f>
        <v>315.82800000000003</v>
      </c>
      <c r="G2997" s="12">
        <f>F2997*Main!$AB$4</f>
        <v>315.82800000000003</v>
      </c>
      <c r="H2997" s="202"/>
    </row>
    <row r="2998" spans="1:8">
      <c r="A2998" s="205">
        <v>9194392</v>
      </c>
      <c r="B2998" s="489" t="s">
        <v>1309</v>
      </c>
      <c r="C2998" s="7"/>
      <c r="D2998" s="7">
        <v>18</v>
      </c>
      <c r="E2998" s="8">
        <v>729.81999999999994</v>
      </c>
      <c r="F2998" s="8">
        <f>E2998/100*$I$2*Main!$AB$2</f>
        <v>328.41899999999998</v>
      </c>
      <c r="G2998" s="12">
        <f>F2998*Main!$AB$4</f>
        <v>328.41899999999998</v>
      </c>
      <c r="H2998" s="202"/>
    </row>
    <row r="2999" spans="1:8">
      <c r="A2999" s="205">
        <v>9194393</v>
      </c>
      <c r="B2999" s="489" t="s">
        <v>1310</v>
      </c>
      <c r="C2999" s="7"/>
      <c r="D2999" s="7">
        <v>18</v>
      </c>
      <c r="E2999" s="8">
        <v>729.81999999999994</v>
      </c>
      <c r="F2999" s="8">
        <f>E2999/100*$I$2*Main!$AB$2</f>
        <v>328.41899999999998</v>
      </c>
      <c r="G2999" s="12">
        <f>F2999*Main!$AB$4</f>
        <v>328.41899999999998</v>
      </c>
      <c r="H2999" s="202"/>
    </row>
    <row r="3000" spans="1:8">
      <c r="A3000" s="205">
        <v>9194394</v>
      </c>
      <c r="B3000" s="489" t="s">
        <v>1311</v>
      </c>
      <c r="C3000" s="7"/>
      <c r="D3000" s="7">
        <v>18</v>
      </c>
      <c r="E3000" s="8">
        <v>763.73</v>
      </c>
      <c r="F3000" s="8">
        <f>E3000/100*$I$2*Main!$AB$2</f>
        <v>343.67849999999999</v>
      </c>
      <c r="G3000" s="12">
        <f>F3000*Main!$AB$4</f>
        <v>343.67849999999999</v>
      </c>
      <c r="H3000" s="202"/>
    </row>
    <row r="3001" spans="1:8">
      <c r="A3001" s="205">
        <v>9194395</v>
      </c>
      <c r="B3001" s="489" t="s">
        <v>1312</v>
      </c>
      <c r="C3001" s="7"/>
      <c r="D3001" s="7">
        <v>18</v>
      </c>
      <c r="E3001" s="8">
        <v>763.73</v>
      </c>
      <c r="F3001" s="8">
        <f>E3001/100*$I$2*Main!$AB$2</f>
        <v>343.67849999999999</v>
      </c>
      <c r="G3001" s="12">
        <f>F3001*Main!$AB$4</f>
        <v>343.67849999999999</v>
      </c>
      <c r="H3001" s="202"/>
    </row>
    <row r="3002" spans="1:8">
      <c r="A3002" s="205">
        <v>9194396</v>
      </c>
      <c r="B3002" s="489" t="s">
        <v>1313</v>
      </c>
      <c r="C3002" s="7"/>
      <c r="D3002" s="7">
        <v>18</v>
      </c>
      <c r="E3002" s="8">
        <v>816.08</v>
      </c>
      <c r="F3002" s="8">
        <f>E3002/100*$I$2*Main!$AB$2</f>
        <v>367.23599999999999</v>
      </c>
      <c r="G3002" s="12">
        <f>F3002*Main!$AB$4</f>
        <v>367.23599999999999</v>
      </c>
      <c r="H3002" s="202"/>
    </row>
    <row r="3003" spans="1:8">
      <c r="A3003" s="205">
        <v>9194397</v>
      </c>
      <c r="B3003" s="489" t="s">
        <v>1314</v>
      </c>
      <c r="C3003" s="7"/>
      <c r="D3003" s="7">
        <v>18</v>
      </c>
      <c r="E3003" s="8">
        <v>816.08</v>
      </c>
      <c r="F3003" s="8">
        <f>E3003/100*$I$2*Main!$AB$2</f>
        <v>367.23599999999999</v>
      </c>
      <c r="G3003" s="12">
        <f>F3003*Main!$AB$4</f>
        <v>367.23599999999999</v>
      </c>
      <c r="H3003" s="202"/>
    </row>
    <row r="3004" spans="1:8">
      <c r="A3004" s="205">
        <v>9194398</v>
      </c>
      <c r="B3004" s="489" t="s">
        <v>1315</v>
      </c>
      <c r="C3004" s="7"/>
      <c r="D3004" s="7">
        <v>18</v>
      </c>
      <c r="E3004" s="8">
        <v>851.24</v>
      </c>
      <c r="F3004" s="8">
        <f>E3004/100*$I$2*Main!$AB$2</f>
        <v>383.05799999999999</v>
      </c>
      <c r="G3004" s="12">
        <f>F3004*Main!$AB$4</f>
        <v>383.05799999999999</v>
      </c>
      <c r="H3004" s="202"/>
    </row>
    <row r="3005" spans="1:8">
      <c r="A3005" s="205">
        <v>9194399</v>
      </c>
      <c r="B3005" s="489" t="s">
        <v>1316</v>
      </c>
      <c r="C3005" s="7"/>
      <c r="D3005" s="7">
        <v>18</v>
      </c>
      <c r="E3005" s="8">
        <v>851.24</v>
      </c>
      <c r="F3005" s="8">
        <f>E3005/100*$I$2*Main!$AB$2</f>
        <v>383.05799999999999</v>
      </c>
      <c r="G3005" s="12">
        <f>F3005*Main!$AB$4</f>
        <v>383.05799999999999</v>
      </c>
      <c r="H3005" s="202"/>
    </row>
    <row r="3006" spans="1:8">
      <c r="A3006" s="205">
        <v>9194400</v>
      </c>
      <c r="B3006" s="489" t="s">
        <v>1317</v>
      </c>
      <c r="C3006" s="7"/>
      <c r="D3006" s="7">
        <v>18</v>
      </c>
      <c r="E3006" s="8">
        <v>886.88</v>
      </c>
      <c r="F3006" s="8">
        <f>E3006/100*$I$2*Main!$AB$2</f>
        <v>399.096</v>
      </c>
      <c r="G3006" s="12">
        <f>F3006*Main!$AB$4</f>
        <v>399.096</v>
      </c>
      <c r="H3006" s="202"/>
    </row>
    <row r="3007" spans="1:8">
      <c r="A3007" s="205">
        <v>9194401</v>
      </c>
      <c r="B3007" s="489" t="s">
        <v>1318</v>
      </c>
      <c r="C3007" s="7"/>
      <c r="D3007" s="7">
        <v>18</v>
      </c>
      <c r="E3007" s="8">
        <v>886.88</v>
      </c>
      <c r="F3007" s="8">
        <f>E3007/100*$I$2*Main!$AB$2</f>
        <v>399.096</v>
      </c>
      <c r="G3007" s="12">
        <f>F3007*Main!$AB$4</f>
        <v>399.096</v>
      </c>
      <c r="H3007" s="202"/>
    </row>
    <row r="3008" spans="1:8">
      <c r="A3008" s="205">
        <v>9003473</v>
      </c>
      <c r="B3008" s="489" t="s">
        <v>1323</v>
      </c>
      <c r="C3008" s="7"/>
      <c r="D3008" s="7">
        <v>40</v>
      </c>
      <c r="E3008" s="8">
        <v>340.03999999999996</v>
      </c>
      <c r="F3008" s="8">
        <f>E3008/100*$I$2*Main!$AB$2</f>
        <v>153.01799999999997</v>
      </c>
      <c r="G3008" s="12">
        <f>F3008*Main!$AB$4</f>
        <v>153.01799999999997</v>
      </c>
      <c r="H3008" s="202"/>
    </row>
    <row r="3009" spans="1:8">
      <c r="A3009" s="205">
        <v>9003474</v>
      </c>
      <c r="B3009" s="489" t="s">
        <v>1324</v>
      </c>
      <c r="C3009" s="7"/>
      <c r="D3009" s="7">
        <v>40</v>
      </c>
      <c r="E3009" s="8">
        <v>340.03999999999996</v>
      </c>
      <c r="F3009" s="8">
        <f>E3009/100*$I$2*Main!$AB$2</f>
        <v>153.01799999999997</v>
      </c>
      <c r="G3009" s="12">
        <f>F3009*Main!$AB$4</f>
        <v>153.01799999999997</v>
      </c>
      <c r="H3009" s="202"/>
    </row>
    <row r="3010" spans="1:8">
      <c r="A3010" s="205">
        <v>1062501</v>
      </c>
      <c r="B3010" s="489" t="s">
        <v>1325</v>
      </c>
      <c r="C3010" s="7"/>
      <c r="D3010" s="7">
        <v>40</v>
      </c>
      <c r="E3010" s="8">
        <v>222.79999999999998</v>
      </c>
      <c r="F3010" s="8">
        <f>E3010/100*$I$2*Main!$AB$2</f>
        <v>100.25999999999999</v>
      </c>
      <c r="G3010" s="12">
        <f>F3010*Main!$AB$4</f>
        <v>100.25999999999999</v>
      </c>
      <c r="H3010" s="202"/>
    </row>
    <row r="3011" spans="1:8">
      <c r="A3011" s="205">
        <v>1062502</v>
      </c>
      <c r="B3011" s="489" t="s">
        <v>1326</v>
      </c>
      <c r="C3011" s="7"/>
      <c r="D3011" s="7">
        <v>40</v>
      </c>
      <c r="E3011" s="8">
        <v>222.79999999999998</v>
      </c>
      <c r="F3011" s="8">
        <f>E3011/100*$I$2*Main!$AB$2</f>
        <v>100.25999999999999</v>
      </c>
      <c r="G3011" s="12">
        <f>F3011*Main!$AB$4</f>
        <v>100.25999999999999</v>
      </c>
      <c r="H3011" s="202"/>
    </row>
    <row r="3012" spans="1:8">
      <c r="A3012" s="205">
        <v>9007355</v>
      </c>
      <c r="B3012" s="489" t="s">
        <v>1327</v>
      </c>
      <c r="C3012" s="7"/>
      <c r="D3012" s="7">
        <v>40</v>
      </c>
      <c r="E3012" s="8">
        <v>410.38</v>
      </c>
      <c r="F3012" s="8">
        <f>E3012/100*$I$2*Main!$AB$2</f>
        <v>184.67099999999999</v>
      </c>
      <c r="G3012" s="12">
        <f>F3012*Main!$AB$4</f>
        <v>184.67099999999999</v>
      </c>
      <c r="H3012" s="202"/>
    </row>
    <row r="3013" spans="1:8">
      <c r="A3013" s="205">
        <v>9007356</v>
      </c>
      <c r="B3013" s="489" t="s">
        <v>1328</v>
      </c>
      <c r="C3013" s="7"/>
      <c r="D3013" s="7">
        <v>40</v>
      </c>
      <c r="E3013" s="8">
        <v>410.38</v>
      </c>
      <c r="F3013" s="8">
        <f>E3013/100*$I$2*Main!$AB$2</f>
        <v>184.67099999999999</v>
      </c>
      <c r="G3013" s="12">
        <f>F3013*Main!$AB$4</f>
        <v>184.67099999999999</v>
      </c>
      <c r="H3013" s="202"/>
    </row>
    <row r="3014" spans="1:8">
      <c r="A3014" s="205">
        <v>9027831</v>
      </c>
      <c r="B3014" s="489" t="s">
        <v>1329</v>
      </c>
      <c r="C3014" s="7"/>
      <c r="D3014" s="7">
        <v>40</v>
      </c>
      <c r="E3014" s="8">
        <v>514.49</v>
      </c>
      <c r="F3014" s="8">
        <f>E3014/100*$I$2*Main!$AB$2</f>
        <v>231.5205</v>
      </c>
      <c r="G3014" s="12">
        <f>F3014*Main!$AB$4</f>
        <v>231.5205</v>
      </c>
      <c r="H3014" s="202"/>
    </row>
    <row r="3015" spans="1:8">
      <c r="A3015" s="205">
        <v>9027832</v>
      </c>
      <c r="B3015" s="489" t="s">
        <v>1330</v>
      </c>
      <c r="C3015" s="7"/>
      <c r="D3015" s="7">
        <v>40</v>
      </c>
      <c r="E3015" s="8">
        <v>514.49</v>
      </c>
      <c r="F3015" s="8">
        <f>E3015/100*$I$2*Main!$AB$2</f>
        <v>231.5205</v>
      </c>
      <c r="G3015" s="12">
        <f>F3015*Main!$AB$4</f>
        <v>231.5205</v>
      </c>
      <c r="H3015" s="202"/>
    </row>
    <row r="3016" spans="1:8">
      <c r="A3016" s="205">
        <v>1063806</v>
      </c>
      <c r="B3016" s="489" t="s">
        <v>1331</v>
      </c>
      <c r="C3016" s="7"/>
      <c r="D3016" s="7">
        <v>40</v>
      </c>
      <c r="E3016" s="8">
        <v>847.76</v>
      </c>
      <c r="F3016" s="8">
        <f>E3016/100*$I$2*Main!$AB$2</f>
        <v>381.49200000000002</v>
      </c>
      <c r="G3016" s="12">
        <f>F3016*Main!$AB$4</f>
        <v>381.49200000000002</v>
      </c>
      <c r="H3016" s="202"/>
    </row>
    <row r="3017" spans="1:8">
      <c r="A3017" s="205">
        <v>1061901</v>
      </c>
      <c r="B3017" s="489" t="s">
        <v>1332</v>
      </c>
      <c r="C3017" s="7"/>
      <c r="D3017" s="7">
        <v>40</v>
      </c>
      <c r="E3017" s="8">
        <v>448.84999999999997</v>
      </c>
      <c r="F3017" s="8">
        <f>E3017/100*$I$2*Main!$AB$2</f>
        <v>201.98249999999996</v>
      </c>
      <c r="G3017" s="12">
        <f>F3017*Main!$AB$4</f>
        <v>201.98249999999996</v>
      </c>
      <c r="H3017" s="202"/>
    </row>
    <row r="3018" spans="1:8">
      <c r="A3018" s="205">
        <v>1061903</v>
      </c>
      <c r="B3018" s="489" t="s">
        <v>1333</v>
      </c>
      <c r="C3018" s="7"/>
      <c r="D3018" s="7">
        <v>40</v>
      </c>
      <c r="E3018" s="8">
        <v>503.38</v>
      </c>
      <c r="F3018" s="8">
        <f>E3018/100*$I$2*Main!$AB$2</f>
        <v>226.52100000000002</v>
      </c>
      <c r="G3018" s="12">
        <f>F3018*Main!$AB$4</f>
        <v>226.52100000000002</v>
      </c>
      <c r="H3018" s="202"/>
    </row>
    <row r="3019" spans="1:8">
      <c r="A3019" s="205">
        <v>1061904</v>
      </c>
      <c r="B3019" s="489" t="s">
        <v>1334</v>
      </c>
      <c r="C3019" s="7"/>
      <c r="D3019" s="7">
        <v>40</v>
      </c>
      <c r="E3019" s="8">
        <v>530.64</v>
      </c>
      <c r="F3019" s="8">
        <f>E3019/100*$I$2*Main!$AB$2</f>
        <v>238.78800000000001</v>
      </c>
      <c r="G3019" s="12">
        <f>F3019*Main!$AB$4</f>
        <v>238.78800000000001</v>
      </c>
      <c r="H3019" s="202"/>
    </row>
    <row r="3020" spans="1:8">
      <c r="A3020" s="205">
        <v>1061905</v>
      </c>
      <c r="B3020" s="489" t="s">
        <v>1335</v>
      </c>
      <c r="C3020" s="7"/>
      <c r="D3020" s="7">
        <v>40</v>
      </c>
      <c r="E3020" s="8">
        <v>557.91</v>
      </c>
      <c r="F3020" s="8">
        <f>E3020/100*$I$2*Main!$AB$2</f>
        <v>251.05949999999999</v>
      </c>
      <c r="G3020" s="12">
        <f>F3020*Main!$AB$4</f>
        <v>251.05949999999999</v>
      </c>
      <c r="H3020" s="202"/>
    </row>
    <row r="3021" spans="1:8">
      <c r="A3021" s="205">
        <v>1061907</v>
      </c>
      <c r="B3021" s="489" t="s">
        <v>1336</v>
      </c>
      <c r="C3021" s="7"/>
      <c r="D3021" s="7">
        <v>40</v>
      </c>
      <c r="E3021" s="8">
        <v>617.72</v>
      </c>
      <c r="F3021" s="8">
        <f>E3021/100*$I$2*Main!$AB$2</f>
        <v>277.97399999999999</v>
      </c>
      <c r="G3021" s="12">
        <f>F3021*Main!$AB$4</f>
        <v>277.97399999999999</v>
      </c>
      <c r="H3021" s="202"/>
    </row>
    <row r="3022" spans="1:8">
      <c r="A3022" s="205">
        <v>1062960</v>
      </c>
      <c r="B3022" s="489" t="s">
        <v>1337</v>
      </c>
      <c r="C3022" s="7"/>
      <c r="D3022" s="7">
        <v>20</v>
      </c>
      <c r="E3022" s="8">
        <v>1047.94</v>
      </c>
      <c r="F3022" s="8">
        <f>E3022/100*$I$2*Main!$AB$2</f>
        <v>471.57299999999998</v>
      </c>
      <c r="G3022" s="12">
        <f>F3022*Main!$AB$4</f>
        <v>471.57299999999998</v>
      </c>
      <c r="H3022" s="202"/>
    </row>
    <row r="3023" spans="1:8">
      <c r="A3023" s="205">
        <v>1062961</v>
      </c>
      <c r="B3023" s="489" t="s">
        <v>1338</v>
      </c>
      <c r="C3023" s="7"/>
      <c r="D3023" s="7">
        <v>20</v>
      </c>
      <c r="E3023" s="8">
        <v>1102.44</v>
      </c>
      <c r="F3023" s="8">
        <f>E3023/100*$I$2*Main!$AB$2</f>
        <v>496.09800000000001</v>
      </c>
      <c r="G3023" s="12">
        <f>F3023*Main!$AB$4</f>
        <v>496.09800000000001</v>
      </c>
      <c r="H3023" s="202"/>
    </row>
    <row r="3024" spans="1:8">
      <c r="A3024" s="205">
        <v>9004102</v>
      </c>
      <c r="B3024" s="489" t="s">
        <v>1339</v>
      </c>
      <c r="C3024" s="7"/>
      <c r="D3024" s="7">
        <v>20</v>
      </c>
      <c r="E3024" s="8">
        <v>1276.97</v>
      </c>
      <c r="F3024" s="8">
        <f>E3024/100*$I$2*Main!$AB$2</f>
        <v>574.63650000000007</v>
      </c>
      <c r="G3024" s="12">
        <f>F3024*Main!$AB$4</f>
        <v>574.63650000000007</v>
      </c>
      <c r="H3024" s="202"/>
    </row>
    <row r="3025" spans="1:8">
      <c r="A3025" s="205">
        <v>9004065</v>
      </c>
      <c r="B3025" s="489" t="s">
        <v>1340</v>
      </c>
      <c r="C3025" s="7"/>
      <c r="D3025" s="7">
        <v>20</v>
      </c>
      <c r="E3025" s="8">
        <v>763.25</v>
      </c>
      <c r="F3025" s="8">
        <f>E3025/100*$I$2*Main!$AB$2</f>
        <v>343.46250000000003</v>
      </c>
      <c r="G3025" s="12">
        <f>F3025*Main!$AB$4</f>
        <v>343.46250000000003</v>
      </c>
      <c r="H3025" s="202"/>
    </row>
    <row r="3026" spans="1:8">
      <c r="A3026" s="205">
        <v>9004068</v>
      </c>
      <c r="B3026" s="489" t="s">
        <v>1341</v>
      </c>
      <c r="C3026" s="7"/>
      <c r="D3026" s="7">
        <v>20</v>
      </c>
      <c r="E3026" s="8">
        <v>913.16</v>
      </c>
      <c r="F3026" s="8">
        <f>E3026/100*$I$2*Main!$AB$2</f>
        <v>410.92199999999997</v>
      </c>
      <c r="G3026" s="12">
        <f>F3026*Main!$AB$4</f>
        <v>410.92199999999997</v>
      </c>
      <c r="H3026" s="202"/>
    </row>
    <row r="3027" spans="1:8">
      <c r="A3027" s="205">
        <v>9004069</v>
      </c>
      <c r="B3027" s="489" t="s">
        <v>1342</v>
      </c>
      <c r="C3027" s="7"/>
      <c r="D3027" s="7">
        <v>20</v>
      </c>
      <c r="E3027" s="8">
        <v>979.68</v>
      </c>
      <c r="F3027" s="8">
        <f>E3027/100*$I$2*Main!$AB$2</f>
        <v>440.85599999999999</v>
      </c>
      <c r="G3027" s="12">
        <f>F3027*Main!$AB$4</f>
        <v>440.85599999999999</v>
      </c>
      <c r="H3027" s="202"/>
    </row>
    <row r="3028" spans="1:8">
      <c r="A3028" s="205">
        <v>9004070</v>
      </c>
      <c r="B3028" s="489" t="s">
        <v>1343</v>
      </c>
      <c r="C3028" s="7"/>
      <c r="D3028" s="7">
        <v>20</v>
      </c>
      <c r="E3028" s="8">
        <v>987.6</v>
      </c>
      <c r="F3028" s="8">
        <f>E3028/100*$I$2*Main!$AB$2</f>
        <v>444.41999999999996</v>
      </c>
      <c r="G3028" s="12">
        <f>F3028*Main!$AB$4</f>
        <v>444.41999999999996</v>
      </c>
      <c r="H3028" s="202"/>
    </row>
    <row r="3029" spans="1:8">
      <c r="A3029" s="205">
        <v>9004072</v>
      </c>
      <c r="B3029" s="489" t="s">
        <v>1344</v>
      </c>
      <c r="C3029" s="7"/>
      <c r="D3029" s="7">
        <v>20</v>
      </c>
      <c r="E3029" s="8">
        <v>1213.56</v>
      </c>
      <c r="F3029" s="8">
        <f>E3029/100*$I$2*Main!$AB$2</f>
        <v>546.10199999999998</v>
      </c>
      <c r="G3029" s="12">
        <f>F3029*Main!$AB$4</f>
        <v>546.10199999999998</v>
      </c>
      <c r="H3029" s="202"/>
    </row>
    <row r="3030" spans="1:8">
      <c r="A3030" s="205">
        <v>9004074</v>
      </c>
      <c r="B3030" s="489" t="s">
        <v>1345</v>
      </c>
      <c r="C3030" s="7"/>
      <c r="D3030" s="7">
        <v>10</v>
      </c>
      <c r="E3030" s="8">
        <v>1692.24</v>
      </c>
      <c r="F3030" s="8">
        <f>E3030/100*$I$2*Main!$AB$2</f>
        <v>761.50800000000004</v>
      </c>
      <c r="G3030" s="12">
        <f>F3030*Main!$AB$4</f>
        <v>761.50800000000004</v>
      </c>
      <c r="H3030" s="202"/>
    </row>
    <row r="3031" spans="1:8">
      <c r="A3031" s="205">
        <v>9004075</v>
      </c>
      <c r="B3031" s="489" t="s">
        <v>1346</v>
      </c>
      <c r="C3031" s="7"/>
      <c r="D3031" s="7">
        <v>10</v>
      </c>
      <c r="E3031" s="8">
        <v>1959.68</v>
      </c>
      <c r="F3031" s="8">
        <f>E3031/100*$I$2*Main!$AB$2</f>
        <v>881.85600000000011</v>
      </c>
      <c r="G3031" s="12">
        <f>F3031*Main!$AB$4</f>
        <v>881.85600000000011</v>
      </c>
      <c r="H3031" s="202"/>
    </row>
    <row r="3032" spans="1:8">
      <c r="A3032" s="205">
        <v>9004077</v>
      </c>
      <c r="B3032" s="489" t="s">
        <v>1347</v>
      </c>
      <c r="C3032" s="7"/>
      <c r="D3032" s="7">
        <v>10</v>
      </c>
      <c r="E3032" s="8">
        <v>2218.1600000000003</v>
      </c>
      <c r="F3032" s="8">
        <f>E3032/100*$I$2*Main!$AB$2</f>
        <v>998.17200000000014</v>
      </c>
      <c r="G3032" s="12">
        <f>F3032*Main!$AB$4</f>
        <v>998.17200000000014</v>
      </c>
      <c r="H3032" s="202"/>
    </row>
    <row r="3033" spans="1:8">
      <c r="A3033" s="205">
        <v>9194522</v>
      </c>
      <c r="B3033" s="489" t="s">
        <v>1350</v>
      </c>
      <c r="C3033" s="7"/>
      <c r="D3033" s="7">
        <v>80</v>
      </c>
      <c r="E3033" s="8">
        <v>408.05</v>
      </c>
      <c r="F3033" s="8">
        <f>E3033/100*$I$2*Main!$AB$2</f>
        <v>183.6225</v>
      </c>
      <c r="G3033" s="12">
        <f>F3033*Main!$AB$4</f>
        <v>183.6225</v>
      </c>
      <c r="H3033" s="202"/>
    </row>
    <row r="3034" spans="1:8">
      <c r="A3034" s="205">
        <v>9194523</v>
      </c>
      <c r="B3034" s="489" t="s">
        <v>1351</v>
      </c>
      <c r="C3034" s="7"/>
      <c r="D3034" s="7">
        <v>80</v>
      </c>
      <c r="E3034" s="8">
        <v>408.05</v>
      </c>
      <c r="F3034" s="8">
        <f>E3034/100*$I$2*Main!$AB$2</f>
        <v>183.6225</v>
      </c>
      <c r="G3034" s="12">
        <f>F3034*Main!$AB$4</f>
        <v>183.6225</v>
      </c>
      <c r="H3034" s="202"/>
    </row>
    <row r="3035" spans="1:8">
      <c r="A3035" s="205">
        <v>9194524</v>
      </c>
      <c r="B3035" s="489" t="s">
        <v>1352</v>
      </c>
      <c r="C3035" s="7"/>
      <c r="D3035" s="7">
        <v>80</v>
      </c>
      <c r="E3035" s="8">
        <v>417.40999999999997</v>
      </c>
      <c r="F3035" s="8">
        <f>E3035/100*$I$2*Main!$AB$2</f>
        <v>187.83449999999996</v>
      </c>
      <c r="G3035" s="12">
        <f>F3035*Main!$AB$4</f>
        <v>187.83449999999996</v>
      </c>
      <c r="H3035" s="202"/>
    </row>
    <row r="3036" spans="1:8">
      <c r="A3036" s="205">
        <v>9194525</v>
      </c>
      <c r="B3036" s="489" t="s">
        <v>1353</v>
      </c>
      <c r="C3036" s="7"/>
      <c r="D3036" s="7">
        <v>80</v>
      </c>
      <c r="E3036" s="8">
        <v>417.40999999999997</v>
      </c>
      <c r="F3036" s="8">
        <f>E3036/100*$I$2*Main!$AB$2</f>
        <v>187.83449999999996</v>
      </c>
      <c r="G3036" s="12">
        <f>F3036*Main!$AB$4</f>
        <v>187.83449999999996</v>
      </c>
      <c r="H3036" s="202"/>
    </row>
    <row r="3037" spans="1:8">
      <c r="A3037" s="205">
        <v>9194526</v>
      </c>
      <c r="B3037" s="489" t="s">
        <v>1354</v>
      </c>
      <c r="C3037" s="7"/>
      <c r="D3037" s="7">
        <v>80</v>
      </c>
      <c r="E3037" s="8">
        <v>429.17</v>
      </c>
      <c r="F3037" s="8">
        <f>E3037/100*$I$2*Main!$AB$2</f>
        <v>193.12650000000002</v>
      </c>
      <c r="G3037" s="12">
        <f>F3037*Main!$AB$4</f>
        <v>193.12650000000002</v>
      </c>
      <c r="H3037" s="202"/>
    </row>
    <row r="3038" spans="1:8">
      <c r="A3038" s="205">
        <v>9194527</v>
      </c>
      <c r="B3038" s="489" t="s">
        <v>1355</v>
      </c>
      <c r="C3038" s="7"/>
      <c r="D3038" s="7">
        <v>80</v>
      </c>
      <c r="E3038" s="8">
        <v>429.17</v>
      </c>
      <c r="F3038" s="8">
        <f>E3038/100*$I$2*Main!$AB$2</f>
        <v>193.12650000000002</v>
      </c>
      <c r="G3038" s="12">
        <f>F3038*Main!$AB$4</f>
        <v>193.12650000000002</v>
      </c>
      <c r="H3038" s="202"/>
    </row>
    <row r="3039" spans="1:8">
      <c r="A3039" s="205">
        <v>9194528</v>
      </c>
      <c r="B3039" s="489" t="s">
        <v>1356</v>
      </c>
      <c r="C3039" s="7"/>
      <c r="D3039" s="7">
        <v>80</v>
      </c>
      <c r="E3039" s="8">
        <v>445.56</v>
      </c>
      <c r="F3039" s="8">
        <f>E3039/100*$I$2*Main!$AB$2</f>
        <v>200.50200000000001</v>
      </c>
      <c r="G3039" s="12">
        <f>F3039*Main!$AB$4</f>
        <v>200.50200000000001</v>
      </c>
      <c r="H3039" s="202"/>
    </row>
    <row r="3040" spans="1:8">
      <c r="A3040" s="205">
        <v>9194529</v>
      </c>
      <c r="B3040" s="489" t="s">
        <v>1357</v>
      </c>
      <c r="C3040" s="7"/>
      <c r="D3040" s="7">
        <v>80</v>
      </c>
      <c r="E3040" s="8">
        <v>445.56</v>
      </c>
      <c r="F3040" s="8">
        <f>E3040/100*$I$2*Main!$AB$2</f>
        <v>200.50200000000001</v>
      </c>
      <c r="G3040" s="12">
        <f>F3040*Main!$AB$4</f>
        <v>200.50200000000001</v>
      </c>
      <c r="H3040" s="202"/>
    </row>
    <row r="3041" spans="1:8">
      <c r="A3041" s="205">
        <v>9194530</v>
      </c>
      <c r="B3041" s="489" t="s">
        <v>1358</v>
      </c>
      <c r="C3041" s="7"/>
      <c r="D3041" s="7">
        <v>80</v>
      </c>
      <c r="E3041" s="8">
        <v>457.28</v>
      </c>
      <c r="F3041" s="8">
        <f>E3041/100*$I$2*Main!$AB$2</f>
        <v>205.77600000000001</v>
      </c>
      <c r="G3041" s="12">
        <f>F3041*Main!$AB$4</f>
        <v>205.77600000000001</v>
      </c>
      <c r="H3041" s="202"/>
    </row>
    <row r="3042" spans="1:8">
      <c r="A3042" s="205">
        <v>9194531</v>
      </c>
      <c r="B3042" s="489" t="s">
        <v>1359</v>
      </c>
      <c r="C3042" s="7"/>
      <c r="D3042" s="7">
        <v>80</v>
      </c>
      <c r="E3042" s="8">
        <v>457.28</v>
      </c>
      <c r="F3042" s="8">
        <f>E3042/100*$I$2*Main!$AB$2</f>
        <v>205.77600000000001</v>
      </c>
      <c r="G3042" s="12">
        <f>F3042*Main!$AB$4</f>
        <v>205.77600000000001</v>
      </c>
      <c r="H3042" s="202"/>
    </row>
    <row r="3043" spans="1:8">
      <c r="A3043" s="205">
        <v>9194532</v>
      </c>
      <c r="B3043" s="489" t="s">
        <v>1360</v>
      </c>
      <c r="C3043" s="7"/>
      <c r="D3043" s="7">
        <v>80</v>
      </c>
      <c r="E3043" s="8">
        <v>469.01</v>
      </c>
      <c r="F3043" s="8">
        <f>E3043/100*$I$2*Main!$AB$2</f>
        <v>211.05450000000002</v>
      </c>
      <c r="G3043" s="12">
        <f>F3043*Main!$AB$4</f>
        <v>211.05450000000002</v>
      </c>
      <c r="H3043" s="202"/>
    </row>
    <row r="3044" spans="1:8">
      <c r="A3044" s="205">
        <v>9194533</v>
      </c>
      <c r="B3044" s="489" t="s">
        <v>1361</v>
      </c>
      <c r="C3044" s="7"/>
      <c r="D3044" s="7">
        <v>80</v>
      </c>
      <c r="E3044" s="8">
        <v>469.01</v>
      </c>
      <c r="F3044" s="8">
        <f>E3044/100*$I$2*Main!$AB$2</f>
        <v>211.05450000000002</v>
      </c>
      <c r="G3044" s="12">
        <f>F3044*Main!$AB$4</f>
        <v>211.05450000000002</v>
      </c>
      <c r="H3044" s="202"/>
    </row>
    <row r="3045" spans="1:8">
      <c r="A3045" s="205">
        <v>9195010</v>
      </c>
      <c r="B3045" s="489" t="s">
        <v>4945</v>
      </c>
      <c r="C3045" s="7" t="s">
        <v>2057</v>
      </c>
      <c r="D3045" s="7">
        <v>80</v>
      </c>
      <c r="E3045" s="8">
        <v>408.05</v>
      </c>
      <c r="F3045" s="8">
        <f>E3045/100*$I$2*Main!$AB$2</f>
        <v>183.6225</v>
      </c>
      <c r="G3045" s="12">
        <f>F3045*Main!$AB$4</f>
        <v>183.6225</v>
      </c>
      <c r="H3045" s="202"/>
    </row>
    <row r="3046" spans="1:8">
      <c r="A3046" s="205">
        <v>9195011</v>
      </c>
      <c r="B3046" s="489" t="s">
        <v>4946</v>
      </c>
      <c r="C3046" s="7" t="s">
        <v>2057</v>
      </c>
      <c r="D3046" s="7">
        <v>80</v>
      </c>
      <c r="E3046" s="8">
        <v>408.05</v>
      </c>
      <c r="F3046" s="8">
        <f>E3046/100*$I$2*Main!$AB$2</f>
        <v>183.6225</v>
      </c>
      <c r="G3046" s="12">
        <f>F3046*Main!$AB$4</f>
        <v>183.6225</v>
      </c>
      <c r="H3046" s="202"/>
    </row>
    <row r="3047" spans="1:8">
      <c r="A3047" s="205">
        <v>9195012</v>
      </c>
      <c r="B3047" s="489" t="s">
        <v>4947</v>
      </c>
      <c r="C3047" s="7" t="s">
        <v>2057</v>
      </c>
      <c r="D3047" s="7">
        <v>80</v>
      </c>
      <c r="E3047" s="8">
        <v>417.40999999999997</v>
      </c>
      <c r="F3047" s="8">
        <f>E3047/100*$I$2*Main!$AB$2</f>
        <v>187.83449999999996</v>
      </c>
      <c r="G3047" s="12">
        <f>F3047*Main!$AB$4</f>
        <v>187.83449999999996</v>
      </c>
      <c r="H3047" s="202"/>
    </row>
    <row r="3048" spans="1:8">
      <c r="A3048" s="205">
        <v>9195013</v>
      </c>
      <c r="B3048" s="489" t="s">
        <v>4948</v>
      </c>
      <c r="C3048" s="7" t="s">
        <v>2057</v>
      </c>
      <c r="D3048" s="7">
        <v>80</v>
      </c>
      <c r="E3048" s="8">
        <v>417.40999999999997</v>
      </c>
      <c r="F3048" s="8">
        <f>E3048/100*$I$2*Main!$AB$2</f>
        <v>187.83449999999996</v>
      </c>
      <c r="G3048" s="12">
        <f>F3048*Main!$AB$4</f>
        <v>187.83449999999996</v>
      </c>
      <c r="H3048" s="202"/>
    </row>
    <row r="3049" spans="1:8">
      <c r="A3049" s="205">
        <v>9195014</v>
      </c>
      <c r="B3049" s="489" t="s">
        <v>1362</v>
      </c>
      <c r="C3049" s="7"/>
      <c r="D3049" s="7">
        <v>80</v>
      </c>
      <c r="E3049" s="8">
        <v>429.17</v>
      </c>
      <c r="F3049" s="8">
        <f>E3049/100*$I$2*Main!$AB$2</f>
        <v>193.12650000000002</v>
      </c>
      <c r="G3049" s="12">
        <f>F3049*Main!$AB$4</f>
        <v>193.12650000000002</v>
      </c>
      <c r="H3049" s="202"/>
    </row>
    <row r="3050" spans="1:8">
      <c r="A3050" s="205">
        <v>9195015</v>
      </c>
      <c r="B3050" s="489" t="s">
        <v>1363</v>
      </c>
      <c r="C3050" s="7"/>
      <c r="D3050" s="7">
        <v>80</v>
      </c>
      <c r="E3050" s="8">
        <v>429.17</v>
      </c>
      <c r="F3050" s="8">
        <f>E3050/100*$I$2*Main!$AB$2</f>
        <v>193.12650000000002</v>
      </c>
      <c r="G3050" s="12">
        <f>F3050*Main!$AB$4</f>
        <v>193.12650000000002</v>
      </c>
      <c r="H3050" s="202"/>
    </row>
    <row r="3051" spans="1:8">
      <c r="A3051" s="205">
        <v>9195016</v>
      </c>
      <c r="B3051" s="489" t="s">
        <v>1364</v>
      </c>
      <c r="C3051" s="7"/>
      <c r="D3051" s="7">
        <v>1</v>
      </c>
      <c r="E3051" s="8">
        <v>445.56</v>
      </c>
      <c r="F3051" s="8">
        <f>E3051/100*$I$2*Main!$AB$2</f>
        <v>200.50200000000001</v>
      </c>
      <c r="G3051" s="12">
        <f>F3051*Main!$AB$4</f>
        <v>200.50200000000001</v>
      </c>
      <c r="H3051" s="202"/>
    </row>
    <row r="3052" spans="1:8">
      <c r="A3052" s="205">
        <v>9195017</v>
      </c>
      <c r="B3052" s="489" t="s">
        <v>1365</v>
      </c>
      <c r="C3052" s="7"/>
      <c r="D3052" s="7">
        <v>1</v>
      </c>
      <c r="E3052" s="8">
        <v>445.56</v>
      </c>
      <c r="F3052" s="8">
        <f>E3052/100*$I$2*Main!$AB$2</f>
        <v>200.50200000000001</v>
      </c>
      <c r="G3052" s="12">
        <f>F3052*Main!$AB$4</f>
        <v>200.50200000000001</v>
      </c>
      <c r="H3052" s="202"/>
    </row>
    <row r="3053" spans="1:8">
      <c r="A3053" s="205">
        <v>9195018</v>
      </c>
      <c r="B3053" s="489" t="s">
        <v>1366</v>
      </c>
      <c r="C3053" s="7"/>
      <c r="D3053" s="7">
        <v>1</v>
      </c>
      <c r="E3053" s="8">
        <v>457.28</v>
      </c>
      <c r="F3053" s="8">
        <f>E3053/100*$I$2*Main!$AB$2</f>
        <v>205.77600000000001</v>
      </c>
      <c r="G3053" s="12">
        <f>F3053*Main!$AB$4</f>
        <v>205.77600000000001</v>
      </c>
      <c r="H3053" s="202"/>
    </row>
    <row r="3054" spans="1:8">
      <c r="A3054" s="205">
        <v>9195019</v>
      </c>
      <c r="B3054" s="489" t="s">
        <v>1367</v>
      </c>
      <c r="C3054" s="7"/>
      <c r="D3054" s="7">
        <v>1</v>
      </c>
      <c r="E3054" s="8">
        <v>457.28</v>
      </c>
      <c r="F3054" s="8">
        <f>E3054/100*$I$2*Main!$AB$2</f>
        <v>205.77600000000001</v>
      </c>
      <c r="G3054" s="12">
        <f>F3054*Main!$AB$4</f>
        <v>205.77600000000001</v>
      </c>
      <c r="H3054" s="202"/>
    </row>
    <row r="3055" spans="1:8">
      <c r="A3055" s="205">
        <v>9195020</v>
      </c>
      <c r="B3055" s="489" t="s">
        <v>1368</v>
      </c>
      <c r="C3055" s="7"/>
      <c r="D3055" s="7">
        <v>1</v>
      </c>
      <c r="E3055" s="8">
        <v>469.01</v>
      </c>
      <c r="F3055" s="8">
        <f>E3055/100*$I$2*Main!$AB$2</f>
        <v>211.05450000000002</v>
      </c>
      <c r="G3055" s="12">
        <f>F3055*Main!$AB$4</f>
        <v>211.05450000000002</v>
      </c>
      <c r="H3055" s="202"/>
    </row>
    <row r="3056" spans="1:8">
      <c r="A3056" s="205">
        <v>9195021</v>
      </c>
      <c r="B3056" s="489" t="s">
        <v>1369</v>
      </c>
      <c r="C3056" s="7"/>
      <c r="D3056" s="7">
        <v>1</v>
      </c>
      <c r="E3056" s="8">
        <v>469.01</v>
      </c>
      <c r="F3056" s="8">
        <f>E3056/100*$I$2*Main!$AB$2</f>
        <v>211.05450000000002</v>
      </c>
      <c r="G3056" s="12">
        <f>F3056*Main!$AB$4</f>
        <v>211.05450000000002</v>
      </c>
      <c r="H3056" s="202"/>
    </row>
    <row r="3057" spans="1:8">
      <c r="A3057" s="205">
        <v>9206256</v>
      </c>
      <c r="B3057" s="489" t="s">
        <v>1370</v>
      </c>
      <c r="C3057" s="7"/>
      <c r="D3057" s="7">
        <v>1</v>
      </c>
      <c r="E3057" s="8">
        <v>408.96</v>
      </c>
      <c r="F3057" s="8">
        <f>E3057/100*$I$2*Main!$AB$2</f>
        <v>184.03199999999998</v>
      </c>
      <c r="G3057" s="12">
        <f>F3057*Main!$AB$4</f>
        <v>184.03199999999998</v>
      </c>
      <c r="H3057" s="202"/>
    </row>
    <row r="3058" spans="1:8">
      <c r="A3058" s="205">
        <v>9194677</v>
      </c>
      <c r="B3058" s="489" t="s">
        <v>1373</v>
      </c>
      <c r="C3058" s="7"/>
      <c r="D3058" s="7">
        <v>1</v>
      </c>
      <c r="E3058" s="8">
        <v>1968.87</v>
      </c>
      <c r="F3058" s="8">
        <f>E3058/100*$I$2*Main!$AB$2</f>
        <v>885.99149999999986</v>
      </c>
      <c r="G3058" s="12">
        <f>F3058*Main!$AB$4</f>
        <v>885.99149999999986</v>
      </c>
      <c r="H3058" s="202"/>
    </row>
    <row r="3059" spans="1:8">
      <c r="A3059" s="205">
        <v>9194678</v>
      </c>
      <c r="B3059" s="489" t="s">
        <v>1374</v>
      </c>
      <c r="C3059" s="7"/>
      <c r="D3059" s="7">
        <v>1</v>
      </c>
      <c r="E3059" s="8">
        <v>1980.8</v>
      </c>
      <c r="F3059" s="8">
        <f>E3059/100*$I$2*Main!$AB$2</f>
        <v>891.36</v>
      </c>
      <c r="G3059" s="12">
        <f>F3059*Main!$AB$4</f>
        <v>891.36</v>
      </c>
      <c r="H3059" s="202"/>
    </row>
    <row r="3060" spans="1:8">
      <c r="A3060" s="205">
        <v>9194679</v>
      </c>
      <c r="B3060" s="489" t="s">
        <v>1375</v>
      </c>
      <c r="C3060" s="7"/>
      <c r="D3060" s="7">
        <v>1</v>
      </c>
      <c r="E3060" s="8">
        <v>1995.72</v>
      </c>
      <c r="F3060" s="8">
        <f>E3060/100*$I$2*Main!$AB$2</f>
        <v>898.07400000000007</v>
      </c>
      <c r="G3060" s="12">
        <f>F3060*Main!$AB$4</f>
        <v>898.07400000000007</v>
      </c>
      <c r="H3060" s="202"/>
    </row>
    <row r="3061" spans="1:8">
      <c r="A3061" s="205">
        <v>9194680</v>
      </c>
      <c r="B3061" s="489" t="s">
        <v>1376</v>
      </c>
      <c r="C3061" s="7"/>
      <c r="D3061" s="7">
        <v>1</v>
      </c>
      <c r="E3061" s="8">
        <v>2016.6299999999999</v>
      </c>
      <c r="F3061" s="8">
        <f>E3061/100*$I$2*Main!$AB$2</f>
        <v>907.48349999999994</v>
      </c>
      <c r="G3061" s="12">
        <f>F3061*Main!$AB$4</f>
        <v>907.48349999999994</v>
      </c>
      <c r="H3061" s="202"/>
    </row>
    <row r="3062" spans="1:8">
      <c r="A3062" s="205">
        <v>9194681</v>
      </c>
      <c r="B3062" s="489" t="s">
        <v>1377</v>
      </c>
      <c r="C3062" s="7"/>
      <c r="D3062" s="7">
        <v>1</v>
      </c>
      <c r="E3062" s="8">
        <v>2031.56</v>
      </c>
      <c r="F3062" s="8">
        <f>E3062/100*$I$2*Main!$AB$2</f>
        <v>914.202</v>
      </c>
      <c r="G3062" s="12">
        <f>F3062*Main!$AB$4</f>
        <v>914.202</v>
      </c>
      <c r="H3062" s="202"/>
    </row>
    <row r="3063" spans="1:8">
      <c r="A3063" s="205">
        <v>9194682</v>
      </c>
      <c r="B3063" s="489" t="s">
        <v>1378</v>
      </c>
      <c r="C3063" s="7"/>
      <c r="D3063" s="7">
        <v>1</v>
      </c>
      <c r="E3063" s="8">
        <v>2046.46</v>
      </c>
      <c r="F3063" s="8">
        <f>E3063/100*$I$2*Main!$AB$2</f>
        <v>920.90700000000004</v>
      </c>
      <c r="G3063" s="12">
        <f>F3063*Main!$AB$4</f>
        <v>920.90700000000004</v>
      </c>
      <c r="H3063" s="202"/>
    </row>
    <row r="3064" spans="1:8">
      <c r="A3064" s="205">
        <v>9194657</v>
      </c>
      <c r="B3064" s="489" t="s">
        <v>1371</v>
      </c>
      <c r="C3064" s="7"/>
      <c r="D3064" s="7">
        <v>1</v>
      </c>
      <c r="E3064" s="8">
        <v>714.65</v>
      </c>
      <c r="F3064" s="8">
        <f>E3064/100*$I$2*Main!$AB$2</f>
        <v>321.59249999999997</v>
      </c>
      <c r="G3064" s="12">
        <f>F3064*Main!$AB$4</f>
        <v>321.59249999999997</v>
      </c>
      <c r="H3064" s="202"/>
    </row>
    <row r="3065" spans="1:8">
      <c r="A3065" s="205">
        <v>9194698</v>
      </c>
      <c r="B3065" s="489" t="s">
        <v>1379</v>
      </c>
      <c r="C3065" s="7"/>
      <c r="D3065" s="7">
        <v>1</v>
      </c>
      <c r="E3065" s="8">
        <v>2504.2400000000002</v>
      </c>
      <c r="F3065" s="8">
        <f>E3065/100*$I$2*Main!$AB$2</f>
        <v>1126.9080000000001</v>
      </c>
      <c r="G3065" s="12">
        <f>F3065*Main!$AB$4</f>
        <v>1126.9080000000001</v>
      </c>
      <c r="H3065" s="202"/>
    </row>
    <row r="3066" spans="1:8">
      <c r="A3066" s="205">
        <v>9194699</v>
      </c>
      <c r="B3066" s="489" t="s">
        <v>1380</v>
      </c>
      <c r="C3066" s="7"/>
      <c r="D3066" s="7">
        <v>1</v>
      </c>
      <c r="E3066" s="8">
        <v>2518.8300000000004</v>
      </c>
      <c r="F3066" s="8">
        <f>E3066/100*$I$2*Main!$AB$2</f>
        <v>1133.4735000000003</v>
      </c>
      <c r="G3066" s="12">
        <f>F3066*Main!$AB$4</f>
        <v>1133.4735000000003</v>
      </c>
      <c r="H3066" s="202"/>
    </row>
    <row r="3067" spans="1:8">
      <c r="A3067" s="205">
        <v>9194700</v>
      </c>
      <c r="B3067" s="489" t="s">
        <v>1381</v>
      </c>
      <c r="C3067" s="7"/>
      <c r="D3067" s="7">
        <v>1</v>
      </c>
      <c r="E3067" s="8">
        <v>2537.0700000000002</v>
      </c>
      <c r="F3067" s="8">
        <f>E3067/100*$I$2*Main!$AB$2</f>
        <v>1141.6815000000001</v>
      </c>
      <c r="G3067" s="12">
        <f>F3067*Main!$AB$4</f>
        <v>1141.6815000000001</v>
      </c>
      <c r="H3067" s="202"/>
    </row>
    <row r="3068" spans="1:8">
      <c r="A3068" s="205">
        <v>9194701</v>
      </c>
      <c r="B3068" s="489" t="s">
        <v>1382</v>
      </c>
      <c r="C3068" s="7"/>
      <c r="D3068" s="7">
        <v>1</v>
      </c>
      <c r="E3068" s="8">
        <v>2562.5800000000004</v>
      </c>
      <c r="F3068" s="8">
        <f>E3068/100*$I$2*Main!$AB$2</f>
        <v>1153.1610000000003</v>
      </c>
      <c r="G3068" s="12">
        <f>F3068*Main!$AB$4</f>
        <v>1153.1610000000003</v>
      </c>
      <c r="H3068" s="202"/>
    </row>
    <row r="3069" spans="1:8">
      <c r="A3069" s="205">
        <v>9194702</v>
      </c>
      <c r="B3069" s="489" t="s">
        <v>1383</v>
      </c>
      <c r="C3069" s="7"/>
      <c r="D3069" s="7">
        <v>1</v>
      </c>
      <c r="E3069" s="8">
        <v>2580.8200000000002</v>
      </c>
      <c r="F3069" s="8">
        <f>E3069/100*$I$2*Main!$AB$2</f>
        <v>1161.3690000000001</v>
      </c>
      <c r="G3069" s="12">
        <f>F3069*Main!$AB$4</f>
        <v>1161.3690000000001</v>
      </c>
      <c r="H3069" s="202"/>
    </row>
    <row r="3070" spans="1:8">
      <c r="A3070" s="205">
        <v>9194703</v>
      </c>
      <c r="B3070" s="489" t="s">
        <v>1384</v>
      </c>
      <c r="C3070" s="7"/>
      <c r="D3070" s="7">
        <v>1</v>
      </c>
      <c r="E3070" s="8">
        <v>2599.0600000000004</v>
      </c>
      <c r="F3070" s="8">
        <f>E3070/100*$I$2*Main!$AB$2</f>
        <v>1169.5770000000002</v>
      </c>
      <c r="G3070" s="12">
        <f>F3070*Main!$AB$4</f>
        <v>1169.5770000000002</v>
      </c>
      <c r="H3070" s="202"/>
    </row>
    <row r="3071" spans="1:8">
      <c r="A3071" s="205">
        <v>9194660</v>
      </c>
      <c r="B3071" s="489" t="s">
        <v>1372</v>
      </c>
      <c r="C3071" s="7"/>
      <c r="D3071" s="7">
        <v>1</v>
      </c>
      <c r="E3071" s="8">
        <v>1161.32</v>
      </c>
      <c r="F3071" s="8">
        <f>E3071/100*$I$2*Main!$AB$2</f>
        <v>522.59399999999994</v>
      </c>
      <c r="G3071" s="12">
        <f>F3071*Main!$AB$4</f>
        <v>522.59399999999994</v>
      </c>
      <c r="H3071" s="202"/>
    </row>
    <row r="3072" spans="1:8">
      <c r="A3072" s="205">
        <v>9194797</v>
      </c>
      <c r="B3072" s="489" t="s">
        <v>4949</v>
      </c>
      <c r="C3072" s="7" t="s">
        <v>2057</v>
      </c>
      <c r="D3072" s="7">
        <v>1</v>
      </c>
      <c r="E3072" s="8">
        <v>3962.38</v>
      </c>
      <c r="F3072" s="8">
        <f>E3072/100*$I$2*Main!$AB$2</f>
        <v>1783.0710000000001</v>
      </c>
      <c r="G3072" s="12">
        <f>F3072*Main!$AB$4</f>
        <v>1783.0710000000001</v>
      </c>
      <c r="H3072" s="202"/>
    </row>
    <row r="3073" spans="1:8">
      <c r="A3073" s="205">
        <v>9194798</v>
      </c>
      <c r="B3073" s="489" t="s">
        <v>4950</v>
      </c>
      <c r="C3073" s="7" t="s">
        <v>2057</v>
      </c>
      <c r="D3073" s="7">
        <v>1</v>
      </c>
      <c r="E3073" s="8">
        <v>3992.2400000000002</v>
      </c>
      <c r="F3073" s="8">
        <f>E3073/100*$I$2*Main!$AB$2</f>
        <v>1796.508</v>
      </c>
      <c r="G3073" s="12">
        <f>F3073*Main!$AB$4</f>
        <v>1796.508</v>
      </c>
      <c r="H3073" s="202"/>
    </row>
    <row r="3074" spans="1:8">
      <c r="A3074" s="205">
        <v>9194799</v>
      </c>
      <c r="B3074" s="489" t="s">
        <v>1385</v>
      </c>
      <c r="C3074" s="7"/>
      <c r="D3074" s="7">
        <v>1</v>
      </c>
      <c r="E3074" s="8">
        <v>4029.53</v>
      </c>
      <c r="F3074" s="8">
        <f>E3074/100*$I$2*Main!$AB$2</f>
        <v>1813.2885000000001</v>
      </c>
      <c r="G3074" s="12">
        <f>F3074*Main!$AB$4</f>
        <v>1813.2885000000001</v>
      </c>
      <c r="H3074" s="202"/>
    </row>
    <row r="3075" spans="1:8">
      <c r="A3075" s="205">
        <v>9194800</v>
      </c>
      <c r="B3075" s="489" t="s">
        <v>1386</v>
      </c>
      <c r="C3075" s="7"/>
      <c r="D3075" s="7">
        <v>1</v>
      </c>
      <c r="E3075" s="8">
        <v>4081.76</v>
      </c>
      <c r="F3075" s="8">
        <f>E3075/100*$I$2*Main!$AB$2</f>
        <v>1836.7919999999999</v>
      </c>
      <c r="G3075" s="12">
        <f>F3075*Main!$AB$4</f>
        <v>1836.7919999999999</v>
      </c>
      <c r="H3075" s="202"/>
    </row>
    <row r="3076" spans="1:8">
      <c r="A3076" s="205">
        <v>9194801</v>
      </c>
      <c r="B3076" s="489" t="s">
        <v>1387</v>
      </c>
      <c r="C3076" s="7"/>
      <c r="D3076" s="7">
        <v>1</v>
      </c>
      <c r="E3076" s="8">
        <v>4119.05</v>
      </c>
      <c r="F3076" s="8">
        <f>E3076/100*$I$2*Main!$AB$2</f>
        <v>1853.5725</v>
      </c>
      <c r="G3076" s="12">
        <f>F3076*Main!$AB$4</f>
        <v>1853.5725</v>
      </c>
      <c r="H3076" s="202"/>
    </row>
    <row r="3077" spans="1:8">
      <c r="A3077" s="205">
        <v>9194802</v>
      </c>
      <c r="B3077" s="489" t="s">
        <v>1388</v>
      </c>
      <c r="C3077" s="7"/>
      <c r="D3077" s="7">
        <v>1</v>
      </c>
      <c r="E3077" s="8">
        <v>4156.37</v>
      </c>
      <c r="F3077" s="8">
        <f>E3077/100*$I$2*Main!$AB$2</f>
        <v>1870.3664999999999</v>
      </c>
      <c r="G3077" s="12">
        <f>F3077*Main!$AB$4</f>
        <v>1870.3664999999999</v>
      </c>
      <c r="H3077" s="202"/>
    </row>
    <row r="3078" spans="1:8">
      <c r="A3078" s="205">
        <v>9196317</v>
      </c>
      <c r="B3078" s="489" t="s">
        <v>1392</v>
      </c>
      <c r="C3078" s="7"/>
      <c r="D3078" s="7">
        <v>1</v>
      </c>
      <c r="E3078" s="8">
        <v>1697.28</v>
      </c>
      <c r="F3078" s="8">
        <f>E3078/100*$I$2*Main!$AB$2</f>
        <v>763.77599999999995</v>
      </c>
      <c r="G3078" s="12">
        <f>F3078*Main!$AB$4</f>
        <v>763.77599999999995</v>
      </c>
      <c r="H3078" s="202"/>
    </row>
    <row r="3079" spans="1:8">
      <c r="A3079" s="205">
        <v>9194818</v>
      </c>
      <c r="B3079" s="489" t="s">
        <v>4951</v>
      </c>
      <c r="C3079" s="7" t="s">
        <v>2057</v>
      </c>
      <c r="D3079" s="7">
        <v>1</v>
      </c>
      <c r="E3079" s="8">
        <v>4730.84</v>
      </c>
      <c r="F3079" s="8">
        <f>E3079/100*$I$2*Main!$AB$2</f>
        <v>2128.8780000000002</v>
      </c>
      <c r="G3079" s="12">
        <f>F3079*Main!$AB$4</f>
        <v>2128.8780000000002</v>
      </c>
      <c r="H3079" s="202"/>
    </row>
    <row r="3080" spans="1:8">
      <c r="A3080" s="205">
        <v>9194819</v>
      </c>
      <c r="B3080" s="489" t="s">
        <v>4952</v>
      </c>
      <c r="C3080" s="7" t="s">
        <v>2057</v>
      </c>
      <c r="D3080" s="7">
        <v>1</v>
      </c>
      <c r="E3080" s="8">
        <v>4767.3200000000006</v>
      </c>
      <c r="F3080" s="8">
        <f>E3080/100*$I$2*Main!$AB$2</f>
        <v>2145.2940000000003</v>
      </c>
      <c r="G3080" s="12">
        <f>F3080*Main!$AB$4</f>
        <v>2145.2940000000003</v>
      </c>
      <c r="H3080" s="202"/>
    </row>
    <row r="3081" spans="1:8">
      <c r="A3081" s="205">
        <v>9194820</v>
      </c>
      <c r="B3081" s="489" t="s">
        <v>4953</v>
      </c>
      <c r="C3081" s="7" t="s">
        <v>2057</v>
      </c>
      <c r="D3081" s="7">
        <v>1</v>
      </c>
      <c r="E3081" s="8">
        <v>4812.92</v>
      </c>
      <c r="F3081" s="8">
        <f>E3081/100*$I$2*Main!$AB$2</f>
        <v>2165.8139999999999</v>
      </c>
      <c r="G3081" s="12">
        <f>F3081*Main!$AB$4</f>
        <v>2165.8139999999999</v>
      </c>
      <c r="H3081" s="202"/>
    </row>
    <row r="3082" spans="1:8">
      <c r="A3082" s="205">
        <v>9194821</v>
      </c>
      <c r="B3082" s="489" t="s">
        <v>1389</v>
      </c>
      <c r="C3082" s="7"/>
      <c r="D3082" s="7">
        <v>1</v>
      </c>
      <c r="E3082" s="8">
        <v>4876.76</v>
      </c>
      <c r="F3082" s="8">
        <f>E3082/100*$I$2*Main!$AB$2</f>
        <v>2194.5419999999999</v>
      </c>
      <c r="G3082" s="12">
        <f>F3082*Main!$AB$4</f>
        <v>2194.5419999999999</v>
      </c>
      <c r="H3082" s="202"/>
    </row>
    <row r="3083" spans="1:8">
      <c r="A3083" s="205">
        <v>9194822</v>
      </c>
      <c r="B3083" s="489" t="s">
        <v>1390</v>
      </c>
      <c r="C3083" s="7"/>
      <c r="D3083" s="7">
        <v>1</v>
      </c>
      <c r="E3083" s="8">
        <v>4922.33</v>
      </c>
      <c r="F3083" s="8">
        <f>E3083/100*$I$2*Main!$AB$2</f>
        <v>2215.0484999999999</v>
      </c>
      <c r="G3083" s="12">
        <f>F3083*Main!$AB$4</f>
        <v>2215.0484999999999</v>
      </c>
      <c r="H3083" s="202"/>
    </row>
    <row r="3084" spans="1:8">
      <c r="A3084" s="205">
        <v>9194823</v>
      </c>
      <c r="B3084" s="489" t="s">
        <v>1391</v>
      </c>
      <c r="C3084" s="7"/>
      <c r="D3084" s="7">
        <v>1</v>
      </c>
      <c r="E3084" s="8">
        <v>4967.93</v>
      </c>
      <c r="F3084" s="8">
        <f>E3084/100*$I$2*Main!$AB$2</f>
        <v>2235.5685000000003</v>
      </c>
      <c r="G3084" s="12">
        <f>F3084*Main!$AB$4</f>
        <v>2235.5685000000003</v>
      </c>
      <c r="H3084" s="202"/>
    </row>
    <row r="3085" spans="1:8">
      <c r="A3085" s="205">
        <v>9196320</v>
      </c>
      <c r="B3085" s="489" t="s">
        <v>1393</v>
      </c>
      <c r="C3085" s="7"/>
      <c r="D3085" s="7">
        <v>1</v>
      </c>
      <c r="E3085" s="8">
        <v>2143.9500000000003</v>
      </c>
      <c r="F3085" s="8">
        <f>E3085/100*$I$2*Main!$AB$2</f>
        <v>964.77750000000015</v>
      </c>
      <c r="G3085" s="12">
        <f>F3085*Main!$AB$4</f>
        <v>964.77750000000015</v>
      </c>
      <c r="H3085" s="202"/>
    </row>
    <row r="3086" spans="1:8">
      <c r="A3086" s="205">
        <v>9194721</v>
      </c>
      <c r="B3086" s="489" t="s">
        <v>1400</v>
      </c>
      <c r="C3086" s="7"/>
      <c r="D3086" s="7">
        <v>20</v>
      </c>
      <c r="E3086" s="8">
        <v>2769.8900000000003</v>
      </c>
      <c r="F3086" s="8">
        <f>E3086/100*$I$2*Main!$AB$2</f>
        <v>1246.4505000000001</v>
      </c>
      <c r="G3086" s="12">
        <f>F3086*Main!$AB$4</f>
        <v>1246.4505000000001</v>
      </c>
      <c r="H3086" s="202"/>
    </row>
    <row r="3087" spans="1:8">
      <c r="A3087" s="205">
        <v>9194723</v>
      </c>
      <c r="B3087" s="489" t="s">
        <v>1401</v>
      </c>
      <c r="C3087" s="7"/>
      <c r="D3087" s="7">
        <v>20</v>
      </c>
      <c r="E3087" s="8">
        <v>3052.76</v>
      </c>
      <c r="F3087" s="8">
        <f>E3087/100*$I$2*Main!$AB$2</f>
        <v>1373.7420000000002</v>
      </c>
      <c r="G3087" s="12">
        <f>F3087*Main!$AB$4</f>
        <v>1373.7420000000002</v>
      </c>
      <c r="H3087" s="202"/>
    </row>
    <row r="3088" spans="1:8">
      <c r="A3088" s="205">
        <v>9194725</v>
      </c>
      <c r="B3088" s="489" t="s">
        <v>1402</v>
      </c>
      <c r="C3088" s="7"/>
      <c r="D3088" s="7">
        <v>20</v>
      </c>
      <c r="E3088" s="8">
        <v>4654.8</v>
      </c>
      <c r="F3088" s="8">
        <f>E3088/100*$I$2*Main!$AB$2</f>
        <v>2094.66</v>
      </c>
      <c r="G3088" s="12">
        <f>F3088*Main!$AB$4</f>
        <v>2094.66</v>
      </c>
      <c r="H3088" s="202"/>
    </row>
    <row r="3089" spans="1:8">
      <c r="A3089" s="205">
        <v>9194774</v>
      </c>
      <c r="B3089" s="489" t="s">
        <v>4211</v>
      </c>
      <c r="C3089" s="7"/>
      <c r="D3089" s="7">
        <v>20</v>
      </c>
      <c r="E3089" s="8">
        <v>4249.0079999999998</v>
      </c>
      <c r="F3089" s="8">
        <f>E3089/100*$I$2*Main!$AB$2</f>
        <v>1912.0536</v>
      </c>
      <c r="G3089" s="12">
        <f>F3089*Main!$AB$4</f>
        <v>1912.0536</v>
      </c>
      <c r="H3089" s="202"/>
    </row>
    <row r="3090" spans="1:8">
      <c r="A3090" s="205">
        <v>9194764</v>
      </c>
      <c r="B3090" s="489" t="s">
        <v>1403</v>
      </c>
      <c r="C3090" s="7"/>
      <c r="D3090" s="7">
        <v>1</v>
      </c>
      <c r="E3090" s="8">
        <v>6010.2</v>
      </c>
      <c r="F3090" s="8">
        <f>E3090/100*$I$2*Main!$AB$2</f>
        <v>2704.5899999999997</v>
      </c>
      <c r="G3090" s="12">
        <f>F3090*Main!$AB$4</f>
        <v>2704.5899999999997</v>
      </c>
      <c r="H3090" s="202"/>
    </row>
    <row r="3091" spans="1:8">
      <c r="A3091" s="205">
        <v>9104107</v>
      </c>
      <c r="B3091" s="489" t="s">
        <v>1404</v>
      </c>
      <c r="C3091" s="7"/>
      <c r="D3091" s="7">
        <v>1</v>
      </c>
      <c r="E3091" s="8">
        <v>893.33</v>
      </c>
      <c r="F3091" s="8">
        <f>E3091/100*$I$2*Main!$AB$2</f>
        <v>401.99850000000004</v>
      </c>
      <c r="G3091" s="12">
        <f>F3091*Main!$AB$4</f>
        <v>401.99850000000004</v>
      </c>
      <c r="H3091" s="202"/>
    </row>
    <row r="3092" spans="1:8">
      <c r="A3092" s="205">
        <v>9204257</v>
      </c>
      <c r="B3092" s="489" t="s">
        <v>1405</v>
      </c>
      <c r="C3092" s="7"/>
      <c r="D3092" s="7">
        <v>1</v>
      </c>
      <c r="E3092" s="8">
        <v>1875.96</v>
      </c>
      <c r="F3092" s="8">
        <f>E3092/100*$I$2*Main!$AB$2</f>
        <v>844.1819999999999</v>
      </c>
      <c r="G3092" s="12">
        <f>F3092*Main!$AB$4</f>
        <v>844.1819999999999</v>
      </c>
      <c r="H3092" s="202"/>
    </row>
    <row r="3093" spans="1:8">
      <c r="A3093" s="205">
        <v>9235838</v>
      </c>
      <c r="B3093" s="489" t="s">
        <v>1406</v>
      </c>
      <c r="C3093" s="7"/>
      <c r="D3093" s="7">
        <v>1</v>
      </c>
      <c r="E3093" s="8">
        <v>858.96</v>
      </c>
      <c r="F3093" s="8">
        <f>E3093/100*$I$2*Main!$AB$2</f>
        <v>386.53200000000004</v>
      </c>
      <c r="G3093" s="12">
        <f>F3093*Main!$AB$4</f>
        <v>386.53200000000004</v>
      </c>
      <c r="H3093" s="202"/>
    </row>
    <row r="3094" spans="1:8">
      <c r="A3094" s="205">
        <v>9194614</v>
      </c>
      <c r="B3094" s="489" t="s">
        <v>1407</v>
      </c>
      <c r="C3094" s="7"/>
      <c r="D3094" s="7">
        <v>1</v>
      </c>
      <c r="E3094" s="8">
        <v>1973.24</v>
      </c>
      <c r="F3094" s="8">
        <f>E3094/100*$I$2*Main!$AB$2</f>
        <v>887.95799999999997</v>
      </c>
      <c r="G3094" s="12">
        <f>F3094*Main!$AB$4</f>
        <v>887.95799999999997</v>
      </c>
      <c r="H3094" s="202"/>
    </row>
    <row r="3095" spans="1:8">
      <c r="A3095" s="205">
        <v>9196123</v>
      </c>
      <c r="B3095" s="489" t="s">
        <v>4954</v>
      </c>
      <c r="C3095" s="7" t="s">
        <v>2057</v>
      </c>
      <c r="D3095" s="7">
        <v>1</v>
      </c>
      <c r="E3095" s="8">
        <v>933.31999999999994</v>
      </c>
      <c r="F3095" s="8">
        <f>E3095/100*$I$2*Main!$AB$2</f>
        <v>419.99399999999997</v>
      </c>
      <c r="G3095" s="12">
        <f>F3095*Main!$AB$4</f>
        <v>419.99399999999997</v>
      </c>
      <c r="H3095" s="202"/>
    </row>
    <row r="3096" spans="1:8">
      <c r="A3096" s="205">
        <v>9196124</v>
      </c>
      <c r="B3096" s="489" t="s">
        <v>1408</v>
      </c>
      <c r="C3096" s="7"/>
      <c r="D3096" s="7">
        <v>1</v>
      </c>
      <c r="E3096" s="8">
        <v>966.12</v>
      </c>
      <c r="F3096" s="8">
        <f>E3096/100*$I$2*Main!$AB$2</f>
        <v>434.75400000000002</v>
      </c>
      <c r="G3096" s="12">
        <f>F3096*Main!$AB$4</f>
        <v>434.75400000000002</v>
      </c>
      <c r="H3096" s="202"/>
    </row>
    <row r="3097" spans="1:8">
      <c r="A3097" s="205">
        <v>9196125</v>
      </c>
      <c r="B3097" s="489" t="s">
        <v>1409</v>
      </c>
      <c r="C3097" s="7"/>
      <c r="D3097" s="7">
        <v>1</v>
      </c>
      <c r="E3097" s="8">
        <v>989.6</v>
      </c>
      <c r="F3097" s="8">
        <f>E3097/100*$I$2*Main!$AB$2</f>
        <v>445.32000000000005</v>
      </c>
      <c r="G3097" s="12">
        <f>F3097*Main!$AB$4</f>
        <v>445.32000000000005</v>
      </c>
      <c r="H3097" s="202"/>
    </row>
    <row r="3098" spans="1:8">
      <c r="A3098" s="205">
        <v>9196126</v>
      </c>
      <c r="B3098" s="489" t="s">
        <v>1410</v>
      </c>
      <c r="C3098" s="7"/>
      <c r="D3098" s="7">
        <v>1</v>
      </c>
      <c r="E3098" s="8">
        <v>1013.04</v>
      </c>
      <c r="F3098" s="8">
        <f>E3098/100*$I$2*Main!$AB$2</f>
        <v>455.86799999999999</v>
      </c>
      <c r="G3098" s="12">
        <f>F3098*Main!$AB$4</f>
        <v>455.86799999999999</v>
      </c>
      <c r="H3098" s="202"/>
    </row>
    <row r="3099" spans="1:8">
      <c r="A3099" s="205">
        <v>9206215</v>
      </c>
      <c r="B3099" s="489" t="s">
        <v>4955</v>
      </c>
      <c r="C3099" s="7" t="s">
        <v>2057</v>
      </c>
      <c r="D3099" s="7">
        <v>1</v>
      </c>
      <c r="E3099" s="8">
        <v>1995.72</v>
      </c>
      <c r="F3099" s="8">
        <f>E3099/100*$I$2*Main!$AB$2</f>
        <v>898.07400000000007</v>
      </c>
      <c r="G3099" s="12">
        <f>F3099*Main!$AB$4</f>
        <v>898.07400000000007</v>
      </c>
      <c r="H3099" s="202"/>
    </row>
    <row r="3100" spans="1:8">
      <c r="A3100" s="205">
        <v>9206216</v>
      </c>
      <c r="B3100" s="489" t="s">
        <v>4956</v>
      </c>
      <c r="C3100" s="7" t="s">
        <v>2057</v>
      </c>
      <c r="D3100" s="7">
        <v>1</v>
      </c>
      <c r="E3100" s="8">
        <v>2016.6299999999999</v>
      </c>
      <c r="F3100" s="8">
        <f>E3100/100*$I$2*Main!$AB$2</f>
        <v>907.48349999999994</v>
      </c>
      <c r="G3100" s="12">
        <f>F3100*Main!$AB$4</f>
        <v>907.48349999999994</v>
      </c>
      <c r="H3100" s="202"/>
    </row>
    <row r="3101" spans="1:8">
      <c r="A3101" s="205">
        <v>9206219</v>
      </c>
      <c r="B3101" s="489" t="s">
        <v>1411</v>
      </c>
      <c r="C3101" s="7"/>
      <c r="D3101" s="7">
        <v>1</v>
      </c>
      <c r="E3101" s="8">
        <v>2031.56</v>
      </c>
      <c r="F3101" s="8">
        <f>E3101/100*$I$2*Main!$AB$2</f>
        <v>914.202</v>
      </c>
      <c r="G3101" s="12">
        <f>F3101*Main!$AB$4</f>
        <v>914.202</v>
      </c>
      <c r="H3101" s="202"/>
    </row>
    <row r="3102" spans="1:8">
      <c r="A3102" s="205">
        <v>9206221</v>
      </c>
      <c r="B3102" s="489" t="s">
        <v>4957</v>
      </c>
      <c r="C3102" s="7" t="s">
        <v>2057</v>
      </c>
      <c r="D3102" s="7">
        <v>1</v>
      </c>
      <c r="E3102" s="8">
        <v>2046.46</v>
      </c>
      <c r="F3102" s="8">
        <f>E3102/100*$I$2*Main!$AB$2</f>
        <v>920.90700000000004</v>
      </c>
      <c r="G3102" s="12">
        <f>F3102*Main!$AB$4</f>
        <v>920.90700000000004</v>
      </c>
      <c r="H3102" s="202"/>
    </row>
    <row r="3103" spans="1:8">
      <c r="A3103" s="205">
        <v>9206325</v>
      </c>
      <c r="B3103" s="489" t="s">
        <v>1412</v>
      </c>
      <c r="C3103" s="7"/>
      <c r="D3103" s="7">
        <v>1</v>
      </c>
      <c r="E3103" s="8">
        <v>5263.8</v>
      </c>
      <c r="F3103" s="8">
        <f>E3103/100*$I$2*Main!$AB$2</f>
        <v>2368.71</v>
      </c>
      <c r="G3103" s="12">
        <f>F3103*Main!$AB$4</f>
        <v>2368.71</v>
      </c>
      <c r="H3103" s="202"/>
    </row>
    <row r="3104" spans="1:8">
      <c r="A3104" s="205">
        <v>9206328</v>
      </c>
      <c r="B3104" s="489" t="s">
        <v>1413</v>
      </c>
      <c r="C3104" s="7"/>
      <c r="D3104" s="7">
        <v>1</v>
      </c>
      <c r="E3104" s="8">
        <v>5763.75</v>
      </c>
      <c r="F3104" s="8">
        <f>E3104/100*$I$2*Main!$AB$2</f>
        <v>2593.6875</v>
      </c>
      <c r="G3104" s="12">
        <f>F3104*Main!$AB$4</f>
        <v>2593.6875</v>
      </c>
      <c r="H3104" s="202"/>
    </row>
    <row r="3105" spans="1:8">
      <c r="A3105" s="205">
        <v>9079143</v>
      </c>
      <c r="B3105" s="489" t="s">
        <v>4958</v>
      </c>
      <c r="C3105" s="7" t="s">
        <v>2057</v>
      </c>
      <c r="D3105" s="7">
        <v>1</v>
      </c>
      <c r="E3105" s="8">
        <v>8808</v>
      </c>
      <c r="F3105" s="8">
        <f>E3105/100*$I$2*Main!$AB$2</f>
        <v>3963.6</v>
      </c>
      <c r="G3105" s="12">
        <f>F3105*Main!$AB$4</f>
        <v>3963.6</v>
      </c>
      <c r="H3105" s="202"/>
    </row>
    <row r="3106" spans="1:8">
      <c r="A3106" s="205">
        <v>9079145</v>
      </c>
      <c r="B3106" s="489" t="s">
        <v>4959</v>
      </c>
      <c r="C3106" s="7" t="s">
        <v>2057</v>
      </c>
      <c r="D3106" s="7">
        <v>1</v>
      </c>
      <c r="E3106" s="8">
        <v>8996.6</v>
      </c>
      <c r="F3106" s="8">
        <f>E3106/100*$I$2*Main!$AB$2</f>
        <v>4048.4700000000003</v>
      </c>
      <c r="G3106" s="12">
        <f>F3106*Main!$AB$4</f>
        <v>4048.4700000000003</v>
      </c>
      <c r="H3106" s="202"/>
    </row>
    <row r="3107" spans="1:8">
      <c r="A3107" s="205">
        <v>9079147</v>
      </c>
      <c r="B3107" s="489" t="s">
        <v>4960</v>
      </c>
      <c r="C3107" s="7" t="s">
        <v>2057</v>
      </c>
      <c r="D3107" s="7">
        <v>1</v>
      </c>
      <c r="E3107" s="8">
        <v>9090.92</v>
      </c>
      <c r="F3107" s="8">
        <f>E3107/100*$I$2*Main!$AB$2</f>
        <v>4090.9139999999998</v>
      </c>
      <c r="G3107" s="12">
        <f>F3107*Main!$AB$4</f>
        <v>4090.9139999999998</v>
      </c>
      <c r="H3107" s="202"/>
    </row>
    <row r="3108" spans="1:8">
      <c r="A3108" s="205">
        <v>9079148</v>
      </c>
      <c r="B3108" s="489" t="s">
        <v>4961</v>
      </c>
      <c r="C3108" s="7" t="s">
        <v>2057</v>
      </c>
      <c r="D3108" s="7">
        <v>1</v>
      </c>
      <c r="E3108" s="8">
        <v>9185.2100000000009</v>
      </c>
      <c r="F3108" s="8">
        <f>E3108/100*$I$2*Main!$AB$2</f>
        <v>4133.3445000000002</v>
      </c>
      <c r="G3108" s="12">
        <f>F3108*Main!$AB$4</f>
        <v>4133.3445000000002</v>
      </c>
      <c r="H3108" s="202"/>
    </row>
    <row r="3109" spans="1:8">
      <c r="A3109" s="205">
        <v>9079310</v>
      </c>
      <c r="B3109" s="489" t="s">
        <v>1414</v>
      </c>
      <c r="C3109" s="7"/>
      <c r="D3109" s="7">
        <v>1</v>
      </c>
      <c r="E3109" s="8">
        <v>9373.7999999999993</v>
      </c>
      <c r="F3109" s="8">
        <f>E3109/100*$I$2*Main!$AB$2</f>
        <v>4218.21</v>
      </c>
      <c r="G3109" s="12">
        <f>F3109*Main!$AB$4</f>
        <v>4218.21</v>
      </c>
      <c r="H3109" s="202"/>
    </row>
    <row r="3110" spans="1:8">
      <c r="A3110" s="205">
        <v>9079311</v>
      </c>
      <c r="B3110" s="489" t="s">
        <v>4962</v>
      </c>
      <c r="C3110" s="7" t="s">
        <v>2057</v>
      </c>
      <c r="D3110" s="7">
        <v>1</v>
      </c>
      <c r="E3110" s="8">
        <v>10787.24</v>
      </c>
      <c r="F3110" s="8">
        <f>E3110/100*$I$2*Main!$AB$2</f>
        <v>4854.2579999999998</v>
      </c>
      <c r="G3110" s="12">
        <f>F3110*Main!$AB$4</f>
        <v>4854.2579999999998</v>
      </c>
      <c r="H3110" s="202"/>
    </row>
    <row r="3111" spans="1:8">
      <c r="A3111" s="205">
        <v>9079312</v>
      </c>
      <c r="B3111" s="489" t="s">
        <v>4963</v>
      </c>
      <c r="C3111" s="7" t="s">
        <v>2057</v>
      </c>
      <c r="D3111" s="7">
        <v>1</v>
      </c>
      <c r="E3111" s="8">
        <v>10975.83</v>
      </c>
      <c r="F3111" s="8">
        <f>E3111/100*$I$2*Main!$AB$2</f>
        <v>4939.1235000000006</v>
      </c>
      <c r="G3111" s="12">
        <f>F3111*Main!$AB$4</f>
        <v>4939.1235000000006</v>
      </c>
      <c r="H3111" s="202"/>
    </row>
    <row r="3112" spans="1:8">
      <c r="A3112" s="205">
        <v>9079314</v>
      </c>
      <c r="B3112" s="489" t="s">
        <v>4964</v>
      </c>
      <c r="C3112" s="7" t="s">
        <v>2057</v>
      </c>
      <c r="D3112" s="7">
        <v>1</v>
      </c>
      <c r="E3112" s="8">
        <v>11541.6</v>
      </c>
      <c r="F3112" s="8">
        <f>E3112/100*$I$2*Main!$AB$2</f>
        <v>5193.72</v>
      </c>
      <c r="G3112" s="12">
        <f>F3112*Main!$AB$4</f>
        <v>5193.72</v>
      </c>
      <c r="H3112" s="202"/>
    </row>
    <row r="3113" spans="1:8">
      <c r="A3113" s="205">
        <v>9079362</v>
      </c>
      <c r="B3113" s="489" t="s">
        <v>4965</v>
      </c>
      <c r="C3113" s="7" t="s">
        <v>2057</v>
      </c>
      <c r="D3113" s="7">
        <v>1</v>
      </c>
      <c r="E3113" s="8">
        <v>9406.130000000001</v>
      </c>
      <c r="F3113" s="8">
        <f>E3113/100*$I$2*Main!$AB$2</f>
        <v>4232.7585000000008</v>
      </c>
      <c r="G3113" s="12">
        <f>F3113*Main!$AB$4</f>
        <v>4232.7585000000008</v>
      </c>
      <c r="H3113" s="202"/>
    </row>
    <row r="3114" spans="1:8">
      <c r="A3114" s="205">
        <v>9079366</v>
      </c>
      <c r="B3114" s="489" t="s">
        <v>4966</v>
      </c>
      <c r="C3114" s="7" t="s">
        <v>2057</v>
      </c>
      <c r="D3114" s="7">
        <v>1</v>
      </c>
      <c r="E3114" s="8">
        <v>9794.09</v>
      </c>
      <c r="F3114" s="8">
        <f>E3114/100*$I$2*Main!$AB$2</f>
        <v>4407.3405000000002</v>
      </c>
      <c r="G3114" s="12">
        <f>F3114*Main!$AB$4</f>
        <v>4407.3405000000002</v>
      </c>
      <c r="H3114" s="202"/>
    </row>
    <row r="3115" spans="1:8">
      <c r="A3115" s="205">
        <v>9079372</v>
      </c>
      <c r="B3115" s="489" t="s">
        <v>4967</v>
      </c>
      <c r="C3115" s="7" t="s">
        <v>2057</v>
      </c>
      <c r="D3115" s="7">
        <v>1</v>
      </c>
      <c r="E3115" s="8">
        <v>9988.08</v>
      </c>
      <c r="F3115" s="8">
        <f>E3115/100*$I$2*Main!$AB$2</f>
        <v>4494.6359999999995</v>
      </c>
      <c r="G3115" s="12">
        <f>F3115*Main!$AB$4</f>
        <v>4494.6359999999995</v>
      </c>
      <c r="H3115" s="202"/>
    </row>
    <row r="3116" spans="1:8">
      <c r="A3116" s="205">
        <v>9079374</v>
      </c>
      <c r="B3116" s="489" t="s">
        <v>4968</v>
      </c>
      <c r="C3116" s="7" t="s">
        <v>2057</v>
      </c>
      <c r="D3116" s="7">
        <v>1</v>
      </c>
      <c r="E3116" s="8">
        <v>10182.050000000001</v>
      </c>
      <c r="F3116" s="8">
        <f>E3116/100*$I$2*Main!$AB$2</f>
        <v>4581.9225000000006</v>
      </c>
      <c r="G3116" s="12">
        <f>F3116*Main!$AB$4</f>
        <v>4581.9225000000006</v>
      </c>
      <c r="H3116" s="202"/>
    </row>
    <row r="3117" spans="1:8">
      <c r="A3117" s="205">
        <v>9079378</v>
      </c>
      <c r="B3117" s="489" t="s">
        <v>1415</v>
      </c>
      <c r="C3117" s="7"/>
      <c r="D3117" s="7">
        <v>1</v>
      </c>
      <c r="E3117" s="8">
        <v>10570.01</v>
      </c>
      <c r="F3117" s="8">
        <f>E3117/100*$I$2*Main!$AB$2</f>
        <v>4756.5045</v>
      </c>
      <c r="G3117" s="12">
        <f>F3117*Main!$AB$4</f>
        <v>4756.5045</v>
      </c>
      <c r="H3117" s="202"/>
    </row>
    <row r="3118" spans="1:8">
      <c r="A3118" s="205">
        <v>9079385</v>
      </c>
      <c r="B3118" s="489" t="s">
        <v>4969</v>
      </c>
      <c r="C3118" s="7" t="s">
        <v>2057</v>
      </c>
      <c r="D3118" s="7">
        <v>1</v>
      </c>
      <c r="E3118" s="8">
        <v>11553.22</v>
      </c>
      <c r="F3118" s="8">
        <f>E3118/100*$I$2*Main!$AB$2</f>
        <v>5198.9489999999996</v>
      </c>
      <c r="G3118" s="12">
        <f>F3118*Main!$AB$4</f>
        <v>5198.9489999999996</v>
      </c>
      <c r="H3118" s="202"/>
    </row>
    <row r="3119" spans="1:8">
      <c r="A3119" s="205">
        <v>9079387</v>
      </c>
      <c r="B3119" s="489" t="s">
        <v>4970</v>
      </c>
      <c r="C3119" s="7" t="s">
        <v>2057</v>
      </c>
      <c r="D3119" s="7">
        <v>1</v>
      </c>
      <c r="E3119" s="8">
        <v>11941.18</v>
      </c>
      <c r="F3119" s="8">
        <f>E3119/100*$I$2*Main!$AB$2</f>
        <v>5373.5309999999999</v>
      </c>
      <c r="G3119" s="12">
        <f>F3119*Main!$AB$4</f>
        <v>5373.5309999999999</v>
      </c>
      <c r="H3119" s="202"/>
    </row>
    <row r="3120" spans="1:8">
      <c r="A3120" s="205">
        <v>9079389</v>
      </c>
      <c r="B3120" s="489" t="s">
        <v>4971</v>
      </c>
      <c r="C3120" s="7" t="s">
        <v>2057</v>
      </c>
      <c r="D3120" s="7">
        <v>1</v>
      </c>
      <c r="E3120" s="8">
        <v>13105.08</v>
      </c>
      <c r="F3120" s="8">
        <f>E3120/100*$I$2*Main!$AB$2</f>
        <v>5897.2860000000001</v>
      </c>
      <c r="G3120" s="12">
        <f>F3120*Main!$AB$4</f>
        <v>5897.2860000000001</v>
      </c>
      <c r="H3120" s="202"/>
    </row>
    <row r="3121" spans="1:8">
      <c r="A3121" s="205">
        <v>9025872</v>
      </c>
      <c r="B3121" s="489" t="s">
        <v>1416</v>
      </c>
      <c r="C3121" s="7"/>
      <c r="D3121" s="7">
        <v>1</v>
      </c>
      <c r="E3121" s="8">
        <v>47950.559999999998</v>
      </c>
      <c r="F3121" s="8">
        <f>E3121/100*$I$2*Main!$AB$2</f>
        <v>21577.751999999997</v>
      </c>
      <c r="G3121" s="12">
        <f>F3121*Main!$AB$4</f>
        <v>21577.751999999997</v>
      </c>
      <c r="H3121" s="202"/>
    </row>
    <row r="3122" spans="1:8">
      <c r="A3122" s="205">
        <v>9025873</v>
      </c>
      <c r="B3122" s="489" t="s">
        <v>1417</v>
      </c>
      <c r="C3122" s="7"/>
      <c r="D3122" s="7">
        <v>1</v>
      </c>
      <c r="E3122" s="8">
        <v>56352.22</v>
      </c>
      <c r="F3122" s="8">
        <f>E3122/100*$I$2*Main!$AB$2</f>
        <v>25358.499</v>
      </c>
      <c r="G3122" s="12">
        <f>F3122*Main!$AB$4</f>
        <v>25358.499</v>
      </c>
      <c r="H3122" s="202"/>
    </row>
    <row r="3123" spans="1:8">
      <c r="A3123" s="205">
        <v>46814</v>
      </c>
      <c r="B3123" s="489" t="s">
        <v>1418</v>
      </c>
      <c r="C3123" s="7"/>
      <c r="D3123" s="7">
        <v>1</v>
      </c>
      <c r="E3123" s="8">
        <v>15373.97</v>
      </c>
      <c r="F3123" s="8">
        <f>E3123/100*$I$2*Main!$AB$2</f>
        <v>6918.2865000000002</v>
      </c>
      <c r="G3123" s="12">
        <f>F3123*Main!$AB$4</f>
        <v>6918.2865000000002</v>
      </c>
      <c r="H3123" s="202"/>
    </row>
    <row r="3124" spans="1:8">
      <c r="A3124" s="205">
        <v>46816</v>
      </c>
      <c r="B3124" s="489" t="s">
        <v>1419</v>
      </c>
      <c r="C3124" s="7"/>
      <c r="D3124" s="7">
        <v>1</v>
      </c>
      <c r="E3124" s="8">
        <v>15611.14</v>
      </c>
      <c r="F3124" s="8">
        <f>E3124/100*$I$2*Main!$AB$2</f>
        <v>7025.0129999999999</v>
      </c>
      <c r="G3124" s="12">
        <f>F3124*Main!$AB$4</f>
        <v>7025.0129999999999</v>
      </c>
      <c r="H3124" s="202"/>
    </row>
    <row r="3125" spans="1:8">
      <c r="A3125" s="205">
        <v>9194432</v>
      </c>
      <c r="B3125" s="489" t="s">
        <v>1420</v>
      </c>
      <c r="C3125" s="7"/>
      <c r="D3125" s="7">
        <v>18</v>
      </c>
      <c r="E3125" s="8">
        <v>1904.09</v>
      </c>
      <c r="F3125" s="8">
        <f>E3125/100*$I$2*Main!$AB$2</f>
        <v>856.84050000000002</v>
      </c>
      <c r="G3125" s="12">
        <f>F3125*Main!$AB$4</f>
        <v>856.84050000000002</v>
      </c>
      <c r="H3125" s="202"/>
    </row>
    <row r="3126" spans="1:8">
      <c r="A3126" s="205">
        <v>9194433</v>
      </c>
      <c r="B3126" s="489" t="s">
        <v>1421</v>
      </c>
      <c r="C3126" s="7"/>
      <c r="D3126" s="7">
        <v>18</v>
      </c>
      <c r="E3126" s="8">
        <v>1904.09</v>
      </c>
      <c r="F3126" s="8">
        <f>E3126/100*$I$2*Main!$AB$2</f>
        <v>856.84050000000002</v>
      </c>
      <c r="G3126" s="12">
        <f>F3126*Main!$AB$4</f>
        <v>856.84050000000002</v>
      </c>
      <c r="H3126" s="202"/>
    </row>
    <row r="3127" spans="1:8">
      <c r="A3127" s="205">
        <v>9194404</v>
      </c>
      <c r="B3127" s="489" t="s">
        <v>1422</v>
      </c>
      <c r="C3127" s="7"/>
      <c r="D3127" s="7">
        <v>18</v>
      </c>
      <c r="E3127" s="8">
        <v>701.84</v>
      </c>
      <c r="F3127" s="8">
        <f>E3127/100*$I$2*Main!$AB$2</f>
        <v>315.82800000000003</v>
      </c>
      <c r="G3127" s="12">
        <f>F3127*Main!$AB$4</f>
        <v>315.82800000000003</v>
      </c>
      <c r="H3127" s="202"/>
    </row>
    <row r="3128" spans="1:8">
      <c r="A3128" s="205">
        <v>9194405</v>
      </c>
      <c r="B3128" s="489" t="s">
        <v>1423</v>
      </c>
      <c r="C3128" s="7"/>
      <c r="D3128" s="7">
        <v>18</v>
      </c>
      <c r="E3128" s="8">
        <v>701.84</v>
      </c>
      <c r="F3128" s="8">
        <f>E3128/100*$I$2*Main!$AB$2</f>
        <v>315.82800000000003</v>
      </c>
      <c r="G3128" s="12">
        <f>F3128*Main!$AB$4</f>
        <v>315.82800000000003</v>
      </c>
      <c r="H3128" s="202"/>
    </row>
    <row r="3129" spans="1:8">
      <c r="A3129" s="205">
        <v>9194406</v>
      </c>
      <c r="B3129" s="489" t="s">
        <v>1424</v>
      </c>
      <c r="C3129" s="7"/>
      <c r="D3129" s="7">
        <v>18</v>
      </c>
      <c r="E3129" s="8">
        <v>729.81999999999994</v>
      </c>
      <c r="F3129" s="8">
        <f>E3129/100*$I$2*Main!$AB$2</f>
        <v>328.41899999999998</v>
      </c>
      <c r="G3129" s="12">
        <f>F3129*Main!$AB$4</f>
        <v>328.41899999999998</v>
      </c>
      <c r="H3129" s="202"/>
    </row>
    <row r="3130" spans="1:8">
      <c r="A3130" s="205">
        <v>9194407</v>
      </c>
      <c r="B3130" s="489" t="s">
        <v>1425</v>
      </c>
      <c r="C3130" s="7"/>
      <c r="D3130" s="7">
        <v>18</v>
      </c>
      <c r="E3130" s="8">
        <v>729.81999999999994</v>
      </c>
      <c r="F3130" s="8">
        <f>E3130/100*$I$2*Main!$AB$2</f>
        <v>328.41899999999998</v>
      </c>
      <c r="G3130" s="12">
        <f>F3130*Main!$AB$4</f>
        <v>328.41899999999998</v>
      </c>
      <c r="H3130" s="202"/>
    </row>
    <row r="3131" spans="1:8">
      <c r="A3131" s="205">
        <v>9194408</v>
      </c>
      <c r="B3131" s="489" t="s">
        <v>1426</v>
      </c>
      <c r="C3131" s="7"/>
      <c r="D3131" s="7">
        <v>18</v>
      </c>
      <c r="E3131" s="8">
        <v>763.73</v>
      </c>
      <c r="F3131" s="8">
        <f>E3131/100*$I$2*Main!$AB$2</f>
        <v>343.67849999999999</v>
      </c>
      <c r="G3131" s="12">
        <f>F3131*Main!$AB$4</f>
        <v>343.67849999999999</v>
      </c>
      <c r="H3131" s="202"/>
    </row>
    <row r="3132" spans="1:8">
      <c r="A3132" s="205">
        <v>9194409</v>
      </c>
      <c r="B3132" s="489" t="s">
        <v>1427</v>
      </c>
      <c r="C3132" s="7"/>
      <c r="D3132" s="7">
        <v>18</v>
      </c>
      <c r="E3132" s="8">
        <v>763.73</v>
      </c>
      <c r="F3132" s="8">
        <f>E3132/100*$I$2*Main!$AB$2</f>
        <v>343.67849999999999</v>
      </c>
      <c r="G3132" s="12">
        <f>F3132*Main!$AB$4</f>
        <v>343.67849999999999</v>
      </c>
      <c r="H3132" s="202"/>
    </row>
    <row r="3133" spans="1:8">
      <c r="A3133" s="205">
        <v>9194410</v>
      </c>
      <c r="B3133" s="489" t="s">
        <v>1428</v>
      </c>
      <c r="C3133" s="7"/>
      <c r="D3133" s="7">
        <v>18</v>
      </c>
      <c r="E3133" s="8">
        <v>816.08</v>
      </c>
      <c r="F3133" s="8">
        <f>E3133/100*$I$2*Main!$AB$2</f>
        <v>367.23599999999999</v>
      </c>
      <c r="G3133" s="12">
        <f>F3133*Main!$AB$4</f>
        <v>367.23599999999999</v>
      </c>
      <c r="H3133" s="202"/>
    </row>
    <row r="3134" spans="1:8">
      <c r="A3134" s="205">
        <v>9194411</v>
      </c>
      <c r="B3134" s="489" t="s">
        <v>1429</v>
      </c>
      <c r="C3134" s="7"/>
      <c r="D3134" s="7">
        <v>18</v>
      </c>
      <c r="E3134" s="8">
        <v>816.08</v>
      </c>
      <c r="F3134" s="8">
        <f>E3134/100*$I$2*Main!$AB$2</f>
        <v>367.23599999999999</v>
      </c>
      <c r="G3134" s="12">
        <f>F3134*Main!$AB$4</f>
        <v>367.23599999999999</v>
      </c>
      <c r="H3134" s="202"/>
    </row>
    <row r="3135" spans="1:8">
      <c r="A3135" s="205">
        <v>9194412</v>
      </c>
      <c r="B3135" s="489" t="s">
        <v>1430</v>
      </c>
      <c r="C3135" s="7"/>
      <c r="D3135" s="7">
        <v>18</v>
      </c>
      <c r="E3135" s="8">
        <v>851.24</v>
      </c>
      <c r="F3135" s="8">
        <f>E3135/100*$I$2*Main!$AB$2</f>
        <v>383.05799999999999</v>
      </c>
      <c r="G3135" s="12">
        <f>F3135*Main!$AB$4</f>
        <v>383.05799999999999</v>
      </c>
      <c r="H3135" s="202"/>
    </row>
    <row r="3136" spans="1:8">
      <c r="A3136" s="205">
        <v>9194413</v>
      </c>
      <c r="B3136" s="489" t="s">
        <v>1431</v>
      </c>
      <c r="C3136" s="7"/>
      <c r="D3136" s="7">
        <v>18</v>
      </c>
      <c r="E3136" s="8">
        <v>851.24</v>
      </c>
      <c r="F3136" s="8">
        <f>E3136/100*$I$2*Main!$AB$2</f>
        <v>383.05799999999999</v>
      </c>
      <c r="G3136" s="12">
        <f>F3136*Main!$AB$4</f>
        <v>383.05799999999999</v>
      </c>
      <c r="H3136" s="202"/>
    </row>
    <row r="3137" spans="1:8">
      <c r="A3137" s="205">
        <v>9194414</v>
      </c>
      <c r="B3137" s="489" t="s">
        <v>1432</v>
      </c>
      <c r="C3137" s="7"/>
      <c r="D3137" s="7">
        <v>18</v>
      </c>
      <c r="E3137" s="8">
        <v>886.88</v>
      </c>
      <c r="F3137" s="8">
        <f>E3137/100*$I$2*Main!$AB$2</f>
        <v>399.096</v>
      </c>
      <c r="G3137" s="12">
        <f>F3137*Main!$AB$4</f>
        <v>399.096</v>
      </c>
      <c r="H3137" s="202"/>
    </row>
    <row r="3138" spans="1:8">
      <c r="A3138" s="205">
        <v>9194415</v>
      </c>
      <c r="B3138" s="489" t="s">
        <v>1433</v>
      </c>
      <c r="C3138" s="7"/>
      <c r="D3138" s="7">
        <v>18</v>
      </c>
      <c r="E3138" s="8">
        <v>886.88</v>
      </c>
      <c r="F3138" s="8">
        <f>E3138/100*$I$2*Main!$AB$2</f>
        <v>399.096</v>
      </c>
      <c r="G3138" s="12">
        <f>F3138*Main!$AB$4</f>
        <v>399.096</v>
      </c>
      <c r="H3138" s="202"/>
    </row>
    <row r="3139" spans="1:8">
      <c r="A3139" s="205">
        <v>9194623</v>
      </c>
      <c r="B3139" s="489" t="s">
        <v>1436</v>
      </c>
      <c r="C3139" s="7"/>
      <c r="D3139" s="7">
        <v>40</v>
      </c>
      <c r="E3139" s="8">
        <v>340.03999999999996</v>
      </c>
      <c r="F3139" s="8">
        <f>E3139/100*$I$2*Main!$AB$2</f>
        <v>153.01799999999997</v>
      </c>
      <c r="G3139" s="12">
        <f>F3139*Main!$AB$4</f>
        <v>153.01799999999997</v>
      </c>
      <c r="H3139" s="202"/>
    </row>
    <row r="3140" spans="1:8">
      <c r="A3140" s="205">
        <v>9194624</v>
      </c>
      <c r="B3140" s="489" t="s">
        <v>1437</v>
      </c>
      <c r="C3140" s="7"/>
      <c r="D3140" s="7">
        <v>40</v>
      </c>
      <c r="E3140" s="8">
        <v>340.03999999999996</v>
      </c>
      <c r="F3140" s="8">
        <f>E3140/100*$I$2*Main!$AB$2</f>
        <v>153.01799999999997</v>
      </c>
      <c r="G3140" s="12">
        <f>F3140*Main!$AB$4</f>
        <v>153.01799999999997</v>
      </c>
      <c r="H3140" s="202"/>
    </row>
    <row r="3141" spans="1:8">
      <c r="A3141" s="205">
        <v>9194627</v>
      </c>
      <c r="B3141" s="489" t="s">
        <v>1438</v>
      </c>
      <c r="C3141" s="7"/>
      <c r="D3141" s="7">
        <v>40</v>
      </c>
      <c r="E3141" s="8">
        <v>222.79999999999998</v>
      </c>
      <c r="F3141" s="8">
        <f>E3141/100*$I$2*Main!$AB$2</f>
        <v>100.25999999999999</v>
      </c>
      <c r="G3141" s="12">
        <f>F3141*Main!$AB$4</f>
        <v>100.25999999999999</v>
      </c>
      <c r="H3141" s="202"/>
    </row>
    <row r="3142" spans="1:8">
      <c r="A3142" s="205">
        <v>9194628</v>
      </c>
      <c r="B3142" s="489" t="s">
        <v>1439</v>
      </c>
      <c r="C3142" s="7"/>
      <c r="D3142" s="7">
        <v>40</v>
      </c>
      <c r="E3142" s="8">
        <v>222.79999999999998</v>
      </c>
      <c r="F3142" s="8">
        <f>E3142/100*$I$2*Main!$AB$2</f>
        <v>100.25999999999999</v>
      </c>
      <c r="G3142" s="12">
        <f>F3142*Main!$AB$4</f>
        <v>100.25999999999999</v>
      </c>
      <c r="H3142" s="202"/>
    </row>
    <row r="3143" spans="1:8">
      <c r="A3143" s="205">
        <v>9194635</v>
      </c>
      <c r="B3143" s="489" t="s">
        <v>1440</v>
      </c>
      <c r="C3143" s="7"/>
      <c r="D3143" s="7">
        <v>40</v>
      </c>
      <c r="E3143" s="8">
        <v>410.38</v>
      </c>
      <c r="F3143" s="8">
        <f>E3143/100*$I$2*Main!$AB$2</f>
        <v>184.67099999999999</v>
      </c>
      <c r="G3143" s="12">
        <f>F3143*Main!$AB$4</f>
        <v>184.67099999999999</v>
      </c>
      <c r="H3143" s="202"/>
    </row>
    <row r="3144" spans="1:8">
      <c r="A3144" s="205">
        <v>9194636</v>
      </c>
      <c r="B3144" s="489" t="s">
        <v>1441</v>
      </c>
      <c r="C3144" s="7"/>
      <c r="D3144" s="7">
        <v>40</v>
      </c>
      <c r="E3144" s="8">
        <v>410.38</v>
      </c>
      <c r="F3144" s="8">
        <f>E3144/100*$I$2*Main!$AB$2</f>
        <v>184.67099999999999</v>
      </c>
      <c r="G3144" s="12">
        <f>F3144*Main!$AB$4</f>
        <v>184.67099999999999</v>
      </c>
      <c r="H3144" s="202"/>
    </row>
    <row r="3145" spans="1:8">
      <c r="A3145" s="205">
        <v>9194639</v>
      </c>
      <c r="B3145" s="489" t="s">
        <v>1442</v>
      </c>
      <c r="C3145" s="7"/>
      <c r="D3145" s="7">
        <v>40</v>
      </c>
      <c r="E3145" s="8">
        <v>514.49</v>
      </c>
      <c r="F3145" s="8">
        <f>E3145/100*$I$2*Main!$AB$2</f>
        <v>231.5205</v>
      </c>
      <c r="G3145" s="12">
        <f>F3145*Main!$AB$4</f>
        <v>231.5205</v>
      </c>
      <c r="H3145" s="202"/>
    </row>
    <row r="3146" spans="1:8">
      <c r="A3146" s="205">
        <v>9194640</v>
      </c>
      <c r="B3146" s="489" t="s">
        <v>1443</v>
      </c>
      <c r="C3146" s="7"/>
      <c r="D3146" s="7">
        <v>40</v>
      </c>
      <c r="E3146" s="8">
        <v>514.49</v>
      </c>
      <c r="F3146" s="8">
        <f>E3146/100*$I$2*Main!$AB$2</f>
        <v>231.5205</v>
      </c>
      <c r="G3146" s="12">
        <f>F3146*Main!$AB$4</f>
        <v>231.5205</v>
      </c>
      <c r="H3146" s="202"/>
    </row>
    <row r="3147" spans="1:8">
      <c r="A3147" s="205">
        <v>9194436</v>
      </c>
      <c r="B3147" s="489" t="s">
        <v>1444</v>
      </c>
      <c r="C3147" s="7"/>
      <c r="D3147" s="7">
        <v>40</v>
      </c>
      <c r="E3147" s="8">
        <v>847.76</v>
      </c>
      <c r="F3147" s="8">
        <f>E3147/100*$I$2*Main!$AB$2</f>
        <v>381.49200000000002</v>
      </c>
      <c r="G3147" s="12">
        <f>F3147*Main!$AB$4</f>
        <v>381.49200000000002</v>
      </c>
      <c r="H3147" s="202"/>
    </row>
    <row r="3148" spans="1:8">
      <c r="A3148" s="205">
        <v>9194439</v>
      </c>
      <c r="B3148" s="489" t="s">
        <v>1445</v>
      </c>
      <c r="C3148" s="7"/>
      <c r="D3148" s="7">
        <v>40</v>
      </c>
      <c r="E3148" s="8">
        <v>448.84999999999997</v>
      </c>
      <c r="F3148" s="8">
        <f>E3148/100*$I$2*Main!$AB$2</f>
        <v>201.98249999999996</v>
      </c>
      <c r="G3148" s="12">
        <f>F3148*Main!$AB$4</f>
        <v>201.98249999999996</v>
      </c>
      <c r="H3148" s="202"/>
    </row>
    <row r="3149" spans="1:8">
      <c r="A3149" s="205">
        <v>9194441</v>
      </c>
      <c r="B3149" s="489" t="s">
        <v>1446</v>
      </c>
      <c r="C3149" s="7"/>
      <c r="D3149" s="7">
        <v>40</v>
      </c>
      <c r="E3149" s="8">
        <v>503.38</v>
      </c>
      <c r="F3149" s="8">
        <f>E3149/100*$I$2*Main!$AB$2</f>
        <v>226.52100000000002</v>
      </c>
      <c r="G3149" s="12">
        <f>F3149*Main!$AB$4</f>
        <v>226.52100000000002</v>
      </c>
      <c r="H3149" s="202"/>
    </row>
    <row r="3150" spans="1:8">
      <c r="A3150" s="205">
        <v>9194442</v>
      </c>
      <c r="B3150" s="489" t="s">
        <v>1447</v>
      </c>
      <c r="C3150" s="7"/>
      <c r="D3150" s="7">
        <v>40</v>
      </c>
      <c r="E3150" s="8">
        <v>530.64</v>
      </c>
      <c r="F3150" s="8">
        <f>E3150/100*$I$2*Main!$AB$2</f>
        <v>238.78800000000001</v>
      </c>
      <c r="G3150" s="12">
        <f>F3150*Main!$AB$4</f>
        <v>238.78800000000001</v>
      </c>
      <c r="H3150" s="202"/>
    </row>
    <row r="3151" spans="1:8">
      <c r="A3151" s="205">
        <v>9194443</v>
      </c>
      <c r="B3151" s="489" t="s">
        <v>1448</v>
      </c>
      <c r="C3151" s="7"/>
      <c r="D3151" s="7">
        <v>40</v>
      </c>
      <c r="E3151" s="8">
        <v>557.91</v>
      </c>
      <c r="F3151" s="8">
        <f>E3151/100*$I$2*Main!$AB$2</f>
        <v>251.05949999999999</v>
      </c>
      <c r="G3151" s="12">
        <f>F3151*Main!$AB$4</f>
        <v>251.05949999999999</v>
      </c>
      <c r="H3151" s="202"/>
    </row>
    <row r="3152" spans="1:8">
      <c r="A3152" s="205">
        <v>9194445</v>
      </c>
      <c r="B3152" s="489" t="s">
        <v>1449</v>
      </c>
      <c r="C3152" s="7"/>
      <c r="D3152" s="7">
        <v>40</v>
      </c>
      <c r="E3152" s="8">
        <v>617.72</v>
      </c>
      <c r="F3152" s="8">
        <f>E3152/100*$I$2*Main!$AB$2</f>
        <v>277.97399999999999</v>
      </c>
      <c r="G3152" s="12">
        <f>F3152*Main!$AB$4</f>
        <v>277.97399999999999</v>
      </c>
      <c r="H3152" s="202"/>
    </row>
    <row r="3153" spans="1:8">
      <c r="A3153" s="205">
        <v>9194447</v>
      </c>
      <c r="B3153" s="489" t="s">
        <v>1450</v>
      </c>
      <c r="C3153" s="7"/>
      <c r="D3153" s="7">
        <v>20</v>
      </c>
      <c r="E3153" s="8">
        <v>1047.94</v>
      </c>
      <c r="F3153" s="8">
        <f>E3153/100*$I$2*Main!$AB$2</f>
        <v>471.57299999999998</v>
      </c>
      <c r="G3153" s="12">
        <f>F3153*Main!$AB$4</f>
        <v>471.57299999999998</v>
      </c>
      <c r="H3153" s="202"/>
    </row>
    <row r="3154" spans="1:8">
      <c r="A3154" s="205">
        <v>9194448</v>
      </c>
      <c r="B3154" s="489" t="s">
        <v>1451</v>
      </c>
      <c r="C3154" s="7"/>
      <c r="D3154" s="7">
        <v>20</v>
      </c>
      <c r="E3154" s="8">
        <v>1102.44</v>
      </c>
      <c r="F3154" s="8">
        <f>E3154/100*$I$2*Main!$AB$2</f>
        <v>496.09800000000001</v>
      </c>
      <c r="G3154" s="12">
        <f>F3154*Main!$AB$4</f>
        <v>496.09800000000001</v>
      </c>
      <c r="H3154" s="202"/>
    </row>
    <row r="3155" spans="1:8">
      <c r="A3155" s="205">
        <v>9194450</v>
      </c>
      <c r="B3155" s="489" t="s">
        <v>4972</v>
      </c>
      <c r="C3155" s="7" t="s">
        <v>2057</v>
      </c>
      <c r="D3155" s="7">
        <v>20</v>
      </c>
      <c r="E3155" s="8">
        <v>1266.05</v>
      </c>
      <c r="F3155" s="8">
        <f>E3155/100*$I$2*Main!$AB$2</f>
        <v>569.72249999999997</v>
      </c>
      <c r="G3155" s="12">
        <f>F3155*Main!$AB$4</f>
        <v>569.72249999999997</v>
      </c>
      <c r="H3155" s="202"/>
    </row>
    <row r="3156" spans="1:8">
      <c r="A3156" s="205">
        <v>9194465</v>
      </c>
      <c r="B3156" s="489" t="s">
        <v>1452</v>
      </c>
      <c r="C3156" s="7"/>
      <c r="D3156" s="7">
        <v>20</v>
      </c>
      <c r="E3156" s="8">
        <v>763.25</v>
      </c>
      <c r="F3156" s="8">
        <f>E3156/100*$I$2*Main!$AB$2</f>
        <v>343.46250000000003</v>
      </c>
      <c r="G3156" s="12">
        <f>F3156*Main!$AB$4</f>
        <v>343.46250000000003</v>
      </c>
      <c r="H3156" s="202"/>
    </row>
    <row r="3157" spans="1:8">
      <c r="A3157" s="205">
        <v>9194467</v>
      </c>
      <c r="B3157" s="489" t="s">
        <v>1453</v>
      </c>
      <c r="C3157" s="7"/>
      <c r="D3157" s="7">
        <v>20</v>
      </c>
      <c r="E3157" s="8">
        <v>875.43</v>
      </c>
      <c r="F3157" s="8">
        <f>E3157/100*$I$2*Main!$AB$2</f>
        <v>393.94349999999997</v>
      </c>
      <c r="G3157" s="12">
        <f>F3157*Main!$AB$4</f>
        <v>393.94349999999997</v>
      </c>
      <c r="H3157" s="202"/>
    </row>
    <row r="3158" spans="1:8">
      <c r="A3158" s="205">
        <v>9194468</v>
      </c>
      <c r="B3158" s="489" t="s">
        <v>1454</v>
      </c>
      <c r="C3158" s="7"/>
      <c r="D3158" s="7">
        <v>20</v>
      </c>
      <c r="E3158" s="8">
        <v>931.49</v>
      </c>
      <c r="F3158" s="8">
        <f>E3158/100*$I$2*Main!$AB$2</f>
        <v>419.1705</v>
      </c>
      <c r="G3158" s="12">
        <f>F3158*Main!$AB$4</f>
        <v>419.1705</v>
      </c>
      <c r="H3158" s="202"/>
    </row>
    <row r="3159" spans="1:8">
      <c r="A3159" s="205">
        <v>9194469</v>
      </c>
      <c r="B3159" s="489" t="s">
        <v>1455</v>
      </c>
      <c r="C3159" s="7"/>
      <c r="D3159" s="7">
        <v>20</v>
      </c>
      <c r="E3159" s="8">
        <v>987.6</v>
      </c>
      <c r="F3159" s="8">
        <f>E3159/100*$I$2*Main!$AB$2</f>
        <v>444.41999999999996</v>
      </c>
      <c r="G3159" s="12">
        <f>F3159*Main!$AB$4</f>
        <v>444.41999999999996</v>
      </c>
      <c r="H3159" s="202"/>
    </row>
    <row r="3160" spans="1:8">
      <c r="A3160" s="205">
        <v>9194471</v>
      </c>
      <c r="B3160" s="489" t="s">
        <v>1456</v>
      </c>
      <c r="C3160" s="7"/>
      <c r="D3160" s="7">
        <v>20</v>
      </c>
      <c r="E3160" s="8">
        <v>1118.74</v>
      </c>
      <c r="F3160" s="8">
        <f>E3160/100*$I$2*Main!$AB$2</f>
        <v>503.43299999999999</v>
      </c>
      <c r="G3160" s="12">
        <f>F3160*Main!$AB$4</f>
        <v>503.43299999999999</v>
      </c>
      <c r="H3160" s="202"/>
    </row>
    <row r="3161" spans="1:8">
      <c r="A3161" s="205">
        <v>9194474</v>
      </c>
      <c r="B3161" s="489" t="s">
        <v>1457</v>
      </c>
      <c r="C3161" s="7"/>
      <c r="D3161" s="7">
        <v>10</v>
      </c>
      <c r="E3161" s="8">
        <v>1692.24</v>
      </c>
      <c r="F3161" s="8">
        <f>E3161/100*$I$2*Main!$AB$2</f>
        <v>761.50800000000004</v>
      </c>
      <c r="G3161" s="12">
        <f>F3161*Main!$AB$4</f>
        <v>761.50800000000004</v>
      </c>
      <c r="H3161" s="202"/>
    </row>
    <row r="3162" spans="1:8">
      <c r="A3162" s="205">
        <v>9194476</v>
      </c>
      <c r="B3162" s="489" t="s">
        <v>1458</v>
      </c>
      <c r="C3162" s="7"/>
      <c r="D3162" s="7">
        <v>10</v>
      </c>
      <c r="E3162" s="8">
        <v>1836.24</v>
      </c>
      <c r="F3162" s="8">
        <f>E3162/100*$I$2*Main!$AB$2</f>
        <v>826.30799999999999</v>
      </c>
      <c r="G3162" s="12">
        <f>F3162*Main!$AB$4</f>
        <v>826.30799999999999</v>
      </c>
      <c r="H3162" s="202"/>
    </row>
    <row r="3163" spans="1:8">
      <c r="A3163" s="205">
        <v>9194478</v>
      </c>
      <c r="B3163" s="489" t="s">
        <v>4973</v>
      </c>
      <c r="C3163" s="7" t="s">
        <v>2057</v>
      </c>
      <c r="D3163" s="7">
        <v>10</v>
      </c>
      <c r="E3163" s="8">
        <v>2218.1600000000003</v>
      </c>
      <c r="F3163" s="8">
        <f>E3163/100*$I$2*Main!$AB$2</f>
        <v>998.17200000000014</v>
      </c>
      <c r="G3163" s="12">
        <f>F3163*Main!$AB$4</f>
        <v>998.17200000000014</v>
      </c>
      <c r="H3163" s="202"/>
    </row>
    <row r="3164" spans="1:8">
      <c r="A3164" s="205">
        <v>9194536</v>
      </c>
      <c r="B3164" s="489" t="s">
        <v>1459</v>
      </c>
      <c r="C3164" s="7"/>
      <c r="D3164" s="7">
        <v>80</v>
      </c>
      <c r="E3164" s="8">
        <v>408.05</v>
      </c>
      <c r="F3164" s="8">
        <f>E3164/100*$I$2*Main!$AB$2</f>
        <v>183.6225</v>
      </c>
      <c r="G3164" s="12">
        <f>F3164*Main!$AB$4</f>
        <v>183.6225</v>
      </c>
      <c r="H3164" s="202"/>
    </row>
    <row r="3165" spans="1:8">
      <c r="A3165" s="205">
        <v>9194537</v>
      </c>
      <c r="B3165" s="489" t="s">
        <v>1460</v>
      </c>
      <c r="C3165" s="7"/>
      <c r="D3165" s="7">
        <v>80</v>
      </c>
      <c r="E3165" s="8">
        <v>408.05</v>
      </c>
      <c r="F3165" s="8">
        <f>E3165/100*$I$2*Main!$AB$2</f>
        <v>183.6225</v>
      </c>
      <c r="G3165" s="12">
        <f>F3165*Main!$AB$4</f>
        <v>183.6225</v>
      </c>
      <c r="H3165" s="202"/>
    </row>
    <row r="3166" spans="1:8">
      <c r="A3166" s="205">
        <v>9194538</v>
      </c>
      <c r="B3166" s="489" t="s">
        <v>1461</v>
      </c>
      <c r="C3166" s="7"/>
      <c r="D3166" s="7">
        <v>80</v>
      </c>
      <c r="E3166" s="8">
        <v>417.40999999999997</v>
      </c>
      <c r="F3166" s="8">
        <f>E3166/100*$I$2*Main!$AB$2</f>
        <v>187.83449999999996</v>
      </c>
      <c r="G3166" s="12">
        <f>F3166*Main!$AB$4</f>
        <v>187.83449999999996</v>
      </c>
      <c r="H3166" s="202"/>
    </row>
    <row r="3167" spans="1:8">
      <c r="A3167" s="205">
        <v>9194539</v>
      </c>
      <c r="B3167" s="489" t="s">
        <v>1462</v>
      </c>
      <c r="C3167" s="7"/>
      <c r="D3167" s="7">
        <v>80</v>
      </c>
      <c r="E3167" s="8">
        <v>417.40999999999997</v>
      </c>
      <c r="F3167" s="8">
        <f>E3167/100*$I$2*Main!$AB$2</f>
        <v>187.83449999999996</v>
      </c>
      <c r="G3167" s="12">
        <f>F3167*Main!$AB$4</f>
        <v>187.83449999999996</v>
      </c>
      <c r="H3167" s="202"/>
    </row>
    <row r="3168" spans="1:8">
      <c r="A3168" s="205">
        <v>9194540</v>
      </c>
      <c r="B3168" s="489" t="s">
        <v>1463</v>
      </c>
      <c r="C3168" s="7"/>
      <c r="D3168" s="7">
        <v>80</v>
      </c>
      <c r="E3168" s="8">
        <v>429.17</v>
      </c>
      <c r="F3168" s="8">
        <f>E3168/100*$I$2*Main!$AB$2</f>
        <v>193.12650000000002</v>
      </c>
      <c r="G3168" s="12">
        <f>F3168*Main!$AB$4</f>
        <v>193.12650000000002</v>
      </c>
      <c r="H3168" s="202"/>
    </row>
    <row r="3169" spans="1:8">
      <c r="A3169" s="205">
        <v>9194541</v>
      </c>
      <c r="B3169" s="489" t="s">
        <v>1464</v>
      </c>
      <c r="C3169" s="7"/>
      <c r="D3169" s="7">
        <v>80</v>
      </c>
      <c r="E3169" s="8">
        <v>429.17</v>
      </c>
      <c r="F3169" s="8">
        <f>E3169/100*$I$2*Main!$AB$2</f>
        <v>193.12650000000002</v>
      </c>
      <c r="G3169" s="12">
        <f>F3169*Main!$AB$4</f>
        <v>193.12650000000002</v>
      </c>
      <c r="H3169" s="202"/>
    </row>
    <row r="3170" spans="1:8">
      <c r="A3170" s="205">
        <v>9194542</v>
      </c>
      <c r="B3170" s="489" t="s">
        <v>1465</v>
      </c>
      <c r="C3170" s="7"/>
      <c r="D3170" s="7">
        <v>80</v>
      </c>
      <c r="E3170" s="8">
        <v>445.56</v>
      </c>
      <c r="F3170" s="8">
        <f>E3170/100*$I$2*Main!$AB$2</f>
        <v>200.50200000000001</v>
      </c>
      <c r="G3170" s="12">
        <f>F3170*Main!$AB$4</f>
        <v>200.50200000000001</v>
      </c>
      <c r="H3170" s="202"/>
    </row>
    <row r="3171" spans="1:8">
      <c r="A3171" s="205">
        <v>9194543</v>
      </c>
      <c r="B3171" s="489" t="s">
        <v>1466</v>
      </c>
      <c r="C3171" s="7"/>
      <c r="D3171" s="7">
        <v>80</v>
      </c>
      <c r="E3171" s="8">
        <v>445.56</v>
      </c>
      <c r="F3171" s="8">
        <f>E3171/100*$I$2*Main!$AB$2</f>
        <v>200.50200000000001</v>
      </c>
      <c r="G3171" s="12">
        <f>F3171*Main!$AB$4</f>
        <v>200.50200000000001</v>
      </c>
      <c r="H3171" s="202"/>
    </row>
    <row r="3172" spans="1:8">
      <c r="A3172" s="205">
        <v>9194544</v>
      </c>
      <c r="B3172" s="489" t="s">
        <v>1467</v>
      </c>
      <c r="C3172" s="7"/>
      <c r="D3172" s="7">
        <v>80</v>
      </c>
      <c r="E3172" s="8">
        <v>457.28</v>
      </c>
      <c r="F3172" s="8">
        <f>E3172/100*$I$2*Main!$AB$2</f>
        <v>205.77600000000001</v>
      </c>
      <c r="G3172" s="12">
        <f>F3172*Main!$AB$4</f>
        <v>205.77600000000001</v>
      </c>
      <c r="H3172" s="202"/>
    </row>
    <row r="3173" spans="1:8">
      <c r="A3173" s="205">
        <v>9194545</v>
      </c>
      <c r="B3173" s="489" t="s">
        <v>1468</v>
      </c>
      <c r="C3173" s="7"/>
      <c r="D3173" s="7">
        <v>80</v>
      </c>
      <c r="E3173" s="8">
        <v>457.28</v>
      </c>
      <c r="F3173" s="8">
        <f>E3173/100*$I$2*Main!$AB$2</f>
        <v>205.77600000000001</v>
      </c>
      <c r="G3173" s="12">
        <f>F3173*Main!$AB$4</f>
        <v>205.77600000000001</v>
      </c>
      <c r="H3173" s="202"/>
    </row>
    <row r="3174" spans="1:8">
      <c r="A3174" s="205">
        <v>9194546</v>
      </c>
      <c r="B3174" s="489" t="s">
        <v>1469</v>
      </c>
      <c r="C3174" s="7"/>
      <c r="D3174" s="7">
        <v>80</v>
      </c>
      <c r="E3174" s="8">
        <v>469.01</v>
      </c>
      <c r="F3174" s="8">
        <f>E3174/100*$I$2*Main!$AB$2</f>
        <v>211.05450000000002</v>
      </c>
      <c r="G3174" s="12">
        <f>F3174*Main!$AB$4</f>
        <v>211.05450000000002</v>
      </c>
      <c r="H3174" s="202"/>
    </row>
    <row r="3175" spans="1:8">
      <c r="A3175" s="205">
        <v>9194547</v>
      </c>
      <c r="B3175" s="489" t="s">
        <v>1470</v>
      </c>
      <c r="C3175" s="7"/>
      <c r="D3175" s="7">
        <v>80</v>
      </c>
      <c r="E3175" s="8">
        <v>469.01</v>
      </c>
      <c r="F3175" s="8">
        <f>E3175/100*$I$2*Main!$AB$2</f>
        <v>211.05450000000002</v>
      </c>
      <c r="G3175" s="12">
        <f>F3175*Main!$AB$4</f>
        <v>211.05450000000002</v>
      </c>
      <c r="H3175" s="202"/>
    </row>
    <row r="3176" spans="1:8">
      <c r="A3176" s="205">
        <v>9195024</v>
      </c>
      <c r="B3176" s="489" t="s">
        <v>4974</v>
      </c>
      <c r="C3176" s="7" t="s">
        <v>2057</v>
      </c>
      <c r="D3176" s="7">
        <v>80</v>
      </c>
      <c r="E3176" s="8">
        <v>408.05</v>
      </c>
      <c r="F3176" s="8">
        <f>E3176/100*$I$2*Main!$AB$2</f>
        <v>183.6225</v>
      </c>
      <c r="G3176" s="12">
        <f>F3176*Main!$AB$4</f>
        <v>183.6225</v>
      </c>
      <c r="H3176" s="202"/>
    </row>
    <row r="3177" spans="1:8">
      <c r="A3177" s="205">
        <v>9195025</v>
      </c>
      <c r="B3177" s="489" t="s">
        <v>4975</v>
      </c>
      <c r="C3177" s="7" t="s">
        <v>2057</v>
      </c>
      <c r="D3177" s="7">
        <v>80</v>
      </c>
      <c r="E3177" s="8">
        <v>408.05</v>
      </c>
      <c r="F3177" s="8">
        <f>E3177/100*$I$2*Main!$AB$2</f>
        <v>183.6225</v>
      </c>
      <c r="G3177" s="12">
        <f>F3177*Main!$AB$4</f>
        <v>183.6225</v>
      </c>
      <c r="H3177" s="202"/>
    </row>
    <row r="3178" spans="1:8">
      <c r="A3178" s="205">
        <v>9195026</v>
      </c>
      <c r="B3178" s="489" t="s">
        <v>4976</v>
      </c>
      <c r="C3178" s="7" t="s">
        <v>2057</v>
      </c>
      <c r="D3178" s="7">
        <v>80</v>
      </c>
      <c r="E3178" s="8">
        <v>417.40999999999997</v>
      </c>
      <c r="F3178" s="8">
        <f>E3178/100*$I$2*Main!$AB$2</f>
        <v>187.83449999999996</v>
      </c>
      <c r="G3178" s="12">
        <f>F3178*Main!$AB$4</f>
        <v>187.83449999999996</v>
      </c>
      <c r="H3178" s="202"/>
    </row>
    <row r="3179" spans="1:8">
      <c r="A3179" s="205">
        <v>9195027</v>
      </c>
      <c r="B3179" s="489" t="s">
        <v>4977</v>
      </c>
      <c r="C3179" s="7" t="s">
        <v>2057</v>
      </c>
      <c r="D3179" s="7">
        <v>80</v>
      </c>
      <c r="E3179" s="8">
        <v>417.40999999999997</v>
      </c>
      <c r="F3179" s="8">
        <f>E3179/100*$I$2*Main!$AB$2</f>
        <v>187.83449999999996</v>
      </c>
      <c r="G3179" s="12">
        <f>F3179*Main!$AB$4</f>
        <v>187.83449999999996</v>
      </c>
      <c r="H3179" s="202"/>
    </row>
    <row r="3180" spans="1:8">
      <c r="A3180" s="205">
        <v>9195028</v>
      </c>
      <c r="B3180" s="489" t="s">
        <v>1471</v>
      </c>
      <c r="C3180" s="7"/>
      <c r="D3180" s="7">
        <v>80</v>
      </c>
      <c r="E3180" s="8">
        <v>429.17</v>
      </c>
      <c r="F3180" s="8">
        <f>E3180/100*$I$2*Main!$AB$2</f>
        <v>193.12650000000002</v>
      </c>
      <c r="G3180" s="12">
        <f>F3180*Main!$AB$4</f>
        <v>193.12650000000002</v>
      </c>
      <c r="H3180" s="202"/>
    </row>
    <row r="3181" spans="1:8">
      <c r="A3181" s="205">
        <v>9195029</v>
      </c>
      <c r="B3181" s="489" t="s">
        <v>1472</v>
      </c>
      <c r="C3181" s="7"/>
      <c r="D3181" s="7">
        <v>80</v>
      </c>
      <c r="E3181" s="8">
        <v>429.17</v>
      </c>
      <c r="F3181" s="8">
        <f>E3181/100*$I$2*Main!$AB$2</f>
        <v>193.12650000000002</v>
      </c>
      <c r="G3181" s="12">
        <f>F3181*Main!$AB$4</f>
        <v>193.12650000000002</v>
      </c>
      <c r="H3181" s="202"/>
    </row>
    <row r="3182" spans="1:8">
      <c r="A3182" s="205">
        <v>9195030</v>
      </c>
      <c r="B3182" s="489" t="s">
        <v>1473</v>
      </c>
      <c r="C3182" s="7"/>
      <c r="D3182" s="7">
        <v>1</v>
      </c>
      <c r="E3182" s="8">
        <v>445.56</v>
      </c>
      <c r="F3182" s="8">
        <f>E3182/100*$I$2*Main!$AB$2</f>
        <v>200.50200000000001</v>
      </c>
      <c r="G3182" s="12">
        <f>F3182*Main!$AB$4</f>
        <v>200.50200000000001</v>
      </c>
      <c r="H3182" s="202"/>
    </row>
    <row r="3183" spans="1:8">
      <c r="A3183" s="205">
        <v>9195031</v>
      </c>
      <c r="B3183" s="489" t="s">
        <v>1474</v>
      </c>
      <c r="C3183" s="7"/>
      <c r="D3183" s="7">
        <v>1</v>
      </c>
      <c r="E3183" s="8">
        <v>445.56</v>
      </c>
      <c r="F3183" s="8">
        <f>E3183/100*$I$2*Main!$AB$2</f>
        <v>200.50200000000001</v>
      </c>
      <c r="G3183" s="12">
        <f>F3183*Main!$AB$4</f>
        <v>200.50200000000001</v>
      </c>
      <c r="H3183" s="202"/>
    </row>
    <row r="3184" spans="1:8">
      <c r="A3184" s="205">
        <v>9195032</v>
      </c>
      <c r="B3184" s="489" t="s">
        <v>1475</v>
      </c>
      <c r="C3184" s="7"/>
      <c r="D3184" s="7">
        <v>1</v>
      </c>
      <c r="E3184" s="8">
        <v>457.28</v>
      </c>
      <c r="F3184" s="8">
        <f>E3184/100*$I$2*Main!$AB$2</f>
        <v>205.77600000000001</v>
      </c>
      <c r="G3184" s="12">
        <f>F3184*Main!$AB$4</f>
        <v>205.77600000000001</v>
      </c>
      <c r="H3184" s="202"/>
    </row>
    <row r="3185" spans="1:8">
      <c r="A3185" s="205">
        <v>9195033</v>
      </c>
      <c r="B3185" s="489" t="s">
        <v>1476</v>
      </c>
      <c r="C3185" s="7"/>
      <c r="D3185" s="7">
        <v>1</v>
      </c>
      <c r="E3185" s="8">
        <v>457.28</v>
      </c>
      <c r="F3185" s="8">
        <f>E3185/100*$I$2*Main!$AB$2</f>
        <v>205.77600000000001</v>
      </c>
      <c r="G3185" s="12">
        <f>F3185*Main!$AB$4</f>
        <v>205.77600000000001</v>
      </c>
      <c r="H3185" s="202"/>
    </row>
    <row r="3186" spans="1:8">
      <c r="A3186" s="205">
        <v>9195034</v>
      </c>
      <c r="B3186" s="489" t="s">
        <v>1477</v>
      </c>
      <c r="C3186" s="7"/>
      <c r="D3186" s="7">
        <v>1</v>
      </c>
      <c r="E3186" s="8">
        <v>469.01</v>
      </c>
      <c r="F3186" s="8">
        <f>E3186/100*$I$2*Main!$AB$2</f>
        <v>211.05450000000002</v>
      </c>
      <c r="G3186" s="12">
        <f>F3186*Main!$AB$4</f>
        <v>211.05450000000002</v>
      </c>
      <c r="H3186" s="202"/>
    </row>
    <row r="3187" spans="1:8">
      <c r="A3187" s="205">
        <v>9195035</v>
      </c>
      <c r="B3187" s="489" t="s">
        <v>1478</v>
      </c>
      <c r="C3187" s="7"/>
      <c r="D3187" s="7">
        <v>1</v>
      </c>
      <c r="E3187" s="8">
        <v>469.01</v>
      </c>
      <c r="F3187" s="8">
        <f>E3187/100*$I$2*Main!$AB$2</f>
        <v>211.05450000000002</v>
      </c>
      <c r="G3187" s="12">
        <f>F3187*Main!$AB$4</f>
        <v>211.05450000000002</v>
      </c>
      <c r="H3187" s="202"/>
    </row>
    <row r="3188" spans="1:8">
      <c r="A3188" s="205">
        <v>9206257</v>
      </c>
      <c r="B3188" s="489" t="s">
        <v>1479</v>
      </c>
      <c r="C3188" s="7"/>
      <c r="D3188" s="7">
        <v>1</v>
      </c>
      <c r="E3188" s="8">
        <v>408.96</v>
      </c>
      <c r="F3188" s="8">
        <f>E3188/100*$I$2*Main!$AB$2</f>
        <v>184.03199999999998</v>
      </c>
      <c r="G3188" s="12">
        <f>F3188*Main!$AB$4</f>
        <v>184.03199999999998</v>
      </c>
      <c r="H3188" s="202"/>
    </row>
    <row r="3189" spans="1:8">
      <c r="A3189" s="205">
        <v>9194684</v>
      </c>
      <c r="B3189" s="489" t="s">
        <v>1482</v>
      </c>
      <c r="C3189" s="7"/>
      <c r="D3189" s="7">
        <v>1</v>
      </c>
      <c r="E3189" s="8">
        <v>1968.87</v>
      </c>
      <c r="F3189" s="8">
        <f>E3189/100*$I$2*Main!$AB$2</f>
        <v>885.99149999999986</v>
      </c>
      <c r="G3189" s="12">
        <f>F3189*Main!$AB$4</f>
        <v>885.99149999999986</v>
      </c>
      <c r="H3189" s="202"/>
    </row>
    <row r="3190" spans="1:8">
      <c r="A3190" s="205">
        <v>9194685</v>
      </c>
      <c r="B3190" s="489" t="s">
        <v>1483</v>
      </c>
      <c r="C3190" s="7"/>
      <c r="D3190" s="7">
        <v>1</v>
      </c>
      <c r="E3190" s="8">
        <v>1980.8</v>
      </c>
      <c r="F3190" s="8">
        <f>E3190/100*$I$2*Main!$AB$2</f>
        <v>891.36</v>
      </c>
      <c r="G3190" s="12">
        <f>F3190*Main!$AB$4</f>
        <v>891.36</v>
      </c>
      <c r="H3190" s="202"/>
    </row>
    <row r="3191" spans="1:8">
      <c r="A3191" s="205">
        <v>9194686</v>
      </c>
      <c r="B3191" s="489" t="s">
        <v>1484</v>
      </c>
      <c r="C3191" s="7"/>
      <c r="D3191" s="7">
        <v>1</v>
      </c>
      <c r="E3191" s="8">
        <v>1995.72</v>
      </c>
      <c r="F3191" s="8">
        <f>E3191/100*$I$2*Main!$AB$2</f>
        <v>898.07400000000007</v>
      </c>
      <c r="G3191" s="12">
        <f>F3191*Main!$AB$4</f>
        <v>898.07400000000007</v>
      </c>
      <c r="H3191" s="202"/>
    </row>
    <row r="3192" spans="1:8">
      <c r="A3192" s="205">
        <v>9194687</v>
      </c>
      <c r="B3192" s="489" t="s">
        <v>1485</v>
      </c>
      <c r="C3192" s="7"/>
      <c r="D3192" s="7">
        <v>1</v>
      </c>
      <c r="E3192" s="8">
        <v>2016.6299999999999</v>
      </c>
      <c r="F3192" s="8">
        <f>E3192/100*$I$2*Main!$AB$2</f>
        <v>907.48349999999994</v>
      </c>
      <c r="G3192" s="12">
        <f>F3192*Main!$AB$4</f>
        <v>907.48349999999994</v>
      </c>
      <c r="H3192" s="202"/>
    </row>
    <row r="3193" spans="1:8">
      <c r="A3193" s="205">
        <v>9194688</v>
      </c>
      <c r="B3193" s="489" t="s">
        <v>1486</v>
      </c>
      <c r="C3193" s="7"/>
      <c r="D3193" s="7">
        <v>1</v>
      </c>
      <c r="E3193" s="8">
        <v>2031.56</v>
      </c>
      <c r="F3193" s="8">
        <f>E3193/100*$I$2*Main!$AB$2</f>
        <v>914.202</v>
      </c>
      <c r="G3193" s="12">
        <f>F3193*Main!$AB$4</f>
        <v>914.202</v>
      </c>
      <c r="H3193" s="202"/>
    </row>
    <row r="3194" spans="1:8">
      <c r="A3194" s="205">
        <v>9194689</v>
      </c>
      <c r="B3194" s="489" t="s">
        <v>1487</v>
      </c>
      <c r="C3194" s="7"/>
      <c r="D3194" s="7">
        <v>1</v>
      </c>
      <c r="E3194" s="8">
        <v>2046.46</v>
      </c>
      <c r="F3194" s="8">
        <f>E3194/100*$I$2*Main!$AB$2</f>
        <v>920.90700000000004</v>
      </c>
      <c r="G3194" s="12">
        <f>F3194*Main!$AB$4</f>
        <v>920.90700000000004</v>
      </c>
      <c r="H3194" s="202"/>
    </row>
    <row r="3195" spans="1:8">
      <c r="A3195" s="205">
        <v>9194658</v>
      </c>
      <c r="B3195" s="489" t="s">
        <v>1480</v>
      </c>
      <c r="C3195" s="7"/>
      <c r="D3195" s="7">
        <v>1</v>
      </c>
      <c r="E3195" s="8">
        <v>714.65</v>
      </c>
      <c r="F3195" s="8">
        <f>E3195/100*$I$2*Main!$AB$2</f>
        <v>321.59249999999997</v>
      </c>
      <c r="G3195" s="12">
        <f>F3195*Main!$AB$4</f>
        <v>321.59249999999997</v>
      </c>
      <c r="H3195" s="202"/>
    </row>
    <row r="3196" spans="1:8">
      <c r="A3196" s="205">
        <v>9194705</v>
      </c>
      <c r="B3196" s="489" t="s">
        <v>1488</v>
      </c>
      <c r="C3196" s="7"/>
      <c r="D3196" s="7">
        <v>1</v>
      </c>
      <c r="E3196" s="8">
        <v>2504.2400000000002</v>
      </c>
      <c r="F3196" s="8">
        <f>E3196/100*$I$2*Main!$AB$2</f>
        <v>1126.9080000000001</v>
      </c>
      <c r="G3196" s="12">
        <f>F3196*Main!$AB$4</f>
        <v>1126.9080000000001</v>
      </c>
      <c r="H3196" s="202"/>
    </row>
    <row r="3197" spans="1:8">
      <c r="A3197" s="205">
        <v>9194706</v>
      </c>
      <c r="B3197" s="489" t="s">
        <v>1489</v>
      </c>
      <c r="C3197" s="7"/>
      <c r="D3197" s="7">
        <v>1</v>
      </c>
      <c r="E3197" s="8">
        <v>2518.8300000000004</v>
      </c>
      <c r="F3197" s="8">
        <f>E3197/100*$I$2*Main!$AB$2</f>
        <v>1133.4735000000003</v>
      </c>
      <c r="G3197" s="12">
        <f>F3197*Main!$AB$4</f>
        <v>1133.4735000000003</v>
      </c>
      <c r="H3197" s="202"/>
    </row>
    <row r="3198" spans="1:8">
      <c r="A3198" s="205">
        <v>9194707</v>
      </c>
      <c r="B3198" s="489" t="s">
        <v>1490</v>
      </c>
      <c r="C3198" s="7"/>
      <c r="D3198" s="7">
        <v>1</v>
      </c>
      <c r="E3198" s="8">
        <v>2537.0700000000002</v>
      </c>
      <c r="F3198" s="8">
        <f>E3198/100*$I$2*Main!$AB$2</f>
        <v>1141.6815000000001</v>
      </c>
      <c r="G3198" s="12">
        <f>F3198*Main!$AB$4</f>
        <v>1141.6815000000001</v>
      </c>
      <c r="H3198" s="202"/>
    </row>
    <row r="3199" spans="1:8">
      <c r="A3199" s="205">
        <v>9194708</v>
      </c>
      <c r="B3199" s="489" t="s">
        <v>1491</v>
      </c>
      <c r="C3199" s="7"/>
      <c r="D3199" s="7">
        <v>1</v>
      </c>
      <c r="E3199" s="8">
        <v>2562.5800000000004</v>
      </c>
      <c r="F3199" s="8">
        <f>E3199/100*$I$2*Main!$AB$2</f>
        <v>1153.1610000000003</v>
      </c>
      <c r="G3199" s="12">
        <f>F3199*Main!$AB$4</f>
        <v>1153.1610000000003</v>
      </c>
      <c r="H3199" s="202"/>
    </row>
    <row r="3200" spans="1:8">
      <c r="A3200" s="205">
        <v>9194709</v>
      </c>
      <c r="B3200" s="489" t="s">
        <v>1492</v>
      </c>
      <c r="C3200" s="7"/>
      <c r="D3200" s="7">
        <v>1</v>
      </c>
      <c r="E3200" s="8">
        <v>2580.8200000000002</v>
      </c>
      <c r="F3200" s="8">
        <f>E3200/100*$I$2*Main!$AB$2</f>
        <v>1161.3690000000001</v>
      </c>
      <c r="G3200" s="12">
        <f>F3200*Main!$AB$4</f>
        <v>1161.3690000000001</v>
      </c>
      <c r="H3200" s="202"/>
    </row>
    <row r="3201" spans="1:8">
      <c r="A3201" s="205">
        <v>9194710</v>
      </c>
      <c r="B3201" s="489" t="s">
        <v>1493</v>
      </c>
      <c r="C3201" s="7"/>
      <c r="D3201" s="7">
        <v>1</v>
      </c>
      <c r="E3201" s="8">
        <v>2599.0600000000004</v>
      </c>
      <c r="F3201" s="8">
        <f>E3201/100*$I$2*Main!$AB$2</f>
        <v>1169.5770000000002</v>
      </c>
      <c r="G3201" s="12">
        <f>F3201*Main!$AB$4</f>
        <v>1169.5770000000002</v>
      </c>
      <c r="H3201" s="202"/>
    </row>
    <row r="3202" spans="1:8">
      <c r="A3202" s="205">
        <v>9194661</v>
      </c>
      <c r="B3202" s="489" t="s">
        <v>1481</v>
      </c>
      <c r="C3202" s="7"/>
      <c r="D3202" s="7">
        <v>1</v>
      </c>
      <c r="E3202" s="8">
        <v>1161.32</v>
      </c>
      <c r="F3202" s="8">
        <f>E3202/100*$I$2*Main!$AB$2</f>
        <v>522.59399999999994</v>
      </c>
      <c r="G3202" s="12">
        <f>F3202*Main!$AB$4</f>
        <v>522.59399999999994</v>
      </c>
      <c r="H3202" s="202"/>
    </row>
    <row r="3203" spans="1:8">
      <c r="A3203" s="205">
        <v>9194804</v>
      </c>
      <c r="B3203" s="489" t="s">
        <v>4978</v>
      </c>
      <c r="C3203" s="7" t="s">
        <v>2057</v>
      </c>
      <c r="D3203" s="7">
        <v>1</v>
      </c>
      <c r="E3203" s="8">
        <v>3962.38</v>
      </c>
      <c r="F3203" s="8">
        <f>E3203/100*$I$2*Main!$AB$2</f>
        <v>1783.0710000000001</v>
      </c>
      <c r="G3203" s="12">
        <f>F3203*Main!$AB$4</f>
        <v>1783.0710000000001</v>
      </c>
      <c r="H3203" s="202"/>
    </row>
    <row r="3204" spans="1:8">
      <c r="A3204" s="205">
        <v>9194805</v>
      </c>
      <c r="B3204" s="489" t="s">
        <v>4979</v>
      </c>
      <c r="C3204" s="7" t="s">
        <v>2057</v>
      </c>
      <c r="D3204" s="7">
        <v>1</v>
      </c>
      <c r="E3204" s="8">
        <v>3992.2400000000002</v>
      </c>
      <c r="F3204" s="8">
        <f>E3204/100*$I$2*Main!$AB$2</f>
        <v>1796.508</v>
      </c>
      <c r="G3204" s="12">
        <f>F3204*Main!$AB$4</f>
        <v>1796.508</v>
      </c>
      <c r="H3204" s="202"/>
    </row>
    <row r="3205" spans="1:8">
      <c r="A3205" s="205">
        <v>9194806</v>
      </c>
      <c r="B3205" s="489" t="s">
        <v>4980</v>
      </c>
      <c r="C3205" s="7" t="s">
        <v>2057</v>
      </c>
      <c r="D3205" s="7">
        <v>1</v>
      </c>
      <c r="E3205" s="8">
        <v>4029.53</v>
      </c>
      <c r="F3205" s="8">
        <f>E3205/100*$I$2*Main!$AB$2</f>
        <v>1813.2885000000001</v>
      </c>
      <c r="G3205" s="12">
        <f>F3205*Main!$AB$4</f>
        <v>1813.2885000000001</v>
      </c>
      <c r="H3205" s="202"/>
    </row>
    <row r="3206" spans="1:8">
      <c r="A3206" s="205">
        <v>9194807</v>
      </c>
      <c r="B3206" s="489" t="s">
        <v>1494</v>
      </c>
      <c r="C3206" s="7"/>
      <c r="D3206" s="7">
        <v>1</v>
      </c>
      <c r="E3206" s="8">
        <v>4081.76</v>
      </c>
      <c r="F3206" s="8">
        <f>E3206/100*$I$2*Main!$AB$2</f>
        <v>1836.7919999999999</v>
      </c>
      <c r="G3206" s="12">
        <f>F3206*Main!$AB$4</f>
        <v>1836.7919999999999</v>
      </c>
      <c r="H3206" s="202"/>
    </row>
    <row r="3207" spans="1:8">
      <c r="A3207" s="205">
        <v>9194808</v>
      </c>
      <c r="B3207" s="489" t="s">
        <v>1495</v>
      </c>
      <c r="C3207" s="7"/>
      <c r="D3207" s="7">
        <v>1</v>
      </c>
      <c r="E3207" s="8">
        <v>4119.05</v>
      </c>
      <c r="F3207" s="8">
        <f>E3207/100*$I$2*Main!$AB$2</f>
        <v>1853.5725</v>
      </c>
      <c r="G3207" s="12">
        <f>F3207*Main!$AB$4</f>
        <v>1853.5725</v>
      </c>
      <c r="H3207" s="202"/>
    </row>
    <row r="3208" spans="1:8">
      <c r="A3208" s="205">
        <v>9194809</v>
      </c>
      <c r="B3208" s="489" t="s">
        <v>1496</v>
      </c>
      <c r="C3208" s="7"/>
      <c r="D3208" s="7">
        <v>1</v>
      </c>
      <c r="E3208" s="8">
        <v>4156.37</v>
      </c>
      <c r="F3208" s="8">
        <f>E3208/100*$I$2*Main!$AB$2</f>
        <v>1870.3664999999999</v>
      </c>
      <c r="G3208" s="12">
        <f>F3208*Main!$AB$4</f>
        <v>1870.3664999999999</v>
      </c>
      <c r="H3208" s="202"/>
    </row>
    <row r="3209" spans="1:8">
      <c r="A3209" s="205">
        <v>9196318</v>
      </c>
      <c r="B3209" s="489" t="s">
        <v>1500</v>
      </c>
      <c r="C3209" s="7"/>
      <c r="D3209" s="7">
        <v>1</v>
      </c>
      <c r="E3209" s="8">
        <v>1697.28</v>
      </c>
      <c r="F3209" s="8">
        <f>E3209/100*$I$2*Main!$AB$2</f>
        <v>763.77599999999995</v>
      </c>
      <c r="G3209" s="12">
        <f>F3209*Main!$AB$4</f>
        <v>763.77599999999995</v>
      </c>
      <c r="H3209" s="202"/>
    </row>
    <row r="3210" spans="1:8">
      <c r="A3210" s="205">
        <v>9194825</v>
      </c>
      <c r="B3210" s="489" t="s">
        <v>4981</v>
      </c>
      <c r="C3210" s="7" t="s">
        <v>2057</v>
      </c>
      <c r="D3210" s="7">
        <v>1</v>
      </c>
      <c r="E3210" s="8">
        <v>4730.84</v>
      </c>
      <c r="F3210" s="8">
        <f>E3210/100*$I$2*Main!$AB$2</f>
        <v>2128.8780000000002</v>
      </c>
      <c r="G3210" s="12">
        <f>F3210*Main!$AB$4</f>
        <v>2128.8780000000002</v>
      </c>
      <c r="H3210" s="202"/>
    </row>
    <row r="3211" spans="1:8">
      <c r="A3211" s="205">
        <v>9194826</v>
      </c>
      <c r="B3211" s="489" t="s">
        <v>4982</v>
      </c>
      <c r="C3211" s="7" t="s">
        <v>2057</v>
      </c>
      <c r="D3211" s="7">
        <v>1</v>
      </c>
      <c r="E3211" s="8">
        <v>4767.3200000000006</v>
      </c>
      <c r="F3211" s="8">
        <f>E3211/100*$I$2*Main!$AB$2</f>
        <v>2145.2940000000003</v>
      </c>
      <c r="G3211" s="12">
        <f>F3211*Main!$AB$4</f>
        <v>2145.2940000000003</v>
      </c>
      <c r="H3211" s="202"/>
    </row>
    <row r="3212" spans="1:8">
      <c r="A3212" s="205">
        <v>9194827</v>
      </c>
      <c r="B3212" s="489" t="s">
        <v>4983</v>
      </c>
      <c r="C3212" s="7" t="s">
        <v>2057</v>
      </c>
      <c r="D3212" s="7">
        <v>1</v>
      </c>
      <c r="E3212" s="8">
        <v>4812.92</v>
      </c>
      <c r="F3212" s="8">
        <f>E3212/100*$I$2*Main!$AB$2</f>
        <v>2165.8139999999999</v>
      </c>
      <c r="G3212" s="12">
        <f>F3212*Main!$AB$4</f>
        <v>2165.8139999999999</v>
      </c>
      <c r="H3212" s="202"/>
    </row>
    <row r="3213" spans="1:8">
      <c r="A3213" s="205">
        <v>9194828</v>
      </c>
      <c r="B3213" s="489" t="s">
        <v>1497</v>
      </c>
      <c r="C3213" s="7"/>
      <c r="D3213" s="7">
        <v>1</v>
      </c>
      <c r="E3213" s="8">
        <v>4876.76</v>
      </c>
      <c r="F3213" s="8">
        <f>E3213/100*$I$2*Main!$AB$2</f>
        <v>2194.5419999999999</v>
      </c>
      <c r="G3213" s="12">
        <f>F3213*Main!$AB$4</f>
        <v>2194.5419999999999</v>
      </c>
      <c r="H3213" s="202"/>
    </row>
    <row r="3214" spans="1:8">
      <c r="A3214" s="205">
        <v>9194829</v>
      </c>
      <c r="B3214" s="489" t="s">
        <v>1498</v>
      </c>
      <c r="C3214" s="7"/>
      <c r="D3214" s="7">
        <v>1</v>
      </c>
      <c r="E3214" s="8">
        <v>4922.33</v>
      </c>
      <c r="F3214" s="8">
        <f>E3214/100*$I$2*Main!$AB$2</f>
        <v>2215.0484999999999</v>
      </c>
      <c r="G3214" s="12">
        <f>F3214*Main!$AB$4</f>
        <v>2215.0484999999999</v>
      </c>
      <c r="H3214" s="202"/>
    </row>
    <row r="3215" spans="1:8">
      <c r="A3215" s="205">
        <v>9194830</v>
      </c>
      <c r="B3215" s="489" t="s">
        <v>1499</v>
      </c>
      <c r="C3215" s="7"/>
      <c r="D3215" s="7">
        <v>1</v>
      </c>
      <c r="E3215" s="8">
        <v>4967.93</v>
      </c>
      <c r="F3215" s="8">
        <f>E3215/100*$I$2*Main!$AB$2</f>
        <v>2235.5685000000003</v>
      </c>
      <c r="G3215" s="12">
        <f>F3215*Main!$AB$4</f>
        <v>2235.5685000000003</v>
      </c>
      <c r="H3215" s="202"/>
    </row>
    <row r="3216" spans="1:8">
      <c r="A3216" s="205">
        <v>9196321</v>
      </c>
      <c r="B3216" s="489" t="s">
        <v>1501</v>
      </c>
      <c r="C3216" s="7"/>
      <c r="D3216" s="7">
        <v>1</v>
      </c>
      <c r="E3216" s="8">
        <v>2143.9500000000003</v>
      </c>
      <c r="F3216" s="8">
        <f>E3216/100*$I$2*Main!$AB$2</f>
        <v>964.77750000000015</v>
      </c>
      <c r="G3216" s="12">
        <f>F3216*Main!$AB$4</f>
        <v>964.77750000000015</v>
      </c>
      <c r="H3216" s="202"/>
    </row>
    <row r="3217" spans="1:8">
      <c r="A3217" s="205">
        <v>9194730</v>
      </c>
      <c r="B3217" s="489" t="s">
        <v>1502</v>
      </c>
      <c r="C3217" s="7"/>
      <c r="D3217" s="7">
        <v>20</v>
      </c>
      <c r="E3217" s="8">
        <v>2769.8900000000003</v>
      </c>
      <c r="F3217" s="8">
        <f>E3217/100*$I$2*Main!$AB$2</f>
        <v>1246.4505000000001</v>
      </c>
      <c r="G3217" s="12">
        <f>F3217*Main!$AB$4</f>
        <v>1246.4505000000001</v>
      </c>
      <c r="H3217" s="202"/>
    </row>
    <row r="3218" spans="1:8">
      <c r="A3218" s="205">
        <v>9194732</v>
      </c>
      <c r="B3218" s="489" t="s">
        <v>1503</v>
      </c>
      <c r="C3218" s="7"/>
      <c r="D3218" s="7">
        <v>20</v>
      </c>
      <c r="E3218" s="8">
        <v>3052.76</v>
      </c>
      <c r="F3218" s="8">
        <f>E3218/100*$I$2*Main!$AB$2</f>
        <v>1373.7420000000002</v>
      </c>
      <c r="G3218" s="12">
        <f>F3218*Main!$AB$4</f>
        <v>1373.7420000000002</v>
      </c>
      <c r="H3218" s="202"/>
    </row>
    <row r="3219" spans="1:8">
      <c r="A3219" s="205">
        <v>9194734</v>
      </c>
      <c r="B3219" s="489" t="s">
        <v>1504</v>
      </c>
      <c r="C3219" s="7"/>
      <c r="D3219" s="7">
        <v>20</v>
      </c>
      <c r="E3219" s="8">
        <v>4654.8</v>
      </c>
      <c r="F3219" s="8">
        <f>E3219/100*$I$2*Main!$AB$2</f>
        <v>2094.66</v>
      </c>
      <c r="G3219" s="12">
        <f>F3219*Main!$AB$4</f>
        <v>2094.66</v>
      </c>
      <c r="H3219" s="202"/>
    </row>
    <row r="3220" spans="1:8">
      <c r="A3220" s="205">
        <v>9194783</v>
      </c>
      <c r="B3220" s="489" t="s">
        <v>4212</v>
      </c>
      <c r="C3220" s="7"/>
      <c r="D3220" s="7">
        <v>20</v>
      </c>
      <c r="E3220" s="8">
        <v>4768.6439999999993</v>
      </c>
      <c r="F3220" s="8">
        <f>E3220/100*$I$2*Main!$AB$2</f>
        <v>2145.8897999999995</v>
      </c>
      <c r="G3220" s="12">
        <f>F3220*Main!$AB$4</f>
        <v>2145.8897999999995</v>
      </c>
      <c r="H3220" s="202"/>
    </row>
    <row r="3221" spans="1:8">
      <c r="A3221" s="205">
        <v>9194765</v>
      </c>
      <c r="B3221" s="489" t="s">
        <v>1505</v>
      </c>
      <c r="C3221" s="7"/>
      <c r="D3221" s="7">
        <v>1</v>
      </c>
      <c r="E3221" s="8">
        <v>6010.2</v>
      </c>
      <c r="F3221" s="8">
        <f>E3221/100*$I$2*Main!$AB$2</f>
        <v>2704.5899999999997</v>
      </c>
      <c r="G3221" s="12">
        <f>F3221*Main!$AB$4</f>
        <v>2704.5899999999997</v>
      </c>
      <c r="H3221" s="202"/>
    </row>
    <row r="3222" spans="1:8">
      <c r="A3222" s="205">
        <v>9196348</v>
      </c>
      <c r="B3222" s="489" t="s">
        <v>1506</v>
      </c>
      <c r="C3222" s="7"/>
      <c r="D3222" s="7">
        <v>1</v>
      </c>
      <c r="E3222" s="8">
        <v>893.33</v>
      </c>
      <c r="F3222" s="8">
        <f>E3222/100*$I$2*Main!$AB$2</f>
        <v>401.99850000000004</v>
      </c>
      <c r="G3222" s="12">
        <f>F3222*Main!$AB$4</f>
        <v>401.99850000000004</v>
      </c>
      <c r="H3222" s="202"/>
    </row>
    <row r="3223" spans="1:8">
      <c r="A3223" s="205">
        <v>9204258</v>
      </c>
      <c r="B3223" s="489" t="s">
        <v>1507</v>
      </c>
      <c r="C3223" s="7"/>
      <c r="D3223" s="7">
        <v>1</v>
      </c>
      <c r="E3223" s="8">
        <v>1786.64</v>
      </c>
      <c r="F3223" s="8">
        <f>E3223/100*$I$2*Main!$AB$2</f>
        <v>803.98800000000006</v>
      </c>
      <c r="G3223" s="12">
        <f>F3223*Main!$AB$4</f>
        <v>803.98800000000006</v>
      </c>
      <c r="H3223" s="202"/>
    </row>
    <row r="3224" spans="1:8">
      <c r="A3224" s="205">
        <v>9194615</v>
      </c>
      <c r="B3224" s="489" t="s">
        <v>1508</v>
      </c>
      <c r="C3224" s="7"/>
      <c r="D3224" s="7">
        <v>1</v>
      </c>
      <c r="E3224" s="8">
        <v>1973.24</v>
      </c>
      <c r="F3224" s="8">
        <f>E3224/100*$I$2*Main!$AB$2</f>
        <v>887.95799999999997</v>
      </c>
      <c r="G3224" s="12">
        <f>F3224*Main!$AB$4</f>
        <v>887.95799999999997</v>
      </c>
      <c r="H3224" s="202"/>
    </row>
    <row r="3225" spans="1:8">
      <c r="A3225" s="205">
        <v>9196154</v>
      </c>
      <c r="B3225" s="489" t="s">
        <v>4984</v>
      </c>
      <c r="C3225" s="7" t="s">
        <v>2057</v>
      </c>
      <c r="D3225" s="7">
        <v>1</v>
      </c>
      <c r="E3225" s="8">
        <v>933.31999999999994</v>
      </c>
      <c r="F3225" s="8">
        <f>E3225/100*$I$2*Main!$AB$2</f>
        <v>419.99399999999997</v>
      </c>
      <c r="G3225" s="12">
        <f>F3225*Main!$AB$4</f>
        <v>419.99399999999997</v>
      </c>
      <c r="H3225" s="202"/>
    </row>
    <row r="3226" spans="1:8">
      <c r="A3226" s="205">
        <v>9196155</v>
      </c>
      <c r="B3226" s="489" t="s">
        <v>1509</v>
      </c>
      <c r="C3226" s="7"/>
      <c r="D3226" s="7">
        <v>1</v>
      </c>
      <c r="E3226" s="8">
        <v>966.12</v>
      </c>
      <c r="F3226" s="8">
        <f>E3226/100*$I$2*Main!$AB$2</f>
        <v>434.75400000000002</v>
      </c>
      <c r="G3226" s="12">
        <f>F3226*Main!$AB$4</f>
        <v>434.75400000000002</v>
      </c>
      <c r="H3226" s="202"/>
    </row>
    <row r="3227" spans="1:8">
      <c r="A3227" s="205">
        <v>9196156</v>
      </c>
      <c r="B3227" s="489" t="s">
        <v>1510</v>
      </c>
      <c r="C3227" s="7"/>
      <c r="D3227" s="7">
        <v>1</v>
      </c>
      <c r="E3227" s="8">
        <v>989.6</v>
      </c>
      <c r="F3227" s="8">
        <f>E3227/100*$I$2*Main!$AB$2</f>
        <v>445.32000000000005</v>
      </c>
      <c r="G3227" s="12">
        <f>F3227*Main!$AB$4</f>
        <v>445.32000000000005</v>
      </c>
      <c r="H3227" s="202"/>
    </row>
    <row r="3228" spans="1:8">
      <c r="A3228" s="205">
        <v>9196157</v>
      </c>
      <c r="B3228" s="489" t="s">
        <v>1511</v>
      </c>
      <c r="C3228" s="7"/>
      <c r="D3228" s="7">
        <v>1</v>
      </c>
      <c r="E3228" s="8">
        <v>1013.04</v>
      </c>
      <c r="F3228" s="8">
        <f>E3228/100*$I$2*Main!$AB$2</f>
        <v>455.86799999999999</v>
      </c>
      <c r="G3228" s="12">
        <f>F3228*Main!$AB$4</f>
        <v>455.86799999999999</v>
      </c>
      <c r="H3228" s="202"/>
    </row>
    <row r="3229" spans="1:8">
      <c r="A3229" s="205">
        <v>9206224</v>
      </c>
      <c r="B3229" s="489" t="s">
        <v>4985</v>
      </c>
      <c r="C3229" s="7" t="s">
        <v>2057</v>
      </c>
      <c r="D3229" s="7">
        <v>1</v>
      </c>
      <c r="E3229" s="8">
        <v>1995.72</v>
      </c>
      <c r="F3229" s="8">
        <f>E3229/100*$I$2*Main!$AB$2</f>
        <v>898.07400000000007</v>
      </c>
      <c r="G3229" s="12">
        <f>F3229*Main!$AB$4</f>
        <v>898.07400000000007</v>
      </c>
      <c r="H3229" s="202"/>
    </row>
    <row r="3230" spans="1:8">
      <c r="A3230" s="205">
        <v>9206225</v>
      </c>
      <c r="B3230" s="489" t="s">
        <v>4986</v>
      </c>
      <c r="C3230" s="7" t="s">
        <v>2057</v>
      </c>
      <c r="D3230" s="7">
        <v>1</v>
      </c>
      <c r="E3230" s="8">
        <v>2016.6299999999999</v>
      </c>
      <c r="F3230" s="8">
        <f>E3230/100*$I$2*Main!$AB$2</f>
        <v>907.48349999999994</v>
      </c>
      <c r="G3230" s="12">
        <f>F3230*Main!$AB$4</f>
        <v>907.48349999999994</v>
      </c>
      <c r="H3230" s="202"/>
    </row>
    <row r="3231" spans="1:8">
      <c r="A3231" s="205">
        <v>9206227</v>
      </c>
      <c r="B3231" s="489" t="s">
        <v>1512</v>
      </c>
      <c r="C3231" s="7"/>
      <c r="D3231" s="7">
        <v>1</v>
      </c>
      <c r="E3231" s="8">
        <v>2031.56</v>
      </c>
      <c r="F3231" s="8">
        <f>E3231/100*$I$2*Main!$AB$2</f>
        <v>914.202</v>
      </c>
      <c r="G3231" s="12">
        <f>F3231*Main!$AB$4</f>
        <v>914.202</v>
      </c>
      <c r="H3231" s="202"/>
    </row>
    <row r="3232" spans="1:8">
      <c r="A3232" s="205">
        <v>9206230</v>
      </c>
      <c r="B3232" s="489" t="s">
        <v>4987</v>
      </c>
      <c r="C3232" s="7" t="s">
        <v>2057</v>
      </c>
      <c r="D3232" s="7">
        <v>1</v>
      </c>
      <c r="E3232" s="8">
        <v>2046.46</v>
      </c>
      <c r="F3232" s="8">
        <f>E3232/100*$I$2*Main!$AB$2</f>
        <v>920.90700000000004</v>
      </c>
      <c r="G3232" s="12">
        <f>F3232*Main!$AB$4</f>
        <v>920.90700000000004</v>
      </c>
      <c r="H3232" s="202"/>
    </row>
    <row r="3233" spans="1:8">
      <c r="A3233" s="205">
        <v>9206326</v>
      </c>
      <c r="B3233" s="489" t="s">
        <v>1513</v>
      </c>
      <c r="C3233" s="7"/>
      <c r="D3233" s="7">
        <v>1</v>
      </c>
      <c r="E3233" s="8">
        <v>5263.8</v>
      </c>
      <c r="F3233" s="8">
        <f>E3233/100*$I$2*Main!$AB$2</f>
        <v>2368.71</v>
      </c>
      <c r="G3233" s="12">
        <f>F3233*Main!$AB$4</f>
        <v>2368.71</v>
      </c>
      <c r="H3233" s="202"/>
    </row>
    <row r="3234" spans="1:8">
      <c r="A3234" s="205">
        <v>9206329</v>
      </c>
      <c r="B3234" s="489" t="s">
        <v>1514</v>
      </c>
      <c r="C3234" s="7"/>
      <c r="D3234" s="7">
        <v>1</v>
      </c>
      <c r="E3234" s="8">
        <v>5763.75</v>
      </c>
      <c r="F3234" s="8">
        <f>E3234/100*$I$2*Main!$AB$2</f>
        <v>2593.6875</v>
      </c>
      <c r="G3234" s="12">
        <f>F3234*Main!$AB$4</f>
        <v>2593.6875</v>
      </c>
      <c r="H3234" s="202"/>
    </row>
    <row r="3235" spans="1:8">
      <c r="A3235" s="205">
        <v>9194434</v>
      </c>
      <c r="B3235" s="489" t="s">
        <v>1515</v>
      </c>
      <c r="C3235" s="7"/>
      <c r="D3235" s="7">
        <v>18</v>
      </c>
      <c r="E3235" s="8">
        <v>1904.09</v>
      </c>
      <c r="F3235" s="8">
        <f>E3235/100*$I$2*Main!$AB$2</f>
        <v>856.84050000000002</v>
      </c>
      <c r="G3235" s="12">
        <f>F3235*Main!$AB$4</f>
        <v>856.84050000000002</v>
      </c>
      <c r="H3235" s="202"/>
    </row>
    <row r="3236" spans="1:8">
      <c r="A3236" s="205">
        <v>9194435</v>
      </c>
      <c r="B3236" s="489" t="s">
        <v>1516</v>
      </c>
      <c r="C3236" s="7"/>
      <c r="D3236" s="7">
        <v>18</v>
      </c>
      <c r="E3236" s="8">
        <v>1904.09</v>
      </c>
      <c r="F3236" s="8">
        <f>E3236/100*$I$2*Main!$AB$2</f>
        <v>856.84050000000002</v>
      </c>
      <c r="G3236" s="12">
        <f>F3236*Main!$AB$4</f>
        <v>856.84050000000002</v>
      </c>
      <c r="H3236" s="202"/>
    </row>
    <row r="3237" spans="1:8">
      <c r="A3237" s="205">
        <v>9194418</v>
      </c>
      <c r="B3237" s="489" t="s">
        <v>1517</v>
      </c>
      <c r="C3237" s="7"/>
      <c r="D3237" s="7">
        <v>18</v>
      </c>
      <c r="E3237" s="8">
        <v>701.84</v>
      </c>
      <c r="F3237" s="8">
        <f>E3237/100*$I$2*Main!$AB$2</f>
        <v>315.82800000000003</v>
      </c>
      <c r="G3237" s="12">
        <f>F3237*Main!$AB$4</f>
        <v>315.82800000000003</v>
      </c>
      <c r="H3237" s="202"/>
    </row>
    <row r="3238" spans="1:8">
      <c r="A3238" s="205">
        <v>9194419</v>
      </c>
      <c r="B3238" s="489" t="s">
        <v>1518</v>
      </c>
      <c r="C3238" s="7"/>
      <c r="D3238" s="7">
        <v>18</v>
      </c>
      <c r="E3238" s="8">
        <v>701.84</v>
      </c>
      <c r="F3238" s="8">
        <f>E3238/100*$I$2*Main!$AB$2</f>
        <v>315.82800000000003</v>
      </c>
      <c r="G3238" s="12">
        <f>F3238*Main!$AB$4</f>
        <v>315.82800000000003</v>
      </c>
      <c r="H3238" s="202"/>
    </row>
    <row r="3239" spans="1:8">
      <c r="A3239" s="205">
        <v>9194420</v>
      </c>
      <c r="B3239" s="489" t="s">
        <v>1519</v>
      </c>
      <c r="C3239" s="7"/>
      <c r="D3239" s="7">
        <v>18</v>
      </c>
      <c r="E3239" s="8">
        <v>729.81999999999994</v>
      </c>
      <c r="F3239" s="8">
        <f>E3239/100*$I$2*Main!$AB$2</f>
        <v>328.41899999999998</v>
      </c>
      <c r="G3239" s="12">
        <f>F3239*Main!$AB$4</f>
        <v>328.41899999999998</v>
      </c>
      <c r="H3239" s="202"/>
    </row>
    <row r="3240" spans="1:8">
      <c r="A3240" s="205">
        <v>9194421</v>
      </c>
      <c r="B3240" s="489" t="s">
        <v>1520</v>
      </c>
      <c r="C3240" s="7"/>
      <c r="D3240" s="7">
        <v>18</v>
      </c>
      <c r="E3240" s="8">
        <v>729.81999999999994</v>
      </c>
      <c r="F3240" s="8">
        <f>E3240/100*$I$2*Main!$AB$2</f>
        <v>328.41899999999998</v>
      </c>
      <c r="G3240" s="12">
        <f>F3240*Main!$AB$4</f>
        <v>328.41899999999998</v>
      </c>
      <c r="H3240" s="202"/>
    </row>
    <row r="3241" spans="1:8">
      <c r="A3241" s="205">
        <v>9194422</v>
      </c>
      <c r="B3241" s="489" t="s">
        <v>1521</v>
      </c>
      <c r="C3241" s="7"/>
      <c r="D3241" s="7">
        <v>18</v>
      </c>
      <c r="E3241" s="8">
        <v>763.73</v>
      </c>
      <c r="F3241" s="8">
        <f>E3241/100*$I$2*Main!$AB$2</f>
        <v>343.67849999999999</v>
      </c>
      <c r="G3241" s="12">
        <f>F3241*Main!$AB$4</f>
        <v>343.67849999999999</v>
      </c>
      <c r="H3241" s="202"/>
    </row>
    <row r="3242" spans="1:8">
      <c r="A3242" s="205">
        <v>9194423</v>
      </c>
      <c r="B3242" s="489" t="s">
        <v>1522</v>
      </c>
      <c r="C3242" s="7"/>
      <c r="D3242" s="7">
        <v>18</v>
      </c>
      <c r="E3242" s="8">
        <v>763.73</v>
      </c>
      <c r="F3242" s="8">
        <f>E3242/100*$I$2*Main!$AB$2</f>
        <v>343.67849999999999</v>
      </c>
      <c r="G3242" s="12">
        <f>F3242*Main!$AB$4</f>
        <v>343.67849999999999</v>
      </c>
      <c r="H3242" s="202"/>
    </row>
    <row r="3243" spans="1:8">
      <c r="A3243" s="205">
        <v>9194424</v>
      </c>
      <c r="B3243" s="489" t="s">
        <v>1523</v>
      </c>
      <c r="C3243" s="7"/>
      <c r="D3243" s="7">
        <v>18</v>
      </c>
      <c r="E3243" s="8">
        <v>816.08</v>
      </c>
      <c r="F3243" s="8">
        <f>E3243/100*$I$2*Main!$AB$2</f>
        <v>367.23599999999999</v>
      </c>
      <c r="G3243" s="12">
        <f>F3243*Main!$AB$4</f>
        <v>367.23599999999999</v>
      </c>
      <c r="H3243" s="202"/>
    </row>
    <row r="3244" spans="1:8">
      <c r="A3244" s="205">
        <v>9194425</v>
      </c>
      <c r="B3244" s="489" t="s">
        <v>1524</v>
      </c>
      <c r="C3244" s="7"/>
      <c r="D3244" s="7">
        <v>18</v>
      </c>
      <c r="E3244" s="8">
        <v>816.08</v>
      </c>
      <c r="F3244" s="8">
        <f>E3244/100*$I$2*Main!$AB$2</f>
        <v>367.23599999999999</v>
      </c>
      <c r="G3244" s="12">
        <f>F3244*Main!$AB$4</f>
        <v>367.23599999999999</v>
      </c>
      <c r="H3244" s="202"/>
    </row>
    <row r="3245" spans="1:8">
      <c r="A3245" s="205">
        <v>9194426</v>
      </c>
      <c r="B3245" s="489" t="s">
        <v>1525</v>
      </c>
      <c r="C3245" s="7"/>
      <c r="D3245" s="7">
        <v>18</v>
      </c>
      <c r="E3245" s="8">
        <v>851.24</v>
      </c>
      <c r="F3245" s="8">
        <f>E3245/100*$I$2*Main!$AB$2</f>
        <v>383.05799999999999</v>
      </c>
      <c r="G3245" s="12">
        <f>F3245*Main!$AB$4</f>
        <v>383.05799999999999</v>
      </c>
      <c r="H3245" s="202"/>
    </row>
    <row r="3246" spans="1:8">
      <c r="A3246" s="205">
        <v>9194427</v>
      </c>
      <c r="B3246" s="489" t="s">
        <v>1526</v>
      </c>
      <c r="C3246" s="7"/>
      <c r="D3246" s="7">
        <v>18</v>
      </c>
      <c r="E3246" s="8">
        <v>851.24</v>
      </c>
      <c r="F3246" s="8">
        <f>E3246/100*$I$2*Main!$AB$2</f>
        <v>383.05799999999999</v>
      </c>
      <c r="G3246" s="12">
        <f>F3246*Main!$AB$4</f>
        <v>383.05799999999999</v>
      </c>
      <c r="H3246" s="202"/>
    </row>
    <row r="3247" spans="1:8">
      <c r="A3247" s="205">
        <v>9194428</v>
      </c>
      <c r="B3247" s="489" t="s">
        <v>1527</v>
      </c>
      <c r="C3247" s="7"/>
      <c r="D3247" s="7">
        <v>18</v>
      </c>
      <c r="E3247" s="8">
        <v>886.88</v>
      </c>
      <c r="F3247" s="8">
        <f>E3247/100*$I$2*Main!$AB$2</f>
        <v>399.096</v>
      </c>
      <c r="G3247" s="12">
        <f>F3247*Main!$AB$4</f>
        <v>399.096</v>
      </c>
      <c r="H3247" s="202"/>
    </row>
    <row r="3248" spans="1:8">
      <c r="A3248" s="205">
        <v>9194429</v>
      </c>
      <c r="B3248" s="489" t="s">
        <v>1528</v>
      </c>
      <c r="C3248" s="7"/>
      <c r="D3248" s="7">
        <v>18</v>
      </c>
      <c r="E3248" s="8">
        <v>886.88</v>
      </c>
      <c r="F3248" s="8">
        <f>E3248/100*$I$2*Main!$AB$2</f>
        <v>399.096</v>
      </c>
      <c r="G3248" s="12">
        <f>F3248*Main!$AB$4</f>
        <v>399.096</v>
      </c>
      <c r="H3248" s="202"/>
    </row>
    <row r="3249" spans="1:8">
      <c r="A3249" s="205">
        <v>9194625</v>
      </c>
      <c r="B3249" s="489" t="s">
        <v>1531</v>
      </c>
      <c r="C3249" s="7"/>
      <c r="D3249" s="7">
        <v>40</v>
      </c>
      <c r="E3249" s="8">
        <v>340.03999999999996</v>
      </c>
      <c r="F3249" s="8">
        <f>E3249/100*$I$2*Main!$AB$2</f>
        <v>153.01799999999997</v>
      </c>
      <c r="G3249" s="12">
        <f>F3249*Main!$AB$4</f>
        <v>153.01799999999997</v>
      </c>
      <c r="H3249" s="202"/>
    </row>
    <row r="3250" spans="1:8">
      <c r="A3250" s="205">
        <v>9194626</v>
      </c>
      <c r="B3250" s="489" t="s">
        <v>1532</v>
      </c>
      <c r="C3250" s="7"/>
      <c r="D3250" s="7">
        <v>40</v>
      </c>
      <c r="E3250" s="8">
        <v>340.03999999999996</v>
      </c>
      <c r="F3250" s="8">
        <f>E3250/100*$I$2*Main!$AB$2</f>
        <v>153.01799999999997</v>
      </c>
      <c r="G3250" s="12">
        <f>F3250*Main!$AB$4</f>
        <v>153.01799999999997</v>
      </c>
      <c r="H3250" s="202"/>
    </row>
    <row r="3251" spans="1:8">
      <c r="A3251" s="205">
        <v>9194629</v>
      </c>
      <c r="B3251" s="489" t="s">
        <v>1533</v>
      </c>
      <c r="C3251" s="7"/>
      <c r="D3251" s="7">
        <v>40</v>
      </c>
      <c r="E3251" s="8">
        <v>222.79999999999998</v>
      </c>
      <c r="F3251" s="8">
        <f>E3251/100*$I$2*Main!$AB$2</f>
        <v>100.25999999999999</v>
      </c>
      <c r="G3251" s="12">
        <f>F3251*Main!$AB$4</f>
        <v>100.25999999999999</v>
      </c>
      <c r="H3251" s="202"/>
    </row>
    <row r="3252" spans="1:8">
      <c r="A3252" s="205">
        <v>9194630</v>
      </c>
      <c r="B3252" s="489" t="s">
        <v>1534</v>
      </c>
      <c r="C3252" s="7"/>
      <c r="D3252" s="7">
        <v>40</v>
      </c>
      <c r="E3252" s="8">
        <v>222.79999999999998</v>
      </c>
      <c r="F3252" s="8">
        <f>E3252/100*$I$2*Main!$AB$2</f>
        <v>100.25999999999999</v>
      </c>
      <c r="G3252" s="12">
        <f>F3252*Main!$AB$4</f>
        <v>100.25999999999999</v>
      </c>
      <c r="H3252" s="202"/>
    </row>
    <row r="3253" spans="1:8">
      <c r="A3253" s="205">
        <v>9194637</v>
      </c>
      <c r="B3253" s="489" t="s">
        <v>1535</v>
      </c>
      <c r="C3253" s="7"/>
      <c r="D3253" s="7">
        <v>40</v>
      </c>
      <c r="E3253" s="8">
        <v>410.38</v>
      </c>
      <c r="F3253" s="8">
        <f>E3253/100*$I$2*Main!$AB$2</f>
        <v>184.67099999999999</v>
      </c>
      <c r="G3253" s="12">
        <f>F3253*Main!$AB$4</f>
        <v>184.67099999999999</v>
      </c>
      <c r="H3253" s="202"/>
    </row>
    <row r="3254" spans="1:8">
      <c r="A3254" s="205">
        <v>9194638</v>
      </c>
      <c r="B3254" s="489" t="s">
        <v>1536</v>
      </c>
      <c r="C3254" s="7"/>
      <c r="D3254" s="7">
        <v>40</v>
      </c>
      <c r="E3254" s="8">
        <v>410.38</v>
      </c>
      <c r="F3254" s="8">
        <f>E3254/100*$I$2*Main!$AB$2</f>
        <v>184.67099999999999</v>
      </c>
      <c r="G3254" s="12">
        <f>F3254*Main!$AB$4</f>
        <v>184.67099999999999</v>
      </c>
      <c r="H3254" s="202"/>
    </row>
    <row r="3255" spans="1:8">
      <c r="A3255" s="205">
        <v>9194641</v>
      </c>
      <c r="B3255" s="489" t="s">
        <v>1537</v>
      </c>
      <c r="C3255" s="7"/>
      <c r="D3255" s="7">
        <v>40</v>
      </c>
      <c r="E3255" s="8">
        <v>514.49</v>
      </c>
      <c r="F3255" s="8">
        <f>E3255/100*$I$2*Main!$AB$2</f>
        <v>231.5205</v>
      </c>
      <c r="G3255" s="12">
        <f>F3255*Main!$AB$4</f>
        <v>231.5205</v>
      </c>
      <c r="H3255" s="202"/>
    </row>
    <row r="3256" spans="1:8">
      <c r="A3256" s="205">
        <v>9194642</v>
      </c>
      <c r="B3256" s="489" t="s">
        <v>1538</v>
      </c>
      <c r="C3256" s="7"/>
      <c r="D3256" s="7">
        <v>40</v>
      </c>
      <c r="E3256" s="8">
        <v>514.49</v>
      </c>
      <c r="F3256" s="8">
        <f>E3256/100*$I$2*Main!$AB$2</f>
        <v>231.5205</v>
      </c>
      <c r="G3256" s="12">
        <f>F3256*Main!$AB$4</f>
        <v>231.5205</v>
      </c>
      <c r="H3256" s="202"/>
    </row>
    <row r="3257" spans="1:8">
      <c r="A3257" s="205">
        <v>9194437</v>
      </c>
      <c r="B3257" s="489" t="s">
        <v>4988</v>
      </c>
      <c r="C3257" s="7" t="s">
        <v>2057</v>
      </c>
      <c r="D3257" s="7">
        <v>40</v>
      </c>
      <c r="E3257" s="8">
        <v>847.76</v>
      </c>
      <c r="F3257" s="8">
        <f>E3257/100*$I$2*Main!$AB$2</f>
        <v>381.49200000000002</v>
      </c>
      <c r="G3257" s="12">
        <f>F3257*Main!$AB$4</f>
        <v>381.49200000000002</v>
      </c>
      <c r="H3257" s="202"/>
    </row>
    <row r="3258" spans="1:8">
      <c r="A3258" s="205">
        <v>9194452</v>
      </c>
      <c r="B3258" s="489" t="s">
        <v>1539</v>
      </c>
      <c r="C3258" s="7"/>
      <c r="D3258" s="7">
        <v>40</v>
      </c>
      <c r="E3258" s="8">
        <v>448.84999999999997</v>
      </c>
      <c r="F3258" s="8">
        <f>E3258/100*$I$2*Main!$AB$2</f>
        <v>201.98249999999996</v>
      </c>
      <c r="G3258" s="12">
        <f>F3258*Main!$AB$4</f>
        <v>201.98249999999996</v>
      </c>
      <c r="H3258" s="202"/>
    </row>
    <row r="3259" spans="1:8">
      <c r="A3259" s="205">
        <v>9194454</v>
      </c>
      <c r="B3259" s="489" t="s">
        <v>1540</v>
      </c>
      <c r="C3259" s="7"/>
      <c r="D3259" s="7">
        <v>40</v>
      </c>
      <c r="E3259" s="8">
        <v>503.38</v>
      </c>
      <c r="F3259" s="8">
        <f>E3259/100*$I$2*Main!$AB$2</f>
        <v>226.52100000000002</v>
      </c>
      <c r="G3259" s="12">
        <f>F3259*Main!$AB$4</f>
        <v>226.52100000000002</v>
      </c>
      <c r="H3259" s="202"/>
    </row>
    <row r="3260" spans="1:8">
      <c r="A3260" s="205">
        <v>9194455</v>
      </c>
      <c r="B3260" s="489" t="s">
        <v>1541</v>
      </c>
      <c r="C3260" s="7"/>
      <c r="D3260" s="7">
        <v>40</v>
      </c>
      <c r="E3260" s="8">
        <v>530.64</v>
      </c>
      <c r="F3260" s="8">
        <f>E3260/100*$I$2*Main!$AB$2</f>
        <v>238.78800000000001</v>
      </c>
      <c r="G3260" s="12">
        <f>F3260*Main!$AB$4</f>
        <v>238.78800000000001</v>
      </c>
      <c r="H3260" s="202"/>
    </row>
    <row r="3261" spans="1:8">
      <c r="A3261" s="205">
        <v>9194456</v>
      </c>
      <c r="B3261" s="489" t="s">
        <v>1542</v>
      </c>
      <c r="C3261" s="7"/>
      <c r="D3261" s="7">
        <v>40</v>
      </c>
      <c r="E3261" s="8">
        <v>557.91</v>
      </c>
      <c r="F3261" s="8">
        <f>E3261/100*$I$2*Main!$AB$2</f>
        <v>251.05949999999999</v>
      </c>
      <c r="G3261" s="12">
        <f>F3261*Main!$AB$4</f>
        <v>251.05949999999999</v>
      </c>
      <c r="H3261" s="202"/>
    </row>
    <row r="3262" spans="1:8">
      <c r="A3262" s="205">
        <v>9194458</v>
      </c>
      <c r="B3262" s="489" t="s">
        <v>1543</v>
      </c>
      <c r="C3262" s="7"/>
      <c r="D3262" s="7">
        <v>40</v>
      </c>
      <c r="E3262" s="8">
        <v>617.72</v>
      </c>
      <c r="F3262" s="8">
        <f>E3262/100*$I$2*Main!$AB$2</f>
        <v>277.97399999999999</v>
      </c>
      <c r="G3262" s="12">
        <f>F3262*Main!$AB$4</f>
        <v>277.97399999999999</v>
      </c>
      <c r="H3262" s="202"/>
    </row>
    <row r="3263" spans="1:8">
      <c r="A3263" s="205">
        <v>9194460</v>
      </c>
      <c r="B3263" s="489" t="s">
        <v>1544</v>
      </c>
      <c r="C3263" s="7"/>
      <c r="D3263" s="7">
        <v>20</v>
      </c>
      <c r="E3263" s="8">
        <v>1047.94</v>
      </c>
      <c r="F3263" s="8">
        <f>E3263/100*$I$2*Main!$AB$2</f>
        <v>471.57299999999998</v>
      </c>
      <c r="G3263" s="12">
        <f>F3263*Main!$AB$4</f>
        <v>471.57299999999998</v>
      </c>
      <c r="H3263" s="202"/>
    </row>
    <row r="3264" spans="1:8">
      <c r="A3264" s="205">
        <v>9194461</v>
      </c>
      <c r="B3264" s="489" t="s">
        <v>1545</v>
      </c>
      <c r="C3264" s="7"/>
      <c r="D3264" s="7">
        <v>20</v>
      </c>
      <c r="E3264" s="8">
        <v>1102.44</v>
      </c>
      <c r="F3264" s="8">
        <f>E3264/100*$I$2*Main!$AB$2</f>
        <v>496.09800000000001</v>
      </c>
      <c r="G3264" s="12">
        <f>F3264*Main!$AB$4</f>
        <v>496.09800000000001</v>
      </c>
      <c r="H3264" s="202"/>
    </row>
    <row r="3265" spans="1:8">
      <c r="A3265" s="205">
        <v>9194463</v>
      </c>
      <c r="B3265" s="489" t="s">
        <v>4989</v>
      </c>
      <c r="C3265" s="7" t="s">
        <v>2057</v>
      </c>
      <c r="D3265" s="7">
        <v>20</v>
      </c>
      <c r="E3265" s="8">
        <v>1266.05</v>
      </c>
      <c r="F3265" s="8">
        <f>E3265/100*$I$2*Main!$AB$2</f>
        <v>569.72249999999997</v>
      </c>
      <c r="G3265" s="12">
        <f>F3265*Main!$AB$4</f>
        <v>569.72249999999997</v>
      </c>
      <c r="H3265" s="202"/>
    </row>
    <row r="3266" spans="1:8">
      <c r="A3266" s="205">
        <v>9194480</v>
      </c>
      <c r="B3266" s="489" t="s">
        <v>1546</v>
      </c>
      <c r="C3266" s="7"/>
      <c r="D3266" s="7">
        <v>20</v>
      </c>
      <c r="E3266" s="8">
        <v>763.25</v>
      </c>
      <c r="F3266" s="8">
        <f>E3266/100*$I$2*Main!$AB$2</f>
        <v>343.46250000000003</v>
      </c>
      <c r="G3266" s="12">
        <f>F3266*Main!$AB$4</f>
        <v>343.46250000000003</v>
      </c>
      <c r="H3266" s="202"/>
    </row>
    <row r="3267" spans="1:8">
      <c r="A3267" s="205">
        <v>9194482</v>
      </c>
      <c r="B3267" s="489" t="s">
        <v>1547</v>
      </c>
      <c r="C3267" s="7"/>
      <c r="D3267" s="7">
        <v>20</v>
      </c>
      <c r="E3267" s="8">
        <v>875.43</v>
      </c>
      <c r="F3267" s="8">
        <f>E3267/100*$I$2*Main!$AB$2</f>
        <v>393.94349999999997</v>
      </c>
      <c r="G3267" s="12">
        <f>F3267*Main!$AB$4</f>
        <v>393.94349999999997</v>
      </c>
      <c r="H3267" s="202"/>
    </row>
    <row r="3268" spans="1:8">
      <c r="A3268" s="205">
        <v>9194483</v>
      </c>
      <c r="B3268" s="489" t="s">
        <v>1548</v>
      </c>
      <c r="C3268" s="7"/>
      <c r="D3268" s="7">
        <v>20</v>
      </c>
      <c r="E3268" s="8">
        <v>931.49</v>
      </c>
      <c r="F3268" s="8">
        <f>E3268/100*$I$2*Main!$AB$2</f>
        <v>419.1705</v>
      </c>
      <c r="G3268" s="12">
        <f>F3268*Main!$AB$4</f>
        <v>419.1705</v>
      </c>
      <c r="H3268" s="202"/>
    </row>
    <row r="3269" spans="1:8">
      <c r="A3269" s="205">
        <v>9194484</v>
      </c>
      <c r="B3269" s="489" t="s">
        <v>1549</v>
      </c>
      <c r="C3269" s="7"/>
      <c r="D3269" s="7">
        <v>20</v>
      </c>
      <c r="E3269" s="8">
        <v>987.6</v>
      </c>
      <c r="F3269" s="8">
        <f>E3269/100*$I$2*Main!$AB$2</f>
        <v>444.41999999999996</v>
      </c>
      <c r="G3269" s="12">
        <f>F3269*Main!$AB$4</f>
        <v>444.41999999999996</v>
      </c>
      <c r="H3269" s="202"/>
    </row>
    <row r="3270" spans="1:8">
      <c r="A3270" s="205">
        <v>9194486</v>
      </c>
      <c r="B3270" s="489" t="s">
        <v>1550</v>
      </c>
      <c r="C3270" s="7"/>
      <c r="D3270" s="7">
        <v>20</v>
      </c>
      <c r="E3270" s="8">
        <v>1118.74</v>
      </c>
      <c r="F3270" s="8">
        <f>E3270/100*$I$2*Main!$AB$2</f>
        <v>503.43299999999999</v>
      </c>
      <c r="G3270" s="12">
        <f>F3270*Main!$AB$4</f>
        <v>503.43299999999999</v>
      </c>
      <c r="H3270" s="202"/>
    </row>
    <row r="3271" spans="1:8">
      <c r="A3271" s="205">
        <v>9194489</v>
      </c>
      <c r="B3271" s="489" t="s">
        <v>1551</v>
      </c>
      <c r="C3271" s="7"/>
      <c r="D3271" s="7">
        <v>10</v>
      </c>
      <c r="E3271" s="8">
        <v>1692.24</v>
      </c>
      <c r="F3271" s="8">
        <f>E3271/100*$I$2*Main!$AB$2</f>
        <v>761.50800000000004</v>
      </c>
      <c r="G3271" s="12">
        <f>F3271*Main!$AB$4</f>
        <v>761.50800000000004</v>
      </c>
      <c r="H3271" s="202"/>
    </row>
    <row r="3272" spans="1:8">
      <c r="A3272" s="205">
        <v>9194491</v>
      </c>
      <c r="B3272" s="489" t="s">
        <v>1552</v>
      </c>
      <c r="C3272" s="7"/>
      <c r="D3272" s="7">
        <v>10</v>
      </c>
      <c r="E3272" s="8">
        <v>1836.24</v>
      </c>
      <c r="F3272" s="8">
        <f>E3272/100*$I$2*Main!$AB$2</f>
        <v>826.30799999999999</v>
      </c>
      <c r="G3272" s="12">
        <f>F3272*Main!$AB$4</f>
        <v>826.30799999999999</v>
      </c>
      <c r="H3272" s="202"/>
    </row>
    <row r="3273" spans="1:8">
      <c r="A3273" s="205">
        <v>9194493</v>
      </c>
      <c r="B3273" s="489" t="s">
        <v>4990</v>
      </c>
      <c r="C3273" s="7" t="s">
        <v>2057</v>
      </c>
      <c r="D3273" s="7">
        <v>10</v>
      </c>
      <c r="E3273" s="8">
        <v>2218.1600000000003</v>
      </c>
      <c r="F3273" s="8">
        <f>E3273/100*$I$2*Main!$AB$2</f>
        <v>998.17200000000014</v>
      </c>
      <c r="G3273" s="12">
        <f>F3273*Main!$AB$4</f>
        <v>998.17200000000014</v>
      </c>
      <c r="H3273" s="202"/>
    </row>
    <row r="3274" spans="1:8">
      <c r="A3274" s="205">
        <v>9194550</v>
      </c>
      <c r="B3274" s="489" t="s">
        <v>1553</v>
      </c>
      <c r="C3274" s="7"/>
      <c r="D3274" s="7">
        <v>80</v>
      </c>
      <c r="E3274" s="8">
        <v>408.05</v>
      </c>
      <c r="F3274" s="8">
        <f>E3274/100*$I$2*Main!$AB$2</f>
        <v>183.6225</v>
      </c>
      <c r="G3274" s="12">
        <f>F3274*Main!$AB$4</f>
        <v>183.6225</v>
      </c>
      <c r="H3274" s="202"/>
    </row>
    <row r="3275" spans="1:8">
      <c r="A3275" s="205">
        <v>9194551</v>
      </c>
      <c r="B3275" s="489" t="s">
        <v>1554</v>
      </c>
      <c r="C3275" s="7"/>
      <c r="D3275" s="7">
        <v>80</v>
      </c>
      <c r="E3275" s="8">
        <v>408.05</v>
      </c>
      <c r="F3275" s="8">
        <f>E3275/100*$I$2*Main!$AB$2</f>
        <v>183.6225</v>
      </c>
      <c r="G3275" s="12">
        <f>F3275*Main!$AB$4</f>
        <v>183.6225</v>
      </c>
      <c r="H3275" s="202"/>
    </row>
    <row r="3276" spans="1:8">
      <c r="A3276" s="205">
        <v>9194552</v>
      </c>
      <c r="B3276" s="489" t="s">
        <v>1555</v>
      </c>
      <c r="C3276" s="7"/>
      <c r="D3276" s="7">
        <v>80</v>
      </c>
      <c r="E3276" s="8">
        <v>417.40999999999997</v>
      </c>
      <c r="F3276" s="8">
        <f>E3276/100*$I$2*Main!$AB$2</f>
        <v>187.83449999999996</v>
      </c>
      <c r="G3276" s="12">
        <f>F3276*Main!$AB$4</f>
        <v>187.83449999999996</v>
      </c>
      <c r="H3276" s="202"/>
    </row>
    <row r="3277" spans="1:8">
      <c r="A3277" s="205">
        <v>9194553</v>
      </c>
      <c r="B3277" s="489" t="s">
        <v>1556</v>
      </c>
      <c r="C3277" s="7"/>
      <c r="D3277" s="7">
        <v>80</v>
      </c>
      <c r="E3277" s="8">
        <v>417.40999999999997</v>
      </c>
      <c r="F3277" s="8">
        <f>E3277/100*$I$2*Main!$AB$2</f>
        <v>187.83449999999996</v>
      </c>
      <c r="G3277" s="12">
        <f>F3277*Main!$AB$4</f>
        <v>187.83449999999996</v>
      </c>
      <c r="H3277" s="202"/>
    </row>
    <row r="3278" spans="1:8">
      <c r="A3278" s="205">
        <v>9194554</v>
      </c>
      <c r="B3278" s="489" t="s">
        <v>1557</v>
      </c>
      <c r="C3278" s="7"/>
      <c r="D3278" s="7">
        <v>80</v>
      </c>
      <c r="E3278" s="8">
        <v>429.17</v>
      </c>
      <c r="F3278" s="8">
        <f>E3278/100*$I$2*Main!$AB$2</f>
        <v>193.12650000000002</v>
      </c>
      <c r="G3278" s="12">
        <f>F3278*Main!$AB$4</f>
        <v>193.12650000000002</v>
      </c>
      <c r="H3278" s="202"/>
    </row>
    <row r="3279" spans="1:8">
      <c r="A3279" s="205">
        <v>9194555</v>
      </c>
      <c r="B3279" s="489" t="s">
        <v>1558</v>
      </c>
      <c r="C3279" s="7"/>
      <c r="D3279" s="7">
        <v>80</v>
      </c>
      <c r="E3279" s="8">
        <v>429.17</v>
      </c>
      <c r="F3279" s="8">
        <f>E3279/100*$I$2*Main!$AB$2</f>
        <v>193.12650000000002</v>
      </c>
      <c r="G3279" s="12">
        <f>F3279*Main!$AB$4</f>
        <v>193.12650000000002</v>
      </c>
      <c r="H3279" s="202"/>
    </row>
    <row r="3280" spans="1:8">
      <c r="A3280" s="205">
        <v>9194556</v>
      </c>
      <c r="B3280" s="489" t="s">
        <v>1559</v>
      </c>
      <c r="C3280" s="7"/>
      <c r="D3280" s="7">
        <v>80</v>
      </c>
      <c r="E3280" s="8">
        <v>445.56</v>
      </c>
      <c r="F3280" s="8">
        <f>E3280/100*$I$2*Main!$AB$2</f>
        <v>200.50200000000001</v>
      </c>
      <c r="G3280" s="12">
        <f>F3280*Main!$AB$4</f>
        <v>200.50200000000001</v>
      </c>
      <c r="H3280" s="202"/>
    </row>
    <row r="3281" spans="1:8">
      <c r="A3281" s="205">
        <v>9194557</v>
      </c>
      <c r="B3281" s="489" t="s">
        <v>1560</v>
      </c>
      <c r="C3281" s="7"/>
      <c r="D3281" s="7">
        <v>80</v>
      </c>
      <c r="E3281" s="8">
        <v>445.56</v>
      </c>
      <c r="F3281" s="8">
        <f>E3281/100*$I$2*Main!$AB$2</f>
        <v>200.50200000000001</v>
      </c>
      <c r="G3281" s="12">
        <f>F3281*Main!$AB$4</f>
        <v>200.50200000000001</v>
      </c>
      <c r="H3281" s="202"/>
    </row>
    <row r="3282" spans="1:8">
      <c r="A3282" s="205">
        <v>9194558</v>
      </c>
      <c r="B3282" s="489" t="s">
        <v>1561</v>
      </c>
      <c r="C3282" s="7"/>
      <c r="D3282" s="7">
        <v>80</v>
      </c>
      <c r="E3282" s="8">
        <v>457.28</v>
      </c>
      <c r="F3282" s="8">
        <f>E3282/100*$I$2*Main!$AB$2</f>
        <v>205.77600000000001</v>
      </c>
      <c r="G3282" s="12">
        <f>F3282*Main!$AB$4</f>
        <v>205.77600000000001</v>
      </c>
      <c r="H3282" s="202"/>
    </row>
    <row r="3283" spans="1:8">
      <c r="A3283" s="205">
        <v>9194559</v>
      </c>
      <c r="B3283" s="489" t="s">
        <v>1562</v>
      </c>
      <c r="C3283" s="7"/>
      <c r="D3283" s="7">
        <v>80</v>
      </c>
      <c r="E3283" s="8">
        <v>457.28</v>
      </c>
      <c r="F3283" s="8">
        <f>E3283/100*$I$2*Main!$AB$2</f>
        <v>205.77600000000001</v>
      </c>
      <c r="G3283" s="12">
        <f>F3283*Main!$AB$4</f>
        <v>205.77600000000001</v>
      </c>
      <c r="H3283" s="202"/>
    </row>
    <row r="3284" spans="1:8">
      <c r="A3284" s="205">
        <v>9194560</v>
      </c>
      <c r="B3284" s="489" t="s">
        <v>1563</v>
      </c>
      <c r="C3284" s="7"/>
      <c r="D3284" s="7">
        <v>80</v>
      </c>
      <c r="E3284" s="8">
        <v>469.01</v>
      </c>
      <c r="F3284" s="8">
        <f>E3284/100*$I$2*Main!$AB$2</f>
        <v>211.05450000000002</v>
      </c>
      <c r="G3284" s="12">
        <f>F3284*Main!$AB$4</f>
        <v>211.05450000000002</v>
      </c>
      <c r="H3284" s="202"/>
    </row>
    <row r="3285" spans="1:8">
      <c r="A3285" s="205">
        <v>9194561</v>
      </c>
      <c r="B3285" s="489" t="s">
        <v>1564</v>
      </c>
      <c r="C3285" s="7"/>
      <c r="D3285" s="7">
        <v>80</v>
      </c>
      <c r="E3285" s="8">
        <v>469.01</v>
      </c>
      <c r="F3285" s="8">
        <f>E3285/100*$I$2*Main!$AB$2</f>
        <v>211.05450000000002</v>
      </c>
      <c r="G3285" s="12">
        <f>F3285*Main!$AB$4</f>
        <v>211.05450000000002</v>
      </c>
      <c r="H3285" s="202"/>
    </row>
    <row r="3286" spans="1:8">
      <c r="A3286" s="205">
        <v>9195038</v>
      </c>
      <c r="B3286" s="489" t="s">
        <v>4991</v>
      </c>
      <c r="C3286" s="7" t="s">
        <v>2057</v>
      </c>
      <c r="D3286" s="7">
        <v>80</v>
      </c>
      <c r="E3286" s="8">
        <v>408.05</v>
      </c>
      <c r="F3286" s="8">
        <f>E3286/100*$I$2*Main!$AB$2</f>
        <v>183.6225</v>
      </c>
      <c r="G3286" s="12">
        <f>F3286*Main!$AB$4</f>
        <v>183.6225</v>
      </c>
      <c r="H3286" s="202"/>
    </row>
    <row r="3287" spans="1:8">
      <c r="A3287" s="205">
        <v>9195039</v>
      </c>
      <c r="B3287" s="489" t="s">
        <v>4992</v>
      </c>
      <c r="C3287" s="7" t="s">
        <v>2057</v>
      </c>
      <c r="D3287" s="7">
        <v>80</v>
      </c>
      <c r="E3287" s="8">
        <v>408.05</v>
      </c>
      <c r="F3287" s="8">
        <f>E3287/100*$I$2*Main!$AB$2</f>
        <v>183.6225</v>
      </c>
      <c r="G3287" s="12">
        <f>F3287*Main!$AB$4</f>
        <v>183.6225</v>
      </c>
      <c r="H3287" s="202"/>
    </row>
    <row r="3288" spans="1:8">
      <c r="A3288" s="205">
        <v>9195040</v>
      </c>
      <c r="B3288" s="489" t="s">
        <v>4993</v>
      </c>
      <c r="C3288" s="7" t="s">
        <v>2057</v>
      </c>
      <c r="D3288" s="7">
        <v>80</v>
      </c>
      <c r="E3288" s="8">
        <v>417.40999999999997</v>
      </c>
      <c r="F3288" s="8">
        <f>E3288/100*$I$2*Main!$AB$2</f>
        <v>187.83449999999996</v>
      </c>
      <c r="G3288" s="12">
        <f>F3288*Main!$AB$4</f>
        <v>187.83449999999996</v>
      </c>
      <c r="H3288" s="202"/>
    </row>
    <row r="3289" spans="1:8">
      <c r="A3289" s="205">
        <v>9195041</v>
      </c>
      <c r="B3289" s="489" t="s">
        <v>4994</v>
      </c>
      <c r="C3289" s="7" t="s">
        <v>2057</v>
      </c>
      <c r="D3289" s="7">
        <v>80</v>
      </c>
      <c r="E3289" s="8">
        <v>417.40999999999997</v>
      </c>
      <c r="F3289" s="8">
        <f>E3289/100*$I$2*Main!$AB$2</f>
        <v>187.83449999999996</v>
      </c>
      <c r="G3289" s="12">
        <f>F3289*Main!$AB$4</f>
        <v>187.83449999999996</v>
      </c>
      <c r="H3289" s="202"/>
    </row>
    <row r="3290" spans="1:8">
      <c r="A3290" s="205">
        <v>9195042</v>
      </c>
      <c r="B3290" s="489" t="s">
        <v>1565</v>
      </c>
      <c r="C3290" s="7"/>
      <c r="D3290" s="7">
        <v>80</v>
      </c>
      <c r="E3290" s="8">
        <v>429.17</v>
      </c>
      <c r="F3290" s="8">
        <f>E3290/100*$I$2*Main!$AB$2</f>
        <v>193.12650000000002</v>
      </c>
      <c r="G3290" s="12">
        <f>F3290*Main!$AB$4</f>
        <v>193.12650000000002</v>
      </c>
      <c r="H3290" s="202"/>
    </row>
    <row r="3291" spans="1:8">
      <c r="A3291" s="205">
        <v>9195043</v>
      </c>
      <c r="B3291" s="489" t="s">
        <v>1566</v>
      </c>
      <c r="C3291" s="7"/>
      <c r="D3291" s="7">
        <v>80</v>
      </c>
      <c r="E3291" s="8">
        <v>429.17</v>
      </c>
      <c r="F3291" s="8">
        <f>E3291/100*$I$2*Main!$AB$2</f>
        <v>193.12650000000002</v>
      </c>
      <c r="G3291" s="12">
        <f>F3291*Main!$AB$4</f>
        <v>193.12650000000002</v>
      </c>
      <c r="H3291" s="202"/>
    </row>
    <row r="3292" spans="1:8">
      <c r="A3292" s="205">
        <v>9195044</v>
      </c>
      <c r="B3292" s="489" t="s">
        <v>1567</v>
      </c>
      <c r="C3292" s="7"/>
      <c r="D3292" s="7">
        <v>1</v>
      </c>
      <c r="E3292" s="8">
        <v>445.56</v>
      </c>
      <c r="F3292" s="8">
        <f>E3292/100*$I$2*Main!$AB$2</f>
        <v>200.50200000000001</v>
      </c>
      <c r="G3292" s="12">
        <f>F3292*Main!$AB$4</f>
        <v>200.50200000000001</v>
      </c>
      <c r="H3292" s="202"/>
    </row>
    <row r="3293" spans="1:8">
      <c r="A3293" s="205">
        <v>9195045</v>
      </c>
      <c r="B3293" s="489" t="s">
        <v>1568</v>
      </c>
      <c r="C3293" s="7"/>
      <c r="D3293" s="7">
        <v>1</v>
      </c>
      <c r="E3293" s="8">
        <v>445.56</v>
      </c>
      <c r="F3293" s="8">
        <f>E3293/100*$I$2*Main!$AB$2</f>
        <v>200.50200000000001</v>
      </c>
      <c r="G3293" s="12">
        <f>F3293*Main!$AB$4</f>
        <v>200.50200000000001</v>
      </c>
      <c r="H3293" s="202"/>
    </row>
    <row r="3294" spans="1:8">
      <c r="A3294" s="205">
        <v>9195046</v>
      </c>
      <c r="B3294" s="489" t="s">
        <v>1569</v>
      </c>
      <c r="C3294" s="7"/>
      <c r="D3294" s="7">
        <v>1</v>
      </c>
      <c r="E3294" s="8">
        <v>457.28</v>
      </c>
      <c r="F3294" s="8">
        <f>E3294/100*$I$2*Main!$AB$2</f>
        <v>205.77600000000001</v>
      </c>
      <c r="G3294" s="12">
        <f>F3294*Main!$AB$4</f>
        <v>205.77600000000001</v>
      </c>
      <c r="H3294" s="202"/>
    </row>
    <row r="3295" spans="1:8">
      <c r="A3295" s="205">
        <v>9195047</v>
      </c>
      <c r="B3295" s="489" t="s">
        <v>1570</v>
      </c>
      <c r="C3295" s="7"/>
      <c r="D3295" s="7">
        <v>1</v>
      </c>
      <c r="E3295" s="8">
        <v>457.28</v>
      </c>
      <c r="F3295" s="8">
        <f>E3295/100*$I$2*Main!$AB$2</f>
        <v>205.77600000000001</v>
      </c>
      <c r="G3295" s="12">
        <f>F3295*Main!$AB$4</f>
        <v>205.77600000000001</v>
      </c>
      <c r="H3295" s="202"/>
    </row>
    <row r="3296" spans="1:8">
      <c r="A3296" s="205">
        <v>9195048</v>
      </c>
      <c r="B3296" s="489" t="s">
        <v>1571</v>
      </c>
      <c r="C3296" s="7"/>
      <c r="D3296" s="7">
        <v>1</v>
      </c>
      <c r="E3296" s="8">
        <v>469.01</v>
      </c>
      <c r="F3296" s="8">
        <f>E3296/100*$I$2*Main!$AB$2</f>
        <v>211.05450000000002</v>
      </c>
      <c r="G3296" s="12">
        <f>F3296*Main!$AB$4</f>
        <v>211.05450000000002</v>
      </c>
      <c r="H3296" s="202"/>
    </row>
    <row r="3297" spans="1:8">
      <c r="A3297" s="205">
        <v>9195049</v>
      </c>
      <c r="B3297" s="489" t="s">
        <v>1572</v>
      </c>
      <c r="C3297" s="7"/>
      <c r="D3297" s="7">
        <v>1</v>
      </c>
      <c r="E3297" s="8">
        <v>469.01</v>
      </c>
      <c r="F3297" s="8">
        <f>E3297/100*$I$2*Main!$AB$2</f>
        <v>211.05450000000002</v>
      </c>
      <c r="G3297" s="12">
        <f>F3297*Main!$AB$4</f>
        <v>211.05450000000002</v>
      </c>
      <c r="H3297" s="202"/>
    </row>
    <row r="3298" spans="1:8">
      <c r="A3298" s="205">
        <v>9206258</v>
      </c>
      <c r="B3298" s="489" t="s">
        <v>1573</v>
      </c>
      <c r="C3298" s="7"/>
      <c r="D3298" s="7">
        <v>1</v>
      </c>
      <c r="E3298" s="8">
        <v>408.96</v>
      </c>
      <c r="F3298" s="8">
        <f>E3298/100*$I$2*Main!$AB$2</f>
        <v>184.03199999999998</v>
      </c>
      <c r="G3298" s="12">
        <f>F3298*Main!$AB$4</f>
        <v>184.03199999999998</v>
      </c>
      <c r="H3298" s="202"/>
    </row>
    <row r="3299" spans="1:8">
      <c r="A3299" s="205">
        <v>9194691</v>
      </c>
      <c r="B3299" s="489" t="s">
        <v>1576</v>
      </c>
      <c r="C3299" s="7"/>
      <c r="D3299" s="7">
        <v>1</v>
      </c>
      <c r="E3299" s="8">
        <v>1968.87</v>
      </c>
      <c r="F3299" s="8">
        <f>E3299/100*$I$2*Main!$AB$2</f>
        <v>885.99149999999986</v>
      </c>
      <c r="G3299" s="12">
        <f>F3299*Main!$AB$4</f>
        <v>885.99149999999986</v>
      </c>
      <c r="H3299" s="202"/>
    </row>
    <row r="3300" spans="1:8">
      <c r="A3300" s="205">
        <v>9194692</v>
      </c>
      <c r="B3300" s="489" t="s">
        <v>1577</v>
      </c>
      <c r="C3300" s="7"/>
      <c r="D3300" s="7">
        <v>1</v>
      </c>
      <c r="E3300" s="8">
        <v>1980.8</v>
      </c>
      <c r="F3300" s="8">
        <f>E3300/100*$I$2*Main!$AB$2</f>
        <v>891.36</v>
      </c>
      <c r="G3300" s="12">
        <f>F3300*Main!$AB$4</f>
        <v>891.36</v>
      </c>
      <c r="H3300" s="202"/>
    </row>
    <row r="3301" spans="1:8">
      <c r="A3301" s="205">
        <v>9194693</v>
      </c>
      <c r="B3301" s="489" t="s">
        <v>1578</v>
      </c>
      <c r="C3301" s="7"/>
      <c r="D3301" s="7">
        <v>1</v>
      </c>
      <c r="E3301" s="8">
        <v>1995.72</v>
      </c>
      <c r="F3301" s="8">
        <f>E3301/100*$I$2*Main!$AB$2</f>
        <v>898.07400000000007</v>
      </c>
      <c r="G3301" s="12">
        <f>F3301*Main!$AB$4</f>
        <v>898.07400000000007</v>
      </c>
      <c r="H3301" s="202"/>
    </row>
    <row r="3302" spans="1:8">
      <c r="A3302" s="205">
        <v>9194694</v>
      </c>
      <c r="B3302" s="489" t="s">
        <v>1579</v>
      </c>
      <c r="C3302" s="7"/>
      <c r="D3302" s="7">
        <v>1</v>
      </c>
      <c r="E3302" s="8">
        <v>2016.6299999999999</v>
      </c>
      <c r="F3302" s="8">
        <f>E3302/100*$I$2*Main!$AB$2</f>
        <v>907.48349999999994</v>
      </c>
      <c r="G3302" s="12">
        <f>F3302*Main!$AB$4</f>
        <v>907.48349999999994</v>
      </c>
      <c r="H3302" s="202"/>
    </row>
    <row r="3303" spans="1:8">
      <c r="A3303" s="205">
        <v>9194695</v>
      </c>
      <c r="B3303" s="489" t="s">
        <v>1580</v>
      </c>
      <c r="C3303" s="7"/>
      <c r="D3303" s="7">
        <v>1</v>
      </c>
      <c r="E3303" s="8">
        <v>2031.56</v>
      </c>
      <c r="F3303" s="8">
        <f>E3303/100*$I$2*Main!$AB$2</f>
        <v>914.202</v>
      </c>
      <c r="G3303" s="12">
        <f>F3303*Main!$AB$4</f>
        <v>914.202</v>
      </c>
      <c r="H3303" s="202"/>
    </row>
    <row r="3304" spans="1:8">
      <c r="A3304" s="205">
        <v>9194696</v>
      </c>
      <c r="B3304" s="489" t="s">
        <v>1581</v>
      </c>
      <c r="C3304" s="7"/>
      <c r="D3304" s="7">
        <v>1</v>
      </c>
      <c r="E3304" s="8">
        <v>2046.46</v>
      </c>
      <c r="F3304" s="8">
        <f>E3304/100*$I$2*Main!$AB$2</f>
        <v>920.90700000000004</v>
      </c>
      <c r="G3304" s="12">
        <f>F3304*Main!$AB$4</f>
        <v>920.90700000000004</v>
      </c>
      <c r="H3304" s="202"/>
    </row>
    <row r="3305" spans="1:8">
      <c r="A3305" s="205">
        <v>9194659</v>
      </c>
      <c r="B3305" s="489" t="s">
        <v>1574</v>
      </c>
      <c r="C3305" s="7"/>
      <c r="D3305" s="7">
        <v>1</v>
      </c>
      <c r="E3305" s="8">
        <v>714.65</v>
      </c>
      <c r="F3305" s="8">
        <f>E3305/100*$I$2*Main!$AB$2</f>
        <v>321.59249999999997</v>
      </c>
      <c r="G3305" s="12">
        <f>F3305*Main!$AB$4</f>
        <v>321.59249999999997</v>
      </c>
      <c r="H3305" s="202"/>
    </row>
    <row r="3306" spans="1:8">
      <c r="A3306" s="205">
        <v>9194712</v>
      </c>
      <c r="B3306" s="489" t="s">
        <v>1582</v>
      </c>
      <c r="C3306" s="7"/>
      <c r="D3306" s="7">
        <v>1</v>
      </c>
      <c r="E3306" s="8">
        <v>2504.2400000000002</v>
      </c>
      <c r="F3306" s="8">
        <f>E3306/100*$I$2*Main!$AB$2</f>
        <v>1126.9080000000001</v>
      </c>
      <c r="G3306" s="12">
        <f>F3306*Main!$AB$4</f>
        <v>1126.9080000000001</v>
      </c>
      <c r="H3306" s="202"/>
    </row>
    <row r="3307" spans="1:8">
      <c r="A3307" s="205">
        <v>9194713</v>
      </c>
      <c r="B3307" s="489" t="s">
        <v>1583</v>
      </c>
      <c r="C3307" s="7"/>
      <c r="D3307" s="7">
        <v>1</v>
      </c>
      <c r="E3307" s="8">
        <v>2518.8300000000004</v>
      </c>
      <c r="F3307" s="8">
        <f>E3307/100*$I$2*Main!$AB$2</f>
        <v>1133.4735000000003</v>
      </c>
      <c r="G3307" s="12">
        <f>F3307*Main!$AB$4</f>
        <v>1133.4735000000003</v>
      </c>
      <c r="H3307" s="202"/>
    </row>
    <row r="3308" spans="1:8">
      <c r="A3308" s="205">
        <v>9194714</v>
      </c>
      <c r="B3308" s="489" t="s">
        <v>1584</v>
      </c>
      <c r="C3308" s="7"/>
      <c r="D3308" s="7">
        <v>1</v>
      </c>
      <c r="E3308" s="8">
        <v>2537.0700000000002</v>
      </c>
      <c r="F3308" s="8">
        <f>E3308/100*$I$2*Main!$AB$2</f>
        <v>1141.6815000000001</v>
      </c>
      <c r="G3308" s="12">
        <f>F3308*Main!$AB$4</f>
        <v>1141.6815000000001</v>
      </c>
      <c r="H3308" s="202"/>
    </row>
    <row r="3309" spans="1:8">
      <c r="A3309" s="205">
        <v>9194715</v>
      </c>
      <c r="B3309" s="489" t="s">
        <v>1585</v>
      </c>
      <c r="C3309" s="7"/>
      <c r="D3309" s="7">
        <v>1</v>
      </c>
      <c r="E3309" s="8">
        <v>2562.5800000000004</v>
      </c>
      <c r="F3309" s="8">
        <f>E3309/100*$I$2*Main!$AB$2</f>
        <v>1153.1610000000003</v>
      </c>
      <c r="G3309" s="12">
        <f>F3309*Main!$AB$4</f>
        <v>1153.1610000000003</v>
      </c>
      <c r="H3309" s="202"/>
    </row>
    <row r="3310" spans="1:8">
      <c r="A3310" s="205">
        <v>9194716</v>
      </c>
      <c r="B3310" s="489" t="s">
        <v>1586</v>
      </c>
      <c r="C3310" s="7"/>
      <c r="D3310" s="7">
        <v>1</v>
      </c>
      <c r="E3310" s="8">
        <v>2580.8200000000002</v>
      </c>
      <c r="F3310" s="8">
        <f>E3310/100*$I$2*Main!$AB$2</f>
        <v>1161.3690000000001</v>
      </c>
      <c r="G3310" s="12">
        <f>F3310*Main!$AB$4</f>
        <v>1161.3690000000001</v>
      </c>
      <c r="H3310" s="202"/>
    </row>
    <row r="3311" spans="1:8">
      <c r="A3311" s="205">
        <v>9194717</v>
      </c>
      <c r="B3311" s="489" t="s">
        <v>1587</v>
      </c>
      <c r="C3311" s="7"/>
      <c r="D3311" s="7">
        <v>1</v>
      </c>
      <c r="E3311" s="8">
        <v>2599.0600000000004</v>
      </c>
      <c r="F3311" s="8">
        <f>E3311/100*$I$2*Main!$AB$2</f>
        <v>1169.5770000000002</v>
      </c>
      <c r="G3311" s="12">
        <f>F3311*Main!$AB$4</f>
        <v>1169.5770000000002</v>
      </c>
      <c r="H3311" s="202"/>
    </row>
    <row r="3312" spans="1:8">
      <c r="A3312" s="205">
        <v>9194662</v>
      </c>
      <c r="B3312" s="489" t="s">
        <v>1575</v>
      </c>
      <c r="C3312" s="7"/>
      <c r="D3312" s="7">
        <v>1</v>
      </c>
      <c r="E3312" s="8">
        <v>1161.32</v>
      </c>
      <c r="F3312" s="8">
        <f>E3312/100*$I$2*Main!$AB$2</f>
        <v>522.59399999999994</v>
      </c>
      <c r="G3312" s="12">
        <f>F3312*Main!$AB$4</f>
        <v>522.59399999999994</v>
      </c>
      <c r="H3312" s="202"/>
    </row>
    <row r="3313" spans="1:8">
      <c r="A3313" s="205">
        <v>9194811</v>
      </c>
      <c r="B3313" s="489" t="s">
        <v>4995</v>
      </c>
      <c r="C3313" s="7" t="s">
        <v>2057</v>
      </c>
      <c r="D3313" s="7">
        <v>1</v>
      </c>
      <c r="E3313" s="8">
        <v>3962.38</v>
      </c>
      <c r="F3313" s="8">
        <f>E3313/100*$I$2*Main!$AB$2</f>
        <v>1783.0710000000001</v>
      </c>
      <c r="G3313" s="12">
        <f>F3313*Main!$AB$4</f>
        <v>1783.0710000000001</v>
      </c>
      <c r="H3313" s="202"/>
    </row>
    <row r="3314" spans="1:8">
      <c r="A3314" s="205">
        <v>9194812</v>
      </c>
      <c r="B3314" s="489" t="s">
        <v>4996</v>
      </c>
      <c r="C3314" s="7" t="s">
        <v>2057</v>
      </c>
      <c r="D3314" s="7">
        <v>1</v>
      </c>
      <c r="E3314" s="8">
        <v>3992.2400000000002</v>
      </c>
      <c r="F3314" s="8">
        <f>E3314/100*$I$2*Main!$AB$2</f>
        <v>1796.508</v>
      </c>
      <c r="G3314" s="12">
        <f>F3314*Main!$AB$4</f>
        <v>1796.508</v>
      </c>
      <c r="H3314" s="202"/>
    </row>
    <row r="3315" spans="1:8">
      <c r="A3315" s="205">
        <v>9194813</v>
      </c>
      <c r="B3315" s="489" t="s">
        <v>4997</v>
      </c>
      <c r="C3315" s="7" t="s">
        <v>2057</v>
      </c>
      <c r="D3315" s="7">
        <v>1</v>
      </c>
      <c r="E3315" s="8">
        <v>4029.53</v>
      </c>
      <c r="F3315" s="8">
        <f>E3315/100*$I$2*Main!$AB$2</f>
        <v>1813.2885000000001</v>
      </c>
      <c r="G3315" s="12">
        <f>F3315*Main!$AB$4</f>
        <v>1813.2885000000001</v>
      </c>
      <c r="H3315" s="202"/>
    </row>
    <row r="3316" spans="1:8">
      <c r="A3316" s="205">
        <v>9194814</v>
      </c>
      <c r="B3316" s="489" t="s">
        <v>1588</v>
      </c>
      <c r="C3316" s="7"/>
      <c r="D3316" s="7">
        <v>1</v>
      </c>
      <c r="E3316" s="8">
        <v>4081.76</v>
      </c>
      <c r="F3316" s="8">
        <f>E3316/100*$I$2*Main!$AB$2</f>
        <v>1836.7919999999999</v>
      </c>
      <c r="G3316" s="12">
        <f>F3316*Main!$AB$4</f>
        <v>1836.7919999999999</v>
      </c>
      <c r="H3316" s="202"/>
    </row>
    <row r="3317" spans="1:8">
      <c r="A3317" s="205">
        <v>9194815</v>
      </c>
      <c r="B3317" s="489" t="s">
        <v>1589</v>
      </c>
      <c r="C3317" s="7"/>
      <c r="D3317" s="7">
        <v>1</v>
      </c>
      <c r="E3317" s="8">
        <v>4119.05</v>
      </c>
      <c r="F3317" s="8">
        <f>E3317/100*$I$2*Main!$AB$2</f>
        <v>1853.5725</v>
      </c>
      <c r="G3317" s="12">
        <f>F3317*Main!$AB$4</f>
        <v>1853.5725</v>
      </c>
      <c r="H3317" s="202"/>
    </row>
    <row r="3318" spans="1:8">
      <c r="A3318" s="205">
        <v>9194816</v>
      </c>
      <c r="B3318" s="489" t="s">
        <v>1590</v>
      </c>
      <c r="C3318" s="7"/>
      <c r="D3318" s="7">
        <v>1</v>
      </c>
      <c r="E3318" s="8">
        <v>4156.37</v>
      </c>
      <c r="F3318" s="8">
        <f>E3318/100*$I$2*Main!$AB$2</f>
        <v>1870.3664999999999</v>
      </c>
      <c r="G3318" s="12">
        <f>F3318*Main!$AB$4</f>
        <v>1870.3664999999999</v>
      </c>
      <c r="H3318" s="202"/>
    </row>
    <row r="3319" spans="1:8">
      <c r="A3319" s="205">
        <v>9196319</v>
      </c>
      <c r="B3319" s="489" t="s">
        <v>1594</v>
      </c>
      <c r="C3319" s="7"/>
      <c r="D3319" s="7">
        <v>1</v>
      </c>
      <c r="E3319" s="8">
        <v>1697.28</v>
      </c>
      <c r="F3319" s="8">
        <f>E3319/100*$I$2*Main!$AB$2</f>
        <v>763.77599999999995</v>
      </c>
      <c r="G3319" s="12">
        <f>F3319*Main!$AB$4</f>
        <v>763.77599999999995</v>
      </c>
      <c r="H3319" s="202"/>
    </row>
    <row r="3320" spans="1:8">
      <c r="A3320" s="205">
        <v>9194832</v>
      </c>
      <c r="B3320" s="489" t="s">
        <v>4998</v>
      </c>
      <c r="C3320" s="7" t="s">
        <v>2057</v>
      </c>
      <c r="D3320" s="7">
        <v>1</v>
      </c>
      <c r="E3320" s="8">
        <v>4730.84</v>
      </c>
      <c r="F3320" s="8">
        <f>E3320/100*$I$2*Main!$AB$2</f>
        <v>2128.8780000000002</v>
      </c>
      <c r="G3320" s="12">
        <f>F3320*Main!$AB$4</f>
        <v>2128.8780000000002</v>
      </c>
      <c r="H3320" s="202"/>
    </row>
    <row r="3321" spans="1:8">
      <c r="A3321" s="205">
        <v>9194833</v>
      </c>
      <c r="B3321" s="489" t="s">
        <v>4999</v>
      </c>
      <c r="C3321" s="7" t="s">
        <v>2057</v>
      </c>
      <c r="D3321" s="7">
        <v>1</v>
      </c>
      <c r="E3321" s="8">
        <v>4767.3200000000006</v>
      </c>
      <c r="F3321" s="8">
        <f>E3321/100*$I$2*Main!$AB$2</f>
        <v>2145.2940000000003</v>
      </c>
      <c r="G3321" s="12">
        <f>F3321*Main!$AB$4</f>
        <v>2145.2940000000003</v>
      </c>
      <c r="H3321" s="202"/>
    </row>
    <row r="3322" spans="1:8">
      <c r="A3322" s="205">
        <v>9194834</v>
      </c>
      <c r="B3322" s="489" t="s">
        <v>5000</v>
      </c>
      <c r="C3322" s="7" t="s">
        <v>2057</v>
      </c>
      <c r="D3322" s="7">
        <v>1</v>
      </c>
      <c r="E3322" s="8">
        <v>4812.92</v>
      </c>
      <c r="F3322" s="8">
        <f>E3322/100*$I$2*Main!$AB$2</f>
        <v>2165.8139999999999</v>
      </c>
      <c r="G3322" s="12">
        <f>F3322*Main!$AB$4</f>
        <v>2165.8139999999999</v>
      </c>
      <c r="H3322" s="202"/>
    </row>
    <row r="3323" spans="1:8">
      <c r="A3323" s="205">
        <v>9194835</v>
      </c>
      <c r="B3323" s="489" t="s">
        <v>1591</v>
      </c>
      <c r="C3323" s="7"/>
      <c r="D3323" s="7">
        <v>1</v>
      </c>
      <c r="E3323" s="8">
        <v>4876.76</v>
      </c>
      <c r="F3323" s="8">
        <f>E3323/100*$I$2*Main!$AB$2</f>
        <v>2194.5419999999999</v>
      </c>
      <c r="G3323" s="12">
        <f>F3323*Main!$AB$4</f>
        <v>2194.5419999999999</v>
      </c>
      <c r="H3323" s="202"/>
    </row>
    <row r="3324" spans="1:8">
      <c r="A3324" s="205">
        <v>9194836</v>
      </c>
      <c r="B3324" s="489" t="s">
        <v>1592</v>
      </c>
      <c r="C3324" s="7"/>
      <c r="D3324" s="7">
        <v>1</v>
      </c>
      <c r="E3324" s="8">
        <v>4922.33</v>
      </c>
      <c r="F3324" s="8">
        <f>E3324/100*$I$2*Main!$AB$2</f>
        <v>2215.0484999999999</v>
      </c>
      <c r="G3324" s="12">
        <f>F3324*Main!$AB$4</f>
        <v>2215.0484999999999</v>
      </c>
      <c r="H3324" s="202"/>
    </row>
    <row r="3325" spans="1:8">
      <c r="A3325" s="205">
        <v>9194837</v>
      </c>
      <c r="B3325" s="489" t="s">
        <v>1593</v>
      </c>
      <c r="C3325" s="7"/>
      <c r="D3325" s="7">
        <v>1</v>
      </c>
      <c r="E3325" s="8">
        <v>4967.93</v>
      </c>
      <c r="F3325" s="8">
        <f>E3325/100*$I$2*Main!$AB$2</f>
        <v>2235.5685000000003</v>
      </c>
      <c r="G3325" s="12">
        <f>F3325*Main!$AB$4</f>
        <v>2235.5685000000003</v>
      </c>
      <c r="H3325" s="202"/>
    </row>
    <row r="3326" spans="1:8">
      <c r="A3326" s="205">
        <v>9196322</v>
      </c>
      <c r="B3326" s="489" t="s">
        <v>1595</v>
      </c>
      <c r="C3326" s="7"/>
      <c r="D3326" s="7">
        <v>1</v>
      </c>
      <c r="E3326" s="8">
        <v>2143.9500000000003</v>
      </c>
      <c r="F3326" s="8">
        <f>E3326/100*$I$2*Main!$AB$2</f>
        <v>964.77750000000015</v>
      </c>
      <c r="G3326" s="12">
        <f>F3326*Main!$AB$4</f>
        <v>964.77750000000015</v>
      </c>
      <c r="H3326" s="202"/>
    </row>
    <row r="3327" spans="1:8">
      <c r="A3327" s="205">
        <v>9194739</v>
      </c>
      <c r="B3327" s="489" t="s">
        <v>1596</v>
      </c>
      <c r="C3327" s="7"/>
      <c r="D3327" s="7">
        <v>20</v>
      </c>
      <c r="E3327" s="8">
        <v>2769.8900000000003</v>
      </c>
      <c r="F3327" s="8">
        <f>E3327/100*$I$2*Main!$AB$2</f>
        <v>1246.4505000000001</v>
      </c>
      <c r="G3327" s="12">
        <f>F3327*Main!$AB$4</f>
        <v>1246.4505000000001</v>
      </c>
      <c r="H3327" s="202"/>
    </row>
    <row r="3328" spans="1:8">
      <c r="A3328" s="205">
        <v>9194741</v>
      </c>
      <c r="B3328" s="489" t="s">
        <v>1597</v>
      </c>
      <c r="C3328" s="7"/>
      <c r="D3328" s="7">
        <v>20</v>
      </c>
      <c r="E3328" s="8">
        <v>3052.76</v>
      </c>
      <c r="F3328" s="8">
        <f>E3328/100*$I$2*Main!$AB$2</f>
        <v>1373.7420000000002</v>
      </c>
      <c r="G3328" s="12">
        <f>F3328*Main!$AB$4</f>
        <v>1373.7420000000002</v>
      </c>
      <c r="H3328" s="202"/>
    </row>
    <row r="3329" spans="1:8">
      <c r="A3329" s="205">
        <v>9194743</v>
      </c>
      <c r="B3329" s="489" t="s">
        <v>1598</v>
      </c>
      <c r="C3329" s="7"/>
      <c r="D3329" s="7">
        <v>20</v>
      </c>
      <c r="E3329" s="8">
        <v>4654.8</v>
      </c>
      <c r="F3329" s="8">
        <f>E3329/100*$I$2*Main!$AB$2</f>
        <v>2094.66</v>
      </c>
      <c r="G3329" s="12">
        <f>F3329*Main!$AB$4</f>
        <v>2094.66</v>
      </c>
      <c r="H3329" s="202"/>
    </row>
    <row r="3330" spans="1:8">
      <c r="A3330" s="205">
        <v>9194792</v>
      </c>
      <c r="B3330" s="489" t="s">
        <v>4213</v>
      </c>
      <c r="C3330" s="7"/>
      <c r="D3330" s="7">
        <v>20</v>
      </c>
      <c r="E3330" s="8">
        <v>4768.6439999999993</v>
      </c>
      <c r="F3330" s="8">
        <f>E3330/100*$I$2*Main!$AB$2</f>
        <v>2145.8897999999995</v>
      </c>
      <c r="G3330" s="12">
        <f>F3330*Main!$AB$4</f>
        <v>2145.8897999999995</v>
      </c>
      <c r="H3330" s="202"/>
    </row>
    <row r="3331" spans="1:8">
      <c r="A3331" s="205">
        <v>9194766</v>
      </c>
      <c r="B3331" s="489" t="s">
        <v>1599</v>
      </c>
      <c r="C3331" s="7"/>
      <c r="D3331" s="7">
        <v>1</v>
      </c>
      <c r="E3331" s="8">
        <v>6010.2</v>
      </c>
      <c r="F3331" s="8">
        <f>E3331/100*$I$2*Main!$AB$2</f>
        <v>2704.5899999999997</v>
      </c>
      <c r="G3331" s="12">
        <f>F3331*Main!$AB$4</f>
        <v>2704.5899999999997</v>
      </c>
      <c r="H3331" s="202"/>
    </row>
    <row r="3332" spans="1:8">
      <c r="A3332" s="205">
        <v>9196349</v>
      </c>
      <c r="B3332" s="489" t="s">
        <v>1600</v>
      </c>
      <c r="C3332" s="7"/>
      <c r="D3332" s="7">
        <v>1</v>
      </c>
      <c r="E3332" s="8">
        <v>893.33</v>
      </c>
      <c r="F3332" s="8">
        <f>E3332/100*$I$2*Main!$AB$2</f>
        <v>401.99850000000004</v>
      </c>
      <c r="G3332" s="12">
        <f>F3332*Main!$AB$4</f>
        <v>401.99850000000004</v>
      </c>
      <c r="H3332" s="202"/>
    </row>
    <row r="3333" spans="1:8">
      <c r="A3333" s="205">
        <v>9204259</v>
      </c>
      <c r="B3333" s="489" t="s">
        <v>1601</v>
      </c>
      <c r="C3333" s="7"/>
      <c r="D3333" s="7">
        <v>1</v>
      </c>
      <c r="E3333" s="8">
        <v>1786.64</v>
      </c>
      <c r="F3333" s="8">
        <f>E3333/100*$I$2*Main!$AB$2</f>
        <v>803.98800000000006</v>
      </c>
      <c r="G3333" s="12">
        <f>F3333*Main!$AB$4</f>
        <v>803.98800000000006</v>
      </c>
      <c r="H3333" s="202"/>
    </row>
    <row r="3334" spans="1:8">
      <c r="A3334" s="205">
        <v>9235837</v>
      </c>
      <c r="B3334" s="489" t="s">
        <v>1602</v>
      </c>
      <c r="C3334" s="7"/>
      <c r="D3334" s="7">
        <v>1</v>
      </c>
      <c r="E3334" s="8">
        <v>858.96</v>
      </c>
      <c r="F3334" s="8">
        <f>E3334/100*$I$2*Main!$AB$2</f>
        <v>386.53200000000004</v>
      </c>
      <c r="G3334" s="12">
        <f>F3334*Main!$AB$4</f>
        <v>386.53200000000004</v>
      </c>
      <c r="H3334" s="202"/>
    </row>
    <row r="3335" spans="1:8">
      <c r="A3335" s="205">
        <v>9194616</v>
      </c>
      <c r="B3335" s="489" t="s">
        <v>1603</v>
      </c>
      <c r="C3335" s="7"/>
      <c r="D3335" s="7">
        <v>30</v>
      </c>
      <c r="E3335" s="8">
        <v>1973.24</v>
      </c>
      <c r="F3335" s="8">
        <f>E3335/100*$I$2*Main!$AB$2</f>
        <v>887.95799999999997</v>
      </c>
      <c r="G3335" s="12">
        <f>F3335*Main!$AB$4</f>
        <v>887.95799999999997</v>
      </c>
      <c r="H3335" s="202"/>
    </row>
    <row r="3336" spans="1:8">
      <c r="A3336" s="205">
        <v>9196185</v>
      </c>
      <c r="B3336" s="489" t="s">
        <v>5001</v>
      </c>
      <c r="C3336" s="7" t="s">
        <v>2057</v>
      </c>
      <c r="D3336" s="7">
        <v>1</v>
      </c>
      <c r="E3336" s="8">
        <v>933.31999999999994</v>
      </c>
      <c r="F3336" s="8">
        <f>E3336/100*$I$2*Main!$AB$2</f>
        <v>419.99399999999997</v>
      </c>
      <c r="G3336" s="12">
        <f>F3336*Main!$AB$4</f>
        <v>419.99399999999997</v>
      </c>
      <c r="H3336" s="202"/>
    </row>
    <row r="3337" spans="1:8">
      <c r="A3337" s="205">
        <v>9196186</v>
      </c>
      <c r="B3337" s="489" t="s">
        <v>1604</v>
      </c>
      <c r="C3337" s="7"/>
      <c r="D3337" s="7">
        <v>1</v>
      </c>
      <c r="E3337" s="8">
        <v>966.12</v>
      </c>
      <c r="F3337" s="8">
        <f>E3337/100*$I$2*Main!$AB$2</f>
        <v>434.75400000000002</v>
      </c>
      <c r="G3337" s="12">
        <f>F3337*Main!$AB$4</f>
        <v>434.75400000000002</v>
      </c>
      <c r="H3337" s="202"/>
    </row>
    <row r="3338" spans="1:8">
      <c r="A3338" s="205">
        <v>9196187</v>
      </c>
      <c r="B3338" s="489" t="s">
        <v>1605</v>
      </c>
      <c r="C3338" s="7"/>
      <c r="D3338" s="7">
        <v>1</v>
      </c>
      <c r="E3338" s="8">
        <v>989.6</v>
      </c>
      <c r="F3338" s="8">
        <f>E3338/100*$I$2*Main!$AB$2</f>
        <v>445.32000000000005</v>
      </c>
      <c r="G3338" s="12">
        <f>F3338*Main!$AB$4</f>
        <v>445.32000000000005</v>
      </c>
      <c r="H3338" s="202"/>
    </row>
    <row r="3339" spans="1:8">
      <c r="A3339" s="205">
        <v>9196188</v>
      </c>
      <c r="B3339" s="489" t="s">
        <v>1606</v>
      </c>
      <c r="C3339" s="7"/>
      <c r="D3339" s="7">
        <v>1</v>
      </c>
      <c r="E3339" s="8">
        <v>1013.04</v>
      </c>
      <c r="F3339" s="8">
        <f>E3339/100*$I$2*Main!$AB$2</f>
        <v>455.86799999999999</v>
      </c>
      <c r="G3339" s="12">
        <f>F3339*Main!$AB$4</f>
        <v>455.86799999999999</v>
      </c>
      <c r="H3339" s="202"/>
    </row>
    <row r="3340" spans="1:8">
      <c r="A3340" s="205">
        <v>9206232</v>
      </c>
      <c r="B3340" s="489" t="s">
        <v>5002</v>
      </c>
      <c r="C3340" s="7" t="s">
        <v>2057</v>
      </c>
      <c r="D3340" s="7">
        <v>1</v>
      </c>
      <c r="E3340" s="8">
        <v>1995.72</v>
      </c>
      <c r="F3340" s="8">
        <f>E3340/100*$I$2*Main!$AB$2</f>
        <v>898.07400000000007</v>
      </c>
      <c r="G3340" s="12">
        <f>F3340*Main!$AB$4</f>
        <v>898.07400000000007</v>
      </c>
      <c r="H3340" s="202"/>
    </row>
    <row r="3341" spans="1:8">
      <c r="A3341" s="205">
        <v>9206233</v>
      </c>
      <c r="B3341" s="489" t="s">
        <v>5003</v>
      </c>
      <c r="C3341" s="7" t="s">
        <v>2057</v>
      </c>
      <c r="D3341" s="7">
        <v>1</v>
      </c>
      <c r="E3341" s="8">
        <v>2016.6299999999999</v>
      </c>
      <c r="F3341" s="8">
        <f>E3341/100*$I$2*Main!$AB$2</f>
        <v>907.48349999999994</v>
      </c>
      <c r="G3341" s="12">
        <f>F3341*Main!$AB$4</f>
        <v>907.48349999999994</v>
      </c>
      <c r="H3341" s="202"/>
    </row>
    <row r="3342" spans="1:8">
      <c r="A3342" s="205">
        <v>9206234</v>
      </c>
      <c r="B3342" s="489" t="s">
        <v>1607</v>
      </c>
      <c r="C3342" s="7"/>
      <c r="D3342" s="7">
        <v>1</v>
      </c>
      <c r="E3342" s="8">
        <v>2031.56</v>
      </c>
      <c r="F3342" s="8">
        <f>E3342/100*$I$2*Main!$AB$2</f>
        <v>914.202</v>
      </c>
      <c r="G3342" s="12">
        <f>F3342*Main!$AB$4</f>
        <v>914.202</v>
      </c>
      <c r="H3342" s="202"/>
    </row>
    <row r="3343" spans="1:8">
      <c r="A3343" s="205">
        <v>9206245</v>
      </c>
      <c r="B3343" s="489" t="s">
        <v>5004</v>
      </c>
      <c r="C3343" s="7" t="s">
        <v>2057</v>
      </c>
      <c r="D3343" s="7">
        <v>1</v>
      </c>
      <c r="E3343" s="8">
        <v>2046.46</v>
      </c>
      <c r="F3343" s="8">
        <f>E3343/100*$I$2*Main!$AB$2</f>
        <v>920.90700000000004</v>
      </c>
      <c r="G3343" s="12">
        <f>F3343*Main!$AB$4</f>
        <v>920.90700000000004</v>
      </c>
      <c r="H3343" s="202"/>
    </row>
    <row r="3344" spans="1:8">
      <c r="A3344" s="205">
        <v>9206327</v>
      </c>
      <c r="B3344" s="489" t="s">
        <v>1608</v>
      </c>
      <c r="C3344" s="7"/>
      <c r="D3344" s="7">
        <v>1</v>
      </c>
      <c r="E3344" s="8">
        <v>5263.8</v>
      </c>
      <c r="F3344" s="8">
        <f>E3344/100*$I$2*Main!$AB$2</f>
        <v>2368.71</v>
      </c>
      <c r="G3344" s="12">
        <f>F3344*Main!$AB$4</f>
        <v>2368.71</v>
      </c>
      <c r="H3344" s="202"/>
    </row>
    <row r="3345" spans="1:8">
      <c r="A3345" s="205">
        <v>9206330</v>
      </c>
      <c r="B3345" s="489" t="s">
        <v>1609</v>
      </c>
      <c r="C3345" s="7"/>
      <c r="D3345" s="7">
        <v>1</v>
      </c>
      <c r="E3345" s="8">
        <v>5763.75</v>
      </c>
      <c r="F3345" s="8">
        <f>E3345/100*$I$2*Main!$AB$2</f>
        <v>2593.6875</v>
      </c>
      <c r="G3345" s="12">
        <f>F3345*Main!$AB$4</f>
        <v>2593.6875</v>
      </c>
      <c r="H3345" s="202"/>
    </row>
    <row r="3346" spans="1:8">
      <c r="A3346" s="205">
        <v>1065191</v>
      </c>
      <c r="B3346" s="489" t="s">
        <v>1319</v>
      </c>
      <c r="C3346" s="7"/>
      <c r="D3346" s="7">
        <v>400</v>
      </c>
      <c r="E3346" s="8">
        <v>30.94</v>
      </c>
      <c r="F3346" s="8">
        <f>E3346/100*$I$2*Main!$AB$2</f>
        <v>13.923</v>
      </c>
      <c r="G3346" s="12">
        <f>F3346*Main!$AB$4</f>
        <v>13.923</v>
      </c>
      <c r="H3346" s="202"/>
    </row>
    <row r="3347" spans="1:8">
      <c r="A3347" s="205">
        <v>1061450</v>
      </c>
      <c r="B3347" s="489" t="s">
        <v>1320</v>
      </c>
      <c r="C3347" s="7"/>
      <c r="D3347" s="7">
        <v>400</v>
      </c>
      <c r="E3347" s="8">
        <v>37.799999999999997</v>
      </c>
      <c r="F3347" s="8">
        <f>E3347/100*$I$2*Main!$AB$2</f>
        <v>17.009999999999998</v>
      </c>
      <c r="G3347" s="12">
        <f>F3347*Main!$AB$4</f>
        <v>17.009999999999998</v>
      </c>
      <c r="H3347" s="202"/>
    </row>
    <row r="3348" spans="1:8">
      <c r="A3348" s="205">
        <v>9002503</v>
      </c>
      <c r="B3348" s="489" t="s">
        <v>1348</v>
      </c>
      <c r="C3348" s="7"/>
      <c r="D3348" s="7">
        <v>400</v>
      </c>
      <c r="E3348" s="8">
        <v>13.76</v>
      </c>
      <c r="F3348" s="8">
        <f>E3348/100*$I$2*Main!$AB$2</f>
        <v>6.1920000000000002</v>
      </c>
      <c r="G3348" s="12">
        <f>F3348*Main!$AB$4</f>
        <v>6.1920000000000002</v>
      </c>
      <c r="H3348" s="202"/>
    </row>
    <row r="3349" spans="1:8">
      <c r="A3349" s="205">
        <v>1061965</v>
      </c>
      <c r="B3349" s="489" t="s">
        <v>1349</v>
      </c>
      <c r="C3349" s="7"/>
      <c r="D3349" s="7">
        <v>400</v>
      </c>
      <c r="E3349" s="8">
        <v>14.88</v>
      </c>
      <c r="F3349" s="8">
        <f>E3349/100*$I$2*Main!$AB$2</f>
        <v>6.6960000000000006</v>
      </c>
      <c r="G3349" s="12">
        <f>F3349*Main!$AB$4</f>
        <v>6.6960000000000006</v>
      </c>
      <c r="H3349" s="202"/>
    </row>
    <row r="3350" spans="1:8">
      <c r="A3350" s="205">
        <v>9098724</v>
      </c>
      <c r="B3350" s="489" t="s">
        <v>1394</v>
      </c>
      <c r="C3350" s="7"/>
      <c r="D3350" s="7">
        <v>80</v>
      </c>
      <c r="E3350" s="8">
        <v>82.47</v>
      </c>
      <c r="F3350" s="8">
        <f>E3350/100*$I$2*Main!$AB$2</f>
        <v>37.111499999999999</v>
      </c>
      <c r="G3350" s="12">
        <f>F3350*Main!$AB$4</f>
        <v>37.111499999999999</v>
      </c>
      <c r="H3350" s="202"/>
    </row>
    <row r="3351" spans="1:8">
      <c r="A3351" s="205">
        <v>9268143</v>
      </c>
      <c r="B3351" s="489" t="s">
        <v>5005</v>
      </c>
      <c r="C3351" s="7"/>
      <c r="D3351" s="7">
        <v>1</v>
      </c>
      <c r="E3351" s="8">
        <v>775.2</v>
      </c>
      <c r="F3351" s="8">
        <f>E3351/100*$I$2*Main!$AB$2</f>
        <v>348.84000000000003</v>
      </c>
      <c r="G3351" s="12">
        <f>F3351*Main!$AB$4</f>
        <v>348.84000000000003</v>
      </c>
      <c r="H3351" s="202"/>
    </row>
    <row r="3352" spans="1:8">
      <c r="A3352" s="205">
        <v>9268145</v>
      </c>
      <c r="B3352" s="489" t="s">
        <v>5006</v>
      </c>
      <c r="C3352" s="7"/>
      <c r="D3352" s="7">
        <v>1</v>
      </c>
      <c r="E3352" s="8">
        <v>517.53</v>
      </c>
      <c r="F3352" s="8">
        <f>E3352/100*$I$2*Main!$AB$2</f>
        <v>232.88849999999999</v>
      </c>
      <c r="G3352" s="12">
        <f>F3352*Main!$AB$4</f>
        <v>232.88849999999999</v>
      </c>
      <c r="H3352" s="202"/>
    </row>
    <row r="3353" spans="1:8">
      <c r="A3353" s="205">
        <v>9268144</v>
      </c>
      <c r="B3353" s="489" t="s">
        <v>5007</v>
      </c>
      <c r="C3353" s="7"/>
      <c r="D3353" s="7">
        <v>1</v>
      </c>
      <c r="E3353" s="8">
        <v>987.8</v>
      </c>
      <c r="F3353" s="8">
        <f>E3353/100*$I$2*Main!$AB$2</f>
        <v>444.51</v>
      </c>
      <c r="G3353" s="12">
        <f>F3353*Main!$AB$4</f>
        <v>444.51</v>
      </c>
      <c r="H3353" s="202"/>
    </row>
    <row r="3354" spans="1:8">
      <c r="A3354" s="205">
        <v>9117782</v>
      </c>
      <c r="B3354" s="489" t="s">
        <v>5008</v>
      </c>
      <c r="C3354" s="7" t="s">
        <v>2057</v>
      </c>
      <c r="D3354" s="7">
        <v>100</v>
      </c>
      <c r="E3354" s="8">
        <v>112.59</v>
      </c>
      <c r="F3354" s="8">
        <f>E3354/100*$I$2*Main!$AB$2</f>
        <v>50.665500000000009</v>
      </c>
      <c r="G3354" s="12">
        <f>F3354*Main!$AB$4</f>
        <v>50.665500000000009</v>
      </c>
      <c r="H3354" s="202"/>
    </row>
    <row r="3355" spans="1:8">
      <c r="A3355" s="205">
        <v>9194646</v>
      </c>
      <c r="B3355" s="489" t="s">
        <v>1321</v>
      </c>
      <c r="C3355" s="7"/>
      <c r="D3355" s="7">
        <v>300</v>
      </c>
      <c r="E3355" s="8">
        <v>30.94</v>
      </c>
      <c r="F3355" s="8">
        <f>E3355/100*$I$2*Main!$AB$2</f>
        <v>13.923</v>
      </c>
      <c r="G3355" s="12">
        <f>F3355*Main!$AB$4</f>
        <v>13.923</v>
      </c>
      <c r="H3355" s="202"/>
    </row>
    <row r="3356" spans="1:8">
      <c r="A3356" s="205">
        <v>9194652</v>
      </c>
      <c r="B3356" s="489" t="s">
        <v>1322</v>
      </c>
      <c r="C3356" s="7"/>
      <c r="D3356" s="7">
        <v>300</v>
      </c>
      <c r="E3356" s="8">
        <v>91.06</v>
      </c>
      <c r="F3356" s="8">
        <f>E3356/100*$I$2*Main!$AB$2</f>
        <v>40.977000000000004</v>
      </c>
      <c r="G3356" s="12">
        <f>F3356*Main!$AB$4</f>
        <v>40.977000000000004</v>
      </c>
      <c r="H3356" s="202"/>
    </row>
    <row r="3357" spans="1:8">
      <c r="A3357" s="205">
        <v>9194647</v>
      </c>
      <c r="B3357" s="489" t="s">
        <v>1434</v>
      </c>
      <c r="C3357" s="7"/>
      <c r="D3357" s="7">
        <v>300</v>
      </c>
      <c r="E3357" s="8">
        <v>30.94</v>
      </c>
      <c r="F3357" s="8">
        <f>E3357/100*$I$2*Main!$AB$2</f>
        <v>13.923</v>
      </c>
      <c r="G3357" s="12">
        <f>F3357*Main!$AB$4</f>
        <v>13.923</v>
      </c>
      <c r="H3357" s="202"/>
    </row>
    <row r="3358" spans="1:8">
      <c r="A3358" s="205">
        <v>9194653</v>
      </c>
      <c r="B3358" s="489" t="s">
        <v>1435</v>
      </c>
      <c r="C3358" s="7"/>
      <c r="D3358" s="7">
        <v>300</v>
      </c>
      <c r="E3358" s="8">
        <v>91.06</v>
      </c>
      <c r="F3358" s="8">
        <f>E3358/100*$I$2*Main!$AB$2</f>
        <v>40.977000000000004</v>
      </c>
      <c r="G3358" s="12">
        <f>F3358*Main!$AB$4</f>
        <v>40.977000000000004</v>
      </c>
      <c r="H3358" s="202"/>
    </row>
    <row r="3359" spans="1:8">
      <c r="A3359" s="205">
        <v>9194648</v>
      </c>
      <c r="B3359" s="489" t="s">
        <v>1529</v>
      </c>
      <c r="C3359" s="7"/>
      <c r="D3359" s="7">
        <v>300</v>
      </c>
      <c r="E3359" s="8">
        <v>30.94</v>
      </c>
      <c r="F3359" s="8">
        <f>E3359/100*$I$2*Main!$AB$2</f>
        <v>13.923</v>
      </c>
      <c r="G3359" s="12">
        <f>F3359*Main!$AB$4</f>
        <v>13.923</v>
      </c>
      <c r="H3359" s="202"/>
    </row>
    <row r="3360" spans="1:8">
      <c r="A3360" s="205">
        <v>9194656</v>
      </c>
      <c r="B3360" s="489" t="s">
        <v>1530</v>
      </c>
      <c r="C3360" s="7"/>
      <c r="D3360" s="7">
        <v>300</v>
      </c>
      <c r="E3360" s="8">
        <v>91.06</v>
      </c>
      <c r="F3360" s="8">
        <f>E3360/100*$I$2*Main!$AB$2</f>
        <v>40.977000000000004</v>
      </c>
      <c r="G3360" s="12">
        <f>F3360*Main!$AB$4</f>
        <v>40.977000000000004</v>
      </c>
      <c r="H3360" s="202"/>
    </row>
    <row r="3361" spans="1:8">
      <c r="A3361" s="205">
        <v>9240699</v>
      </c>
      <c r="B3361" s="489" t="s">
        <v>1395</v>
      </c>
      <c r="C3361" s="7"/>
      <c r="D3361" s="7">
        <v>100</v>
      </c>
      <c r="E3361" s="8">
        <v>369.36</v>
      </c>
      <c r="F3361" s="8">
        <f>E3361/100*$I$2*Main!$AB$2</f>
        <v>166.21199999999999</v>
      </c>
      <c r="G3361" s="12">
        <f>F3361*Main!$AB$4</f>
        <v>166.21199999999999</v>
      </c>
      <c r="H3361" s="202"/>
    </row>
    <row r="3362" spans="1:8">
      <c r="A3362" s="205">
        <v>9240700</v>
      </c>
      <c r="B3362" s="489" t="s">
        <v>1396</v>
      </c>
      <c r="C3362" s="7"/>
      <c r="D3362" s="7">
        <v>100</v>
      </c>
      <c r="E3362" s="8">
        <v>369.36</v>
      </c>
      <c r="F3362" s="8">
        <f>E3362/100*$I$2*Main!$AB$2</f>
        <v>166.21199999999999</v>
      </c>
      <c r="G3362" s="12">
        <f>F3362*Main!$AB$4</f>
        <v>166.21199999999999</v>
      </c>
      <c r="H3362" s="202"/>
    </row>
    <row r="3363" spans="1:8">
      <c r="A3363" s="205">
        <v>9240701</v>
      </c>
      <c r="B3363" s="489" t="s">
        <v>1397</v>
      </c>
      <c r="C3363" s="7"/>
      <c r="D3363" s="7">
        <v>100</v>
      </c>
      <c r="E3363" s="8">
        <v>369.36</v>
      </c>
      <c r="F3363" s="8">
        <f>E3363/100*$I$2*Main!$AB$2</f>
        <v>166.21199999999999</v>
      </c>
      <c r="G3363" s="12">
        <f>F3363*Main!$AB$4</f>
        <v>166.21199999999999</v>
      </c>
      <c r="H3363" s="202"/>
    </row>
    <row r="3364" spans="1:8">
      <c r="A3364" s="205">
        <v>9240702</v>
      </c>
      <c r="B3364" s="489" t="s">
        <v>1398</v>
      </c>
      <c r="C3364" s="7"/>
      <c r="D3364" s="7">
        <v>100</v>
      </c>
      <c r="E3364" s="8">
        <v>369.36</v>
      </c>
      <c r="F3364" s="8">
        <f>E3364/100*$I$2*Main!$AB$2</f>
        <v>166.21199999999999</v>
      </c>
      <c r="G3364" s="12">
        <f>F3364*Main!$AB$4</f>
        <v>166.21199999999999</v>
      </c>
      <c r="H3364" s="202"/>
    </row>
    <row r="3365" spans="1:8">
      <c r="A3365" s="205">
        <v>9240703</v>
      </c>
      <c r="B3365" s="489" t="s">
        <v>1399</v>
      </c>
      <c r="C3365" s="7"/>
      <c r="D3365" s="7">
        <v>100</v>
      </c>
      <c r="E3365" s="8">
        <v>369.36</v>
      </c>
      <c r="F3365" s="8">
        <f>E3365/100*$I$2*Main!$AB$2</f>
        <v>166.21199999999999</v>
      </c>
      <c r="G3365" s="12">
        <f>F3365*Main!$AB$4</f>
        <v>166.21199999999999</v>
      </c>
      <c r="H3365" s="202"/>
    </row>
    <row r="3366" spans="1:8">
      <c r="A3366" s="205">
        <v>9240704</v>
      </c>
      <c r="B3366" s="489" t="s">
        <v>5009</v>
      </c>
      <c r="C3366" s="7" t="s">
        <v>2057</v>
      </c>
      <c r="D3366" s="7">
        <v>100</v>
      </c>
      <c r="E3366" s="8">
        <v>489.40999999999997</v>
      </c>
      <c r="F3366" s="8">
        <f>E3366/100*$I$2*Main!$AB$2</f>
        <v>220.2345</v>
      </c>
      <c r="G3366" s="12">
        <f>F3366*Main!$AB$4</f>
        <v>220.2345</v>
      </c>
      <c r="H3366" s="202"/>
    </row>
    <row r="3367" spans="1:8">
      <c r="A3367" s="205">
        <v>9240705</v>
      </c>
      <c r="B3367" s="489" t="s">
        <v>5010</v>
      </c>
      <c r="C3367" s="7" t="s">
        <v>2057</v>
      </c>
      <c r="D3367" s="7">
        <v>100</v>
      </c>
      <c r="E3367" s="8">
        <v>489.40999999999997</v>
      </c>
      <c r="F3367" s="8">
        <f>E3367/100*$I$2*Main!$AB$2</f>
        <v>220.2345</v>
      </c>
      <c r="G3367" s="12">
        <f>F3367*Main!$AB$4</f>
        <v>220.2345</v>
      </c>
      <c r="H3367" s="202"/>
    </row>
    <row r="3368" spans="1:8">
      <c r="A3368" s="205">
        <v>9240706</v>
      </c>
      <c r="B3368" s="489" t="s">
        <v>5011</v>
      </c>
      <c r="C3368" s="7" t="s">
        <v>2057</v>
      </c>
      <c r="D3368" s="7">
        <v>100</v>
      </c>
      <c r="E3368" s="8">
        <v>489.40999999999997</v>
      </c>
      <c r="F3368" s="8">
        <f>E3368/100*$I$2*Main!$AB$2</f>
        <v>220.2345</v>
      </c>
      <c r="G3368" s="12">
        <f>F3368*Main!$AB$4</f>
        <v>220.2345</v>
      </c>
      <c r="H3368" s="202"/>
    </row>
    <row r="3369" spans="1:8">
      <c r="A3369" s="205">
        <v>9240707</v>
      </c>
      <c r="B3369" s="489" t="s">
        <v>5012</v>
      </c>
      <c r="C3369" s="7" t="s">
        <v>2057</v>
      </c>
      <c r="D3369" s="7">
        <v>100</v>
      </c>
      <c r="E3369" s="8">
        <v>489.40999999999997</v>
      </c>
      <c r="F3369" s="8">
        <f>E3369/100*$I$2*Main!$AB$2</f>
        <v>220.2345</v>
      </c>
      <c r="G3369" s="12">
        <f>F3369*Main!$AB$4</f>
        <v>220.2345</v>
      </c>
      <c r="H3369" s="202"/>
    </row>
    <row r="3370" spans="1:8">
      <c r="A3370" s="205">
        <v>9240708</v>
      </c>
      <c r="B3370" s="489" t="s">
        <v>5013</v>
      </c>
      <c r="C3370" s="7" t="s">
        <v>2057</v>
      </c>
      <c r="D3370" s="7">
        <v>100</v>
      </c>
      <c r="E3370" s="8">
        <v>489.40999999999997</v>
      </c>
      <c r="F3370" s="8">
        <f>E3370/100*$I$2*Main!$AB$2</f>
        <v>220.2345</v>
      </c>
      <c r="G3370" s="12">
        <f>F3370*Main!$AB$4</f>
        <v>220.2345</v>
      </c>
      <c r="H3370" s="202"/>
    </row>
    <row r="3371" spans="1:8">
      <c r="A3371" s="205">
        <v>9194884</v>
      </c>
      <c r="B3371" s="489" t="s">
        <v>1610</v>
      </c>
      <c r="C3371" s="7"/>
      <c r="D3371" s="7">
        <v>1</v>
      </c>
      <c r="E3371" s="8">
        <v>2679.7000000000003</v>
      </c>
      <c r="F3371" s="8">
        <f>E3371/100*$I$2*Main!$AB$2</f>
        <v>1205.8650000000002</v>
      </c>
      <c r="G3371" s="12">
        <f>F3371*Main!$AB$4</f>
        <v>1205.8650000000002</v>
      </c>
      <c r="H3371" s="202"/>
    </row>
    <row r="3372" spans="1:8">
      <c r="A3372" s="205">
        <v>9194885</v>
      </c>
      <c r="B3372" s="489" t="s">
        <v>1611</v>
      </c>
      <c r="C3372" s="7"/>
      <c r="D3372" s="7">
        <v>1</v>
      </c>
      <c r="E3372" s="8">
        <v>2945.55</v>
      </c>
      <c r="F3372" s="8">
        <f>E3372/100*$I$2*Main!$AB$2</f>
        <v>1325.4974999999999</v>
      </c>
      <c r="G3372" s="12">
        <f>F3372*Main!$AB$4</f>
        <v>1325.4974999999999</v>
      </c>
      <c r="H3372" s="202"/>
    </row>
    <row r="3373" spans="1:8">
      <c r="A3373" s="205">
        <v>9194886</v>
      </c>
      <c r="B3373" s="489" t="s">
        <v>1612</v>
      </c>
      <c r="C3373" s="7"/>
      <c r="D3373" s="7">
        <v>1</v>
      </c>
      <c r="E3373" s="8">
        <v>2242.92</v>
      </c>
      <c r="F3373" s="8">
        <f>E3373/100*$I$2*Main!$AB$2</f>
        <v>1009.3140000000001</v>
      </c>
      <c r="G3373" s="12">
        <f>F3373*Main!$AB$4</f>
        <v>1009.3140000000001</v>
      </c>
      <c r="H3373" s="202"/>
    </row>
    <row r="3374" spans="1:8">
      <c r="A3374" s="205">
        <v>9194887</v>
      </c>
      <c r="B3374" s="489" t="s">
        <v>1613</v>
      </c>
      <c r="C3374" s="7"/>
      <c r="D3374" s="7">
        <v>1</v>
      </c>
      <c r="E3374" s="8">
        <v>2540.4500000000003</v>
      </c>
      <c r="F3374" s="8">
        <f>E3374/100*$I$2*Main!$AB$2</f>
        <v>1143.2025000000001</v>
      </c>
      <c r="G3374" s="12">
        <f>F3374*Main!$AB$4</f>
        <v>1143.2025000000001</v>
      </c>
      <c r="H3374" s="202"/>
    </row>
    <row r="3375" spans="1:8">
      <c r="A3375" s="205">
        <v>9194888</v>
      </c>
      <c r="B3375" s="489" t="s">
        <v>1614</v>
      </c>
      <c r="C3375" s="7"/>
      <c r="D3375" s="7">
        <v>1</v>
      </c>
      <c r="E3375" s="8">
        <v>2689.2</v>
      </c>
      <c r="F3375" s="8">
        <f>E3375/100*$I$2*Main!$AB$2</f>
        <v>1210.1399999999999</v>
      </c>
      <c r="G3375" s="12">
        <f>F3375*Main!$AB$4</f>
        <v>1210.1399999999999</v>
      </c>
      <c r="H3375" s="202"/>
    </row>
    <row r="3376" spans="1:8">
      <c r="A3376" s="205">
        <v>9194889</v>
      </c>
      <c r="B3376" s="489" t="s">
        <v>1615</v>
      </c>
      <c r="C3376" s="7"/>
      <c r="D3376" s="7">
        <v>1</v>
      </c>
      <c r="E3376" s="8">
        <v>2837.96</v>
      </c>
      <c r="F3376" s="8">
        <f>E3376/100*$I$2*Main!$AB$2</f>
        <v>1277.0820000000001</v>
      </c>
      <c r="G3376" s="12">
        <f>F3376*Main!$AB$4</f>
        <v>1277.0820000000001</v>
      </c>
      <c r="H3376" s="202"/>
    </row>
    <row r="3377" spans="1:8">
      <c r="A3377" s="205">
        <v>9194891</v>
      </c>
      <c r="B3377" s="489" t="s">
        <v>1616</v>
      </c>
      <c r="C3377" s="7"/>
      <c r="D3377" s="7">
        <v>1</v>
      </c>
      <c r="E3377" s="8">
        <v>3135.46</v>
      </c>
      <c r="F3377" s="8">
        <f>E3377/100*$I$2*Main!$AB$2</f>
        <v>1410.9570000000001</v>
      </c>
      <c r="G3377" s="12">
        <f>F3377*Main!$AB$4</f>
        <v>1410.9570000000001</v>
      </c>
      <c r="H3377" s="202"/>
    </row>
    <row r="3378" spans="1:8">
      <c r="A3378" s="205">
        <v>9194892</v>
      </c>
      <c r="B3378" s="489" t="s">
        <v>1617</v>
      </c>
      <c r="C3378" s="7"/>
      <c r="D3378" s="7">
        <v>1</v>
      </c>
      <c r="E3378" s="8">
        <v>5312.96</v>
      </c>
      <c r="F3378" s="8">
        <f>E3378/100*$I$2*Main!$AB$2</f>
        <v>2390.8320000000003</v>
      </c>
      <c r="G3378" s="12">
        <f>F3378*Main!$AB$4</f>
        <v>2390.8320000000003</v>
      </c>
      <c r="H3378" s="202"/>
    </row>
    <row r="3379" spans="1:8">
      <c r="A3379" s="205">
        <v>9194893</v>
      </c>
      <c r="B3379" s="489" t="s">
        <v>1618</v>
      </c>
      <c r="C3379" s="7"/>
      <c r="D3379" s="7">
        <v>1</v>
      </c>
      <c r="E3379" s="8">
        <v>5610.46</v>
      </c>
      <c r="F3379" s="8">
        <f>E3379/100*$I$2*Main!$AB$2</f>
        <v>2524.7069999999999</v>
      </c>
      <c r="G3379" s="12">
        <f>F3379*Main!$AB$4</f>
        <v>2524.7069999999999</v>
      </c>
      <c r="H3379" s="202"/>
    </row>
    <row r="3380" spans="1:8">
      <c r="A3380" s="205">
        <v>9194894</v>
      </c>
      <c r="B3380" s="489" t="s">
        <v>1619</v>
      </c>
      <c r="C3380" s="7"/>
      <c r="D3380" s="7">
        <v>1</v>
      </c>
      <c r="E3380" s="8">
        <v>5907.96</v>
      </c>
      <c r="F3380" s="8">
        <f>E3380/100*$I$2*Main!$AB$2</f>
        <v>2658.5819999999999</v>
      </c>
      <c r="G3380" s="12">
        <f>F3380*Main!$AB$4</f>
        <v>2658.5819999999999</v>
      </c>
      <c r="H3380" s="202"/>
    </row>
    <row r="3381" spans="1:8">
      <c r="A3381" s="205">
        <v>9204229</v>
      </c>
      <c r="B3381" s="489" t="s">
        <v>1620</v>
      </c>
      <c r="C3381" s="7"/>
      <c r="D3381" s="7">
        <v>50</v>
      </c>
      <c r="E3381" s="8">
        <v>73.88000000000001</v>
      </c>
      <c r="F3381" s="8">
        <f>E3381/100*$I$2*Main!$AB$2</f>
        <v>33.246000000000002</v>
      </c>
      <c r="G3381" s="12">
        <f>F3381*Main!$AB$4</f>
        <v>33.246000000000002</v>
      </c>
      <c r="H3381" s="202"/>
    </row>
    <row r="3382" spans="1:8">
      <c r="A3382" s="205">
        <v>9005931</v>
      </c>
      <c r="B3382" s="489" t="s">
        <v>1621</v>
      </c>
      <c r="C3382" s="7"/>
      <c r="D3382" s="7">
        <v>50</v>
      </c>
      <c r="E3382" s="8">
        <v>137.16</v>
      </c>
      <c r="F3382" s="8">
        <f>E3382/100*$I$2*Main!$AB$2</f>
        <v>61.721999999999994</v>
      </c>
      <c r="G3382" s="12">
        <f>F3382*Main!$AB$4</f>
        <v>61.721999999999994</v>
      </c>
      <c r="H3382" s="202"/>
    </row>
    <row r="3383" spans="1:8">
      <c r="A3383" s="205">
        <v>9194881</v>
      </c>
      <c r="B3383" s="489" t="s">
        <v>1622</v>
      </c>
      <c r="C3383" s="7"/>
      <c r="D3383" s="7">
        <v>1</v>
      </c>
      <c r="E3383" s="8">
        <v>7346.64</v>
      </c>
      <c r="F3383" s="8">
        <f>E3383/100*$I$2*Main!$AB$2</f>
        <v>3305.9880000000003</v>
      </c>
      <c r="G3383" s="12">
        <f>F3383*Main!$AB$4</f>
        <v>3305.9880000000003</v>
      </c>
      <c r="H3383" s="202"/>
    </row>
    <row r="3384" spans="1:8">
      <c r="A3384" s="205">
        <v>9209880</v>
      </c>
      <c r="B3384" s="489" t="s">
        <v>1623</v>
      </c>
      <c r="C3384" s="7"/>
      <c r="D3384" s="7">
        <v>1</v>
      </c>
      <c r="E3384" s="8">
        <v>6887</v>
      </c>
      <c r="F3384" s="8">
        <f>E3384/100*$I$2*Main!$AB$2</f>
        <v>3099.15</v>
      </c>
      <c r="G3384" s="12">
        <f>F3384*Main!$AB$4</f>
        <v>3099.15</v>
      </c>
      <c r="H3384" s="202"/>
    </row>
    <row r="3385" spans="1:8">
      <c r="A3385" s="205">
        <v>9209884</v>
      </c>
      <c r="B3385" s="489" t="s">
        <v>5014</v>
      </c>
      <c r="C3385" s="7" t="s">
        <v>2057</v>
      </c>
      <c r="D3385" s="7">
        <v>1</v>
      </c>
      <c r="E3385" s="8">
        <v>7691.38</v>
      </c>
      <c r="F3385" s="8">
        <f>E3385/100*$I$2*Main!$AB$2</f>
        <v>3461.1209999999996</v>
      </c>
      <c r="G3385" s="12">
        <f>F3385*Main!$AB$4</f>
        <v>3461.1209999999996</v>
      </c>
      <c r="H3385" s="202"/>
    </row>
    <row r="3386" spans="1:8">
      <c r="A3386" s="205">
        <v>9209886</v>
      </c>
      <c r="B3386" s="489" t="s">
        <v>5015</v>
      </c>
      <c r="C3386" s="7" t="s">
        <v>2057</v>
      </c>
      <c r="D3386" s="7">
        <v>1</v>
      </c>
      <c r="E3386" s="8">
        <v>9102.82</v>
      </c>
      <c r="F3386" s="8">
        <f>E3386/100*$I$2*Main!$AB$2</f>
        <v>4096.2690000000002</v>
      </c>
      <c r="G3386" s="12">
        <f>F3386*Main!$AB$4</f>
        <v>4096.2690000000002</v>
      </c>
      <c r="H3386" s="202"/>
    </row>
    <row r="3387" spans="1:8">
      <c r="A3387" s="205">
        <v>9209882</v>
      </c>
      <c r="B3387" s="489" t="s">
        <v>5016</v>
      </c>
      <c r="C3387" s="7" t="s">
        <v>2057</v>
      </c>
      <c r="D3387" s="7">
        <v>1</v>
      </c>
      <c r="E3387" s="8">
        <v>9805.4</v>
      </c>
      <c r="F3387" s="8">
        <f>E3387/100*$I$2*Main!$AB$2</f>
        <v>4412.43</v>
      </c>
      <c r="G3387" s="12">
        <f>F3387*Main!$AB$4</f>
        <v>4412.43</v>
      </c>
      <c r="H3387" s="202"/>
    </row>
    <row r="3388" spans="1:8">
      <c r="A3388" s="205">
        <v>9203466</v>
      </c>
      <c r="B3388" s="489" t="s">
        <v>949</v>
      </c>
      <c r="C3388" s="7"/>
      <c r="D3388" s="7">
        <v>1</v>
      </c>
      <c r="E3388" s="8">
        <v>552.41</v>
      </c>
      <c r="F3388" s="8">
        <f>E3388/100*$I$2*Main!$AB$2</f>
        <v>248.58449999999999</v>
      </c>
      <c r="G3388" s="12">
        <f>F3388*Main!$AB$4</f>
        <v>248.58449999999999</v>
      </c>
      <c r="H3388" s="202"/>
    </row>
    <row r="3389" spans="1:8">
      <c r="A3389" s="205">
        <v>9203469</v>
      </c>
      <c r="B3389" s="489" t="s">
        <v>950</v>
      </c>
      <c r="C3389" s="7"/>
      <c r="D3389" s="7">
        <v>1</v>
      </c>
      <c r="E3389" s="8">
        <v>117.68</v>
      </c>
      <c r="F3389" s="8">
        <f>E3389/100*$I$2*Main!$AB$2</f>
        <v>52.956000000000003</v>
      </c>
      <c r="G3389" s="12">
        <f>F3389*Main!$AB$4</f>
        <v>52.956000000000003</v>
      </c>
      <c r="H3389" s="202"/>
    </row>
    <row r="3390" spans="1:8">
      <c r="A3390" s="205">
        <v>9194596</v>
      </c>
      <c r="B3390" s="489" t="s">
        <v>5017</v>
      </c>
      <c r="C3390" s="7" t="s">
        <v>2057</v>
      </c>
      <c r="D3390" s="7">
        <v>30</v>
      </c>
      <c r="E3390" s="8">
        <v>998.14</v>
      </c>
      <c r="F3390" s="8">
        <f>E3390/100*$I$2*Main!$AB$2</f>
        <v>449.16300000000001</v>
      </c>
      <c r="G3390" s="12">
        <f>F3390*Main!$AB$4</f>
        <v>449.16300000000001</v>
      </c>
      <c r="H3390" s="202"/>
    </row>
    <row r="3391" spans="1:8">
      <c r="A3391" s="205">
        <v>9194597</v>
      </c>
      <c r="B3391" s="489" t="s">
        <v>1624</v>
      </c>
      <c r="C3391" s="7"/>
      <c r="D3391" s="7">
        <v>30</v>
      </c>
      <c r="E3391" s="8">
        <v>1035.3599999999999</v>
      </c>
      <c r="F3391" s="8">
        <f>E3391/100*$I$2*Main!$AB$2</f>
        <v>465.91199999999992</v>
      </c>
      <c r="G3391" s="12">
        <f>F3391*Main!$AB$4</f>
        <v>465.91199999999992</v>
      </c>
      <c r="H3391" s="202"/>
    </row>
    <row r="3392" spans="1:8">
      <c r="A3392" s="205">
        <v>9194598</v>
      </c>
      <c r="B3392" s="489" t="s">
        <v>1625</v>
      </c>
      <c r="C3392" s="7"/>
      <c r="D3392" s="7">
        <v>30</v>
      </c>
      <c r="E3392" s="8">
        <v>1072.6099999999999</v>
      </c>
      <c r="F3392" s="8">
        <f>E3392/100*$I$2*Main!$AB$2</f>
        <v>482.67449999999997</v>
      </c>
      <c r="G3392" s="12">
        <f>F3392*Main!$AB$4</f>
        <v>482.67449999999997</v>
      </c>
      <c r="H3392" s="202"/>
    </row>
    <row r="3393" spans="1:8">
      <c r="A3393" s="205">
        <v>9211574</v>
      </c>
      <c r="B3393" s="489" t="s">
        <v>1626</v>
      </c>
      <c r="C3393" s="7"/>
      <c r="D3393" s="7">
        <v>30</v>
      </c>
      <c r="E3393" s="8">
        <v>1122.29</v>
      </c>
      <c r="F3393" s="8">
        <f>E3393/100*$I$2*Main!$AB$2</f>
        <v>505.03049999999996</v>
      </c>
      <c r="G3393" s="12">
        <f>F3393*Main!$AB$4</f>
        <v>505.03049999999996</v>
      </c>
      <c r="H3393" s="202"/>
    </row>
    <row r="3394" spans="1:8">
      <c r="A3394" s="205">
        <v>9194599</v>
      </c>
      <c r="B3394" s="489" t="s">
        <v>1627</v>
      </c>
      <c r="C3394" s="7"/>
      <c r="D3394" s="7">
        <v>30</v>
      </c>
      <c r="E3394" s="8">
        <v>1147.1099999999999</v>
      </c>
      <c r="F3394" s="8">
        <f>E3394/100*$I$2*Main!$AB$2</f>
        <v>516.19949999999994</v>
      </c>
      <c r="G3394" s="12">
        <f>F3394*Main!$AB$4</f>
        <v>516.19949999999994</v>
      </c>
      <c r="H3394" s="202"/>
    </row>
    <row r="3395" spans="1:8">
      <c r="A3395" s="205">
        <v>9211576</v>
      </c>
      <c r="B3395" s="489" t="s">
        <v>5018</v>
      </c>
      <c r="C3395" s="7" t="s">
        <v>2057</v>
      </c>
      <c r="D3395" s="7">
        <v>30</v>
      </c>
      <c r="E3395" s="8">
        <v>1171.95</v>
      </c>
      <c r="F3395" s="8">
        <f>E3395/100*$I$2*Main!$AB$2</f>
        <v>527.37750000000005</v>
      </c>
      <c r="G3395" s="12">
        <f>F3395*Main!$AB$4</f>
        <v>527.37750000000005</v>
      </c>
      <c r="H3395" s="202"/>
    </row>
    <row r="3396" spans="1:8">
      <c r="A3396" s="205">
        <v>9194600</v>
      </c>
      <c r="B3396" s="489" t="s">
        <v>5019</v>
      </c>
      <c r="C3396" s="7" t="s">
        <v>2057</v>
      </c>
      <c r="D3396" s="7">
        <v>30</v>
      </c>
      <c r="E3396" s="8">
        <v>1718.16</v>
      </c>
      <c r="F3396" s="8">
        <f>E3396/100*$I$2*Main!$AB$2</f>
        <v>773.17200000000003</v>
      </c>
      <c r="G3396" s="12">
        <f>F3396*Main!$AB$4</f>
        <v>773.17200000000003</v>
      </c>
      <c r="H3396" s="202"/>
    </row>
    <row r="3397" spans="1:8">
      <c r="A3397" s="205">
        <v>9194618</v>
      </c>
      <c r="B3397" s="489" t="s">
        <v>1628</v>
      </c>
      <c r="C3397" s="7"/>
      <c r="D3397" s="7">
        <v>10</v>
      </c>
      <c r="E3397" s="8">
        <v>345.6</v>
      </c>
      <c r="F3397" s="8">
        <f>E3397/100*$I$2*Main!$AB$2</f>
        <v>155.52000000000001</v>
      </c>
      <c r="G3397" s="12">
        <f>F3397*Main!$AB$4</f>
        <v>155.52000000000001</v>
      </c>
      <c r="H3397" s="202"/>
    </row>
    <row r="3398" spans="1:8">
      <c r="A3398" s="205">
        <v>9194869</v>
      </c>
      <c r="B3398" s="489" t="s">
        <v>1629</v>
      </c>
      <c r="C3398" s="7"/>
      <c r="D3398" s="7">
        <v>1</v>
      </c>
      <c r="E3398" s="8">
        <v>12240.56</v>
      </c>
      <c r="F3398" s="8">
        <f>E3398/100*$I$2*Main!$AB$2</f>
        <v>5508.2519999999995</v>
      </c>
      <c r="G3398" s="12">
        <f>F3398*Main!$AB$4</f>
        <v>5508.2519999999995</v>
      </c>
      <c r="H3398" s="202"/>
    </row>
    <row r="3399" spans="1:8">
      <c r="A3399" s="205">
        <v>9194870</v>
      </c>
      <c r="B3399" s="489" t="s">
        <v>1630</v>
      </c>
      <c r="C3399" s="7"/>
      <c r="D3399" s="7">
        <v>1</v>
      </c>
      <c r="E3399" s="8">
        <v>17075.019999999997</v>
      </c>
      <c r="F3399" s="8">
        <f>E3399/100*$I$2*Main!$AB$2</f>
        <v>7683.7589999999991</v>
      </c>
      <c r="G3399" s="12">
        <f>F3399*Main!$AB$4</f>
        <v>7683.7589999999991</v>
      </c>
      <c r="H3399" s="202"/>
    </row>
    <row r="3400" spans="1:8">
      <c r="A3400" s="205">
        <v>9194871</v>
      </c>
      <c r="B3400" s="489" t="s">
        <v>5020</v>
      </c>
      <c r="C3400" s="7" t="s">
        <v>2057</v>
      </c>
      <c r="D3400" s="7">
        <v>1</v>
      </c>
      <c r="E3400" s="8">
        <v>4183.0600000000004</v>
      </c>
      <c r="F3400" s="8">
        <f>E3400/100*$I$2*Main!$AB$2</f>
        <v>1882.3770000000002</v>
      </c>
      <c r="G3400" s="12">
        <f>F3400*Main!$AB$4</f>
        <v>1882.3770000000002</v>
      </c>
      <c r="H3400" s="202"/>
    </row>
    <row r="3401" spans="1:8">
      <c r="A3401" s="205">
        <v>9194843</v>
      </c>
      <c r="B3401" s="489" t="s">
        <v>1631</v>
      </c>
      <c r="C3401" s="7"/>
      <c r="D3401" s="7">
        <v>1</v>
      </c>
      <c r="E3401" s="8">
        <v>5596.2</v>
      </c>
      <c r="F3401" s="8">
        <f>E3401/100*$I$2*Main!$AB$2</f>
        <v>2518.29</v>
      </c>
      <c r="G3401" s="12">
        <f>F3401*Main!$AB$4</f>
        <v>2518.29</v>
      </c>
      <c r="H3401" s="202"/>
    </row>
    <row r="3402" spans="1:8">
      <c r="A3402" s="205">
        <v>9194844</v>
      </c>
      <c r="B3402" s="489" t="s">
        <v>1632</v>
      </c>
      <c r="C3402" s="7"/>
      <c r="D3402" s="7">
        <v>1</v>
      </c>
      <c r="E3402" s="8">
        <v>7834.71</v>
      </c>
      <c r="F3402" s="8">
        <f>E3402/100*$I$2*Main!$AB$2</f>
        <v>3525.6194999999998</v>
      </c>
      <c r="G3402" s="12">
        <f>F3402*Main!$AB$4</f>
        <v>3525.6194999999998</v>
      </c>
      <c r="H3402" s="202"/>
    </row>
    <row r="3403" spans="1:8">
      <c r="A3403" s="205">
        <v>9194845</v>
      </c>
      <c r="B3403" s="489" t="s">
        <v>1633</v>
      </c>
      <c r="C3403" s="7"/>
      <c r="D3403" s="7">
        <v>1</v>
      </c>
      <c r="E3403" s="8">
        <v>7275.08</v>
      </c>
      <c r="F3403" s="8">
        <f>E3403/100*$I$2*Main!$AB$2</f>
        <v>3273.7860000000001</v>
      </c>
      <c r="G3403" s="12">
        <f>F3403*Main!$AB$4</f>
        <v>3273.7860000000001</v>
      </c>
      <c r="H3403" s="202"/>
    </row>
    <row r="3404" spans="1:8">
      <c r="A3404" s="205">
        <v>9194846</v>
      </c>
      <c r="B3404" s="489" t="s">
        <v>5021</v>
      </c>
      <c r="C3404" s="7" t="s">
        <v>2057</v>
      </c>
      <c r="D3404" s="7">
        <v>1</v>
      </c>
      <c r="E3404" s="8">
        <v>8953.92</v>
      </c>
      <c r="F3404" s="8">
        <f>E3404/100*$I$2*Main!$AB$2</f>
        <v>4029.2639999999997</v>
      </c>
      <c r="G3404" s="12">
        <f>F3404*Main!$AB$4</f>
        <v>4029.2639999999997</v>
      </c>
      <c r="H3404" s="202"/>
    </row>
    <row r="3405" spans="1:8">
      <c r="A3405" s="205">
        <v>9194847</v>
      </c>
      <c r="B3405" s="489" t="s">
        <v>5022</v>
      </c>
      <c r="C3405" s="7" t="s">
        <v>2057</v>
      </c>
      <c r="D3405" s="7">
        <v>1</v>
      </c>
      <c r="E3405" s="8">
        <v>10073.16</v>
      </c>
      <c r="F3405" s="8">
        <f>E3405/100*$I$2*Main!$AB$2</f>
        <v>4532.9219999999996</v>
      </c>
      <c r="G3405" s="12">
        <f>F3405*Main!$AB$4</f>
        <v>4532.9219999999996</v>
      </c>
      <c r="H3405" s="202"/>
    </row>
    <row r="3406" spans="1:8">
      <c r="A3406" s="205">
        <v>9209533</v>
      </c>
      <c r="B3406" s="489" t="s">
        <v>1634</v>
      </c>
      <c r="C3406" s="7"/>
      <c r="D3406" s="7">
        <v>1</v>
      </c>
      <c r="E3406" s="8">
        <v>9294.2199999999993</v>
      </c>
      <c r="F3406" s="8">
        <f>E3406/100*$I$2*Main!$AB$2</f>
        <v>4182.3990000000003</v>
      </c>
      <c r="G3406" s="12">
        <f>F3406*Main!$AB$4</f>
        <v>4182.3990000000003</v>
      </c>
      <c r="H3406" s="202"/>
    </row>
    <row r="3407" spans="1:8">
      <c r="A3407" s="205">
        <v>9209536</v>
      </c>
      <c r="B3407" s="489" t="s">
        <v>1635</v>
      </c>
      <c r="C3407" s="7"/>
      <c r="D3407" s="7">
        <v>1</v>
      </c>
      <c r="E3407" s="8">
        <v>9464.48</v>
      </c>
      <c r="F3407" s="8">
        <f>E3407/100*$I$2*Main!$AB$2</f>
        <v>4259.0159999999996</v>
      </c>
      <c r="G3407" s="12">
        <f>F3407*Main!$AB$4</f>
        <v>4259.0159999999996</v>
      </c>
      <c r="H3407" s="202"/>
    </row>
    <row r="3408" spans="1:8">
      <c r="A3408" s="205">
        <v>9079222</v>
      </c>
      <c r="B3408" s="489" t="s">
        <v>1636</v>
      </c>
      <c r="C3408" s="7"/>
      <c r="D3408" s="7">
        <v>2</v>
      </c>
      <c r="E3408" s="8">
        <v>304.39999999999998</v>
      </c>
      <c r="F3408" s="8">
        <f>E3408/100*$I$2*Main!$AB$2</f>
        <v>136.97999999999999</v>
      </c>
      <c r="G3408" s="12">
        <f>F3408*Main!$AB$4</f>
        <v>136.97999999999999</v>
      </c>
      <c r="H3408" s="202"/>
    </row>
    <row r="3409" spans="1:8">
      <c r="A3409" s="205">
        <v>9079226</v>
      </c>
      <c r="B3409" s="489" t="s">
        <v>5023</v>
      </c>
      <c r="C3409" s="7" t="s">
        <v>2057</v>
      </c>
      <c r="D3409" s="7">
        <v>2</v>
      </c>
      <c r="E3409" s="8">
        <v>311</v>
      </c>
      <c r="F3409" s="8">
        <f>E3409/100*$I$2*Main!$AB$2</f>
        <v>139.94999999999999</v>
      </c>
      <c r="G3409" s="12">
        <f>F3409*Main!$AB$4</f>
        <v>139.94999999999999</v>
      </c>
      <c r="H3409" s="202"/>
    </row>
    <row r="3410" spans="1:8">
      <c r="A3410" s="205">
        <v>9194895</v>
      </c>
      <c r="B3410" s="489" t="s">
        <v>1637</v>
      </c>
      <c r="C3410" s="7"/>
      <c r="D3410" s="7">
        <v>1</v>
      </c>
      <c r="E3410" s="8">
        <v>2679.7000000000003</v>
      </c>
      <c r="F3410" s="8">
        <f>E3410/100*$I$2*Main!$AB$2</f>
        <v>1205.8650000000002</v>
      </c>
      <c r="G3410" s="12">
        <f>F3410*Main!$AB$4</f>
        <v>1205.8650000000002</v>
      </c>
      <c r="H3410" s="202"/>
    </row>
    <row r="3411" spans="1:8">
      <c r="A3411" s="205">
        <v>9194896</v>
      </c>
      <c r="B3411" s="489" t="s">
        <v>1638</v>
      </c>
      <c r="C3411" s="7"/>
      <c r="D3411" s="7">
        <v>1</v>
      </c>
      <c r="E3411" s="8">
        <v>2945.55</v>
      </c>
      <c r="F3411" s="8">
        <f>E3411/100*$I$2*Main!$AB$2</f>
        <v>1325.4974999999999</v>
      </c>
      <c r="G3411" s="12">
        <f>F3411*Main!$AB$4</f>
        <v>1325.4974999999999</v>
      </c>
      <c r="H3411" s="202"/>
    </row>
    <row r="3412" spans="1:8">
      <c r="A3412" s="205">
        <v>9194897</v>
      </c>
      <c r="B3412" s="489" t="s">
        <v>1639</v>
      </c>
      <c r="C3412" s="7"/>
      <c r="D3412" s="7">
        <v>1</v>
      </c>
      <c r="E3412" s="8">
        <v>2242.92</v>
      </c>
      <c r="F3412" s="8">
        <f>E3412/100*$I$2*Main!$AB$2</f>
        <v>1009.3140000000001</v>
      </c>
      <c r="G3412" s="12">
        <f>F3412*Main!$AB$4</f>
        <v>1009.3140000000001</v>
      </c>
      <c r="H3412" s="202"/>
    </row>
    <row r="3413" spans="1:8">
      <c r="A3413" s="205">
        <v>9194898</v>
      </c>
      <c r="B3413" s="489" t="s">
        <v>1640</v>
      </c>
      <c r="C3413" s="7"/>
      <c r="D3413" s="7">
        <v>1</v>
      </c>
      <c r="E3413" s="8">
        <v>2540.4500000000003</v>
      </c>
      <c r="F3413" s="8">
        <f>E3413/100*$I$2*Main!$AB$2</f>
        <v>1143.2025000000001</v>
      </c>
      <c r="G3413" s="12">
        <f>F3413*Main!$AB$4</f>
        <v>1143.2025000000001</v>
      </c>
      <c r="H3413" s="202"/>
    </row>
    <row r="3414" spans="1:8">
      <c r="A3414" s="205">
        <v>9194899</v>
      </c>
      <c r="B3414" s="489" t="s">
        <v>1641</v>
      </c>
      <c r="C3414" s="7"/>
      <c r="D3414" s="7">
        <v>1</v>
      </c>
      <c r="E3414" s="8">
        <v>2689.2</v>
      </c>
      <c r="F3414" s="8">
        <f>E3414/100*$I$2*Main!$AB$2</f>
        <v>1210.1399999999999</v>
      </c>
      <c r="G3414" s="12">
        <f>F3414*Main!$AB$4</f>
        <v>1210.1399999999999</v>
      </c>
      <c r="H3414" s="202"/>
    </row>
    <row r="3415" spans="1:8">
      <c r="A3415" s="205">
        <v>9194900</v>
      </c>
      <c r="B3415" s="489" t="s">
        <v>1642</v>
      </c>
      <c r="C3415" s="7"/>
      <c r="D3415" s="7">
        <v>1</v>
      </c>
      <c r="E3415" s="8">
        <v>2837.96</v>
      </c>
      <c r="F3415" s="8">
        <f>E3415/100*$I$2*Main!$AB$2</f>
        <v>1277.0820000000001</v>
      </c>
      <c r="G3415" s="12">
        <f>F3415*Main!$AB$4</f>
        <v>1277.0820000000001</v>
      </c>
      <c r="H3415" s="202"/>
    </row>
    <row r="3416" spans="1:8">
      <c r="A3416" s="205">
        <v>9194902</v>
      </c>
      <c r="B3416" s="489" t="s">
        <v>1643</v>
      </c>
      <c r="C3416" s="7"/>
      <c r="D3416" s="7">
        <v>1</v>
      </c>
      <c r="E3416" s="8">
        <v>3135.46</v>
      </c>
      <c r="F3416" s="8">
        <f>E3416/100*$I$2*Main!$AB$2</f>
        <v>1410.9570000000001</v>
      </c>
      <c r="G3416" s="12">
        <f>F3416*Main!$AB$4</f>
        <v>1410.9570000000001</v>
      </c>
      <c r="H3416" s="202"/>
    </row>
    <row r="3417" spans="1:8">
      <c r="A3417" s="205">
        <v>9194903</v>
      </c>
      <c r="B3417" s="489" t="s">
        <v>1644</v>
      </c>
      <c r="C3417" s="7"/>
      <c r="D3417" s="7">
        <v>1</v>
      </c>
      <c r="E3417" s="8">
        <v>5312.96</v>
      </c>
      <c r="F3417" s="8">
        <f>E3417/100*$I$2*Main!$AB$2</f>
        <v>2390.8320000000003</v>
      </c>
      <c r="G3417" s="12">
        <f>F3417*Main!$AB$4</f>
        <v>2390.8320000000003</v>
      </c>
      <c r="H3417" s="202"/>
    </row>
    <row r="3418" spans="1:8">
      <c r="A3418" s="205">
        <v>9194904</v>
      </c>
      <c r="B3418" s="489" t="s">
        <v>1645</v>
      </c>
      <c r="C3418" s="7"/>
      <c r="D3418" s="7">
        <v>1</v>
      </c>
      <c r="E3418" s="8">
        <v>5610.46</v>
      </c>
      <c r="F3418" s="8">
        <f>E3418/100*$I$2*Main!$AB$2</f>
        <v>2524.7069999999999</v>
      </c>
      <c r="G3418" s="12">
        <f>F3418*Main!$AB$4</f>
        <v>2524.7069999999999</v>
      </c>
      <c r="H3418" s="202"/>
    </row>
    <row r="3419" spans="1:8">
      <c r="A3419" s="205">
        <v>9194905</v>
      </c>
      <c r="B3419" s="489" t="s">
        <v>5024</v>
      </c>
      <c r="C3419" s="7" t="s">
        <v>2057</v>
      </c>
      <c r="D3419" s="7">
        <v>1</v>
      </c>
      <c r="E3419" s="8">
        <v>5907.96</v>
      </c>
      <c r="F3419" s="8">
        <f>E3419/100*$I$2*Main!$AB$2</f>
        <v>2658.5819999999999</v>
      </c>
      <c r="G3419" s="12">
        <f>F3419*Main!$AB$4</f>
        <v>2658.5819999999999</v>
      </c>
      <c r="H3419" s="202"/>
    </row>
    <row r="3420" spans="1:8">
      <c r="A3420" s="205">
        <v>9194882</v>
      </c>
      <c r="B3420" s="489" t="s">
        <v>1646</v>
      </c>
      <c r="C3420" s="7"/>
      <c r="D3420" s="7">
        <v>1</v>
      </c>
      <c r="E3420" s="8">
        <v>7346.64</v>
      </c>
      <c r="F3420" s="8">
        <f>E3420/100*$I$2*Main!$AB$2</f>
        <v>3305.9880000000003</v>
      </c>
      <c r="G3420" s="12">
        <f>F3420*Main!$AB$4</f>
        <v>3305.9880000000003</v>
      </c>
      <c r="H3420" s="202"/>
    </row>
    <row r="3421" spans="1:8">
      <c r="A3421" s="205">
        <v>9203465</v>
      </c>
      <c r="B3421" s="489" t="s">
        <v>1024</v>
      </c>
      <c r="C3421" s="7"/>
      <c r="D3421" s="7">
        <v>1</v>
      </c>
      <c r="E3421" s="8">
        <v>552.41</v>
      </c>
      <c r="F3421" s="8">
        <f>E3421/100*$I$2*Main!$AB$2</f>
        <v>248.58449999999999</v>
      </c>
      <c r="G3421" s="12">
        <f>F3421*Main!$AB$4</f>
        <v>248.58449999999999</v>
      </c>
      <c r="H3421" s="202"/>
    </row>
    <row r="3422" spans="1:8">
      <c r="A3422" s="205">
        <v>9203468</v>
      </c>
      <c r="B3422" s="489" t="s">
        <v>1023</v>
      </c>
      <c r="C3422" s="7"/>
      <c r="D3422" s="7">
        <v>1</v>
      </c>
      <c r="E3422" s="8">
        <v>117.68</v>
      </c>
      <c r="F3422" s="8">
        <f>E3422/100*$I$2*Main!$AB$2</f>
        <v>52.956000000000003</v>
      </c>
      <c r="G3422" s="12">
        <f>F3422*Main!$AB$4</f>
        <v>52.956000000000003</v>
      </c>
      <c r="H3422" s="202"/>
    </row>
    <row r="3423" spans="1:8">
      <c r="A3423" s="205">
        <v>9194601</v>
      </c>
      <c r="B3423" s="489" t="s">
        <v>5025</v>
      </c>
      <c r="C3423" s="7" t="s">
        <v>2057</v>
      </c>
      <c r="D3423" s="7">
        <v>30</v>
      </c>
      <c r="E3423" s="8">
        <v>998.14</v>
      </c>
      <c r="F3423" s="8">
        <f>E3423/100*$I$2*Main!$AB$2</f>
        <v>449.16300000000001</v>
      </c>
      <c r="G3423" s="12">
        <f>F3423*Main!$AB$4</f>
        <v>449.16300000000001</v>
      </c>
      <c r="H3423" s="202"/>
    </row>
    <row r="3424" spans="1:8">
      <c r="A3424" s="205">
        <v>9194602</v>
      </c>
      <c r="B3424" s="489" t="s">
        <v>1647</v>
      </c>
      <c r="C3424" s="7"/>
      <c r="D3424" s="7">
        <v>30</v>
      </c>
      <c r="E3424" s="8">
        <v>1035.3599999999999</v>
      </c>
      <c r="F3424" s="8">
        <f>E3424/100*$I$2*Main!$AB$2</f>
        <v>465.91199999999992</v>
      </c>
      <c r="G3424" s="12">
        <f>F3424*Main!$AB$4</f>
        <v>465.91199999999992</v>
      </c>
      <c r="H3424" s="202"/>
    </row>
    <row r="3425" spans="1:8">
      <c r="A3425" s="205">
        <v>9194603</v>
      </c>
      <c r="B3425" s="489" t="s">
        <v>1648</v>
      </c>
      <c r="C3425" s="7"/>
      <c r="D3425" s="7">
        <v>30</v>
      </c>
      <c r="E3425" s="8">
        <v>1072.6099999999999</v>
      </c>
      <c r="F3425" s="8">
        <f>E3425/100*$I$2*Main!$AB$2</f>
        <v>482.67449999999997</v>
      </c>
      <c r="G3425" s="12">
        <f>F3425*Main!$AB$4</f>
        <v>482.67449999999997</v>
      </c>
      <c r="H3425" s="202"/>
    </row>
    <row r="3426" spans="1:8">
      <c r="A3426" s="205">
        <v>9211577</v>
      </c>
      <c r="B3426" s="489" t="s">
        <v>1649</v>
      </c>
      <c r="C3426" s="7"/>
      <c r="D3426" s="7">
        <v>30</v>
      </c>
      <c r="E3426" s="8">
        <v>1122.29</v>
      </c>
      <c r="F3426" s="8">
        <f>E3426/100*$I$2*Main!$AB$2</f>
        <v>505.03049999999996</v>
      </c>
      <c r="G3426" s="12">
        <f>F3426*Main!$AB$4</f>
        <v>505.03049999999996</v>
      </c>
      <c r="H3426" s="202"/>
    </row>
    <row r="3427" spans="1:8">
      <c r="A3427" s="205">
        <v>9194604</v>
      </c>
      <c r="B3427" s="489" t="s">
        <v>1650</v>
      </c>
      <c r="C3427" s="7"/>
      <c r="D3427" s="7">
        <v>30</v>
      </c>
      <c r="E3427" s="8">
        <v>1147.1099999999999</v>
      </c>
      <c r="F3427" s="8">
        <f>E3427/100*$I$2*Main!$AB$2</f>
        <v>516.19949999999994</v>
      </c>
      <c r="G3427" s="12">
        <f>F3427*Main!$AB$4</f>
        <v>516.19949999999994</v>
      </c>
      <c r="H3427" s="202"/>
    </row>
    <row r="3428" spans="1:8">
      <c r="A3428" s="205">
        <v>9211579</v>
      </c>
      <c r="B3428" s="489" t="s">
        <v>5026</v>
      </c>
      <c r="C3428" s="7" t="s">
        <v>2057</v>
      </c>
      <c r="D3428" s="7">
        <v>30</v>
      </c>
      <c r="E3428" s="8">
        <v>1171.95</v>
      </c>
      <c r="F3428" s="8">
        <f>E3428/100*$I$2*Main!$AB$2</f>
        <v>527.37750000000005</v>
      </c>
      <c r="G3428" s="12">
        <f>F3428*Main!$AB$4</f>
        <v>527.37750000000005</v>
      </c>
      <c r="H3428" s="202"/>
    </row>
    <row r="3429" spans="1:8">
      <c r="A3429" s="205">
        <v>9194605</v>
      </c>
      <c r="B3429" s="489" t="s">
        <v>5027</v>
      </c>
      <c r="C3429" s="7" t="s">
        <v>2057</v>
      </c>
      <c r="D3429" s="7">
        <v>30</v>
      </c>
      <c r="E3429" s="8">
        <v>1718.16</v>
      </c>
      <c r="F3429" s="8">
        <f>E3429/100*$I$2*Main!$AB$2</f>
        <v>773.17200000000003</v>
      </c>
      <c r="G3429" s="12">
        <f>F3429*Main!$AB$4</f>
        <v>773.17200000000003</v>
      </c>
      <c r="H3429" s="202"/>
    </row>
    <row r="3430" spans="1:8">
      <c r="A3430" s="205">
        <v>9194620</v>
      </c>
      <c r="B3430" s="489" t="s">
        <v>1651</v>
      </c>
      <c r="C3430" s="7"/>
      <c r="D3430" s="7">
        <v>10</v>
      </c>
      <c r="E3430" s="8">
        <v>345.6</v>
      </c>
      <c r="F3430" s="8">
        <f>E3430/100*$I$2*Main!$AB$2</f>
        <v>155.52000000000001</v>
      </c>
      <c r="G3430" s="12">
        <f>F3430*Main!$AB$4</f>
        <v>155.52000000000001</v>
      </c>
      <c r="H3430" s="202"/>
    </row>
    <row r="3431" spans="1:8">
      <c r="A3431" s="205">
        <v>9194875</v>
      </c>
      <c r="B3431" s="489" t="s">
        <v>1652</v>
      </c>
      <c r="C3431" s="7"/>
      <c r="D3431" s="7">
        <v>1</v>
      </c>
      <c r="E3431" s="8">
        <v>13383.460000000001</v>
      </c>
      <c r="F3431" s="8">
        <f>E3431/100*$I$2*Main!$AB$2</f>
        <v>6022.5570000000007</v>
      </c>
      <c r="G3431" s="12">
        <f>F3431*Main!$AB$4</f>
        <v>6022.5570000000007</v>
      </c>
      <c r="H3431" s="202"/>
    </row>
    <row r="3432" spans="1:8">
      <c r="A3432" s="205">
        <v>9194876</v>
      </c>
      <c r="B3432" s="489" t="s">
        <v>1653</v>
      </c>
      <c r="C3432" s="7"/>
      <c r="D3432" s="7">
        <v>1</v>
      </c>
      <c r="E3432" s="8">
        <v>18217.919999999998</v>
      </c>
      <c r="F3432" s="8">
        <f>E3432/100*$I$2*Main!$AB$2</f>
        <v>8198.0639999999985</v>
      </c>
      <c r="G3432" s="12">
        <f>F3432*Main!$AB$4</f>
        <v>8198.0639999999985</v>
      </c>
      <c r="H3432" s="202"/>
    </row>
    <row r="3433" spans="1:8">
      <c r="A3433" s="205">
        <v>9194877</v>
      </c>
      <c r="B3433" s="489" t="s">
        <v>5028</v>
      </c>
      <c r="C3433" s="7" t="s">
        <v>2057</v>
      </c>
      <c r="D3433" s="7">
        <v>1</v>
      </c>
      <c r="E3433" s="8">
        <v>5325.96</v>
      </c>
      <c r="F3433" s="8">
        <f>E3433/100*$I$2*Main!$AB$2</f>
        <v>2396.6819999999998</v>
      </c>
      <c r="G3433" s="12">
        <f>F3433*Main!$AB$4</f>
        <v>2396.6819999999998</v>
      </c>
      <c r="H3433" s="202"/>
    </row>
    <row r="3434" spans="1:8">
      <c r="A3434" s="205">
        <v>9194852</v>
      </c>
      <c r="B3434" s="489" t="s">
        <v>1654</v>
      </c>
      <c r="C3434" s="7"/>
      <c r="D3434" s="7">
        <v>1</v>
      </c>
      <c r="E3434" s="8">
        <v>5596.2</v>
      </c>
      <c r="F3434" s="8">
        <f>E3434/100*$I$2*Main!$AB$2</f>
        <v>2518.29</v>
      </c>
      <c r="G3434" s="12">
        <f>F3434*Main!$AB$4</f>
        <v>2518.29</v>
      </c>
      <c r="H3434" s="202"/>
    </row>
    <row r="3435" spans="1:8">
      <c r="A3435" s="205">
        <v>9194853</v>
      </c>
      <c r="B3435" s="489" t="s">
        <v>1655</v>
      </c>
      <c r="C3435" s="7"/>
      <c r="D3435" s="7">
        <v>1</v>
      </c>
      <c r="E3435" s="8">
        <v>7834.71</v>
      </c>
      <c r="F3435" s="8">
        <f>E3435/100*$I$2*Main!$AB$2</f>
        <v>3525.6194999999998</v>
      </c>
      <c r="G3435" s="12">
        <f>F3435*Main!$AB$4</f>
        <v>3525.6194999999998</v>
      </c>
      <c r="H3435" s="202"/>
    </row>
    <row r="3436" spans="1:8">
      <c r="A3436" s="205">
        <v>9194854</v>
      </c>
      <c r="B3436" s="489" t="s">
        <v>1656</v>
      </c>
      <c r="C3436" s="7"/>
      <c r="D3436" s="7">
        <v>1</v>
      </c>
      <c r="E3436" s="8">
        <v>7275.08</v>
      </c>
      <c r="F3436" s="8">
        <f>E3436/100*$I$2*Main!$AB$2</f>
        <v>3273.7860000000001</v>
      </c>
      <c r="G3436" s="12">
        <f>F3436*Main!$AB$4</f>
        <v>3273.7860000000001</v>
      </c>
      <c r="H3436" s="202"/>
    </row>
    <row r="3437" spans="1:8">
      <c r="A3437" s="205">
        <v>9194855</v>
      </c>
      <c r="B3437" s="489" t="s">
        <v>5029</v>
      </c>
      <c r="C3437" s="7" t="s">
        <v>2057</v>
      </c>
      <c r="D3437" s="7">
        <v>1</v>
      </c>
      <c r="E3437" s="8">
        <v>8953.92</v>
      </c>
      <c r="F3437" s="8">
        <f>E3437/100*$I$2*Main!$AB$2</f>
        <v>4029.2639999999997</v>
      </c>
      <c r="G3437" s="12">
        <f>F3437*Main!$AB$4</f>
        <v>4029.2639999999997</v>
      </c>
      <c r="H3437" s="202"/>
    </row>
    <row r="3438" spans="1:8">
      <c r="A3438" s="205">
        <v>9194856</v>
      </c>
      <c r="B3438" s="489" t="s">
        <v>5030</v>
      </c>
      <c r="C3438" s="7" t="s">
        <v>2057</v>
      </c>
      <c r="D3438" s="7">
        <v>1</v>
      </c>
      <c r="E3438" s="8">
        <v>10073.16</v>
      </c>
      <c r="F3438" s="8">
        <f>E3438/100*$I$2*Main!$AB$2</f>
        <v>4532.9219999999996</v>
      </c>
      <c r="G3438" s="12">
        <f>F3438*Main!$AB$4</f>
        <v>4532.9219999999996</v>
      </c>
      <c r="H3438" s="202"/>
    </row>
    <row r="3439" spans="1:8">
      <c r="A3439" s="205">
        <v>9209572</v>
      </c>
      <c r="B3439" s="489" t="s">
        <v>1657</v>
      </c>
      <c r="C3439" s="7"/>
      <c r="D3439" s="7">
        <v>1</v>
      </c>
      <c r="E3439" s="8">
        <v>9294.2199999999993</v>
      </c>
      <c r="F3439" s="8">
        <f>E3439/100*$I$2*Main!$AB$2</f>
        <v>4182.3990000000003</v>
      </c>
      <c r="G3439" s="12">
        <f>F3439*Main!$AB$4</f>
        <v>4182.3990000000003</v>
      </c>
      <c r="H3439" s="202"/>
    </row>
    <row r="3440" spans="1:8">
      <c r="A3440" s="205">
        <v>9209574</v>
      </c>
      <c r="B3440" s="489" t="s">
        <v>1658</v>
      </c>
      <c r="C3440" s="7"/>
      <c r="D3440" s="7">
        <v>1</v>
      </c>
      <c r="E3440" s="8">
        <v>9464.48</v>
      </c>
      <c r="F3440" s="8">
        <f>E3440/100*$I$2*Main!$AB$2</f>
        <v>4259.0159999999996</v>
      </c>
      <c r="G3440" s="12">
        <f>F3440*Main!$AB$4</f>
        <v>4259.0159999999996</v>
      </c>
      <c r="H3440" s="202"/>
    </row>
    <row r="3441" spans="1:8">
      <c r="A3441" s="205">
        <v>9194906</v>
      </c>
      <c r="B3441" s="489" t="s">
        <v>1659</v>
      </c>
      <c r="C3441" s="7"/>
      <c r="D3441" s="7">
        <v>1</v>
      </c>
      <c r="E3441" s="8">
        <v>2679.7000000000003</v>
      </c>
      <c r="F3441" s="8">
        <f>E3441/100*$I$2*Main!$AB$2</f>
        <v>1205.8650000000002</v>
      </c>
      <c r="G3441" s="12">
        <f>F3441*Main!$AB$4</f>
        <v>1205.8650000000002</v>
      </c>
      <c r="H3441" s="202"/>
    </row>
    <row r="3442" spans="1:8">
      <c r="A3442" s="205">
        <v>9194907</v>
      </c>
      <c r="B3442" s="489" t="s">
        <v>1660</v>
      </c>
      <c r="C3442" s="7"/>
      <c r="D3442" s="7">
        <v>1</v>
      </c>
      <c r="E3442" s="8">
        <v>2945.55</v>
      </c>
      <c r="F3442" s="8">
        <f>E3442/100*$I$2*Main!$AB$2</f>
        <v>1325.4974999999999</v>
      </c>
      <c r="G3442" s="12">
        <f>F3442*Main!$AB$4</f>
        <v>1325.4974999999999</v>
      </c>
      <c r="H3442" s="202"/>
    </row>
    <row r="3443" spans="1:8">
      <c r="A3443" s="205">
        <v>9194908</v>
      </c>
      <c r="B3443" s="489" t="s">
        <v>1661</v>
      </c>
      <c r="C3443" s="7"/>
      <c r="D3443" s="7">
        <v>1</v>
      </c>
      <c r="E3443" s="8">
        <v>2242.92</v>
      </c>
      <c r="F3443" s="8">
        <f>E3443/100*$I$2*Main!$AB$2</f>
        <v>1009.3140000000001</v>
      </c>
      <c r="G3443" s="12">
        <f>F3443*Main!$AB$4</f>
        <v>1009.3140000000001</v>
      </c>
      <c r="H3443" s="202"/>
    </row>
    <row r="3444" spans="1:8">
      <c r="A3444" s="205">
        <v>9194909</v>
      </c>
      <c r="B3444" s="489" t="s">
        <v>1662</v>
      </c>
      <c r="C3444" s="7"/>
      <c r="D3444" s="7">
        <v>1</v>
      </c>
      <c r="E3444" s="8">
        <v>2540.4500000000003</v>
      </c>
      <c r="F3444" s="8">
        <f>E3444/100*$I$2*Main!$AB$2</f>
        <v>1143.2025000000001</v>
      </c>
      <c r="G3444" s="12">
        <f>F3444*Main!$AB$4</f>
        <v>1143.2025000000001</v>
      </c>
      <c r="H3444" s="202"/>
    </row>
    <row r="3445" spans="1:8">
      <c r="A3445" s="205">
        <v>9194910</v>
      </c>
      <c r="B3445" s="489" t="s">
        <v>1663</v>
      </c>
      <c r="C3445" s="7"/>
      <c r="D3445" s="7">
        <v>1</v>
      </c>
      <c r="E3445" s="8">
        <v>2689.2</v>
      </c>
      <c r="F3445" s="8">
        <f>E3445/100*$I$2*Main!$AB$2</f>
        <v>1210.1399999999999</v>
      </c>
      <c r="G3445" s="12">
        <f>F3445*Main!$AB$4</f>
        <v>1210.1399999999999</v>
      </c>
      <c r="H3445" s="202"/>
    </row>
    <row r="3446" spans="1:8">
      <c r="A3446" s="205">
        <v>9194911</v>
      </c>
      <c r="B3446" s="489" t="s">
        <v>1664</v>
      </c>
      <c r="C3446" s="7"/>
      <c r="D3446" s="7">
        <v>1</v>
      </c>
      <c r="E3446" s="8">
        <v>2837.96</v>
      </c>
      <c r="F3446" s="8">
        <f>E3446/100*$I$2*Main!$AB$2</f>
        <v>1277.0820000000001</v>
      </c>
      <c r="G3446" s="12">
        <f>F3446*Main!$AB$4</f>
        <v>1277.0820000000001</v>
      </c>
      <c r="H3446" s="202"/>
    </row>
    <row r="3447" spans="1:8">
      <c r="A3447" s="205">
        <v>9194913</v>
      </c>
      <c r="B3447" s="489" t="s">
        <v>1665</v>
      </c>
      <c r="C3447" s="7"/>
      <c r="D3447" s="7">
        <v>1</v>
      </c>
      <c r="E3447" s="8">
        <v>3135.46</v>
      </c>
      <c r="F3447" s="8">
        <f>E3447/100*$I$2*Main!$AB$2</f>
        <v>1410.9570000000001</v>
      </c>
      <c r="G3447" s="12">
        <f>F3447*Main!$AB$4</f>
        <v>1410.9570000000001</v>
      </c>
      <c r="H3447" s="202"/>
    </row>
    <row r="3448" spans="1:8">
      <c r="A3448" s="205">
        <v>9194914</v>
      </c>
      <c r="B3448" s="489" t="s">
        <v>1666</v>
      </c>
      <c r="C3448" s="7"/>
      <c r="D3448" s="7">
        <v>1</v>
      </c>
      <c r="E3448" s="8">
        <v>5312.96</v>
      </c>
      <c r="F3448" s="8">
        <f>E3448/100*$I$2*Main!$AB$2</f>
        <v>2390.8320000000003</v>
      </c>
      <c r="G3448" s="12">
        <f>F3448*Main!$AB$4</f>
        <v>2390.8320000000003</v>
      </c>
      <c r="H3448" s="202"/>
    </row>
    <row r="3449" spans="1:8">
      <c r="A3449" s="205">
        <v>9194915</v>
      </c>
      <c r="B3449" s="489" t="s">
        <v>1667</v>
      </c>
      <c r="C3449" s="7"/>
      <c r="D3449" s="7">
        <v>1</v>
      </c>
      <c r="E3449" s="8">
        <v>5610.46</v>
      </c>
      <c r="F3449" s="8">
        <f>E3449/100*$I$2*Main!$AB$2</f>
        <v>2524.7069999999999</v>
      </c>
      <c r="G3449" s="12">
        <f>F3449*Main!$AB$4</f>
        <v>2524.7069999999999</v>
      </c>
      <c r="H3449" s="202"/>
    </row>
    <row r="3450" spans="1:8">
      <c r="A3450" s="205">
        <v>9194916</v>
      </c>
      <c r="B3450" s="489" t="s">
        <v>5031</v>
      </c>
      <c r="C3450" s="7" t="s">
        <v>2057</v>
      </c>
      <c r="D3450" s="7">
        <v>1</v>
      </c>
      <c r="E3450" s="8">
        <v>5907.96</v>
      </c>
      <c r="F3450" s="8">
        <f>E3450/100*$I$2*Main!$AB$2</f>
        <v>2658.5819999999999</v>
      </c>
      <c r="G3450" s="12">
        <f>F3450*Main!$AB$4</f>
        <v>2658.5819999999999</v>
      </c>
      <c r="H3450" s="202"/>
    </row>
    <row r="3451" spans="1:8">
      <c r="A3451" s="205">
        <v>9194883</v>
      </c>
      <c r="B3451" s="489" t="s">
        <v>1668</v>
      </c>
      <c r="C3451" s="7"/>
      <c r="D3451" s="7">
        <v>1</v>
      </c>
      <c r="E3451" s="8">
        <v>7346.64</v>
      </c>
      <c r="F3451" s="8">
        <f>E3451/100*$I$2*Main!$AB$2</f>
        <v>3305.9880000000003</v>
      </c>
      <c r="G3451" s="12">
        <f>F3451*Main!$AB$4</f>
        <v>3305.9880000000003</v>
      </c>
      <c r="H3451" s="202"/>
    </row>
    <row r="3452" spans="1:8">
      <c r="A3452" s="205">
        <v>9203254</v>
      </c>
      <c r="B3452" s="489" t="s">
        <v>1082</v>
      </c>
      <c r="C3452" s="7"/>
      <c r="D3452" s="7">
        <v>1</v>
      </c>
      <c r="E3452" s="8">
        <v>552.41</v>
      </c>
      <c r="F3452" s="8">
        <f>E3452/100*$I$2*Main!$AB$2</f>
        <v>248.58449999999999</v>
      </c>
      <c r="G3452" s="12">
        <f>F3452*Main!$AB$4</f>
        <v>248.58449999999999</v>
      </c>
      <c r="H3452" s="202"/>
    </row>
    <row r="3453" spans="1:8">
      <c r="A3453" s="205">
        <v>9203467</v>
      </c>
      <c r="B3453" s="489" t="s">
        <v>1083</v>
      </c>
      <c r="C3453" s="7"/>
      <c r="D3453" s="7">
        <v>1</v>
      </c>
      <c r="E3453" s="8">
        <v>117.68</v>
      </c>
      <c r="F3453" s="8">
        <f>E3453/100*$I$2*Main!$AB$2</f>
        <v>52.956000000000003</v>
      </c>
      <c r="G3453" s="12">
        <f>F3453*Main!$AB$4</f>
        <v>52.956000000000003</v>
      </c>
      <c r="H3453" s="202"/>
    </row>
    <row r="3454" spans="1:8">
      <c r="A3454" s="205">
        <v>9194606</v>
      </c>
      <c r="B3454" s="489" t="s">
        <v>5032</v>
      </c>
      <c r="C3454" s="7" t="s">
        <v>2057</v>
      </c>
      <c r="D3454" s="7">
        <v>30</v>
      </c>
      <c r="E3454" s="8">
        <v>998.14</v>
      </c>
      <c r="F3454" s="8">
        <f>E3454/100*$I$2*Main!$AB$2</f>
        <v>449.16300000000001</v>
      </c>
      <c r="G3454" s="12">
        <f>F3454*Main!$AB$4</f>
        <v>449.16300000000001</v>
      </c>
      <c r="H3454" s="202"/>
    </row>
    <row r="3455" spans="1:8">
      <c r="A3455" s="205">
        <v>9194607</v>
      </c>
      <c r="B3455" s="489" t="s">
        <v>1669</v>
      </c>
      <c r="C3455" s="7"/>
      <c r="D3455" s="7">
        <v>30</v>
      </c>
      <c r="E3455" s="8">
        <v>1035.3599999999999</v>
      </c>
      <c r="F3455" s="8">
        <f>E3455/100*$I$2*Main!$AB$2</f>
        <v>465.91199999999992</v>
      </c>
      <c r="G3455" s="12">
        <f>F3455*Main!$AB$4</f>
        <v>465.91199999999992</v>
      </c>
      <c r="H3455" s="202"/>
    </row>
    <row r="3456" spans="1:8">
      <c r="A3456" s="205">
        <v>9194608</v>
      </c>
      <c r="B3456" s="489" t="s">
        <v>1670</v>
      </c>
      <c r="C3456" s="7"/>
      <c r="D3456" s="7">
        <v>30</v>
      </c>
      <c r="E3456" s="8">
        <v>1072.6099999999999</v>
      </c>
      <c r="F3456" s="8">
        <f>E3456/100*$I$2*Main!$AB$2</f>
        <v>482.67449999999997</v>
      </c>
      <c r="G3456" s="12">
        <f>F3456*Main!$AB$4</f>
        <v>482.67449999999997</v>
      </c>
      <c r="H3456" s="202"/>
    </row>
    <row r="3457" spans="1:8">
      <c r="A3457" s="205">
        <v>9211580</v>
      </c>
      <c r="B3457" s="489" t="s">
        <v>1671</v>
      </c>
      <c r="C3457" s="7"/>
      <c r="D3457" s="7">
        <v>30</v>
      </c>
      <c r="E3457" s="8">
        <v>1122.29</v>
      </c>
      <c r="F3457" s="8">
        <f>E3457/100*$I$2*Main!$AB$2</f>
        <v>505.03049999999996</v>
      </c>
      <c r="G3457" s="12">
        <f>F3457*Main!$AB$4</f>
        <v>505.03049999999996</v>
      </c>
      <c r="H3457" s="202"/>
    </row>
    <row r="3458" spans="1:8">
      <c r="A3458" s="205">
        <v>9194609</v>
      </c>
      <c r="B3458" s="489" t="s">
        <v>1672</v>
      </c>
      <c r="C3458" s="7"/>
      <c r="D3458" s="7">
        <v>30</v>
      </c>
      <c r="E3458" s="8">
        <v>1147.1099999999999</v>
      </c>
      <c r="F3458" s="8">
        <f>E3458/100*$I$2*Main!$AB$2</f>
        <v>516.19949999999994</v>
      </c>
      <c r="G3458" s="12">
        <f>F3458*Main!$AB$4</f>
        <v>516.19949999999994</v>
      </c>
      <c r="H3458" s="202"/>
    </row>
    <row r="3459" spans="1:8">
      <c r="A3459" s="205">
        <v>9211581</v>
      </c>
      <c r="B3459" s="489" t="s">
        <v>5033</v>
      </c>
      <c r="C3459" s="7" t="s">
        <v>2057</v>
      </c>
      <c r="D3459" s="7">
        <v>30</v>
      </c>
      <c r="E3459" s="8">
        <v>1171.95</v>
      </c>
      <c r="F3459" s="8">
        <f>E3459/100*$I$2*Main!$AB$2</f>
        <v>527.37750000000005</v>
      </c>
      <c r="G3459" s="12">
        <f>F3459*Main!$AB$4</f>
        <v>527.37750000000005</v>
      </c>
      <c r="H3459" s="202"/>
    </row>
    <row r="3460" spans="1:8">
      <c r="A3460" s="205">
        <v>9194610</v>
      </c>
      <c r="B3460" s="489" t="s">
        <v>5034</v>
      </c>
      <c r="C3460" s="7" t="s">
        <v>2057</v>
      </c>
      <c r="D3460" s="7">
        <v>30</v>
      </c>
      <c r="E3460" s="8">
        <v>1718.16</v>
      </c>
      <c r="F3460" s="8">
        <f>E3460/100*$I$2*Main!$AB$2</f>
        <v>773.17200000000003</v>
      </c>
      <c r="G3460" s="12">
        <f>F3460*Main!$AB$4</f>
        <v>773.17200000000003</v>
      </c>
      <c r="H3460" s="202"/>
    </row>
    <row r="3461" spans="1:8">
      <c r="A3461" s="205">
        <v>9194622</v>
      </c>
      <c r="B3461" s="489" t="s">
        <v>1673</v>
      </c>
      <c r="C3461" s="7"/>
      <c r="D3461" s="7">
        <v>10</v>
      </c>
      <c r="E3461" s="8">
        <v>345.6</v>
      </c>
      <c r="F3461" s="8">
        <f>E3461/100*$I$2*Main!$AB$2</f>
        <v>155.52000000000001</v>
      </c>
      <c r="G3461" s="12">
        <f>F3461*Main!$AB$4</f>
        <v>155.52000000000001</v>
      </c>
      <c r="H3461" s="202"/>
    </row>
    <row r="3462" spans="1:8">
      <c r="A3462" s="205">
        <v>9194861</v>
      </c>
      <c r="B3462" s="489" t="s">
        <v>1674</v>
      </c>
      <c r="C3462" s="7"/>
      <c r="D3462" s="7">
        <v>1</v>
      </c>
      <c r="E3462" s="8">
        <v>5596.2</v>
      </c>
      <c r="F3462" s="8">
        <f>E3462/100*$I$2*Main!$AB$2</f>
        <v>2518.29</v>
      </c>
      <c r="G3462" s="12">
        <f>F3462*Main!$AB$4</f>
        <v>2518.29</v>
      </c>
      <c r="H3462" s="202"/>
    </row>
    <row r="3463" spans="1:8">
      <c r="A3463" s="205">
        <v>9194862</v>
      </c>
      <c r="B3463" s="489" t="s">
        <v>1675</v>
      </c>
      <c r="C3463" s="7"/>
      <c r="D3463" s="7">
        <v>1</v>
      </c>
      <c r="E3463" s="8">
        <v>7834.71</v>
      </c>
      <c r="F3463" s="8">
        <f>E3463/100*$I$2*Main!$AB$2</f>
        <v>3525.6194999999998</v>
      </c>
      <c r="G3463" s="12">
        <f>F3463*Main!$AB$4</f>
        <v>3525.6194999999998</v>
      </c>
      <c r="H3463" s="202"/>
    </row>
    <row r="3464" spans="1:8">
      <c r="A3464" s="205">
        <v>9194863</v>
      </c>
      <c r="B3464" s="489" t="s">
        <v>1676</v>
      </c>
      <c r="C3464" s="7"/>
      <c r="D3464" s="7">
        <v>1</v>
      </c>
      <c r="E3464" s="8">
        <v>7275.08</v>
      </c>
      <c r="F3464" s="8">
        <f>E3464/100*$I$2*Main!$AB$2</f>
        <v>3273.7860000000001</v>
      </c>
      <c r="G3464" s="12">
        <f>F3464*Main!$AB$4</f>
        <v>3273.7860000000001</v>
      </c>
      <c r="H3464" s="202"/>
    </row>
    <row r="3465" spans="1:8">
      <c r="A3465" s="205">
        <v>9194864</v>
      </c>
      <c r="B3465" s="489" t="s">
        <v>5035</v>
      </c>
      <c r="C3465" s="7" t="s">
        <v>2057</v>
      </c>
      <c r="D3465" s="7">
        <v>1</v>
      </c>
      <c r="E3465" s="8">
        <v>8953.92</v>
      </c>
      <c r="F3465" s="8">
        <f>E3465/100*$I$2*Main!$AB$2</f>
        <v>4029.2639999999997</v>
      </c>
      <c r="G3465" s="12">
        <f>F3465*Main!$AB$4</f>
        <v>4029.2639999999997</v>
      </c>
      <c r="H3465" s="202"/>
    </row>
    <row r="3466" spans="1:8">
      <c r="A3466" s="205">
        <v>9194865</v>
      </c>
      <c r="B3466" s="489" t="s">
        <v>5036</v>
      </c>
      <c r="C3466" s="7" t="s">
        <v>2057</v>
      </c>
      <c r="D3466" s="7">
        <v>1</v>
      </c>
      <c r="E3466" s="8">
        <v>10073.16</v>
      </c>
      <c r="F3466" s="8">
        <f>E3466/100*$I$2*Main!$AB$2</f>
        <v>4532.9219999999996</v>
      </c>
      <c r="G3466" s="12">
        <f>F3466*Main!$AB$4</f>
        <v>4532.9219999999996</v>
      </c>
      <c r="H3466" s="202"/>
    </row>
    <row r="3467" spans="1:8">
      <c r="A3467" s="205">
        <v>9209579</v>
      </c>
      <c r="B3467" s="489" t="s">
        <v>1677</v>
      </c>
      <c r="C3467" s="7"/>
      <c r="D3467" s="7">
        <v>1</v>
      </c>
      <c r="E3467" s="8">
        <v>9294.2199999999993</v>
      </c>
      <c r="F3467" s="8">
        <f>E3467/100*$I$2*Main!$AB$2</f>
        <v>4182.3990000000003</v>
      </c>
      <c r="G3467" s="12">
        <f>F3467*Main!$AB$4</f>
        <v>4182.3990000000003</v>
      </c>
      <c r="H3467" s="202"/>
    </row>
    <row r="3468" spans="1:8">
      <c r="A3468" s="205">
        <v>9209581</v>
      </c>
      <c r="B3468" s="489" t="s">
        <v>1678</v>
      </c>
      <c r="C3468" s="7"/>
      <c r="D3468" s="7">
        <v>1</v>
      </c>
      <c r="E3468" s="8">
        <v>9464.48</v>
      </c>
      <c r="F3468" s="8">
        <f>E3468/100*$I$2*Main!$AB$2</f>
        <v>4259.0159999999996</v>
      </c>
      <c r="G3468" s="12">
        <f>F3468*Main!$AB$4</f>
        <v>4259.0159999999996</v>
      </c>
      <c r="H3468" s="202"/>
    </row>
    <row r="3469" spans="1:8">
      <c r="A3469" s="205">
        <v>9158850</v>
      </c>
      <c r="B3469" s="489" t="s">
        <v>1679</v>
      </c>
      <c r="C3469" s="7"/>
      <c r="D3469" s="7">
        <v>30</v>
      </c>
      <c r="E3469" s="8">
        <v>740.81</v>
      </c>
      <c r="F3469" s="8">
        <f>E3469/100*$I$2*Main!$AB$2</f>
        <v>333.36449999999996</v>
      </c>
      <c r="G3469" s="12">
        <f>F3469*Main!$AB$4</f>
        <v>333.36449999999996</v>
      </c>
      <c r="H3469" s="202"/>
    </row>
    <row r="3470" spans="1:8">
      <c r="A3470" s="205">
        <v>9158951</v>
      </c>
      <c r="B3470" s="489" t="s">
        <v>1680</v>
      </c>
      <c r="C3470" s="7"/>
      <c r="D3470" s="7">
        <v>30</v>
      </c>
      <c r="E3470" s="8">
        <v>740.81</v>
      </c>
      <c r="F3470" s="8">
        <f>E3470/100*$I$2*Main!$AB$2</f>
        <v>333.36449999999996</v>
      </c>
      <c r="G3470" s="12">
        <f>F3470*Main!$AB$4</f>
        <v>333.36449999999996</v>
      </c>
      <c r="H3470" s="202"/>
    </row>
    <row r="3471" spans="1:8">
      <c r="A3471" s="205">
        <v>9158954</v>
      </c>
      <c r="B3471" s="489" t="s">
        <v>1681</v>
      </c>
      <c r="C3471" s="7"/>
      <c r="D3471" s="7">
        <v>30</v>
      </c>
      <c r="E3471" s="8">
        <v>775.16</v>
      </c>
      <c r="F3471" s="8">
        <f>E3471/100*$I$2*Main!$AB$2</f>
        <v>348.822</v>
      </c>
      <c r="G3471" s="12">
        <f>F3471*Main!$AB$4</f>
        <v>348.822</v>
      </c>
      <c r="H3471" s="202"/>
    </row>
    <row r="3472" spans="1:8">
      <c r="A3472" s="205">
        <v>9158955</v>
      </c>
      <c r="B3472" s="489" t="s">
        <v>1682</v>
      </c>
      <c r="C3472" s="7"/>
      <c r="D3472" s="7">
        <v>30</v>
      </c>
      <c r="E3472" s="8">
        <v>775.16</v>
      </c>
      <c r="F3472" s="8">
        <f>E3472/100*$I$2*Main!$AB$2</f>
        <v>348.822</v>
      </c>
      <c r="G3472" s="12">
        <f>F3472*Main!$AB$4</f>
        <v>348.822</v>
      </c>
      <c r="H3472" s="202"/>
    </row>
    <row r="3473" spans="1:8">
      <c r="A3473" s="205">
        <v>9158956</v>
      </c>
      <c r="B3473" s="489" t="s">
        <v>1683</v>
      </c>
      <c r="C3473" s="7"/>
      <c r="D3473" s="7">
        <v>30</v>
      </c>
      <c r="E3473" s="8">
        <v>801.89</v>
      </c>
      <c r="F3473" s="8">
        <f>E3473/100*$I$2*Main!$AB$2</f>
        <v>360.85050000000001</v>
      </c>
      <c r="G3473" s="12">
        <f>F3473*Main!$AB$4</f>
        <v>360.85050000000001</v>
      </c>
      <c r="H3473" s="202"/>
    </row>
    <row r="3474" spans="1:8">
      <c r="A3474" s="205">
        <v>9158957</v>
      </c>
      <c r="B3474" s="489" t="s">
        <v>1684</v>
      </c>
      <c r="C3474" s="7"/>
      <c r="D3474" s="7">
        <v>30</v>
      </c>
      <c r="E3474" s="8">
        <v>801.89</v>
      </c>
      <c r="F3474" s="8">
        <f>E3474/100*$I$2*Main!$AB$2</f>
        <v>360.85050000000001</v>
      </c>
      <c r="G3474" s="12">
        <f>F3474*Main!$AB$4</f>
        <v>360.85050000000001</v>
      </c>
      <c r="H3474" s="202"/>
    </row>
    <row r="3475" spans="1:8">
      <c r="A3475" s="205">
        <v>9158958</v>
      </c>
      <c r="B3475" s="489" t="s">
        <v>1685</v>
      </c>
      <c r="C3475" s="7"/>
      <c r="D3475" s="7">
        <v>30</v>
      </c>
      <c r="E3475" s="8">
        <v>821</v>
      </c>
      <c r="F3475" s="8">
        <f>E3475/100*$I$2*Main!$AB$2</f>
        <v>369.45000000000005</v>
      </c>
      <c r="G3475" s="12">
        <f>F3475*Main!$AB$4</f>
        <v>369.45000000000005</v>
      </c>
      <c r="H3475" s="202"/>
    </row>
    <row r="3476" spans="1:8">
      <c r="A3476" s="205">
        <v>9158959</v>
      </c>
      <c r="B3476" s="489" t="s">
        <v>1686</v>
      </c>
      <c r="C3476" s="7"/>
      <c r="D3476" s="7">
        <v>30</v>
      </c>
      <c r="E3476" s="8">
        <v>821</v>
      </c>
      <c r="F3476" s="8">
        <f>E3476/100*$I$2*Main!$AB$2</f>
        <v>369.45000000000005</v>
      </c>
      <c r="G3476" s="12">
        <f>F3476*Main!$AB$4</f>
        <v>369.45000000000005</v>
      </c>
      <c r="H3476" s="202"/>
    </row>
    <row r="3477" spans="1:8">
      <c r="A3477" s="205">
        <v>9158960</v>
      </c>
      <c r="B3477" s="489" t="s">
        <v>1687</v>
      </c>
      <c r="C3477" s="7"/>
      <c r="D3477" s="7">
        <v>30</v>
      </c>
      <c r="E3477" s="8">
        <v>840.1</v>
      </c>
      <c r="F3477" s="8">
        <f>E3477/100*$I$2*Main!$AB$2</f>
        <v>378.04500000000002</v>
      </c>
      <c r="G3477" s="12">
        <f>F3477*Main!$AB$4</f>
        <v>378.04500000000002</v>
      </c>
      <c r="H3477" s="202"/>
    </row>
    <row r="3478" spans="1:8">
      <c r="A3478" s="205">
        <v>9158961</v>
      </c>
      <c r="B3478" s="489" t="s">
        <v>1688</v>
      </c>
      <c r="C3478" s="7"/>
      <c r="D3478" s="7">
        <v>30</v>
      </c>
      <c r="E3478" s="8">
        <v>840.1</v>
      </c>
      <c r="F3478" s="8">
        <f>E3478/100*$I$2*Main!$AB$2</f>
        <v>378.04500000000002</v>
      </c>
      <c r="G3478" s="12">
        <f>F3478*Main!$AB$4</f>
        <v>378.04500000000002</v>
      </c>
      <c r="H3478" s="202"/>
    </row>
    <row r="3479" spans="1:8">
      <c r="A3479" s="205">
        <v>9158962</v>
      </c>
      <c r="B3479" s="489" t="s">
        <v>1689</v>
      </c>
      <c r="C3479" s="7"/>
      <c r="D3479" s="7">
        <v>30</v>
      </c>
      <c r="E3479" s="8">
        <v>892.54</v>
      </c>
      <c r="F3479" s="8">
        <f>E3479/100*$I$2*Main!$AB$2</f>
        <v>401.64299999999997</v>
      </c>
      <c r="G3479" s="12">
        <f>F3479*Main!$AB$4</f>
        <v>401.64299999999997</v>
      </c>
      <c r="H3479" s="202"/>
    </row>
    <row r="3480" spans="1:8">
      <c r="A3480" s="205">
        <v>9158963</v>
      </c>
      <c r="B3480" s="489" t="s">
        <v>1690</v>
      </c>
      <c r="C3480" s="7"/>
      <c r="D3480" s="7">
        <v>30</v>
      </c>
      <c r="E3480" s="8">
        <v>892.54</v>
      </c>
      <c r="F3480" s="8">
        <f>E3480/100*$I$2*Main!$AB$2</f>
        <v>401.64299999999997</v>
      </c>
      <c r="G3480" s="12">
        <f>F3480*Main!$AB$4</f>
        <v>401.64299999999997</v>
      </c>
      <c r="H3480" s="202"/>
    </row>
    <row r="3481" spans="1:8">
      <c r="A3481" s="205">
        <v>9158966</v>
      </c>
      <c r="B3481" s="489" t="s">
        <v>1691</v>
      </c>
      <c r="C3481" s="7"/>
      <c r="D3481" s="7">
        <v>30</v>
      </c>
      <c r="E3481" s="8">
        <v>933.93999999999994</v>
      </c>
      <c r="F3481" s="8">
        <f>E3481/100*$I$2*Main!$AB$2</f>
        <v>420.27299999999997</v>
      </c>
      <c r="G3481" s="12">
        <f>F3481*Main!$AB$4</f>
        <v>420.27299999999997</v>
      </c>
      <c r="H3481" s="202"/>
    </row>
    <row r="3482" spans="1:8">
      <c r="A3482" s="205">
        <v>9158967</v>
      </c>
      <c r="B3482" s="489" t="s">
        <v>1692</v>
      </c>
      <c r="C3482" s="7"/>
      <c r="D3482" s="7">
        <v>30</v>
      </c>
      <c r="E3482" s="8">
        <v>933.93999999999994</v>
      </c>
      <c r="F3482" s="8">
        <f>E3482/100*$I$2*Main!$AB$2</f>
        <v>420.27299999999997</v>
      </c>
      <c r="G3482" s="12">
        <f>F3482*Main!$AB$4</f>
        <v>420.27299999999997</v>
      </c>
      <c r="H3482" s="202"/>
    </row>
    <row r="3483" spans="1:8">
      <c r="A3483" s="205">
        <v>9158968</v>
      </c>
      <c r="B3483" s="489" t="s">
        <v>1693</v>
      </c>
      <c r="C3483" s="7"/>
      <c r="D3483" s="7">
        <v>30</v>
      </c>
      <c r="E3483" s="8">
        <v>966.12</v>
      </c>
      <c r="F3483" s="8">
        <f>E3483/100*$I$2*Main!$AB$2</f>
        <v>434.75400000000002</v>
      </c>
      <c r="G3483" s="12">
        <f>F3483*Main!$AB$4</f>
        <v>434.75400000000002</v>
      </c>
      <c r="H3483" s="202"/>
    </row>
    <row r="3484" spans="1:8">
      <c r="A3484" s="205">
        <v>9158969</v>
      </c>
      <c r="B3484" s="489" t="s">
        <v>1694</v>
      </c>
      <c r="C3484" s="7"/>
      <c r="D3484" s="7">
        <v>30</v>
      </c>
      <c r="E3484" s="8">
        <v>966.12</v>
      </c>
      <c r="F3484" s="8">
        <f>E3484/100*$I$2*Main!$AB$2</f>
        <v>434.75400000000002</v>
      </c>
      <c r="G3484" s="12">
        <f>F3484*Main!$AB$4</f>
        <v>434.75400000000002</v>
      </c>
      <c r="H3484" s="202"/>
    </row>
    <row r="3485" spans="1:8">
      <c r="A3485" s="205">
        <v>9158970</v>
      </c>
      <c r="B3485" s="489" t="s">
        <v>1695</v>
      </c>
      <c r="C3485" s="7"/>
      <c r="D3485" s="7">
        <v>30</v>
      </c>
      <c r="E3485" s="8">
        <v>989.14</v>
      </c>
      <c r="F3485" s="8">
        <f>E3485/100*$I$2*Main!$AB$2</f>
        <v>445.11299999999994</v>
      </c>
      <c r="G3485" s="12">
        <f>F3485*Main!$AB$4</f>
        <v>445.11299999999994</v>
      </c>
      <c r="H3485" s="202"/>
    </row>
    <row r="3486" spans="1:8">
      <c r="A3486" s="205">
        <v>9158971</v>
      </c>
      <c r="B3486" s="489" t="s">
        <v>1696</v>
      </c>
      <c r="C3486" s="7"/>
      <c r="D3486" s="7">
        <v>30</v>
      </c>
      <c r="E3486" s="8">
        <v>989.14</v>
      </c>
      <c r="F3486" s="8">
        <f>E3486/100*$I$2*Main!$AB$2</f>
        <v>445.11299999999994</v>
      </c>
      <c r="G3486" s="12">
        <f>F3486*Main!$AB$4</f>
        <v>445.11299999999994</v>
      </c>
      <c r="H3486" s="202"/>
    </row>
    <row r="3487" spans="1:8">
      <c r="A3487" s="205">
        <v>9158973</v>
      </c>
      <c r="B3487" s="489" t="s">
        <v>5037</v>
      </c>
      <c r="C3487" s="7" t="s">
        <v>2057</v>
      </c>
      <c r="D3487" s="7">
        <v>30</v>
      </c>
      <c r="E3487" s="8">
        <v>1012.13</v>
      </c>
      <c r="F3487" s="8">
        <f>E3487/100*$I$2*Main!$AB$2</f>
        <v>455.45850000000002</v>
      </c>
      <c r="G3487" s="12">
        <f>F3487*Main!$AB$4</f>
        <v>455.45850000000002</v>
      </c>
      <c r="H3487" s="202"/>
    </row>
    <row r="3488" spans="1:8">
      <c r="A3488" s="205">
        <v>9158975</v>
      </c>
      <c r="B3488" s="489" t="s">
        <v>5038</v>
      </c>
      <c r="C3488" s="7" t="s">
        <v>2057</v>
      </c>
      <c r="D3488" s="7">
        <v>30</v>
      </c>
      <c r="E3488" s="8">
        <v>1012.13</v>
      </c>
      <c r="F3488" s="8">
        <f>E3488/100*$I$2*Main!$AB$2</f>
        <v>455.45850000000002</v>
      </c>
      <c r="G3488" s="12">
        <f>F3488*Main!$AB$4</f>
        <v>455.45850000000002</v>
      </c>
      <c r="H3488" s="202"/>
    </row>
    <row r="3489" spans="1:8">
      <c r="A3489" s="205">
        <v>9047180</v>
      </c>
      <c r="B3489" s="489" t="s">
        <v>1697</v>
      </c>
      <c r="C3489" s="7"/>
      <c r="D3489" s="7">
        <v>20</v>
      </c>
      <c r="E3489" s="8">
        <v>1122.56</v>
      </c>
      <c r="F3489" s="8">
        <f>E3489/100*$I$2*Main!$AB$2</f>
        <v>505.15199999999999</v>
      </c>
      <c r="G3489" s="12">
        <f>F3489*Main!$AB$4</f>
        <v>505.15199999999999</v>
      </c>
      <c r="H3489" s="202"/>
    </row>
    <row r="3490" spans="1:8">
      <c r="A3490" s="205">
        <v>9047181</v>
      </c>
      <c r="B3490" s="489" t="s">
        <v>1698</v>
      </c>
      <c r="C3490" s="7"/>
      <c r="D3490" s="7">
        <v>20</v>
      </c>
      <c r="E3490" s="8">
        <v>1122.56</v>
      </c>
      <c r="F3490" s="8">
        <f>E3490/100*$I$2*Main!$AB$2</f>
        <v>505.15199999999999</v>
      </c>
      <c r="G3490" s="12">
        <f>F3490*Main!$AB$4</f>
        <v>505.15199999999999</v>
      </c>
      <c r="H3490" s="202"/>
    </row>
    <row r="3491" spans="1:8">
      <c r="A3491" s="205">
        <v>9039093</v>
      </c>
      <c r="B3491" s="489" t="s">
        <v>1699</v>
      </c>
      <c r="C3491" s="7"/>
      <c r="D3491" s="7">
        <v>20</v>
      </c>
      <c r="E3491" s="8">
        <v>1140.94</v>
      </c>
      <c r="F3491" s="8">
        <f>E3491/100*$I$2*Main!$AB$2</f>
        <v>513.423</v>
      </c>
      <c r="G3491" s="12">
        <f>F3491*Main!$AB$4</f>
        <v>513.423</v>
      </c>
      <c r="H3491" s="202"/>
    </row>
    <row r="3492" spans="1:8">
      <c r="A3492" s="205">
        <v>9039095</v>
      </c>
      <c r="B3492" s="489" t="s">
        <v>1700</v>
      </c>
      <c r="C3492" s="7"/>
      <c r="D3492" s="7">
        <v>20</v>
      </c>
      <c r="E3492" s="8">
        <v>1140.94</v>
      </c>
      <c r="F3492" s="8">
        <f>E3492/100*$I$2*Main!$AB$2</f>
        <v>513.423</v>
      </c>
      <c r="G3492" s="12">
        <f>F3492*Main!$AB$4</f>
        <v>513.423</v>
      </c>
      <c r="H3492" s="202"/>
    </row>
    <row r="3493" spans="1:8">
      <c r="A3493" s="205">
        <v>9046304</v>
      </c>
      <c r="B3493" s="489" t="s">
        <v>1701</v>
      </c>
      <c r="C3493" s="7"/>
      <c r="D3493" s="7">
        <v>20</v>
      </c>
      <c r="E3493" s="8">
        <v>1163.96</v>
      </c>
      <c r="F3493" s="8">
        <f>E3493/100*$I$2*Main!$AB$2</f>
        <v>523.78200000000004</v>
      </c>
      <c r="G3493" s="12">
        <f>F3493*Main!$AB$4</f>
        <v>523.78200000000004</v>
      </c>
      <c r="H3493" s="202"/>
    </row>
    <row r="3494" spans="1:8">
      <c r="A3494" s="205">
        <v>9046305</v>
      </c>
      <c r="B3494" s="489" t="s">
        <v>1702</v>
      </c>
      <c r="C3494" s="7"/>
      <c r="D3494" s="7">
        <v>20</v>
      </c>
      <c r="E3494" s="8">
        <v>1163.96</v>
      </c>
      <c r="F3494" s="8">
        <f>E3494/100*$I$2*Main!$AB$2</f>
        <v>523.78200000000004</v>
      </c>
      <c r="G3494" s="12">
        <f>F3494*Main!$AB$4</f>
        <v>523.78200000000004</v>
      </c>
      <c r="H3494" s="202"/>
    </row>
    <row r="3495" spans="1:8">
      <c r="A3495" s="205">
        <v>9046294</v>
      </c>
      <c r="B3495" s="489" t="s">
        <v>1703</v>
      </c>
      <c r="C3495" s="7"/>
      <c r="D3495" s="7">
        <v>20</v>
      </c>
      <c r="E3495" s="8">
        <v>1196.1600000000001</v>
      </c>
      <c r="F3495" s="8">
        <f>E3495/100*$I$2*Main!$AB$2</f>
        <v>538.27200000000005</v>
      </c>
      <c r="G3495" s="12">
        <f>F3495*Main!$AB$4</f>
        <v>538.27200000000005</v>
      </c>
      <c r="H3495" s="202"/>
    </row>
    <row r="3496" spans="1:8">
      <c r="A3496" s="205">
        <v>9046295</v>
      </c>
      <c r="B3496" s="489" t="s">
        <v>1704</v>
      </c>
      <c r="C3496" s="7"/>
      <c r="D3496" s="7">
        <v>20</v>
      </c>
      <c r="E3496" s="8">
        <v>1196.1600000000001</v>
      </c>
      <c r="F3496" s="8">
        <f>E3496/100*$I$2*Main!$AB$2</f>
        <v>538.27200000000005</v>
      </c>
      <c r="G3496" s="12">
        <f>F3496*Main!$AB$4</f>
        <v>538.27200000000005</v>
      </c>
      <c r="H3496" s="202"/>
    </row>
    <row r="3497" spans="1:8">
      <c r="A3497" s="205">
        <v>9046288</v>
      </c>
      <c r="B3497" s="489" t="s">
        <v>1705</v>
      </c>
      <c r="C3497" s="7"/>
      <c r="D3497" s="7">
        <v>20</v>
      </c>
      <c r="E3497" s="8">
        <v>1219.1600000000001</v>
      </c>
      <c r="F3497" s="8">
        <f>E3497/100*$I$2*Main!$AB$2</f>
        <v>548.62200000000007</v>
      </c>
      <c r="G3497" s="12">
        <f>F3497*Main!$AB$4</f>
        <v>548.62200000000007</v>
      </c>
      <c r="H3497" s="202"/>
    </row>
    <row r="3498" spans="1:8">
      <c r="A3498" s="205">
        <v>9046289</v>
      </c>
      <c r="B3498" s="489" t="s">
        <v>1706</v>
      </c>
      <c r="C3498" s="7"/>
      <c r="D3498" s="7">
        <v>20</v>
      </c>
      <c r="E3498" s="8">
        <v>1219.1600000000001</v>
      </c>
      <c r="F3498" s="8">
        <f>E3498/100*$I$2*Main!$AB$2</f>
        <v>548.62200000000007</v>
      </c>
      <c r="G3498" s="12">
        <f>F3498*Main!$AB$4</f>
        <v>548.62200000000007</v>
      </c>
      <c r="H3498" s="202"/>
    </row>
    <row r="3499" spans="1:8">
      <c r="A3499" s="205">
        <v>9047171</v>
      </c>
      <c r="B3499" s="489" t="s">
        <v>1707</v>
      </c>
      <c r="C3499" s="7"/>
      <c r="D3499" s="7">
        <v>20</v>
      </c>
      <c r="E3499" s="8">
        <v>1242.17</v>
      </c>
      <c r="F3499" s="8">
        <f>E3499/100*$I$2*Main!$AB$2</f>
        <v>558.9765000000001</v>
      </c>
      <c r="G3499" s="12">
        <f>F3499*Main!$AB$4</f>
        <v>558.9765000000001</v>
      </c>
      <c r="H3499" s="202"/>
    </row>
    <row r="3500" spans="1:8">
      <c r="A3500" s="205">
        <v>9047172</v>
      </c>
      <c r="B3500" s="489" t="s">
        <v>1708</v>
      </c>
      <c r="C3500" s="7"/>
      <c r="D3500" s="7">
        <v>20</v>
      </c>
      <c r="E3500" s="8">
        <v>1242.17</v>
      </c>
      <c r="F3500" s="8">
        <f>E3500/100*$I$2*Main!$AB$2</f>
        <v>558.9765000000001</v>
      </c>
      <c r="G3500" s="12">
        <f>F3500*Main!$AB$4</f>
        <v>558.9765000000001</v>
      </c>
      <c r="H3500" s="202"/>
    </row>
    <row r="3501" spans="1:8">
      <c r="A3501" s="205">
        <v>9047392</v>
      </c>
      <c r="B3501" s="489" t="s">
        <v>1709</v>
      </c>
      <c r="C3501" s="7"/>
      <c r="D3501" s="7">
        <v>20</v>
      </c>
      <c r="E3501" s="8">
        <v>1122.56</v>
      </c>
      <c r="F3501" s="8">
        <f>E3501/100*$I$2*Main!$AB$2</f>
        <v>505.15199999999999</v>
      </c>
      <c r="G3501" s="12">
        <f>F3501*Main!$AB$4</f>
        <v>505.15199999999999</v>
      </c>
      <c r="H3501" s="202"/>
    </row>
    <row r="3502" spans="1:8">
      <c r="A3502" s="205">
        <v>9047393</v>
      </c>
      <c r="B3502" s="489" t="s">
        <v>1710</v>
      </c>
      <c r="C3502" s="7"/>
      <c r="D3502" s="7">
        <v>20</v>
      </c>
      <c r="E3502" s="8">
        <v>1122.56</v>
      </c>
      <c r="F3502" s="8">
        <f>E3502/100*$I$2*Main!$AB$2</f>
        <v>505.15199999999999</v>
      </c>
      <c r="G3502" s="12">
        <f>F3502*Main!$AB$4</f>
        <v>505.15199999999999</v>
      </c>
      <c r="H3502" s="202"/>
    </row>
    <row r="3503" spans="1:8">
      <c r="A3503" s="205">
        <v>9065870</v>
      </c>
      <c r="B3503" s="489" t="s">
        <v>1711</v>
      </c>
      <c r="C3503" s="7"/>
      <c r="D3503" s="7">
        <v>20</v>
      </c>
      <c r="E3503" s="8">
        <v>1140.94</v>
      </c>
      <c r="F3503" s="8">
        <f>E3503/100*$I$2*Main!$AB$2</f>
        <v>513.423</v>
      </c>
      <c r="G3503" s="12">
        <f>F3503*Main!$AB$4</f>
        <v>513.423</v>
      </c>
      <c r="H3503" s="202"/>
    </row>
    <row r="3504" spans="1:8">
      <c r="A3504" s="205">
        <v>9065871</v>
      </c>
      <c r="B3504" s="489" t="s">
        <v>1712</v>
      </c>
      <c r="C3504" s="7"/>
      <c r="D3504" s="7">
        <v>20</v>
      </c>
      <c r="E3504" s="8">
        <v>1140.94</v>
      </c>
      <c r="F3504" s="8">
        <f>E3504/100*$I$2*Main!$AB$2</f>
        <v>513.423</v>
      </c>
      <c r="G3504" s="12">
        <f>F3504*Main!$AB$4</f>
        <v>513.423</v>
      </c>
      <c r="H3504" s="202"/>
    </row>
    <row r="3505" spans="1:8">
      <c r="A3505" s="205">
        <v>9047443</v>
      </c>
      <c r="B3505" s="489" t="s">
        <v>1713</v>
      </c>
      <c r="C3505" s="7"/>
      <c r="D3505" s="7">
        <v>20</v>
      </c>
      <c r="E3505" s="8">
        <v>1163.96</v>
      </c>
      <c r="F3505" s="8">
        <f>E3505/100*$I$2*Main!$AB$2</f>
        <v>523.78200000000004</v>
      </c>
      <c r="G3505" s="12">
        <f>F3505*Main!$AB$4</f>
        <v>523.78200000000004</v>
      </c>
      <c r="H3505" s="202"/>
    </row>
    <row r="3506" spans="1:8">
      <c r="A3506" s="205">
        <v>9047444</v>
      </c>
      <c r="B3506" s="489" t="s">
        <v>1714</v>
      </c>
      <c r="C3506" s="7"/>
      <c r="D3506" s="7">
        <v>20</v>
      </c>
      <c r="E3506" s="8">
        <v>1163.96</v>
      </c>
      <c r="F3506" s="8">
        <f>E3506/100*$I$2*Main!$AB$2</f>
        <v>523.78200000000004</v>
      </c>
      <c r="G3506" s="12">
        <f>F3506*Main!$AB$4</f>
        <v>523.78200000000004</v>
      </c>
      <c r="H3506" s="202"/>
    </row>
    <row r="3507" spans="1:8">
      <c r="A3507" s="205">
        <v>9047450</v>
      </c>
      <c r="B3507" s="489" t="s">
        <v>1715</v>
      </c>
      <c r="C3507" s="7"/>
      <c r="D3507" s="7">
        <v>20</v>
      </c>
      <c r="E3507" s="8">
        <v>1196.1600000000001</v>
      </c>
      <c r="F3507" s="8">
        <f>E3507/100*$I$2*Main!$AB$2</f>
        <v>538.27200000000005</v>
      </c>
      <c r="G3507" s="12">
        <f>F3507*Main!$AB$4</f>
        <v>538.27200000000005</v>
      </c>
      <c r="H3507" s="202"/>
    </row>
    <row r="3508" spans="1:8">
      <c r="A3508" s="205">
        <v>9047451</v>
      </c>
      <c r="B3508" s="489" t="s">
        <v>1716</v>
      </c>
      <c r="C3508" s="7"/>
      <c r="D3508" s="7">
        <v>20</v>
      </c>
      <c r="E3508" s="8">
        <v>1196.1600000000001</v>
      </c>
      <c r="F3508" s="8">
        <f>E3508/100*$I$2*Main!$AB$2</f>
        <v>538.27200000000005</v>
      </c>
      <c r="G3508" s="12">
        <f>F3508*Main!$AB$4</f>
        <v>538.27200000000005</v>
      </c>
      <c r="H3508" s="202"/>
    </row>
    <row r="3509" spans="1:8">
      <c r="A3509" s="205">
        <v>9047452</v>
      </c>
      <c r="B3509" s="489" t="s">
        <v>1717</v>
      </c>
      <c r="C3509" s="7"/>
      <c r="D3509" s="7">
        <v>20</v>
      </c>
      <c r="E3509" s="8">
        <v>1219.1600000000001</v>
      </c>
      <c r="F3509" s="8">
        <f>E3509/100*$I$2*Main!$AB$2</f>
        <v>548.62200000000007</v>
      </c>
      <c r="G3509" s="12">
        <f>F3509*Main!$AB$4</f>
        <v>548.62200000000007</v>
      </c>
      <c r="H3509" s="202"/>
    </row>
    <row r="3510" spans="1:8">
      <c r="A3510" s="205">
        <v>9047453</v>
      </c>
      <c r="B3510" s="489" t="s">
        <v>1718</v>
      </c>
      <c r="C3510" s="7"/>
      <c r="D3510" s="7">
        <v>20</v>
      </c>
      <c r="E3510" s="8">
        <v>1219.1600000000001</v>
      </c>
      <c r="F3510" s="8">
        <f>E3510/100*$I$2*Main!$AB$2</f>
        <v>548.62200000000007</v>
      </c>
      <c r="G3510" s="12">
        <f>F3510*Main!$AB$4</f>
        <v>548.62200000000007</v>
      </c>
      <c r="H3510" s="202"/>
    </row>
    <row r="3511" spans="1:8">
      <c r="A3511" s="205">
        <v>9047454</v>
      </c>
      <c r="B3511" s="489" t="s">
        <v>1719</v>
      </c>
      <c r="C3511" s="7"/>
      <c r="D3511" s="7">
        <v>20</v>
      </c>
      <c r="E3511" s="8">
        <v>1242.17</v>
      </c>
      <c r="F3511" s="8">
        <f>E3511/100*$I$2*Main!$AB$2</f>
        <v>558.9765000000001</v>
      </c>
      <c r="G3511" s="12">
        <f>F3511*Main!$AB$4</f>
        <v>558.9765000000001</v>
      </c>
      <c r="H3511" s="202"/>
    </row>
    <row r="3512" spans="1:8">
      <c r="A3512" s="205">
        <v>9047455</v>
      </c>
      <c r="B3512" s="489" t="s">
        <v>1720</v>
      </c>
      <c r="C3512" s="7"/>
      <c r="D3512" s="7">
        <v>20</v>
      </c>
      <c r="E3512" s="8">
        <v>1242.17</v>
      </c>
      <c r="F3512" s="8">
        <f>E3512/100*$I$2*Main!$AB$2</f>
        <v>558.9765000000001</v>
      </c>
      <c r="G3512" s="12">
        <f>F3512*Main!$AB$4</f>
        <v>558.9765000000001</v>
      </c>
      <c r="H3512" s="202"/>
    </row>
    <row r="3513" spans="1:8">
      <c r="A3513" s="205">
        <v>9116754</v>
      </c>
      <c r="B3513" s="489" t="s">
        <v>1721</v>
      </c>
      <c r="C3513" s="7"/>
      <c r="D3513" s="7">
        <v>20</v>
      </c>
      <c r="E3513" s="8">
        <v>1858.66</v>
      </c>
      <c r="F3513" s="8">
        <f>E3513/100*$I$2*Main!$AB$2</f>
        <v>836.39700000000005</v>
      </c>
      <c r="G3513" s="12">
        <f>F3513*Main!$AB$4</f>
        <v>836.39700000000005</v>
      </c>
      <c r="H3513" s="202"/>
    </row>
    <row r="3514" spans="1:8">
      <c r="A3514" s="205">
        <v>9116775</v>
      </c>
      <c r="B3514" s="489" t="s">
        <v>1722</v>
      </c>
      <c r="C3514" s="7"/>
      <c r="D3514" s="7">
        <v>20</v>
      </c>
      <c r="E3514" s="8">
        <v>1858.66</v>
      </c>
      <c r="F3514" s="8">
        <f>E3514/100*$I$2*Main!$AB$2</f>
        <v>836.39700000000005</v>
      </c>
      <c r="G3514" s="12">
        <f>F3514*Main!$AB$4</f>
        <v>836.39700000000005</v>
      </c>
      <c r="H3514" s="202"/>
    </row>
    <row r="3515" spans="1:8">
      <c r="A3515" s="205">
        <v>9117490</v>
      </c>
      <c r="B3515" s="489" t="s">
        <v>1723</v>
      </c>
      <c r="C3515" s="7"/>
      <c r="D3515" s="7">
        <v>20</v>
      </c>
      <c r="E3515" s="8">
        <v>1877.04</v>
      </c>
      <c r="F3515" s="8">
        <f>E3515/100*$I$2*Main!$AB$2</f>
        <v>844.66799999999989</v>
      </c>
      <c r="G3515" s="12">
        <f>F3515*Main!$AB$4</f>
        <v>844.66799999999989</v>
      </c>
      <c r="H3515" s="202"/>
    </row>
    <row r="3516" spans="1:8">
      <c r="A3516" s="205">
        <v>9117501</v>
      </c>
      <c r="B3516" s="489" t="s">
        <v>1724</v>
      </c>
      <c r="C3516" s="7"/>
      <c r="D3516" s="7">
        <v>20</v>
      </c>
      <c r="E3516" s="8">
        <v>1877.04</v>
      </c>
      <c r="F3516" s="8">
        <f>E3516/100*$I$2*Main!$AB$2</f>
        <v>844.66799999999989</v>
      </c>
      <c r="G3516" s="12">
        <f>F3516*Main!$AB$4</f>
        <v>844.66799999999989</v>
      </c>
      <c r="H3516" s="202"/>
    </row>
    <row r="3517" spans="1:8">
      <c r="A3517" s="205">
        <v>9117473</v>
      </c>
      <c r="B3517" s="489" t="s">
        <v>1725</v>
      </c>
      <c r="C3517" s="7"/>
      <c r="D3517" s="7">
        <v>20</v>
      </c>
      <c r="E3517" s="8">
        <v>1900.04</v>
      </c>
      <c r="F3517" s="8">
        <f>E3517/100*$I$2*Main!$AB$2</f>
        <v>855.01799999999992</v>
      </c>
      <c r="G3517" s="12">
        <f>F3517*Main!$AB$4</f>
        <v>855.01799999999992</v>
      </c>
      <c r="H3517" s="202"/>
    </row>
    <row r="3518" spans="1:8">
      <c r="A3518" s="205">
        <v>9117474</v>
      </c>
      <c r="B3518" s="489" t="s">
        <v>1726</v>
      </c>
      <c r="C3518" s="7"/>
      <c r="D3518" s="7">
        <v>20</v>
      </c>
      <c r="E3518" s="8">
        <v>1900.04</v>
      </c>
      <c r="F3518" s="8">
        <f>E3518/100*$I$2*Main!$AB$2</f>
        <v>855.01799999999992</v>
      </c>
      <c r="G3518" s="12">
        <f>F3518*Main!$AB$4</f>
        <v>855.01799999999992</v>
      </c>
      <c r="H3518" s="202"/>
    </row>
    <row r="3519" spans="1:8">
      <c r="A3519" s="205">
        <v>9116789</v>
      </c>
      <c r="B3519" s="489" t="s">
        <v>1727</v>
      </c>
      <c r="C3519" s="7"/>
      <c r="D3519" s="7">
        <v>20</v>
      </c>
      <c r="E3519" s="8">
        <v>1932.24</v>
      </c>
      <c r="F3519" s="8">
        <f>E3519/100*$I$2*Main!$AB$2</f>
        <v>869.50800000000004</v>
      </c>
      <c r="G3519" s="12">
        <f>F3519*Main!$AB$4</f>
        <v>869.50800000000004</v>
      </c>
      <c r="H3519" s="202"/>
    </row>
    <row r="3520" spans="1:8">
      <c r="A3520" s="205">
        <v>9116790</v>
      </c>
      <c r="B3520" s="489" t="s">
        <v>1728</v>
      </c>
      <c r="C3520" s="7"/>
      <c r="D3520" s="7">
        <v>20</v>
      </c>
      <c r="E3520" s="8">
        <v>1932.24</v>
      </c>
      <c r="F3520" s="8">
        <f>E3520/100*$I$2*Main!$AB$2</f>
        <v>869.50800000000004</v>
      </c>
      <c r="G3520" s="12">
        <f>F3520*Main!$AB$4</f>
        <v>869.50800000000004</v>
      </c>
      <c r="H3520" s="202"/>
    </row>
    <row r="3521" spans="1:8">
      <c r="A3521" s="205">
        <v>9115820</v>
      </c>
      <c r="B3521" s="489" t="s">
        <v>1729</v>
      </c>
      <c r="C3521" s="7"/>
      <c r="D3521" s="7">
        <v>20</v>
      </c>
      <c r="E3521" s="8">
        <v>1955.26</v>
      </c>
      <c r="F3521" s="8">
        <f>E3521/100*$I$2*Main!$AB$2</f>
        <v>879.86699999999996</v>
      </c>
      <c r="G3521" s="12">
        <f>F3521*Main!$AB$4</f>
        <v>879.86699999999996</v>
      </c>
      <c r="H3521" s="202"/>
    </row>
    <row r="3522" spans="1:8">
      <c r="A3522" s="205">
        <v>9115821</v>
      </c>
      <c r="B3522" s="489" t="s">
        <v>1730</v>
      </c>
      <c r="C3522" s="7"/>
      <c r="D3522" s="7">
        <v>20</v>
      </c>
      <c r="E3522" s="8">
        <v>1955.26</v>
      </c>
      <c r="F3522" s="8">
        <f>E3522/100*$I$2*Main!$AB$2</f>
        <v>879.86699999999996</v>
      </c>
      <c r="G3522" s="12">
        <f>F3522*Main!$AB$4</f>
        <v>879.86699999999996</v>
      </c>
      <c r="H3522" s="202"/>
    </row>
    <row r="3523" spans="1:8">
      <c r="A3523" s="205">
        <v>9117871</v>
      </c>
      <c r="B3523" s="489" t="s">
        <v>1731</v>
      </c>
      <c r="C3523" s="7"/>
      <c r="D3523" s="7">
        <v>20</v>
      </c>
      <c r="E3523" s="8">
        <v>1978.25</v>
      </c>
      <c r="F3523" s="8">
        <f>E3523/100*$I$2*Main!$AB$2</f>
        <v>890.21249999999998</v>
      </c>
      <c r="G3523" s="12">
        <f>F3523*Main!$AB$4</f>
        <v>890.21249999999998</v>
      </c>
      <c r="H3523" s="202"/>
    </row>
    <row r="3524" spans="1:8">
      <c r="A3524" s="205">
        <v>9117872</v>
      </c>
      <c r="B3524" s="489" t="s">
        <v>1732</v>
      </c>
      <c r="C3524" s="7"/>
      <c r="D3524" s="7">
        <v>20</v>
      </c>
      <c r="E3524" s="8">
        <v>1978.25</v>
      </c>
      <c r="F3524" s="8">
        <f>E3524/100*$I$2*Main!$AB$2</f>
        <v>890.21249999999998</v>
      </c>
      <c r="G3524" s="12">
        <f>F3524*Main!$AB$4</f>
        <v>890.21249999999998</v>
      </c>
      <c r="H3524" s="202"/>
    </row>
    <row r="3525" spans="1:8">
      <c r="A3525" s="205">
        <v>9113945</v>
      </c>
      <c r="B3525" s="489" t="s">
        <v>5039</v>
      </c>
      <c r="C3525" s="7" t="s">
        <v>2057</v>
      </c>
      <c r="D3525" s="7">
        <v>20</v>
      </c>
      <c r="E3525" s="8">
        <v>1858.66</v>
      </c>
      <c r="F3525" s="8">
        <f>E3525/100*$I$2*Main!$AB$2</f>
        <v>836.39700000000005</v>
      </c>
      <c r="G3525" s="12">
        <f>F3525*Main!$AB$4</f>
        <v>836.39700000000005</v>
      </c>
      <c r="H3525" s="202"/>
    </row>
    <row r="3526" spans="1:8">
      <c r="A3526" s="205">
        <v>9113951</v>
      </c>
      <c r="B3526" s="489" t="s">
        <v>5040</v>
      </c>
      <c r="C3526" s="7" t="s">
        <v>2057</v>
      </c>
      <c r="D3526" s="7">
        <v>20</v>
      </c>
      <c r="E3526" s="8">
        <v>1858.66</v>
      </c>
      <c r="F3526" s="8">
        <f>E3526/100*$I$2*Main!$AB$2</f>
        <v>836.39700000000005</v>
      </c>
      <c r="G3526" s="12">
        <f>F3526*Main!$AB$4</f>
        <v>836.39700000000005</v>
      </c>
      <c r="H3526" s="202"/>
    </row>
    <row r="3527" spans="1:8">
      <c r="A3527" s="205">
        <v>9117396</v>
      </c>
      <c r="B3527" s="489" t="s">
        <v>5041</v>
      </c>
      <c r="C3527" s="7" t="s">
        <v>2057</v>
      </c>
      <c r="D3527" s="7">
        <v>20</v>
      </c>
      <c r="E3527" s="8">
        <v>1877.04</v>
      </c>
      <c r="F3527" s="8">
        <f>E3527/100*$I$2*Main!$AB$2</f>
        <v>844.66799999999989</v>
      </c>
      <c r="G3527" s="12">
        <f>F3527*Main!$AB$4</f>
        <v>844.66799999999989</v>
      </c>
      <c r="H3527" s="202"/>
    </row>
    <row r="3528" spans="1:8">
      <c r="A3528" s="205">
        <v>9117397</v>
      </c>
      <c r="B3528" s="489" t="s">
        <v>5042</v>
      </c>
      <c r="C3528" s="7" t="s">
        <v>2057</v>
      </c>
      <c r="D3528" s="7">
        <v>20</v>
      </c>
      <c r="E3528" s="8">
        <v>1877.04</v>
      </c>
      <c r="F3528" s="8">
        <f>E3528/100*$I$2*Main!$AB$2</f>
        <v>844.66799999999989</v>
      </c>
      <c r="G3528" s="12">
        <f>F3528*Main!$AB$4</f>
        <v>844.66799999999989</v>
      </c>
      <c r="H3528" s="202"/>
    </row>
    <row r="3529" spans="1:8">
      <c r="A3529" s="205">
        <v>9117372</v>
      </c>
      <c r="B3529" s="489" t="s">
        <v>5043</v>
      </c>
      <c r="C3529" s="7" t="s">
        <v>2057</v>
      </c>
      <c r="D3529" s="7">
        <v>20</v>
      </c>
      <c r="E3529" s="8">
        <v>1900.04</v>
      </c>
      <c r="F3529" s="8">
        <f>E3529/100*$I$2*Main!$AB$2</f>
        <v>855.01799999999992</v>
      </c>
      <c r="G3529" s="12">
        <f>F3529*Main!$AB$4</f>
        <v>855.01799999999992</v>
      </c>
      <c r="H3529" s="202"/>
    </row>
    <row r="3530" spans="1:8">
      <c r="A3530" s="205">
        <v>9117373</v>
      </c>
      <c r="B3530" s="489" t="s">
        <v>5044</v>
      </c>
      <c r="C3530" s="7" t="s">
        <v>2057</v>
      </c>
      <c r="D3530" s="7">
        <v>20</v>
      </c>
      <c r="E3530" s="8">
        <v>1900.04</v>
      </c>
      <c r="F3530" s="8">
        <f>E3530/100*$I$2*Main!$AB$2</f>
        <v>855.01799999999992</v>
      </c>
      <c r="G3530" s="12">
        <f>F3530*Main!$AB$4</f>
        <v>855.01799999999992</v>
      </c>
      <c r="H3530" s="202"/>
    </row>
    <row r="3531" spans="1:8">
      <c r="A3531" s="205">
        <v>9113907</v>
      </c>
      <c r="B3531" s="489" t="s">
        <v>5045</v>
      </c>
      <c r="C3531" s="7" t="s">
        <v>2057</v>
      </c>
      <c r="D3531" s="7">
        <v>20</v>
      </c>
      <c r="E3531" s="8">
        <v>1932.24</v>
      </c>
      <c r="F3531" s="8">
        <f>E3531/100*$I$2*Main!$AB$2</f>
        <v>869.50800000000004</v>
      </c>
      <c r="G3531" s="12">
        <f>F3531*Main!$AB$4</f>
        <v>869.50800000000004</v>
      </c>
      <c r="H3531" s="202"/>
    </row>
    <row r="3532" spans="1:8">
      <c r="A3532" s="205">
        <v>9113938</v>
      </c>
      <c r="B3532" s="489" t="s">
        <v>5046</v>
      </c>
      <c r="C3532" s="7" t="s">
        <v>2057</v>
      </c>
      <c r="D3532" s="7">
        <v>20</v>
      </c>
      <c r="E3532" s="8">
        <v>1932.24</v>
      </c>
      <c r="F3532" s="8">
        <f>E3532/100*$I$2*Main!$AB$2</f>
        <v>869.50800000000004</v>
      </c>
      <c r="G3532" s="12">
        <f>F3532*Main!$AB$4</f>
        <v>869.50800000000004</v>
      </c>
      <c r="H3532" s="202"/>
    </row>
    <row r="3533" spans="1:8">
      <c r="A3533" s="205">
        <v>9117305</v>
      </c>
      <c r="B3533" s="489" t="s">
        <v>1733</v>
      </c>
      <c r="C3533" s="7"/>
      <c r="D3533" s="7">
        <v>20</v>
      </c>
      <c r="E3533" s="8">
        <v>1955.26</v>
      </c>
      <c r="F3533" s="8">
        <f>E3533/100*$I$2*Main!$AB$2</f>
        <v>879.86699999999996</v>
      </c>
      <c r="G3533" s="12">
        <f>F3533*Main!$AB$4</f>
        <v>879.86699999999996</v>
      </c>
      <c r="H3533" s="202"/>
    </row>
    <row r="3534" spans="1:8">
      <c r="A3534" s="205">
        <v>9117306</v>
      </c>
      <c r="B3534" s="489" t="s">
        <v>1734</v>
      </c>
      <c r="C3534" s="7"/>
      <c r="D3534" s="7">
        <v>20</v>
      </c>
      <c r="E3534" s="8">
        <v>1955.26</v>
      </c>
      <c r="F3534" s="8">
        <f>E3534/100*$I$2*Main!$AB$2</f>
        <v>879.86699999999996</v>
      </c>
      <c r="G3534" s="12">
        <f>F3534*Main!$AB$4</f>
        <v>879.86699999999996</v>
      </c>
      <c r="H3534" s="202"/>
    </row>
    <row r="3535" spans="1:8">
      <c r="A3535" s="205">
        <v>9118403</v>
      </c>
      <c r="B3535" s="489" t="s">
        <v>5047</v>
      </c>
      <c r="C3535" s="7" t="s">
        <v>2057</v>
      </c>
      <c r="D3535" s="7">
        <v>20</v>
      </c>
      <c r="E3535" s="8">
        <v>1978.25</v>
      </c>
      <c r="F3535" s="8">
        <f>E3535/100*$I$2*Main!$AB$2</f>
        <v>890.21249999999998</v>
      </c>
      <c r="G3535" s="12">
        <f>F3535*Main!$AB$4</f>
        <v>890.21249999999998</v>
      </c>
      <c r="H3535" s="202"/>
    </row>
    <row r="3536" spans="1:8">
      <c r="A3536" s="205">
        <v>9118404</v>
      </c>
      <c r="B3536" s="489" t="s">
        <v>5048</v>
      </c>
      <c r="C3536" s="7" t="s">
        <v>2057</v>
      </c>
      <c r="D3536" s="7">
        <v>20</v>
      </c>
      <c r="E3536" s="8">
        <v>1978.25</v>
      </c>
      <c r="F3536" s="8">
        <f>E3536/100*$I$2*Main!$AB$2</f>
        <v>890.21249999999998</v>
      </c>
      <c r="G3536" s="12">
        <f>F3536*Main!$AB$4</f>
        <v>890.21249999999998</v>
      </c>
      <c r="H3536" s="202"/>
    </row>
    <row r="3537" spans="1:8">
      <c r="A3537" s="205">
        <v>9243707</v>
      </c>
      <c r="B3537" s="489" t="s">
        <v>1735</v>
      </c>
      <c r="C3537" s="7"/>
      <c r="D3537" s="7">
        <v>1</v>
      </c>
      <c r="E3537" s="8">
        <v>1122.56</v>
      </c>
      <c r="F3537" s="8">
        <f>E3537/100*$I$2*Main!$AB$2</f>
        <v>505.15199999999999</v>
      </c>
      <c r="G3537" s="12">
        <f>F3537*Main!$AB$4</f>
        <v>505.15199999999999</v>
      </c>
      <c r="H3537" s="202"/>
    </row>
    <row r="3538" spans="1:8">
      <c r="A3538" s="205">
        <v>9243708</v>
      </c>
      <c r="B3538" s="489" t="s">
        <v>1736</v>
      </c>
      <c r="C3538" s="7"/>
      <c r="D3538" s="7">
        <v>1</v>
      </c>
      <c r="E3538" s="8">
        <v>1122.56</v>
      </c>
      <c r="F3538" s="8">
        <f>E3538/100*$I$2*Main!$AB$2</f>
        <v>505.15199999999999</v>
      </c>
      <c r="G3538" s="12">
        <f>F3538*Main!$AB$4</f>
        <v>505.15199999999999</v>
      </c>
      <c r="H3538" s="202"/>
    </row>
    <row r="3539" spans="1:8">
      <c r="A3539" s="205">
        <v>9243710</v>
      </c>
      <c r="B3539" s="489" t="s">
        <v>1737</v>
      </c>
      <c r="C3539" s="7"/>
      <c r="D3539" s="7">
        <v>1</v>
      </c>
      <c r="E3539" s="8">
        <v>1140.94</v>
      </c>
      <c r="F3539" s="8">
        <f>E3539/100*$I$2*Main!$AB$2</f>
        <v>513.423</v>
      </c>
      <c r="G3539" s="12">
        <f>F3539*Main!$AB$4</f>
        <v>513.423</v>
      </c>
      <c r="H3539" s="202"/>
    </row>
    <row r="3540" spans="1:8">
      <c r="A3540" s="205">
        <v>9243711</v>
      </c>
      <c r="B3540" s="489" t="s">
        <v>1738</v>
      </c>
      <c r="C3540" s="7"/>
      <c r="D3540" s="7">
        <v>1</v>
      </c>
      <c r="E3540" s="8">
        <v>1140.94</v>
      </c>
      <c r="F3540" s="8">
        <f>E3540/100*$I$2*Main!$AB$2</f>
        <v>513.423</v>
      </c>
      <c r="G3540" s="12">
        <f>F3540*Main!$AB$4</f>
        <v>513.423</v>
      </c>
      <c r="H3540" s="202"/>
    </row>
    <row r="3541" spans="1:8">
      <c r="A3541" s="205">
        <v>9243713</v>
      </c>
      <c r="B3541" s="489" t="s">
        <v>1739</v>
      </c>
      <c r="C3541" s="7"/>
      <c r="D3541" s="7">
        <v>1</v>
      </c>
      <c r="E3541" s="8">
        <v>1163.96</v>
      </c>
      <c r="F3541" s="8">
        <f>E3541/100*$I$2*Main!$AB$2</f>
        <v>523.78200000000004</v>
      </c>
      <c r="G3541" s="12">
        <f>F3541*Main!$AB$4</f>
        <v>523.78200000000004</v>
      </c>
      <c r="H3541" s="202"/>
    </row>
    <row r="3542" spans="1:8">
      <c r="A3542" s="205">
        <v>9243714</v>
      </c>
      <c r="B3542" s="489" t="s">
        <v>1740</v>
      </c>
      <c r="C3542" s="7"/>
      <c r="D3542" s="7">
        <v>1</v>
      </c>
      <c r="E3542" s="8">
        <v>1163.96</v>
      </c>
      <c r="F3542" s="8">
        <f>E3542/100*$I$2*Main!$AB$2</f>
        <v>523.78200000000004</v>
      </c>
      <c r="G3542" s="12">
        <f>F3542*Main!$AB$4</f>
        <v>523.78200000000004</v>
      </c>
      <c r="H3542" s="202"/>
    </row>
    <row r="3543" spans="1:8">
      <c r="A3543" s="205">
        <v>9243716</v>
      </c>
      <c r="B3543" s="489" t="s">
        <v>1741</v>
      </c>
      <c r="C3543" s="7"/>
      <c r="D3543" s="7">
        <v>1</v>
      </c>
      <c r="E3543" s="8">
        <v>1122.56</v>
      </c>
      <c r="F3543" s="8">
        <f>E3543/100*$I$2*Main!$AB$2</f>
        <v>505.15199999999999</v>
      </c>
      <c r="G3543" s="12">
        <f>F3543*Main!$AB$4</f>
        <v>505.15199999999999</v>
      </c>
      <c r="H3543" s="202"/>
    </row>
    <row r="3544" spans="1:8">
      <c r="A3544" s="205">
        <v>9243717</v>
      </c>
      <c r="B3544" s="489" t="s">
        <v>1742</v>
      </c>
      <c r="C3544" s="7"/>
      <c r="D3544" s="7">
        <v>1</v>
      </c>
      <c r="E3544" s="8">
        <v>1122.56</v>
      </c>
      <c r="F3544" s="8">
        <f>E3544/100*$I$2*Main!$AB$2</f>
        <v>505.15199999999999</v>
      </c>
      <c r="G3544" s="12">
        <f>F3544*Main!$AB$4</f>
        <v>505.15199999999999</v>
      </c>
      <c r="H3544" s="202"/>
    </row>
    <row r="3545" spans="1:8">
      <c r="A3545" s="205">
        <v>9243719</v>
      </c>
      <c r="B3545" s="489" t="s">
        <v>1743</v>
      </c>
      <c r="C3545" s="7"/>
      <c r="D3545" s="7">
        <v>1</v>
      </c>
      <c r="E3545" s="8">
        <v>1140.94</v>
      </c>
      <c r="F3545" s="8">
        <f>E3545/100*$I$2*Main!$AB$2</f>
        <v>513.423</v>
      </c>
      <c r="G3545" s="12">
        <f>F3545*Main!$AB$4</f>
        <v>513.423</v>
      </c>
      <c r="H3545" s="202"/>
    </row>
    <row r="3546" spans="1:8">
      <c r="A3546" s="205">
        <v>9243720</v>
      </c>
      <c r="B3546" s="489" t="s">
        <v>1744</v>
      </c>
      <c r="C3546" s="7"/>
      <c r="D3546" s="7">
        <v>1</v>
      </c>
      <c r="E3546" s="8">
        <v>1140.94</v>
      </c>
      <c r="F3546" s="8">
        <f>E3546/100*$I$2*Main!$AB$2</f>
        <v>513.423</v>
      </c>
      <c r="G3546" s="12">
        <f>F3546*Main!$AB$4</f>
        <v>513.423</v>
      </c>
      <c r="H3546" s="202"/>
    </row>
    <row r="3547" spans="1:8">
      <c r="A3547" s="205">
        <v>9243722</v>
      </c>
      <c r="B3547" s="489" t="s">
        <v>1745</v>
      </c>
      <c r="C3547" s="7"/>
      <c r="D3547" s="7">
        <v>1</v>
      </c>
      <c r="E3547" s="8">
        <v>1163.96</v>
      </c>
      <c r="F3547" s="8">
        <f>E3547/100*$I$2*Main!$AB$2</f>
        <v>523.78200000000004</v>
      </c>
      <c r="G3547" s="12">
        <f>F3547*Main!$AB$4</f>
        <v>523.78200000000004</v>
      </c>
      <c r="H3547" s="202"/>
    </row>
    <row r="3548" spans="1:8">
      <c r="A3548" s="205">
        <v>9243723</v>
      </c>
      <c r="B3548" s="489" t="s">
        <v>1746</v>
      </c>
      <c r="C3548" s="7"/>
      <c r="D3548" s="7">
        <v>1</v>
      </c>
      <c r="E3548" s="8">
        <v>1163.96</v>
      </c>
      <c r="F3548" s="8">
        <f>E3548/100*$I$2*Main!$AB$2</f>
        <v>523.78200000000004</v>
      </c>
      <c r="G3548" s="12">
        <f>F3548*Main!$AB$4</f>
        <v>523.78200000000004</v>
      </c>
      <c r="H3548" s="202"/>
    </row>
    <row r="3549" spans="1:8">
      <c r="A3549" s="205">
        <v>9243725</v>
      </c>
      <c r="B3549" s="489" t="s">
        <v>1747</v>
      </c>
      <c r="C3549" s="7"/>
      <c r="D3549" s="7">
        <v>1</v>
      </c>
      <c r="E3549" s="8">
        <v>1196.1600000000001</v>
      </c>
      <c r="F3549" s="8">
        <f>E3549/100*$I$2*Main!$AB$2</f>
        <v>538.27200000000005</v>
      </c>
      <c r="G3549" s="12">
        <f>F3549*Main!$AB$4</f>
        <v>538.27200000000005</v>
      </c>
      <c r="H3549" s="202"/>
    </row>
    <row r="3550" spans="1:8">
      <c r="A3550" s="205">
        <v>9243726</v>
      </c>
      <c r="B3550" s="489" t="s">
        <v>1748</v>
      </c>
      <c r="C3550" s="7"/>
      <c r="D3550" s="7">
        <v>1</v>
      </c>
      <c r="E3550" s="8">
        <v>1196.1600000000001</v>
      </c>
      <c r="F3550" s="8">
        <f>E3550/100*$I$2*Main!$AB$2</f>
        <v>538.27200000000005</v>
      </c>
      <c r="G3550" s="12">
        <f>F3550*Main!$AB$4</f>
        <v>538.27200000000005</v>
      </c>
      <c r="H3550" s="202"/>
    </row>
    <row r="3551" spans="1:8">
      <c r="A3551" s="205">
        <v>9243728</v>
      </c>
      <c r="B3551" s="489" t="s">
        <v>1749</v>
      </c>
      <c r="C3551" s="7"/>
      <c r="D3551" s="7">
        <v>1</v>
      </c>
      <c r="E3551" s="8">
        <v>1219.1600000000001</v>
      </c>
      <c r="F3551" s="8">
        <f>E3551/100*$I$2*Main!$AB$2</f>
        <v>548.62200000000007</v>
      </c>
      <c r="G3551" s="12">
        <f>F3551*Main!$AB$4</f>
        <v>548.62200000000007</v>
      </c>
      <c r="H3551" s="202"/>
    </row>
    <row r="3552" spans="1:8">
      <c r="A3552" s="205">
        <v>9243729</v>
      </c>
      <c r="B3552" s="489" t="s">
        <v>1750</v>
      </c>
      <c r="C3552" s="7"/>
      <c r="D3552" s="7">
        <v>1</v>
      </c>
      <c r="E3552" s="8">
        <v>1219.1600000000001</v>
      </c>
      <c r="F3552" s="8">
        <f>E3552/100*$I$2*Main!$AB$2</f>
        <v>548.62200000000007</v>
      </c>
      <c r="G3552" s="12">
        <f>F3552*Main!$AB$4</f>
        <v>548.62200000000007</v>
      </c>
      <c r="H3552" s="202"/>
    </row>
    <row r="3553" spans="1:8">
      <c r="A3553" s="205">
        <v>9243731</v>
      </c>
      <c r="B3553" s="489" t="s">
        <v>1751</v>
      </c>
      <c r="C3553" s="7"/>
      <c r="D3553" s="7">
        <v>1</v>
      </c>
      <c r="E3553" s="8">
        <v>1242.17</v>
      </c>
      <c r="F3553" s="8">
        <f>E3553/100*$I$2*Main!$AB$2</f>
        <v>558.9765000000001</v>
      </c>
      <c r="G3553" s="12">
        <f>F3553*Main!$AB$4</f>
        <v>558.9765000000001</v>
      </c>
      <c r="H3553" s="202"/>
    </row>
    <row r="3554" spans="1:8">
      <c r="A3554" s="205">
        <v>9243732</v>
      </c>
      <c r="B3554" s="489" t="s">
        <v>1752</v>
      </c>
      <c r="C3554" s="7"/>
      <c r="D3554" s="7">
        <v>1</v>
      </c>
      <c r="E3554" s="8">
        <v>1242.17</v>
      </c>
      <c r="F3554" s="8">
        <f>E3554/100*$I$2*Main!$AB$2</f>
        <v>558.9765000000001</v>
      </c>
      <c r="G3554" s="12">
        <f>F3554*Main!$AB$4</f>
        <v>558.9765000000001</v>
      </c>
      <c r="H3554" s="202"/>
    </row>
    <row r="3555" spans="1:8">
      <c r="A3555" s="205">
        <v>9243682</v>
      </c>
      <c r="B3555" s="489" t="s">
        <v>1753</v>
      </c>
      <c r="C3555" s="7"/>
      <c r="D3555" s="7">
        <v>1</v>
      </c>
      <c r="E3555" s="8">
        <v>2539.5200000000004</v>
      </c>
      <c r="F3555" s="8">
        <f>E3555/100*$I$2*Main!$AB$2</f>
        <v>1142.7840000000001</v>
      </c>
      <c r="G3555" s="12">
        <f>F3555*Main!$AB$4</f>
        <v>1142.7840000000001</v>
      </c>
      <c r="H3555" s="202"/>
    </row>
    <row r="3556" spans="1:8">
      <c r="A3556" s="205">
        <v>9243685</v>
      </c>
      <c r="B3556" s="489" t="s">
        <v>1754</v>
      </c>
      <c r="C3556" s="7"/>
      <c r="D3556" s="7">
        <v>1</v>
      </c>
      <c r="E3556" s="8">
        <v>2576.3300000000004</v>
      </c>
      <c r="F3556" s="8">
        <f>E3556/100*$I$2*Main!$AB$2</f>
        <v>1159.3485000000003</v>
      </c>
      <c r="G3556" s="12">
        <f>F3556*Main!$AB$4</f>
        <v>1159.3485000000003</v>
      </c>
      <c r="H3556" s="202"/>
    </row>
    <row r="3557" spans="1:8">
      <c r="A3557" s="205">
        <v>9243688</v>
      </c>
      <c r="B3557" s="489" t="s">
        <v>1755</v>
      </c>
      <c r="C3557" s="7"/>
      <c r="D3557" s="7">
        <v>1</v>
      </c>
      <c r="E3557" s="8">
        <v>2622.34</v>
      </c>
      <c r="F3557" s="8">
        <f>E3557/100*$I$2*Main!$AB$2</f>
        <v>1180.0530000000001</v>
      </c>
      <c r="G3557" s="12">
        <f>F3557*Main!$AB$4</f>
        <v>1180.0530000000001</v>
      </c>
      <c r="H3557" s="202"/>
    </row>
    <row r="3558" spans="1:8">
      <c r="A3558" s="205">
        <v>9243691</v>
      </c>
      <c r="B3558" s="489" t="s">
        <v>1756</v>
      </c>
      <c r="C3558" s="7"/>
      <c r="D3558" s="7">
        <v>1</v>
      </c>
      <c r="E3558" s="8">
        <v>2539.5200000000004</v>
      </c>
      <c r="F3558" s="8">
        <f>E3558/100*$I$2*Main!$AB$2</f>
        <v>1142.7840000000001</v>
      </c>
      <c r="G3558" s="12">
        <f>F3558*Main!$AB$4</f>
        <v>1142.7840000000001</v>
      </c>
      <c r="H3558" s="202"/>
    </row>
    <row r="3559" spans="1:8">
      <c r="A3559" s="205">
        <v>9243694</v>
      </c>
      <c r="B3559" s="489" t="s">
        <v>1757</v>
      </c>
      <c r="C3559" s="7"/>
      <c r="D3559" s="7">
        <v>1</v>
      </c>
      <c r="E3559" s="8">
        <v>2576.3300000000004</v>
      </c>
      <c r="F3559" s="8">
        <f>E3559/100*$I$2*Main!$AB$2</f>
        <v>1159.3485000000003</v>
      </c>
      <c r="G3559" s="12">
        <f>F3559*Main!$AB$4</f>
        <v>1159.3485000000003</v>
      </c>
      <c r="H3559" s="202"/>
    </row>
    <row r="3560" spans="1:8">
      <c r="A3560" s="205">
        <v>9243697</v>
      </c>
      <c r="B3560" s="489" t="s">
        <v>1758</v>
      </c>
      <c r="C3560" s="7"/>
      <c r="D3560" s="7">
        <v>1</v>
      </c>
      <c r="E3560" s="8">
        <v>2622.34</v>
      </c>
      <c r="F3560" s="8">
        <f>E3560/100*$I$2*Main!$AB$2</f>
        <v>1180.0530000000001</v>
      </c>
      <c r="G3560" s="12">
        <f>F3560*Main!$AB$4</f>
        <v>1180.0530000000001</v>
      </c>
      <c r="H3560" s="202"/>
    </row>
    <row r="3561" spans="1:8">
      <c r="A3561" s="205">
        <v>9243700</v>
      </c>
      <c r="B3561" s="489" t="s">
        <v>1759</v>
      </c>
      <c r="C3561" s="7"/>
      <c r="D3561" s="7">
        <v>1</v>
      </c>
      <c r="E3561" s="8">
        <v>2686.73</v>
      </c>
      <c r="F3561" s="8">
        <f>E3561/100*$I$2*Main!$AB$2</f>
        <v>1209.0284999999999</v>
      </c>
      <c r="G3561" s="12">
        <f>F3561*Main!$AB$4</f>
        <v>1209.0284999999999</v>
      </c>
      <c r="H3561" s="202"/>
    </row>
    <row r="3562" spans="1:8">
      <c r="A3562" s="205">
        <v>9243703</v>
      </c>
      <c r="B3562" s="489" t="s">
        <v>1760</v>
      </c>
      <c r="C3562" s="7"/>
      <c r="D3562" s="7">
        <v>1</v>
      </c>
      <c r="E3562" s="8">
        <v>2732.7400000000002</v>
      </c>
      <c r="F3562" s="8">
        <f>E3562/100*$I$2*Main!$AB$2</f>
        <v>1229.7329999999999</v>
      </c>
      <c r="G3562" s="12">
        <f>F3562*Main!$AB$4</f>
        <v>1229.7329999999999</v>
      </c>
      <c r="H3562" s="202"/>
    </row>
    <row r="3563" spans="1:8">
      <c r="A3563" s="205">
        <v>9243706</v>
      </c>
      <c r="B3563" s="489" t="s">
        <v>1761</v>
      </c>
      <c r="C3563" s="7"/>
      <c r="D3563" s="7">
        <v>1</v>
      </c>
      <c r="E3563" s="8">
        <v>2778.72</v>
      </c>
      <c r="F3563" s="8">
        <f>E3563/100*$I$2*Main!$AB$2</f>
        <v>1250.424</v>
      </c>
      <c r="G3563" s="12">
        <f>F3563*Main!$AB$4</f>
        <v>1250.424</v>
      </c>
      <c r="H3563" s="202"/>
    </row>
    <row r="3564" spans="1:8">
      <c r="A3564" s="205">
        <v>9243778</v>
      </c>
      <c r="B3564" s="489" t="s">
        <v>5049</v>
      </c>
      <c r="C3564" s="7" t="s">
        <v>2057</v>
      </c>
      <c r="D3564" s="7">
        <v>1</v>
      </c>
      <c r="E3564" s="8">
        <v>3468.82</v>
      </c>
      <c r="F3564" s="8">
        <f>E3564/100*$I$2*Main!$AB$2</f>
        <v>1560.9690000000001</v>
      </c>
      <c r="G3564" s="12">
        <f>F3564*Main!$AB$4</f>
        <v>1560.9690000000001</v>
      </c>
      <c r="H3564" s="202"/>
    </row>
    <row r="3565" spans="1:8">
      <c r="A3565" s="205">
        <v>9243781</v>
      </c>
      <c r="B3565" s="489" t="s">
        <v>1762</v>
      </c>
      <c r="C3565" s="7"/>
      <c r="D3565" s="7">
        <v>1</v>
      </c>
      <c r="E3565" s="8">
        <v>3514.8300000000004</v>
      </c>
      <c r="F3565" s="8">
        <f>E3565/100*$I$2*Main!$AB$2</f>
        <v>1581.6735000000003</v>
      </c>
      <c r="G3565" s="12">
        <f>F3565*Main!$AB$4</f>
        <v>1581.6735000000003</v>
      </c>
      <c r="H3565" s="202"/>
    </row>
    <row r="3566" spans="1:8">
      <c r="A3566" s="205">
        <v>9243784</v>
      </c>
      <c r="B3566" s="489" t="s">
        <v>5050</v>
      </c>
      <c r="C3566" s="7" t="s">
        <v>2057</v>
      </c>
      <c r="D3566" s="7">
        <v>1</v>
      </c>
      <c r="E3566" s="8">
        <v>3560.84</v>
      </c>
      <c r="F3566" s="8">
        <f>E3566/100*$I$2*Main!$AB$2</f>
        <v>1602.3780000000002</v>
      </c>
      <c r="G3566" s="12">
        <f>F3566*Main!$AB$4</f>
        <v>1602.3780000000002</v>
      </c>
      <c r="H3566" s="202"/>
    </row>
    <row r="3567" spans="1:8">
      <c r="A3567" s="205">
        <v>9243760</v>
      </c>
      <c r="B3567" s="489" t="s">
        <v>5051</v>
      </c>
      <c r="C3567" s="7" t="s">
        <v>2057</v>
      </c>
      <c r="D3567" s="7">
        <v>1</v>
      </c>
      <c r="E3567" s="8">
        <v>3468.82</v>
      </c>
      <c r="F3567" s="8">
        <f>E3567/100*$I$2*Main!$AB$2</f>
        <v>1560.9690000000001</v>
      </c>
      <c r="G3567" s="12">
        <f>F3567*Main!$AB$4</f>
        <v>1560.9690000000001</v>
      </c>
      <c r="H3567" s="202"/>
    </row>
    <row r="3568" spans="1:8">
      <c r="A3568" s="205">
        <v>9243763</v>
      </c>
      <c r="B3568" s="489" t="s">
        <v>5052</v>
      </c>
      <c r="C3568" s="7" t="s">
        <v>2057</v>
      </c>
      <c r="D3568" s="7">
        <v>1</v>
      </c>
      <c r="E3568" s="8">
        <v>3514.8300000000004</v>
      </c>
      <c r="F3568" s="8">
        <f>E3568/100*$I$2*Main!$AB$2</f>
        <v>1581.6735000000003</v>
      </c>
      <c r="G3568" s="12">
        <f>F3568*Main!$AB$4</f>
        <v>1581.6735000000003</v>
      </c>
      <c r="H3568" s="202"/>
    </row>
    <row r="3569" spans="1:8">
      <c r="A3569" s="205">
        <v>9243766</v>
      </c>
      <c r="B3569" s="489" t="s">
        <v>5053</v>
      </c>
      <c r="C3569" s="7" t="s">
        <v>2057</v>
      </c>
      <c r="D3569" s="7">
        <v>1</v>
      </c>
      <c r="E3569" s="8">
        <v>3560.84</v>
      </c>
      <c r="F3569" s="8">
        <f>E3569/100*$I$2*Main!$AB$2</f>
        <v>1602.3780000000002</v>
      </c>
      <c r="G3569" s="12">
        <f>F3569*Main!$AB$4</f>
        <v>1602.3780000000002</v>
      </c>
      <c r="H3569" s="202"/>
    </row>
    <row r="3570" spans="1:8">
      <c r="A3570" s="205">
        <v>48354</v>
      </c>
      <c r="B3570" s="489" t="s">
        <v>5054</v>
      </c>
      <c r="C3570" s="7" t="s">
        <v>2057</v>
      </c>
      <c r="D3570" s="7">
        <v>1</v>
      </c>
      <c r="E3570" s="8">
        <v>3468.82</v>
      </c>
      <c r="F3570" s="8">
        <f>E3570/100*$I$2*Main!$AB$2</f>
        <v>1560.9690000000001</v>
      </c>
      <c r="G3570" s="12">
        <f>F3570*Main!$AB$4</f>
        <v>1560.9690000000001</v>
      </c>
      <c r="H3570" s="202"/>
    </row>
    <row r="3571" spans="1:8">
      <c r="A3571" s="205">
        <v>48355</v>
      </c>
      <c r="B3571" s="489" t="s">
        <v>1763</v>
      </c>
      <c r="C3571" s="7"/>
      <c r="D3571" s="7">
        <v>1</v>
      </c>
      <c r="E3571" s="8">
        <v>3514.8300000000004</v>
      </c>
      <c r="F3571" s="8">
        <f>E3571/100*$I$2*Main!$AB$2</f>
        <v>1581.6735000000003</v>
      </c>
      <c r="G3571" s="12">
        <f>F3571*Main!$AB$4</f>
        <v>1581.6735000000003</v>
      </c>
      <c r="H3571" s="202"/>
    </row>
    <row r="3572" spans="1:8">
      <c r="A3572" s="205">
        <v>48356</v>
      </c>
      <c r="B3572" s="489" t="s">
        <v>5055</v>
      </c>
      <c r="C3572" s="7" t="s">
        <v>2057</v>
      </c>
      <c r="D3572" s="7">
        <v>1</v>
      </c>
      <c r="E3572" s="8">
        <v>3560.84</v>
      </c>
      <c r="F3572" s="8">
        <f>E3572/100*$I$2*Main!$AB$2</f>
        <v>1602.3780000000002</v>
      </c>
      <c r="G3572" s="12">
        <f>F3572*Main!$AB$4</f>
        <v>1602.3780000000002</v>
      </c>
      <c r="H3572" s="202"/>
    </row>
    <row r="3573" spans="1:8">
      <c r="A3573" s="205">
        <v>48357</v>
      </c>
      <c r="B3573" s="489" t="s">
        <v>5056</v>
      </c>
      <c r="C3573" s="7" t="s">
        <v>2057</v>
      </c>
      <c r="D3573" s="7">
        <v>1</v>
      </c>
      <c r="E3573" s="8">
        <v>3468.82</v>
      </c>
      <c r="F3573" s="8">
        <f>E3573/100*$I$2*Main!$AB$2</f>
        <v>1560.9690000000001</v>
      </c>
      <c r="G3573" s="12">
        <f>F3573*Main!$AB$4</f>
        <v>1560.9690000000001</v>
      </c>
      <c r="H3573" s="202"/>
    </row>
    <row r="3574" spans="1:8">
      <c r="A3574" s="205">
        <v>48358</v>
      </c>
      <c r="B3574" s="489" t="s">
        <v>5057</v>
      </c>
      <c r="C3574" s="7" t="s">
        <v>2057</v>
      </c>
      <c r="D3574" s="7">
        <v>1</v>
      </c>
      <c r="E3574" s="8">
        <v>3514.8300000000004</v>
      </c>
      <c r="F3574" s="8">
        <f>E3574/100*$I$2*Main!$AB$2</f>
        <v>1581.6735000000003</v>
      </c>
      <c r="G3574" s="12">
        <f>F3574*Main!$AB$4</f>
        <v>1581.6735000000003</v>
      </c>
      <c r="H3574" s="202"/>
    </row>
    <row r="3575" spans="1:8">
      <c r="A3575" s="205">
        <v>48359</v>
      </c>
      <c r="B3575" s="489" t="s">
        <v>5058</v>
      </c>
      <c r="C3575" s="7" t="s">
        <v>2057</v>
      </c>
      <c r="D3575" s="7">
        <v>1</v>
      </c>
      <c r="E3575" s="8">
        <v>3560.84</v>
      </c>
      <c r="F3575" s="8">
        <f>E3575/100*$I$2*Main!$AB$2</f>
        <v>1602.3780000000002</v>
      </c>
      <c r="G3575" s="12">
        <f>F3575*Main!$AB$4</f>
        <v>1602.3780000000002</v>
      </c>
      <c r="H3575" s="202"/>
    </row>
    <row r="3576" spans="1:8">
      <c r="A3576" s="205">
        <v>9143503</v>
      </c>
      <c r="B3576" s="489" t="s">
        <v>5059</v>
      </c>
      <c r="C3576" s="7" t="s">
        <v>2057</v>
      </c>
      <c r="D3576" s="7">
        <v>1</v>
      </c>
      <c r="E3576" s="8">
        <v>4940.9800000000005</v>
      </c>
      <c r="F3576" s="8">
        <f>E3576/100*$I$2*Main!$AB$2</f>
        <v>2223.4410000000003</v>
      </c>
      <c r="G3576" s="12">
        <f>F3576*Main!$AB$4</f>
        <v>2223.4410000000003</v>
      </c>
      <c r="H3576" s="202"/>
    </row>
    <row r="3577" spans="1:8">
      <c r="A3577" s="205">
        <v>9143504</v>
      </c>
      <c r="B3577" s="489" t="s">
        <v>5060</v>
      </c>
      <c r="C3577" s="7" t="s">
        <v>2057</v>
      </c>
      <c r="D3577" s="7">
        <v>1</v>
      </c>
      <c r="E3577" s="8">
        <v>4986.99</v>
      </c>
      <c r="F3577" s="8">
        <f>E3577/100*$I$2*Main!$AB$2</f>
        <v>2244.1455000000001</v>
      </c>
      <c r="G3577" s="12">
        <f>F3577*Main!$AB$4</f>
        <v>2244.1455000000001</v>
      </c>
      <c r="H3577" s="202"/>
    </row>
    <row r="3578" spans="1:8">
      <c r="A3578" s="205">
        <v>9143505</v>
      </c>
      <c r="B3578" s="489" t="s">
        <v>5061</v>
      </c>
      <c r="C3578" s="7" t="s">
        <v>2057</v>
      </c>
      <c r="D3578" s="7">
        <v>1</v>
      </c>
      <c r="E3578" s="8">
        <v>5033</v>
      </c>
      <c r="F3578" s="8">
        <f>E3578/100*$I$2*Main!$AB$2</f>
        <v>2264.85</v>
      </c>
      <c r="G3578" s="12">
        <f>F3578*Main!$AB$4</f>
        <v>2264.85</v>
      </c>
      <c r="H3578" s="202"/>
    </row>
    <row r="3579" spans="1:8">
      <c r="A3579" s="205">
        <v>9143509</v>
      </c>
      <c r="B3579" s="489" t="s">
        <v>5062</v>
      </c>
      <c r="C3579" s="7" t="s">
        <v>2057</v>
      </c>
      <c r="D3579" s="7">
        <v>1</v>
      </c>
      <c r="E3579" s="8">
        <v>4940.9800000000005</v>
      </c>
      <c r="F3579" s="8">
        <f>E3579/100*$I$2*Main!$AB$2</f>
        <v>2223.4410000000003</v>
      </c>
      <c r="G3579" s="12">
        <f>F3579*Main!$AB$4</f>
        <v>2223.4410000000003</v>
      </c>
      <c r="H3579" s="202"/>
    </row>
    <row r="3580" spans="1:8">
      <c r="A3580" s="205">
        <v>9143510</v>
      </c>
      <c r="B3580" s="489" t="s">
        <v>5063</v>
      </c>
      <c r="C3580" s="7" t="s">
        <v>2057</v>
      </c>
      <c r="D3580" s="7">
        <v>1</v>
      </c>
      <c r="E3580" s="8">
        <v>4986.99</v>
      </c>
      <c r="F3580" s="8">
        <f>E3580/100*$I$2*Main!$AB$2</f>
        <v>2244.1455000000001</v>
      </c>
      <c r="G3580" s="12">
        <f>F3580*Main!$AB$4</f>
        <v>2244.1455000000001</v>
      </c>
      <c r="H3580" s="202"/>
    </row>
    <row r="3581" spans="1:8">
      <c r="A3581" s="205">
        <v>9143435</v>
      </c>
      <c r="B3581" s="489" t="s">
        <v>5064</v>
      </c>
      <c r="C3581" s="7" t="s">
        <v>2057</v>
      </c>
      <c r="D3581" s="7">
        <v>1</v>
      </c>
      <c r="E3581" s="8">
        <v>5033</v>
      </c>
      <c r="F3581" s="8">
        <f>E3581/100*$I$2*Main!$AB$2</f>
        <v>2264.85</v>
      </c>
      <c r="G3581" s="12">
        <f>F3581*Main!$AB$4</f>
        <v>2264.85</v>
      </c>
      <c r="H3581" s="202"/>
    </row>
    <row r="3582" spans="1:8">
      <c r="A3582" s="205">
        <v>9240161</v>
      </c>
      <c r="B3582" s="489" t="s">
        <v>1764</v>
      </c>
      <c r="C3582" s="7"/>
      <c r="D3582" s="7">
        <v>1</v>
      </c>
      <c r="E3582" s="8">
        <v>3693.48</v>
      </c>
      <c r="F3582" s="8">
        <f>E3582/100*$I$2*Main!$AB$2</f>
        <v>1662.066</v>
      </c>
      <c r="G3582" s="12">
        <f>F3582*Main!$AB$4</f>
        <v>1662.066</v>
      </c>
      <c r="H3582" s="202"/>
    </row>
    <row r="3583" spans="1:8">
      <c r="A3583" s="205">
        <v>9240162</v>
      </c>
      <c r="B3583" s="489" t="s">
        <v>1765</v>
      </c>
      <c r="C3583" s="7"/>
      <c r="D3583" s="7">
        <v>1</v>
      </c>
      <c r="E3583" s="8">
        <v>3693.48</v>
      </c>
      <c r="F3583" s="8">
        <f>E3583/100*$I$2*Main!$AB$2</f>
        <v>1662.066</v>
      </c>
      <c r="G3583" s="12">
        <f>F3583*Main!$AB$4</f>
        <v>1662.066</v>
      </c>
      <c r="H3583" s="202"/>
    </row>
    <row r="3584" spans="1:8">
      <c r="A3584" s="205">
        <v>9240163</v>
      </c>
      <c r="B3584" s="489" t="s">
        <v>1766</v>
      </c>
      <c r="C3584" s="7"/>
      <c r="D3584" s="7">
        <v>1</v>
      </c>
      <c r="E3584" s="8">
        <v>3693.48</v>
      </c>
      <c r="F3584" s="8">
        <f>E3584/100*$I$2*Main!$AB$2</f>
        <v>1662.066</v>
      </c>
      <c r="G3584" s="12">
        <f>F3584*Main!$AB$4</f>
        <v>1662.066</v>
      </c>
      <c r="H3584" s="202"/>
    </row>
    <row r="3585" spans="1:8">
      <c r="A3585" s="205">
        <v>9240164</v>
      </c>
      <c r="B3585" s="489" t="s">
        <v>1767</v>
      </c>
      <c r="C3585" s="7"/>
      <c r="D3585" s="7">
        <v>1</v>
      </c>
      <c r="E3585" s="8">
        <v>3693.48</v>
      </c>
      <c r="F3585" s="8">
        <f>E3585/100*$I$2*Main!$AB$2</f>
        <v>1662.066</v>
      </c>
      <c r="G3585" s="12">
        <f>F3585*Main!$AB$4</f>
        <v>1662.066</v>
      </c>
      <c r="H3585" s="202"/>
    </row>
    <row r="3586" spans="1:8">
      <c r="A3586" s="205">
        <v>9236718</v>
      </c>
      <c r="B3586" s="489" t="s">
        <v>1770</v>
      </c>
      <c r="C3586" s="7"/>
      <c r="D3586" s="7">
        <v>1</v>
      </c>
      <c r="E3586" s="8">
        <v>1017.65</v>
      </c>
      <c r="F3586" s="8">
        <f>E3586/100*$I$2*Main!$AB$2</f>
        <v>457.94249999999994</v>
      </c>
      <c r="G3586" s="12">
        <f>F3586*Main!$AB$4</f>
        <v>457.94249999999994</v>
      </c>
      <c r="H3586" s="202"/>
    </row>
    <row r="3587" spans="1:8">
      <c r="A3587" s="205">
        <v>9219965</v>
      </c>
      <c r="B3587" s="489" t="s">
        <v>1771</v>
      </c>
      <c r="C3587" s="7"/>
      <c r="D3587" s="7">
        <v>1</v>
      </c>
      <c r="E3587" s="8">
        <v>89.36</v>
      </c>
      <c r="F3587" s="8">
        <f>E3587/100*$I$2*Main!$AB$2</f>
        <v>40.211999999999996</v>
      </c>
      <c r="G3587" s="12">
        <f>F3587*Main!$AB$4</f>
        <v>40.211999999999996</v>
      </c>
      <c r="H3587" s="202"/>
    </row>
    <row r="3588" spans="1:8">
      <c r="A3588" s="205">
        <v>9219966</v>
      </c>
      <c r="B3588" s="489" t="s">
        <v>1772</v>
      </c>
      <c r="C3588" s="7"/>
      <c r="D3588" s="7">
        <v>1</v>
      </c>
      <c r="E3588" s="8">
        <v>118.25</v>
      </c>
      <c r="F3588" s="8">
        <f>E3588/100*$I$2*Main!$AB$2</f>
        <v>53.212500000000006</v>
      </c>
      <c r="G3588" s="12">
        <f>F3588*Main!$AB$4</f>
        <v>53.212500000000006</v>
      </c>
      <c r="H3588" s="202"/>
    </row>
    <row r="3589" spans="1:8">
      <c r="A3589" s="205">
        <v>9236526</v>
      </c>
      <c r="B3589" s="489" t="s">
        <v>1773</v>
      </c>
      <c r="C3589" s="7"/>
      <c r="D3589" s="7">
        <v>20</v>
      </c>
      <c r="E3589" s="8">
        <v>112.59</v>
      </c>
      <c r="F3589" s="8">
        <f>E3589/100*$I$2*Main!$AB$2</f>
        <v>50.665500000000009</v>
      </c>
      <c r="G3589" s="12">
        <f>F3589*Main!$AB$4</f>
        <v>50.665500000000009</v>
      </c>
      <c r="H3589" s="202"/>
    </row>
    <row r="3590" spans="1:8">
      <c r="A3590" s="205">
        <v>9236527</v>
      </c>
      <c r="B3590" s="489" t="s">
        <v>1774</v>
      </c>
      <c r="C3590" s="7"/>
      <c r="D3590" s="7">
        <v>20</v>
      </c>
      <c r="E3590" s="8">
        <v>108.24</v>
      </c>
      <c r="F3590" s="8">
        <f>E3590/100*$I$2*Main!$AB$2</f>
        <v>48.707999999999998</v>
      </c>
      <c r="G3590" s="12">
        <f>F3590*Main!$AB$4</f>
        <v>48.707999999999998</v>
      </c>
      <c r="H3590" s="202"/>
    </row>
    <row r="3591" spans="1:8">
      <c r="A3591" s="205">
        <v>9221295</v>
      </c>
      <c r="B3591" s="489" t="s">
        <v>1775</v>
      </c>
      <c r="C3591" s="7"/>
      <c r="D3591" s="7">
        <v>1</v>
      </c>
      <c r="E3591" s="8">
        <v>85.9</v>
      </c>
      <c r="F3591" s="8">
        <f>E3591/100*$I$2*Main!$AB$2</f>
        <v>38.655000000000001</v>
      </c>
      <c r="G3591" s="12">
        <f>F3591*Main!$AB$4</f>
        <v>38.655000000000001</v>
      </c>
      <c r="H3591" s="202"/>
    </row>
    <row r="3592" spans="1:8">
      <c r="A3592" s="205">
        <v>9079333</v>
      </c>
      <c r="B3592" s="489" t="s">
        <v>5065</v>
      </c>
      <c r="C3592" s="7" t="s">
        <v>2057</v>
      </c>
      <c r="D3592" s="7">
        <v>1</v>
      </c>
      <c r="E3592" s="8">
        <v>2871.5600000000004</v>
      </c>
      <c r="F3592" s="8">
        <f>E3592/100*$I$2*Main!$AB$2</f>
        <v>1292.2020000000002</v>
      </c>
      <c r="G3592" s="12">
        <f>F3592*Main!$AB$4</f>
        <v>1292.2020000000002</v>
      </c>
      <c r="H3592" s="202"/>
    </row>
    <row r="3593" spans="1:8">
      <c r="A3593" s="205">
        <v>1008302</v>
      </c>
      <c r="B3593" s="489" t="s">
        <v>1768</v>
      </c>
      <c r="C3593" s="7"/>
      <c r="D3593" s="7">
        <v>1</v>
      </c>
      <c r="E3593" s="8">
        <v>4.16</v>
      </c>
      <c r="F3593" s="8">
        <f>E3593/100*$I$2*Main!$AB$2</f>
        <v>1.8719999999999999</v>
      </c>
      <c r="G3593" s="12">
        <f>F3593*Main!$AB$4</f>
        <v>1.8719999999999999</v>
      </c>
      <c r="H3593" s="202"/>
    </row>
    <row r="3594" spans="1:8">
      <c r="A3594" s="205">
        <v>10085</v>
      </c>
      <c r="B3594" s="489" t="s">
        <v>1769</v>
      </c>
      <c r="C3594" s="7"/>
      <c r="D3594" s="7">
        <v>200</v>
      </c>
      <c r="E3594" s="8">
        <v>6.4399999999999995</v>
      </c>
      <c r="F3594" s="8">
        <f>E3594/100*$I$2*Main!$AB$2</f>
        <v>2.8980000000000001</v>
      </c>
      <c r="G3594" s="12">
        <f>F3594*Main!$AB$4</f>
        <v>2.8980000000000001</v>
      </c>
      <c r="H3594" s="202"/>
    </row>
    <row r="3595" spans="1:8">
      <c r="A3595" s="205">
        <v>9208744</v>
      </c>
      <c r="B3595" s="489" t="s">
        <v>5066</v>
      </c>
      <c r="C3595" s="7" t="s">
        <v>2057</v>
      </c>
      <c r="D3595" s="7">
        <v>1</v>
      </c>
      <c r="E3595" s="8">
        <v>28128.05</v>
      </c>
      <c r="F3595" s="8">
        <f>E3595/100*$I$2*Main!$AB$2</f>
        <v>12657.622500000001</v>
      </c>
      <c r="G3595" s="12">
        <f>F3595*Main!$AB$4</f>
        <v>12657.622500000001</v>
      </c>
      <c r="H3595" s="202"/>
    </row>
    <row r="3596" spans="1:8">
      <c r="A3596" s="205">
        <v>9208746</v>
      </c>
      <c r="B3596" s="489" t="s">
        <v>5067</v>
      </c>
      <c r="C3596" s="7" t="s">
        <v>2057</v>
      </c>
      <c r="D3596" s="7">
        <v>1</v>
      </c>
      <c r="E3596" s="8">
        <v>30179.929999999997</v>
      </c>
      <c r="F3596" s="8">
        <f>E3596/100*$I$2*Main!$AB$2</f>
        <v>13580.968499999999</v>
      </c>
      <c r="G3596" s="12">
        <f>F3596*Main!$AB$4</f>
        <v>13580.968499999999</v>
      </c>
      <c r="H3596" s="202"/>
    </row>
    <row r="3597" spans="1:8">
      <c r="A3597" s="205">
        <v>9132365</v>
      </c>
      <c r="B3597" s="489" t="s">
        <v>5068</v>
      </c>
      <c r="C3597" s="7" t="s">
        <v>2057</v>
      </c>
      <c r="D3597" s="7">
        <v>1</v>
      </c>
      <c r="E3597" s="8">
        <v>26562.699999999997</v>
      </c>
      <c r="F3597" s="8">
        <f>E3597/100*$I$2*Main!$AB$2</f>
        <v>11953.214999999998</v>
      </c>
      <c r="G3597" s="12">
        <f>F3597*Main!$AB$4</f>
        <v>11953.214999999998</v>
      </c>
      <c r="H3597" s="202"/>
    </row>
    <row r="3598" spans="1:8">
      <c r="A3598" s="205">
        <v>9132367</v>
      </c>
      <c r="B3598" s="489" t="s">
        <v>1776</v>
      </c>
      <c r="C3598" s="7"/>
      <c r="D3598" s="7">
        <v>1</v>
      </c>
      <c r="E3598" s="8">
        <v>28872.48</v>
      </c>
      <c r="F3598" s="8">
        <f>E3598/100*$I$2*Main!$AB$2</f>
        <v>12992.616</v>
      </c>
      <c r="G3598" s="12">
        <f>F3598*Main!$AB$4</f>
        <v>12992.616</v>
      </c>
      <c r="H3598" s="202"/>
    </row>
    <row r="3599" spans="1:8">
      <c r="A3599" s="205">
        <v>9132371</v>
      </c>
      <c r="B3599" s="489" t="s">
        <v>5069</v>
      </c>
      <c r="C3599" s="7" t="s">
        <v>2057</v>
      </c>
      <c r="D3599" s="7">
        <v>1</v>
      </c>
      <c r="E3599" s="8">
        <v>32172.219999999998</v>
      </c>
      <c r="F3599" s="8">
        <f>E3599/100*$I$2*Main!$AB$2</f>
        <v>14477.499</v>
      </c>
      <c r="G3599" s="12">
        <f>F3599*Main!$AB$4</f>
        <v>14477.499</v>
      </c>
      <c r="H3599" s="202"/>
    </row>
    <row r="3600" spans="1:8">
      <c r="A3600" s="205">
        <v>9132373</v>
      </c>
      <c r="B3600" s="489" t="s">
        <v>1777</v>
      </c>
      <c r="C3600" s="7"/>
      <c r="D3600" s="7">
        <v>1</v>
      </c>
      <c r="E3600" s="8">
        <v>49413.22</v>
      </c>
      <c r="F3600" s="8">
        <f>E3600/100*$I$2*Main!$AB$2</f>
        <v>22235.949000000001</v>
      </c>
      <c r="G3600" s="12">
        <f>F3600*Main!$AB$4</f>
        <v>22235.949000000001</v>
      </c>
      <c r="H3600" s="202"/>
    </row>
    <row r="3601" spans="1:8">
      <c r="A3601" s="205">
        <v>9208747</v>
      </c>
      <c r="B3601" s="489" t="s">
        <v>5070</v>
      </c>
      <c r="C3601" s="7" t="s">
        <v>2057</v>
      </c>
      <c r="D3601" s="7">
        <v>1</v>
      </c>
      <c r="E3601" s="8">
        <v>29355.119999999999</v>
      </c>
      <c r="F3601" s="8">
        <f>E3601/100*$I$2*Main!$AB$2</f>
        <v>13209.804</v>
      </c>
      <c r="G3601" s="12">
        <f>F3601*Main!$AB$4</f>
        <v>13209.804</v>
      </c>
      <c r="H3601" s="202"/>
    </row>
    <row r="3602" spans="1:8">
      <c r="A3602" s="205">
        <v>9208749</v>
      </c>
      <c r="B3602" s="489" t="s">
        <v>5071</v>
      </c>
      <c r="C3602" s="7" t="s">
        <v>2057</v>
      </c>
      <c r="D3602" s="7">
        <v>1</v>
      </c>
      <c r="E3602" s="8">
        <v>32715.649999999998</v>
      </c>
      <c r="F3602" s="8">
        <f>E3602/100*$I$2*Main!$AB$2</f>
        <v>14722.0425</v>
      </c>
      <c r="G3602" s="12">
        <f>F3602*Main!$AB$4</f>
        <v>14722.0425</v>
      </c>
      <c r="H3602" s="202"/>
    </row>
    <row r="3603" spans="1:8">
      <c r="A3603" s="205">
        <v>9132354</v>
      </c>
      <c r="B3603" s="489" t="s">
        <v>5072</v>
      </c>
      <c r="C3603" s="7" t="s">
        <v>2057</v>
      </c>
      <c r="D3603" s="7">
        <v>1</v>
      </c>
      <c r="E3603" s="8">
        <v>25272.649999999998</v>
      </c>
      <c r="F3603" s="8">
        <f>E3603/100*$I$2*Main!$AB$2</f>
        <v>11372.692499999999</v>
      </c>
      <c r="G3603" s="12">
        <f>F3603*Main!$AB$4</f>
        <v>11372.692499999999</v>
      </c>
      <c r="H3603" s="202"/>
    </row>
    <row r="3604" spans="1:8">
      <c r="A3604" s="205">
        <v>9132356</v>
      </c>
      <c r="B3604" s="489" t="s">
        <v>1778</v>
      </c>
      <c r="C3604" s="7"/>
      <c r="D3604" s="7">
        <v>1</v>
      </c>
      <c r="E3604" s="8">
        <v>27589.68</v>
      </c>
      <c r="F3604" s="8">
        <f>E3604/100*$I$2*Main!$AB$2</f>
        <v>12415.356</v>
      </c>
      <c r="G3604" s="12">
        <f>F3604*Main!$AB$4</f>
        <v>12415.356</v>
      </c>
      <c r="H3604" s="202"/>
    </row>
    <row r="3605" spans="1:8">
      <c r="A3605" s="205">
        <v>9132359</v>
      </c>
      <c r="B3605" s="489" t="s">
        <v>1779</v>
      </c>
      <c r="C3605" s="7"/>
      <c r="D3605" s="7">
        <v>1</v>
      </c>
      <c r="E3605" s="8">
        <v>29891.379999999997</v>
      </c>
      <c r="F3605" s="8">
        <f>E3605/100*$I$2*Main!$AB$2</f>
        <v>13451.120999999999</v>
      </c>
      <c r="G3605" s="12">
        <f>F3605*Main!$AB$4</f>
        <v>13451.120999999999</v>
      </c>
      <c r="H3605" s="202"/>
    </row>
    <row r="3606" spans="1:8">
      <c r="A3606" s="205">
        <v>9132376</v>
      </c>
      <c r="B3606" s="489" t="s">
        <v>5073</v>
      </c>
      <c r="C3606" s="7" t="s">
        <v>2057</v>
      </c>
      <c r="D3606" s="7">
        <v>1</v>
      </c>
      <c r="E3606" s="8">
        <v>1846.54</v>
      </c>
      <c r="F3606" s="8">
        <f>E3606/100*$I$2*Main!$AB$2</f>
        <v>830.94299999999998</v>
      </c>
      <c r="G3606" s="12">
        <f>F3606*Main!$AB$4</f>
        <v>830.94299999999998</v>
      </c>
      <c r="H3606" s="202"/>
    </row>
    <row r="3607" spans="1:8">
      <c r="A3607" s="205">
        <v>9132377</v>
      </c>
      <c r="B3607" s="489" t="s">
        <v>1780</v>
      </c>
      <c r="C3607" s="7"/>
      <c r="D3607" s="7">
        <v>1</v>
      </c>
      <c r="E3607" s="8">
        <v>1879.2</v>
      </c>
      <c r="F3607" s="8">
        <f>E3607/100*$I$2*Main!$AB$2</f>
        <v>845.6400000000001</v>
      </c>
      <c r="G3607" s="12">
        <f>F3607*Main!$AB$4</f>
        <v>845.6400000000001</v>
      </c>
      <c r="H3607" s="202"/>
    </row>
    <row r="3608" spans="1:8">
      <c r="A3608" s="205">
        <v>9132378</v>
      </c>
      <c r="B3608" s="489" t="s">
        <v>1781</v>
      </c>
      <c r="C3608" s="7"/>
      <c r="D3608" s="7">
        <v>1</v>
      </c>
      <c r="E3608" s="8">
        <v>1980.15</v>
      </c>
      <c r="F3608" s="8">
        <f>E3608/100*$I$2*Main!$AB$2</f>
        <v>891.0675</v>
      </c>
      <c r="G3608" s="12">
        <f>F3608*Main!$AB$4</f>
        <v>891.0675</v>
      </c>
      <c r="H3608" s="202"/>
    </row>
    <row r="3609" spans="1:8">
      <c r="A3609" s="205">
        <v>9132379</v>
      </c>
      <c r="B3609" s="489" t="s">
        <v>5074</v>
      </c>
      <c r="C3609" s="7" t="s">
        <v>2057</v>
      </c>
      <c r="D3609" s="7">
        <v>1</v>
      </c>
      <c r="E3609" s="8">
        <v>2068.11</v>
      </c>
      <c r="F3609" s="8">
        <f>E3609/100*$I$2*Main!$AB$2</f>
        <v>930.64949999999999</v>
      </c>
      <c r="G3609" s="12">
        <f>F3609*Main!$AB$4</f>
        <v>930.64949999999999</v>
      </c>
      <c r="H3609" s="202"/>
    </row>
    <row r="3610" spans="1:8">
      <c r="A3610" s="205">
        <v>9132380</v>
      </c>
      <c r="B3610" s="489" t="s">
        <v>1782</v>
      </c>
      <c r="C3610" s="7"/>
      <c r="D3610" s="7">
        <v>1</v>
      </c>
      <c r="E3610" s="8">
        <v>2104.71</v>
      </c>
      <c r="F3610" s="8">
        <f>E3610/100*$I$2*Main!$AB$2</f>
        <v>947.11950000000002</v>
      </c>
      <c r="G3610" s="12">
        <f>F3610*Main!$AB$4</f>
        <v>947.11950000000002</v>
      </c>
      <c r="H3610" s="202"/>
    </row>
    <row r="3611" spans="1:8">
      <c r="A3611" s="205">
        <v>9132381</v>
      </c>
      <c r="B3611" s="489" t="s">
        <v>5075</v>
      </c>
      <c r="C3611" s="7" t="s">
        <v>2057</v>
      </c>
      <c r="D3611" s="7">
        <v>1</v>
      </c>
      <c r="E3611" s="8">
        <v>5539.54</v>
      </c>
      <c r="F3611" s="8">
        <f>E3611/100*$I$2*Main!$AB$2</f>
        <v>2492.7930000000001</v>
      </c>
      <c r="G3611" s="12">
        <f>F3611*Main!$AB$4</f>
        <v>2492.7930000000001</v>
      </c>
      <c r="H3611" s="202"/>
    </row>
    <row r="3612" spans="1:8">
      <c r="A3612" s="205">
        <v>9132382</v>
      </c>
      <c r="B3612" s="489" t="s">
        <v>1783</v>
      </c>
      <c r="C3612" s="7"/>
      <c r="D3612" s="7">
        <v>1</v>
      </c>
      <c r="E3612" s="8">
        <v>1976.6</v>
      </c>
      <c r="F3612" s="8">
        <f>E3612/100*$I$2*Main!$AB$2</f>
        <v>889.46999999999991</v>
      </c>
      <c r="G3612" s="12">
        <f>F3612*Main!$AB$4</f>
        <v>889.46999999999991</v>
      </c>
      <c r="H3612" s="202"/>
    </row>
    <row r="3613" spans="1:8">
      <c r="A3613" s="205">
        <v>9132384</v>
      </c>
      <c r="B3613" s="489" t="s">
        <v>5076</v>
      </c>
      <c r="C3613" s="7" t="s">
        <v>2057</v>
      </c>
      <c r="D3613" s="7">
        <v>1</v>
      </c>
      <c r="E3613" s="8">
        <v>2029.56</v>
      </c>
      <c r="F3613" s="8">
        <f>E3613/100*$I$2*Main!$AB$2</f>
        <v>913.30200000000002</v>
      </c>
      <c r="G3613" s="12">
        <f>F3613*Main!$AB$4</f>
        <v>913.30200000000002</v>
      </c>
      <c r="H3613" s="202"/>
    </row>
    <row r="3614" spans="1:8">
      <c r="A3614" s="205">
        <v>9132385</v>
      </c>
      <c r="B3614" s="489" t="s">
        <v>1784</v>
      </c>
      <c r="C3614" s="7"/>
      <c r="D3614" s="7">
        <v>1</v>
      </c>
      <c r="E3614" s="8">
        <v>2933.4900000000002</v>
      </c>
      <c r="F3614" s="8">
        <f>E3614/100*$I$2*Main!$AB$2</f>
        <v>1320.0705</v>
      </c>
      <c r="G3614" s="12">
        <f>F3614*Main!$AB$4</f>
        <v>1320.0705</v>
      </c>
      <c r="H3614" s="202"/>
    </row>
    <row r="3615" spans="1:8">
      <c r="A3615" s="205">
        <v>9132386</v>
      </c>
      <c r="B3615" s="489" t="s">
        <v>1785</v>
      </c>
      <c r="C3615" s="7"/>
      <c r="D3615" s="7">
        <v>1</v>
      </c>
      <c r="E3615" s="8">
        <v>4932.8900000000003</v>
      </c>
      <c r="F3615" s="8">
        <f>E3615/100*$I$2*Main!$AB$2</f>
        <v>2219.8005000000003</v>
      </c>
      <c r="G3615" s="12">
        <f>F3615*Main!$AB$4</f>
        <v>2219.8005000000003</v>
      </c>
      <c r="H3615" s="202"/>
    </row>
    <row r="3616" spans="1:8">
      <c r="A3616" s="205">
        <v>9111679</v>
      </c>
      <c r="B3616" s="489" t="s">
        <v>1786</v>
      </c>
      <c r="C3616" s="7"/>
      <c r="D3616" s="7">
        <v>1</v>
      </c>
      <c r="E3616" s="8">
        <v>10221.42</v>
      </c>
      <c r="F3616" s="8">
        <f>E3616/100*$I$2*Main!$AB$2</f>
        <v>4599.6390000000001</v>
      </c>
      <c r="G3616" s="12">
        <f>F3616*Main!$AB$4</f>
        <v>4599.6390000000001</v>
      </c>
      <c r="H3616" s="202"/>
    </row>
    <row r="3617" spans="1:8">
      <c r="A3617" s="205">
        <v>9207638</v>
      </c>
      <c r="B3617" s="489" t="s">
        <v>1787</v>
      </c>
      <c r="C3617" s="7"/>
      <c r="D3617" s="7">
        <v>1</v>
      </c>
      <c r="E3617" s="8">
        <v>34007.730000000003</v>
      </c>
      <c r="F3617" s="8">
        <f>E3617/100*$I$2*Main!$AB$2</f>
        <v>15303.478500000001</v>
      </c>
      <c r="G3617" s="12">
        <f>F3617*Main!$AB$4</f>
        <v>15303.478500000001</v>
      </c>
      <c r="H3617" s="202"/>
    </row>
    <row r="3618" spans="1:8">
      <c r="A3618" s="205">
        <v>9207642</v>
      </c>
      <c r="B3618" s="489" t="s">
        <v>1788</v>
      </c>
      <c r="C3618" s="7"/>
      <c r="D3618" s="7">
        <v>1</v>
      </c>
      <c r="E3618" s="8">
        <v>35612.370000000003</v>
      </c>
      <c r="F3618" s="8">
        <f>E3618/100*$I$2*Main!$AB$2</f>
        <v>16025.566500000003</v>
      </c>
      <c r="G3618" s="12">
        <f>F3618*Main!$AB$4</f>
        <v>16025.566500000003</v>
      </c>
      <c r="H3618" s="202"/>
    </row>
    <row r="3619" spans="1:8">
      <c r="A3619" s="205">
        <v>9207644</v>
      </c>
      <c r="B3619" s="489" t="s">
        <v>1789</v>
      </c>
      <c r="C3619" s="7"/>
      <c r="D3619" s="7">
        <v>1</v>
      </c>
      <c r="E3619" s="8">
        <v>44052.24</v>
      </c>
      <c r="F3619" s="8">
        <f>E3619/100*$I$2*Main!$AB$2</f>
        <v>19823.508000000002</v>
      </c>
      <c r="G3619" s="12">
        <f>F3619*Main!$AB$4</f>
        <v>19823.508000000002</v>
      </c>
      <c r="H3619" s="202"/>
    </row>
    <row r="3620" spans="1:8">
      <c r="A3620" s="205">
        <v>9208750</v>
      </c>
      <c r="B3620" s="489" t="s">
        <v>1790</v>
      </c>
      <c r="C3620" s="7"/>
      <c r="D3620" s="7">
        <v>1</v>
      </c>
      <c r="E3620" s="8">
        <v>10029.460000000001</v>
      </c>
      <c r="F3620" s="8">
        <f>E3620/100*$I$2*Main!$AB$2</f>
        <v>4513.2570000000005</v>
      </c>
      <c r="G3620" s="12">
        <f>F3620*Main!$AB$4</f>
        <v>4513.2570000000005</v>
      </c>
      <c r="H3620" s="202"/>
    </row>
    <row r="3621" spans="1:8">
      <c r="A3621" s="205">
        <v>9208752</v>
      </c>
      <c r="B3621" s="489" t="s">
        <v>1791</v>
      </c>
      <c r="C3621" s="7"/>
      <c r="D3621" s="7">
        <v>1</v>
      </c>
      <c r="E3621" s="8">
        <v>11153.54</v>
      </c>
      <c r="F3621" s="8">
        <f>E3621/100*$I$2*Main!$AB$2</f>
        <v>5019.0930000000008</v>
      </c>
      <c r="G3621" s="12">
        <f>F3621*Main!$AB$4</f>
        <v>5019.0930000000008</v>
      </c>
      <c r="H3621" s="202"/>
    </row>
    <row r="3622" spans="1:8">
      <c r="A3622" s="205">
        <v>9077588</v>
      </c>
      <c r="B3622" s="489" t="s">
        <v>1792</v>
      </c>
      <c r="C3622" s="7"/>
      <c r="D3622" s="7">
        <v>1</v>
      </c>
      <c r="E3622" s="8">
        <v>13633.76</v>
      </c>
      <c r="F3622" s="8">
        <f>E3622/100*$I$2*Main!$AB$2</f>
        <v>6135.192</v>
      </c>
      <c r="G3622" s="12">
        <f>F3622*Main!$AB$4</f>
        <v>6135.192</v>
      </c>
      <c r="H3622" s="202"/>
    </row>
    <row r="3623" spans="1:8">
      <c r="A3623" s="205">
        <v>9077601</v>
      </c>
      <c r="B3623" s="489" t="s">
        <v>1793</v>
      </c>
      <c r="C3623" s="7"/>
      <c r="D3623" s="7">
        <v>40</v>
      </c>
      <c r="E3623" s="8">
        <v>773.64</v>
      </c>
      <c r="F3623" s="8">
        <f>E3623/100*$I$2*Main!$AB$2</f>
        <v>348.13799999999998</v>
      </c>
      <c r="G3623" s="12">
        <f>F3623*Main!$AB$4</f>
        <v>348.13799999999998</v>
      </c>
      <c r="H3623" s="202"/>
    </row>
    <row r="3624" spans="1:8">
      <c r="A3624" s="205">
        <v>9077612</v>
      </c>
      <c r="B3624" s="489" t="s">
        <v>1794</v>
      </c>
      <c r="C3624" s="7"/>
      <c r="D3624" s="7">
        <v>1</v>
      </c>
      <c r="E3624" s="8">
        <v>16287.27</v>
      </c>
      <c r="F3624" s="8">
        <f>E3624/100*$I$2*Main!$AB$2</f>
        <v>7329.2715000000007</v>
      </c>
      <c r="G3624" s="12">
        <f>F3624*Main!$AB$4</f>
        <v>7329.2715000000007</v>
      </c>
      <c r="H3624" s="202"/>
    </row>
    <row r="3625" spans="1:8">
      <c r="A3625" s="205">
        <v>9065857</v>
      </c>
      <c r="B3625" s="489" t="s">
        <v>1795</v>
      </c>
      <c r="C3625" s="7"/>
      <c r="D3625" s="7">
        <v>1</v>
      </c>
      <c r="E3625" s="8">
        <v>14360.4</v>
      </c>
      <c r="F3625" s="8">
        <f>E3625/100*$I$2*Main!$AB$2</f>
        <v>6462.1799999999994</v>
      </c>
      <c r="G3625" s="12">
        <f>F3625*Main!$AB$4</f>
        <v>6462.1799999999994</v>
      </c>
      <c r="H3625" s="202"/>
    </row>
    <row r="3626" spans="1:8">
      <c r="A3626" s="205">
        <v>9065860</v>
      </c>
      <c r="B3626" s="489" t="s">
        <v>1796</v>
      </c>
      <c r="C3626" s="7"/>
      <c r="D3626" s="7">
        <v>1</v>
      </c>
      <c r="E3626" s="8">
        <v>15561.800000000001</v>
      </c>
      <c r="F3626" s="8">
        <f>E3626/100*$I$2*Main!$AB$2</f>
        <v>7002.8100000000013</v>
      </c>
      <c r="G3626" s="12">
        <f>F3626*Main!$AB$4</f>
        <v>7002.8100000000013</v>
      </c>
      <c r="H3626" s="202"/>
    </row>
    <row r="3627" spans="1:8">
      <c r="A3627" s="205">
        <v>9065861</v>
      </c>
      <c r="B3627" s="489" t="s">
        <v>1797</v>
      </c>
      <c r="C3627" s="7"/>
      <c r="D3627" s="7">
        <v>40</v>
      </c>
      <c r="E3627" s="8">
        <v>1481.96</v>
      </c>
      <c r="F3627" s="8">
        <f>E3627/100*$I$2*Main!$AB$2</f>
        <v>666.88200000000006</v>
      </c>
      <c r="G3627" s="12">
        <f>F3627*Main!$AB$4</f>
        <v>666.88200000000006</v>
      </c>
      <c r="H3627" s="202"/>
    </row>
    <row r="3628" spans="1:8">
      <c r="A3628" s="205">
        <v>9065862</v>
      </c>
      <c r="B3628" s="489" t="s">
        <v>1798</v>
      </c>
      <c r="C3628" s="7"/>
      <c r="D3628" s="7">
        <v>40</v>
      </c>
      <c r="E3628" s="8">
        <v>1916.09</v>
      </c>
      <c r="F3628" s="8">
        <f>E3628/100*$I$2*Main!$AB$2</f>
        <v>862.24049999999988</v>
      </c>
      <c r="G3628" s="12">
        <f>F3628*Main!$AB$4</f>
        <v>862.24049999999988</v>
      </c>
      <c r="H3628" s="202"/>
    </row>
    <row r="3629" spans="1:8">
      <c r="A3629" s="205">
        <v>9066464</v>
      </c>
      <c r="B3629" s="489" t="s">
        <v>1799</v>
      </c>
      <c r="C3629" s="7"/>
      <c r="D3629" s="7">
        <v>40</v>
      </c>
      <c r="E3629" s="8">
        <v>1481.96</v>
      </c>
      <c r="F3629" s="8">
        <f>E3629/100*$I$2*Main!$AB$2</f>
        <v>666.88200000000006</v>
      </c>
      <c r="G3629" s="12">
        <f>F3629*Main!$AB$4</f>
        <v>666.88200000000006</v>
      </c>
      <c r="H3629" s="202"/>
    </row>
    <row r="3630" spans="1:8">
      <c r="A3630" s="205">
        <v>9066486</v>
      </c>
      <c r="B3630" s="489" t="s">
        <v>1800</v>
      </c>
      <c r="C3630" s="7"/>
      <c r="D3630" s="7">
        <v>1</v>
      </c>
      <c r="E3630" s="8">
        <v>10085.52</v>
      </c>
      <c r="F3630" s="8">
        <f>E3630/100*$I$2*Main!$AB$2</f>
        <v>4538.4840000000004</v>
      </c>
      <c r="G3630" s="12">
        <f>F3630*Main!$AB$4</f>
        <v>4538.4840000000004</v>
      </c>
      <c r="H3630" s="202"/>
    </row>
    <row r="3631" spans="1:8">
      <c r="A3631" s="205">
        <v>9077616</v>
      </c>
      <c r="B3631" s="489" t="s">
        <v>1801</v>
      </c>
      <c r="C3631" s="7"/>
      <c r="D3631" s="7">
        <v>1</v>
      </c>
      <c r="E3631" s="8">
        <v>14886.2</v>
      </c>
      <c r="F3631" s="8">
        <f>E3631/100*$I$2*Main!$AB$2</f>
        <v>6698.79</v>
      </c>
      <c r="G3631" s="12">
        <f>F3631*Main!$AB$4</f>
        <v>6698.79</v>
      </c>
      <c r="H3631" s="202"/>
    </row>
    <row r="3632" spans="1:8">
      <c r="A3632" s="205">
        <v>9115909</v>
      </c>
      <c r="B3632" s="489" t="s">
        <v>1802</v>
      </c>
      <c r="C3632" s="7"/>
      <c r="D3632" s="7">
        <v>1</v>
      </c>
      <c r="E3632" s="8">
        <v>38513.760000000002</v>
      </c>
      <c r="F3632" s="8">
        <f>E3632/100*$I$2*Main!$AB$2</f>
        <v>17331.192000000003</v>
      </c>
      <c r="G3632" s="12">
        <f>F3632*Main!$AB$4</f>
        <v>17331.192000000003</v>
      </c>
      <c r="H3632" s="202"/>
    </row>
    <row r="3633" spans="1:8">
      <c r="A3633" s="205">
        <v>9082353</v>
      </c>
      <c r="B3633" s="489" t="s">
        <v>1803</v>
      </c>
      <c r="C3633" s="7"/>
      <c r="D3633" s="7">
        <v>1</v>
      </c>
      <c r="E3633" s="8">
        <v>8271.2199999999993</v>
      </c>
      <c r="F3633" s="8">
        <f>E3633/100*$I$2*Main!$AB$2</f>
        <v>3722.049</v>
      </c>
      <c r="G3633" s="12">
        <f>F3633*Main!$AB$4</f>
        <v>3722.049</v>
      </c>
      <c r="H3633" s="202"/>
    </row>
    <row r="3634" spans="1:8">
      <c r="A3634" s="205">
        <v>9082357</v>
      </c>
      <c r="B3634" s="489" t="s">
        <v>1804</v>
      </c>
      <c r="C3634" s="7"/>
      <c r="D3634" s="7">
        <v>1</v>
      </c>
      <c r="E3634" s="8">
        <v>3292.08</v>
      </c>
      <c r="F3634" s="8">
        <f>E3634/100*$I$2*Main!$AB$2</f>
        <v>1481.4359999999999</v>
      </c>
      <c r="G3634" s="12">
        <f>F3634*Main!$AB$4</f>
        <v>1481.4359999999999</v>
      </c>
      <c r="H3634" s="202"/>
    </row>
    <row r="3635" spans="1:8">
      <c r="A3635" s="205">
        <v>9100852</v>
      </c>
      <c r="B3635" s="489" t="s">
        <v>5077</v>
      </c>
      <c r="C3635" s="7" t="s">
        <v>2057</v>
      </c>
      <c r="D3635" s="7">
        <v>1</v>
      </c>
      <c r="E3635" s="8">
        <v>1706.09</v>
      </c>
      <c r="F3635" s="8">
        <f>E3635/100*$I$2*Main!$AB$2</f>
        <v>767.7405</v>
      </c>
      <c r="G3635" s="12">
        <f>F3635*Main!$AB$4</f>
        <v>767.7405</v>
      </c>
      <c r="H3635" s="202"/>
    </row>
    <row r="3636" spans="1:8">
      <c r="A3636" s="205">
        <v>9078139</v>
      </c>
      <c r="B3636" s="489" t="s">
        <v>1805</v>
      </c>
      <c r="C3636" s="7"/>
      <c r="D3636" s="7">
        <v>1</v>
      </c>
      <c r="E3636" s="8">
        <v>18896.12</v>
      </c>
      <c r="F3636" s="8">
        <f>E3636/100*$I$2*Main!$AB$2</f>
        <v>8503.253999999999</v>
      </c>
      <c r="G3636" s="12">
        <f>F3636*Main!$AB$4</f>
        <v>8503.253999999999</v>
      </c>
      <c r="H3636" s="202"/>
    </row>
    <row r="3637" spans="1:8">
      <c r="A3637" s="205">
        <v>9082358</v>
      </c>
      <c r="B3637" s="489" t="s">
        <v>5078</v>
      </c>
      <c r="C3637" s="7" t="s">
        <v>2057</v>
      </c>
      <c r="D3637" s="7">
        <v>1</v>
      </c>
      <c r="E3637" s="8">
        <v>6931.4000000000005</v>
      </c>
      <c r="F3637" s="8">
        <f>E3637/100*$I$2*Main!$AB$2</f>
        <v>3119.13</v>
      </c>
      <c r="G3637" s="12">
        <f>F3637*Main!$AB$4</f>
        <v>3119.13</v>
      </c>
      <c r="H3637" s="202"/>
    </row>
    <row r="3638" spans="1:8">
      <c r="A3638" s="205">
        <v>9082360</v>
      </c>
      <c r="B3638" s="489" t="s">
        <v>1806</v>
      </c>
      <c r="C3638" s="7"/>
      <c r="D3638" s="7">
        <v>1</v>
      </c>
      <c r="E3638" s="8">
        <v>5117.38</v>
      </c>
      <c r="F3638" s="8">
        <f>E3638/100*$I$2*Main!$AB$2</f>
        <v>2302.8209999999999</v>
      </c>
      <c r="G3638" s="12">
        <f>F3638*Main!$AB$4</f>
        <v>2302.8209999999999</v>
      </c>
      <c r="H3638" s="202"/>
    </row>
    <row r="3639" spans="1:8">
      <c r="A3639" s="205">
        <v>9097923</v>
      </c>
      <c r="B3639" s="489" t="s">
        <v>5079</v>
      </c>
      <c r="C3639" s="7" t="s">
        <v>2057</v>
      </c>
      <c r="D3639" s="7">
        <v>1</v>
      </c>
      <c r="E3639" s="8">
        <v>573.58000000000004</v>
      </c>
      <c r="F3639" s="8">
        <f>E3639/100*$I$2*Main!$AB$2</f>
        <v>258.11099999999999</v>
      </c>
      <c r="G3639" s="12">
        <f>F3639*Main!$AB$4</f>
        <v>258.11099999999999</v>
      </c>
      <c r="H3639" s="202"/>
    </row>
    <row r="3640" spans="1:8">
      <c r="A3640" s="205">
        <v>9082362</v>
      </c>
      <c r="B3640" s="489" t="s">
        <v>5080</v>
      </c>
      <c r="C3640" s="7" t="s">
        <v>2057</v>
      </c>
      <c r="D3640" s="7">
        <v>1</v>
      </c>
      <c r="E3640" s="8">
        <v>692.06999999999994</v>
      </c>
      <c r="F3640" s="8">
        <f>E3640/100*$I$2*Main!$AB$2</f>
        <v>311.43149999999997</v>
      </c>
      <c r="G3640" s="12">
        <f>F3640*Main!$AB$4</f>
        <v>311.43149999999997</v>
      </c>
      <c r="H3640" s="202"/>
    </row>
    <row r="3641" spans="1:8">
      <c r="A3641" s="205">
        <v>9106449</v>
      </c>
      <c r="B3641" s="489" t="s">
        <v>5081</v>
      </c>
      <c r="C3641" s="7" t="s">
        <v>2057</v>
      </c>
      <c r="D3641" s="7">
        <v>1</v>
      </c>
      <c r="E3641" s="8">
        <v>828.68</v>
      </c>
      <c r="F3641" s="8">
        <f>E3641/100*$I$2*Main!$AB$2</f>
        <v>372.90599999999995</v>
      </c>
      <c r="G3641" s="12">
        <f>F3641*Main!$AB$4</f>
        <v>372.90599999999995</v>
      </c>
      <c r="H3641" s="202"/>
    </row>
    <row r="3642" spans="1:8">
      <c r="A3642" s="205">
        <v>9079710</v>
      </c>
      <c r="B3642" s="489" t="s">
        <v>1807</v>
      </c>
      <c r="C3642" s="7"/>
      <c r="D3642" s="7">
        <v>1</v>
      </c>
      <c r="E3642" s="8">
        <v>837.77</v>
      </c>
      <c r="F3642" s="8">
        <f>E3642/100*$I$2*Main!$AB$2</f>
        <v>376.99649999999997</v>
      </c>
      <c r="G3642" s="12">
        <f>F3642*Main!$AB$4</f>
        <v>376.99649999999997</v>
      </c>
      <c r="H3642" s="202"/>
    </row>
    <row r="3643" spans="1:8">
      <c r="A3643" s="205">
        <v>9082363</v>
      </c>
      <c r="B3643" s="489" t="s">
        <v>1808</v>
      </c>
      <c r="C3643" s="7"/>
      <c r="D3643" s="7">
        <v>1</v>
      </c>
      <c r="E3643" s="8">
        <v>9866.7199999999993</v>
      </c>
      <c r="F3643" s="8">
        <f>E3643/100*$I$2*Main!$AB$2</f>
        <v>4440.0239999999994</v>
      </c>
      <c r="G3643" s="12">
        <f>F3643*Main!$AB$4</f>
        <v>4440.0239999999994</v>
      </c>
      <c r="H3643" s="202"/>
    </row>
    <row r="3644" spans="1:8">
      <c r="A3644" s="205">
        <v>9082364</v>
      </c>
      <c r="B3644" s="489" t="s">
        <v>1809</v>
      </c>
      <c r="C3644" s="7"/>
      <c r="D3644" s="7">
        <v>1</v>
      </c>
      <c r="E3644" s="8">
        <v>469.68</v>
      </c>
      <c r="F3644" s="8">
        <f>E3644/100*$I$2*Main!$AB$2</f>
        <v>211.35599999999999</v>
      </c>
      <c r="G3644" s="12">
        <f>F3644*Main!$AB$4</f>
        <v>211.35599999999999</v>
      </c>
      <c r="H3644" s="202"/>
    </row>
    <row r="3645" spans="1:8">
      <c r="A3645" s="205">
        <v>9123342</v>
      </c>
      <c r="B3645" s="489" t="s">
        <v>5082</v>
      </c>
      <c r="C3645" s="7" t="s">
        <v>2057</v>
      </c>
      <c r="D3645" s="7">
        <v>1</v>
      </c>
      <c r="E3645" s="8">
        <v>2119.7800000000002</v>
      </c>
      <c r="F3645" s="8">
        <f>E3645/100*$I$2*Main!$AB$2</f>
        <v>953.90100000000007</v>
      </c>
      <c r="G3645" s="12">
        <f>F3645*Main!$AB$4</f>
        <v>953.90100000000007</v>
      </c>
      <c r="H3645" s="202"/>
    </row>
    <row r="3646" spans="1:8">
      <c r="A3646" s="205">
        <v>9134769</v>
      </c>
      <c r="B3646" s="489" t="s">
        <v>5083</v>
      </c>
      <c r="C3646" s="7" t="s">
        <v>2057</v>
      </c>
      <c r="D3646" s="7">
        <v>1</v>
      </c>
      <c r="E3646" s="8">
        <v>2119.7800000000002</v>
      </c>
      <c r="F3646" s="8">
        <f>E3646/100*$I$2*Main!$AB$2</f>
        <v>953.90100000000007</v>
      </c>
      <c r="G3646" s="12">
        <f>F3646*Main!$AB$4</f>
        <v>953.90100000000007</v>
      </c>
      <c r="H3646" s="202"/>
    </row>
    <row r="3647" spans="1:8">
      <c r="A3647" s="205">
        <v>9086714</v>
      </c>
      <c r="B3647" s="489" t="s">
        <v>1810</v>
      </c>
      <c r="C3647" s="7"/>
      <c r="D3647" s="7">
        <v>1</v>
      </c>
      <c r="E3647" s="8">
        <v>718.88</v>
      </c>
      <c r="F3647" s="8">
        <f>E3647/100*$I$2*Main!$AB$2</f>
        <v>323.49599999999998</v>
      </c>
      <c r="G3647" s="12">
        <f>F3647*Main!$AB$4</f>
        <v>323.49599999999998</v>
      </c>
      <c r="H3647" s="202"/>
    </row>
    <row r="3648" spans="1:8">
      <c r="A3648" s="205">
        <v>9097922</v>
      </c>
      <c r="B3648" s="489" t="s">
        <v>5084</v>
      </c>
      <c r="C3648" s="7" t="s">
        <v>2057</v>
      </c>
      <c r="D3648" s="7">
        <v>1</v>
      </c>
      <c r="E3648" s="8">
        <v>554.02</v>
      </c>
      <c r="F3648" s="8">
        <f>E3648/100*$I$2*Main!$AB$2</f>
        <v>249.30899999999997</v>
      </c>
      <c r="G3648" s="12">
        <f>F3648*Main!$AB$4</f>
        <v>249.30899999999997</v>
      </c>
      <c r="H3648" s="202"/>
    </row>
    <row r="3649" spans="1:8">
      <c r="A3649" s="205">
        <v>9082365</v>
      </c>
      <c r="B3649" s="489" t="s">
        <v>1811</v>
      </c>
      <c r="C3649" s="7"/>
      <c r="D3649" s="7">
        <v>2</v>
      </c>
      <c r="E3649" s="8">
        <v>169.85</v>
      </c>
      <c r="F3649" s="8">
        <f>E3649/100*$I$2*Main!$AB$2</f>
        <v>76.43249999999999</v>
      </c>
      <c r="G3649" s="12">
        <f>F3649*Main!$AB$4</f>
        <v>76.43249999999999</v>
      </c>
      <c r="H3649" s="202"/>
    </row>
    <row r="3650" spans="1:8">
      <c r="A3650" s="205">
        <v>9106451</v>
      </c>
      <c r="B3650" s="489" t="s">
        <v>5085</v>
      </c>
      <c r="C3650" s="7" t="s">
        <v>2057</v>
      </c>
      <c r="D3650" s="7">
        <v>2</v>
      </c>
      <c r="E3650" s="8">
        <v>719.96</v>
      </c>
      <c r="F3650" s="8">
        <f>E3650/100*$I$2*Main!$AB$2</f>
        <v>323.98200000000003</v>
      </c>
      <c r="G3650" s="12">
        <f>F3650*Main!$AB$4</f>
        <v>323.98200000000003</v>
      </c>
      <c r="H3650" s="202"/>
    </row>
    <row r="3651" spans="1:8">
      <c r="A3651" s="205">
        <v>9079944</v>
      </c>
      <c r="B3651" s="489" t="s">
        <v>5086</v>
      </c>
      <c r="C3651" s="7" t="s">
        <v>2057</v>
      </c>
      <c r="D3651" s="7">
        <v>1</v>
      </c>
      <c r="E3651" s="8">
        <v>4667.0200000000004</v>
      </c>
      <c r="F3651" s="8">
        <f>E3651/100*$I$2*Main!$AB$2</f>
        <v>2100.1590000000001</v>
      </c>
      <c r="G3651" s="12">
        <f>F3651*Main!$AB$4</f>
        <v>2100.1590000000001</v>
      </c>
      <c r="H3651" s="202"/>
    </row>
    <row r="3652" spans="1:8">
      <c r="A3652" s="205">
        <v>9084790</v>
      </c>
      <c r="B3652" s="489" t="s">
        <v>5087</v>
      </c>
      <c r="C3652" s="7" t="s">
        <v>2057</v>
      </c>
      <c r="D3652" s="7">
        <v>1</v>
      </c>
      <c r="E3652" s="8">
        <v>1313.91</v>
      </c>
      <c r="F3652" s="8">
        <f>E3652/100*$I$2*Main!$AB$2</f>
        <v>591.2595</v>
      </c>
      <c r="G3652" s="12">
        <f>F3652*Main!$AB$4</f>
        <v>591.2595</v>
      </c>
      <c r="H3652" s="202"/>
    </row>
    <row r="3653" spans="1:8">
      <c r="A3653" s="205">
        <v>9084794</v>
      </c>
      <c r="B3653" s="489" t="s">
        <v>5088</v>
      </c>
      <c r="C3653" s="7" t="s">
        <v>2057</v>
      </c>
      <c r="D3653" s="7">
        <v>1</v>
      </c>
      <c r="E3653" s="8">
        <v>2705.4500000000003</v>
      </c>
      <c r="F3653" s="8">
        <f>E3653/100*$I$2*Main!$AB$2</f>
        <v>1217.4525000000001</v>
      </c>
      <c r="G3653" s="12">
        <f>F3653*Main!$AB$4</f>
        <v>1217.4525000000001</v>
      </c>
      <c r="H3653" s="202"/>
    </row>
    <row r="3654" spans="1:8">
      <c r="A3654" s="205">
        <v>9105850</v>
      </c>
      <c r="B3654" s="489" t="s">
        <v>5089</v>
      </c>
      <c r="C3654" s="7" t="s">
        <v>2057</v>
      </c>
      <c r="D3654" s="7">
        <v>1</v>
      </c>
      <c r="E3654" s="8">
        <v>6493.25</v>
      </c>
      <c r="F3654" s="8">
        <f>E3654/100*$I$2*Main!$AB$2</f>
        <v>2921.9625000000001</v>
      </c>
      <c r="G3654" s="12">
        <f>F3654*Main!$AB$4</f>
        <v>2921.9625000000001</v>
      </c>
      <c r="H3654" s="202"/>
    </row>
    <row r="3655" spans="1:8">
      <c r="A3655" s="205">
        <v>9109834</v>
      </c>
      <c r="B3655" s="489" t="s">
        <v>5090</v>
      </c>
      <c r="C3655" s="7" t="s">
        <v>2057</v>
      </c>
      <c r="D3655" s="7">
        <v>1</v>
      </c>
      <c r="E3655" s="8">
        <v>2190.34</v>
      </c>
      <c r="F3655" s="8">
        <f>E3655/100*$I$2*Main!$AB$2</f>
        <v>985.65300000000002</v>
      </c>
      <c r="G3655" s="12">
        <f>F3655*Main!$AB$4</f>
        <v>985.65300000000002</v>
      </c>
      <c r="H3655" s="202"/>
    </row>
    <row r="3656" spans="1:8">
      <c r="A3656" s="205">
        <v>9134233</v>
      </c>
      <c r="B3656" s="489" t="s">
        <v>1812</v>
      </c>
      <c r="C3656" s="7"/>
      <c r="D3656" s="7">
        <v>1</v>
      </c>
      <c r="E3656" s="8">
        <v>2098.61</v>
      </c>
      <c r="F3656" s="8">
        <f>E3656/100*$I$2*Main!$AB$2</f>
        <v>944.37450000000001</v>
      </c>
      <c r="G3656" s="12">
        <f>F3656*Main!$AB$4</f>
        <v>944.37450000000001</v>
      </c>
      <c r="H3656" s="202"/>
    </row>
    <row r="3657" spans="1:8">
      <c r="A3657" s="205">
        <v>9203010</v>
      </c>
      <c r="B3657" s="489" t="s">
        <v>1813</v>
      </c>
      <c r="C3657" s="7"/>
      <c r="D3657" s="7">
        <v>1</v>
      </c>
      <c r="E3657" s="8">
        <v>2098.61</v>
      </c>
      <c r="F3657" s="8">
        <f>E3657/100*$I$2*Main!$AB$2</f>
        <v>944.37450000000001</v>
      </c>
      <c r="G3657" s="12">
        <f>F3657*Main!$AB$4</f>
        <v>944.37450000000001</v>
      </c>
      <c r="H3657" s="202"/>
    </row>
    <row r="3658" spans="1:8">
      <c r="A3658" s="205">
        <v>9134232</v>
      </c>
      <c r="B3658" s="489" t="s">
        <v>1814</v>
      </c>
      <c r="C3658" s="7"/>
      <c r="D3658" s="7">
        <v>1</v>
      </c>
      <c r="E3658" s="8">
        <v>2037.46</v>
      </c>
      <c r="F3658" s="8">
        <f>E3658/100*$I$2*Main!$AB$2</f>
        <v>916.85700000000008</v>
      </c>
      <c r="G3658" s="12">
        <f>F3658*Main!$AB$4</f>
        <v>916.85700000000008</v>
      </c>
      <c r="H3658" s="202"/>
    </row>
    <row r="3659" spans="1:8">
      <c r="A3659" s="205">
        <v>9134236</v>
      </c>
      <c r="B3659" s="489" t="s">
        <v>1815</v>
      </c>
      <c r="C3659" s="7"/>
      <c r="D3659" s="7">
        <v>9</v>
      </c>
      <c r="E3659" s="8">
        <v>2273.84</v>
      </c>
      <c r="F3659" s="8">
        <f>E3659/100*$I$2*Main!$AB$2</f>
        <v>1023.2280000000001</v>
      </c>
      <c r="G3659" s="12">
        <f>F3659*Main!$AB$4</f>
        <v>1023.2280000000001</v>
      </c>
      <c r="H3659" s="202"/>
    </row>
    <row r="3660" spans="1:8">
      <c r="A3660" s="205">
        <v>9203012</v>
      </c>
      <c r="B3660" s="489" t="s">
        <v>1816</v>
      </c>
      <c r="C3660" s="7"/>
      <c r="D3660" s="7">
        <v>9</v>
      </c>
      <c r="E3660" s="8">
        <v>2273.84</v>
      </c>
      <c r="F3660" s="8">
        <f>E3660/100*$I$2*Main!$AB$2</f>
        <v>1023.2280000000001</v>
      </c>
      <c r="G3660" s="12">
        <f>F3660*Main!$AB$4</f>
        <v>1023.2280000000001</v>
      </c>
      <c r="H3660" s="202"/>
    </row>
    <row r="3661" spans="1:8">
      <c r="A3661" s="205">
        <v>9134235</v>
      </c>
      <c r="B3661" s="489" t="s">
        <v>1817</v>
      </c>
      <c r="C3661" s="7"/>
      <c r="D3661" s="7">
        <v>9</v>
      </c>
      <c r="E3661" s="8">
        <v>2207.2600000000002</v>
      </c>
      <c r="F3661" s="8">
        <f>E3661/100*$I$2*Main!$AB$2</f>
        <v>993.26700000000005</v>
      </c>
      <c r="G3661" s="12">
        <f>F3661*Main!$AB$4</f>
        <v>993.26700000000005</v>
      </c>
      <c r="H3661" s="202"/>
    </row>
    <row r="3662" spans="1:8">
      <c r="A3662" s="205">
        <v>9156335</v>
      </c>
      <c r="B3662" s="489" t="s">
        <v>5091</v>
      </c>
      <c r="C3662" s="7" t="s">
        <v>2057</v>
      </c>
      <c r="D3662" s="7">
        <v>1</v>
      </c>
      <c r="E3662" s="8">
        <v>1989.48</v>
      </c>
      <c r="F3662" s="8">
        <f>E3662/100*$I$2*Main!$AB$2</f>
        <v>895.26599999999996</v>
      </c>
      <c r="G3662" s="12">
        <f>F3662*Main!$AB$4</f>
        <v>895.26599999999996</v>
      </c>
      <c r="H3662" s="202"/>
    </row>
    <row r="3663" spans="1:8">
      <c r="A3663" s="205">
        <v>9156336</v>
      </c>
      <c r="B3663" s="489" t="s">
        <v>1818</v>
      </c>
      <c r="C3663" s="7"/>
      <c r="D3663" s="7">
        <v>1</v>
      </c>
      <c r="E3663" s="8">
        <v>2632.9500000000003</v>
      </c>
      <c r="F3663" s="8">
        <f>E3663/100*$I$2*Main!$AB$2</f>
        <v>1184.8275000000001</v>
      </c>
      <c r="G3663" s="12">
        <f>F3663*Main!$AB$4</f>
        <v>1184.8275000000001</v>
      </c>
      <c r="H3663" s="202"/>
    </row>
    <row r="3664" spans="1:8">
      <c r="A3664" s="205">
        <v>9156337</v>
      </c>
      <c r="B3664" s="489" t="s">
        <v>1819</v>
      </c>
      <c r="C3664" s="7"/>
      <c r="D3664" s="7">
        <v>1</v>
      </c>
      <c r="E3664" s="8">
        <v>2901.24</v>
      </c>
      <c r="F3664" s="8">
        <f>E3664/100*$I$2*Main!$AB$2</f>
        <v>1305.558</v>
      </c>
      <c r="G3664" s="12">
        <f>F3664*Main!$AB$4</f>
        <v>1305.558</v>
      </c>
      <c r="H3664" s="202"/>
    </row>
    <row r="3665" spans="1:8">
      <c r="A3665" s="205">
        <v>9127869</v>
      </c>
      <c r="B3665" s="489" t="s">
        <v>1820</v>
      </c>
      <c r="C3665" s="7"/>
      <c r="D3665" s="7">
        <v>10</v>
      </c>
      <c r="E3665" s="8">
        <v>2357.4500000000003</v>
      </c>
      <c r="F3665" s="8">
        <f>E3665/100*$I$2*Main!$AB$2</f>
        <v>1060.8525000000002</v>
      </c>
      <c r="G3665" s="12">
        <f>F3665*Main!$AB$4</f>
        <v>1060.8525000000002</v>
      </c>
      <c r="H3665" s="202"/>
    </row>
    <row r="3666" spans="1:8">
      <c r="A3666" s="205">
        <v>9127870</v>
      </c>
      <c r="B3666" s="489" t="s">
        <v>1821</v>
      </c>
      <c r="C3666" s="7"/>
      <c r="D3666" s="7">
        <v>10</v>
      </c>
      <c r="E3666" s="8">
        <v>2357.4500000000003</v>
      </c>
      <c r="F3666" s="8">
        <f>E3666/100*$I$2*Main!$AB$2</f>
        <v>1060.8525000000002</v>
      </c>
      <c r="G3666" s="12">
        <f>F3666*Main!$AB$4</f>
        <v>1060.8525000000002</v>
      </c>
      <c r="H3666" s="202"/>
    </row>
    <row r="3667" spans="1:8">
      <c r="A3667" s="205">
        <v>9127871</v>
      </c>
      <c r="B3667" s="489" t="s">
        <v>1822</v>
      </c>
      <c r="C3667" s="7"/>
      <c r="D3667" s="7">
        <v>10</v>
      </c>
      <c r="E3667" s="8">
        <v>2292.84</v>
      </c>
      <c r="F3667" s="8">
        <f>E3667/100*$I$2*Main!$AB$2</f>
        <v>1031.778</v>
      </c>
      <c r="G3667" s="12">
        <f>F3667*Main!$AB$4</f>
        <v>1031.778</v>
      </c>
      <c r="H3667" s="202"/>
    </row>
    <row r="3668" spans="1:8">
      <c r="A3668" s="205">
        <v>9127872</v>
      </c>
      <c r="B3668" s="489" t="s">
        <v>1823</v>
      </c>
      <c r="C3668" s="7"/>
      <c r="D3668" s="7">
        <v>10</v>
      </c>
      <c r="E3668" s="8">
        <v>2461.0100000000002</v>
      </c>
      <c r="F3668" s="8">
        <f>E3668/100*$I$2*Main!$AB$2</f>
        <v>1107.4545000000001</v>
      </c>
      <c r="G3668" s="12">
        <f>F3668*Main!$AB$4</f>
        <v>1107.4545000000001</v>
      </c>
      <c r="H3668" s="202"/>
    </row>
    <row r="3669" spans="1:8">
      <c r="A3669" s="205">
        <v>9055773</v>
      </c>
      <c r="B3669" s="489" t="s">
        <v>1824</v>
      </c>
      <c r="C3669" s="7"/>
      <c r="D3669" s="7">
        <v>200</v>
      </c>
      <c r="E3669" s="8">
        <v>276.21999999999997</v>
      </c>
      <c r="F3669" s="8">
        <f>E3669/100*$I$2*Main!$AB$2</f>
        <v>124.29899999999998</v>
      </c>
      <c r="G3669" s="12">
        <f>F3669*Main!$AB$4</f>
        <v>124.29899999999998</v>
      </c>
      <c r="H3669" s="202"/>
    </row>
    <row r="3670" spans="1:8">
      <c r="A3670" s="205">
        <v>9055775</v>
      </c>
      <c r="B3670" s="489" t="s">
        <v>1825</v>
      </c>
      <c r="C3670" s="7"/>
      <c r="D3670" s="7">
        <v>200</v>
      </c>
      <c r="E3670" s="8">
        <v>276.21999999999997</v>
      </c>
      <c r="F3670" s="8">
        <f>E3670/100*$I$2*Main!$AB$2</f>
        <v>124.29899999999998</v>
      </c>
      <c r="G3670" s="12">
        <f>F3670*Main!$AB$4</f>
        <v>124.29899999999998</v>
      </c>
      <c r="H3670" s="202"/>
    </row>
    <row r="3671" spans="1:8">
      <c r="A3671" s="205">
        <v>9127879</v>
      </c>
      <c r="B3671" s="489" t="s">
        <v>1826</v>
      </c>
      <c r="C3671" s="7"/>
      <c r="D3671" s="7">
        <v>10</v>
      </c>
      <c r="E3671" s="8">
        <v>1750.23</v>
      </c>
      <c r="F3671" s="8">
        <f>E3671/100*$I$2*Main!$AB$2</f>
        <v>787.60350000000005</v>
      </c>
      <c r="G3671" s="12">
        <f>F3671*Main!$AB$4</f>
        <v>787.60350000000005</v>
      </c>
      <c r="H3671" s="202"/>
    </row>
    <row r="3672" spans="1:8">
      <c r="A3672" s="205">
        <v>9127880</v>
      </c>
      <c r="B3672" s="489" t="s">
        <v>1827</v>
      </c>
      <c r="C3672" s="7"/>
      <c r="D3672" s="7">
        <v>10</v>
      </c>
      <c r="E3672" s="8">
        <v>1707.17</v>
      </c>
      <c r="F3672" s="8">
        <f>E3672/100*$I$2*Main!$AB$2</f>
        <v>768.22649999999999</v>
      </c>
      <c r="G3672" s="12">
        <f>F3672*Main!$AB$4</f>
        <v>768.22649999999999</v>
      </c>
      <c r="H3672" s="202"/>
    </row>
    <row r="3673" spans="1:8">
      <c r="A3673" s="205">
        <v>9127881</v>
      </c>
      <c r="B3673" s="489" t="s">
        <v>1828</v>
      </c>
      <c r="C3673" s="7"/>
      <c r="D3673" s="7">
        <v>10</v>
      </c>
      <c r="E3673" s="8">
        <v>1864.37</v>
      </c>
      <c r="F3673" s="8">
        <f>E3673/100*$I$2*Main!$AB$2</f>
        <v>838.9665</v>
      </c>
      <c r="G3673" s="12">
        <f>F3673*Main!$AB$4</f>
        <v>838.9665</v>
      </c>
      <c r="H3673" s="202"/>
    </row>
    <row r="3674" spans="1:8">
      <c r="A3674" s="205">
        <v>9127882</v>
      </c>
      <c r="B3674" s="489" t="s">
        <v>1829</v>
      </c>
      <c r="C3674" s="7"/>
      <c r="D3674" s="7">
        <v>10</v>
      </c>
      <c r="E3674" s="8">
        <v>1804.23</v>
      </c>
      <c r="F3674" s="8">
        <f>E3674/100*$I$2*Main!$AB$2</f>
        <v>811.90350000000001</v>
      </c>
      <c r="G3674" s="12">
        <f>F3674*Main!$AB$4</f>
        <v>811.90350000000001</v>
      </c>
      <c r="H3674" s="202"/>
    </row>
    <row r="3675" spans="1:8">
      <c r="A3675" s="205">
        <v>9127883</v>
      </c>
      <c r="B3675" s="489" t="s">
        <v>1830</v>
      </c>
      <c r="C3675" s="7"/>
      <c r="D3675" s="7">
        <v>10</v>
      </c>
      <c r="E3675" s="8">
        <v>1965.53</v>
      </c>
      <c r="F3675" s="8">
        <f>E3675/100*$I$2*Main!$AB$2</f>
        <v>884.48850000000004</v>
      </c>
      <c r="G3675" s="12">
        <f>F3675*Main!$AB$4</f>
        <v>884.48850000000004</v>
      </c>
      <c r="H3675" s="202"/>
    </row>
    <row r="3676" spans="1:8">
      <c r="A3676" s="205">
        <v>9127884</v>
      </c>
      <c r="B3676" s="489" t="s">
        <v>1831</v>
      </c>
      <c r="C3676" s="7"/>
      <c r="D3676" s="7">
        <v>10</v>
      </c>
      <c r="E3676" s="8">
        <v>1965.53</v>
      </c>
      <c r="F3676" s="8">
        <f>E3676/100*$I$2*Main!$AB$2</f>
        <v>884.48850000000004</v>
      </c>
      <c r="G3676" s="12">
        <f>F3676*Main!$AB$4</f>
        <v>884.48850000000004</v>
      </c>
      <c r="H3676" s="202"/>
    </row>
    <row r="3677" spans="1:8">
      <c r="A3677" s="205">
        <v>9127885</v>
      </c>
      <c r="B3677" s="489" t="s">
        <v>1832</v>
      </c>
      <c r="C3677" s="7"/>
      <c r="D3677" s="7">
        <v>10</v>
      </c>
      <c r="E3677" s="8">
        <v>2068.08</v>
      </c>
      <c r="F3677" s="8">
        <f>E3677/100*$I$2*Main!$AB$2</f>
        <v>930.63599999999985</v>
      </c>
      <c r="G3677" s="12">
        <f>F3677*Main!$AB$4</f>
        <v>930.63599999999985</v>
      </c>
      <c r="H3677" s="202"/>
    </row>
    <row r="3678" spans="1:8">
      <c r="A3678" s="205">
        <v>9127886</v>
      </c>
      <c r="B3678" s="489" t="s">
        <v>1833</v>
      </c>
      <c r="C3678" s="7"/>
      <c r="D3678" s="7">
        <v>10</v>
      </c>
      <c r="E3678" s="8">
        <v>2084.5</v>
      </c>
      <c r="F3678" s="8">
        <f>E3678/100*$I$2*Main!$AB$2</f>
        <v>938.02499999999998</v>
      </c>
      <c r="G3678" s="12">
        <f>F3678*Main!$AB$4</f>
        <v>938.02499999999998</v>
      </c>
      <c r="H3678" s="202"/>
    </row>
    <row r="3679" spans="1:8">
      <c r="A3679" s="205">
        <v>9052273</v>
      </c>
      <c r="B3679" s="489" t="s">
        <v>1834</v>
      </c>
      <c r="C3679" s="7"/>
      <c r="D3679" s="7">
        <v>200</v>
      </c>
      <c r="E3679" s="8">
        <v>125.33</v>
      </c>
      <c r="F3679" s="8">
        <f>E3679/100*$I$2*Main!$AB$2</f>
        <v>56.398500000000006</v>
      </c>
      <c r="G3679" s="12">
        <f>F3679*Main!$AB$4</f>
        <v>56.398500000000006</v>
      </c>
      <c r="H3679" s="202"/>
    </row>
    <row r="3680" spans="1:8">
      <c r="A3680" s="205">
        <v>9096745</v>
      </c>
      <c r="B3680" s="489" t="s">
        <v>1835</v>
      </c>
      <c r="C3680" s="7"/>
      <c r="D3680" s="7">
        <v>10</v>
      </c>
      <c r="E3680" s="8">
        <v>55.47</v>
      </c>
      <c r="F3680" s="8">
        <f>E3680/100*$I$2*Main!$AB$2</f>
        <v>24.961499999999997</v>
      </c>
      <c r="G3680" s="12">
        <f>F3680*Main!$AB$4</f>
        <v>24.961499999999997</v>
      </c>
      <c r="H3680" s="202"/>
    </row>
    <row r="3681" spans="1:8">
      <c r="A3681" s="205">
        <v>9096746</v>
      </c>
      <c r="B3681" s="489" t="s">
        <v>1836</v>
      </c>
      <c r="C3681" s="7"/>
      <c r="D3681" s="7">
        <v>1</v>
      </c>
      <c r="E3681" s="8">
        <v>55.47</v>
      </c>
      <c r="F3681" s="8">
        <f>E3681/100*$I$2*Main!$AB$2</f>
        <v>24.961499999999997</v>
      </c>
      <c r="G3681" s="12">
        <f>F3681*Main!$AB$4</f>
        <v>24.961499999999997</v>
      </c>
      <c r="H3681" s="202"/>
    </row>
    <row r="3682" spans="1:8">
      <c r="A3682" s="205">
        <v>9127907</v>
      </c>
      <c r="B3682" s="489" t="s">
        <v>1837</v>
      </c>
      <c r="C3682" s="7"/>
      <c r="D3682" s="7">
        <v>10</v>
      </c>
      <c r="E3682" s="8">
        <v>2361.65</v>
      </c>
      <c r="F3682" s="8">
        <f>E3682/100*$I$2*Main!$AB$2</f>
        <v>1062.7425000000001</v>
      </c>
      <c r="G3682" s="12">
        <f>F3682*Main!$AB$4</f>
        <v>1062.7425000000001</v>
      </c>
      <c r="H3682" s="202"/>
    </row>
    <row r="3683" spans="1:8">
      <c r="A3683" s="205">
        <v>9127909</v>
      </c>
      <c r="B3683" s="489" t="s">
        <v>1838</v>
      </c>
      <c r="C3683" s="7"/>
      <c r="D3683" s="7">
        <v>10</v>
      </c>
      <c r="E3683" s="8">
        <v>2545.9700000000003</v>
      </c>
      <c r="F3683" s="8">
        <f>E3683/100*$I$2*Main!$AB$2</f>
        <v>1145.6865</v>
      </c>
      <c r="G3683" s="12">
        <f>F3683*Main!$AB$4</f>
        <v>1145.6865</v>
      </c>
      <c r="H3683" s="202"/>
    </row>
    <row r="3684" spans="1:8">
      <c r="A3684" s="205">
        <v>9127911</v>
      </c>
      <c r="B3684" s="489" t="s">
        <v>1839</v>
      </c>
      <c r="C3684" s="7"/>
      <c r="D3684" s="7">
        <v>10</v>
      </c>
      <c r="E3684" s="8">
        <v>2654.19</v>
      </c>
      <c r="F3684" s="8">
        <f>E3684/100*$I$2*Main!$AB$2</f>
        <v>1194.3855000000001</v>
      </c>
      <c r="G3684" s="12">
        <f>F3684*Main!$AB$4</f>
        <v>1194.3855000000001</v>
      </c>
      <c r="H3684" s="202"/>
    </row>
    <row r="3685" spans="1:8">
      <c r="A3685" s="205">
        <v>9127912</v>
      </c>
      <c r="B3685" s="489" t="s">
        <v>1840</v>
      </c>
      <c r="C3685" s="7"/>
      <c r="D3685" s="7">
        <v>10</v>
      </c>
      <c r="E3685" s="8">
        <v>2654.19</v>
      </c>
      <c r="F3685" s="8">
        <f>E3685/100*$I$2*Main!$AB$2</f>
        <v>1194.3855000000001</v>
      </c>
      <c r="G3685" s="12">
        <f>F3685*Main!$AB$4</f>
        <v>1194.3855000000001</v>
      </c>
      <c r="H3685" s="202"/>
    </row>
    <row r="3686" spans="1:8">
      <c r="A3686" s="205">
        <v>9127913</v>
      </c>
      <c r="B3686" s="489" t="s">
        <v>1841</v>
      </c>
      <c r="C3686" s="7"/>
      <c r="D3686" s="7">
        <v>10</v>
      </c>
      <c r="E3686" s="8">
        <v>2785.25</v>
      </c>
      <c r="F3686" s="8">
        <f>E3686/100*$I$2*Main!$AB$2</f>
        <v>1253.3625</v>
      </c>
      <c r="G3686" s="12">
        <f>F3686*Main!$AB$4</f>
        <v>1253.3625</v>
      </c>
      <c r="H3686" s="202"/>
    </row>
    <row r="3687" spans="1:8">
      <c r="A3687" s="205">
        <v>9127914</v>
      </c>
      <c r="B3687" s="489" t="s">
        <v>1842</v>
      </c>
      <c r="C3687" s="7"/>
      <c r="D3687" s="7">
        <v>10</v>
      </c>
      <c r="E3687" s="8">
        <v>2763.82</v>
      </c>
      <c r="F3687" s="8">
        <f>E3687/100*$I$2*Main!$AB$2</f>
        <v>1243.7190000000001</v>
      </c>
      <c r="G3687" s="12">
        <f>F3687*Main!$AB$4</f>
        <v>1243.7190000000001</v>
      </c>
      <c r="H3687" s="202"/>
    </row>
    <row r="3688" spans="1:8">
      <c r="A3688" s="205">
        <v>51421</v>
      </c>
      <c r="B3688" s="489" t="s">
        <v>1843</v>
      </c>
      <c r="C3688" s="7"/>
      <c r="D3688" s="7">
        <v>10</v>
      </c>
      <c r="E3688" s="8">
        <v>908.4</v>
      </c>
      <c r="F3688" s="8">
        <f>E3688/100*$I$2*Main!$AB$2</f>
        <v>408.78</v>
      </c>
      <c r="G3688" s="12">
        <f>F3688*Main!$AB$4</f>
        <v>408.78</v>
      </c>
      <c r="H3688" s="202"/>
    </row>
    <row r="3689" spans="1:8">
      <c r="A3689" s="205">
        <v>51422</v>
      </c>
      <c r="B3689" s="489" t="s">
        <v>1844</v>
      </c>
      <c r="C3689" s="7"/>
      <c r="D3689" s="7">
        <v>10</v>
      </c>
      <c r="E3689" s="8">
        <v>908.4</v>
      </c>
      <c r="F3689" s="8">
        <f>E3689/100*$I$2*Main!$AB$2</f>
        <v>408.78</v>
      </c>
      <c r="G3689" s="12">
        <f>F3689*Main!$AB$4</f>
        <v>408.78</v>
      </c>
      <c r="H3689" s="202"/>
    </row>
    <row r="3690" spans="1:8">
      <c r="A3690" s="205">
        <v>51426</v>
      </c>
      <c r="B3690" s="489" t="s">
        <v>1845</v>
      </c>
      <c r="C3690" s="7"/>
      <c r="D3690" s="7">
        <v>10</v>
      </c>
      <c r="E3690" s="8">
        <v>939.7</v>
      </c>
      <c r="F3690" s="8">
        <f>E3690/100*$I$2*Main!$AB$2</f>
        <v>422.86500000000001</v>
      </c>
      <c r="G3690" s="12">
        <f>F3690*Main!$AB$4</f>
        <v>422.86500000000001</v>
      </c>
      <c r="H3690" s="202"/>
    </row>
    <row r="3691" spans="1:8">
      <c r="A3691" s="205">
        <v>51427</v>
      </c>
      <c r="B3691" s="489" t="s">
        <v>1846</v>
      </c>
      <c r="C3691" s="7"/>
      <c r="D3691" s="7">
        <v>10</v>
      </c>
      <c r="E3691" s="8">
        <v>939.7</v>
      </c>
      <c r="F3691" s="8">
        <f>E3691/100*$I$2*Main!$AB$2</f>
        <v>422.86500000000001</v>
      </c>
      <c r="G3691" s="12">
        <f>F3691*Main!$AB$4</f>
        <v>422.86500000000001</v>
      </c>
      <c r="H3691" s="202"/>
    </row>
    <row r="3692" spans="1:8">
      <c r="A3692" s="205">
        <v>51481</v>
      </c>
      <c r="B3692" s="489" t="s">
        <v>1847</v>
      </c>
      <c r="C3692" s="7"/>
      <c r="D3692" s="7">
        <v>10</v>
      </c>
      <c r="E3692" s="8">
        <v>971.02</v>
      </c>
      <c r="F3692" s="8">
        <f>E3692/100*$I$2*Main!$AB$2</f>
        <v>436.959</v>
      </c>
      <c r="G3692" s="12">
        <f>F3692*Main!$AB$4</f>
        <v>436.959</v>
      </c>
      <c r="H3692" s="202"/>
    </row>
    <row r="3693" spans="1:8">
      <c r="A3693" s="205">
        <v>51482</v>
      </c>
      <c r="B3693" s="489" t="s">
        <v>1848</v>
      </c>
      <c r="C3693" s="7"/>
      <c r="D3693" s="7">
        <v>10</v>
      </c>
      <c r="E3693" s="8">
        <v>971.02</v>
      </c>
      <c r="F3693" s="8">
        <f>E3693/100*$I$2*Main!$AB$2</f>
        <v>436.959</v>
      </c>
      <c r="G3693" s="12">
        <f>F3693*Main!$AB$4</f>
        <v>436.959</v>
      </c>
      <c r="H3693" s="202"/>
    </row>
    <row r="3694" spans="1:8">
      <c r="A3694" s="205">
        <v>51483</v>
      </c>
      <c r="B3694" s="489" t="s">
        <v>1849</v>
      </c>
      <c r="C3694" s="7"/>
      <c r="D3694" s="7">
        <v>10</v>
      </c>
      <c r="E3694" s="8">
        <v>1002.36</v>
      </c>
      <c r="F3694" s="8">
        <f>E3694/100*$I$2*Main!$AB$2</f>
        <v>451.06200000000001</v>
      </c>
      <c r="G3694" s="12">
        <f>F3694*Main!$AB$4</f>
        <v>451.06200000000001</v>
      </c>
      <c r="H3694" s="202"/>
    </row>
    <row r="3695" spans="1:8">
      <c r="A3695" s="205">
        <v>51484</v>
      </c>
      <c r="B3695" s="489" t="s">
        <v>1850</v>
      </c>
      <c r="C3695" s="7"/>
      <c r="D3695" s="7">
        <v>10</v>
      </c>
      <c r="E3695" s="8">
        <v>1002.36</v>
      </c>
      <c r="F3695" s="8">
        <f>E3695/100*$I$2*Main!$AB$2</f>
        <v>451.06200000000001</v>
      </c>
      <c r="G3695" s="12">
        <f>F3695*Main!$AB$4</f>
        <v>451.06200000000001</v>
      </c>
      <c r="H3695" s="202"/>
    </row>
    <row r="3696" spans="1:8">
      <c r="A3696" s="205">
        <v>9134342</v>
      </c>
      <c r="B3696" s="489" t="s">
        <v>1851</v>
      </c>
      <c r="C3696" s="7"/>
      <c r="D3696" s="7">
        <v>100</v>
      </c>
      <c r="E3696" s="8">
        <v>927.89</v>
      </c>
      <c r="F3696" s="8">
        <f>E3696/100*$I$2*Main!$AB$2</f>
        <v>417.5505</v>
      </c>
      <c r="G3696" s="12">
        <f>F3696*Main!$AB$4</f>
        <v>417.5505</v>
      </c>
      <c r="H3696" s="202"/>
    </row>
    <row r="3697" spans="1:8">
      <c r="A3697" s="205">
        <v>9134343</v>
      </c>
      <c r="B3697" s="489" t="s">
        <v>1852</v>
      </c>
      <c r="C3697" s="7"/>
      <c r="D3697" s="7">
        <v>100</v>
      </c>
      <c r="E3697" s="8">
        <v>24.200000000000003</v>
      </c>
      <c r="F3697" s="8">
        <f>E3697/100*$I$2*Main!$AB$2</f>
        <v>10.89</v>
      </c>
      <c r="G3697" s="12">
        <f>F3697*Main!$AB$4</f>
        <v>10.89</v>
      </c>
      <c r="H3697" s="202"/>
    </row>
    <row r="3698" spans="1:8">
      <c r="A3698" s="205">
        <v>44918</v>
      </c>
      <c r="B3698" s="489" t="s">
        <v>1853</v>
      </c>
      <c r="C3698" s="7"/>
      <c r="D3698" s="7">
        <v>10</v>
      </c>
      <c r="E3698" s="8">
        <v>2639.09</v>
      </c>
      <c r="F3698" s="8">
        <f>E3698/100*$I$2*Main!$AB$2</f>
        <v>1187.5905</v>
      </c>
      <c r="G3698" s="12">
        <f>F3698*Main!$AB$4</f>
        <v>1187.5905</v>
      </c>
      <c r="H3698" s="202"/>
    </row>
    <row r="3699" spans="1:8">
      <c r="A3699" s="205">
        <v>44919</v>
      </c>
      <c r="B3699" s="489" t="s">
        <v>1854</v>
      </c>
      <c r="C3699" s="7"/>
      <c r="D3699" s="7">
        <v>10</v>
      </c>
      <c r="E3699" s="8">
        <v>2561.4300000000003</v>
      </c>
      <c r="F3699" s="8">
        <f>E3699/100*$I$2*Main!$AB$2</f>
        <v>1152.6435000000001</v>
      </c>
      <c r="G3699" s="12">
        <f>F3699*Main!$AB$4</f>
        <v>1152.6435000000001</v>
      </c>
      <c r="H3699" s="202"/>
    </row>
    <row r="3700" spans="1:8">
      <c r="A3700" s="205">
        <v>44921</v>
      </c>
      <c r="B3700" s="489" t="s">
        <v>1855</v>
      </c>
      <c r="C3700" s="7"/>
      <c r="D3700" s="7">
        <v>10</v>
      </c>
      <c r="E3700" s="8">
        <v>2212.1800000000003</v>
      </c>
      <c r="F3700" s="8">
        <f>E3700/100*$I$2*Main!$AB$2</f>
        <v>995.48100000000022</v>
      </c>
      <c r="G3700" s="12">
        <f>F3700*Main!$AB$4</f>
        <v>995.48100000000022</v>
      </c>
      <c r="H3700" s="202"/>
    </row>
    <row r="3701" spans="1:8">
      <c r="A3701" s="205">
        <v>44922</v>
      </c>
      <c r="B3701" s="489" t="s">
        <v>1856</v>
      </c>
      <c r="C3701" s="7"/>
      <c r="D3701" s="7">
        <v>10</v>
      </c>
      <c r="E3701" s="8">
        <v>2084.7900000000004</v>
      </c>
      <c r="F3701" s="8">
        <f>E3701/100*$I$2*Main!$AB$2</f>
        <v>938.15550000000007</v>
      </c>
      <c r="G3701" s="12">
        <f>F3701*Main!$AB$4</f>
        <v>938.15550000000007</v>
      </c>
      <c r="H3701" s="202"/>
    </row>
    <row r="3702" spans="1:8">
      <c r="A3702" s="205">
        <v>9105599</v>
      </c>
      <c r="B3702" s="489" t="s">
        <v>1861</v>
      </c>
      <c r="C3702" s="7"/>
      <c r="D3702" s="7">
        <v>30</v>
      </c>
      <c r="E3702" s="8">
        <v>456.87</v>
      </c>
      <c r="F3702" s="8">
        <f>E3702/100*$I$2*Main!$AB$2</f>
        <v>205.5915</v>
      </c>
      <c r="G3702" s="12">
        <f>F3702*Main!$AB$4</f>
        <v>205.5915</v>
      </c>
      <c r="H3702" s="202"/>
    </row>
    <row r="3703" spans="1:8">
      <c r="A3703" s="205">
        <v>9105600</v>
      </c>
      <c r="B3703" s="489" t="s">
        <v>1862</v>
      </c>
      <c r="C3703" s="7"/>
      <c r="D3703" s="7">
        <v>30</v>
      </c>
      <c r="E3703" s="8">
        <v>456.87</v>
      </c>
      <c r="F3703" s="8">
        <f>E3703/100*$I$2*Main!$AB$2</f>
        <v>205.5915</v>
      </c>
      <c r="G3703" s="12">
        <f>F3703*Main!$AB$4</f>
        <v>205.5915</v>
      </c>
      <c r="H3703" s="202"/>
    </row>
    <row r="3704" spans="1:8">
      <c r="A3704" s="205">
        <v>9105601</v>
      </c>
      <c r="B3704" s="489" t="s">
        <v>1863</v>
      </c>
      <c r="C3704" s="7"/>
      <c r="D3704" s="7">
        <v>30</v>
      </c>
      <c r="E3704" s="8">
        <v>470.12</v>
      </c>
      <c r="F3704" s="8">
        <f>E3704/100*$I$2*Main!$AB$2</f>
        <v>211.554</v>
      </c>
      <c r="G3704" s="12">
        <f>F3704*Main!$AB$4</f>
        <v>211.554</v>
      </c>
      <c r="H3704" s="202"/>
    </row>
    <row r="3705" spans="1:8">
      <c r="A3705" s="205">
        <v>9105602</v>
      </c>
      <c r="B3705" s="489" t="s">
        <v>1864</v>
      </c>
      <c r="C3705" s="7"/>
      <c r="D3705" s="7">
        <v>30</v>
      </c>
      <c r="E3705" s="8">
        <v>470.12</v>
      </c>
      <c r="F3705" s="8">
        <f>E3705/100*$I$2*Main!$AB$2</f>
        <v>211.554</v>
      </c>
      <c r="G3705" s="12">
        <f>F3705*Main!$AB$4</f>
        <v>211.554</v>
      </c>
      <c r="H3705" s="202"/>
    </row>
    <row r="3706" spans="1:8">
      <c r="A3706" s="205">
        <v>9105605</v>
      </c>
      <c r="B3706" s="489" t="s">
        <v>1865</v>
      </c>
      <c r="C3706" s="7"/>
      <c r="D3706" s="7">
        <v>30</v>
      </c>
      <c r="E3706" s="8">
        <v>483.34999999999997</v>
      </c>
      <c r="F3706" s="8">
        <f>E3706/100*$I$2*Main!$AB$2</f>
        <v>217.50749999999999</v>
      </c>
      <c r="G3706" s="12">
        <f>F3706*Main!$AB$4</f>
        <v>217.50749999999999</v>
      </c>
      <c r="H3706" s="202"/>
    </row>
    <row r="3707" spans="1:8">
      <c r="A3707" s="205">
        <v>9105606</v>
      </c>
      <c r="B3707" s="489" t="s">
        <v>1866</v>
      </c>
      <c r="C3707" s="7"/>
      <c r="D3707" s="7">
        <v>30</v>
      </c>
      <c r="E3707" s="8">
        <v>483.34999999999997</v>
      </c>
      <c r="F3707" s="8">
        <f>E3707/100*$I$2*Main!$AB$2</f>
        <v>217.50749999999999</v>
      </c>
      <c r="G3707" s="12">
        <f>F3707*Main!$AB$4</f>
        <v>217.50749999999999</v>
      </c>
      <c r="H3707" s="202"/>
    </row>
    <row r="3708" spans="1:8">
      <c r="A3708" s="205">
        <v>9105609</v>
      </c>
      <c r="B3708" s="489" t="s">
        <v>1867</v>
      </c>
      <c r="C3708" s="7"/>
      <c r="D3708" s="7">
        <v>30</v>
      </c>
      <c r="E3708" s="8">
        <v>509.84</v>
      </c>
      <c r="F3708" s="8">
        <f>E3708/100*$I$2*Main!$AB$2</f>
        <v>229.428</v>
      </c>
      <c r="G3708" s="12">
        <f>F3708*Main!$AB$4</f>
        <v>229.428</v>
      </c>
      <c r="H3708" s="202"/>
    </row>
    <row r="3709" spans="1:8">
      <c r="A3709" s="205">
        <v>9105610</v>
      </c>
      <c r="B3709" s="489" t="s">
        <v>1868</v>
      </c>
      <c r="C3709" s="7"/>
      <c r="D3709" s="7">
        <v>30</v>
      </c>
      <c r="E3709" s="8">
        <v>509.84</v>
      </c>
      <c r="F3709" s="8">
        <f>E3709/100*$I$2*Main!$AB$2</f>
        <v>229.428</v>
      </c>
      <c r="G3709" s="12">
        <f>F3709*Main!$AB$4</f>
        <v>229.428</v>
      </c>
      <c r="H3709" s="202"/>
    </row>
    <row r="3710" spans="1:8">
      <c r="A3710" s="205">
        <v>9105611</v>
      </c>
      <c r="B3710" s="489" t="s">
        <v>1869</v>
      </c>
      <c r="C3710" s="7"/>
      <c r="D3710" s="7">
        <v>30</v>
      </c>
      <c r="E3710" s="8">
        <v>536.31999999999994</v>
      </c>
      <c r="F3710" s="8">
        <f>E3710/100*$I$2*Main!$AB$2</f>
        <v>241.34399999999997</v>
      </c>
      <c r="G3710" s="12">
        <f>F3710*Main!$AB$4</f>
        <v>241.34399999999997</v>
      </c>
      <c r="H3710" s="202"/>
    </row>
    <row r="3711" spans="1:8">
      <c r="A3711" s="205">
        <v>9105612</v>
      </c>
      <c r="B3711" s="489" t="s">
        <v>1870</v>
      </c>
      <c r="C3711" s="7"/>
      <c r="D3711" s="7">
        <v>30</v>
      </c>
      <c r="E3711" s="8">
        <v>536.31999999999994</v>
      </c>
      <c r="F3711" s="8">
        <f>E3711/100*$I$2*Main!$AB$2</f>
        <v>241.34399999999997</v>
      </c>
      <c r="G3711" s="12">
        <f>F3711*Main!$AB$4</f>
        <v>241.34399999999997</v>
      </c>
      <c r="H3711" s="202"/>
    </row>
    <row r="3712" spans="1:8">
      <c r="A3712" s="205">
        <v>9105613</v>
      </c>
      <c r="B3712" s="489" t="s">
        <v>1871</v>
      </c>
      <c r="C3712" s="7"/>
      <c r="D3712" s="7">
        <v>30</v>
      </c>
      <c r="E3712" s="8">
        <v>576.05999999999995</v>
      </c>
      <c r="F3712" s="8">
        <f>E3712/100*$I$2*Main!$AB$2</f>
        <v>259.22699999999998</v>
      </c>
      <c r="G3712" s="12">
        <f>F3712*Main!$AB$4</f>
        <v>259.22699999999998</v>
      </c>
      <c r="H3712" s="202"/>
    </row>
    <row r="3713" spans="1:8">
      <c r="A3713" s="205">
        <v>9105614</v>
      </c>
      <c r="B3713" s="489" t="s">
        <v>1872</v>
      </c>
      <c r="C3713" s="7"/>
      <c r="D3713" s="7">
        <v>30</v>
      </c>
      <c r="E3713" s="8">
        <v>576.05999999999995</v>
      </c>
      <c r="F3713" s="8">
        <f>E3713/100*$I$2*Main!$AB$2</f>
        <v>259.22699999999998</v>
      </c>
      <c r="G3713" s="12">
        <f>F3713*Main!$AB$4</f>
        <v>259.22699999999998</v>
      </c>
      <c r="H3713" s="202"/>
    </row>
    <row r="3714" spans="1:8">
      <c r="A3714" s="205">
        <v>9105615</v>
      </c>
      <c r="B3714" s="489" t="s">
        <v>1873</v>
      </c>
      <c r="C3714" s="7"/>
      <c r="D3714" s="7">
        <v>30</v>
      </c>
      <c r="E3714" s="8">
        <v>629</v>
      </c>
      <c r="F3714" s="8">
        <f>E3714/100*$I$2*Main!$AB$2</f>
        <v>283.05</v>
      </c>
      <c r="G3714" s="12">
        <f>F3714*Main!$AB$4</f>
        <v>283.05</v>
      </c>
      <c r="H3714" s="202"/>
    </row>
    <row r="3715" spans="1:8">
      <c r="A3715" s="205">
        <v>9105616</v>
      </c>
      <c r="B3715" s="489" t="s">
        <v>1874</v>
      </c>
      <c r="C3715" s="7"/>
      <c r="D3715" s="7">
        <v>30</v>
      </c>
      <c r="E3715" s="8">
        <v>629</v>
      </c>
      <c r="F3715" s="8">
        <f>E3715/100*$I$2*Main!$AB$2</f>
        <v>283.05</v>
      </c>
      <c r="G3715" s="12">
        <f>F3715*Main!$AB$4</f>
        <v>283.05</v>
      </c>
      <c r="H3715" s="202"/>
    </row>
    <row r="3716" spans="1:8">
      <c r="A3716" s="205">
        <v>9105617</v>
      </c>
      <c r="B3716" s="489" t="s">
        <v>1875</v>
      </c>
      <c r="C3716" s="7"/>
      <c r="D3716" s="7">
        <v>30</v>
      </c>
      <c r="E3716" s="8">
        <v>728.12</v>
      </c>
      <c r="F3716" s="8">
        <f>E3716/100*$I$2*Main!$AB$2</f>
        <v>327.654</v>
      </c>
      <c r="G3716" s="12">
        <f>F3716*Main!$AB$4</f>
        <v>327.654</v>
      </c>
      <c r="H3716" s="202"/>
    </row>
    <row r="3717" spans="1:8">
      <c r="A3717" s="205">
        <v>9105618</v>
      </c>
      <c r="B3717" s="489" t="s">
        <v>1876</v>
      </c>
      <c r="C3717" s="7"/>
      <c r="D3717" s="7">
        <v>30</v>
      </c>
      <c r="E3717" s="8">
        <v>728.12</v>
      </c>
      <c r="F3717" s="8">
        <f>E3717/100*$I$2*Main!$AB$2</f>
        <v>327.654</v>
      </c>
      <c r="G3717" s="12">
        <f>F3717*Main!$AB$4</f>
        <v>327.654</v>
      </c>
      <c r="H3717" s="202"/>
    </row>
    <row r="3718" spans="1:8">
      <c r="A3718" s="205">
        <v>9105619</v>
      </c>
      <c r="B3718" s="489" t="s">
        <v>1877</v>
      </c>
      <c r="C3718" s="7"/>
      <c r="D3718" s="7">
        <v>30</v>
      </c>
      <c r="E3718" s="8">
        <v>749.24</v>
      </c>
      <c r="F3718" s="8">
        <f>E3718/100*$I$2*Main!$AB$2</f>
        <v>337.15800000000002</v>
      </c>
      <c r="G3718" s="12">
        <f>F3718*Main!$AB$4</f>
        <v>337.15800000000002</v>
      </c>
      <c r="H3718" s="202"/>
    </row>
    <row r="3719" spans="1:8">
      <c r="A3719" s="205">
        <v>9105620</v>
      </c>
      <c r="B3719" s="489" t="s">
        <v>1878</v>
      </c>
      <c r="C3719" s="7"/>
      <c r="D3719" s="7">
        <v>30</v>
      </c>
      <c r="E3719" s="8">
        <v>749.24</v>
      </c>
      <c r="F3719" s="8">
        <f>E3719/100*$I$2*Main!$AB$2</f>
        <v>337.15800000000002</v>
      </c>
      <c r="G3719" s="12">
        <f>F3719*Main!$AB$4</f>
        <v>337.15800000000002</v>
      </c>
      <c r="H3719" s="202"/>
    </row>
    <row r="3720" spans="1:8">
      <c r="A3720" s="205">
        <v>9105623</v>
      </c>
      <c r="B3720" s="489" t="s">
        <v>1879</v>
      </c>
      <c r="C3720" s="7"/>
      <c r="D3720" s="7">
        <v>30</v>
      </c>
      <c r="E3720" s="8">
        <v>770.34</v>
      </c>
      <c r="F3720" s="8">
        <f>E3720/100*$I$2*Main!$AB$2</f>
        <v>346.65300000000002</v>
      </c>
      <c r="G3720" s="12">
        <f>F3720*Main!$AB$4</f>
        <v>346.65300000000002</v>
      </c>
      <c r="H3720" s="202"/>
    </row>
    <row r="3721" spans="1:8">
      <c r="A3721" s="205">
        <v>9105624</v>
      </c>
      <c r="B3721" s="489" t="s">
        <v>1880</v>
      </c>
      <c r="C3721" s="7"/>
      <c r="D3721" s="7">
        <v>30</v>
      </c>
      <c r="E3721" s="8">
        <v>770.34</v>
      </c>
      <c r="F3721" s="8">
        <f>E3721/100*$I$2*Main!$AB$2</f>
        <v>346.65300000000002</v>
      </c>
      <c r="G3721" s="12">
        <f>F3721*Main!$AB$4</f>
        <v>346.65300000000002</v>
      </c>
      <c r="H3721" s="202"/>
    </row>
    <row r="3722" spans="1:8">
      <c r="A3722" s="205">
        <v>9105627</v>
      </c>
      <c r="B3722" s="489" t="s">
        <v>1881</v>
      </c>
      <c r="C3722" s="7"/>
      <c r="D3722" s="7">
        <v>30</v>
      </c>
      <c r="E3722" s="8">
        <v>812.54</v>
      </c>
      <c r="F3722" s="8">
        <f>E3722/100*$I$2*Main!$AB$2</f>
        <v>365.64299999999997</v>
      </c>
      <c r="G3722" s="12">
        <f>F3722*Main!$AB$4</f>
        <v>365.64299999999997</v>
      </c>
      <c r="H3722" s="202"/>
    </row>
    <row r="3723" spans="1:8">
      <c r="A3723" s="205">
        <v>9105628</v>
      </c>
      <c r="B3723" s="489" t="s">
        <v>1882</v>
      </c>
      <c r="C3723" s="7"/>
      <c r="D3723" s="7">
        <v>30</v>
      </c>
      <c r="E3723" s="8">
        <v>812.54</v>
      </c>
      <c r="F3723" s="8">
        <f>E3723/100*$I$2*Main!$AB$2</f>
        <v>365.64299999999997</v>
      </c>
      <c r="G3723" s="12">
        <f>F3723*Main!$AB$4</f>
        <v>365.64299999999997</v>
      </c>
      <c r="H3723" s="202"/>
    </row>
    <row r="3724" spans="1:8">
      <c r="A3724" s="205">
        <v>9105629</v>
      </c>
      <c r="B3724" s="489" t="s">
        <v>1883</v>
      </c>
      <c r="C3724" s="7"/>
      <c r="D3724" s="7">
        <v>30</v>
      </c>
      <c r="E3724" s="8">
        <v>854.75</v>
      </c>
      <c r="F3724" s="8">
        <f>E3724/100*$I$2*Main!$AB$2</f>
        <v>384.63749999999999</v>
      </c>
      <c r="G3724" s="12">
        <f>F3724*Main!$AB$4</f>
        <v>384.63749999999999</v>
      </c>
      <c r="H3724" s="202"/>
    </row>
    <row r="3725" spans="1:8">
      <c r="A3725" s="205">
        <v>9105630</v>
      </c>
      <c r="B3725" s="489" t="s">
        <v>1884</v>
      </c>
      <c r="C3725" s="7"/>
      <c r="D3725" s="7">
        <v>30</v>
      </c>
      <c r="E3725" s="8">
        <v>854.75</v>
      </c>
      <c r="F3725" s="8">
        <f>E3725/100*$I$2*Main!$AB$2</f>
        <v>384.63749999999999</v>
      </c>
      <c r="G3725" s="12">
        <f>F3725*Main!$AB$4</f>
        <v>384.63749999999999</v>
      </c>
      <c r="H3725" s="202"/>
    </row>
    <row r="3726" spans="1:8">
      <c r="A3726" s="205">
        <v>9105631</v>
      </c>
      <c r="B3726" s="489" t="s">
        <v>1885</v>
      </c>
      <c r="C3726" s="7"/>
      <c r="D3726" s="7">
        <v>30</v>
      </c>
      <c r="E3726" s="8">
        <v>918.06</v>
      </c>
      <c r="F3726" s="8">
        <f>E3726/100*$I$2*Main!$AB$2</f>
        <v>413.12700000000001</v>
      </c>
      <c r="G3726" s="12">
        <f>F3726*Main!$AB$4</f>
        <v>413.12700000000001</v>
      </c>
      <c r="H3726" s="202"/>
    </row>
    <row r="3727" spans="1:8">
      <c r="A3727" s="205">
        <v>9105632</v>
      </c>
      <c r="B3727" s="489" t="s">
        <v>1886</v>
      </c>
      <c r="C3727" s="7"/>
      <c r="D3727" s="7">
        <v>30</v>
      </c>
      <c r="E3727" s="8">
        <v>918.06</v>
      </c>
      <c r="F3727" s="8">
        <f>E3727/100*$I$2*Main!$AB$2</f>
        <v>413.12700000000001</v>
      </c>
      <c r="G3727" s="12">
        <f>F3727*Main!$AB$4</f>
        <v>413.12700000000001</v>
      </c>
      <c r="H3727" s="202"/>
    </row>
    <row r="3728" spans="1:8">
      <c r="A3728" s="205">
        <v>9105633</v>
      </c>
      <c r="B3728" s="489" t="s">
        <v>1887</v>
      </c>
      <c r="C3728" s="7"/>
      <c r="D3728" s="7">
        <v>30</v>
      </c>
      <c r="E3728" s="8">
        <v>1002.46</v>
      </c>
      <c r="F3728" s="8">
        <f>E3728/100*$I$2*Main!$AB$2</f>
        <v>451.10699999999997</v>
      </c>
      <c r="G3728" s="12">
        <f>F3728*Main!$AB$4</f>
        <v>451.10699999999997</v>
      </c>
      <c r="H3728" s="202"/>
    </row>
    <row r="3729" spans="1:8">
      <c r="A3729" s="205">
        <v>9105634</v>
      </c>
      <c r="B3729" s="489" t="s">
        <v>1888</v>
      </c>
      <c r="C3729" s="7"/>
      <c r="D3729" s="7">
        <v>30</v>
      </c>
      <c r="E3729" s="8">
        <v>1002.46</v>
      </c>
      <c r="F3729" s="8">
        <f>E3729/100*$I$2*Main!$AB$2</f>
        <v>451.10699999999997</v>
      </c>
      <c r="G3729" s="12">
        <f>F3729*Main!$AB$4</f>
        <v>451.10699999999997</v>
      </c>
      <c r="H3729" s="202"/>
    </row>
    <row r="3730" spans="1:8">
      <c r="A3730" s="205">
        <v>9273032</v>
      </c>
      <c r="B3730" s="489" t="s">
        <v>5092</v>
      </c>
      <c r="C3730" s="7" t="s">
        <v>2057</v>
      </c>
      <c r="D3730" s="7">
        <v>30</v>
      </c>
      <c r="E3730" s="8">
        <v>982.25</v>
      </c>
      <c r="F3730" s="8">
        <f>E3730/100*$I$2*Main!$AB$2</f>
        <v>442.01249999999999</v>
      </c>
      <c r="G3730" s="12">
        <f>F3730*Main!$AB$4</f>
        <v>442.01249999999999</v>
      </c>
      <c r="H3730" s="202"/>
    </row>
    <row r="3731" spans="1:8">
      <c r="A3731" s="205">
        <v>9273033</v>
      </c>
      <c r="B3731" s="489" t="s">
        <v>5093</v>
      </c>
      <c r="C3731" s="7" t="s">
        <v>2057</v>
      </c>
      <c r="D3731" s="7">
        <v>30</v>
      </c>
      <c r="E3731" s="8">
        <v>982.25</v>
      </c>
      <c r="F3731" s="8">
        <f>E3731/100*$I$2*Main!$AB$2</f>
        <v>442.01249999999999</v>
      </c>
      <c r="G3731" s="12">
        <f>F3731*Main!$AB$4</f>
        <v>442.01249999999999</v>
      </c>
      <c r="H3731" s="202"/>
    </row>
    <row r="3732" spans="1:8">
      <c r="A3732" s="205">
        <v>9273034</v>
      </c>
      <c r="B3732" s="489" t="s">
        <v>1889</v>
      </c>
      <c r="C3732" s="7"/>
      <c r="D3732" s="7">
        <v>30</v>
      </c>
      <c r="E3732" s="8">
        <v>1010.72</v>
      </c>
      <c r="F3732" s="8">
        <f>E3732/100*$I$2*Main!$AB$2</f>
        <v>454.82400000000001</v>
      </c>
      <c r="G3732" s="12">
        <f>F3732*Main!$AB$4</f>
        <v>454.82400000000001</v>
      </c>
      <c r="H3732" s="202"/>
    </row>
    <row r="3733" spans="1:8">
      <c r="A3733" s="205">
        <v>9273035</v>
      </c>
      <c r="B3733" s="489" t="s">
        <v>1890</v>
      </c>
      <c r="C3733" s="7"/>
      <c r="D3733" s="7">
        <v>30</v>
      </c>
      <c r="E3733" s="8">
        <v>1010.72</v>
      </c>
      <c r="F3733" s="8">
        <f>E3733/100*$I$2*Main!$AB$2</f>
        <v>454.82400000000001</v>
      </c>
      <c r="G3733" s="12">
        <f>F3733*Main!$AB$4</f>
        <v>454.82400000000001</v>
      </c>
      <c r="H3733" s="202"/>
    </row>
    <row r="3734" spans="1:8">
      <c r="A3734" s="205">
        <v>9273038</v>
      </c>
      <c r="B3734" s="489" t="s">
        <v>1891</v>
      </c>
      <c r="C3734" s="7"/>
      <c r="D3734" s="7">
        <v>30</v>
      </c>
      <c r="E3734" s="8">
        <v>1039.18</v>
      </c>
      <c r="F3734" s="8">
        <f>E3734/100*$I$2*Main!$AB$2</f>
        <v>467.63099999999997</v>
      </c>
      <c r="G3734" s="12">
        <f>F3734*Main!$AB$4</f>
        <v>467.63099999999997</v>
      </c>
      <c r="H3734" s="202"/>
    </row>
    <row r="3735" spans="1:8">
      <c r="A3735" s="205">
        <v>9273039</v>
      </c>
      <c r="B3735" s="489" t="s">
        <v>1892</v>
      </c>
      <c r="C3735" s="7"/>
      <c r="D3735" s="7">
        <v>30</v>
      </c>
      <c r="E3735" s="8">
        <v>1039.18</v>
      </c>
      <c r="F3735" s="8">
        <f>E3735/100*$I$2*Main!$AB$2</f>
        <v>467.63099999999997</v>
      </c>
      <c r="G3735" s="12">
        <f>F3735*Main!$AB$4</f>
        <v>467.63099999999997</v>
      </c>
      <c r="H3735" s="202"/>
    </row>
    <row r="3736" spans="1:8">
      <c r="A3736" s="205">
        <v>9273040</v>
      </c>
      <c r="B3736" s="489" t="s">
        <v>1893</v>
      </c>
      <c r="C3736" s="7"/>
      <c r="D3736" s="7">
        <v>30</v>
      </c>
      <c r="E3736" s="8">
        <v>1096.1299999999999</v>
      </c>
      <c r="F3736" s="8">
        <f>E3736/100*$I$2*Main!$AB$2</f>
        <v>493.25849999999997</v>
      </c>
      <c r="G3736" s="12">
        <f>F3736*Main!$AB$4</f>
        <v>493.25849999999997</v>
      </c>
      <c r="H3736" s="202"/>
    </row>
    <row r="3737" spans="1:8">
      <c r="A3737" s="205">
        <v>9273041</v>
      </c>
      <c r="B3737" s="489" t="s">
        <v>1894</v>
      </c>
      <c r="C3737" s="7"/>
      <c r="D3737" s="7">
        <v>30</v>
      </c>
      <c r="E3737" s="8">
        <v>1096.1299999999999</v>
      </c>
      <c r="F3737" s="8">
        <f>E3737/100*$I$2*Main!$AB$2</f>
        <v>493.25849999999997</v>
      </c>
      <c r="G3737" s="12">
        <f>F3737*Main!$AB$4</f>
        <v>493.25849999999997</v>
      </c>
      <c r="H3737" s="202"/>
    </row>
    <row r="3738" spans="1:8">
      <c r="A3738" s="205">
        <v>9273042</v>
      </c>
      <c r="B3738" s="489" t="s">
        <v>1895</v>
      </c>
      <c r="C3738" s="7"/>
      <c r="D3738" s="7">
        <v>30</v>
      </c>
      <c r="E3738" s="8">
        <v>1153.08</v>
      </c>
      <c r="F3738" s="8">
        <f>E3738/100*$I$2*Main!$AB$2</f>
        <v>518.88599999999997</v>
      </c>
      <c r="G3738" s="12">
        <f>F3738*Main!$AB$4</f>
        <v>518.88599999999997</v>
      </c>
      <c r="H3738" s="202"/>
    </row>
    <row r="3739" spans="1:8">
      <c r="A3739" s="205">
        <v>9273043</v>
      </c>
      <c r="B3739" s="489" t="s">
        <v>1896</v>
      </c>
      <c r="C3739" s="7"/>
      <c r="D3739" s="7">
        <v>30</v>
      </c>
      <c r="E3739" s="8">
        <v>1153.08</v>
      </c>
      <c r="F3739" s="8">
        <f>E3739/100*$I$2*Main!$AB$2</f>
        <v>518.88599999999997</v>
      </c>
      <c r="G3739" s="12">
        <f>F3739*Main!$AB$4</f>
        <v>518.88599999999997</v>
      </c>
      <c r="H3739" s="202"/>
    </row>
    <row r="3740" spans="1:8">
      <c r="A3740" s="205">
        <v>9273044</v>
      </c>
      <c r="B3740" s="489" t="s">
        <v>1897</v>
      </c>
      <c r="C3740" s="7"/>
      <c r="D3740" s="7">
        <v>30</v>
      </c>
      <c r="E3740" s="8">
        <v>1238.5</v>
      </c>
      <c r="F3740" s="8">
        <f>E3740/100*$I$2*Main!$AB$2</f>
        <v>557.32500000000005</v>
      </c>
      <c r="G3740" s="12">
        <f>F3740*Main!$AB$4</f>
        <v>557.32500000000005</v>
      </c>
      <c r="H3740" s="202"/>
    </row>
    <row r="3741" spans="1:8">
      <c r="A3741" s="205">
        <v>9273045</v>
      </c>
      <c r="B3741" s="489" t="s">
        <v>1898</v>
      </c>
      <c r="C3741" s="7"/>
      <c r="D3741" s="7">
        <v>30</v>
      </c>
      <c r="E3741" s="8">
        <v>1238.5</v>
      </c>
      <c r="F3741" s="8">
        <f>E3741/100*$I$2*Main!$AB$2</f>
        <v>557.32500000000005</v>
      </c>
      <c r="G3741" s="12">
        <f>F3741*Main!$AB$4</f>
        <v>557.32500000000005</v>
      </c>
      <c r="H3741" s="202"/>
    </row>
    <row r="3742" spans="1:8">
      <c r="A3742" s="205">
        <v>9273046</v>
      </c>
      <c r="B3742" s="489" t="s">
        <v>5094</v>
      </c>
      <c r="C3742" s="7" t="s">
        <v>2057</v>
      </c>
      <c r="D3742" s="7">
        <v>30</v>
      </c>
      <c r="E3742" s="8">
        <v>1352.36</v>
      </c>
      <c r="F3742" s="8">
        <f>E3742/100*$I$2*Main!$AB$2</f>
        <v>608.5619999999999</v>
      </c>
      <c r="G3742" s="12">
        <f>F3742*Main!$AB$4</f>
        <v>608.5619999999999</v>
      </c>
      <c r="H3742" s="202"/>
    </row>
    <row r="3743" spans="1:8">
      <c r="A3743" s="205">
        <v>9273047</v>
      </c>
      <c r="B3743" s="489" t="s">
        <v>5095</v>
      </c>
      <c r="C3743" s="7" t="s">
        <v>2057</v>
      </c>
      <c r="D3743" s="7">
        <v>30</v>
      </c>
      <c r="E3743" s="8">
        <v>1352.36</v>
      </c>
      <c r="F3743" s="8">
        <f>E3743/100*$I$2*Main!$AB$2</f>
        <v>608.5619999999999</v>
      </c>
      <c r="G3743" s="12">
        <f>F3743*Main!$AB$4</f>
        <v>608.5619999999999</v>
      </c>
      <c r="H3743" s="202"/>
    </row>
    <row r="3744" spans="1:8">
      <c r="A3744" s="205">
        <v>9111275</v>
      </c>
      <c r="B3744" s="489" t="s">
        <v>5096</v>
      </c>
      <c r="C3744" s="7" t="s">
        <v>2057</v>
      </c>
      <c r="D3744" s="7">
        <v>24</v>
      </c>
      <c r="E3744" s="8">
        <v>982.25</v>
      </c>
      <c r="F3744" s="8">
        <f>E3744/100*$I$2*Main!$AB$2</f>
        <v>442.01249999999999</v>
      </c>
      <c r="G3744" s="12">
        <f>F3744*Main!$AB$4</f>
        <v>442.01249999999999</v>
      </c>
      <c r="H3744" s="202"/>
    </row>
    <row r="3745" spans="1:8">
      <c r="A3745" s="205">
        <v>9111276</v>
      </c>
      <c r="B3745" s="489" t="s">
        <v>5097</v>
      </c>
      <c r="C3745" s="7" t="s">
        <v>2057</v>
      </c>
      <c r="D3745" s="7">
        <v>24</v>
      </c>
      <c r="E3745" s="8">
        <v>982.25</v>
      </c>
      <c r="F3745" s="8">
        <f>E3745/100*$I$2*Main!$AB$2</f>
        <v>442.01249999999999</v>
      </c>
      <c r="G3745" s="12">
        <f>F3745*Main!$AB$4</f>
        <v>442.01249999999999</v>
      </c>
      <c r="H3745" s="202"/>
    </row>
    <row r="3746" spans="1:8">
      <c r="A3746" s="205">
        <v>9099942</v>
      </c>
      <c r="B3746" s="489" t="s">
        <v>1899</v>
      </c>
      <c r="C3746" s="7"/>
      <c r="D3746" s="7">
        <v>24</v>
      </c>
      <c r="E3746" s="8">
        <v>1010.72</v>
      </c>
      <c r="F3746" s="8">
        <f>E3746/100*$I$2*Main!$AB$2</f>
        <v>454.82400000000001</v>
      </c>
      <c r="G3746" s="12">
        <f>F3746*Main!$AB$4</f>
        <v>454.82400000000001</v>
      </c>
      <c r="H3746" s="202"/>
    </row>
    <row r="3747" spans="1:8">
      <c r="A3747" s="205">
        <v>9099943</v>
      </c>
      <c r="B3747" s="489" t="s">
        <v>1900</v>
      </c>
      <c r="C3747" s="7"/>
      <c r="D3747" s="7">
        <v>24</v>
      </c>
      <c r="E3747" s="8">
        <v>1010.72</v>
      </c>
      <c r="F3747" s="8">
        <f>E3747/100*$I$2*Main!$AB$2</f>
        <v>454.82400000000001</v>
      </c>
      <c r="G3747" s="12">
        <f>F3747*Main!$AB$4</f>
        <v>454.82400000000001</v>
      </c>
      <c r="H3747" s="202"/>
    </row>
    <row r="3748" spans="1:8">
      <c r="A3748" s="205">
        <v>9099946</v>
      </c>
      <c r="B3748" s="489" t="s">
        <v>1901</v>
      </c>
      <c r="C3748" s="7"/>
      <c r="D3748" s="7">
        <v>24</v>
      </c>
      <c r="E3748" s="8">
        <v>1039.18</v>
      </c>
      <c r="F3748" s="8">
        <f>E3748/100*$I$2*Main!$AB$2</f>
        <v>467.63099999999997</v>
      </c>
      <c r="G3748" s="12">
        <f>F3748*Main!$AB$4</f>
        <v>467.63099999999997</v>
      </c>
      <c r="H3748" s="202"/>
    </row>
    <row r="3749" spans="1:8">
      <c r="A3749" s="205">
        <v>9099947</v>
      </c>
      <c r="B3749" s="489" t="s">
        <v>1902</v>
      </c>
      <c r="C3749" s="7"/>
      <c r="D3749" s="7">
        <v>24</v>
      </c>
      <c r="E3749" s="8">
        <v>1039.18</v>
      </c>
      <c r="F3749" s="8">
        <f>E3749/100*$I$2*Main!$AB$2</f>
        <v>467.63099999999997</v>
      </c>
      <c r="G3749" s="12">
        <f>F3749*Main!$AB$4</f>
        <v>467.63099999999997</v>
      </c>
      <c r="H3749" s="202"/>
    </row>
    <row r="3750" spans="1:8">
      <c r="A3750" s="205">
        <v>9099950</v>
      </c>
      <c r="B3750" s="489" t="s">
        <v>1903</v>
      </c>
      <c r="C3750" s="7"/>
      <c r="D3750" s="7">
        <v>24</v>
      </c>
      <c r="E3750" s="8">
        <v>1096.1299999999999</v>
      </c>
      <c r="F3750" s="8">
        <f>E3750/100*$I$2*Main!$AB$2</f>
        <v>493.25849999999997</v>
      </c>
      <c r="G3750" s="12">
        <f>F3750*Main!$AB$4</f>
        <v>493.25849999999997</v>
      </c>
      <c r="H3750" s="202"/>
    </row>
    <row r="3751" spans="1:8">
      <c r="A3751" s="205">
        <v>9099952</v>
      </c>
      <c r="B3751" s="489" t="s">
        <v>1904</v>
      </c>
      <c r="C3751" s="7"/>
      <c r="D3751" s="7">
        <v>24</v>
      </c>
      <c r="E3751" s="8">
        <v>1096.1299999999999</v>
      </c>
      <c r="F3751" s="8">
        <f>E3751/100*$I$2*Main!$AB$2</f>
        <v>493.25849999999997</v>
      </c>
      <c r="G3751" s="12">
        <f>F3751*Main!$AB$4</f>
        <v>493.25849999999997</v>
      </c>
      <c r="H3751" s="202"/>
    </row>
    <row r="3752" spans="1:8">
      <c r="A3752" s="205">
        <v>9099953</v>
      </c>
      <c r="B3752" s="489" t="s">
        <v>1905</v>
      </c>
      <c r="C3752" s="7"/>
      <c r="D3752" s="7">
        <v>24</v>
      </c>
      <c r="E3752" s="8">
        <v>1153.08</v>
      </c>
      <c r="F3752" s="8">
        <f>E3752/100*$I$2*Main!$AB$2</f>
        <v>518.88599999999997</v>
      </c>
      <c r="G3752" s="12">
        <f>F3752*Main!$AB$4</f>
        <v>518.88599999999997</v>
      </c>
      <c r="H3752" s="202"/>
    </row>
    <row r="3753" spans="1:8">
      <c r="A3753" s="205">
        <v>9099954</v>
      </c>
      <c r="B3753" s="489" t="s">
        <v>1906</v>
      </c>
      <c r="C3753" s="7"/>
      <c r="D3753" s="7">
        <v>24</v>
      </c>
      <c r="E3753" s="8">
        <v>1153.08</v>
      </c>
      <c r="F3753" s="8">
        <f>E3753/100*$I$2*Main!$AB$2</f>
        <v>518.88599999999997</v>
      </c>
      <c r="G3753" s="12">
        <f>F3753*Main!$AB$4</f>
        <v>518.88599999999997</v>
      </c>
      <c r="H3753" s="202"/>
    </row>
    <row r="3754" spans="1:8">
      <c r="A3754" s="205">
        <v>9099955</v>
      </c>
      <c r="B3754" s="489" t="s">
        <v>1907</v>
      </c>
      <c r="C3754" s="7"/>
      <c r="D3754" s="7">
        <v>24</v>
      </c>
      <c r="E3754" s="8">
        <v>1238.5</v>
      </c>
      <c r="F3754" s="8">
        <f>E3754/100*$I$2*Main!$AB$2</f>
        <v>557.32500000000005</v>
      </c>
      <c r="G3754" s="12">
        <f>F3754*Main!$AB$4</f>
        <v>557.32500000000005</v>
      </c>
      <c r="H3754" s="202"/>
    </row>
    <row r="3755" spans="1:8">
      <c r="A3755" s="205">
        <v>9099956</v>
      </c>
      <c r="B3755" s="489" t="s">
        <v>1908</v>
      </c>
      <c r="C3755" s="7"/>
      <c r="D3755" s="7">
        <v>24</v>
      </c>
      <c r="E3755" s="8">
        <v>1238.5</v>
      </c>
      <c r="F3755" s="8">
        <f>E3755/100*$I$2*Main!$AB$2</f>
        <v>557.32500000000005</v>
      </c>
      <c r="G3755" s="12">
        <f>F3755*Main!$AB$4</f>
        <v>557.32500000000005</v>
      </c>
      <c r="H3755" s="202"/>
    </row>
    <row r="3756" spans="1:8">
      <c r="A3756" s="205">
        <v>9111277</v>
      </c>
      <c r="B3756" s="489" t="s">
        <v>5098</v>
      </c>
      <c r="C3756" s="7" t="s">
        <v>2057</v>
      </c>
      <c r="D3756" s="7">
        <v>24</v>
      </c>
      <c r="E3756" s="8">
        <v>1352.36</v>
      </c>
      <c r="F3756" s="8">
        <f>E3756/100*$I$2*Main!$AB$2</f>
        <v>608.5619999999999</v>
      </c>
      <c r="G3756" s="12">
        <f>F3756*Main!$AB$4</f>
        <v>608.5619999999999</v>
      </c>
      <c r="H3756" s="202"/>
    </row>
    <row r="3757" spans="1:8">
      <c r="A3757" s="205">
        <v>9111278</v>
      </c>
      <c r="B3757" s="489" t="s">
        <v>5099</v>
      </c>
      <c r="C3757" s="7" t="s">
        <v>2057</v>
      </c>
      <c r="D3757" s="7">
        <v>24</v>
      </c>
      <c r="E3757" s="8">
        <v>1352.36</v>
      </c>
      <c r="F3757" s="8">
        <f>E3757/100*$I$2*Main!$AB$2</f>
        <v>608.5619999999999</v>
      </c>
      <c r="G3757" s="12">
        <f>F3757*Main!$AB$4</f>
        <v>608.5619999999999</v>
      </c>
      <c r="H3757" s="202"/>
    </row>
    <row r="3758" spans="1:8">
      <c r="A3758" s="205">
        <v>1016170</v>
      </c>
      <c r="B3758" s="489" t="s">
        <v>1857</v>
      </c>
      <c r="C3758" s="7"/>
      <c r="D3758" s="7">
        <v>1000</v>
      </c>
      <c r="E3758" s="8">
        <v>31.060000000000002</v>
      </c>
      <c r="F3758" s="8">
        <f>E3758/100*$I$2*Main!$AB$2</f>
        <v>13.977000000000002</v>
      </c>
      <c r="G3758" s="12">
        <f>F3758*Main!$AB$4</f>
        <v>13.977000000000002</v>
      </c>
      <c r="H3758" s="202"/>
    </row>
    <row r="3759" spans="1:8">
      <c r="A3759" s="205">
        <v>1021493</v>
      </c>
      <c r="B3759" s="489" t="s">
        <v>1858</v>
      </c>
      <c r="C3759" s="7"/>
      <c r="D3759" s="7">
        <v>1000</v>
      </c>
      <c r="E3759" s="8">
        <v>20.07</v>
      </c>
      <c r="F3759" s="8">
        <f>E3759/100*$I$2*Main!$AB$2</f>
        <v>9.0314999999999994</v>
      </c>
      <c r="G3759" s="12">
        <f>F3759*Main!$AB$4</f>
        <v>9.0314999999999994</v>
      </c>
      <c r="H3759" s="202"/>
    </row>
    <row r="3760" spans="1:8">
      <c r="A3760" s="205">
        <v>9155280</v>
      </c>
      <c r="B3760" s="489" t="s">
        <v>1859</v>
      </c>
      <c r="C3760" s="7"/>
      <c r="D3760" s="7">
        <v>200</v>
      </c>
      <c r="E3760" s="8">
        <v>43.47</v>
      </c>
      <c r="F3760" s="8">
        <f>E3760/100*$I$2*Main!$AB$2</f>
        <v>19.561499999999999</v>
      </c>
      <c r="G3760" s="12">
        <f>F3760*Main!$AB$4</f>
        <v>19.561499999999999</v>
      </c>
      <c r="H3760" s="202"/>
    </row>
    <row r="3761" spans="1:8">
      <c r="A3761" s="205">
        <v>9155281</v>
      </c>
      <c r="B3761" s="489" t="s">
        <v>1860</v>
      </c>
      <c r="C3761" s="7"/>
      <c r="D3761" s="7">
        <v>200</v>
      </c>
      <c r="E3761" s="8">
        <v>43.47</v>
      </c>
      <c r="F3761" s="8">
        <f>E3761/100*$I$2*Main!$AB$2</f>
        <v>19.561499999999999</v>
      </c>
      <c r="G3761" s="12">
        <f>F3761*Main!$AB$4</f>
        <v>19.561499999999999</v>
      </c>
      <c r="H3761" s="202"/>
    </row>
    <row r="3762" spans="1:8">
      <c r="A3762" s="205">
        <v>9105635</v>
      </c>
      <c r="B3762" s="489" t="s">
        <v>1912</v>
      </c>
      <c r="C3762" s="7"/>
      <c r="D3762" s="7">
        <v>30</v>
      </c>
      <c r="E3762" s="8">
        <v>466.01</v>
      </c>
      <c r="F3762" s="8">
        <f>E3762/100*$I$2*Main!$AB$2</f>
        <v>209.7045</v>
      </c>
      <c r="G3762" s="12">
        <f>F3762*Main!$AB$4</f>
        <v>209.7045</v>
      </c>
      <c r="H3762" s="202"/>
    </row>
    <row r="3763" spans="1:8">
      <c r="A3763" s="205">
        <v>9105636</v>
      </c>
      <c r="B3763" s="489" t="s">
        <v>1913</v>
      </c>
      <c r="C3763" s="7"/>
      <c r="D3763" s="7">
        <v>30</v>
      </c>
      <c r="E3763" s="8">
        <v>466.01</v>
      </c>
      <c r="F3763" s="8">
        <f>E3763/100*$I$2*Main!$AB$2</f>
        <v>209.7045</v>
      </c>
      <c r="G3763" s="12">
        <f>F3763*Main!$AB$4</f>
        <v>209.7045</v>
      </c>
      <c r="H3763" s="202"/>
    </row>
    <row r="3764" spans="1:8">
      <c r="A3764" s="205">
        <v>9105639</v>
      </c>
      <c r="B3764" s="489" t="s">
        <v>1914</v>
      </c>
      <c r="C3764" s="7"/>
      <c r="D3764" s="7">
        <v>30</v>
      </c>
      <c r="E3764" s="8">
        <v>479.51</v>
      </c>
      <c r="F3764" s="8">
        <f>E3764/100*$I$2*Main!$AB$2</f>
        <v>215.77949999999998</v>
      </c>
      <c r="G3764" s="12">
        <f>F3764*Main!$AB$4</f>
        <v>215.77949999999998</v>
      </c>
      <c r="H3764" s="202"/>
    </row>
    <row r="3765" spans="1:8">
      <c r="A3765" s="205">
        <v>9105640</v>
      </c>
      <c r="B3765" s="489" t="s">
        <v>1915</v>
      </c>
      <c r="C3765" s="7"/>
      <c r="D3765" s="7">
        <v>30</v>
      </c>
      <c r="E3765" s="8">
        <v>479.51</v>
      </c>
      <c r="F3765" s="8">
        <f>E3765/100*$I$2*Main!$AB$2</f>
        <v>215.77949999999998</v>
      </c>
      <c r="G3765" s="12">
        <f>F3765*Main!$AB$4</f>
        <v>215.77949999999998</v>
      </c>
      <c r="H3765" s="202"/>
    </row>
    <row r="3766" spans="1:8">
      <c r="A3766" s="205">
        <v>9105643</v>
      </c>
      <c r="B3766" s="489" t="s">
        <v>1916</v>
      </c>
      <c r="C3766" s="7"/>
      <c r="D3766" s="7">
        <v>30</v>
      </c>
      <c r="E3766" s="8">
        <v>493.02</v>
      </c>
      <c r="F3766" s="8">
        <f>E3766/100*$I$2*Main!$AB$2</f>
        <v>221.85900000000001</v>
      </c>
      <c r="G3766" s="12">
        <f>F3766*Main!$AB$4</f>
        <v>221.85900000000001</v>
      </c>
      <c r="H3766" s="202"/>
    </row>
    <row r="3767" spans="1:8">
      <c r="A3767" s="205">
        <v>9105644</v>
      </c>
      <c r="B3767" s="489" t="s">
        <v>1917</v>
      </c>
      <c r="C3767" s="7"/>
      <c r="D3767" s="7">
        <v>30</v>
      </c>
      <c r="E3767" s="8">
        <v>493.02</v>
      </c>
      <c r="F3767" s="8">
        <f>E3767/100*$I$2*Main!$AB$2</f>
        <v>221.85900000000001</v>
      </c>
      <c r="G3767" s="12">
        <f>F3767*Main!$AB$4</f>
        <v>221.85900000000001</v>
      </c>
      <c r="H3767" s="202"/>
    </row>
    <row r="3768" spans="1:8">
      <c r="A3768" s="205">
        <v>9105647</v>
      </c>
      <c r="B3768" s="489" t="s">
        <v>1918</v>
      </c>
      <c r="C3768" s="7"/>
      <c r="D3768" s="7">
        <v>30</v>
      </c>
      <c r="E3768" s="8">
        <v>520.04</v>
      </c>
      <c r="F3768" s="8">
        <f>E3768/100*$I$2*Main!$AB$2</f>
        <v>234.01799999999997</v>
      </c>
      <c r="G3768" s="12">
        <f>F3768*Main!$AB$4</f>
        <v>234.01799999999997</v>
      </c>
      <c r="H3768" s="202"/>
    </row>
    <row r="3769" spans="1:8">
      <c r="A3769" s="205">
        <v>9105648</v>
      </c>
      <c r="B3769" s="489" t="s">
        <v>1919</v>
      </c>
      <c r="C3769" s="7"/>
      <c r="D3769" s="7">
        <v>30</v>
      </c>
      <c r="E3769" s="8">
        <v>520.04</v>
      </c>
      <c r="F3769" s="8">
        <f>E3769/100*$I$2*Main!$AB$2</f>
        <v>234.01799999999997</v>
      </c>
      <c r="G3769" s="12">
        <f>F3769*Main!$AB$4</f>
        <v>234.01799999999997</v>
      </c>
      <c r="H3769" s="202"/>
    </row>
    <row r="3770" spans="1:8">
      <c r="A3770" s="205">
        <v>9105651</v>
      </c>
      <c r="B3770" s="489" t="s">
        <v>1920</v>
      </c>
      <c r="C3770" s="7"/>
      <c r="D3770" s="7">
        <v>30</v>
      </c>
      <c r="E3770" s="8">
        <v>547.04999999999995</v>
      </c>
      <c r="F3770" s="8">
        <f>E3770/100*$I$2*Main!$AB$2</f>
        <v>246.17249999999999</v>
      </c>
      <c r="G3770" s="12">
        <f>F3770*Main!$AB$4</f>
        <v>246.17249999999999</v>
      </c>
      <c r="H3770" s="202"/>
    </row>
    <row r="3771" spans="1:8">
      <c r="A3771" s="205">
        <v>9105652</v>
      </c>
      <c r="B3771" s="489" t="s">
        <v>1921</v>
      </c>
      <c r="C3771" s="7"/>
      <c r="D3771" s="7">
        <v>30</v>
      </c>
      <c r="E3771" s="8">
        <v>547.04999999999995</v>
      </c>
      <c r="F3771" s="8">
        <f>E3771/100*$I$2*Main!$AB$2</f>
        <v>246.17249999999999</v>
      </c>
      <c r="G3771" s="12">
        <f>F3771*Main!$AB$4</f>
        <v>246.17249999999999</v>
      </c>
      <c r="H3771" s="202"/>
    </row>
    <row r="3772" spans="1:8">
      <c r="A3772" s="205">
        <v>9105655</v>
      </c>
      <c r="B3772" s="489" t="s">
        <v>1922</v>
      </c>
      <c r="C3772" s="7"/>
      <c r="D3772" s="7">
        <v>30</v>
      </c>
      <c r="E3772" s="8">
        <v>587.58000000000004</v>
      </c>
      <c r="F3772" s="8">
        <f>E3772/100*$I$2*Main!$AB$2</f>
        <v>264.41100000000006</v>
      </c>
      <c r="G3772" s="12">
        <f>F3772*Main!$AB$4</f>
        <v>264.41100000000006</v>
      </c>
      <c r="H3772" s="202"/>
    </row>
    <row r="3773" spans="1:8">
      <c r="A3773" s="205">
        <v>9105656</v>
      </c>
      <c r="B3773" s="489" t="s">
        <v>1923</v>
      </c>
      <c r="C3773" s="7"/>
      <c r="D3773" s="7">
        <v>30</v>
      </c>
      <c r="E3773" s="8">
        <v>587.58000000000004</v>
      </c>
      <c r="F3773" s="8">
        <f>E3773/100*$I$2*Main!$AB$2</f>
        <v>264.41100000000006</v>
      </c>
      <c r="G3773" s="12">
        <f>F3773*Main!$AB$4</f>
        <v>264.41100000000006</v>
      </c>
      <c r="H3773" s="202"/>
    </row>
    <row r="3774" spans="1:8">
      <c r="A3774" s="205">
        <v>9105659</v>
      </c>
      <c r="B3774" s="489" t="s">
        <v>1924</v>
      </c>
      <c r="C3774" s="7"/>
      <c r="D3774" s="7">
        <v>30</v>
      </c>
      <c r="E3774" s="8">
        <v>641.6</v>
      </c>
      <c r="F3774" s="8">
        <f>E3774/100*$I$2*Main!$AB$2</f>
        <v>288.72000000000003</v>
      </c>
      <c r="G3774" s="12">
        <f>F3774*Main!$AB$4</f>
        <v>288.72000000000003</v>
      </c>
      <c r="H3774" s="202"/>
    </row>
    <row r="3775" spans="1:8">
      <c r="A3775" s="205">
        <v>9105660</v>
      </c>
      <c r="B3775" s="489" t="s">
        <v>1925</v>
      </c>
      <c r="C3775" s="7"/>
      <c r="D3775" s="7">
        <v>30</v>
      </c>
      <c r="E3775" s="8">
        <v>641.6</v>
      </c>
      <c r="F3775" s="8">
        <f>E3775/100*$I$2*Main!$AB$2</f>
        <v>288.72000000000003</v>
      </c>
      <c r="G3775" s="12">
        <f>F3775*Main!$AB$4</f>
        <v>288.72000000000003</v>
      </c>
      <c r="H3775" s="202"/>
    </row>
    <row r="3776" spans="1:8">
      <c r="A3776" s="205">
        <v>9105661</v>
      </c>
      <c r="B3776" s="489" t="s">
        <v>1926</v>
      </c>
      <c r="C3776" s="7"/>
      <c r="D3776" s="7">
        <v>30</v>
      </c>
      <c r="E3776" s="8">
        <v>737.84</v>
      </c>
      <c r="F3776" s="8">
        <f>E3776/100*$I$2*Main!$AB$2</f>
        <v>332.02800000000002</v>
      </c>
      <c r="G3776" s="12">
        <f>F3776*Main!$AB$4</f>
        <v>332.02800000000002</v>
      </c>
      <c r="H3776" s="202"/>
    </row>
    <row r="3777" spans="1:8">
      <c r="A3777" s="205">
        <v>9105662</v>
      </c>
      <c r="B3777" s="489" t="s">
        <v>1927</v>
      </c>
      <c r="C3777" s="7"/>
      <c r="D3777" s="7">
        <v>30</v>
      </c>
      <c r="E3777" s="8">
        <v>737.84</v>
      </c>
      <c r="F3777" s="8">
        <f>E3777/100*$I$2*Main!$AB$2</f>
        <v>332.02800000000002</v>
      </c>
      <c r="G3777" s="12">
        <f>F3777*Main!$AB$4</f>
        <v>332.02800000000002</v>
      </c>
      <c r="H3777" s="202"/>
    </row>
    <row r="3778" spans="1:8">
      <c r="A3778" s="205">
        <v>9105665</v>
      </c>
      <c r="B3778" s="489" t="s">
        <v>1928</v>
      </c>
      <c r="C3778" s="7"/>
      <c r="D3778" s="7">
        <v>30</v>
      </c>
      <c r="E3778" s="8">
        <v>759.22</v>
      </c>
      <c r="F3778" s="8">
        <f>E3778/100*$I$2*Main!$AB$2</f>
        <v>341.649</v>
      </c>
      <c r="G3778" s="12">
        <f>F3778*Main!$AB$4</f>
        <v>341.649</v>
      </c>
      <c r="H3778" s="202"/>
    </row>
    <row r="3779" spans="1:8">
      <c r="A3779" s="205">
        <v>9105666</v>
      </c>
      <c r="B3779" s="489" t="s">
        <v>1929</v>
      </c>
      <c r="C3779" s="7"/>
      <c r="D3779" s="7">
        <v>30</v>
      </c>
      <c r="E3779" s="8">
        <v>759.22</v>
      </c>
      <c r="F3779" s="8">
        <f>E3779/100*$I$2*Main!$AB$2</f>
        <v>341.649</v>
      </c>
      <c r="G3779" s="12">
        <f>F3779*Main!$AB$4</f>
        <v>341.649</v>
      </c>
      <c r="H3779" s="202"/>
    </row>
    <row r="3780" spans="1:8">
      <c r="A3780" s="205">
        <v>9105669</v>
      </c>
      <c r="B3780" s="489" t="s">
        <v>1930</v>
      </c>
      <c r="C3780" s="7"/>
      <c r="D3780" s="7">
        <v>30</v>
      </c>
      <c r="E3780" s="8">
        <v>780.6</v>
      </c>
      <c r="F3780" s="8">
        <f>E3780/100*$I$2*Main!$AB$2</f>
        <v>351.27</v>
      </c>
      <c r="G3780" s="12">
        <f>F3780*Main!$AB$4</f>
        <v>351.27</v>
      </c>
      <c r="H3780" s="202"/>
    </row>
    <row r="3781" spans="1:8">
      <c r="A3781" s="205">
        <v>9105670</v>
      </c>
      <c r="B3781" s="489" t="s">
        <v>1931</v>
      </c>
      <c r="C3781" s="7"/>
      <c r="D3781" s="7">
        <v>30</v>
      </c>
      <c r="E3781" s="8">
        <v>780.6</v>
      </c>
      <c r="F3781" s="8">
        <f>E3781/100*$I$2*Main!$AB$2</f>
        <v>351.27</v>
      </c>
      <c r="G3781" s="12">
        <f>F3781*Main!$AB$4</f>
        <v>351.27</v>
      </c>
      <c r="H3781" s="202"/>
    </row>
    <row r="3782" spans="1:8">
      <c r="A3782" s="205">
        <v>9105673</v>
      </c>
      <c r="B3782" s="489" t="s">
        <v>1932</v>
      </c>
      <c r="C3782" s="7"/>
      <c r="D3782" s="7">
        <v>30</v>
      </c>
      <c r="E3782" s="8">
        <v>823.38</v>
      </c>
      <c r="F3782" s="8">
        <f>E3782/100*$I$2*Main!$AB$2</f>
        <v>370.52100000000002</v>
      </c>
      <c r="G3782" s="12">
        <f>F3782*Main!$AB$4</f>
        <v>370.52100000000002</v>
      </c>
      <c r="H3782" s="202"/>
    </row>
    <row r="3783" spans="1:8">
      <c r="A3783" s="205">
        <v>9105674</v>
      </c>
      <c r="B3783" s="489" t="s">
        <v>1933</v>
      </c>
      <c r="C3783" s="7"/>
      <c r="D3783" s="7">
        <v>30</v>
      </c>
      <c r="E3783" s="8">
        <v>823.38</v>
      </c>
      <c r="F3783" s="8">
        <f>E3783/100*$I$2*Main!$AB$2</f>
        <v>370.52100000000002</v>
      </c>
      <c r="G3783" s="12">
        <f>F3783*Main!$AB$4</f>
        <v>370.52100000000002</v>
      </c>
      <c r="H3783" s="202"/>
    </row>
    <row r="3784" spans="1:8">
      <c r="A3784" s="205">
        <v>9105677</v>
      </c>
      <c r="B3784" s="489" t="s">
        <v>1934</v>
      </c>
      <c r="C3784" s="7"/>
      <c r="D3784" s="7">
        <v>30</v>
      </c>
      <c r="E3784" s="8">
        <v>866.15</v>
      </c>
      <c r="F3784" s="8">
        <f>E3784/100*$I$2*Main!$AB$2</f>
        <v>389.76749999999998</v>
      </c>
      <c r="G3784" s="12">
        <f>F3784*Main!$AB$4</f>
        <v>389.76749999999998</v>
      </c>
      <c r="H3784" s="202"/>
    </row>
    <row r="3785" spans="1:8">
      <c r="A3785" s="205">
        <v>9105678</v>
      </c>
      <c r="B3785" s="489" t="s">
        <v>1935</v>
      </c>
      <c r="C3785" s="7"/>
      <c r="D3785" s="7">
        <v>30</v>
      </c>
      <c r="E3785" s="8">
        <v>866.15</v>
      </c>
      <c r="F3785" s="8">
        <f>E3785/100*$I$2*Main!$AB$2</f>
        <v>389.76749999999998</v>
      </c>
      <c r="G3785" s="12">
        <f>F3785*Main!$AB$4</f>
        <v>389.76749999999998</v>
      </c>
      <c r="H3785" s="202"/>
    </row>
    <row r="3786" spans="1:8">
      <c r="A3786" s="205">
        <v>9105682</v>
      </c>
      <c r="B3786" s="489" t="s">
        <v>1936</v>
      </c>
      <c r="C3786" s="7"/>
      <c r="D3786" s="7">
        <v>30</v>
      </c>
      <c r="E3786" s="8">
        <v>930.3</v>
      </c>
      <c r="F3786" s="8">
        <f>E3786/100*$I$2*Main!$AB$2</f>
        <v>418.63499999999993</v>
      </c>
      <c r="G3786" s="12">
        <f>F3786*Main!$AB$4</f>
        <v>418.63499999999993</v>
      </c>
      <c r="H3786" s="202"/>
    </row>
    <row r="3787" spans="1:8">
      <c r="A3787" s="205">
        <v>9105683</v>
      </c>
      <c r="B3787" s="489" t="s">
        <v>1937</v>
      </c>
      <c r="C3787" s="7"/>
      <c r="D3787" s="7">
        <v>30</v>
      </c>
      <c r="E3787" s="8">
        <v>930.3</v>
      </c>
      <c r="F3787" s="8">
        <f>E3787/100*$I$2*Main!$AB$2</f>
        <v>418.63499999999993</v>
      </c>
      <c r="G3787" s="12">
        <f>F3787*Main!$AB$4</f>
        <v>418.63499999999993</v>
      </c>
      <c r="H3787" s="202"/>
    </row>
    <row r="3788" spans="1:8">
      <c r="A3788" s="205">
        <v>9105686</v>
      </c>
      <c r="B3788" s="489" t="s">
        <v>1938</v>
      </c>
      <c r="C3788" s="7"/>
      <c r="D3788" s="7">
        <v>30</v>
      </c>
      <c r="E3788" s="8">
        <v>1015.85</v>
      </c>
      <c r="F3788" s="8">
        <f>E3788/100*$I$2*Main!$AB$2</f>
        <v>457.13249999999999</v>
      </c>
      <c r="G3788" s="12">
        <f>F3788*Main!$AB$4</f>
        <v>457.13249999999999</v>
      </c>
      <c r="H3788" s="202"/>
    </row>
    <row r="3789" spans="1:8">
      <c r="A3789" s="205">
        <v>9105687</v>
      </c>
      <c r="B3789" s="489" t="s">
        <v>1939</v>
      </c>
      <c r="C3789" s="7"/>
      <c r="D3789" s="7">
        <v>30</v>
      </c>
      <c r="E3789" s="8">
        <v>1015.85</v>
      </c>
      <c r="F3789" s="8">
        <f>E3789/100*$I$2*Main!$AB$2</f>
        <v>457.13249999999999</v>
      </c>
      <c r="G3789" s="12">
        <f>F3789*Main!$AB$4</f>
        <v>457.13249999999999</v>
      </c>
      <c r="H3789" s="202"/>
    </row>
    <row r="3790" spans="1:8">
      <c r="A3790" s="205">
        <v>9270469</v>
      </c>
      <c r="B3790" s="489" t="s">
        <v>1942</v>
      </c>
      <c r="C3790" s="7"/>
      <c r="D3790" s="7">
        <v>30</v>
      </c>
      <c r="E3790" s="8">
        <v>993.68</v>
      </c>
      <c r="F3790" s="8">
        <f>E3790/100*$I$2*Main!$AB$2</f>
        <v>447.15600000000001</v>
      </c>
      <c r="G3790" s="12">
        <f>F3790*Main!$AB$4</f>
        <v>447.15600000000001</v>
      </c>
      <c r="H3790" s="202"/>
    </row>
    <row r="3791" spans="1:8">
      <c r="A3791" s="205">
        <v>9270470</v>
      </c>
      <c r="B3791" s="489" t="s">
        <v>1943</v>
      </c>
      <c r="C3791" s="7"/>
      <c r="D3791" s="7">
        <v>30</v>
      </c>
      <c r="E3791" s="8">
        <v>993.68</v>
      </c>
      <c r="F3791" s="8">
        <f>E3791/100*$I$2*Main!$AB$2</f>
        <v>447.15600000000001</v>
      </c>
      <c r="G3791" s="12">
        <f>F3791*Main!$AB$4</f>
        <v>447.15600000000001</v>
      </c>
      <c r="H3791" s="202"/>
    </row>
    <row r="3792" spans="1:8">
      <c r="A3792" s="205">
        <v>9270512</v>
      </c>
      <c r="B3792" s="489" t="s">
        <v>1944</v>
      </c>
      <c r="C3792" s="7"/>
      <c r="D3792" s="7">
        <v>30</v>
      </c>
      <c r="E3792" s="8">
        <v>1022.48</v>
      </c>
      <c r="F3792" s="8">
        <f>E3792/100*$I$2*Main!$AB$2</f>
        <v>460.11599999999999</v>
      </c>
      <c r="G3792" s="12">
        <f>F3792*Main!$AB$4</f>
        <v>460.11599999999999</v>
      </c>
      <c r="H3792" s="202"/>
    </row>
    <row r="3793" spans="1:8">
      <c r="A3793" s="205">
        <v>9270513</v>
      </c>
      <c r="B3793" s="489" t="s">
        <v>1945</v>
      </c>
      <c r="C3793" s="7"/>
      <c r="D3793" s="7">
        <v>30</v>
      </c>
      <c r="E3793" s="8">
        <v>1022.48</v>
      </c>
      <c r="F3793" s="8">
        <f>E3793/100*$I$2*Main!$AB$2</f>
        <v>460.11599999999999</v>
      </c>
      <c r="G3793" s="12">
        <f>F3793*Main!$AB$4</f>
        <v>460.11599999999999</v>
      </c>
      <c r="H3793" s="202"/>
    </row>
    <row r="3794" spans="1:8">
      <c r="A3794" s="205">
        <v>9264122</v>
      </c>
      <c r="B3794" s="489" t="s">
        <v>1940</v>
      </c>
      <c r="C3794" s="7"/>
      <c r="D3794" s="7">
        <v>30</v>
      </c>
      <c r="E3794" s="8">
        <v>1051.28</v>
      </c>
      <c r="F3794" s="8">
        <f>E3794/100*$I$2*Main!$AB$2</f>
        <v>473.07600000000002</v>
      </c>
      <c r="G3794" s="12">
        <f>F3794*Main!$AB$4</f>
        <v>473.07600000000002</v>
      </c>
      <c r="H3794" s="202"/>
    </row>
    <row r="3795" spans="1:8">
      <c r="A3795" s="205">
        <v>9264123</v>
      </c>
      <c r="B3795" s="489" t="s">
        <v>1941</v>
      </c>
      <c r="C3795" s="7"/>
      <c r="D3795" s="7">
        <v>30</v>
      </c>
      <c r="E3795" s="8">
        <v>1051.28</v>
      </c>
      <c r="F3795" s="8">
        <f>E3795/100*$I$2*Main!$AB$2</f>
        <v>473.07600000000002</v>
      </c>
      <c r="G3795" s="12">
        <f>F3795*Main!$AB$4</f>
        <v>473.07600000000002</v>
      </c>
      <c r="H3795" s="202"/>
    </row>
    <row r="3796" spans="1:8">
      <c r="A3796" s="205">
        <v>9270520</v>
      </c>
      <c r="B3796" s="489" t="s">
        <v>1946</v>
      </c>
      <c r="C3796" s="7"/>
      <c r="D3796" s="7">
        <v>30</v>
      </c>
      <c r="E3796" s="8">
        <v>1108.8799999999999</v>
      </c>
      <c r="F3796" s="8">
        <f>E3796/100*$I$2*Main!$AB$2</f>
        <v>498.99599999999998</v>
      </c>
      <c r="G3796" s="12">
        <f>F3796*Main!$AB$4</f>
        <v>498.99599999999998</v>
      </c>
      <c r="H3796" s="202"/>
    </row>
    <row r="3797" spans="1:8">
      <c r="A3797" s="205">
        <v>9270531</v>
      </c>
      <c r="B3797" s="489" t="s">
        <v>1947</v>
      </c>
      <c r="C3797" s="7"/>
      <c r="D3797" s="7">
        <v>30</v>
      </c>
      <c r="E3797" s="8">
        <v>1108.8799999999999</v>
      </c>
      <c r="F3797" s="8">
        <f>E3797/100*$I$2*Main!$AB$2</f>
        <v>498.99599999999998</v>
      </c>
      <c r="G3797" s="12">
        <f>F3797*Main!$AB$4</f>
        <v>498.99599999999998</v>
      </c>
      <c r="H3797" s="202"/>
    </row>
    <row r="3798" spans="1:8">
      <c r="A3798" s="205">
        <v>9270532</v>
      </c>
      <c r="B3798" s="489" t="s">
        <v>1948</v>
      </c>
      <c r="C3798" s="7"/>
      <c r="D3798" s="7">
        <v>30</v>
      </c>
      <c r="E3798" s="8">
        <v>1166.48</v>
      </c>
      <c r="F3798" s="8">
        <f>E3798/100*$I$2*Main!$AB$2</f>
        <v>524.91599999999994</v>
      </c>
      <c r="G3798" s="12">
        <f>F3798*Main!$AB$4</f>
        <v>524.91599999999994</v>
      </c>
      <c r="H3798" s="202"/>
    </row>
    <row r="3799" spans="1:8">
      <c r="A3799" s="205">
        <v>9270533</v>
      </c>
      <c r="B3799" s="489" t="s">
        <v>1949</v>
      </c>
      <c r="C3799" s="7"/>
      <c r="D3799" s="7">
        <v>30</v>
      </c>
      <c r="E3799" s="8">
        <v>1166.48</v>
      </c>
      <c r="F3799" s="8">
        <f>E3799/100*$I$2*Main!$AB$2</f>
        <v>524.91599999999994</v>
      </c>
      <c r="G3799" s="12">
        <f>F3799*Main!$AB$4</f>
        <v>524.91599999999994</v>
      </c>
      <c r="H3799" s="202"/>
    </row>
    <row r="3800" spans="1:8">
      <c r="A3800" s="205">
        <v>9270534</v>
      </c>
      <c r="B3800" s="489" t="s">
        <v>1950</v>
      </c>
      <c r="C3800" s="7"/>
      <c r="D3800" s="7">
        <v>30</v>
      </c>
      <c r="E3800" s="8">
        <v>1252.9000000000001</v>
      </c>
      <c r="F3800" s="8">
        <f>E3800/100*$I$2*Main!$AB$2</f>
        <v>563.80500000000006</v>
      </c>
      <c r="G3800" s="12">
        <f>F3800*Main!$AB$4</f>
        <v>563.80500000000006</v>
      </c>
      <c r="H3800" s="202"/>
    </row>
    <row r="3801" spans="1:8">
      <c r="A3801" s="205">
        <v>9270535</v>
      </c>
      <c r="B3801" s="489" t="s">
        <v>1951</v>
      </c>
      <c r="C3801" s="7"/>
      <c r="D3801" s="7">
        <v>30</v>
      </c>
      <c r="E3801" s="8">
        <v>1252.9000000000001</v>
      </c>
      <c r="F3801" s="8">
        <f>E3801/100*$I$2*Main!$AB$2</f>
        <v>563.80500000000006</v>
      </c>
      <c r="G3801" s="12">
        <f>F3801*Main!$AB$4</f>
        <v>563.80500000000006</v>
      </c>
      <c r="H3801" s="202"/>
    </row>
    <row r="3802" spans="1:8">
      <c r="A3802" s="205">
        <v>9270537</v>
      </c>
      <c r="B3802" s="489" t="s">
        <v>1952</v>
      </c>
      <c r="C3802" s="7"/>
      <c r="D3802" s="7">
        <v>30</v>
      </c>
      <c r="E3802" s="8">
        <v>1368.1</v>
      </c>
      <c r="F3802" s="8">
        <f>E3802/100*$I$2*Main!$AB$2</f>
        <v>615.64499999999998</v>
      </c>
      <c r="G3802" s="12">
        <f>F3802*Main!$AB$4</f>
        <v>615.64499999999998</v>
      </c>
      <c r="H3802" s="202"/>
    </row>
    <row r="3803" spans="1:8">
      <c r="A3803" s="205">
        <v>9270538</v>
      </c>
      <c r="B3803" s="489" t="s">
        <v>1953</v>
      </c>
      <c r="C3803" s="7"/>
      <c r="D3803" s="7">
        <v>30</v>
      </c>
      <c r="E3803" s="8">
        <v>1368.1</v>
      </c>
      <c r="F3803" s="8">
        <f>E3803/100*$I$2*Main!$AB$2</f>
        <v>615.64499999999998</v>
      </c>
      <c r="G3803" s="12">
        <f>F3803*Main!$AB$4</f>
        <v>615.64499999999998</v>
      </c>
      <c r="H3803" s="202"/>
    </row>
    <row r="3804" spans="1:8">
      <c r="A3804" s="205">
        <v>9111305</v>
      </c>
      <c r="B3804" s="489" t="s">
        <v>1954</v>
      </c>
      <c r="C3804" s="7"/>
      <c r="D3804" s="7">
        <v>24</v>
      </c>
      <c r="E3804" s="8">
        <v>993.68</v>
      </c>
      <c r="F3804" s="8">
        <f>E3804/100*$I$2*Main!$AB$2</f>
        <v>447.15600000000001</v>
      </c>
      <c r="G3804" s="12">
        <f>F3804*Main!$AB$4</f>
        <v>447.15600000000001</v>
      </c>
      <c r="H3804" s="202"/>
    </row>
    <row r="3805" spans="1:8">
      <c r="A3805" s="205">
        <v>9111306</v>
      </c>
      <c r="B3805" s="489" t="s">
        <v>1955</v>
      </c>
      <c r="C3805" s="7"/>
      <c r="D3805" s="7">
        <v>24</v>
      </c>
      <c r="E3805" s="8">
        <v>993.68</v>
      </c>
      <c r="F3805" s="8">
        <f>E3805/100*$I$2*Main!$AB$2</f>
        <v>447.15600000000001</v>
      </c>
      <c r="G3805" s="12">
        <f>F3805*Main!$AB$4</f>
        <v>447.15600000000001</v>
      </c>
      <c r="H3805" s="202"/>
    </row>
    <row r="3806" spans="1:8">
      <c r="A3806" s="205">
        <v>9099957</v>
      </c>
      <c r="B3806" s="489" t="s">
        <v>1956</v>
      </c>
      <c r="C3806" s="7"/>
      <c r="D3806" s="7">
        <v>24</v>
      </c>
      <c r="E3806" s="8">
        <v>1022.48</v>
      </c>
      <c r="F3806" s="8">
        <f>E3806/100*$I$2*Main!$AB$2</f>
        <v>460.11599999999999</v>
      </c>
      <c r="G3806" s="12">
        <f>F3806*Main!$AB$4</f>
        <v>460.11599999999999</v>
      </c>
      <c r="H3806" s="202"/>
    </row>
    <row r="3807" spans="1:8">
      <c r="A3807" s="205">
        <v>9099958</v>
      </c>
      <c r="B3807" s="489" t="s">
        <v>1957</v>
      </c>
      <c r="C3807" s="7"/>
      <c r="D3807" s="7">
        <v>24</v>
      </c>
      <c r="E3807" s="8">
        <v>1022.48</v>
      </c>
      <c r="F3807" s="8">
        <f>E3807/100*$I$2*Main!$AB$2</f>
        <v>460.11599999999999</v>
      </c>
      <c r="G3807" s="12">
        <f>F3807*Main!$AB$4</f>
        <v>460.11599999999999</v>
      </c>
      <c r="H3807" s="202"/>
    </row>
    <row r="3808" spans="1:8">
      <c r="A3808" s="205">
        <v>9099961</v>
      </c>
      <c r="B3808" s="489" t="s">
        <v>1958</v>
      </c>
      <c r="C3808" s="7"/>
      <c r="D3808" s="7">
        <v>24</v>
      </c>
      <c r="E3808" s="8">
        <v>1051.28</v>
      </c>
      <c r="F3808" s="8">
        <f>E3808/100*$I$2*Main!$AB$2</f>
        <v>473.07600000000002</v>
      </c>
      <c r="G3808" s="12">
        <f>F3808*Main!$AB$4</f>
        <v>473.07600000000002</v>
      </c>
      <c r="H3808" s="202"/>
    </row>
    <row r="3809" spans="1:8">
      <c r="A3809" s="205">
        <v>9099962</v>
      </c>
      <c r="B3809" s="489" t="s">
        <v>1959</v>
      </c>
      <c r="C3809" s="7"/>
      <c r="D3809" s="7">
        <v>24</v>
      </c>
      <c r="E3809" s="8">
        <v>1051.28</v>
      </c>
      <c r="F3809" s="8">
        <f>E3809/100*$I$2*Main!$AB$2</f>
        <v>473.07600000000002</v>
      </c>
      <c r="G3809" s="12">
        <f>F3809*Main!$AB$4</f>
        <v>473.07600000000002</v>
      </c>
      <c r="H3809" s="202"/>
    </row>
    <row r="3810" spans="1:8">
      <c r="A3810" s="205">
        <v>9099965</v>
      </c>
      <c r="B3810" s="489" t="s">
        <v>1960</v>
      </c>
      <c r="C3810" s="7"/>
      <c r="D3810" s="7">
        <v>24</v>
      </c>
      <c r="E3810" s="8">
        <v>1108.8799999999999</v>
      </c>
      <c r="F3810" s="8">
        <f>E3810/100*$I$2*Main!$AB$2</f>
        <v>498.99599999999998</v>
      </c>
      <c r="G3810" s="12">
        <f>F3810*Main!$AB$4</f>
        <v>498.99599999999998</v>
      </c>
      <c r="H3810" s="202"/>
    </row>
    <row r="3811" spans="1:8">
      <c r="A3811" s="205">
        <v>9099966</v>
      </c>
      <c r="B3811" s="489" t="s">
        <v>1961</v>
      </c>
      <c r="C3811" s="7"/>
      <c r="D3811" s="7">
        <v>24</v>
      </c>
      <c r="E3811" s="8">
        <v>1108.8799999999999</v>
      </c>
      <c r="F3811" s="8">
        <f>E3811/100*$I$2*Main!$AB$2</f>
        <v>498.99599999999998</v>
      </c>
      <c r="G3811" s="12">
        <f>F3811*Main!$AB$4</f>
        <v>498.99599999999998</v>
      </c>
      <c r="H3811" s="202"/>
    </row>
    <row r="3812" spans="1:8">
      <c r="A3812" s="205">
        <v>9099967</v>
      </c>
      <c r="B3812" s="489" t="s">
        <v>1962</v>
      </c>
      <c r="C3812" s="7"/>
      <c r="D3812" s="7">
        <v>24</v>
      </c>
      <c r="E3812" s="8">
        <v>1166.48</v>
      </c>
      <c r="F3812" s="8">
        <f>E3812/100*$I$2*Main!$AB$2</f>
        <v>524.91599999999994</v>
      </c>
      <c r="G3812" s="12">
        <f>F3812*Main!$AB$4</f>
        <v>524.91599999999994</v>
      </c>
      <c r="H3812" s="202"/>
    </row>
    <row r="3813" spans="1:8">
      <c r="A3813" s="205">
        <v>9099968</v>
      </c>
      <c r="B3813" s="489" t="s">
        <v>1963</v>
      </c>
      <c r="C3813" s="7"/>
      <c r="D3813" s="7">
        <v>24</v>
      </c>
      <c r="E3813" s="8">
        <v>1166.48</v>
      </c>
      <c r="F3813" s="8">
        <f>E3813/100*$I$2*Main!$AB$2</f>
        <v>524.91599999999994</v>
      </c>
      <c r="G3813" s="12">
        <f>F3813*Main!$AB$4</f>
        <v>524.91599999999994</v>
      </c>
      <c r="H3813" s="202"/>
    </row>
    <row r="3814" spans="1:8">
      <c r="A3814" s="205">
        <v>9099969</v>
      </c>
      <c r="B3814" s="489" t="s">
        <v>1964</v>
      </c>
      <c r="C3814" s="7"/>
      <c r="D3814" s="7">
        <v>24</v>
      </c>
      <c r="E3814" s="8">
        <v>1252.9000000000001</v>
      </c>
      <c r="F3814" s="8">
        <f>E3814/100*$I$2*Main!$AB$2</f>
        <v>563.80500000000006</v>
      </c>
      <c r="G3814" s="12">
        <f>F3814*Main!$AB$4</f>
        <v>563.80500000000006</v>
      </c>
      <c r="H3814" s="202"/>
    </row>
    <row r="3815" spans="1:8">
      <c r="A3815" s="205">
        <v>9099970</v>
      </c>
      <c r="B3815" s="489" t="s">
        <v>1965</v>
      </c>
      <c r="C3815" s="7"/>
      <c r="D3815" s="7">
        <v>24</v>
      </c>
      <c r="E3815" s="8">
        <v>1252.9000000000001</v>
      </c>
      <c r="F3815" s="8">
        <f>E3815/100*$I$2*Main!$AB$2</f>
        <v>563.80500000000006</v>
      </c>
      <c r="G3815" s="12">
        <f>F3815*Main!$AB$4</f>
        <v>563.80500000000006</v>
      </c>
      <c r="H3815" s="202"/>
    </row>
    <row r="3816" spans="1:8">
      <c r="A3816" s="205">
        <v>9111311</v>
      </c>
      <c r="B3816" s="489" t="s">
        <v>5100</v>
      </c>
      <c r="C3816" s="7" t="s">
        <v>2057</v>
      </c>
      <c r="D3816" s="7">
        <v>24</v>
      </c>
      <c r="E3816" s="8">
        <v>1368.1</v>
      </c>
      <c r="F3816" s="8">
        <f>E3816/100*$I$2*Main!$AB$2</f>
        <v>615.64499999999998</v>
      </c>
      <c r="G3816" s="12">
        <f>F3816*Main!$AB$4</f>
        <v>615.64499999999998</v>
      </c>
      <c r="H3816" s="202"/>
    </row>
    <row r="3817" spans="1:8">
      <c r="A3817" s="205">
        <v>9111312</v>
      </c>
      <c r="B3817" s="489" t="s">
        <v>5101</v>
      </c>
      <c r="C3817" s="7" t="s">
        <v>2057</v>
      </c>
      <c r="D3817" s="7">
        <v>24</v>
      </c>
      <c r="E3817" s="8">
        <v>1368.1</v>
      </c>
      <c r="F3817" s="8">
        <f>E3817/100*$I$2*Main!$AB$2</f>
        <v>615.64499999999998</v>
      </c>
      <c r="G3817" s="12">
        <f>F3817*Main!$AB$4</f>
        <v>615.64499999999998</v>
      </c>
      <c r="H3817" s="202"/>
    </row>
    <row r="3818" spans="1:8">
      <c r="A3818" s="205">
        <v>9144830</v>
      </c>
      <c r="B3818" s="489" t="s">
        <v>1909</v>
      </c>
      <c r="C3818" s="7"/>
      <c r="D3818" s="7">
        <v>100</v>
      </c>
      <c r="E3818" s="8">
        <v>99.34</v>
      </c>
      <c r="F3818" s="8">
        <f>E3818/100*$I$2*Main!$AB$2</f>
        <v>44.703000000000003</v>
      </c>
      <c r="G3818" s="12">
        <f>F3818*Main!$AB$4</f>
        <v>44.703000000000003</v>
      </c>
      <c r="H3818" s="202"/>
    </row>
    <row r="3819" spans="1:8">
      <c r="A3819" s="205">
        <v>9144841</v>
      </c>
      <c r="B3819" s="489" t="s">
        <v>1910</v>
      </c>
      <c r="C3819" s="7"/>
      <c r="D3819" s="7">
        <v>100</v>
      </c>
      <c r="E3819" s="8">
        <v>99.34</v>
      </c>
      <c r="F3819" s="8">
        <f>E3819/100*$I$2*Main!$AB$2</f>
        <v>44.703000000000003</v>
      </c>
      <c r="G3819" s="12">
        <f>F3819*Main!$AB$4</f>
        <v>44.703000000000003</v>
      </c>
      <c r="H3819" s="202"/>
    </row>
    <row r="3820" spans="1:8">
      <c r="A3820" s="205">
        <v>75808</v>
      </c>
      <c r="B3820" s="489" t="s">
        <v>1911</v>
      </c>
      <c r="C3820" s="7"/>
      <c r="D3820" s="7">
        <v>5</v>
      </c>
      <c r="E3820" s="8">
        <v>204.63</v>
      </c>
      <c r="F3820" s="8">
        <f>E3820/100*$I$2*Main!$AB$2</f>
        <v>92.083500000000001</v>
      </c>
      <c r="G3820" s="12">
        <f>F3820*Main!$AB$4</f>
        <v>92.083500000000001</v>
      </c>
      <c r="H3820" s="202"/>
    </row>
    <row r="3821" spans="1:8">
      <c r="A3821" s="205">
        <v>9049306</v>
      </c>
      <c r="B3821" s="489" t="s">
        <v>1966</v>
      </c>
      <c r="C3821" s="7"/>
      <c r="D3821" s="7">
        <v>20</v>
      </c>
      <c r="E3821" s="8">
        <v>1427.67</v>
      </c>
      <c r="F3821" s="8">
        <f>E3821/100*$I$2*Main!$AB$2</f>
        <v>642.45150000000001</v>
      </c>
      <c r="G3821" s="12">
        <f>F3821*Main!$AB$4</f>
        <v>642.45150000000001</v>
      </c>
      <c r="H3821" s="202"/>
    </row>
    <row r="3822" spans="1:8">
      <c r="A3822" s="205">
        <v>9049307</v>
      </c>
      <c r="B3822" s="489" t="s">
        <v>1967</v>
      </c>
      <c r="C3822" s="7"/>
      <c r="D3822" s="7">
        <v>20</v>
      </c>
      <c r="E3822" s="8">
        <v>1427.67</v>
      </c>
      <c r="F3822" s="8">
        <f>E3822/100*$I$2*Main!$AB$2</f>
        <v>642.45150000000001</v>
      </c>
      <c r="G3822" s="12">
        <f>F3822*Main!$AB$4</f>
        <v>642.45150000000001</v>
      </c>
      <c r="H3822" s="202"/>
    </row>
    <row r="3823" spans="1:8">
      <c r="A3823" s="205">
        <v>9047647</v>
      </c>
      <c r="B3823" s="489" t="s">
        <v>1968</v>
      </c>
      <c r="C3823" s="7"/>
      <c r="D3823" s="7">
        <v>20</v>
      </c>
      <c r="E3823" s="8">
        <v>1469.04</v>
      </c>
      <c r="F3823" s="8">
        <f>E3823/100*$I$2*Main!$AB$2</f>
        <v>661.06799999999998</v>
      </c>
      <c r="G3823" s="12">
        <f>F3823*Main!$AB$4</f>
        <v>661.06799999999998</v>
      </c>
      <c r="H3823" s="202"/>
    </row>
    <row r="3824" spans="1:8">
      <c r="A3824" s="205">
        <v>9047648</v>
      </c>
      <c r="B3824" s="489" t="s">
        <v>1969</v>
      </c>
      <c r="C3824" s="7"/>
      <c r="D3824" s="7">
        <v>20</v>
      </c>
      <c r="E3824" s="8">
        <v>1469.04</v>
      </c>
      <c r="F3824" s="8">
        <f>E3824/100*$I$2*Main!$AB$2</f>
        <v>661.06799999999998</v>
      </c>
      <c r="G3824" s="12">
        <f>F3824*Main!$AB$4</f>
        <v>661.06799999999998</v>
      </c>
      <c r="H3824" s="202"/>
    </row>
    <row r="3825" spans="1:8">
      <c r="A3825" s="205">
        <v>9047662</v>
      </c>
      <c r="B3825" s="489" t="s">
        <v>1970</v>
      </c>
      <c r="C3825" s="7"/>
      <c r="D3825" s="7">
        <v>20</v>
      </c>
      <c r="E3825" s="8">
        <v>1510.42</v>
      </c>
      <c r="F3825" s="8">
        <f>E3825/100*$I$2*Main!$AB$2</f>
        <v>679.68900000000008</v>
      </c>
      <c r="G3825" s="12">
        <f>F3825*Main!$AB$4</f>
        <v>679.68900000000008</v>
      </c>
      <c r="H3825" s="202"/>
    </row>
    <row r="3826" spans="1:8">
      <c r="A3826" s="205">
        <v>9047666</v>
      </c>
      <c r="B3826" s="489" t="s">
        <v>1971</v>
      </c>
      <c r="C3826" s="7"/>
      <c r="D3826" s="7">
        <v>20</v>
      </c>
      <c r="E3826" s="8">
        <v>1510.42</v>
      </c>
      <c r="F3826" s="8">
        <f>E3826/100*$I$2*Main!$AB$2</f>
        <v>679.68900000000008</v>
      </c>
      <c r="G3826" s="12">
        <f>F3826*Main!$AB$4</f>
        <v>679.68900000000008</v>
      </c>
      <c r="H3826" s="202"/>
    </row>
    <row r="3827" spans="1:8">
      <c r="A3827" s="205">
        <v>9047735</v>
      </c>
      <c r="B3827" s="489" t="s">
        <v>1972</v>
      </c>
      <c r="C3827" s="7"/>
      <c r="D3827" s="7">
        <v>20</v>
      </c>
      <c r="E3827" s="8">
        <v>1593.2</v>
      </c>
      <c r="F3827" s="8">
        <f>E3827/100*$I$2*Main!$AB$2</f>
        <v>716.94</v>
      </c>
      <c r="G3827" s="12">
        <f>F3827*Main!$AB$4</f>
        <v>716.94</v>
      </c>
      <c r="H3827" s="202"/>
    </row>
    <row r="3828" spans="1:8">
      <c r="A3828" s="205">
        <v>9047736</v>
      </c>
      <c r="B3828" s="489" t="s">
        <v>1973</v>
      </c>
      <c r="C3828" s="7"/>
      <c r="D3828" s="7">
        <v>20</v>
      </c>
      <c r="E3828" s="8">
        <v>1593.2</v>
      </c>
      <c r="F3828" s="8">
        <f>E3828/100*$I$2*Main!$AB$2</f>
        <v>716.94</v>
      </c>
      <c r="G3828" s="12">
        <f>F3828*Main!$AB$4</f>
        <v>716.94</v>
      </c>
      <c r="H3828" s="202"/>
    </row>
    <row r="3829" spans="1:8">
      <c r="A3829" s="205">
        <v>9047751</v>
      </c>
      <c r="B3829" s="489" t="s">
        <v>1974</v>
      </c>
      <c r="C3829" s="7"/>
      <c r="D3829" s="7">
        <v>20</v>
      </c>
      <c r="E3829" s="8">
        <v>1675.95</v>
      </c>
      <c r="F3829" s="8">
        <f>E3829/100*$I$2*Main!$AB$2</f>
        <v>754.17750000000001</v>
      </c>
      <c r="G3829" s="12">
        <f>F3829*Main!$AB$4</f>
        <v>754.17750000000001</v>
      </c>
      <c r="H3829" s="202"/>
    </row>
    <row r="3830" spans="1:8">
      <c r="A3830" s="205">
        <v>9047752</v>
      </c>
      <c r="B3830" s="489" t="s">
        <v>1975</v>
      </c>
      <c r="C3830" s="7"/>
      <c r="D3830" s="7">
        <v>20</v>
      </c>
      <c r="E3830" s="8">
        <v>1675.95</v>
      </c>
      <c r="F3830" s="8">
        <f>E3830/100*$I$2*Main!$AB$2</f>
        <v>754.17750000000001</v>
      </c>
      <c r="G3830" s="12">
        <f>F3830*Main!$AB$4</f>
        <v>754.17750000000001</v>
      </c>
      <c r="H3830" s="202"/>
    </row>
    <row r="3831" spans="1:8">
      <c r="A3831" s="205">
        <v>9047770</v>
      </c>
      <c r="B3831" s="489" t="s">
        <v>1976</v>
      </c>
      <c r="C3831" s="7"/>
      <c r="D3831" s="7">
        <v>20</v>
      </c>
      <c r="E3831" s="8">
        <v>1800.1</v>
      </c>
      <c r="F3831" s="8">
        <f>E3831/100*$I$2*Main!$AB$2</f>
        <v>810.04499999999985</v>
      </c>
      <c r="G3831" s="12">
        <f>F3831*Main!$AB$4</f>
        <v>810.04499999999985</v>
      </c>
      <c r="H3831" s="202"/>
    </row>
    <row r="3832" spans="1:8">
      <c r="A3832" s="205">
        <v>9047771</v>
      </c>
      <c r="B3832" s="489" t="s">
        <v>1977</v>
      </c>
      <c r="C3832" s="7"/>
      <c r="D3832" s="7">
        <v>20</v>
      </c>
      <c r="E3832" s="8">
        <v>1800.1</v>
      </c>
      <c r="F3832" s="8">
        <f>E3832/100*$I$2*Main!$AB$2</f>
        <v>810.04499999999985</v>
      </c>
      <c r="G3832" s="12">
        <f>F3832*Main!$AB$4</f>
        <v>810.04499999999985</v>
      </c>
      <c r="H3832" s="202"/>
    </row>
    <row r="3833" spans="1:8">
      <c r="A3833" s="205">
        <v>9047774</v>
      </c>
      <c r="B3833" s="489" t="s">
        <v>1978</v>
      </c>
      <c r="C3833" s="7"/>
      <c r="D3833" s="7">
        <v>20</v>
      </c>
      <c r="E3833" s="8">
        <v>1965.6</v>
      </c>
      <c r="F3833" s="8">
        <f>E3833/100*$I$2*Main!$AB$2</f>
        <v>884.52</v>
      </c>
      <c r="G3833" s="12">
        <f>F3833*Main!$AB$4</f>
        <v>884.52</v>
      </c>
      <c r="H3833" s="202"/>
    </row>
    <row r="3834" spans="1:8">
      <c r="A3834" s="205">
        <v>9047775</v>
      </c>
      <c r="B3834" s="489" t="s">
        <v>1979</v>
      </c>
      <c r="C3834" s="7"/>
      <c r="D3834" s="7">
        <v>20</v>
      </c>
      <c r="E3834" s="8">
        <v>1965.6</v>
      </c>
      <c r="F3834" s="8">
        <f>E3834/100*$I$2*Main!$AB$2</f>
        <v>884.52</v>
      </c>
      <c r="G3834" s="12">
        <f>F3834*Main!$AB$4</f>
        <v>884.52</v>
      </c>
      <c r="H3834" s="202"/>
    </row>
    <row r="3835" spans="1:8">
      <c r="A3835" s="205">
        <v>1909074</v>
      </c>
      <c r="B3835" s="489" t="s">
        <v>5102</v>
      </c>
      <c r="C3835" s="7" t="s">
        <v>2057</v>
      </c>
      <c r="D3835" s="7">
        <v>1</v>
      </c>
      <c r="E3835" s="8">
        <v>4870.5600000000004</v>
      </c>
      <c r="F3835" s="8">
        <f>E3835/100*$I$2*Main!$AB$2</f>
        <v>2191.7520000000004</v>
      </c>
      <c r="G3835" s="12">
        <f>F3835*Main!$AB$4</f>
        <v>2191.7520000000004</v>
      </c>
      <c r="H3835" s="202"/>
    </row>
    <row r="3836" spans="1:8">
      <c r="A3836" s="205">
        <v>9111359</v>
      </c>
      <c r="B3836" s="489" t="s">
        <v>1980</v>
      </c>
      <c r="C3836" s="7"/>
      <c r="D3836" s="7">
        <v>20</v>
      </c>
      <c r="E3836" s="8">
        <v>1561.52</v>
      </c>
      <c r="F3836" s="8">
        <f>E3836/100*$I$2*Main!$AB$2</f>
        <v>702.68399999999997</v>
      </c>
      <c r="G3836" s="12">
        <f>F3836*Main!$AB$4</f>
        <v>702.68399999999997</v>
      </c>
      <c r="H3836" s="202"/>
    </row>
    <row r="3837" spans="1:8">
      <c r="A3837" s="205">
        <v>9111360</v>
      </c>
      <c r="B3837" s="489" t="s">
        <v>1981</v>
      </c>
      <c r="C3837" s="7"/>
      <c r="D3837" s="7">
        <v>20</v>
      </c>
      <c r="E3837" s="8">
        <v>1561.52</v>
      </c>
      <c r="F3837" s="8">
        <f>E3837/100*$I$2*Main!$AB$2</f>
        <v>702.68399999999997</v>
      </c>
      <c r="G3837" s="12">
        <f>F3837*Main!$AB$4</f>
        <v>702.68399999999997</v>
      </c>
      <c r="H3837" s="202"/>
    </row>
    <row r="3838" spans="1:8">
      <c r="A3838" s="205">
        <v>9105123</v>
      </c>
      <c r="B3838" s="489" t="s">
        <v>1982</v>
      </c>
      <c r="C3838" s="7"/>
      <c r="D3838" s="7">
        <v>20</v>
      </c>
      <c r="E3838" s="8">
        <v>1606.78</v>
      </c>
      <c r="F3838" s="8">
        <f>E3838/100*$I$2*Main!$AB$2</f>
        <v>723.05099999999993</v>
      </c>
      <c r="G3838" s="12">
        <f>F3838*Main!$AB$4</f>
        <v>723.05099999999993</v>
      </c>
      <c r="H3838" s="202"/>
    </row>
    <row r="3839" spans="1:8">
      <c r="A3839" s="205">
        <v>9105124</v>
      </c>
      <c r="B3839" s="489" t="s">
        <v>1983</v>
      </c>
      <c r="C3839" s="7"/>
      <c r="D3839" s="7">
        <v>20</v>
      </c>
      <c r="E3839" s="8">
        <v>1606.78</v>
      </c>
      <c r="F3839" s="8">
        <f>E3839/100*$I$2*Main!$AB$2</f>
        <v>723.05099999999993</v>
      </c>
      <c r="G3839" s="12">
        <f>F3839*Main!$AB$4</f>
        <v>723.05099999999993</v>
      </c>
      <c r="H3839" s="202"/>
    </row>
    <row r="3840" spans="1:8">
      <c r="A3840" s="205">
        <v>9105929</v>
      </c>
      <c r="B3840" s="489" t="s">
        <v>1984</v>
      </c>
      <c r="C3840" s="7"/>
      <c r="D3840" s="7">
        <v>20</v>
      </c>
      <c r="E3840" s="8">
        <v>1652.04</v>
      </c>
      <c r="F3840" s="8">
        <f>E3840/100*$I$2*Main!$AB$2</f>
        <v>743.41799999999989</v>
      </c>
      <c r="G3840" s="12">
        <f>F3840*Main!$AB$4</f>
        <v>743.41799999999989</v>
      </c>
      <c r="H3840" s="202"/>
    </row>
    <row r="3841" spans="1:8">
      <c r="A3841" s="205">
        <v>9105931</v>
      </c>
      <c r="B3841" s="489" t="s">
        <v>1985</v>
      </c>
      <c r="C3841" s="7"/>
      <c r="D3841" s="7">
        <v>20</v>
      </c>
      <c r="E3841" s="8">
        <v>1652.04</v>
      </c>
      <c r="F3841" s="8">
        <f>E3841/100*$I$2*Main!$AB$2</f>
        <v>743.41799999999989</v>
      </c>
      <c r="G3841" s="12">
        <f>F3841*Main!$AB$4</f>
        <v>743.41799999999989</v>
      </c>
      <c r="H3841" s="202"/>
    </row>
    <row r="3842" spans="1:8">
      <c r="A3842" s="205">
        <v>9105121</v>
      </c>
      <c r="B3842" s="489" t="s">
        <v>1986</v>
      </c>
      <c r="C3842" s="7"/>
      <c r="D3842" s="7">
        <v>20</v>
      </c>
      <c r="E3842" s="8">
        <v>1742.57</v>
      </c>
      <c r="F3842" s="8">
        <f>E3842/100*$I$2*Main!$AB$2</f>
        <v>784.15649999999994</v>
      </c>
      <c r="G3842" s="12">
        <f>F3842*Main!$AB$4</f>
        <v>784.15649999999994</v>
      </c>
      <c r="H3842" s="202"/>
    </row>
    <row r="3843" spans="1:8">
      <c r="A3843" s="205">
        <v>9105122</v>
      </c>
      <c r="B3843" s="489" t="s">
        <v>1987</v>
      </c>
      <c r="C3843" s="7"/>
      <c r="D3843" s="7">
        <v>20</v>
      </c>
      <c r="E3843" s="8">
        <v>1742.57</v>
      </c>
      <c r="F3843" s="8">
        <f>E3843/100*$I$2*Main!$AB$2</f>
        <v>784.15649999999994</v>
      </c>
      <c r="G3843" s="12">
        <f>F3843*Main!$AB$4</f>
        <v>784.15649999999994</v>
      </c>
      <c r="H3843" s="202"/>
    </row>
    <row r="3844" spans="1:8">
      <c r="A3844" s="205">
        <v>9105907</v>
      </c>
      <c r="B3844" s="489" t="s">
        <v>1988</v>
      </c>
      <c r="C3844" s="7"/>
      <c r="D3844" s="7">
        <v>20</v>
      </c>
      <c r="E3844" s="8">
        <v>1833.08</v>
      </c>
      <c r="F3844" s="8">
        <f>E3844/100*$I$2*Main!$AB$2</f>
        <v>824.88599999999997</v>
      </c>
      <c r="G3844" s="12">
        <f>F3844*Main!$AB$4</f>
        <v>824.88599999999997</v>
      </c>
      <c r="H3844" s="202"/>
    </row>
    <row r="3845" spans="1:8">
      <c r="A3845" s="205">
        <v>9105908</v>
      </c>
      <c r="B3845" s="489" t="s">
        <v>1989</v>
      </c>
      <c r="C3845" s="7"/>
      <c r="D3845" s="7">
        <v>20</v>
      </c>
      <c r="E3845" s="8">
        <v>1833.08</v>
      </c>
      <c r="F3845" s="8">
        <f>E3845/100*$I$2*Main!$AB$2</f>
        <v>824.88599999999997</v>
      </c>
      <c r="G3845" s="12">
        <f>F3845*Main!$AB$4</f>
        <v>824.88599999999997</v>
      </c>
      <c r="H3845" s="202"/>
    </row>
    <row r="3846" spans="1:8">
      <c r="A3846" s="205">
        <v>9105118</v>
      </c>
      <c r="B3846" s="489" t="s">
        <v>1990</v>
      </c>
      <c r="C3846" s="7"/>
      <c r="D3846" s="7">
        <v>20</v>
      </c>
      <c r="E3846" s="8">
        <v>1968.84</v>
      </c>
      <c r="F3846" s="8">
        <f>E3846/100*$I$2*Main!$AB$2</f>
        <v>885.97799999999995</v>
      </c>
      <c r="G3846" s="12">
        <f>F3846*Main!$AB$4</f>
        <v>885.97799999999995</v>
      </c>
      <c r="H3846" s="202"/>
    </row>
    <row r="3847" spans="1:8">
      <c r="A3847" s="205">
        <v>9105119</v>
      </c>
      <c r="B3847" s="489" t="s">
        <v>1991</v>
      </c>
      <c r="C3847" s="7"/>
      <c r="D3847" s="7">
        <v>20</v>
      </c>
      <c r="E3847" s="8">
        <v>1968.84</v>
      </c>
      <c r="F3847" s="8">
        <f>E3847/100*$I$2*Main!$AB$2</f>
        <v>885.97799999999995</v>
      </c>
      <c r="G3847" s="12">
        <f>F3847*Main!$AB$4</f>
        <v>885.97799999999995</v>
      </c>
      <c r="H3847" s="202"/>
    </row>
    <row r="3848" spans="1:8">
      <c r="A3848" s="205">
        <v>9111355</v>
      </c>
      <c r="B3848" s="489" t="s">
        <v>1992</v>
      </c>
      <c r="C3848" s="7"/>
      <c r="D3848" s="7">
        <v>20</v>
      </c>
      <c r="E3848" s="8">
        <v>2149.9</v>
      </c>
      <c r="F3848" s="8">
        <f>E3848/100*$I$2*Main!$AB$2</f>
        <v>967.45500000000015</v>
      </c>
      <c r="G3848" s="12">
        <f>F3848*Main!$AB$4</f>
        <v>967.45500000000015</v>
      </c>
      <c r="H3848" s="202"/>
    </row>
    <row r="3849" spans="1:8">
      <c r="A3849" s="205">
        <v>9111356</v>
      </c>
      <c r="B3849" s="489" t="s">
        <v>1993</v>
      </c>
      <c r="C3849" s="7"/>
      <c r="D3849" s="7">
        <v>20</v>
      </c>
      <c r="E3849" s="8">
        <v>2149.9</v>
      </c>
      <c r="F3849" s="8">
        <f>E3849/100*$I$2*Main!$AB$2</f>
        <v>967.45500000000015</v>
      </c>
      <c r="G3849" s="12">
        <f>F3849*Main!$AB$4</f>
        <v>967.45500000000015</v>
      </c>
      <c r="H3849" s="202"/>
    </row>
    <row r="3850" spans="1:8">
      <c r="A3850" s="205">
        <v>9181294</v>
      </c>
      <c r="B3850" s="489" t="s">
        <v>1994</v>
      </c>
      <c r="C3850" s="7"/>
      <c r="D3850" s="7">
        <v>1</v>
      </c>
      <c r="E3850" s="8">
        <v>5508.58</v>
      </c>
      <c r="F3850" s="8">
        <f>E3850/100*$I$2*Main!$AB$2</f>
        <v>2478.8609999999999</v>
      </c>
      <c r="G3850" s="12">
        <f>F3850*Main!$AB$4</f>
        <v>2478.8609999999999</v>
      </c>
      <c r="H3850" s="202"/>
    </row>
    <row r="3851" spans="1:8">
      <c r="A3851" s="205">
        <v>9181300</v>
      </c>
      <c r="B3851" s="489" t="s">
        <v>1995</v>
      </c>
      <c r="C3851" s="7"/>
      <c r="D3851" s="7">
        <v>1</v>
      </c>
      <c r="E3851" s="8">
        <v>6444.9400000000005</v>
      </c>
      <c r="F3851" s="8">
        <f>E3851/100*$I$2*Main!$AB$2</f>
        <v>2900.2230000000004</v>
      </c>
      <c r="G3851" s="12">
        <f>F3851*Main!$AB$4</f>
        <v>2900.2230000000004</v>
      </c>
      <c r="H3851" s="202"/>
    </row>
    <row r="3852" spans="1:8">
      <c r="A3852" s="205">
        <v>9181303</v>
      </c>
      <c r="B3852" s="489" t="s">
        <v>1996</v>
      </c>
      <c r="C3852" s="7"/>
      <c r="D3852" s="7">
        <v>1</v>
      </c>
      <c r="E3852" s="8">
        <v>5550.7</v>
      </c>
      <c r="F3852" s="8">
        <f>E3852/100*$I$2*Main!$AB$2</f>
        <v>2497.8150000000001</v>
      </c>
      <c r="G3852" s="12">
        <f>F3852*Main!$AB$4</f>
        <v>2497.8150000000001</v>
      </c>
      <c r="H3852" s="202"/>
    </row>
    <row r="3853" spans="1:8">
      <c r="A3853" s="205">
        <v>9181305</v>
      </c>
      <c r="B3853" s="489" t="s">
        <v>1997</v>
      </c>
      <c r="C3853" s="7"/>
      <c r="D3853" s="7">
        <v>1</v>
      </c>
      <c r="E3853" s="8">
        <v>5664.12</v>
      </c>
      <c r="F3853" s="8">
        <f>E3853/100*$I$2*Main!$AB$2</f>
        <v>2548.8539999999998</v>
      </c>
      <c r="G3853" s="12">
        <f>F3853*Main!$AB$4</f>
        <v>2548.8539999999998</v>
      </c>
      <c r="H3853" s="202"/>
    </row>
    <row r="3854" spans="1:8">
      <c r="A3854" s="205">
        <v>9181309</v>
      </c>
      <c r="B3854" s="489" t="s">
        <v>1998</v>
      </c>
      <c r="C3854" s="7"/>
      <c r="D3854" s="7">
        <v>1</v>
      </c>
      <c r="E3854" s="8">
        <v>6004.32</v>
      </c>
      <c r="F3854" s="8">
        <f>E3854/100*$I$2*Main!$AB$2</f>
        <v>2701.944</v>
      </c>
      <c r="G3854" s="12">
        <f>F3854*Main!$AB$4</f>
        <v>2701.944</v>
      </c>
      <c r="H3854" s="202"/>
    </row>
    <row r="3855" spans="1:8">
      <c r="A3855" s="205">
        <v>9181315</v>
      </c>
      <c r="B3855" s="489" t="s">
        <v>1999</v>
      </c>
      <c r="C3855" s="7"/>
      <c r="D3855" s="7">
        <v>1</v>
      </c>
      <c r="E3855" s="8">
        <v>7025.02</v>
      </c>
      <c r="F3855" s="8">
        <f>E3855/100*$I$2*Main!$AB$2</f>
        <v>3161.2590000000005</v>
      </c>
      <c r="G3855" s="12">
        <f>F3855*Main!$AB$4</f>
        <v>3161.2590000000005</v>
      </c>
      <c r="H3855" s="202"/>
    </row>
    <row r="3856" spans="1:8">
      <c r="A3856" s="205">
        <v>9245377</v>
      </c>
      <c r="B3856" s="489" t="s">
        <v>2000</v>
      </c>
      <c r="C3856" s="7"/>
      <c r="D3856" s="7">
        <v>1</v>
      </c>
      <c r="E3856" s="8">
        <v>4636.9000000000005</v>
      </c>
      <c r="F3856" s="8">
        <f>E3856/100*$I$2*Main!$AB$2</f>
        <v>2086.6050000000005</v>
      </c>
      <c r="G3856" s="12">
        <f>F3856*Main!$AB$4</f>
        <v>2086.6050000000005</v>
      </c>
      <c r="H3856" s="202"/>
    </row>
    <row r="3857" spans="1:8">
      <c r="A3857" s="205">
        <v>9245379</v>
      </c>
      <c r="B3857" s="489" t="s">
        <v>2001</v>
      </c>
      <c r="C3857" s="7"/>
      <c r="D3857" s="7">
        <v>1</v>
      </c>
      <c r="E3857" s="8">
        <v>4659.63</v>
      </c>
      <c r="F3857" s="8">
        <f>E3857/100*$I$2*Main!$AB$2</f>
        <v>2096.8335000000002</v>
      </c>
      <c r="G3857" s="12">
        <f>F3857*Main!$AB$4</f>
        <v>2096.8335000000002</v>
      </c>
      <c r="H3857" s="202"/>
    </row>
    <row r="3858" spans="1:8">
      <c r="A3858" s="205">
        <v>9245381</v>
      </c>
      <c r="B3858" s="489" t="s">
        <v>2002</v>
      </c>
      <c r="C3858" s="7"/>
      <c r="D3858" s="7">
        <v>1</v>
      </c>
      <c r="E3858" s="8">
        <v>4682.3600000000006</v>
      </c>
      <c r="F3858" s="8">
        <f>E3858/100*$I$2*Main!$AB$2</f>
        <v>2107.0620000000004</v>
      </c>
      <c r="G3858" s="12">
        <f>F3858*Main!$AB$4</f>
        <v>2107.0620000000004</v>
      </c>
      <c r="H3858" s="202"/>
    </row>
    <row r="3859" spans="1:8">
      <c r="A3859" s="205">
        <v>9245382</v>
      </c>
      <c r="B3859" s="489" t="s">
        <v>2003</v>
      </c>
      <c r="C3859" s="7"/>
      <c r="D3859" s="7">
        <v>1</v>
      </c>
      <c r="E3859" s="8">
        <v>4636.9000000000005</v>
      </c>
      <c r="F3859" s="8">
        <f>E3859/100*$I$2*Main!$AB$2</f>
        <v>2086.6050000000005</v>
      </c>
      <c r="G3859" s="12">
        <f>F3859*Main!$AB$4</f>
        <v>2086.6050000000005</v>
      </c>
      <c r="H3859" s="202"/>
    </row>
    <row r="3860" spans="1:8">
      <c r="A3860" s="205">
        <v>9245384</v>
      </c>
      <c r="B3860" s="489" t="s">
        <v>2004</v>
      </c>
      <c r="C3860" s="7"/>
      <c r="D3860" s="7">
        <v>1</v>
      </c>
      <c r="E3860" s="8">
        <v>4659.63</v>
      </c>
      <c r="F3860" s="8">
        <f>E3860/100*$I$2*Main!$AB$2</f>
        <v>2096.8335000000002</v>
      </c>
      <c r="G3860" s="12">
        <f>F3860*Main!$AB$4</f>
        <v>2096.8335000000002</v>
      </c>
      <c r="H3860" s="202"/>
    </row>
    <row r="3861" spans="1:8">
      <c r="A3861" s="205">
        <v>9245386</v>
      </c>
      <c r="B3861" s="489" t="s">
        <v>2005</v>
      </c>
      <c r="C3861" s="7"/>
      <c r="D3861" s="7">
        <v>1</v>
      </c>
      <c r="E3861" s="8">
        <v>4682.3600000000006</v>
      </c>
      <c r="F3861" s="8">
        <f>E3861/100*$I$2*Main!$AB$2</f>
        <v>2107.0620000000004</v>
      </c>
      <c r="G3861" s="12">
        <f>F3861*Main!$AB$4</f>
        <v>2107.0620000000004</v>
      </c>
      <c r="H3861" s="202"/>
    </row>
    <row r="3862" spans="1:8">
      <c r="A3862" s="205">
        <v>9245388</v>
      </c>
      <c r="B3862" s="489" t="s">
        <v>2006</v>
      </c>
      <c r="C3862" s="7"/>
      <c r="D3862" s="7">
        <v>1</v>
      </c>
      <c r="E3862" s="8">
        <v>4705.1100000000006</v>
      </c>
      <c r="F3862" s="8">
        <f>E3862/100*$I$2*Main!$AB$2</f>
        <v>2117.2995000000001</v>
      </c>
      <c r="G3862" s="12">
        <f>F3862*Main!$AB$4</f>
        <v>2117.2995000000001</v>
      </c>
      <c r="H3862" s="202"/>
    </row>
    <row r="3863" spans="1:8">
      <c r="A3863" s="205">
        <v>9245390</v>
      </c>
      <c r="B3863" s="489" t="s">
        <v>2007</v>
      </c>
      <c r="C3863" s="7"/>
      <c r="D3863" s="7">
        <v>1</v>
      </c>
      <c r="E3863" s="8">
        <v>4955.21</v>
      </c>
      <c r="F3863" s="8">
        <f>E3863/100*$I$2*Main!$AB$2</f>
        <v>2229.8445000000002</v>
      </c>
      <c r="G3863" s="12">
        <f>F3863*Main!$AB$4</f>
        <v>2229.8445000000002</v>
      </c>
      <c r="H3863" s="202"/>
    </row>
    <row r="3864" spans="1:8">
      <c r="A3864" s="205">
        <v>9245392</v>
      </c>
      <c r="B3864" s="489" t="s">
        <v>2008</v>
      </c>
      <c r="C3864" s="7"/>
      <c r="D3864" s="7">
        <v>1</v>
      </c>
      <c r="E3864" s="8">
        <v>5205.3200000000006</v>
      </c>
      <c r="F3864" s="8">
        <f>E3864/100*$I$2*Main!$AB$2</f>
        <v>2342.3940000000002</v>
      </c>
      <c r="G3864" s="12">
        <f>F3864*Main!$AB$4</f>
        <v>2342.3940000000002</v>
      </c>
      <c r="H3864" s="202"/>
    </row>
    <row r="3865" spans="1:8">
      <c r="A3865" s="205">
        <v>9245394</v>
      </c>
      <c r="B3865" s="489" t="s">
        <v>2009</v>
      </c>
      <c r="C3865" s="7"/>
      <c r="D3865" s="7">
        <v>1</v>
      </c>
      <c r="E3865" s="8">
        <v>5455.42</v>
      </c>
      <c r="F3865" s="8">
        <f>E3865/100*$I$2*Main!$AB$2</f>
        <v>2454.9389999999999</v>
      </c>
      <c r="G3865" s="12">
        <f>F3865*Main!$AB$4</f>
        <v>2454.9389999999999</v>
      </c>
      <c r="H3865" s="202"/>
    </row>
    <row r="3866" spans="1:8">
      <c r="A3866" s="205">
        <v>9245396</v>
      </c>
      <c r="B3866" s="489" t="s">
        <v>5103</v>
      </c>
      <c r="C3866" s="7" t="s">
        <v>2057</v>
      </c>
      <c r="D3866" s="7">
        <v>1</v>
      </c>
      <c r="E3866" s="8">
        <v>5478.1500000000005</v>
      </c>
      <c r="F3866" s="8">
        <f>E3866/100*$I$2*Main!$AB$2</f>
        <v>2465.1675000000005</v>
      </c>
      <c r="G3866" s="12">
        <f>F3866*Main!$AB$4</f>
        <v>2465.1675000000005</v>
      </c>
      <c r="H3866" s="202"/>
    </row>
    <row r="3867" spans="1:8">
      <c r="A3867" s="205">
        <v>9247737</v>
      </c>
      <c r="B3867" s="489" t="s">
        <v>1996</v>
      </c>
      <c r="C3867" s="7"/>
      <c r="D3867" s="7">
        <v>1</v>
      </c>
      <c r="E3867" s="8">
        <v>5660.04</v>
      </c>
      <c r="F3867" s="8">
        <f>E3867/100*$I$2*Main!$AB$2</f>
        <v>2547.018</v>
      </c>
      <c r="G3867" s="12">
        <f>F3867*Main!$AB$4</f>
        <v>2547.018</v>
      </c>
      <c r="H3867" s="202"/>
    </row>
    <row r="3868" spans="1:8">
      <c r="A3868" s="205">
        <v>9247738</v>
      </c>
      <c r="B3868" s="489" t="s">
        <v>1997</v>
      </c>
      <c r="C3868" s="7"/>
      <c r="D3868" s="7">
        <v>1</v>
      </c>
      <c r="E3868" s="8">
        <v>5228.04</v>
      </c>
      <c r="F3868" s="8">
        <f>E3868/100*$I$2*Main!$AB$2</f>
        <v>2352.6179999999999</v>
      </c>
      <c r="G3868" s="12">
        <f>F3868*Main!$AB$4</f>
        <v>2352.6179999999999</v>
      </c>
      <c r="H3868" s="202"/>
    </row>
    <row r="3869" spans="1:8">
      <c r="A3869" s="205">
        <v>9247740</v>
      </c>
      <c r="B3869" s="489" t="s">
        <v>2010</v>
      </c>
      <c r="C3869" s="7"/>
      <c r="D3869" s="7">
        <v>1</v>
      </c>
      <c r="E3869" s="8">
        <v>5250.8</v>
      </c>
      <c r="F3869" s="8">
        <f>E3869/100*$I$2*Main!$AB$2</f>
        <v>2362.86</v>
      </c>
      <c r="G3869" s="12">
        <f>F3869*Main!$AB$4</f>
        <v>2362.86</v>
      </c>
      <c r="H3869" s="202"/>
    </row>
    <row r="3870" spans="1:8">
      <c r="A3870" s="205">
        <v>9247742</v>
      </c>
      <c r="B3870" s="489" t="s">
        <v>1998</v>
      </c>
      <c r="C3870" s="7"/>
      <c r="D3870" s="7">
        <v>1</v>
      </c>
      <c r="E3870" s="8">
        <v>5273.52</v>
      </c>
      <c r="F3870" s="8">
        <f>E3870/100*$I$2*Main!$AB$2</f>
        <v>2373.0840000000003</v>
      </c>
      <c r="G3870" s="12">
        <f>F3870*Main!$AB$4</f>
        <v>2373.0840000000003</v>
      </c>
      <c r="H3870" s="202"/>
    </row>
    <row r="3871" spans="1:8">
      <c r="A3871" s="205">
        <v>9247744</v>
      </c>
      <c r="B3871" s="489" t="s">
        <v>2011</v>
      </c>
      <c r="C3871" s="7"/>
      <c r="D3871" s="7">
        <v>1</v>
      </c>
      <c r="E3871" s="8">
        <v>5523.63</v>
      </c>
      <c r="F3871" s="8">
        <f>E3871/100*$I$2*Main!$AB$2</f>
        <v>2485.6334999999999</v>
      </c>
      <c r="G3871" s="12">
        <f>F3871*Main!$AB$4</f>
        <v>2485.6334999999999</v>
      </c>
      <c r="H3871" s="202"/>
    </row>
    <row r="3872" spans="1:8">
      <c r="A3872" s="205">
        <v>9247746</v>
      </c>
      <c r="B3872" s="489" t="s">
        <v>2012</v>
      </c>
      <c r="C3872" s="7"/>
      <c r="D3872" s="7">
        <v>1</v>
      </c>
      <c r="E3872" s="8">
        <v>5773.7300000000005</v>
      </c>
      <c r="F3872" s="8">
        <f>E3872/100*$I$2*Main!$AB$2</f>
        <v>2598.1785</v>
      </c>
      <c r="G3872" s="12">
        <f>F3872*Main!$AB$4</f>
        <v>2598.1785</v>
      </c>
      <c r="H3872" s="202"/>
    </row>
    <row r="3873" spans="1:8">
      <c r="A3873" s="205">
        <v>9247758</v>
      </c>
      <c r="B3873" s="489" t="s">
        <v>1999</v>
      </c>
      <c r="C3873" s="7"/>
      <c r="D3873" s="7">
        <v>1</v>
      </c>
      <c r="E3873" s="8">
        <v>6251.21</v>
      </c>
      <c r="F3873" s="8">
        <f>E3873/100*$I$2*Main!$AB$2</f>
        <v>2813.0445</v>
      </c>
      <c r="G3873" s="12">
        <f>F3873*Main!$AB$4</f>
        <v>2813.0445</v>
      </c>
      <c r="H3873" s="202"/>
    </row>
    <row r="3874" spans="1:8">
      <c r="A3874" s="205">
        <v>9248444</v>
      </c>
      <c r="B3874" s="489" t="s">
        <v>5104</v>
      </c>
      <c r="C3874" s="7" t="s">
        <v>2057</v>
      </c>
      <c r="D3874" s="7">
        <v>1</v>
      </c>
      <c r="E3874" s="8">
        <v>6273.9400000000005</v>
      </c>
      <c r="F3874" s="8">
        <f>E3874/100*$I$2*Main!$AB$2</f>
        <v>2823.2730000000001</v>
      </c>
      <c r="G3874" s="12">
        <f>F3874*Main!$AB$4</f>
        <v>2823.2730000000001</v>
      </c>
      <c r="H3874" s="202"/>
    </row>
    <row r="3875" spans="1:8">
      <c r="A3875" s="205">
        <v>9247529</v>
      </c>
      <c r="B3875" s="489" t="s">
        <v>2013</v>
      </c>
      <c r="C3875" s="7"/>
      <c r="D3875" s="7">
        <v>1</v>
      </c>
      <c r="E3875" s="8">
        <v>969.41</v>
      </c>
      <c r="F3875" s="8">
        <f>E3875/100*$I$2*Main!$AB$2</f>
        <v>436.23449999999997</v>
      </c>
      <c r="G3875" s="12">
        <f>F3875*Main!$AB$4</f>
        <v>436.23449999999997</v>
      </c>
      <c r="H3875" s="202"/>
    </row>
    <row r="3876" spans="1:8">
      <c r="A3876" s="205">
        <v>9246312</v>
      </c>
      <c r="B3876" s="489" t="s">
        <v>2018</v>
      </c>
      <c r="C3876" s="7"/>
      <c r="D3876" s="7">
        <v>1</v>
      </c>
      <c r="E3876" s="8">
        <v>3910.76</v>
      </c>
      <c r="F3876" s="8">
        <f>E3876/100*$I$2*Main!$AB$2</f>
        <v>1759.8420000000003</v>
      </c>
      <c r="G3876" s="12">
        <f>F3876*Main!$AB$4</f>
        <v>1759.8420000000003</v>
      </c>
      <c r="H3876" s="202"/>
    </row>
    <row r="3877" spans="1:8">
      <c r="A3877" s="205">
        <v>9246315</v>
      </c>
      <c r="B3877" s="489" t="s">
        <v>2019</v>
      </c>
      <c r="C3877" s="7"/>
      <c r="D3877" s="7">
        <v>1</v>
      </c>
      <c r="E3877" s="8">
        <v>3910.76</v>
      </c>
      <c r="F3877" s="8">
        <f>E3877/100*$I$2*Main!$AB$2</f>
        <v>1759.8420000000003</v>
      </c>
      <c r="G3877" s="12">
        <f>F3877*Main!$AB$4</f>
        <v>1759.8420000000003</v>
      </c>
      <c r="H3877" s="202"/>
    </row>
    <row r="3878" spans="1:8">
      <c r="A3878" s="205">
        <v>9246316</v>
      </c>
      <c r="B3878" s="489" t="s">
        <v>2020</v>
      </c>
      <c r="C3878" s="7"/>
      <c r="D3878" s="7">
        <v>1</v>
      </c>
      <c r="E3878" s="8">
        <v>3910.76</v>
      </c>
      <c r="F3878" s="8">
        <f>E3878/100*$I$2*Main!$AB$2</f>
        <v>1759.8420000000003</v>
      </c>
      <c r="G3878" s="12">
        <f>F3878*Main!$AB$4</f>
        <v>1759.8420000000003</v>
      </c>
      <c r="H3878" s="202"/>
    </row>
    <row r="3879" spans="1:8">
      <c r="A3879" s="205">
        <v>9135998</v>
      </c>
      <c r="B3879" s="489" t="s">
        <v>5105</v>
      </c>
      <c r="C3879" s="7" t="s">
        <v>2057</v>
      </c>
      <c r="D3879" s="7">
        <v>1</v>
      </c>
      <c r="E3879" s="8">
        <v>3688.0600000000004</v>
      </c>
      <c r="F3879" s="8">
        <f>E3879/100*$I$2*Main!$AB$2</f>
        <v>1659.627</v>
      </c>
      <c r="G3879" s="12">
        <f>F3879*Main!$AB$4</f>
        <v>1659.627</v>
      </c>
      <c r="H3879" s="202"/>
    </row>
    <row r="3880" spans="1:8">
      <c r="A3880" s="205">
        <v>9136000</v>
      </c>
      <c r="B3880" s="489" t="s">
        <v>5106</v>
      </c>
      <c r="C3880" s="7" t="s">
        <v>2057</v>
      </c>
      <c r="D3880" s="7">
        <v>1</v>
      </c>
      <c r="E3880" s="8">
        <v>3741.34</v>
      </c>
      <c r="F3880" s="8">
        <f>E3880/100*$I$2*Main!$AB$2</f>
        <v>1683.6030000000001</v>
      </c>
      <c r="G3880" s="12">
        <f>F3880*Main!$AB$4</f>
        <v>1683.6030000000001</v>
      </c>
      <c r="H3880" s="202"/>
    </row>
    <row r="3881" spans="1:8">
      <c r="A3881" s="205">
        <v>9136002</v>
      </c>
      <c r="B3881" s="489" t="s">
        <v>5107</v>
      </c>
      <c r="C3881" s="7" t="s">
        <v>2057</v>
      </c>
      <c r="D3881" s="7">
        <v>1</v>
      </c>
      <c r="E3881" s="8">
        <v>3794.6200000000003</v>
      </c>
      <c r="F3881" s="8">
        <f>E3881/100*$I$2*Main!$AB$2</f>
        <v>1707.5790000000002</v>
      </c>
      <c r="G3881" s="12">
        <f>F3881*Main!$AB$4</f>
        <v>1707.5790000000002</v>
      </c>
      <c r="H3881" s="202"/>
    </row>
    <row r="3882" spans="1:8">
      <c r="A3882" s="205">
        <v>9136004</v>
      </c>
      <c r="B3882" s="489" t="s">
        <v>5108</v>
      </c>
      <c r="C3882" s="7" t="s">
        <v>2057</v>
      </c>
      <c r="D3882" s="7">
        <v>1</v>
      </c>
      <c r="E3882" s="8">
        <v>3847.9</v>
      </c>
      <c r="F3882" s="8">
        <f>E3882/100*$I$2*Main!$AB$2</f>
        <v>1731.5550000000001</v>
      </c>
      <c r="G3882" s="12">
        <f>F3882*Main!$AB$4</f>
        <v>1731.5550000000001</v>
      </c>
      <c r="H3882" s="202"/>
    </row>
    <row r="3883" spans="1:8">
      <c r="A3883" s="205">
        <v>9136006</v>
      </c>
      <c r="B3883" s="489" t="s">
        <v>5109</v>
      </c>
      <c r="C3883" s="7" t="s">
        <v>2057</v>
      </c>
      <c r="D3883" s="7">
        <v>1</v>
      </c>
      <c r="E3883" s="8">
        <v>3943.8</v>
      </c>
      <c r="F3883" s="8">
        <f>E3883/100*$I$2*Main!$AB$2</f>
        <v>1774.71</v>
      </c>
      <c r="G3883" s="12">
        <f>F3883*Main!$AB$4</f>
        <v>1774.71</v>
      </c>
      <c r="H3883" s="202"/>
    </row>
    <row r="3884" spans="1:8">
      <c r="A3884" s="205">
        <v>9136008</v>
      </c>
      <c r="B3884" s="489" t="s">
        <v>5110</v>
      </c>
      <c r="C3884" s="7" t="s">
        <v>2057</v>
      </c>
      <c r="D3884" s="7">
        <v>1</v>
      </c>
      <c r="E3884" s="8">
        <v>4039.68</v>
      </c>
      <c r="F3884" s="8">
        <f>E3884/100*$I$2*Main!$AB$2</f>
        <v>1817.856</v>
      </c>
      <c r="G3884" s="12">
        <f>F3884*Main!$AB$4</f>
        <v>1817.856</v>
      </c>
      <c r="H3884" s="202"/>
    </row>
    <row r="3885" spans="1:8">
      <c r="A3885" s="205">
        <v>9136009</v>
      </c>
      <c r="B3885" s="489" t="s">
        <v>5111</v>
      </c>
      <c r="C3885" s="7" t="s">
        <v>2057</v>
      </c>
      <c r="D3885" s="7">
        <v>1</v>
      </c>
      <c r="E3885" s="8">
        <v>4007.7400000000002</v>
      </c>
      <c r="F3885" s="8">
        <f>E3885/100*$I$2*Main!$AB$2</f>
        <v>1803.4830000000002</v>
      </c>
      <c r="G3885" s="12">
        <f>F3885*Main!$AB$4</f>
        <v>1803.4830000000002</v>
      </c>
      <c r="H3885" s="202"/>
    </row>
    <row r="3886" spans="1:8">
      <c r="A3886" s="205">
        <v>9136011</v>
      </c>
      <c r="B3886" s="489" t="s">
        <v>5112</v>
      </c>
      <c r="C3886" s="7" t="s">
        <v>2057</v>
      </c>
      <c r="D3886" s="7">
        <v>1</v>
      </c>
      <c r="E3886" s="8">
        <v>4061.0200000000004</v>
      </c>
      <c r="F3886" s="8">
        <f>E3886/100*$I$2*Main!$AB$2</f>
        <v>1827.4590000000003</v>
      </c>
      <c r="G3886" s="12">
        <f>F3886*Main!$AB$4</f>
        <v>1827.4590000000003</v>
      </c>
      <c r="H3886" s="202"/>
    </row>
    <row r="3887" spans="1:8">
      <c r="A3887" s="205">
        <v>9136013</v>
      </c>
      <c r="B3887" s="489" t="s">
        <v>5113</v>
      </c>
      <c r="C3887" s="7" t="s">
        <v>2057</v>
      </c>
      <c r="D3887" s="7">
        <v>1</v>
      </c>
      <c r="E3887" s="8">
        <v>4114.3</v>
      </c>
      <c r="F3887" s="8">
        <f>E3887/100*$I$2*Main!$AB$2</f>
        <v>1851.4349999999999</v>
      </c>
      <c r="G3887" s="12">
        <f>F3887*Main!$AB$4</f>
        <v>1851.4349999999999</v>
      </c>
      <c r="H3887" s="202"/>
    </row>
    <row r="3888" spans="1:8">
      <c r="A3888" s="205">
        <v>9136015</v>
      </c>
      <c r="B3888" s="489" t="s">
        <v>5114</v>
      </c>
      <c r="C3888" s="7" t="s">
        <v>2057</v>
      </c>
      <c r="D3888" s="7">
        <v>1</v>
      </c>
      <c r="E3888" s="8">
        <v>4167.58</v>
      </c>
      <c r="F3888" s="8">
        <f>E3888/100*$I$2*Main!$AB$2</f>
        <v>1875.4110000000001</v>
      </c>
      <c r="G3888" s="12">
        <f>F3888*Main!$AB$4</f>
        <v>1875.4110000000001</v>
      </c>
      <c r="H3888" s="202"/>
    </row>
    <row r="3889" spans="1:8">
      <c r="A3889" s="205">
        <v>9136017</v>
      </c>
      <c r="B3889" s="489" t="s">
        <v>5115</v>
      </c>
      <c r="C3889" s="7" t="s">
        <v>2057</v>
      </c>
      <c r="D3889" s="7">
        <v>1</v>
      </c>
      <c r="E3889" s="8">
        <v>4263.4799999999996</v>
      </c>
      <c r="F3889" s="8">
        <f>E3889/100*$I$2*Main!$AB$2</f>
        <v>1918.566</v>
      </c>
      <c r="G3889" s="12">
        <f>F3889*Main!$AB$4</f>
        <v>1918.566</v>
      </c>
      <c r="H3889" s="202"/>
    </row>
    <row r="3890" spans="1:8">
      <c r="A3890" s="205">
        <v>9136019</v>
      </c>
      <c r="B3890" s="489" t="s">
        <v>5116</v>
      </c>
      <c r="C3890" s="7" t="s">
        <v>2057</v>
      </c>
      <c r="D3890" s="7">
        <v>1</v>
      </c>
      <c r="E3890" s="8">
        <v>4359.3599999999997</v>
      </c>
      <c r="F3890" s="8">
        <f>E3890/100*$I$2*Main!$AB$2</f>
        <v>1961.7119999999998</v>
      </c>
      <c r="G3890" s="12">
        <f>F3890*Main!$AB$4</f>
        <v>1961.7119999999998</v>
      </c>
      <c r="H3890" s="202"/>
    </row>
    <row r="3891" spans="1:8">
      <c r="A3891" s="205">
        <v>9117492</v>
      </c>
      <c r="B3891" s="489" t="s">
        <v>5117</v>
      </c>
      <c r="C3891" s="7" t="s">
        <v>2057</v>
      </c>
      <c r="D3891" s="7">
        <v>5</v>
      </c>
      <c r="E3891" s="8">
        <v>248.31</v>
      </c>
      <c r="F3891" s="8">
        <f>E3891/100*$I$2*Main!$AB$2</f>
        <v>111.73949999999999</v>
      </c>
      <c r="G3891" s="12">
        <f>F3891*Main!$AB$4</f>
        <v>111.73949999999999</v>
      </c>
      <c r="H3891" s="202"/>
    </row>
    <row r="3892" spans="1:8">
      <c r="A3892" s="205">
        <v>56014</v>
      </c>
      <c r="B3892" s="489" t="s">
        <v>2014</v>
      </c>
      <c r="C3892" s="7"/>
      <c r="D3892" s="7">
        <v>1</v>
      </c>
      <c r="E3892" s="8">
        <v>7681.08</v>
      </c>
      <c r="F3892" s="8">
        <f>E3892/100*$I$2*Main!$AB$2</f>
        <v>3456.4859999999999</v>
      </c>
      <c r="G3892" s="12">
        <f>F3892*Main!$AB$4</f>
        <v>3456.4859999999999</v>
      </c>
      <c r="H3892" s="202"/>
    </row>
    <row r="3893" spans="1:8">
      <c r="A3893" s="205">
        <v>9242552</v>
      </c>
      <c r="B3893" s="489" t="s">
        <v>2015</v>
      </c>
      <c r="C3893" s="7"/>
      <c r="D3893" s="7">
        <v>1</v>
      </c>
      <c r="E3893" s="8">
        <v>1326.48</v>
      </c>
      <c r="F3893" s="8">
        <f>E3893/100*$I$2*Main!$AB$2</f>
        <v>596.91600000000005</v>
      </c>
      <c r="G3893" s="12">
        <f>F3893*Main!$AB$4</f>
        <v>596.91600000000005</v>
      </c>
      <c r="H3893" s="202"/>
    </row>
    <row r="3894" spans="1:8">
      <c r="A3894" s="205">
        <v>9242553</v>
      </c>
      <c r="B3894" s="489" t="s">
        <v>2016</v>
      </c>
      <c r="C3894" s="7"/>
      <c r="D3894" s="7">
        <v>1</v>
      </c>
      <c r="E3894" s="8">
        <v>1326.48</v>
      </c>
      <c r="F3894" s="8">
        <f>E3894/100*$I$2*Main!$AB$2</f>
        <v>596.91600000000005</v>
      </c>
      <c r="G3894" s="12">
        <f>F3894*Main!$AB$4</f>
        <v>596.91600000000005</v>
      </c>
      <c r="H3894" s="202"/>
    </row>
    <row r="3895" spans="1:8">
      <c r="A3895" s="205">
        <v>9252534</v>
      </c>
      <c r="B3895" s="489" t="s">
        <v>2017</v>
      </c>
      <c r="C3895" s="7"/>
      <c r="D3895" s="7">
        <v>1</v>
      </c>
      <c r="E3895" s="8">
        <v>1301.67</v>
      </c>
      <c r="F3895" s="8">
        <f>E3895/100*$I$2*Main!$AB$2</f>
        <v>585.75149999999996</v>
      </c>
      <c r="G3895" s="12">
        <f>F3895*Main!$AB$4</f>
        <v>585.75149999999996</v>
      </c>
      <c r="H3895" s="202"/>
    </row>
    <row r="3896" spans="1:8">
      <c r="A3896" s="205">
        <v>9116019</v>
      </c>
      <c r="B3896" s="489" t="s">
        <v>419</v>
      </c>
      <c r="C3896" s="7"/>
      <c r="D3896" s="7">
        <v>2000</v>
      </c>
      <c r="E3896" s="8">
        <v>8.94</v>
      </c>
      <c r="F3896" s="8">
        <f>E3896/100*$I$2*Main!$AB$2</f>
        <v>4.0229999999999997</v>
      </c>
      <c r="G3896" s="12">
        <f>F3896*Main!$AB$4</f>
        <v>4.0229999999999997</v>
      </c>
      <c r="H3896" s="202"/>
    </row>
    <row r="3897" spans="1:8">
      <c r="A3897" s="205">
        <v>9059487</v>
      </c>
      <c r="B3897" s="489" t="s">
        <v>420</v>
      </c>
      <c r="C3897" s="7"/>
      <c r="D3897" s="7">
        <v>2000</v>
      </c>
      <c r="E3897" s="8">
        <v>11.99</v>
      </c>
      <c r="F3897" s="8">
        <f>E3897/100*$I$2*Main!$AB$2</f>
        <v>5.3955000000000002</v>
      </c>
      <c r="G3897" s="12">
        <f>F3897*Main!$AB$4</f>
        <v>5.3955000000000002</v>
      </c>
      <c r="H3897" s="202"/>
    </row>
    <row r="3898" spans="1:8">
      <c r="A3898" s="205">
        <v>9056599</v>
      </c>
      <c r="B3898" s="489" t="s">
        <v>421</v>
      </c>
      <c r="C3898" s="7"/>
      <c r="D3898" s="7">
        <v>2000</v>
      </c>
      <c r="E3898" s="8">
        <v>14.54</v>
      </c>
      <c r="F3898" s="8">
        <f>E3898/100*$I$2*Main!$AB$2</f>
        <v>6.5430000000000001</v>
      </c>
      <c r="G3898" s="12">
        <f>F3898*Main!$AB$4</f>
        <v>6.5430000000000001</v>
      </c>
      <c r="H3898" s="202"/>
    </row>
    <row r="3899" spans="1:8">
      <c r="A3899" s="205">
        <v>1048254</v>
      </c>
      <c r="B3899" s="489" t="s">
        <v>422</v>
      </c>
      <c r="C3899" s="7"/>
      <c r="D3899" s="7">
        <v>2000</v>
      </c>
      <c r="E3899" s="8">
        <v>18.080000000000002</v>
      </c>
      <c r="F3899" s="8">
        <f>E3899/100*$I$2*Main!$AB$2</f>
        <v>8.136000000000001</v>
      </c>
      <c r="G3899" s="12">
        <f>F3899*Main!$AB$4</f>
        <v>8.136000000000001</v>
      </c>
      <c r="H3899" s="202"/>
    </row>
    <row r="3900" spans="1:8">
      <c r="A3900" s="205">
        <v>1008524</v>
      </c>
      <c r="B3900" s="489" t="s">
        <v>423</v>
      </c>
      <c r="C3900" s="7"/>
      <c r="D3900" s="7">
        <v>5000</v>
      </c>
      <c r="E3900" s="8">
        <v>1.56</v>
      </c>
      <c r="F3900" s="8">
        <f>E3900/100*$I$2*Main!$AB$2</f>
        <v>0.70200000000000007</v>
      </c>
      <c r="G3900" s="12">
        <f>F3900*Main!$AB$4</f>
        <v>0.70200000000000007</v>
      </c>
      <c r="H3900" s="202"/>
    </row>
    <row r="3901" spans="1:8">
      <c r="A3901" s="205">
        <v>1008525</v>
      </c>
      <c r="B3901" s="489" t="s">
        <v>424</v>
      </c>
      <c r="C3901" s="7"/>
      <c r="D3901" s="7">
        <v>5000</v>
      </c>
      <c r="E3901" s="8">
        <v>1.56</v>
      </c>
      <c r="F3901" s="8">
        <f>E3901/100*$I$2*Main!$AB$2</f>
        <v>0.70200000000000007</v>
      </c>
      <c r="G3901" s="12">
        <f>F3901*Main!$AB$4</f>
        <v>0.70200000000000007</v>
      </c>
      <c r="H3901" s="202"/>
    </row>
    <row r="3902" spans="1:8">
      <c r="A3902" s="205">
        <v>1009563</v>
      </c>
      <c r="B3902" s="489" t="s">
        <v>425</v>
      </c>
      <c r="C3902" s="7"/>
      <c r="D3902" s="7">
        <v>5000</v>
      </c>
      <c r="E3902" s="8">
        <v>1.56</v>
      </c>
      <c r="F3902" s="8">
        <f>E3902/100*$I$2*Main!$AB$2</f>
        <v>0.70200000000000007</v>
      </c>
      <c r="G3902" s="12">
        <f>F3902*Main!$AB$4</f>
        <v>0.70200000000000007</v>
      </c>
      <c r="H3902" s="202"/>
    </row>
    <row r="3903" spans="1:8">
      <c r="A3903" s="205">
        <v>1028226</v>
      </c>
      <c r="B3903" s="489" t="s">
        <v>426</v>
      </c>
      <c r="C3903" s="7"/>
      <c r="D3903" s="7">
        <v>5000</v>
      </c>
      <c r="E3903" s="8">
        <v>1.56</v>
      </c>
      <c r="F3903" s="8">
        <f>E3903/100*$I$2*Main!$AB$2</f>
        <v>0.70200000000000007</v>
      </c>
      <c r="G3903" s="12">
        <f>F3903*Main!$AB$4</f>
        <v>0.70200000000000007</v>
      </c>
      <c r="H3903" s="202"/>
    </row>
    <row r="3904" spans="1:8">
      <c r="A3904" s="205">
        <v>9046180</v>
      </c>
      <c r="B3904" s="489" t="s">
        <v>427</v>
      </c>
      <c r="C3904" s="7"/>
      <c r="D3904" s="7">
        <v>2000</v>
      </c>
      <c r="E3904" s="8">
        <v>12.1</v>
      </c>
      <c r="F3904" s="8">
        <f>E3904/100*$I$2*Main!$AB$2</f>
        <v>5.4450000000000003</v>
      </c>
      <c r="G3904" s="12">
        <f>F3904*Main!$AB$4</f>
        <v>5.4450000000000003</v>
      </c>
      <c r="H3904" s="202"/>
    </row>
    <row r="3905" spans="1:8">
      <c r="A3905" s="205">
        <v>9046182</v>
      </c>
      <c r="B3905" s="489" t="s">
        <v>428</v>
      </c>
      <c r="C3905" s="7"/>
      <c r="D3905" s="7">
        <v>2000</v>
      </c>
      <c r="E3905" s="8">
        <v>12.549999999999999</v>
      </c>
      <c r="F3905" s="8">
        <f>E3905/100*$I$2*Main!$AB$2</f>
        <v>5.6475</v>
      </c>
      <c r="G3905" s="12">
        <f>F3905*Main!$AB$4</f>
        <v>5.6475</v>
      </c>
      <c r="H3905" s="202"/>
    </row>
    <row r="3906" spans="1:8">
      <c r="A3906" s="205">
        <v>9046186</v>
      </c>
      <c r="B3906" s="489" t="s">
        <v>429</v>
      </c>
      <c r="C3906" s="7"/>
      <c r="D3906" s="7">
        <v>2000</v>
      </c>
      <c r="E3906" s="8">
        <v>12.549999999999999</v>
      </c>
      <c r="F3906" s="8">
        <f>E3906/100*$I$2*Main!$AB$2</f>
        <v>5.6475</v>
      </c>
      <c r="G3906" s="12">
        <f>F3906*Main!$AB$4</f>
        <v>5.6475</v>
      </c>
      <c r="H3906" s="202"/>
    </row>
    <row r="3907" spans="1:8">
      <c r="A3907" s="205">
        <v>9047974</v>
      </c>
      <c r="B3907" s="489" t="s">
        <v>430</v>
      </c>
      <c r="C3907" s="7"/>
      <c r="D3907" s="7">
        <v>2000</v>
      </c>
      <c r="E3907" s="8">
        <v>9.33</v>
      </c>
      <c r="F3907" s="8">
        <f>E3907/100*$I$2*Main!$AB$2</f>
        <v>4.1985000000000001</v>
      </c>
      <c r="G3907" s="12">
        <f>F3907*Main!$AB$4</f>
        <v>4.1985000000000001</v>
      </c>
      <c r="H3907" s="202"/>
    </row>
    <row r="3908" spans="1:8">
      <c r="A3908" s="205">
        <v>9047644</v>
      </c>
      <c r="B3908" s="489" t="s">
        <v>431</v>
      </c>
      <c r="C3908" s="7"/>
      <c r="D3908" s="7">
        <v>2000</v>
      </c>
      <c r="E3908" s="8">
        <v>10.14</v>
      </c>
      <c r="F3908" s="8">
        <f>E3908/100*$I$2*Main!$AB$2</f>
        <v>4.5630000000000006</v>
      </c>
      <c r="G3908" s="12">
        <f>F3908*Main!$AB$4</f>
        <v>4.5630000000000006</v>
      </c>
      <c r="H3908" s="202"/>
    </row>
    <row r="3909" spans="1:8">
      <c r="A3909" s="205">
        <v>9047864</v>
      </c>
      <c r="B3909" s="489" t="s">
        <v>432</v>
      </c>
      <c r="C3909" s="7"/>
      <c r="D3909" s="7">
        <v>2000</v>
      </c>
      <c r="E3909" s="8">
        <v>11.88</v>
      </c>
      <c r="F3909" s="8">
        <f>E3909/100*$I$2*Main!$AB$2</f>
        <v>5.3460000000000001</v>
      </c>
      <c r="G3909" s="12">
        <f>F3909*Main!$AB$4</f>
        <v>5.3460000000000001</v>
      </c>
      <c r="H3909" s="202"/>
    </row>
    <row r="3910" spans="1:8">
      <c r="A3910" s="205">
        <v>1056170</v>
      </c>
      <c r="B3910" s="489" t="s">
        <v>433</v>
      </c>
      <c r="C3910" s="7"/>
      <c r="D3910" s="7">
        <v>250</v>
      </c>
      <c r="E3910" s="8">
        <v>62.66</v>
      </c>
      <c r="F3910" s="8">
        <f>E3910/100*$I$2*Main!$AB$2</f>
        <v>28.196999999999996</v>
      </c>
      <c r="G3910" s="12">
        <f>F3910*Main!$AB$4</f>
        <v>28.196999999999996</v>
      </c>
      <c r="H3910" s="202"/>
    </row>
    <row r="3911" spans="1:8">
      <c r="A3911" s="205">
        <v>9117653</v>
      </c>
      <c r="B3911" s="489" t="s">
        <v>434</v>
      </c>
      <c r="C3911" s="7"/>
      <c r="D3911" s="7">
        <v>500</v>
      </c>
      <c r="E3911" s="8">
        <v>53.089999999999996</v>
      </c>
      <c r="F3911" s="8">
        <f>E3911/100*$I$2*Main!$AB$2</f>
        <v>23.890499999999996</v>
      </c>
      <c r="G3911" s="12">
        <f>F3911*Main!$AB$4</f>
        <v>23.890499999999996</v>
      </c>
      <c r="H3911" s="202"/>
    </row>
    <row r="3912" spans="1:8">
      <c r="A3912" s="205">
        <v>9064890</v>
      </c>
      <c r="B3912" s="489" t="s">
        <v>435</v>
      </c>
      <c r="C3912" s="7"/>
      <c r="D3912" s="7">
        <v>1000</v>
      </c>
      <c r="E3912" s="8">
        <v>25.5</v>
      </c>
      <c r="F3912" s="8">
        <f>E3912/100*$I$2*Main!$AB$2</f>
        <v>11.475</v>
      </c>
      <c r="G3912" s="12">
        <f>F3912*Main!$AB$4</f>
        <v>11.475</v>
      </c>
      <c r="H3912" s="202"/>
    </row>
    <row r="3913" spans="1:8">
      <c r="A3913" s="205">
        <v>9066716</v>
      </c>
      <c r="B3913" s="489" t="s">
        <v>436</v>
      </c>
      <c r="C3913" s="7"/>
      <c r="D3913" s="7">
        <v>1000</v>
      </c>
      <c r="E3913" s="8">
        <v>25.5</v>
      </c>
      <c r="F3913" s="8">
        <f>E3913/100*$I$2*Main!$AB$2</f>
        <v>11.475</v>
      </c>
      <c r="G3913" s="12">
        <f>F3913*Main!$AB$4</f>
        <v>11.475</v>
      </c>
      <c r="H3913" s="202"/>
    </row>
    <row r="3914" spans="1:8">
      <c r="A3914" s="205">
        <v>9066718</v>
      </c>
      <c r="B3914" s="489" t="s">
        <v>437</v>
      </c>
      <c r="C3914" s="7"/>
      <c r="D3914" s="7">
        <v>1000</v>
      </c>
      <c r="E3914" s="8">
        <v>25.5</v>
      </c>
      <c r="F3914" s="8">
        <f>E3914/100*$I$2*Main!$AB$2</f>
        <v>11.475</v>
      </c>
      <c r="G3914" s="12">
        <f>F3914*Main!$AB$4</f>
        <v>11.475</v>
      </c>
      <c r="H3914" s="202"/>
    </row>
    <row r="3915" spans="1:8">
      <c r="A3915" s="205">
        <v>9067608</v>
      </c>
      <c r="B3915" s="489" t="s">
        <v>438</v>
      </c>
      <c r="C3915" s="7"/>
      <c r="D3915" s="7">
        <v>1000</v>
      </c>
      <c r="E3915" s="8">
        <v>25.5</v>
      </c>
      <c r="F3915" s="8">
        <f>E3915/100*$I$2*Main!$AB$2</f>
        <v>11.475</v>
      </c>
      <c r="G3915" s="12">
        <f>F3915*Main!$AB$4</f>
        <v>11.475</v>
      </c>
      <c r="H3915" s="202"/>
    </row>
    <row r="3916" spans="1:8">
      <c r="A3916" s="205">
        <v>9117656</v>
      </c>
      <c r="B3916" s="489" t="s">
        <v>439</v>
      </c>
      <c r="C3916" s="7"/>
      <c r="D3916" s="7">
        <v>500</v>
      </c>
      <c r="E3916" s="8">
        <v>53.089999999999996</v>
      </c>
      <c r="F3916" s="8">
        <f>E3916/100*$I$2*Main!$AB$2</f>
        <v>23.890499999999996</v>
      </c>
      <c r="G3916" s="12">
        <f>F3916*Main!$AB$4</f>
        <v>23.890499999999996</v>
      </c>
      <c r="H3916" s="202"/>
    </row>
    <row r="3917" spans="1:8">
      <c r="A3917" s="205">
        <v>9026602</v>
      </c>
      <c r="B3917" s="489" t="s">
        <v>440</v>
      </c>
      <c r="C3917" s="7"/>
      <c r="D3917" s="7">
        <v>250</v>
      </c>
      <c r="E3917" s="8">
        <v>92.4</v>
      </c>
      <c r="F3917" s="8">
        <f>E3917/100*$I$2*Main!$AB$2</f>
        <v>41.580000000000005</v>
      </c>
      <c r="G3917" s="12">
        <f>F3917*Main!$AB$4</f>
        <v>41.580000000000005</v>
      </c>
      <c r="H3917" s="202"/>
    </row>
    <row r="3918" spans="1:8">
      <c r="A3918" s="205">
        <v>9021847</v>
      </c>
      <c r="B3918" s="489" t="s">
        <v>441</v>
      </c>
      <c r="C3918" s="7"/>
      <c r="D3918" s="7">
        <v>5000</v>
      </c>
      <c r="E3918" s="8">
        <v>25.1</v>
      </c>
      <c r="F3918" s="8">
        <f>E3918/100*$I$2*Main!$AB$2</f>
        <v>11.295</v>
      </c>
      <c r="G3918" s="12">
        <f>F3918*Main!$AB$4</f>
        <v>11.295</v>
      </c>
      <c r="H3918" s="202"/>
    </row>
    <row r="3919" spans="1:8">
      <c r="A3919" s="205">
        <v>9022370</v>
      </c>
      <c r="B3919" s="489" t="s">
        <v>442</v>
      </c>
      <c r="C3919" s="7"/>
      <c r="D3919" s="7">
        <v>5000</v>
      </c>
      <c r="E3919" s="8">
        <v>25.1</v>
      </c>
      <c r="F3919" s="8">
        <f>E3919/100*$I$2*Main!$AB$2</f>
        <v>11.295</v>
      </c>
      <c r="G3919" s="12">
        <f>F3919*Main!$AB$4</f>
        <v>11.295</v>
      </c>
      <c r="H3919" s="202"/>
    </row>
    <row r="3920" spans="1:8">
      <c r="A3920" s="205">
        <v>1035241</v>
      </c>
      <c r="B3920" s="489" t="s">
        <v>443</v>
      </c>
      <c r="C3920" s="7"/>
      <c r="D3920" s="7">
        <v>1000</v>
      </c>
      <c r="E3920" s="8">
        <v>23.25</v>
      </c>
      <c r="F3920" s="8">
        <f>E3920/100*$I$2*Main!$AB$2</f>
        <v>10.4625</v>
      </c>
      <c r="G3920" s="12">
        <f>F3920*Main!$AB$4</f>
        <v>10.4625</v>
      </c>
      <c r="H3920" s="202"/>
    </row>
    <row r="3921" spans="1:8">
      <c r="A3921" s="205">
        <v>1019462</v>
      </c>
      <c r="B3921" s="489" t="s">
        <v>444</v>
      </c>
      <c r="C3921" s="7"/>
      <c r="D3921" s="7">
        <v>1000</v>
      </c>
      <c r="E3921" s="8">
        <v>63.24</v>
      </c>
      <c r="F3921" s="8">
        <f>E3921/100*$I$2*Main!$AB$2</f>
        <v>28.458000000000002</v>
      </c>
      <c r="G3921" s="12">
        <f>F3921*Main!$AB$4</f>
        <v>28.458000000000002</v>
      </c>
      <c r="H3921" s="202"/>
    </row>
    <row r="3922" spans="1:8">
      <c r="A3922" s="205">
        <v>9022077</v>
      </c>
      <c r="B3922" s="489" t="s">
        <v>445</v>
      </c>
      <c r="C3922" s="7"/>
      <c r="D3922" s="7">
        <v>1000</v>
      </c>
      <c r="E3922" s="8">
        <v>9.9600000000000009</v>
      </c>
      <c r="F3922" s="8">
        <f>E3922/100*$I$2*Main!$AB$2</f>
        <v>4.4820000000000002</v>
      </c>
      <c r="G3922" s="12">
        <f>F3922*Main!$AB$4</f>
        <v>4.4820000000000002</v>
      </c>
      <c r="H3922" s="202"/>
    </row>
    <row r="3923" spans="1:8">
      <c r="A3923" s="205">
        <v>1016560</v>
      </c>
      <c r="B3923" s="489" t="s">
        <v>446</v>
      </c>
      <c r="C3923" s="7"/>
      <c r="D3923" s="7">
        <v>1000</v>
      </c>
      <c r="E3923" s="8">
        <v>9.5299999999999994</v>
      </c>
      <c r="F3923" s="8">
        <f>E3923/100*$I$2*Main!$AB$2</f>
        <v>4.2885</v>
      </c>
      <c r="G3923" s="12">
        <f>F3923*Main!$AB$4</f>
        <v>4.2885</v>
      </c>
      <c r="H3923" s="202"/>
    </row>
    <row r="3924" spans="1:8">
      <c r="A3924" s="205">
        <v>1068792</v>
      </c>
      <c r="B3924" s="489" t="s">
        <v>447</v>
      </c>
      <c r="C3924" s="7"/>
      <c r="D3924" s="7">
        <v>1000</v>
      </c>
      <c r="E3924" s="8">
        <v>140.95999999999998</v>
      </c>
      <c r="F3924" s="8">
        <f>E3924/100*$I$2*Main!$AB$2</f>
        <v>63.431999999999988</v>
      </c>
      <c r="G3924" s="12">
        <f>F3924*Main!$AB$4</f>
        <v>63.431999999999988</v>
      </c>
      <c r="H3924" s="202"/>
    </row>
    <row r="3925" spans="1:8">
      <c r="A3925" s="205">
        <v>79386</v>
      </c>
      <c r="B3925" s="489" t="s">
        <v>448</v>
      </c>
      <c r="C3925" s="7"/>
      <c r="D3925" s="7">
        <v>50</v>
      </c>
      <c r="E3925" s="8">
        <v>139.17999999999998</v>
      </c>
      <c r="F3925" s="8">
        <f>E3925/100*$I$2*Main!$AB$2</f>
        <v>62.630999999999986</v>
      </c>
      <c r="G3925" s="12">
        <f>F3925*Main!$AB$4</f>
        <v>62.630999999999986</v>
      </c>
      <c r="H3925" s="202"/>
    </row>
    <row r="3926" spans="1:8">
      <c r="A3926" s="205">
        <v>1006505</v>
      </c>
      <c r="B3926" s="489" t="s">
        <v>5118</v>
      </c>
      <c r="C3926" s="7"/>
      <c r="D3926" s="7">
        <v>500</v>
      </c>
      <c r="E3926" s="8">
        <v>36.5</v>
      </c>
      <c r="F3926" s="8">
        <f>E3926/100*$I$2*Main!$AB$2</f>
        <v>16.425000000000001</v>
      </c>
      <c r="G3926" s="12">
        <f>F3926*Main!$AB$4</f>
        <v>16.425000000000001</v>
      </c>
      <c r="H3926" s="202"/>
    </row>
    <row r="3927" spans="1:8">
      <c r="A3927" s="205">
        <v>1004991</v>
      </c>
      <c r="B3927" s="489" t="s">
        <v>449</v>
      </c>
      <c r="C3927" s="7"/>
      <c r="D3927" s="7">
        <v>1000</v>
      </c>
      <c r="E3927" s="8">
        <v>6.42</v>
      </c>
      <c r="F3927" s="8">
        <f>E3927/100*$I$2*Main!$AB$2</f>
        <v>2.8889999999999998</v>
      </c>
      <c r="G3927" s="12">
        <f>F3927*Main!$AB$4</f>
        <v>2.8889999999999998</v>
      </c>
      <c r="H3927" s="202"/>
    </row>
    <row r="3928" spans="1:8">
      <c r="A3928" s="205">
        <v>1019812</v>
      </c>
      <c r="B3928" s="489" t="s">
        <v>450</v>
      </c>
      <c r="C3928" s="7"/>
      <c r="D3928" s="7">
        <v>100</v>
      </c>
      <c r="E3928" s="8">
        <v>62.37</v>
      </c>
      <c r="F3928" s="8">
        <f>E3928/100*$I$2*Main!$AB$2</f>
        <v>28.066499999999998</v>
      </c>
      <c r="G3928" s="12">
        <f>F3928*Main!$AB$4</f>
        <v>28.066499999999998</v>
      </c>
      <c r="H3928" s="202"/>
    </row>
    <row r="3929" spans="1:8">
      <c r="A3929" s="205">
        <v>1075850</v>
      </c>
      <c r="B3929" s="489" t="s">
        <v>5119</v>
      </c>
      <c r="C3929" s="7"/>
      <c r="D3929" s="7">
        <v>200</v>
      </c>
      <c r="E3929" s="8">
        <v>7.85</v>
      </c>
      <c r="F3929" s="8">
        <f>E3929/100*$I$2*Main!$AB$2</f>
        <v>3.5325000000000002</v>
      </c>
      <c r="G3929" s="12">
        <f>F3929*Main!$AB$4</f>
        <v>3.5325000000000002</v>
      </c>
      <c r="H3929" s="202"/>
    </row>
    <row r="3930" spans="1:8">
      <c r="A3930" s="205">
        <v>1054519</v>
      </c>
      <c r="B3930" s="489" t="s">
        <v>451</v>
      </c>
      <c r="C3930" s="7"/>
      <c r="D3930" s="7">
        <v>2000</v>
      </c>
      <c r="E3930" s="8">
        <v>22.12</v>
      </c>
      <c r="F3930" s="8">
        <f>E3930/100*$I$2*Main!$AB$2</f>
        <v>9.9540000000000006</v>
      </c>
      <c r="G3930" s="12">
        <f>F3930*Main!$AB$4</f>
        <v>9.9540000000000006</v>
      </c>
      <c r="H3930" s="202"/>
    </row>
    <row r="3931" spans="1:8">
      <c r="A3931" s="205">
        <v>1054520</v>
      </c>
      <c r="B3931" s="489" t="s">
        <v>452</v>
      </c>
      <c r="C3931" s="7"/>
      <c r="D3931" s="7">
        <v>2000</v>
      </c>
      <c r="E3931" s="8">
        <v>22.12</v>
      </c>
      <c r="F3931" s="8">
        <f>E3931/100*$I$2*Main!$AB$2</f>
        <v>9.9540000000000006</v>
      </c>
      <c r="G3931" s="12">
        <f>F3931*Main!$AB$4</f>
        <v>9.9540000000000006</v>
      </c>
      <c r="H3931" s="202"/>
    </row>
    <row r="3932" spans="1:8">
      <c r="A3932" s="205">
        <v>1004925</v>
      </c>
      <c r="B3932" s="489" t="s">
        <v>453</v>
      </c>
      <c r="C3932" s="7"/>
      <c r="D3932" s="7">
        <v>10000</v>
      </c>
      <c r="E3932" s="8">
        <v>2.69</v>
      </c>
      <c r="F3932" s="8">
        <f>E3932/100*$I$2*Main!$AB$2</f>
        <v>1.2104999999999999</v>
      </c>
      <c r="G3932" s="12">
        <f>F3932*Main!$AB$4</f>
        <v>1.2104999999999999</v>
      </c>
      <c r="H3932" s="202"/>
    </row>
    <row r="3933" spans="1:8">
      <c r="A3933" s="205">
        <v>1015756</v>
      </c>
      <c r="B3933" s="489" t="s">
        <v>454</v>
      </c>
      <c r="C3933" s="7"/>
      <c r="D3933" s="7">
        <v>2000</v>
      </c>
      <c r="E3933" s="8">
        <v>3.03</v>
      </c>
      <c r="F3933" s="8">
        <f>E3933/100*$I$2*Main!$AB$2</f>
        <v>1.3634999999999999</v>
      </c>
      <c r="G3933" s="12">
        <f>F3933*Main!$AB$4</f>
        <v>1.3634999999999999</v>
      </c>
      <c r="H3933" s="202"/>
    </row>
    <row r="3934" spans="1:8">
      <c r="A3934" s="205">
        <v>1004928</v>
      </c>
      <c r="B3934" s="489" t="s">
        <v>455</v>
      </c>
      <c r="C3934" s="7"/>
      <c r="D3934" s="7">
        <v>5000</v>
      </c>
      <c r="E3934" s="8">
        <v>1.8800000000000001</v>
      </c>
      <c r="F3934" s="8">
        <f>E3934/100*$I$2*Main!$AB$2</f>
        <v>0.84600000000000009</v>
      </c>
      <c r="G3934" s="12">
        <f>F3934*Main!$AB$4</f>
        <v>0.84600000000000009</v>
      </c>
      <c r="H3934" s="202"/>
    </row>
    <row r="3935" spans="1:8">
      <c r="A3935" s="205">
        <v>1005407</v>
      </c>
      <c r="B3935" s="489" t="s">
        <v>456</v>
      </c>
      <c r="C3935" s="7"/>
      <c r="D3935" s="7">
        <v>1000</v>
      </c>
      <c r="E3935" s="8">
        <v>4.43</v>
      </c>
      <c r="F3935" s="8">
        <f>E3935/100*$I$2*Main!$AB$2</f>
        <v>1.9935</v>
      </c>
      <c r="G3935" s="12">
        <f>F3935*Main!$AB$4</f>
        <v>1.9935</v>
      </c>
      <c r="H3935" s="202"/>
    </row>
    <row r="3936" spans="1:8">
      <c r="A3936" s="205">
        <v>1005408</v>
      </c>
      <c r="B3936" s="489" t="s">
        <v>457</v>
      </c>
      <c r="C3936" s="7"/>
      <c r="D3936" s="7">
        <v>1000</v>
      </c>
      <c r="E3936" s="8">
        <v>34.200000000000003</v>
      </c>
      <c r="F3936" s="8">
        <f>E3936/100*$I$2*Main!$AB$2</f>
        <v>15.39</v>
      </c>
      <c r="G3936" s="12">
        <f>F3936*Main!$AB$4</f>
        <v>15.39</v>
      </c>
      <c r="H3936" s="202"/>
    </row>
    <row r="3937" spans="1:8">
      <c r="A3937" s="205">
        <v>9010110</v>
      </c>
      <c r="B3937" s="489" t="s">
        <v>458</v>
      </c>
      <c r="C3937" s="7"/>
      <c r="D3937" s="7">
        <v>1000</v>
      </c>
      <c r="E3937" s="8">
        <v>12.4</v>
      </c>
      <c r="F3937" s="8">
        <f>E3937/100*$I$2*Main!$AB$2</f>
        <v>5.58</v>
      </c>
      <c r="G3937" s="12">
        <f>F3937*Main!$AB$4</f>
        <v>5.58</v>
      </c>
      <c r="H3937" s="202"/>
    </row>
    <row r="3938" spans="1:8">
      <c r="A3938" s="205">
        <v>1011027</v>
      </c>
      <c r="B3938" s="489" t="s">
        <v>459</v>
      </c>
      <c r="C3938" s="7"/>
      <c r="D3938" s="7">
        <v>1000</v>
      </c>
      <c r="E3938" s="8">
        <v>21.560000000000002</v>
      </c>
      <c r="F3938" s="8">
        <f>E3938/100*$I$2*Main!$AB$2</f>
        <v>9.702</v>
      </c>
      <c r="G3938" s="12">
        <f>F3938*Main!$AB$4</f>
        <v>9.702</v>
      </c>
      <c r="H3938" s="202"/>
    </row>
    <row r="3939" spans="1:8">
      <c r="A3939" s="205">
        <v>1004701</v>
      </c>
      <c r="B3939" s="489" t="s">
        <v>460</v>
      </c>
      <c r="C3939" s="7"/>
      <c r="D3939" s="7">
        <v>5000</v>
      </c>
      <c r="E3939" s="8">
        <v>2.4</v>
      </c>
      <c r="F3939" s="8">
        <f>E3939/100*$I$2*Main!$AB$2</f>
        <v>1.08</v>
      </c>
      <c r="G3939" s="12">
        <f>F3939*Main!$AB$4</f>
        <v>1.08</v>
      </c>
      <c r="H3939" s="202"/>
    </row>
    <row r="3940" spans="1:8">
      <c r="A3940" s="205">
        <v>1010564</v>
      </c>
      <c r="B3940" s="489" t="s">
        <v>461</v>
      </c>
      <c r="C3940" s="7"/>
      <c r="D3940" s="7">
        <v>2000</v>
      </c>
      <c r="E3940" s="8">
        <v>32.059999999999995</v>
      </c>
      <c r="F3940" s="8">
        <f>E3940/100*$I$2*Main!$AB$2</f>
        <v>14.426999999999998</v>
      </c>
      <c r="G3940" s="12">
        <f>F3940*Main!$AB$4</f>
        <v>14.426999999999998</v>
      </c>
      <c r="H3940" s="202"/>
    </row>
    <row r="3941" spans="1:8">
      <c r="A3941" s="205">
        <v>1056163</v>
      </c>
      <c r="B3941" s="489" t="s">
        <v>462</v>
      </c>
      <c r="C3941" s="7"/>
      <c r="D3941" s="7">
        <v>3000</v>
      </c>
      <c r="E3941" s="8">
        <v>4.84</v>
      </c>
      <c r="F3941" s="8">
        <f>E3941/100*$I$2*Main!$AB$2</f>
        <v>2.1779999999999999</v>
      </c>
      <c r="G3941" s="12">
        <f>F3941*Main!$AB$4</f>
        <v>2.1779999999999999</v>
      </c>
      <c r="H3941" s="202"/>
    </row>
    <row r="3942" spans="1:8">
      <c r="A3942" s="205">
        <v>1069643</v>
      </c>
      <c r="B3942" s="489" t="s">
        <v>463</v>
      </c>
      <c r="C3942" s="7"/>
      <c r="D3942" s="7">
        <v>100</v>
      </c>
      <c r="E3942" s="8">
        <v>314.19</v>
      </c>
      <c r="F3942" s="8">
        <f>E3942/100*$I$2*Main!$AB$2</f>
        <v>141.38550000000001</v>
      </c>
      <c r="G3942" s="12">
        <f>F3942*Main!$AB$4</f>
        <v>141.38550000000001</v>
      </c>
      <c r="H3942" s="202"/>
    </row>
    <row r="3943" spans="1:8">
      <c r="A3943" s="205">
        <v>1069644</v>
      </c>
      <c r="B3943" s="489" t="s">
        <v>464</v>
      </c>
      <c r="C3943" s="7"/>
      <c r="D3943" s="7">
        <v>100</v>
      </c>
      <c r="E3943" s="8">
        <v>314.19</v>
      </c>
      <c r="F3943" s="8">
        <f>E3943/100*$I$2*Main!$AB$2</f>
        <v>141.38550000000001</v>
      </c>
      <c r="G3943" s="12">
        <f>F3943*Main!$AB$4</f>
        <v>141.38550000000001</v>
      </c>
      <c r="H3943" s="202"/>
    </row>
    <row r="3944" spans="1:8">
      <c r="A3944" s="205">
        <v>1069641</v>
      </c>
      <c r="B3944" s="489" t="s">
        <v>465</v>
      </c>
      <c r="C3944" s="7"/>
      <c r="D3944" s="7">
        <v>100</v>
      </c>
      <c r="E3944" s="8">
        <v>361.13</v>
      </c>
      <c r="F3944" s="8">
        <f>E3944/100*$I$2*Main!$AB$2</f>
        <v>162.5085</v>
      </c>
      <c r="G3944" s="12">
        <f>F3944*Main!$AB$4</f>
        <v>162.5085</v>
      </c>
      <c r="H3944" s="202"/>
    </row>
    <row r="3945" spans="1:8">
      <c r="A3945" s="205">
        <v>1069642</v>
      </c>
      <c r="B3945" s="489" t="s">
        <v>466</v>
      </c>
      <c r="C3945" s="7"/>
      <c r="D3945" s="7">
        <v>100</v>
      </c>
      <c r="E3945" s="8">
        <v>361.13</v>
      </c>
      <c r="F3945" s="8">
        <f>E3945/100*$I$2*Main!$AB$2</f>
        <v>162.5085</v>
      </c>
      <c r="G3945" s="12">
        <f>F3945*Main!$AB$4</f>
        <v>162.5085</v>
      </c>
      <c r="H3945" s="202"/>
    </row>
    <row r="3946" spans="1:8">
      <c r="A3946" s="205">
        <v>79718</v>
      </c>
      <c r="B3946" s="489" t="s">
        <v>467</v>
      </c>
      <c r="C3946" s="7"/>
      <c r="D3946" s="7">
        <v>50</v>
      </c>
      <c r="E3946" s="8">
        <v>7.3999999999999995</v>
      </c>
      <c r="F3946" s="8">
        <f>E3946/100*$I$2*Main!$AB$2</f>
        <v>3.3299999999999996</v>
      </c>
      <c r="G3946" s="12">
        <f>F3946*Main!$AB$4</f>
        <v>3.3299999999999996</v>
      </c>
      <c r="H3946" s="202"/>
    </row>
    <row r="3947" spans="1:8">
      <c r="A3947" s="205">
        <v>79719</v>
      </c>
      <c r="B3947" s="489" t="s">
        <v>468</v>
      </c>
      <c r="C3947" s="7"/>
      <c r="D3947" s="7">
        <v>50</v>
      </c>
      <c r="E3947" s="8">
        <v>6.96</v>
      </c>
      <c r="F3947" s="8">
        <f>E3947/100*$I$2*Main!$AB$2</f>
        <v>3.1319999999999997</v>
      </c>
      <c r="G3947" s="12">
        <f>F3947*Main!$AB$4</f>
        <v>3.1319999999999997</v>
      </c>
      <c r="H3947" s="202"/>
    </row>
    <row r="3948" spans="1:8">
      <c r="A3948" s="205">
        <v>1066278</v>
      </c>
      <c r="B3948" s="489" t="s">
        <v>469</v>
      </c>
      <c r="C3948" s="7"/>
      <c r="D3948" s="7">
        <v>100</v>
      </c>
      <c r="E3948" s="8">
        <v>121.56</v>
      </c>
      <c r="F3948" s="8">
        <f>E3948/100*$I$2*Main!$AB$2</f>
        <v>54.701999999999998</v>
      </c>
      <c r="G3948" s="12">
        <f>F3948*Main!$AB$4</f>
        <v>54.701999999999998</v>
      </c>
      <c r="H3948" s="202"/>
    </row>
    <row r="3949" spans="1:8">
      <c r="A3949" s="205">
        <v>1066279</v>
      </c>
      <c r="B3949" s="489" t="s">
        <v>470</v>
      </c>
      <c r="C3949" s="7"/>
      <c r="D3949" s="7">
        <v>100</v>
      </c>
      <c r="E3949" s="8">
        <v>121.56</v>
      </c>
      <c r="F3949" s="8">
        <f>E3949/100*$I$2*Main!$AB$2</f>
        <v>54.701999999999998</v>
      </c>
      <c r="G3949" s="12">
        <f>F3949*Main!$AB$4</f>
        <v>54.701999999999998</v>
      </c>
      <c r="H3949" s="202"/>
    </row>
    <row r="3950" spans="1:8">
      <c r="A3950" s="205">
        <v>1066290</v>
      </c>
      <c r="B3950" s="489" t="s">
        <v>471</v>
      </c>
      <c r="C3950" s="7"/>
      <c r="D3950" s="7">
        <v>1</v>
      </c>
      <c r="E3950" s="8">
        <v>17.260000000000002</v>
      </c>
      <c r="F3950" s="8">
        <f>E3950/100*$I$2*Main!$AB$2</f>
        <v>7.7670000000000003</v>
      </c>
      <c r="G3950" s="12">
        <f>F3950*Main!$AB$4</f>
        <v>7.7670000000000003</v>
      </c>
      <c r="H3950" s="202"/>
    </row>
    <row r="3951" spans="1:8">
      <c r="A3951" s="205">
        <v>1066291</v>
      </c>
      <c r="B3951" s="489" t="s">
        <v>472</v>
      </c>
      <c r="C3951" s="7"/>
      <c r="D3951" s="7">
        <v>1</v>
      </c>
      <c r="E3951" s="8">
        <v>17.260000000000002</v>
      </c>
      <c r="F3951" s="8">
        <f>E3951/100*$I$2*Main!$AB$2</f>
        <v>7.7670000000000003</v>
      </c>
      <c r="G3951" s="12">
        <f>F3951*Main!$AB$4</f>
        <v>7.7670000000000003</v>
      </c>
      <c r="H3951" s="202"/>
    </row>
    <row r="3952" spans="1:8">
      <c r="A3952" s="205">
        <v>1067732</v>
      </c>
      <c r="B3952" s="489" t="s">
        <v>473</v>
      </c>
      <c r="C3952" s="7"/>
      <c r="D3952" s="7">
        <v>1</v>
      </c>
      <c r="E3952" s="8">
        <v>17.690000000000001</v>
      </c>
      <c r="F3952" s="8">
        <f>E3952/100*$I$2*Main!$AB$2</f>
        <v>7.9604999999999997</v>
      </c>
      <c r="G3952" s="12">
        <f>F3952*Main!$AB$4</f>
        <v>7.9604999999999997</v>
      </c>
      <c r="H3952" s="202"/>
    </row>
    <row r="3953" spans="1:8">
      <c r="A3953" s="205">
        <v>1067733</v>
      </c>
      <c r="B3953" s="489" t="s">
        <v>474</v>
      </c>
      <c r="C3953" s="7"/>
      <c r="D3953" s="7">
        <v>1</v>
      </c>
      <c r="E3953" s="8">
        <v>17.690000000000001</v>
      </c>
      <c r="F3953" s="8">
        <f>E3953/100*$I$2*Main!$AB$2</f>
        <v>7.9604999999999997</v>
      </c>
      <c r="G3953" s="12">
        <f>F3953*Main!$AB$4</f>
        <v>7.9604999999999997</v>
      </c>
      <c r="H3953" s="202"/>
    </row>
    <row r="3954" spans="1:8">
      <c r="A3954" s="205">
        <v>1066293</v>
      </c>
      <c r="B3954" s="489" t="s">
        <v>475</v>
      </c>
      <c r="C3954" s="7"/>
      <c r="D3954" s="7">
        <v>1</v>
      </c>
      <c r="E3954" s="8">
        <v>17.810000000000002</v>
      </c>
      <c r="F3954" s="8">
        <f>E3954/100*$I$2*Main!$AB$2</f>
        <v>8.0145000000000017</v>
      </c>
      <c r="G3954" s="12">
        <f>F3954*Main!$AB$4</f>
        <v>8.0145000000000017</v>
      </c>
      <c r="H3954" s="202"/>
    </row>
    <row r="3955" spans="1:8">
      <c r="A3955" s="205">
        <v>1066294</v>
      </c>
      <c r="B3955" s="489" t="s">
        <v>476</v>
      </c>
      <c r="C3955" s="7"/>
      <c r="D3955" s="7">
        <v>1</v>
      </c>
      <c r="E3955" s="8">
        <v>17.810000000000002</v>
      </c>
      <c r="F3955" s="8">
        <f>E3955/100*$I$2*Main!$AB$2</f>
        <v>8.0145000000000017</v>
      </c>
      <c r="G3955" s="12">
        <f>F3955*Main!$AB$4</f>
        <v>8.0145000000000017</v>
      </c>
      <c r="H3955" s="202"/>
    </row>
    <row r="3956" spans="1:8">
      <c r="A3956" s="205">
        <v>1066339</v>
      </c>
      <c r="B3956" s="489" t="s">
        <v>477</v>
      </c>
      <c r="C3956" s="7"/>
      <c r="D3956" s="7">
        <v>1</v>
      </c>
      <c r="E3956" s="8">
        <v>15.84</v>
      </c>
      <c r="F3956" s="8">
        <f>E3956/100*$I$2*Main!$AB$2</f>
        <v>7.1279999999999992</v>
      </c>
      <c r="G3956" s="12">
        <f>F3956*Main!$AB$4</f>
        <v>7.1279999999999992</v>
      </c>
      <c r="H3956" s="202"/>
    </row>
    <row r="3957" spans="1:8">
      <c r="A3957" s="205">
        <v>1066338</v>
      </c>
      <c r="B3957" s="489" t="s">
        <v>478</v>
      </c>
      <c r="C3957" s="7"/>
      <c r="D3957" s="7">
        <v>1</v>
      </c>
      <c r="E3957" s="8">
        <v>15.84</v>
      </c>
      <c r="F3957" s="8">
        <f>E3957/100*$I$2*Main!$AB$2</f>
        <v>7.1279999999999992</v>
      </c>
      <c r="G3957" s="12">
        <f>F3957*Main!$AB$4</f>
        <v>7.1279999999999992</v>
      </c>
      <c r="H3957" s="202"/>
    </row>
    <row r="3958" spans="1:8">
      <c r="A3958" s="205">
        <v>1000791</v>
      </c>
      <c r="B3958" s="489" t="s">
        <v>479</v>
      </c>
      <c r="C3958" s="7"/>
      <c r="D3958" s="7">
        <v>500</v>
      </c>
      <c r="E3958" s="8">
        <v>104.5</v>
      </c>
      <c r="F3958" s="8">
        <f>E3958/100*$I$2*Main!$AB$2</f>
        <v>47.024999999999999</v>
      </c>
      <c r="G3958" s="12">
        <f>F3958*Main!$AB$4</f>
        <v>47.024999999999999</v>
      </c>
      <c r="H3958" s="202"/>
    </row>
    <row r="3959" spans="1:8">
      <c r="A3959" s="205">
        <v>1004973</v>
      </c>
      <c r="B3959" s="489" t="s">
        <v>480</v>
      </c>
      <c r="C3959" s="7"/>
      <c r="D3959" s="7">
        <v>500</v>
      </c>
      <c r="E3959" s="8">
        <v>21.53</v>
      </c>
      <c r="F3959" s="8">
        <f>E3959/100*$I$2*Main!$AB$2</f>
        <v>9.6885000000000012</v>
      </c>
      <c r="G3959" s="12">
        <f>F3959*Main!$AB$4</f>
        <v>9.6885000000000012</v>
      </c>
      <c r="H3959" s="202"/>
    </row>
    <row r="3960" spans="1:8">
      <c r="A3960" s="205">
        <v>1005729</v>
      </c>
      <c r="B3960" s="489" t="s">
        <v>481</v>
      </c>
      <c r="C3960" s="7"/>
      <c r="D3960" s="7">
        <v>500</v>
      </c>
      <c r="E3960" s="8">
        <v>80.38000000000001</v>
      </c>
      <c r="F3960" s="8">
        <f>E3960/100*$I$2*Main!$AB$2</f>
        <v>36.171000000000006</v>
      </c>
      <c r="G3960" s="12">
        <f>F3960*Main!$AB$4</f>
        <v>36.171000000000006</v>
      </c>
      <c r="H3960" s="202"/>
    </row>
    <row r="3961" spans="1:8">
      <c r="A3961" s="205">
        <v>9001401</v>
      </c>
      <c r="B3961" s="489" t="s">
        <v>482</v>
      </c>
      <c r="C3961" s="7"/>
      <c r="D3961" s="7">
        <v>250</v>
      </c>
      <c r="E3961" s="8">
        <v>113.93</v>
      </c>
      <c r="F3961" s="8">
        <f>E3961/100*$I$2*Main!$AB$2</f>
        <v>51.268499999999996</v>
      </c>
      <c r="G3961" s="12">
        <f>F3961*Main!$AB$4</f>
        <v>51.268499999999996</v>
      </c>
      <c r="H3961" s="202"/>
    </row>
    <row r="3962" spans="1:8">
      <c r="A3962" s="205">
        <v>1007403</v>
      </c>
      <c r="B3962" s="489" t="s">
        <v>483</v>
      </c>
      <c r="C3962" s="7"/>
      <c r="D3962" s="7">
        <v>100</v>
      </c>
      <c r="E3962" s="8">
        <v>2224.1999999999998</v>
      </c>
      <c r="F3962" s="8">
        <f>E3962/100*$I$2*Main!$AB$2</f>
        <v>1000.8899999999999</v>
      </c>
      <c r="G3962" s="12">
        <f>F3962*Main!$AB$4</f>
        <v>1000.8899999999999</v>
      </c>
      <c r="H3962" s="202"/>
    </row>
    <row r="3963" spans="1:8">
      <c r="A3963" s="205">
        <v>1011863</v>
      </c>
      <c r="B3963" s="489" t="s">
        <v>484</v>
      </c>
      <c r="C3963" s="7"/>
      <c r="D3963" s="7">
        <v>500</v>
      </c>
      <c r="E3963" s="8">
        <v>23.52</v>
      </c>
      <c r="F3963" s="8">
        <f>E3963/100*$I$2*Main!$AB$2</f>
        <v>10.584</v>
      </c>
      <c r="G3963" s="12">
        <f>F3963*Main!$AB$4</f>
        <v>10.584</v>
      </c>
      <c r="H3963" s="202"/>
    </row>
    <row r="3964" spans="1:8">
      <c r="A3964" s="205">
        <v>1006978</v>
      </c>
      <c r="B3964" s="489" t="s">
        <v>485</v>
      </c>
      <c r="C3964" s="7"/>
      <c r="D3964" s="7">
        <v>1000</v>
      </c>
      <c r="E3964" s="8">
        <v>27.270000000000003</v>
      </c>
      <c r="F3964" s="8">
        <f>E3964/100*$I$2*Main!$AB$2</f>
        <v>12.271500000000003</v>
      </c>
      <c r="G3964" s="12">
        <f>F3964*Main!$AB$4</f>
        <v>12.271500000000003</v>
      </c>
      <c r="H3964" s="202"/>
    </row>
    <row r="3965" spans="1:8">
      <c r="A3965" s="205">
        <v>1006312</v>
      </c>
      <c r="B3965" s="489" t="s">
        <v>486</v>
      </c>
      <c r="C3965" s="7"/>
      <c r="D3965" s="7">
        <v>5000</v>
      </c>
      <c r="E3965" s="8">
        <v>8.6</v>
      </c>
      <c r="F3965" s="8">
        <f>E3965/100*$I$2*Main!$AB$2</f>
        <v>3.8699999999999997</v>
      </c>
      <c r="G3965" s="12">
        <f>F3965*Main!$AB$4</f>
        <v>3.8699999999999997</v>
      </c>
      <c r="H3965" s="202"/>
    </row>
    <row r="3966" spans="1:8">
      <c r="A3966" s="205">
        <v>9000597</v>
      </c>
      <c r="B3966" s="489" t="s">
        <v>487</v>
      </c>
      <c r="C3966" s="7"/>
      <c r="D3966" s="7">
        <v>10</v>
      </c>
      <c r="E3966" s="8">
        <v>1275.1500000000001</v>
      </c>
      <c r="F3966" s="8">
        <f>E3966/100*$I$2*Main!$AB$2</f>
        <v>573.8175</v>
      </c>
      <c r="G3966" s="12">
        <f>F3966*Main!$AB$4</f>
        <v>573.8175</v>
      </c>
      <c r="H3966" s="202"/>
    </row>
    <row r="3967" spans="1:8">
      <c r="A3967" s="205">
        <v>9000598</v>
      </c>
      <c r="B3967" s="489" t="s">
        <v>488</v>
      </c>
      <c r="C3967" s="7"/>
      <c r="D3967" s="7">
        <v>10</v>
      </c>
      <c r="E3967" s="8">
        <v>1858.28</v>
      </c>
      <c r="F3967" s="8">
        <f>E3967/100*$I$2*Main!$AB$2</f>
        <v>836.226</v>
      </c>
      <c r="G3967" s="12">
        <f>F3967*Main!$AB$4</f>
        <v>836.226</v>
      </c>
      <c r="H3967" s="202"/>
    </row>
    <row r="3968" spans="1:8">
      <c r="A3968" s="205">
        <v>9061704</v>
      </c>
      <c r="B3968" s="489" t="s">
        <v>489</v>
      </c>
      <c r="C3968" s="7"/>
      <c r="D3968" s="7">
        <v>20</v>
      </c>
      <c r="E3968" s="8">
        <v>1434.41</v>
      </c>
      <c r="F3968" s="8">
        <f>E3968/100*$I$2*Main!$AB$2</f>
        <v>645.48450000000003</v>
      </c>
      <c r="G3968" s="12">
        <f>F3968*Main!$AB$4</f>
        <v>645.48450000000003</v>
      </c>
      <c r="H3968" s="202"/>
    </row>
    <row r="3969" spans="1:8">
      <c r="A3969" s="205">
        <v>9056579</v>
      </c>
      <c r="B3969" s="489" t="s">
        <v>490</v>
      </c>
      <c r="C3969" s="7"/>
      <c r="D3969" s="7">
        <v>500</v>
      </c>
      <c r="E3969" s="8">
        <v>37.909999999999997</v>
      </c>
      <c r="F3969" s="8">
        <f>E3969/100*$I$2*Main!$AB$2</f>
        <v>17.0595</v>
      </c>
      <c r="G3969" s="12">
        <f>F3969*Main!$AB$4</f>
        <v>17.0595</v>
      </c>
      <c r="H3969" s="202"/>
    </row>
    <row r="3970" spans="1:8">
      <c r="A3970" s="205">
        <v>9056573</v>
      </c>
      <c r="B3970" s="489" t="s">
        <v>491</v>
      </c>
      <c r="C3970" s="7"/>
      <c r="D3970" s="7">
        <v>500</v>
      </c>
      <c r="E3970" s="8">
        <v>44.19</v>
      </c>
      <c r="F3970" s="8">
        <f>E3970/100*$I$2*Main!$AB$2</f>
        <v>19.885499999999997</v>
      </c>
      <c r="G3970" s="12">
        <f>F3970*Main!$AB$4</f>
        <v>19.885499999999997</v>
      </c>
      <c r="H3970" s="202"/>
    </row>
    <row r="3971" spans="1:8">
      <c r="A3971" s="205">
        <v>9056568</v>
      </c>
      <c r="B3971" s="489" t="s">
        <v>492</v>
      </c>
      <c r="C3971" s="7"/>
      <c r="D3971" s="7">
        <v>200</v>
      </c>
      <c r="E3971" s="8">
        <v>65.08</v>
      </c>
      <c r="F3971" s="8">
        <f>E3971/100*$I$2*Main!$AB$2</f>
        <v>29.285999999999998</v>
      </c>
      <c r="G3971" s="12">
        <f>F3971*Main!$AB$4</f>
        <v>29.285999999999998</v>
      </c>
      <c r="H3971" s="202"/>
    </row>
    <row r="3972" spans="1:8">
      <c r="A3972" s="205">
        <v>1005465</v>
      </c>
      <c r="B3972" s="489" t="s">
        <v>5120</v>
      </c>
      <c r="C3972" s="7" t="s">
        <v>2057</v>
      </c>
      <c r="D3972" s="7">
        <v>500</v>
      </c>
      <c r="E3972" s="8">
        <v>13.11</v>
      </c>
      <c r="F3972" s="8">
        <f>E3972/100*$I$2*Main!$AB$2</f>
        <v>5.8994999999999997</v>
      </c>
      <c r="G3972" s="12">
        <f>F3972*Main!$AB$4</f>
        <v>5.8994999999999997</v>
      </c>
      <c r="H3972" s="202"/>
    </row>
    <row r="3973" spans="1:8">
      <c r="A3973" s="205">
        <v>1066631</v>
      </c>
      <c r="B3973" s="489" t="s">
        <v>493</v>
      </c>
      <c r="C3973" s="7"/>
      <c r="D3973" s="7">
        <v>1500</v>
      </c>
      <c r="E3973" s="8">
        <v>99.06</v>
      </c>
      <c r="F3973" s="8">
        <f>E3973/100*$I$2*Main!$AB$2</f>
        <v>44.576999999999998</v>
      </c>
      <c r="G3973" s="12">
        <f>F3973*Main!$AB$4</f>
        <v>44.576999999999998</v>
      </c>
      <c r="H3973" s="202"/>
    </row>
    <row r="3974" spans="1:8">
      <c r="A3974" s="205">
        <v>9238641</v>
      </c>
      <c r="B3974" s="489" t="s">
        <v>5121</v>
      </c>
      <c r="C3974" s="7" t="s">
        <v>2057</v>
      </c>
      <c r="D3974" s="7">
        <v>1</v>
      </c>
      <c r="E3974" s="8">
        <v>396063.75</v>
      </c>
      <c r="F3974" s="8">
        <f>E3974/100*$I$2*Main!$AB$2</f>
        <v>178228.6875</v>
      </c>
      <c r="G3974" s="12">
        <f>F3974*Main!$AB$4</f>
        <v>178228.6875</v>
      </c>
      <c r="H3974" s="202"/>
    </row>
    <row r="3975" spans="1:8">
      <c r="A3975" s="205">
        <v>9238639</v>
      </c>
      <c r="B3975" s="489" t="s">
        <v>494</v>
      </c>
      <c r="C3975" s="7"/>
      <c r="D3975" s="7">
        <v>1</v>
      </c>
      <c r="E3975" s="8">
        <v>287615.69</v>
      </c>
      <c r="F3975" s="8">
        <f>E3975/100*$I$2*Main!$AB$2</f>
        <v>129427.06049999999</v>
      </c>
      <c r="G3975" s="12">
        <f>F3975*Main!$AB$4</f>
        <v>129427.06049999999</v>
      </c>
      <c r="H3975" s="202"/>
    </row>
    <row r="3976" spans="1:8">
      <c r="A3976" s="205">
        <v>77567</v>
      </c>
      <c r="B3976" s="489" t="s">
        <v>5122</v>
      </c>
      <c r="C3976" s="7" t="s">
        <v>2057</v>
      </c>
      <c r="D3976" s="7">
        <v>1</v>
      </c>
      <c r="E3976" s="8">
        <v>273919.68</v>
      </c>
      <c r="F3976" s="8">
        <f>E3976/100*$I$2*Main!$AB$2</f>
        <v>123263.85599999999</v>
      </c>
      <c r="G3976" s="12">
        <f>F3976*Main!$AB$4</f>
        <v>123263.85599999999</v>
      </c>
      <c r="H3976" s="202"/>
    </row>
    <row r="3977" spans="1:8">
      <c r="A3977" s="205">
        <v>9106158</v>
      </c>
      <c r="B3977" s="489" t="s">
        <v>495</v>
      </c>
      <c r="C3977" s="7"/>
      <c r="D3977" s="7">
        <v>1</v>
      </c>
      <c r="E3977" s="8">
        <v>124924.54</v>
      </c>
      <c r="F3977" s="8">
        <f>E3977/100*$I$2*Main!$AB$2</f>
        <v>56216.042999999998</v>
      </c>
      <c r="G3977" s="12">
        <f>F3977*Main!$AB$4</f>
        <v>56216.042999999998</v>
      </c>
      <c r="H3977" s="202"/>
    </row>
    <row r="3978" spans="1:8">
      <c r="A3978" s="205">
        <v>70032</v>
      </c>
      <c r="B3978" s="489" t="s">
        <v>5123</v>
      </c>
      <c r="C3978" s="7" t="s">
        <v>2057</v>
      </c>
      <c r="D3978" s="7">
        <v>1</v>
      </c>
      <c r="E3978" s="8">
        <v>35088.959999999999</v>
      </c>
      <c r="F3978" s="8">
        <f>E3978/100*$I$2*Main!$AB$2</f>
        <v>15790.031999999999</v>
      </c>
      <c r="G3978" s="12">
        <f>F3978*Main!$AB$4</f>
        <v>15790.031999999999</v>
      </c>
      <c r="H3978" s="202"/>
    </row>
    <row r="3979" spans="1:8">
      <c r="A3979" s="205">
        <v>61266</v>
      </c>
      <c r="B3979" s="489" t="s">
        <v>5124</v>
      </c>
      <c r="C3979" s="7" t="s">
        <v>2057</v>
      </c>
      <c r="D3979" s="7">
        <v>1</v>
      </c>
      <c r="E3979" s="8">
        <v>11261</v>
      </c>
      <c r="F3979" s="8">
        <f>E3979/100*$I$2*Main!$AB$2</f>
        <v>5067.45</v>
      </c>
      <c r="G3979" s="12">
        <f>F3979*Main!$AB$4</f>
        <v>5067.45</v>
      </c>
      <c r="H3979" s="202"/>
    </row>
    <row r="3980" spans="1:8">
      <c r="A3980" s="205">
        <v>72151</v>
      </c>
      <c r="B3980" s="489" t="s">
        <v>5125</v>
      </c>
      <c r="C3980" s="7" t="s">
        <v>2057</v>
      </c>
      <c r="D3980" s="7">
        <v>1</v>
      </c>
      <c r="E3980" s="8">
        <v>2930.1200000000003</v>
      </c>
      <c r="F3980" s="8">
        <f>E3980/100*$I$2*Main!$AB$2</f>
        <v>1318.5540000000003</v>
      </c>
      <c r="G3980" s="12">
        <f>F3980*Main!$AB$4</f>
        <v>1318.5540000000003</v>
      </c>
      <c r="H3980" s="202"/>
    </row>
    <row r="3981" spans="1:8">
      <c r="A3981" s="205">
        <v>61285</v>
      </c>
      <c r="B3981" s="489" t="s">
        <v>496</v>
      </c>
      <c r="C3981" s="7"/>
      <c r="D3981" s="7">
        <v>1</v>
      </c>
      <c r="E3981" s="8">
        <v>1299.75</v>
      </c>
      <c r="F3981" s="8">
        <f>E3981/100*$I$2*Main!$AB$2</f>
        <v>584.88750000000005</v>
      </c>
      <c r="G3981" s="12">
        <f>F3981*Main!$AB$4</f>
        <v>584.88750000000005</v>
      </c>
      <c r="H3981" s="202"/>
    </row>
    <row r="3982" spans="1:8">
      <c r="A3982" s="205">
        <v>9180604</v>
      </c>
      <c r="B3982" s="489" t="s">
        <v>497</v>
      </c>
      <c r="C3982" s="7"/>
      <c r="D3982" s="7">
        <v>1</v>
      </c>
      <c r="E3982" s="8">
        <v>18419.449999999997</v>
      </c>
      <c r="F3982" s="8">
        <f>E3982/100*$I$2*Main!$AB$2</f>
        <v>8288.7524999999987</v>
      </c>
      <c r="G3982" s="12">
        <f>F3982*Main!$AB$4</f>
        <v>8288.7524999999987</v>
      </c>
      <c r="H3982" s="202"/>
    </row>
    <row r="3983" spans="1:8">
      <c r="A3983" s="205">
        <v>53949</v>
      </c>
      <c r="B3983" s="489" t="s">
        <v>498</v>
      </c>
      <c r="C3983" s="7"/>
      <c r="D3983" s="7">
        <v>1</v>
      </c>
      <c r="E3983" s="8">
        <v>3455.1400000000003</v>
      </c>
      <c r="F3983" s="8">
        <f>E3983/100*$I$2*Main!$AB$2</f>
        <v>1554.8130000000001</v>
      </c>
      <c r="G3983" s="12">
        <f>F3983*Main!$AB$4</f>
        <v>1554.8130000000001</v>
      </c>
      <c r="H3983" s="202"/>
    </row>
    <row r="3984" spans="1:8">
      <c r="A3984" s="205">
        <v>9106101</v>
      </c>
      <c r="B3984" s="489" t="s">
        <v>499</v>
      </c>
      <c r="C3984" s="7"/>
      <c r="D3984" s="7">
        <v>1</v>
      </c>
      <c r="E3984" s="8">
        <v>7894.68</v>
      </c>
      <c r="F3984" s="8">
        <f>E3984/100*$I$2*Main!$AB$2</f>
        <v>3552.6059999999998</v>
      </c>
      <c r="G3984" s="12">
        <f>F3984*Main!$AB$4</f>
        <v>3552.6059999999998</v>
      </c>
      <c r="H3984" s="202"/>
    </row>
    <row r="3985" spans="1:8">
      <c r="A3985" s="205">
        <v>9106121</v>
      </c>
      <c r="B3985" s="489" t="s">
        <v>5126</v>
      </c>
      <c r="C3985" s="7" t="s">
        <v>2057</v>
      </c>
      <c r="D3985" s="7">
        <v>1</v>
      </c>
      <c r="E3985" s="8">
        <v>11288.210000000001</v>
      </c>
      <c r="F3985" s="8">
        <f>E3985/100*$I$2*Main!$AB$2</f>
        <v>5079.6945000000005</v>
      </c>
      <c r="G3985" s="12">
        <f>F3985*Main!$AB$4</f>
        <v>5079.6945000000005</v>
      </c>
      <c r="H3985" s="202"/>
    </row>
    <row r="3986" spans="1:8">
      <c r="A3986" s="486">
        <v>9219678</v>
      </c>
      <c r="B3986" s="489" t="s">
        <v>4110</v>
      </c>
      <c r="C3986" s="7"/>
      <c r="D3986" s="7">
        <v>1</v>
      </c>
      <c r="E3986" s="8">
        <v>35681.94</v>
      </c>
      <c r="F3986" s="8">
        <f>E3986/100*$I$2*Main!$AB$2</f>
        <v>16056.873000000001</v>
      </c>
      <c r="G3986" s="12">
        <f>F3986*Main!$AB$4</f>
        <v>16056.873000000001</v>
      </c>
      <c r="H3986" s="202"/>
    </row>
    <row r="3987" spans="1:8">
      <c r="A3987" s="486">
        <v>9257321</v>
      </c>
      <c r="B3987" s="489" t="s">
        <v>4111</v>
      </c>
      <c r="C3987" s="7"/>
      <c r="D3987" s="7">
        <v>1</v>
      </c>
      <c r="E3987" s="8">
        <v>7736.67</v>
      </c>
      <c r="F3987" s="8">
        <f>E3987/100*$I$2*Main!$AB$2</f>
        <v>3481.5014999999999</v>
      </c>
      <c r="G3987" s="12">
        <f>F3987*Main!$AB$4</f>
        <v>3481.5014999999999</v>
      </c>
      <c r="H3987" s="202"/>
    </row>
    <row r="3988" spans="1:8">
      <c r="A3988" s="486">
        <v>9219328</v>
      </c>
      <c r="B3988" s="489" t="s">
        <v>5127</v>
      </c>
      <c r="C3988" s="7" t="s">
        <v>2057</v>
      </c>
      <c r="D3988" s="7">
        <v>1</v>
      </c>
      <c r="E3988" s="8">
        <v>32283.66</v>
      </c>
      <c r="F3988" s="8">
        <f>E3988/100*$I$2*Main!$AB$2</f>
        <v>14527.646999999999</v>
      </c>
      <c r="G3988" s="12">
        <f>F3988*Main!$AB$4</f>
        <v>14527.646999999999</v>
      </c>
      <c r="H3988" s="202"/>
    </row>
    <row r="3989" spans="1:8">
      <c r="A3989" s="205">
        <v>9123527</v>
      </c>
      <c r="B3989" s="489" t="s">
        <v>5128</v>
      </c>
      <c r="C3989" s="7" t="s">
        <v>2057</v>
      </c>
      <c r="D3989" s="7">
        <v>1</v>
      </c>
      <c r="E3989" s="8">
        <v>2335289.5</v>
      </c>
      <c r="F3989" s="8">
        <f>E3989/100*$I$2*Main!$AB$2</f>
        <v>1050880.2749999999</v>
      </c>
      <c r="G3989" s="12">
        <f>F3989*Main!$AB$4</f>
        <v>1050880.2749999999</v>
      </c>
      <c r="H3989" s="202"/>
    </row>
    <row r="3990" spans="1:8">
      <c r="A3990" s="205">
        <v>9123525</v>
      </c>
      <c r="B3990" s="489" t="s">
        <v>5129</v>
      </c>
      <c r="C3990" s="7" t="s">
        <v>2057</v>
      </c>
      <c r="D3990" s="7">
        <v>1</v>
      </c>
      <c r="E3990" s="8">
        <v>299396.12</v>
      </c>
      <c r="F3990" s="8">
        <f>E3990/100*$I$2*Main!$AB$2</f>
        <v>134728.25399999999</v>
      </c>
      <c r="G3990" s="12">
        <f>F3990*Main!$AB$4</f>
        <v>134728.25399999999</v>
      </c>
      <c r="H3990" s="202"/>
    </row>
    <row r="3991" spans="1:8">
      <c r="A3991" s="205">
        <v>9123524</v>
      </c>
      <c r="B3991" s="489" t="s">
        <v>5130</v>
      </c>
      <c r="C3991" s="7" t="s">
        <v>2057</v>
      </c>
      <c r="D3991" s="7">
        <v>1</v>
      </c>
      <c r="E3991" s="8">
        <v>8818.61</v>
      </c>
      <c r="F3991" s="8">
        <f>E3991/100*$I$2*Main!$AB$2</f>
        <v>3968.3745000000004</v>
      </c>
      <c r="G3991" s="12">
        <f>F3991*Main!$AB$4</f>
        <v>3968.3745000000004</v>
      </c>
      <c r="H3991" s="202"/>
    </row>
    <row r="3992" spans="1:8">
      <c r="A3992" s="205">
        <v>9019743</v>
      </c>
      <c r="B3992" s="489" t="s">
        <v>5131</v>
      </c>
      <c r="C3992" s="7" t="s">
        <v>2057</v>
      </c>
      <c r="D3992" s="7">
        <v>1</v>
      </c>
      <c r="E3992" s="8">
        <v>2996443.8</v>
      </c>
      <c r="F3992" s="8">
        <f>E3992/100*$I$2*Main!$AB$2</f>
        <v>1348399.71</v>
      </c>
      <c r="G3992" s="12">
        <f>F3992*Main!$AB$4</f>
        <v>1348399.71</v>
      </c>
      <c r="H3992" s="202"/>
    </row>
    <row r="3993" spans="1:8">
      <c r="A3993" s="205">
        <v>45555</v>
      </c>
      <c r="B3993" s="489" t="s">
        <v>500</v>
      </c>
      <c r="C3993" s="7"/>
      <c r="D3993" s="7">
        <v>1</v>
      </c>
      <c r="E3993" s="8">
        <v>5204.55</v>
      </c>
      <c r="F3993" s="8">
        <f>E3993/100*$I$2*Main!$AB$2</f>
        <v>2342.0475000000001</v>
      </c>
      <c r="G3993" s="12">
        <f>F3993*Main!$AB$4</f>
        <v>2342.0475000000001</v>
      </c>
      <c r="H3993" s="202"/>
    </row>
    <row r="3994" spans="1:8">
      <c r="A3994" s="205">
        <v>78091</v>
      </c>
      <c r="B3994" s="489" t="s">
        <v>5132</v>
      </c>
      <c r="C3994" s="7" t="s">
        <v>2057</v>
      </c>
      <c r="D3994" s="7">
        <v>1</v>
      </c>
      <c r="E3994" s="8">
        <v>3311.3100000000004</v>
      </c>
      <c r="F3994" s="8">
        <f>E3994/100*$I$2*Main!$AB$2</f>
        <v>1490.0895</v>
      </c>
      <c r="G3994" s="12">
        <f>F3994*Main!$AB$4</f>
        <v>1490.0895</v>
      </c>
      <c r="H3994" s="202"/>
    </row>
    <row r="3995" spans="1:8">
      <c r="A3995" s="205">
        <v>70263</v>
      </c>
      <c r="B3995" s="489" t="s">
        <v>501</v>
      </c>
      <c r="C3995" s="7"/>
      <c r="D3995" s="7">
        <v>1</v>
      </c>
      <c r="E3995" s="8">
        <v>4888.0600000000004</v>
      </c>
      <c r="F3995" s="8">
        <f>E3995/100*$I$2*Main!$AB$2</f>
        <v>2199.627</v>
      </c>
      <c r="G3995" s="12">
        <f>F3995*Main!$AB$4</f>
        <v>2199.627</v>
      </c>
      <c r="H3995" s="202"/>
    </row>
    <row r="3996" spans="1:8">
      <c r="A3996" s="205">
        <v>13841</v>
      </c>
      <c r="B3996" s="489" t="s">
        <v>502</v>
      </c>
      <c r="C3996" s="7"/>
      <c r="D3996" s="7">
        <v>1</v>
      </c>
      <c r="E3996" s="8">
        <v>7720.95</v>
      </c>
      <c r="F3996" s="8">
        <f>E3996/100*$I$2*Main!$AB$2</f>
        <v>3474.4274999999998</v>
      </c>
      <c r="G3996" s="12">
        <f>F3996*Main!$AB$4</f>
        <v>3474.4274999999998</v>
      </c>
      <c r="H3996" s="202"/>
    </row>
    <row r="3997" spans="1:8">
      <c r="A3997" s="205">
        <v>23680</v>
      </c>
      <c r="B3997" s="489" t="s">
        <v>503</v>
      </c>
      <c r="C3997" s="7"/>
      <c r="D3997" s="7">
        <v>1</v>
      </c>
      <c r="E3997" s="8">
        <v>195.22</v>
      </c>
      <c r="F3997" s="8">
        <f>E3997/100*$I$2*Main!$AB$2</f>
        <v>87.849000000000004</v>
      </c>
      <c r="G3997" s="12">
        <f>F3997*Main!$AB$4</f>
        <v>87.849000000000004</v>
      </c>
      <c r="H3997" s="202"/>
    </row>
    <row r="3998" spans="1:8">
      <c r="A3998" s="205">
        <v>70265</v>
      </c>
      <c r="B3998" s="489" t="s">
        <v>504</v>
      </c>
      <c r="C3998" s="7"/>
      <c r="D3998" s="7">
        <v>1</v>
      </c>
      <c r="E3998" s="8">
        <v>7500.34</v>
      </c>
      <c r="F3998" s="8">
        <f>E3998/100*$I$2*Main!$AB$2</f>
        <v>3375.1529999999998</v>
      </c>
      <c r="G3998" s="12">
        <f>F3998*Main!$AB$4</f>
        <v>3375.1529999999998</v>
      </c>
      <c r="H3998" s="202"/>
    </row>
    <row r="3999" spans="1:8">
      <c r="A3999" s="205">
        <v>70267</v>
      </c>
      <c r="B3999" s="489" t="s">
        <v>505</v>
      </c>
      <c r="C3999" s="7"/>
      <c r="D3999" s="7">
        <v>1</v>
      </c>
      <c r="E3999" s="8">
        <v>1102.56</v>
      </c>
      <c r="F3999" s="8">
        <f>E3999/100*$I$2*Main!$AB$2</f>
        <v>496.15199999999993</v>
      </c>
      <c r="G3999" s="12">
        <f>F3999*Main!$AB$4</f>
        <v>496.15199999999993</v>
      </c>
      <c r="H3999" s="202"/>
    </row>
    <row r="4000" spans="1:8">
      <c r="A4000" s="205">
        <v>70266</v>
      </c>
      <c r="B4000" s="489" t="s">
        <v>506</v>
      </c>
      <c r="C4000" s="7"/>
      <c r="D4000" s="7">
        <v>1</v>
      </c>
      <c r="E4000" s="8">
        <v>1152.68</v>
      </c>
      <c r="F4000" s="8">
        <f>E4000/100*$I$2*Main!$AB$2</f>
        <v>518.70600000000002</v>
      </c>
      <c r="G4000" s="12">
        <f>F4000*Main!$AB$4</f>
        <v>518.70600000000002</v>
      </c>
      <c r="H4000" s="202"/>
    </row>
    <row r="4001" spans="1:8">
      <c r="A4001" s="205">
        <v>14825</v>
      </c>
      <c r="B4001" s="489" t="s">
        <v>507</v>
      </c>
      <c r="C4001" s="7"/>
      <c r="D4001" s="7">
        <v>1</v>
      </c>
      <c r="E4001" s="8">
        <v>9326.7900000000009</v>
      </c>
      <c r="F4001" s="8">
        <f>E4001/100*$I$2*Main!$AB$2</f>
        <v>4197.0555000000004</v>
      </c>
      <c r="G4001" s="12">
        <f>F4001*Main!$AB$4</f>
        <v>4197.0555000000004</v>
      </c>
      <c r="H4001" s="202"/>
    </row>
    <row r="4002" spans="1:8">
      <c r="A4002" s="205">
        <v>22617</v>
      </c>
      <c r="B4002" s="489" t="s">
        <v>508</v>
      </c>
      <c r="C4002" s="7"/>
      <c r="D4002" s="7">
        <v>1</v>
      </c>
      <c r="E4002" s="8">
        <v>1103.0899999999999</v>
      </c>
      <c r="F4002" s="8">
        <f>E4002/100*$I$2*Main!$AB$2</f>
        <v>496.39049999999997</v>
      </c>
      <c r="G4002" s="12">
        <f>F4002*Main!$AB$4</f>
        <v>496.39049999999997</v>
      </c>
      <c r="H4002" s="202"/>
    </row>
    <row r="4003" spans="1:8">
      <c r="A4003" s="205">
        <v>73788</v>
      </c>
      <c r="B4003" s="489" t="s">
        <v>509</v>
      </c>
      <c r="C4003" s="7"/>
      <c r="D4003" s="7">
        <v>1</v>
      </c>
      <c r="E4003" s="8">
        <v>2881.4</v>
      </c>
      <c r="F4003" s="8">
        <f>E4003/100*$I$2*Main!$AB$2</f>
        <v>1296.6300000000001</v>
      </c>
      <c r="G4003" s="12">
        <f>F4003*Main!$AB$4</f>
        <v>1296.6300000000001</v>
      </c>
      <c r="H4003" s="202"/>
    </row>
    <row r="4004" spans="1:8">
      <c r="A4004" s="205">
        <v>9206693</v>
      </c>
      <c r="B4004" s="489" t="s">
        <v>510</v>
      </c>
      <c r="C4004" s="7"/>
      <c r="D4004" s="7">
        <v>1</v>
      </c>
      <c r="E4004" s="8">
        <v>174.6</v>
      </c>
      <c r="F4004" s="8">
        <f>E4004/100*$I$2*Main!$AB$2</f>
        <v>78.569999999999993</v>
      </c>
      <c r="G4004" s="12">
        <f>F4004*Main!$AB$4</f>
        <v>78.569999999999993</v>
      </c>
      <c r="H4004" s="202"/>
    </row>
    <row r="4005" spans="1:8">
      <c r="A4005" s="205">
        <v>78093</v>
      </c>
      <c r="B4005" s="489" t="s">
        <v>511</v>
      </c>
      <c r="C4005" s="7"/>
      <c r="D4005" s="7">
        <v>1</v>
      </c>
      <c r="E4005" s="8">
        <v>14179.56</v>
      </c>
      <c r="F4005" s="8">
        <f>E4005/100*$I$2*Main!$AB$2</f>
        <v>6380.8020000000006</v>
      </c>
      <c r="G4005" s="12">
        <f>F4005*Main!$AB$4</f>
        <v>6380.8020000000006</v>
      </c>
      <c r="H4005" s="202"/>
    </row>
    <row r="4006" spans="1:8">
      <c r="A4006" s="205">
        <v>9128172</v>
      </c>
      <c r="B4006" s="489" t="s">
        <v>512</v>
      </c>
      <c r="C4006" s="7" t="s">
        <v>2057</v>
      </c>
      <c r="D4006" s="7">
        <v>1</v>
      </c>
      <c r="E4006" s="8">
        <v>14962.95</v>
      </c>
      <c r="F4006" s="8">
        <f>E4006/100*$I$2*Main!$AB$2</f>
        <v>6733.3275000000003</v>
      </c>
      <c r="G4006" s="12">
        <f>F4006*Main!$AB$4</f>
        <v>6733.3275000000003</v>
      </c>
      <c r="H4006" s="202"/>
    </row>
    <row r="4007" spans="1:8">
      <c r="A4007" s="205">
        <v>9106601</v>
      </c>
      <c r="B4007" s="489" t="s">
        <v>512</v>
      </c>
      <c r="C4007" s="7"/>
      <c r="D4007" s="7">
        <v>1</v>
      </c>
      <c r="E4007" s="8">
        <v>12559.35</v>
      </c>
      <c r="F4007" s="8">
        <f>E4007/100*$I$2*Main!$AB$2</f>
        <v>5651.7075000000004</v>
      </c>
      <c r="G4007" s="12">
        <f>F4007*Main!$AB$4</f>
        <v>5651.7075000000004</v>
      </c>
      <c r="H4007" s="202"/>
    </row>
    <row r="4008" spans="1:8">
      <c r="A4008" s="205">
        <v>9162018</v>
      </c>
      <c r="B4008" s="489" t="s">
        <v>513</v>
      </c>
      <c r="C4008" s="7"/>
      <c r="D4008" s="7">
        <v>1</v>
      </c>
      <c r="E4008" s="8">
        <v>12659.28</v>
      </c>
      <c r="F4008" s="8">
        <f>E4008/100*$I$2*Main!$AB$2</f>
        <v>5696.6760000000004</v>
      </c>
      <c r="G4008" s="12">
        <f>F4008*Main!$AB$4</f>
        <v>5696.6760000000004</v>
      </c>
      <c r="H4008" s="202"/>
    </row>
    <row r="4009" spans="1:8">
      <c r="A4009" s="205">
        <v>78097</v>
      </c>
      <c r="B4009" s="489" t="s">
        <v>514</v>
      </c>
      <c r="C4009" s="7"/>
      <c r="D4009" s="7">
        <v>1</v>
      </c>
      <c r="E4009" s="8">
        <v>1680.92</v>
      </c>
      <c r="F4009" s="8">
        <f>E4009/100*$I$2*Main!$AB$2</f>
        <v>756.41399999999999</v>
      </c>
      <c r="G4009" s="12">
        <f>F4009*Main!$AB$4</f>
        <v>756.41399999999999</v>
      </c>
      <c r="H4009" s="202"/>
    </row>
    <row r="4010" spans="1:8">
      <c r="A4010" s="205">
        <v>45150</v>
      </c>
      <c r="B4010" s="489" t="s">
        <v>515</v>
      </c>
      <c r="C4010" s="7"/>
      <c r="D4010" s="7">
        <v>1</v>
      </c>
      <c r="E4010" s="8">
        <v>231.03</v>
      </c>
      <c r="F4010" s="8">
        <f>E4010/100*$I$2*Main!$AB$2</f>
        <v>103.9635</v>
      </c>
      <c r="G4010" s="12">
        <f>F4010*Main!$AB$4</f>
        <v>103.9635</v>
      </c>
      <c r="H4010" s="202"/>
    </row>
    <row r="4011" spans="1:8">
      <c r="A4011" s="205">
        <v>9207524</v>
      </c>
      <c r="B4011" s="489" t="s">
        <v>516</v>
      </c>
      <c r="C4011" s="7"/>
      <c r="D4011" s="7">
        <v>1</v>
      </c>
      <c r="E4011" s="8">
        <v>7411.85</v>
      </c>
      <c r="F4011" s="8">
        <f>E4011/100*$I$2*Main!$AB$2</f>
        <v>3335.3325</v>
      </c>
      <c r="G4011" s="12">
        <f>F4011*Main!$AB$4</f>
        <v>3335.3325</v>
      </c>
      <c r="H4011" s="202"/>
    </row>
    <row r="4012" spans="1:8">
      <c r="A4012" s="205">
        <v>9079402</v>
      </c>
      <c r="B4012" s="489" t="s">
        <v>517</v>
      </c>
      <c r="C4012" s="7"/>
      <c r="D4012" s="7">
        <v>1</v>
      </c>
      <c r="E4012" s="8">
        <v>4674.51</v>
      </c>
      <c r="F4012" s="8">
        <f>E4012/100*$I$2*Main!$AB$2</f>
        <v>2103.5295000000001</v>
      </c>
      <c r="G4012" s="12">
        <f>F4012*Main!$AB$4</f>
        <v>2103.5295000000001</v>
      </c>
      <c r="H4012" s="202"/>
    </row>
    <row r="4013" spans="1:8">
      <c r="A4013" s="205">
        <v>9248018</v>
      </c>
      <c r="B4013" s="489" t="s">
        <v>518</v>
      </c>
      <c r="C4013" s="7"/>
      <c r="D4013" s="7">
        <v>1</v>
      </c>
      <c r="E4013" s="8">
        <v>1304.69</v>
      </c>
      <c r="F4013" s="8">
        <f>E4013/100*$I$2*Main!$AB$2</f>
        <v>587.1105</v>
      </c>
      <c r="G4013" s="12">
        <f>F4013*Main!$AB$4</f>
        <v>587.1105</v>
      </c>
      <c r="H4013" s="202"/>
    </row>
    <row r="4014" spans="1:8">
      <c r="A4014" s="205">
        <v>9084515</v>
      </c>
      <c r="B4014" s="489" t="s">
        <v>519</v>
      </c>
      <c r="C4014" s="7"/>
      <c r="D4014" s="7">
        <v>1</v>
      </c>
      <c r="E4014" s="8">
        <v>1387.52</v>
      </c>
      <c r="F4014" s="8">
        <f>E4014/100*$I$2*Main!$AB$2</f>
        <v>624.38400000000001</v>
      </c>
      <c r="G4014" s="12">
        <f>F4014*Main!$AB$4</f>
        <v>624.38400000000001</v>
      </c>
      <c r="H4014" s="202"/>
    </row>
    <row r="4015" spans="1:8">
      <c r="A4015" s="205">
        <v>9195168</v>
      </c>
      <c r="B4015" s="489" t="s">
        <v>520</v>
      </c>
      <c r="C4015" s="7"/>
      <c r="D4015" s="7">
        <v>1</v>
      </c>
      <c r="E4015" s="8">
        <v>17497.59</v>
      </c>
      <c r="F4015" s="8">
        <f>E4015/100*$I$2*Main!$AB$2</f>
        <v>7873.9155000000001</v>
      </c>
      <c r="G4015" s="12">
        <f>F4015*Main!$AB$4</f>
        <v>7873.9155000000001</v>
      </c>
      <c r="H4015" s="202"/>
    </row>
    <row r="4016" spans="1:8">
      <c r="A4016" s="205">
        <v>9086400</v>
      </c>
      <c r="B4016" s="489" t="s">
        <v>5133</v>
      </c>
      <c r="C4016" s="7" t="s">
        <v>2057</v>
      </c>
      <c r="D4016" s="7">
        <v>1</v>
      </c>
      <c r="E4016" s="8">
        <v>35855.450000000004</v>
      </c>
      <c r="F4016" s="8">
        <f>E4016/100*$I$2*Main!$AB$2</f>
        <v>16134.952500000001</v>
      </c>
      <c r="G4016" s="12">
        <f>F4016*Main!$AB$4</f>
        <v>16134.952500000001</v>
      </c>
      <c r="H4016" s="202"/>
    </row>
    <row r="4017" spans="1:8">
      <c r="A4017" s="205">
        <v>9127212</v>
      </c>
      <c r="B4017" s="489" t="s">
        <v>5134</v>
      </c>
      <c r="C4017" s="7" t="s">
        <v>2057</v>
      </c>
      <c r="D4017" s="7">
        <v>1</v>
      </c>
      <c r="E4017" s="8">
        <v>18901.080000000002</v>
      </c>
      <c r="F4017" s="8">
        <f>E4017/100*$I$2*Main!$AB$2</f>
        <v>8505.4860000000008</v>
      </c>
      <c r="G4017" s="12">
        <f>F4017*Main!$AB$4</f>
        <v>8505.4860000000008</v>
      </c>
      <c r="H4017" s="202"/>
    </row>
    <row r="4018" spans="1:8">
      <c r="A4018" s="205">
        <v>9127211</v>
      </c>
      <c r="B4018" s="489" t="s">
        <v>5135</v>
      </c>
      <c r="C4018" s="7" t="s">
        <v>2057</v>
      </c>
      <c r="D4018" s="7">
        <v>1</v>
      </c>
      <c r="E4018" s="8">
        <v>18064.73</v>
      </c>
      <c r="F4018" s="8">
        <f>E4018/100*$I$2*Main!$AB$2</f>
        <v>8129.1284999999998</v>
      </c>
      <c r="G4018" s="12">
        <f>F4018*Main!$AB$4</f>
        <v>8129.1284999999998</v>
      </c>
      <c r="H4018" s="202"/>
    </row>
    <row r="4019" spans="1:8">
      <c r="A4019" s="205">
        <v>9140129</v>
      </c>
      <c r="B4019" s="489" t="s">
        <v>5136</v>
      </c>
      <c r="C4019" s="7" t="s">
        <v>2057</v>
      </c>
      <c r="D4019" s="7">
        <v>1</v>
      </c>
      <c r="E4019" s="8">
        <v>8880.27</v>
      </c>
      <c r="F4019" s="8">
        <f>E4019/100*$I$2*Main!$AB$2</f>
        <v>3996.1215000000002</v>
      </c>
      <c r="G4019" s="12">
        <f>F4019*Main!$AB$4</f>
        <v>3996.1215000000002</v>
      </c>
      <c r="H4019" s="202"/>
    </row>
    <row r="4020" spans="1:8">
      <c r="A4020" s="205">
        <v>70268</v>
      </c>
      <c r="B4020" s="489" t="s">
        <v>521</v>
      </c>
      <c r="C4020" s="7"/>
      <c r="D4020" s="7">
        <v>1</v>
      </c>
      <c r="E4020" s="8">
        <v>7733.5700000000006</v>
      </c>
      <c r="F4020" s="8">
        <f>E4020/100*$I$2*Main!$AB$2</f>
        <v>3480.1065000000003</v>
      </c>
      <c r="G4020" s="12">
        <f>F4020*Main!$AB$4</f>
        <v>3480.1065000000003</v>
      </c>
      <c r="H4020" s="202"/>
    </row>
    <row r="4021" spans="1:8">
      <c r="A4021" s="205">
        <v>78096</v>
      </c>
      <c r="B4021" s="489" t="s">
        <v>522</v>
      </c>
      <c r="C4021" s="7"/>
      <c r="D4021" s="7">
        <v>1</v>
      </c>
      <c r="E4021" s="8">
        <v>8590.7800000000007</v>
      </c>
      <c r="F4021" s="8">
        <f>E4021/100*$I$2*Main!$AB$2</f>
        <v>3865.8510000000006</v>
      </c>
      <c r="G4021" s="12">
        <f>F4021*Main!$AB$4</f>
        <v>3865.8510000000006</v>
      </c>
      <c r="H4021" s="202"/>
    </row>
    <row r="4022" spans="1:8">
      <c r="A4022" s="205">
        <v>70269</v>
      </c>
      <c r="B4022" s="489" t="s">
        <v>523</v>
      </c>
      <c r="C4022" s="7"/>
      <c r="D4022" s="7">
        <v>1</v>
      </c>
      <c r="E4022" s="8">
        <v>3923.67</v>
      </c>
      <c r="F4022" s="8">
        <f>E4022/100*$I$2*Main!$AB$2</f>
        <v>1765.6514999999999</v>
      </c>
      <c r="G4022" s="12">
        <f>F4022*Main!$AB$4</f>
        <v>1765.6514999999999</v>
      </c>
      <c r="H4022" s="202"/>
    </row>
    <row r="4023" spans="1:8">
      <c r="A4023" s="205">
        <v>79005</v>
      </c>
      <c r="B4023" s="489" t="s">
        <v>5137</v>
      </c>
      <c r="C4023" s="7" t="s">
        <v>2057</v>
      </c>
      <c r="D4023" s="7">
        <v>1</v>
      </c>
      <c r="E4023" s="8">
        <v>4780.9000000000005</v>
      </c>
      <c r="F4023" s="8">
        <f>E4023/100*$I$2*Main!$AB$2</f>
        <v>2151.4050000000002</v>
      </c>
      <c r="G4023" s="12">
        <f>F4023*Main!$AB$4</f>
        <v>2151.4050000000002</v>
      </c>
      <c r="H4023" s="202"/>
    </row>
    <row r="4024" spans="1:8">
      <c r="A4024" s="205">
        <v>20264</v>
      </c>
      <c r="B4024" s="489" t="s">
        <v>524</v>
      </c>
      <c r="C4024" s="7"/>
      <c r="D4024" s="7">
        <v>1</v>
      </c>
      <c r="E4024" s="8">
        <v>82276.59</v>
      </c>
      <c r="F4024" s="8">
        <f>E4024/100*$I$2*Main!$AB$2</f>
        <v>37024.465499999998</v>
      </c>
      <c r="G4024" s="12">
        <f>F4024*Main!$AB$4</f>
        <v>37024.465499999998</v>
      </c>
      <c r="H4024" s="202"/>
    </row>
    <row r="4025" spans="1:8">
      <c r="A4025" s="205">
        <v>73784</v>
      </c>
      <c r="B4025" s="489" t="s">
        <v>525</v>
      </c>
      <c r="C4025" s="7"/>
      <c r="D4025" s="7">
        <v>1</v>
      </c>
      <c r="E4025" s="8">
        <v>4358.1900000000005</v>
      </c>
      <c r="F4025" s="8">
        <f>E4025/100*$I$2*Main!$AB$2</f>
        <v>1961.1855000000003</v>
      </c>
      <c r="G4025" s="12">
        <f>F4025*Main!$AB$4</f>
        <v>1961.1855000000003</v>
      </c>
      <c r="H4025" s="202"/>
    </row>
    <row r="4026" spans="1:8">
      <c r="A4026" s="205">
        <v>75069</v>
      </c>
      <c r="B4026" s="489" t="s">
        <v>526</v>
      </c>
      <c r="C4026" s="7"/>
      <c r="D4026" s="7">
        <v>1</v>
      </c>
      <c r="E4026" s="8">
        <v>4133.5</v>
      </c>
      <c r="F4026" s="8">
        <f>E4026/100*$I$2*Main!$AB$2</f>
        <v>1860.075</v>
      </c>
      <c r="G4026" s="12">
        <f>F4026*Main!$AB$4</f>
        <v>1860.075</v>
      </c>
      <c r="H4026" s="202"/>
    </row>
    <row r="4027" spans="1:8">
      <c r="A4027" s="205">
        <v>75073</v>
      </c>
      <c r="B4027" s="489" t="s">
        <v>527</v>
      </c>
      <c r="C4027" s="7"/>
      <c r="D4027" s="7">
        <v>1</v>
      </c>
      <c r="E4027" s="8">
        <v>2487.5300000000002</v>
      </c>
      <c r="F4027" s="8">
        <f>E4027/100*$I$2*Main!$AB$2</f>
        <v>1119.3885</v>
      </c>
      <c r="G4027" s="12">
        <f>F4027*Main!$AB$4</f>
        <v>1119.3885</v>
      </c>
      <c r="H4027" s="202"/>
    </row>
    <row r="4028" spans="1:8">
      <c r="A4028" s="205">
        <v>75074</v>
      </c>
      <c r="B4028" s="489" t="s">
        <v>528</v>
      </c>
      <c r="C4028" s="7"/>
      <c r="D4028" s="7">
        <v>1</v>
      </c>
      <c r="E4028" s="8">
        <v>866.64</v>
      </c>
      <c r="F4028" s="8">
        <f>E4028/100*$I$2*Main!$AB$2</f>
        <v>389.988</v>
      </c>
      <c r="G4028" s="12">
        <f>F4028*Main!$AB$4</f>
        <v>389.988</v>
      </c>
      <c r="H4028" s="202"/>
    </row>
    <row r="4029" spans="1:8">
      <c r="A4029" s="205">
        <v>75075</v>
      </c>
      <c r="B4029" s="489" t="s">
        <v>529</v>
      </c>
      <c r="C4029" s="7"/>
      <c r="D4029" s="7">
        <v>1</v>
      </c>
      <c r="E4029" s="8">
        <v>48.05</v>
      </c>
      <c r="F4029" s="8">
        <f>E4029/100*$I$2*Main!$AB$2</f>
        <v>21.622499999999999</v>
      </c>
      <c r="G4029" s="12">
        <f>F4029*Main!$AB$4</f>
        <v>21.622499999999999</v>
      </c>
      <c r="H4029" s="202"/>
    </row>
    <row r="4030" spans="1:8">
      <c r="A4030" s="205">
        <v>9065627</v>
      </c>
      <c r="B4030" s="489" t="s">
        <v>530</v>
      </c>
      <c r="C4030" s="7"/>
      <c r="D4030" s="7">
        <v>1</v>
      </c>
      <c r="E4030" s="8">
        <v>1383.27</v>
      </c>
      <c r="F4030" s="8">
        <f>E4030/100*$I$2*Main!$AB$2</f>
        <v>622.47149999999999</v>
      </c>
      <c r="G4030" s="12">
        <f>F4030*Main!$AB$4</f>
        <v>622.47149999999999</v>
      </c>
      <c r="H4030" s="202"/>
    </row>
    <row r="4031" spans="1:8">
      <c r="A4031" s="205">
        <v>9065628</v>
      </c>
      <c r="B4031" s="489" t="s">
        <v>531</v>
      </c>
      <c r="C4031" s="7"/>
      <c r="D4031" s="7">
        <v>1</v>
      </c>
      <c r="E4031" s="8">
        <v>1383.27</v>
      </c>
      <c r="F4031" s="8">
        <f>E4031/100*$I$2*Main!$AB$2</f>
        <v>622.47149999999999</v>
      </c>
      <c r="G4031" s="12">
        <f>F4031*Main!$AB$4</f>
        <v>622.47149999999999</v>
      </c>
      <c r="H4031" s="202"/>
    </row>
    <row r="4032" spans="1:8">
      <c r="A4032" s="205">
        <v>9065635</v>
      </c>
      <c r="B4032" s="489" t="s">
        <v>532</v>
      </c>
      <c r="C4032" s="7"/>
      <c r="D4032" s="7">
        <v>1</v>
      </c>
      <c r="E4032" s="8">
        <v>1894.92</v>
      </c>
      <c r="F4032" s="8">
        <f>E4032/100*$I$2*Main!$AB$2</f>
        <v>852.71400000000006</v>
      </c>
      <c r="G4032" s="12">
        <f>F4032*Main!$AB$4</f>
        <v>852.71400000000006</v>
      </c>
      <c r="H4032" s="202"/>
    </row>
    <row r="4033" spans="1:8">
      <c r="A4033" s="205">
        <v>9069806</v>
      </c>
      <c r="B4033" s="489" t="s">
        <v>533</v>
      </c>
      <c r="C4033" s="7"/>
      <c r="D4033" s="7">
        <v>1</v>
      </c>
      <c r="E4033" s="8">
        <v>3171.8</v>
      </c>
      <c r="F4033" s="8">
        <f>E4033/100*$I$2*Main!$AB$2</f>
        <v>1427.3100000000002</v>
      </c>
      <c r="G4033" s="12">
        <f>F4033*Main!$AB$4</f>
        <v>1427.3100000000002</v>
      </c>
      <c r="H4033" s="202"/>
    </row>
    <row r="4034" spans="1:8">
      <c r="A4034" s="205">
        <v>9069808</v>
      </c>
      <c r="B4034" s="489" t="s">
        <v>534</v>
      </c>
      <c r="C4034" s="7"/>
      <c r="D4034" s="7">
        <v>1</v>
      </c>
      <c r="E4034" s="8">
        <v>4624.59</v>
      </c>
      <c r="F4034" s="8">
        <f>E4034/100*$I$2*Main!$AB$2</f>
        <v>2081.0655000000002</v>
      </c>
      <c r="G4034" s="12">
        <f>F4034*Main!$AB$4</f>
        <v>2081.0655000000002</v>
      </c>
      <c r="H4034" s="202"/>
    </row>
    <row r="4035" spans="1:8">
      <c r="A4035" s="205">
        <v>9070739</v>
      </c>
      <c r="B4035" s="489" t="s">
        <v>535</v>
      </c>
      <c r="C4035" s="7"/>
      <c r="D4035" s="7">
        <v>1</v>
      </c>
      <c r="E4035" s="8">
        <v>1809.96</v>
      </c>
      <c r="F4035" s="8">
        <f>E4035/100*$I$2*Main!$AB$2</f>
        <v>814.48199999999997</v>
      </c>
      <c r="G4035" s="12">
        <f>F4035*Main!$AB$4</f>
        <v>814.48199999999997</v>
      </c>
      <c r="H4035" s="202"/>
    </row>
    <row r="4036" spans="1:8">
      <c r="A4036" s="205">
        <v>9080838</v>
      </c>
      <c r="B4036" s="489" t="s">
        <v>536</v>
      </c>
      <c r="C4036" s="7"/>
      <c r="D4036" s="7">
        <v>1</v>
      </c>
      <c r="E4036" s="8">
        <v>1888.61</v>
      </c>
      <c r="F4036" s="8">
        <f>E4036/100*$I$2*Main!$AB$2</f>
        <v>849.8744999999999</v>
      </c>
      <c r="G4036" s="12">
        <f>F4036*Main!$AB$4</f>
        <v>849.8744999999999</v>
      </c>
      <c r="H4036" s="202"/>
    </row>
    <row r="4037" spans="1:8">
      <c r="A4037" s="205">
        <v>9080854</v>
      </c>
      <c r="B4037" s="489" t="s">
        <v>537</v>
      </c>
      <c r="C4037" s="7"/>
      <c r="D4037" s="7">
        <v>1</v>
      </c>
      <c r="E4037" s="8">
        <v>1573.85</v>
      </c>
      <c r="F4037" s="8">
        <f>E4037/100*$I$2*Main!$AB$2</f>
        <v>708.23249999999996</v>
      </c>
      <c r="G4037" s="12">
        <f>F4037*Main!$AB$4</f>
        <v>708.23249999999996</v>
      </c>
      <c r="H4037" s="202"/>
    </row>
    <row r="4038" spans="1:8">
      <c r="A4038" s="205">
        <v>9080858</v>
      </c>
      <c r="B4038" s="489" t="s">
        <v>538</v>
      </c>
      <c r="C4038" s="7"/>
      <c r="D4038" s="7">
        <v>1</v>
      </c>
      <c r="E4038" s="8">
        <v>1726.44</v>
      </c>
      <c r="F4038" s="8">
        <f>E4038/100*$I$2*Main!$AB$2</f>
        <v>776.89800000000014</v>
      </c>
      <c r="G4038" s="12">
        <f>F4038*Main!$AB$4</f>
        <v>776.89800000000014</v>
      </c>
      <c r="H4038" s="202"/>
    </row>
    <row r="4039" spans="1:8">
      <c r="A4039" s="205">
        <v>9080859</v>
      </c>
      <c r="B4039" s="489" t="s">
        <v>539</v>
      </c>
      <c r="C4039" s="7"/>
      <c r="D4039" s="7">
        <v>1</v>
      </c>
      <c r="E4039" s="8">
        <v>1802.36</v>
      </c>
      <c r="F4039" s="8">
        <f>E4039/100*$I$2*Main!$AB$2</f>
        <v>811.0619999999999</v>
      </c>
      <c r="G4039" s="12">
        <f>F4039*Main!$AB$4</f>
        <v>811.0619999999999</v>
      </c>
      <c r="H4039" s="202"/>
    </row>
    <row r="4040" spans="1:8">
      <c r="A4040" s="205">
        <v>9086687</v>
      </c>
      <c r="B4040" s="489" t="s">
        <v>540</v>
      </c>
      <c r="C4040" s="7"/>
      <c r="D4040" s="7">
        <v>1</v>
      </c>
      <c r="E4040" s="8">
        <v>7322.52</v>
      </c>
      <c r="F4040" s="8">
        <f>E4040/100*$I$2*Main!$AB$2</f>
        <v>3295.134</v>
      </c>
      <c r="G4040" s="12">
        <f>F4040*Main!$AB$4</f>
        <v>3295.134</v>
      </c>
      <c r="H4040" s="202"/>
    </row>
    <row r="4041" spans="1:8">
      <c r="A4041" s="205">
        <v>9086690</v>
      </c>
      <c r="B4041" s="489" t="s">
        <v>541</v>
      </c>
      <c r="C4041" s="7"/>
      <c r="D4041" s="7">
        <v>1</v>
      </c>
      <c r="E4041" s="8">
        <v>5502.22</v>
      </c>
      <c r="F4041" s="8">
        <f>E4041/100*$I$2*Main!$AB$2</f>
        <v>2475.9990000000003</v>
      </c>
      <c r="G4041" s="12">
        <f>F4041*Main!$AB$4</f>
        <v>2475.9990000000003</v>
      </c>
      <c r="H4041" s="202"/>
    </row>
    <row r="4042" spans="1:8">
      <c r="A4042" s="205">
        <v>9097899</v>
      </c>
      <c r="B4042" s="489" t="s">
        <v>542</v>
      </c>
      <c r="C4042" s="7"/>
      <c r="D4042" s="7">
        <v>1</v>
      </c>
      <c r="E4042" s="8">
        <v>2079.12</v>
      </c>
      <c r="F4042" s="8">
        <f>E4042/100*$I$2*Main!$AB$2</f>
        <v>935.60400000000004</v>
      </c>
      <c r="G4042" s="12">
        <f>F4042*Main!$AB$4</f>
        <v>935.60400000000004</v>
      </c>
      <c r="H4042" s="202"/>
    </row>
    <row r="4043" spans="1:8">
      <c r="A4043" s="205">
        <v>9097900</v>
      </c>
      <c r="B4043" s="489" t="s">
        <v>543</v>
      </c>
      <c r="C4043" s="7"/>
      <c r="D4043" s="7">
        <v>1</v>
      </c>
      <c r="E4043" s="8">
        <v>2079.12</v>
      </c>
      <c r="F4043" s="8">
        <f>E4043/100*$I$2*Main!$AB$2</f>
        <v>935.60400000000004</v>
      </c>
      <c r="G4043" s="12">
        <f>F4043*Main!$AB$4</f>
        <v>935.60400000000004</v>
      </c>
      <c r="H4043" s="202"/>
    </row>
    <row r="4044" spans="1:8">
      <c r="A4044" s="205">
        <v>9097946</v>
      </c>
      <c r="B4044" s="489" t="s">
        <v>544</v>
      </c>
      <c r="C4044" s="7"/>
      <c r="D4044" s="7">
        <v>1</v>
      </c>
      <c r="E4044" s="8">
        <v>1995.96</v>
      </c>
      <c r="F4044" s="8">
        <f>E4044/100*$I$2*Main!$AB$2</f>
        <v>898.18200000000013</v>
      </c>
      <c r="G4044" s="12">
        <f>F4044*Main!$AB$4</f>
        <v>898.18200000000013</v>
      </c>
      <c r="H4044" s="202"/>
    </row>
    <row r="4045" spans="1:8">
      <c r="A4045" s="205">
        <v>9097947</v>
      </c>
      <c r="B4045" s="489" t="s">
        <v>545</v>
      </c>
      <c r="C4045" s="7"/>
      <c r="D4045" s="7">
        <v>1</v>
      </c>
      <c r="E4045" s="8">
        <v>1995.96</v>
      </c>
      <c r="F4045" s="8">
        <f>E4045/100*$I$2*Main!$AB$2</f>
        <v>898.18200000000013</v>
      </c>
      <c r="G4045" s="12">
        <f>F4045*Main!$AB$4</f>
        <v>898.18200000000013</v>
      </c>
      <c r="H4045" s="202"/>
    </row>
    <row r="4046" spans="1:8">
      <c r="A4046" s="205">
        <v>9097950</v>
      </c>
      <c r="B4046" s="489" t="s">
        <v>546</v>
      </c>
      <c r="C4046" s="7"/>
      <c r="D4046" s="7">
        <v>1</v>
      </c>
      <c r="E4046" s="8">
        <v>1929.68</v>
      </c>
      <c r="F4046" s="8">
        <f>E4046/100*$I$2*Main!$AB$2</f>
        <v>868.35599999999999</v>
      </c>
      <c r="G4046" s="12">
        <f>F4046*Main!$AB$4</f>
        <v>868.35599999999999</v>
      </c>
      <c r="H4046" s="202"/>
    </row>
    <row r="4047" spans="1:8">
      <c r="A4047" s="205">
        <v>9105735</v>
      </c>
      <c r="B4047" s="489" t="s">
        <v>547</v>
      </c>
      <c r="C4047" s="7"/>
      <c r="D4047" s="7">
        <v>1</v>
      </c>
      <c r="E4047" s="8">
        <v>2400.17</v>
      </c>
      <c r="F4047" s="8">
        <f>E4047/100*$I$2*Main!$AB$2</f>
        <v>1080.0764999999999</v>
      </c>
      <c r="G4047" s="12">
        <f>F4047*Main!$AB$4</f>
        <v>1080.0764999999999</v>
      </c>
      <c r="H4047" s="202"/>
    </row>
    <row r="4048" spans="1:8">
      <c r="A4048" s="205">
        <v>9105737</v>
      </c>
      <c r="B4048" s="489" t="s">
        <v>548</v>
      </c>
      <c r="C4048" s="7"/>
      <c r="D4048" s="7">
        <v>1</v>
      </c>
      <c r="E4048" s="8">
        <v>2400.17</v>
      </c>
      <c r="F4048" s="8">
        <f>E4048/100*$I$2*Main!$AB$2</f>
        <v>1080.0764999999999</v>
      </c>
      <c r="G4048" s="12">
        <f>F4048*Main!$AB$4</f>
        <v>1080.0764999999999</v>
      </c>
      <c r="H4048" s="202"/>
    </row>
    <row r="4049" spans="1:8">
      <c r="A4049" s="205">
        <v>9105738</v>
      </c>
      <c r="B4049" s="489" t="s">
        <v>549</v>
      </c>
      <c r="C4049" s="7"/>
      <c r="D4049" s="7">
        <v>1</v>
      </c>
      <c r="E4049" s="8">
        <v>1992.84</v>
      </c>
      <c r="F4049" s="8">
        <f>E4049/100*$I$2*Main!$AB$2</f>
        <v>896.77800000000002</v>
      </c>
      <c r="G4049" s="12">
        <f>F4049*Main!$AB$4</f>
        <v>896.77800000000002</v>
      </c>
      <c r="H4049" s="202"/>
    </row>
    <row r="4050" spans="1:8">
      <c r="A4050" s="205">
        <v>9105739</v>
      </c>
      <c r="B4050" s="489" t="s">
        <v>550</v>
      </c>
      <c r="C4050" s="7"/>
      <c r="D4050" s="7">
        <v>1</v>
      </c>
      <c r="E4050" s="8">
        <v>1992.84</v>
      </c>
      <c r="F4050" s="8">
        <f>E4050/100*$I$2*Main!$AB$2</f>
        <v>896.77800000000002</v>
      </c>
      <c r="G4050" s="12">
        <f>F4050*Main!$AB$4</f>
        <v>896.77800000000002</v>
      </c>
      <c r="H4050" s="202"/>
    </row>
    <row r="4051" spans="1:8">
      <c r="A4051" s="205">
        <v>9105741</v>
      </c>
      <c r="B4051" s="489" t="s">
        <v>551</v>
      </c>
      <c r="C4051" s="7"/>
      <c r="D4051" s="7">
        <v>1</v>
      </c>
      <c r="E4051" s="8">
        <v>1992.84</v>
      </c>
      <c r="F4051" s="8">
        <f>E4051/100*$I$2*Main!$AB$2</f>
        <v>896.77800000000002</v>
      </c>
      <c r="G4051" s="12">
        <f>F4051*Main!$AB$4</f>
        <v>896.77800000000002</v>
      </c>
      <c r="H4051" s="202"/>
    </row>
    <row r="4052" spans="1:8">
      <c r="A4052" s="205">
        <v>9105743</v>
      </c>
      <c r="B4052" s="489" t="s">
        <v>552</v>
      </c>
      <c r="C4052" s="7"/>
      <c r="D4052" s="7">
        <v>1</v>
      </c>
      <c r="E4052" s="8">
        <v>1944.92</v>
      </c>
      <c r="F4052" s="8">
        <f>E4052/100*$I$2*Main!$AB$2</f>
        <v>875.21400000000006</v>
      </c>
      <c r="G4052" s="12">
        <f>F4052*Main!$AB$4</f>
        <v>875.21400000000006</v>
      </c>
      <c r="H4052" s="202"/>
    </row>
    <row r="4053" spans="1:8">
      <c r="A4053" s="205">
        <v>9105747</v>
      </c>
      <c r="B4053" s="489" t="s">
        <v>553</v>
      </c>
      <c r="C4053" s="7"/>
      <c r="D4053" s="7">
        <v>1</v>
      </c>
      <c r="E4053" s="8">
        <v>1944.92</v>
      </c>
      <c r="F4053" s="8">
        <f>E4053/100*$I$2*Main!$AB$2</f>
        <v>875.21400000000006</v>
      </c>
      <c r="G4053" s="12">
        <f>F4053*Main!$AB$4</f>
        <v>875.21400000000006</v>
      </c>
      <c r="H4053" s="202"/>
    </row>
    <row r="4054" spans="1:8">
      <c r="A4054" s="205">
        <v>9105801</v>
      </c>
      <c r="B4054" s="489" t="s">
        <v>554</v>
      </c>
      <c r="C4054" s="7"/>
      <c r="D4054" s="7">
        <v>1</v>
      </c>
      <c r="E4054" s="8">
        <v>2730.53</v>
      </c>
      <c r="F4054" s="8">
        <f>E4054/100*$I$2*Main!$AB$2</f>
        <v>1228.7385000000002</v>
      </c>
      <c r="G4054" s="12">
        <f>F4054*Main!$AB$4</f>
        <v>1228.7385000000002</v>
      </c>
      <c r="H4054" s="202"/>
    </row>
    <row r="4055" spans="1:8">
      <c r="A4055" s="205">
        <v>9105807</v>
      </c>
      <c r="B4055" s="489" t="s">
        <v>555</v>
      </c>
      <c r="C4055" s="7"/>
      <c r="D4055" s="7">
        <v>1</v>
      </c>
      <c r="E4055" s="8">
        <v>4398</v>
      </c>
      <c r="F4055" s="8">
        <f>E4055/100*$I$2*Main!$AB$2</f>
        <v>1979.1</v>
      </c>
      <c r="G4055" s="12">
        <f>F4055*Main!$AB$4</f>
        <v>1979.1</v>
      </c>
      <c r="H4055" s="202"/>
    </row>
    <row r="4056" spans="1:8">
      <c r="A4056" s="205">
        <v>9105809</v>
      </c>
      <c r="B4056" s="489" t="s">
        <v>556</v>
      </c>
      <c r="C4056" s="7"/>
      <c r="D4056" s="7">
        <v>1</v>
      </c>
      <c r="E4056" s="8">
        <v>5023.3500000000004</v>
      </c>
      <c r="F4056" s="8">
        <f>E4056/100*$I$2*Main!$AB$2</f>
        <v>2260.5075000000002</v>
      </c>
      <c r="G4056" s="12">
        <f>F4056*Main!$AB$4</f>
        <v>2260.5075000000002</v>
      </c>
      <c r="H4056" s="202"/>
    </row>
    <row r="4057" spans="1:8">
      <c r="A4057" s="205">
        <v>9105810</v>
      </c>
      <c r="B4057" s="489" t="s">
        <v>557</v>
      </c>
      <c r="C4057" s="7"/>
      <c r="D4057" s="7">
        <v>1</v>
      </c>
      <c r="E4057" s="8">
        <v>5857.08</v>
      </c>
      <c r="F4057" s="8">
        <f>E4057/100*$I$2*Main!$AB$2</f>
        <v>2635.6860000000001</v>
      </c>
      <c r="G4057" s="12">
        <f>F4057*Main!$AB$4</f>
        <v>2635.6860000000001</v>
      </c>
      <c r="H4057" s="202"/>
    </row>
    <row r="4058" spans="1:8">
      <c r="A4058" s="205">
        <v>9105837</v>
      </c>
      <c r="B4058" s="489" t="s">
        <v>558</v>
      </c>
      <c r="C4058" s="7"/>
      <c r="D4058" s="7">
        <v>1</v>
      </c>
      <c r="E4058" s="8">
        <v>2663.38</v>
      </c>
      <c r="F4058" s="8">
        <f>E4058/100*$I$2*Main!$AB$2</f>
        <v>1198.521</v>
      </c>
      <c r="G4058" s="12">
        <f>F4058*Main!$AB$4</f>
        <v>1198.521</v>
      </c>
      <c r="H4058" s="202"/>
    </row>
    <row r="4059" spans="1:8">
      <c r="A4059" s="205">
        <v>9112600</v>
      </c>
      <c r="B4059" s="489" t="s">
        <v>559</v>
      </c>
      <c r="C4059" s="7"/>
      <c r="D4059" s="7">
        <v>1</v>
      </c>
      <c r="E4059" s="8">
        <v>1737</v>
      </c>
      <c r="F4059" s="8">
        <f>E4059/100*$I$2*Main!$AB$2</f>
        <v>781.65000000000009</v>
      </c>
      <c r="G4059" s="12">
        <f>F4059*Main!$AB$4</f>
        <v>781.65000000000009</v>
      </c>
      <c r="H4059" s="202"/>
    </row>
    <row r="4060" spans="1:8">
      <c r="A4060" s="205">
        <v>9112601</v>
      </c>
      <c r="B4060" s="489" t="s">
        <v>560</v>
      </c>
      <c r="C4060" s="7"/>
      <c r="D4060" s="7">
        <v>1</v>
      </c>
      <c r="E4060" s="8">
        <v>1731.22</v>
      </c>
      <c r="F4060" s="8">
        <f>E4060/100*$I$2*Main!$AB$2</f>
        <v>779.04899999999998</v>
      </c>
      <c r="G4060" s="12">
        <f>F4060*Main!$AB$4</f>
        <v>779.04899999999998</v>
      </c>
      <c r="H4060" s="202"/>
    </row>
    <row r="4061" spans="1:8">
      <c r="A4061" s="205">
        <v>9112607</v>
      </c>
      <c r="B4061" s="489" t="s">
        <v>561</v>
      </c>
      <c r="C4061" s="7"/>
      <c r="D4061" s="7">
        <v>1</v>
      </c>
      <c r="E4061" s="8">
        <v>1380.15</v>
      </c>
      <c r="F4061" s="8">
        <f>E4061/100*$I$2*Main!$AB$2</f>
        <v>621.0675</v>
      </c>
      <c r="G4061" s="12">
        <f>F4061*Main!$AB$4</f>
        <v>621.0675</v>
      </c>
      <c r="H4061" s="202"/>
    </row>
    <row r="4062" spans="1:8">
      <c r="A4062" s="205">
        <v>9112664</v>
      </c>
      <c r="B4062" s="489" t="s">
        <v>562</v>
      </c>
      <c r="C4062" s="7"/>
      <c r="D4062" s="7">
        <v>1</v>
      </c>
      <c r="E4062" s="8">
        <v>1622.24</v>
      </c>
      <c r="F4062" s="8">
        <f>E4062/100*$I$2*Main!$AB$2</f>
        <v>730.00800000000004</v>
      </c>
      <c r="G4062" s="12">
        <f>F4062*Main!$AB$4</f>
        <v>730.00800000000004</v>
      </c>
      <c r="H4062" s="202"/>
    </row>
    <row r="4063" spans="1:8">
      <c r="A4063" s="205">
        <v>9112915</v>
      </c>
      <c r="B4063" s="489" t="s">
        <v>563</v>
      </c>
      <c r="C4063" s="7"/>
      <c r="D4063" s="7">
        <v>1</v>
      </c>
      <c r="E4063" s="8">
        <v>1915.95</v>
      </c>
      <c r="F4063" s="8">
        <f>E4063/100*$I$2*Main!$AB$2</f>
        <v>862.17750000000001</v>
      </c>
      <c r="G4063" s="12">
        <f>F4063*Main!$AB$4</f>
        <v>862.17750000000001</v>
      </c>
      <c r="H4063" s="202"/>
    </row>
    <row r="4064" spans="1:8">
      <c r="A4064" s="205">
        <v>9112916</v>
      </c>
      <c r="B4064" s="489" t="s">
        <v>564</v>
      </c>
      <c r="C4064" s="7"/>
      <c r="D4064" s="7">
        <v>1</v>
      </c>
      <c r="E4064" s="8">
        <v>1915.95</v>
      </c>
      <c r="F4064" s="8">
        <f>E4064/100*$I$2*Main!$AB$2</f>
        <v>862.17750000000001</v>
      </c>
      <c r="G4064" s="12">
        <f>F4064*Main!$AB$4</f>
        <v>862.17750000000001</v>
      </c>
      <c r="H4064" s="202"/>
    </row>
    <row r="4065" spans="1:8">
      <c r="A4065" s="205">
        <v>9113371</v>
      </c>
      <c r="B4065" s="489" t="s">
        <v>565</v>
      </c>
      <c r="C4065" s="7"/>
      <c r="D4065" s="7">
        <v>1</v>
      </c>
      <c r="E4065" s="8">
        <v>3097.61</v>
      </c>
      <c r="F4065" s="8">
        <f>E4065/100*$I$2*Main!$AB$2</f>
        <v>1393.9245000000001</v>
      </c>
      <c r="G4065" s="12">
        <f>F4065*Main!$AB$4</f>
        <v>1393.9245000000001</v>
      </c>
      <c r="H4065" s="202"/>
    </row>
    <row r="4066" spans="1:8">
      <c r="A4066" s="205">
        <v>9113400</v>
      </c>
      <c r="B4066" s="489" t="s">
        <v>566</v>
      </c>
      <c r="C4066" s="7"/>
      <c r="D4066" s="7">
        <v>1</v>
      </c>
      <c r="E4066" s="8">
        <v>1940.45</v>
      </c>
      <c r="F4066" s="8">
        <f>E4066/100*$I$2*Main!$AB$2</f>
        <v>873.20249999999999</v>
      </c>
      <c r="G4066" s="12">
        <f>F4066*Main!$AB$4</f>
        <v>873.20249999999999</v>
      </c>
      <c r="H4066" s="202"/>
    </row>
    <row r="4067" spans="1:8">
      <c r="A4067" s="205">
        <v>9113404</v>
      </c>
      <c r="B4067" s="489" t="s">
        <v>567</v>
      </c>
      <c r="C4067" s="7"/>
      <c r="D4067" s="7">
        <v>1</v>
      </c>
      <c r="E4067" s="8">
        <v>3237.1000000000004</v>
      </c>
      <c r="F4067" s="8">
        <f>E4067/100*$I$2*Main!$AB$2</f>
        <v>1456.6950000000002</v>
      </c>
      <c r="G4067" s="12">
        <f>F4067*Main!$AB$4</f>
        <v>1456.6950000000002</v>
      </c>
      <c r="H4067" s="202"/>
    </row>
    <row r="4068" spans="1:8">
      <c r="A4068" s="205">
        <v>9113544</v>
      </c>
      <c r="B4068" s="489" t="s">
        <v>568</v>
      </c>
      <c r="C4068" s="7"/>
      <c r="D4068" s="7">
        <v>15</v>
      </c>
      <c r="E4068" s="8">
        <v>6868.92</v>
      </c>
      <c r="F4068" s="8">
        <f>E4068/100*$I$2*Main!$AB$2</f>
        <v>3091.0140000000001</v>
      </c>
      <c r="G4068" s="12">
        <f>F4068*Main!$AB$4</f>
        <v>3091.0140000000001</v>
      </c>
      <c r="H4068" s="202"/>
    </row>
    <row r="4069" spans="1:8">
      <c r="A4069" s="205">
        <v>9118522</v>
      </c>
      <c r="B4069" s="489" t="s">
        <v>569</v>
      </c>
      <c r="C4069" s="7"/>
      <c r="D4069" s="7">
        <v>1</v>
      </c>
      <c r="E4069" s="8">
        <v>1866.68</v>
      </c>
      <c r="F4069" s="8">
        <f>E4069/100*$I$2*Main!$AB$2</f>
        <v>840.00600000000009</v>
      </c>
      <c r="G4069" s="12">
        <f>F4069*Main!$AB$4</f>
        <v>840.00600000000009</v>
      </c>
      <c r="H4069" s="202"/>
    </row>
    <row r="4070" spans="1:8">
      <c r="A4070" s="205">
        <v>9125413</v>
      </c>
      <c r="B4070" s="489" t="s">
        <v>570</v>
      </c>
      <c r="C4070" s="7"/>
      <c r="D4070" s="7">
        <v>1</v>
      </c>
      <c r="E4070" s="8">
        <v>4897.54</v>
      </c>
      <c r="F4070" s="8">
        <f>E4070/100*$I$2*Main!$AB$2</f>
        <v>2203.893</v>
      </c>
      <c r="G4070" s="12">
        <f>F4070*Main!$AB$4</f>
        <v>2203.893</v>
      </c>
      <c r="H4070" s="202"/>
    </row>
    <row r="4071" spans="1:8">
      <c r="A4071" s="205">
        <v>9125419</v>
      </c>
      <c r="B4071" s="489" t="s">
        <v>571</v>
      </c>
      <c r="C4071" s="7"/>
      <c r="D4071" s="7">
        <v>1</v>
      </c>
      <c r="E4071" s="8">
        <v>2510.9300000000003</v>
      </c>
      <c r="F4071" s="8">
        <f>E4071/100*$I$2*Main!$AB$2</f>
        <v>1129.9185000000002</v>
      </c>
      <c r="G4071" s="12">
        <f>F4071*Main!$AB$4</f>
        <v>1129.9185000000002</v>
      </c>
      <c r="H4071" s="202"/>
    </row>
    <row r="4072" spans="1:8">
      <c r="A4072" s="205">
        <v>9125421</v>
      </c>
      <c r="B4072" s="489" t="s">
        <v>572</v>
      </c>
      <c r="C4072" s="7"/>
      <c r="D4072" s="7">
        <v>1</v>
      </c>
      <c r="E4072" s="8">
        <v>3186.8900000000003</v>
      </c>
      <c r="F4072" s="8">
        <f>E4072/100*$I$2*Main!$AB$2</f>
        <v>1434.1005000000002</v>
      </c>
      <c r="G4072" s="12">
        <f>F4072*Main!$AB$4</f>
        <v>1434.1005000000002</v>
      </c>
      <c r="H4072" s="202"/>
    </row>
    <row r="4073" spans="1:8">
      <c r="A4073" s="205">
        <v>9125422</v>
      </c>
      <c r="B4073" s="489" t="s">
        <v>573</v>
      </c>
      <c r="C4073" s="7"/>
      <c r="D4073" s="7">
        <v>1</v>
      </c>
      <c r="E4073" s="8">
        <v>3380.04</v>
      </c>
      <c r="F4073" s="8">
        <f>E4073/100*$I$2*Main!$AB$2</f>
        <v>1521.0179999999998</v>
      </c>
      <c r="G4073" s="12">
        <f>F4073*Main!$AB$4</f>
        <v>1521.0179999999998</v>
      </c>
      <c r="H4073" s="202"/>
    </row>
    <row r="4074" spans="1:8">
      <c r="A4074" s="205">
        <v>9125423</v>
      </c>
      <c r="B4074" s="489" t="s">
        <v>574</v>
      </c>
      <c r="C4074" s="7"/>
      <c r="D4074" s="7">
        <v>1</v>
      </c>
      <c r="E4074" s="8">
        <v>3421.4</v>
      </c>
      <c r="F4074" s="8">
        <f>E4074/100*$I$2*Main!$AB$2</f>
        <v>1539.6299999999999</v>
      </c>
      <c r="G4074" s="12">
        <f>F4074*Main!$AB$4</f>
        <v>1539.6299999999999</v>
      </c>
      <c r="H4074" s="202"/>
    </row>
    <row r="4075" spans="1:8">
      <c r="A4075" s="205">
        <v>9125425</v>
      </c>
      <c r="B4075" s="489" t="s">
        <v>575</v>
      </c>
      <c r="C4075" s="7"/>
      <c r="D4075" s="7">
        <v>1</v>
      </c>
      <c r="E4075" s="8">
        <v>4028.4500000000003</v>
      </c>
      <c r="F4075" s="8">
        <f>E4075/100*$I$2*Main!$AB$2</f>
        <v>1812.8025</v>
      </c>
      <c r="G4075" s="12">
        <f>F4075*Main!$AB$4</f>
        <v>1812.8025</v>
      </c>
      <c r="H4075" s="202"/>
    </row>
    <row r="4076" spans="1:8">
      <c r="A4076" s="198" t="s">
        <v>2243</v>
      </c>
      <c r="B4076" s="6" t="s">
        <v>2243</v>
      </c>
      <c r="C4076" s="7"/>
      <c r="D4076" s="7">
        <v>0</v>
      </c>
      <c r="E4076" s="8">
        <v>0</v>
      </c>
      <c r="F4076" s="8">
        <f>E4076/100*$I$2*Main!$AB$2</f>
        <v>0</v>
      </c>
      <c r="G4076" s="12">
        <f>F4076*Main!$AB$4</f>
        <v>0</v>
      </c>
      <c r="H4076" s="202"/>
    </row>
    <row r="4077" spans="1:8">
      <c r="A4077" s="198" t="s">
        <v>2134</v>
      </c>
      <c r="B4077" s="6" t="s">
        <v>2134</v>
      </c>
      <c r="C4077" s="7"/>
      <c r="D4077" s="7">
        <v>0</v>
      </c>
      <c r="E4077" s="8">
        <v>0</v>
      </c>
      <c r="F4077" s="8">
        <f>E4077/100*$I$2*Main!$AB$2</f>
        <v>0</v>
      </c>
      <c r="G4077" s="12">
        <f>F4077*Main!$AB$4</f>
        <v>0</v>
      </c>
      <c r="H4077" s="202"/>
    </row>
    <row r="4078" spans="1:8">
      <c r="A4078" s="198" t="s">
        <v>2811</v>
      </c>
      <c r="B4078" s="6" t="s">
        <v>2811</v>
      </c>
      <c r="C4078" s="7"/>
      <c r="D4078" s="7">
        <v>0</v>
      </c>
      <c r="E4078" s="8">
        <v>0</v>
      </c>
      <c r="F4078" s="8">
        <f>E4078/100*$I$2*Main!$AB$2</f>
        <v>0</v>
      </c>
      <c r="G4078" s="12">
        <f>F4078*Main!$AB$4</f>
        <v>0</v>
      </c>
      <c r="H4078" s="202"/>
    </row>
    <row r="4079" spans="1:8">
      <c r="A4079" s="198" t="s">
        <v>2814</v>
      </c>
      <c r="B4079" s="6" t="s">
        <v>2814</v>
      </c>
      <c r="C4079" s="7"/>
      <c r="D4079" s="7">
        <v>0</v>
      </c>
      <c r="E4079" s="8">
        <v>0</v>
      </c>
      <c r="F4079" s="8">
        <f>E4079/100*$I$2*Main!$AB$2</f>
        <v>0</v>
      </c>
      <c r="G4079" s="12">
        <f>F4079*Main!$AB$4</f>
        <v>0</v>
      </c>
      <c r="H4079" s="202"/>
    </row>
    <row r="4080" spans="1:8">
      <c r="A4080" s="198" t="s">
        <v>2647</v>
      </c>
      <c r="B4080" s="6" t="s">
        <v>2647</v>
      </c>
      <c r="C4080" s="7"/>
      <c r="D4080" s="7">
        <v>0</v>
      </c>
      <c r="E4080" s="8">
        <v>0</v>
      </c>
      <c r="F4080" s="8">
        <f>E4080/100*$I$2*Main!$AB$2</f>
        <v>0</v>
      </c>
      <c r="G4080" s="12">
        <f>F4080*Main!$AB$4</f>
        <v>0</v>
      </c>
      <c r="H4080" s="202"/>
    </row>
    <row r="4081" spans="1:8">
      <c r="A4081" s="198" t="s">
        <v>2812</v>
      </c>
      <c r="B4081" s="6" t="s">
        <v>2812</v>
      </c>
      <c r="C4081" s="7"/>
      <c r="D4081" s="7">
        <v>0</v>
      </c>
      <c r="E4081" s="8">
        <v>0</v>
      </c>
      <c r="F4081" s="8">
        <f>E4081/100*$I$2*Main!$AB$2</f>
        <v>0</v>
      </c>
      <c r="G4081" s="12">
        <f>F4081*Main!$AB$4</f>
        <v>0</v>
      </c>
      <c r="H4081" s="202"/>
    </row>
    <row r="4082" spans="1:8">
      <c r="A4082" s="198" t="s">
        <v>2813</v>
      </c>
      <c r="B4082" s="6" t="s">
        <v>2813</v>
      </c>
      <c r="C4082" s="7"/>
      <c r="D4082" s="7">
        <v>0</v>
      </c>
      <c r="E4082" s="8">
        <v>0</v>
      </c>
      <c r="F4082" s="8">
        <f>E4082/100*$I$2*Main!$AB$2</f>
        <v>0</v>
      </c>
      <c r="G4082" s="12">
        <f>F4082*Main!$AB$4</f>
        <v>0</v>
      </c>
      <c r="H4082" s="202"/>
    </row>
    <row r="4083" spans="1:8">
      <c r="A4083" s="198" t="s">
        <v>2691</v>
      </c>
      <c r="B4083" s="6" t="s">
        <v>2691</v>
      </c>
      <c r="C4083" s="7"/>
      <c r="D4083" s="7">
        <v>0</v>
      </c>
      <c r="E4083" s="8">
        <v>0</v>
      </c>
      <c r="F4083" s="8">
        <f>E4083/100*$I$2*Main!$AB$2</f>
        <v>0</v>
      </c>
      <c r="G4083" s="12">
        <f>F4083*Main!$AB$4</f>
        <v>0</v>
      </c>
      <c r="H4083" s="202"/>
    </row>
    <row r="4084" spans="1:8">
      <c r="A4084" s="198" t="s">
        <v>2692</v>
      </c>
      <c r="B4084" s="6" t="s">
        <v>2692</v>
      </c>
      <c r="C4084" s="7"/>
      <c r="D4084" s="7">
        <v>0</v>
      </c>
      <c r="E4084" s="8">
        <v>0</v>
      </c>
      <c r="F4084" s="8">
        <f>E4084/100*$I$2*Main!$AB$2</f>
        <v>0</v>
      </c>
      <c r="G4084" s="12">
        <f>F4084*Main!$AB$4</f>
        <v>0</v>
      </c>
      <c r="H4084" s="202"/>
    </row>
    <row r="4085" spans="1:8">
      <c r="A4085" s="198" t="s">
        <v>2809</v>
      </c>
      <c r="B4085" s="6" t="s">
        <v>2809</v>
      </c>
      <c r="C4085" s="7"/>
      <c r="D4085" s="7">
        <v>0</v>
      </c>
      <c r="E4085" s="8">
        <v>0</v>
      </c>
      <c r="F4085" s="8">
        <f>E4085/100*$I$2*Main!$AB$2</f>
        <v>0</v>
      </c>
      <c r="G4085" s="12">
        <f>F4085*Main!$AB$4</f>
        <v>0</v>
      </c>
      <c r="H4085" s="202"/>
    </row>
    <row r="4086" spans="1:8">
      <c r="A4086" s="198" t="s">
        <v>2693</v>
      </c>
      <c r="B4086" s="6" t="s">
        <v>2693</v>
      </c>
      <c r="C4086" s="7"/>
      <c r="D4086" s="7">
        <v>0</v>
      </c>
      <c r="E4086" s="8">
        <v>0</v>
      </c>
      <c r="F4086" s="8">
        <f>E4086/100*$I$2*Main!$AB$2</f>
        <v>0</v>
      </c>
      <c r="G4086" s="12">
        <f>F4086*Main!$AB$4</f>
        <v>0</v>
      </c>
      <c r="H4086" s="202"/>
    </row>
    <row r="4087" spans="1:8">
      <c r="A4087" s="198" t="s">
        <v>2810</v>
      </c>
      <c r="B4087" s="6" t="s">
        <v>2810</v>
      </c>
      <c r="C4087" s="7"/>
      <c r="D4087" s="7">
        <v>0</v>
      </c>
      <c r="E4087" s="8">
        <v>0</v>
      </c>
      <c r="F4087" s="8">
        <f>E4087/100*$I$2*Main!$AB$2</f>
        <v>0</v>
      </c>
      <c r="G4087" s="12">
        <f>F4087*Main!$AB$4</f>
        <v>0</v>
      </c>
      <c r="H4087" s="202"/>
    </row>
    <row r="4088" spans="1:8">
      <c r="A4088" s="198" t="s">
        <v>2720</v>
      </c>
      <c r="B4088" s="6" t="s">
        <v>2720</v>
      </c>
      <c r="D4088" s="7">
        <v>0</v>
      </c>
      <c r="E4088" s="8">
        <v>0</v>
      </c>
      <c r="F4088" s="8">
        <f>E4088/100*$I$2*Main!$AB$2</f>
        <v>0</v>
      </c>
      <c r="G4088" s="12">
        <f>F4088*Main!$AB$4</f>
        <v>0</v>
      </c>
      <c r="H4088" s="202"/>
    </row>
    <row r="4089" spans="1:8">
      <c r="A4089" s="470">
        <v>9242687</v>
      </c>
      <c r="B4089" s="490" t="s">
        <v>4235</v>
      </c>
      <c r="D4089" s="8"/>
      <c r="E4089" s="8">
        <v>0</v>
      </c>
      <c r="F4089" s="8">
        <f>E4089/100*$I$2*Main!$AB$2</f>
        <v>0</v>
      </c>
      <c r="G4089" s="12">
        <f>F4089*Main!$AB$4</f>
        <v>0</v>
      </c>
      <c r="H4089" s="202"/>
    </row>
    <row r="4090" spans="1:8">
      <c r="A4090" s="470">
        <v>9242690</v>
      </c>
      <c r="B4090" s="490" t="s">
        <v>4236</v>
      </c>
      <c r="D4090" s="8"/>
      <c r="E4090" s="8">
        <v>0</v>
      </c>
      <c r="F4090" s="8">
        <f>E4090/100*$I$2*Main!$AB$2</f>
        <v>0</v>
      </c>
      <c r="G4090" s="12">
        <f>F4090*Main!$AB$4</f>
        <v>0</v>
      </c>
      <c r="H4090" s="202"/>
    </row>
    <row r="4091" spans="1:8">
      <c r="A4091" s="470">
        <v>9242693</v>
      </c>
      <c r="B4091" s="490" t="s">
        <v>4237</v>
      </c>
      <c r="D4091" s="8"/>
      <c r="E4091" s="8">
        <v>0</v>
      </c>
      <c r="F4091" s="8">
        <f>E4091/100*$I$2*Main!$AB$2</f>
        <v>0</v>
      </c>
      <c r="G4091" s="12">
        <f>F4091*Main!$AB$4</f>
        <v>0</v>
      </c>
      <c r="H4091" s="202"/>
    </row>
    <row r="4092" spans="1:8">
      <c r="A4092" s="470">
        <v>9242688</v>
      </c>
      <c r="B4092" s="490" t="s">
        <v>4238</v>
      </c>
      <c r="D4092" s="8"/>
      <c r="E4092" s="8">
        <v>0</v>
      </c>
      <c r="F4092" s="8">
        <f>E4092/100*$I$2*Main!$AB$2</f>
        <v>0</v>
      </c>
      <c r="G4092" s="12">
        <f>F4092*Main!$AB$4</f>
        <v>0</v>
      </c>
      <c r="H4092" s="202"/>
    </row>
    <row r="4093" spans="1:8">
      <c r="A4093" s="470">
        <v>9242691</v>
      </c>
      <c r="B4093" s="490" t="s">
        <v>4239</v>
      </c>
      <c r="D4093" s="8"/>
      <c r="E4093" s="8">
        <v>0</v>
      </c>
      <c r="F4093" s="8">
        <f>E4093/100*$I$2*Main!$AB$2</f>
        <v>0</v>
      </c>
      <c r="G4093" s="12">
        <f>F4093*Main!$AB$4</f>
        <v>0</v>
      </c>
      <c r="H4093" s="202"/>
    </row>
    <row r="4094" spans="1:8">
      <c r="A4094" s="470">
        <v>9242694</v>
      </c>
      <c r="B4094" s="490" t="s">
        <v>4240</v>
      </c>
      <c r="D4094" s="8"/>
      <c r="E4094" s="8">
        <v>0</v>
      </c>
      <c r="F4094" s="8">
        <f>E4094/100*$I$2*Main!$AB$2</f>
        <v>0</v>
      </c>
      <c r="G4094" s="12">
        <f>F4094*Main!$AB$4</f>
        <v>0</v>
      </c>
      <c r="H4094" s="202"/>
    </row>
    <row r="4095" spans="1:8">
      <c r="A4095" s="470">
        <v>9242689</v>
      </c>
      <c r="B4095" s="490" t="s">
        <v>4241</v>
      </c>
      <c r="D4095" s="8"/>
      <c r="E4095" s="8">
        <v>0</v>
      </c>
      <c r="F4095" s="8">
        <f>E4095/100*$I$2*Main!$AB$2</f>
        <v>0</v>
      </c>
      <c r="G4095" s="12">
        <f>F4095*Main!$AB$4</f>
        <v>0</v>
      </c>
      <c r="H4095" s="202"/>
    </row>
    <row r="4096" spans="1:8">
      <c r="A4096" s="470">
        <v>9242692</v>
      </c>
      <c r="B4096" s="490" t="s">
        <v>4242</v>
      </c>
      <c r="D4096" s="8"/>
      <c r="E4096" s="8">
        <v>0</v>
      </c>
      <c r="F4096" s="8">
        <f>E4096/100*$I$2*Main!$AB$2</f>
        <v>0</v>
      </c>
      <c r="G4096" s="12">
        <f>F4096*Main!$AB$4</f>
        <v>0</v>
      </c>
      <c r="H4096" s="202"/>
    </row>
    <row r="4097" spans="1:8">
      <c r="A4097" s="470">
        <v>9242695</v>
      </c>
      <c r="B4097" s="490" t="s">
        <v>4243</v>
      </c>
      <c r="D4097" s="8"/>
      <c r="E4097" s="8">
        <v>0</v>
      </c>
      <c r="F4097" s="8">
        <f>E4097/100*$I$2*Main!$AB$2</f>
        <v>0</v>
      </c>
      <c r="G4097" s="12">
        <f>F4097*Main!$AB$4</f>
        <v>0</v>
      </c>
      <c r="H4097" s="202"/>
    </row>
    <row r="4098" spans="1:8">
      <c r="A4098" s="470">
        <v>9242721</v>
      </c>
      <c r="B4098" s="490" t="s">
        <v>4244</v>
      </c>
      <c r="D4098" s="8"/>
      <c r="E4098" s="8">
        <v>0</v>
      </c>
      <c r="F4098" s="8">
        <f>E4098/100*$I$2*Main!$AB$2</f>
        <v>0</v>
      </c>
      <c r="G4098" s="12">
        <f>F4098*Main!$AB$4</f>
        <v>0</v>
      </c>
      <c r="H4098" s="202"/>
    </row>
    <row r="4099" spans="1:8">
      <c r="A4099" s="470">
        <v>9242722</v>
      </c>
      <c r="B4099" s="490" t="s">
        <v>4245</v>
      </c>
      <c r="D4099" s="8"/>
      <c r="E4099" s="8">
        <v>0</v>
      </c>
      <c r="F4099" s="8">
        <f>E4099/100*$I$2*Main!$AB$2</f>
        <v>0</v>
      </c>
      <c r="G4099" s="12">
        <f>F4099*Main!$AB$4</f>
        <v>0</v>
      </c>
      <c r="H4099" s="202"/>
    </row>
    <row r="4100" spans="1:8">
      <c r="A4100" s="470">
        <v>9242696</v>
      </c>
      <c r="B4100" s="490" t="s">
        <v>4246</v>
      </c>
      <c r="D4100" s="8"/>
      <c r="E4100" s="8">
        <v>0</v>
      </c>
      <c r="F4100" s="8">
        <f>E4100/100*$I$2*Main!$AB$2</f>
        <v>0</v>
      </c>
      <c r="G4100" s="12">
        <f>F4100*Main!$AB$4</f>
        <v>0</v>
      </c>
      <c r="H4100" s="202"/>
    </row>
    <row r="4101" spans="1:8">
      <c r="A4101" s="470">
        <v>9242697</v>
      </c>
      <c r="B4101" s="490" t="s">
        <v>4247</v>
      </c>
      <c r="D4101" s="8"/>
      <c r="E4101" s="8">
        <v>0</v>
      </c>
      <c r="F4101" s="8">
        <f>E4101/100*$I$2*Main!$AB$2</f>
        <v>0</v>
      </c>
      <c r="G4101" s="12">
        <f>F4101*Main!$AB$4</f>
        <v>0</v>
      </c>
      <c r="H4101" s="202"/>
    </row>
    <row r="4102" spans="1:8">
      <c r="A4102" s="470">
        <v>9242723</v>
      </c>
      <c r="B4102" s="490" t="s">
        <v>4248</v>
      </c>
      <c r="D4102" s="8"/>
      <c r="E4102" s="8">
        <v>0</v>
      </c>
      <c r="F4102" s="8">
        <f>E4102/100*$I$2*Main!$AB$2</f>
        <v>0</v>
      </c>
      <c r="G4102" s="12">
        <f>F4102*Main!$AB$4</f>
        <v>0</v>
      </c>
      <c r="H4102" s="202"/>
    </row>
    <row r="4103" spans="1:8">
      <c r="A4103" s="470">
        <v>9242698</v>
      </c>
      <c r="B4103" s="490" t="s">
        <v>4249</v>
      </c>
      <c r="D4103" s="8"/>
      <c r="E4103" s="8">
        <v>0</v>
      </c>
      <c r="F4103" s="8">
        <f>E4103/100*$I$2*Main!$AB$2</f>
        <v>0</v>
      </c>
      <c r="G4103" s="12">
        <f>F4103*Main!$AB$4</f>
        <v>0</v>
      </c>
      <c r="H4103" s="202"/>
    </row>
    <row r="4104" spans="1:8">
      <c r="A4104" s="470">
        <v>9242701</v>
      </c>
      <c r="B4104" s="490" t="s">
        <v>4250</v>
      </c>
      <c r="D4104" s="8"/>
      <c r="E4104" s="8">
        <v>0</v>
      </c>
      <c r="F4104" s="8">
        <f>E4104/100*$I$2*Main!$AB$2</f>
        <v>0</v>
      </c>
      <c r="G4104" s="12">
        <f>F4104*Main!$AB$4</f>
        <v>0</v>
      </c>
      <c r="H4104" s="202"/>
    </row>
    <row r="4105" spans="1:8">
      <c r="A4105" s="470">
        <v>9242704</v>
      </c>
      <c r="B4105" s="490" t="s">
        <v>4251</v>
      </c>
      <c r="D4105" s="8"/>
      <c r="E4105" s="8">
        <v>0</v>
      </c>
      <c r="F4105" s="8">
        <f>E4105/100*$I$2*Main!$AB$2</f>
        <v>0</v>
      </c>
      <c r="G4105" s="12">
        <f>F4105*Main!$AB$4</f>
        <v>0</v>
      </c>
      <c r="H4105" s="202"/>
    </row>
    <row r="4106" spans="1:8">
      <c r="A4106" s="470">
        <v>9242699</v>
      </c>
      <c r="B4106" s="490" t="s">
        <v>4252</v>
      </c>
      <c r="D4106" s="8"/>
      <c r="E4106" s="8">
        <v>0</v>
      </c>
      <c r="F4106" s="8">
        <f>E4106/100*$I$2*Main!$AB$2</f>
        <v>0</v>
      </c>
      <c r="G4106" s="12">
        <f>F4106*Main!$AB$4</f>
        <v>0</v>
      </c>
      <c r="H4106" s="202"/>
    </row>
    <row r="4107" spans="1:8">
      <c r="A4107" s="470">
        <v>9242702</v>
      </c>
      <c r="B4107" s="490" t="s">
        <v>4253</v>
      </c>
      <c r="D4107" s="8"/>
      <c r="E4107" s="8">
        <v>0</v>
      </c>
      <c r="F4107" s="8">
        <f>E4107/100*$I$2*Main!$AB$2</f>
        <v>0</v>
      </c>
      <c r="G4107" s="12">
        <f>F4107*Main!$AB$4</f>
        <v>0</v>
      </c>
      <c r="H4107" s="202"/>
    </row>
    <row r="4108" spans="1:8">
      <c r="A4108" s="470">
        <v>9242705</v>
      </c>
      <c r="B4108" s="490" t="s">
        <v>4254</v>
      </c>
      <c r="D4108" s="8"/>
      <c r="E4108" s="8">
        <v>0</v>
      </c>
      <c r="F4108" s="8">
        <f>E4108/100*$I$2*Main!$AB$2</f>
        <v>0</v>
      </c>
      <c r="G4108" s="12">
        <f>F4108*Main!$AB$4</f>
        <v>0</v>
      </c>
      <c r="H4108" s="202"/>
    </row>
    <row r="4109" spans="1:8">
      <c r="A4109" s="470">
        <v>9242700</v>
      </c>
      <c r="B4109" s="490" t="s">
        <v>4255</v>
      </c>
      <c r="D4109" s="8"/>
      <c r="E4109" s="8">
        <v>0</v>
      </c>
      <c r="F4109" s="8">
        <f>E4109/100*$I$2*Main!$AB$2</f>
        <v>0</v>
      </c>
      <c r="G4109" s="12">
        <f>F4109*Main!$AB$4</f>
        <v>0</v>
      </c>
      <c r="H4109" s="202"/>
    </row>
    <row r="4110" spans="1:8">
      <c r="A4110" s="470">
        <v>9242703</v>
      </c>
      <c r="B4110" s="490" t="s">
        <v>4256</v>
      </c>
      <c r="D4110" s="8"/>
      <c r="E4110" s="8">
        <v>0</v>
      </c>
      <c r="F4110" s="8">
        <f>E4110/100*$I$2*Main!$AB$2</f>
        <v>0</v>
      </c>
      <c r="G4110" s="12">
        <f>F4110*Main!$AB$4</f>
        <v>0</v>
      </c>
      <c r="H4110" s="202"/>
    </row>
    <row r="4111" spans="1:8">
      <c r="A4111" s="470">
        <v>9242706</v>
      </c>
      <c r="B4111" s="490" t="s">
        <v>4257</v>
      </c>
      <c r="D4111" s="8"/>
      <c r="E4111" s="8">
        <v>0</v>
      </c>
      <c r="F4111" s="8">
        <f>E4111/100*$I$2*Main!$AB$2</f>
        <v>0</v>
      </c>
      <c r="G4111" s="12">
        <f>F4111*Main!$AB$4</f>
        <v>0</v>
      </c>
      <c r="H4111" s="202"/>
    </row>
    <row r="4112" spans="1:8">
      <c r="A4112" s="470">
        <v>9242724</v>
      </c>
      <c r="B4112" s="490" t="s">
        <v>4258</v>
      </c>
      <c r="D4112" s="8"/>
      <c r="E4112" s="8">
        <v>0</v>
      </c>
      <c r="F4112" s="8">
        <f>E4112/100*$I$2*Main!$AB$2</f>
        <v>0</v>
      </c>
      <c r="G4112" s="12">
        <f>F4112*Main!$AB$4</f>
        <v>0</v>
      </c>
      <c r="H4112" s="202"/>
    </row>
    <row r="4113" spans="1:8">
      <c r="A4113" s="470">
        <v>9242725</v>
      </c>
      <c r="B4113" s="490" t="s">
        <v>4259</v>
      </c>
      <c r="D4113" s="8"/>
      <c r="E4113" s="8">
        <v>0</v>
      </c>
      <c r="F4113" s="8">
        <f>E4113/100*$I$2*Main!$AB$2</f>
        <v>0</v>
      </c>
      <c r="G4113" s="12">
        <f>F4113*Main!$AB$4</f>
        <v>0</v>
      </c>
      <c r="H4113" s="202"/>
    </row>
    <row r="4114" spans="1:8">
      <c r="A4114" s="470">
        <v>9242716</v>
      </c>
      <c r="B4114" s="490" t="s">
        <v>4260</v>
      </c>
      <c r="D4114" s="8"/>
      <c r="E4114" s="8">
        <v>0</v>
      </c>
      <c r="F4114" s="8">
        <f>E4114/100*$I$2*Main!$AB$2</f>
        <v>0</v>
      </c>
      <c r="G4114" s="12">
        <f>F4114*Main!$AB$4</f>
        <v>0</v>
      </c>
      <c r="H4114" s="202"/>
    </row>
    <row r="4115" spans="1:8">
      <c r="A4115" s="470">
        <v>9242717</v>
      </c>
      <c r="B4115" s="490" t="s">
        <v>4261</v>
      </c>
      <c r="D4115" s="8"/>
      <c r="E4115" s="8">
        <v>0</v>
      </c>
      <c r="F4115" s="8">
        <f>E4115/100*$I$2*Main!$AB$2</f>
        <v>0</v>
      </c>
      <c r="G4115" s="12">
        <f>F4115*Main!$AB$4</f>
        <v>0</v>
      </c>
      <c r="H4115" s="202"/>
    </row>
    <row r="4116" spans="1:8">
      <c r="A4116" s="470">
        <v>9242726</v>
      </c>
      <c r="B4116" s="490" t="s">
        <v>4262</v>
      </c>
      <c r="D4116" s="8"/>
      <c r="E4116" s="8">
        <v>0</v>
      </c>
      <c r="F4116" s="8">
        <f>E4116/100*$I$2*Main!$AB$2</f>
        <v>0</v>
      </c>
      <c r="G4116" s="12">
        <f>F4116*Main!$AB$4</f>
        <v>0</v>
      </c>
      <c r="H4116" s="202"/>
    </row>
    <row r="4117" spans="1:8">
      <c r="A4117" s="470">
        <v>9242727</v>
      </c>
      <c r="B4117" s="490" t="s">
        <v>4263</v>
      </c>
      <c r="D4117" s="8"/>
      <c r="E4117" s="8">
        <v>0</v>
      </c>
      <c r="F4117" s="8">
        <f>E4117/100*$I$2*Main!$AB$2</f>
        <v>0</v>
      </c>
      <c r="G4117" s="12">
        <f>F4117*Main!$AB$4</f>
        <v>0</v>
      </c>
      <c r="H4117" s="202"/>
    </row>
    <row r="4118" spans="1:8">
      <c r="A4118" s="470">
        <v>9242728</v>
      </c>
      <c r="B4118" s="490" t="s">
        <v>4264</v>
      </c>
      <c r="D4118" s="8"/>
      <c r="E4118" s="8">
        <v>0</v>
      </c>
      <c r="F4118" s="8">
        <f>E4118/100*$I$2*Main!$AB$2</f>
        <v>0</v>
      </c>
      <c r="G4118" s="12">
        <f>F4118*Main!$AB$4</f>
        <v>0</v>
      </c>
      <c r="H4118" s="202"/>
    </row>
    <row r="4119" spans="1:8">
      <c r="A4119" s="470">
        <v>9242255</v>
      </c>
      <c r="B4119" s="490" t="s">
        <v>4265</v>
      </c>
      <c r="D4119" s="8"/>
      <c r="E4119" s="8">
        <v>0</v>
      </c>
      <c r="F4119" s="8">
        <f>E4119/100*$I$2*Main!$AB$2</f>
        <v>0</v>
      </c>
      <c r="G4119" s="12">
        <f>F4119*Main!$AB$4</f>
        <v>0</v>
      </c>
      <c r="H4119" s="202"/>
    </row>
    <row r="4120" spans="1:8">
      <c r="A4120" s="470">
        <v>9242259</v>
      </c>
      <c r="B4120" s="490" t="s">
        <v>4266</v>
      </c>
      <c r="D4120" s="8"/>
      <c r="E4120" s="8">
        <v>0</v>
      </c>
      <c r="F4120" s="8">
        <f>E4120/100*$I$2*Main!$AB$2</f>
        <v>0</v>
      </c>
      <c r="G4120" s="12">
        <f>F4120*Main!$AB$4</f>
        <v>0</v>
      </c>
      <c r="H4120" s="202"/>
    </row>
    <row r="4121" spans="1:8">
      <c r="A4121" s="470">
        <v>9242265</v>
      </c>
      <c r="B4121" s="490" t="s">
        <v>4267</v>
      </c>
      <c r="D4121" s="8"/>
      <c r="E4121" s="8">
        <v>0</v>
      </c>
      <c r="F4121" s="8">
        <f>E4121/100*$I$2*Main!$AB$2</f>
        <v>0</v>
      </c>
      <c r="G4121" s="12">
        <f>F4121*Main!$AB$4</f>
        <v>0</v>
      </c>
      <c r="H4121" s="202"/>
    </row>
    <row r="4122" spans="1:8">
      <c r="A4122" s="470">
        <v>9242229</v>
      </c>
      <c r="B4122" s="490" t="s">
        <v>4268</v>
      </c>
      <c r="D4122" s="8"/>
      <c r="E4122" s="8">
        <v>0</v>
      </c>
      <c r="H4122" s="202"/>
    </row>
    <row r="4123" spans="1:8">
      <c r="A4123" s="470">
        <v>9246640</v>
      </c>
      <c r="B4123" s="490" t="s">
        <v>4269</v>
      </c>
      <c r="D4123" s="8"/>
      <c r="E4123" s="8">
        <v>0</v>
      </c>
      <c r="H4123" s="202"/>
    </row>
    <row r="4124" spans="1:8">
      <c r="A4124" s="470">
        <v>9242232</v>
      </c>
      <c r="B4124" s="490" t="s">
        <v>4270</v>
      </c>
      <c r="D4124" s="8"/>
      <c r="E4124" s="8">
        <v>0</v>
      </c>
      <c r="H4124" s="202"/>
    </row>
    <row r="4125" spans="1:8">
      <c r="A4125" s="470">
        <v>9242234</v>
      </c>
      <c r="B4125" s="490" t="s">
        <v>4271</v>
      </c>
      <c r="D4125" s="8"/>
      <c r="E4125" s="8">
        <v>0</v>
      </c>
      <c r="H4125" s="202"/>
    </row>
    <row r="4126" spans="1:8">
      <c r="A4126" s="470">
        <v>9242256</v>
      </c>
      <c r="B4126" s="490" t="s">
        <v>4272</v>
      </c>
      <c r="D4126" s="8"/>
      <c r="E4126" s="8">
        <v>0</v>
      </c>
      <c r="H4126" s="202"/>
    </row>
    <row r="4127" spans="1:8">
      <c r="A4127" s="470">
        <v>9242261</v>
      </c>
      <c r="B4127" s="490" t="s">
        <v>4273</v>
      </c>
      <c r="D4127" s="8"/>
      <c r="E4127" s="8">
        <v>0</v>
      </c>
      <c r="H4127" s="202"/>
    </row>
    <row r="4128" spans="1:8">
      <c r="A4128" s="470">
        <v>9242267</v>
      </c>
      <c r="B4128" s="490" t="s">
        <v>4274</v>
      </c>
      <c r="D4128" s="8"/>
      <c r="E4128" s="8">
        <v>0</v>
      </c>
      <c r="H4128" s="202"/>
    </row>
    <row r="4129" spans="1:8">
      <c r="A4129" s="470">
        <v>9242230</v>
      </c>
      <c r="B4129" s="490" t="s">
        <v>4275</v>
      </c>
      <c r="D4129" s="8"/>
      <c r="E4129" s="8">
        <v>0</v>
      </c>
      <c r="H4129" s="202"/>
    </row>
    <row r="4130" spans="1:8">
      <c r="A4130" s="470">
        <v>9242241</v>
      </c>
      <c r="B4130" s="490" t="s">
        <v>4276</v>
      </c>
      <c r="D4130" s="8"/>
      <c r="E4130" s="8">
        <v>0</v>
      </c>
      <c r="H4130" s="202"/>
    </row>
    <row r="4131" spans="1:8">
      <c r="A4131" s="470">
        <v>9242233</v>
      </c>
      <c r="B4131" s="490" t="s">
        <v>4277</v>
      </c>
      <c r="D4131" s="8"/>
      <c r="E4131" s="8">
        <v>0</v>
      </c>
      <c r="H4131" s="202"/>
    </row>
    <row r="4132" spans="1:8">
      <c r="A4132" s="470">
        <v>9242235</v>
      </c>
      <c r="B4132" s="490" t="s">
        <v>4278</v>
      </c>
      <c r="D4132" s="8"/>
      <c r="E4132" s="8">
        <v>0</v>
      </c>
      <c r="H4132" s="202"/>
    </row>
    <row r="4133" spans="1:8">
      <c r="A4133" s="470">
        <v>9242257</v>
      </c>
      <c r="B4133" s="490" t="s">
        <v>4279</v>
      </c>
      <c r="D4133" s="8"/>
      <c r="E4133" s="8">
        <v>0</v>
      </c>
      <c r="H4133" s="202"/>
    </row>
    <row r="4134" spans="1:8">
      <c r="A4134" s="470">
        <v>9242262</v>
      </c>
      <c r="B4134" s="490" t="s">
        <v>4280</v>
      </c>
      <c r="D4134" s="8"/>
      <c r="E4134" s="8">
        <v>0</v>
      </c>
      <c r="H4134" s="202"/>
    </row>
    <row r="4135" spans="1:8">
      <c r="A4135" s="470">
        <v>9242268</v>
      </c>
      <c r="B4135" s="490" t="s">
        <v>4281</v>
      </c>
      <c r="D4135" s="8"/>
      <c r="E4135" s="8">
        <v>0</v>
      </c>
      <c r="H4135" s="202"/>
    </row>
    <row r="4136" spans="1:8">
      <c r="A4136" s="470">
        <v>9242231</v>
      </c>
      <c r="B4136" s="490" t="s">
        <v>4282</v>
      </c>
      <c r="D4136" s="8"/>
      <c r="E4136" s="8">
        <v>0</v>
      </c>
      <c r="H4136" s="202"/>
    </row>
    <row r="4137" spans="1:8">
      <c r="A4137" s="470">
        <v>9242243</v>
      </c>
      <c r="B4137" s="490" t="s">
        <v>4283</v>
      </c>
      <c r="D4137" s="8"/>
      <c r="E4137" s="8">
        <v>0</v>
      </c>
      <c r="H4137" s="202"/>
    </row>
    <row r="4138" spans="1:8">
      <c r="A4138" s="470">
        <v>9242737</v>
      </c>
      <c r="B4138" s="490" t="s">
        <v>4284</v>
      </c>
      <c r="D4138" s="8"/>
      <c r="E4138" s="8">
        <v>0</v>
      </c>
      <c r="H4138" s="202"/>
    </row>
    <row r="4139" spans="1:8">
      <c r="A4139" s="470">
        <v>9242736</v>
      </c>
      <c r="B4139" s="490" t="s">
        <v>4285</v>
      </c>
      <c r="D4139" s="8"/>
      <c r="E4139" s="8">
        <v>0</v>
      </c>
      <c r="H4139" s="202"/>
    </row>
    <row r="4140" spans="1:8">
      <c r="A4140" s="470">
        <v>9261538</v>
      </c>
      <c r="B4140" s="490" t="s">
        <v>4286</v>
      </c>
      <c r="D4140" s="8"/>
      <c r="E4140" s="8">
        <v>0</v>
      </c>
    </row>
    <row r="4141" spans="1:8">
      <c r="A4141" s="470">
        <v>9261539</v>
      </c>
      <c r="B4141" s="490" t="s">
        <v>4287</v>
      </c>
      <c r="D4141" s="8"/>
      <c r="E4141" s="8">
        <v>0</v>
      </c>
    </row>
    <row r="4142" spans="1:8">
      <c r="A4142" s="470">
        <v>9261595</v>
      </c>
      <c r="B4142" s="490" t="s">
        <v>4288</v>
      </c>
      <c r="D4142" s="8"/>
      <c r="E4142" s="8">
        <v>0</v>
      </c>
    </row>
    <row r="4143" spans="1:8">
      <c r="A4143" s="470">
        <v>9261597</v>
      </c>
      <c r="B4143" s="490" t="s">
        <v>4289</v>
      </c>
      <c r="D4143" s="8"/>
      <c r="E4143" s="8">
        <v>0</v>
      </c>
    </row>
    <row r="4144" spans="1:8">
      <c r="A4144" s="470">
        <v>9261540</v>
      </c>
      <c r="B4144" s="490" t="s">
        <v>4290</v>
      </c>
      <c r="D4144" s="8"/>
      <c r="E4144" s="8">
        <v>0</v>
      </c>
    </row>
    <row r="4145" spans="1:5">
      <c r="A4145" s="470">
        <v>9261551</v>
      </c>
      <c r="B4145" s="490" t="s">
        <v>4291</v>
      </c>
      <c r="D4145" s="8"/>
      <c r="E4145" s="8">
        <v>0</v>
      </c>
    </row>
    <row r="4146" spans="1:5">
      <c r="A4146" s="470">
        <v>9261603</v>
      </c>
      <c r="B4146" s="490" t="s">
        <v>4292</v>
      </c>
      <c r="D4146" s="8"/>
      <c r="E4146" s="8">
        <v>0</v>
      </c>
    </row>
    <row r="4147" spans="1:5">
      <c r="A4147" s="470">
        <v>9261605</v>
      </c>
      <c r="B4147" s="490" t="s">
        <v>4293</v>
      </c>
      <c r="D4147" s="8"/>
      <c r="E4147" s="8">
        <v>0</v>
      </c>
    </row>
    <row r="4148" spans="1:5">
      <c r="A4148" s="470">
        <v>9242663</v>
      </c>
      <c r="B4148" s="490" t="s">
        <v>4305</v>
      </c>
      <c r="D4148" s="8"/>
      <c r="E4148" s="8">
        <v>0</v>
      </c>
    </row>
    <row r="4149" spans="1:5">
      <c r="A4149" s="470">
        <v>9242666</v>
      </c>
      <c r="B4149" s="490" t="s">
        <v>4306</v>
      </c>
      <c r="D4149" s="8"/>
      <c r="E4149" s="8">
        <v>0</v>
      </c>
    </row>
    <row r="4150" spans="1:5">
      <c r="A4150" s="470">
        <v>9242664</v>
      </c>
      <c r="B4150" s="490" t="s">
        <v>4307</v>
      </c>
      <c r="D4150" s="8"/>
      <c r="E4150" s="8">
        <v>0</v>
      </c>
    </row>
    <row r="4151" spans="1:5">
      <c r="A4151" s="470">
        <v>9242667</v>
      </c>
      <c r="B4151" s="490" t="s">
        <v>4308</v>
      </c>
      <c r="D4151" s="8"/>
      <c r="E4151" s="8">
        <v>0</v>
      </c>
    </row>
    <row r="4152" spans="1:5">
      <c r="A4152" s="470">
        <v>9242665</v>
      </c>
      <c r="B4152" s="490" t="s">
        <v>4309</v>
      </c>
      <c r="D4152" s="8"/>
      <c r="E4152" s="8">
        <v>0</v>
      </c>
    </row>
    <row r="4153" spans="1:5">
      <c r="A4153" s="470">
        <v>9242668</v>
      </c>
      <c r="B4153" s="490" t="s">
        <v>4310</v>
      </c>
      <c r="D4153" s="8"/>
      <c r="E4153" s="8">
        <v>0</v>
      </c>
    </row>
    <row r="4154" spans="1:5">
      <c r="A4154" s="470">
        <v>9242672</v>
      </c>
      <c r="B4154" s="490" t="s">
        <v>4311</v>
      </c>
      <c r="D4154" s="8"/>
      <c r="E4154" s="8">
        <v>0</v>
      </c>
    </row>
    <row r="4155" spans="1:5">
      <c r="A4155" s="470">
        <v>9242673</v>
      </c>
      <c r="B4155" s="490" t="s">
        <v>4312</v>
      </c>
      <c r="D4155" s="8"/>
      <c r="E4155" s="8">
        <v>0</v>
      </c>
    </row>
    <row r="4156" spans="1:5">
      <c r="A4156" s="470">
        <v>9242250</v>
      </c>
      <c r="B4156" s="490" t="s">
        <v>4313</v>
      </c>
      <c r="D4156" s="8"/>
      <c r="E4156" s="8">
        <v>0</v>
      </c>
    </row>
    <row r="4157" spans="1:5">
      <c r="A4157" s="470">
        <v>9242249</v>
      </c>
      <c r="B4157" s="490" t="s">
        <v>4314</v>
      </c>
      <c r="D4157" s="8"/>
      <c r="E4157" s="8">
        <v>0</v>
      </c>
    </row>
    <row r="4158" spans="1:5">
      <c r="A4158" s="470">
        <v>9242213</v>
      </c>
      <c r="B4158" s="490" t="s">
        <v>4315</v>
      </c>
      <c r="D4158" s="8"/>
      <c r="E4158" s="8">
        <v>0</v>
      </c>
    </row>
    <row r="4159" spans="1:5">
      <c r="A4159" s="470">
        <v>9242219</v>
      </c>
      <c r="B4159" s="490" t="s">
        <v>4316</v>
      </c>
      <c r="D4159" s="8"/>
      <c r="E4159" s="8">
        <v>0</v>
      </c>
    </row>
    <row r="4160" spans="1:5">
      <c r="A4160" s="487">
        <v>9242218</v>
      </c>
      <c r="B4160" s="490" t="s">
        <v>4317</v>
      </c>
      <c r="D4160" s="8"/>
      <c r="E4160" s="8">
        <v>0</v>
      </c>
    </row>
    <row r="4161" spans="1:7">
      <c r="A4161" s="470">
        <v>9242217</v>
      </c>
      <c r="B4161" s="490" t="s">
        <v>4318</v>
      </c>
      <c r="D4161" s="8"/>
      <c r="E4161" s="8">
        <v>0</v>
      </c>
    </row>
    <row r="4162" spans="1:7">
      <c r="A4162" s="470">
        <v>9242251</v>
      </c>
      <c r="B4162" s="490" t="s">
        <v>4319</v>
      </c>
      <c r="D4162" s="8"/>
      <c r="E4162" s="8">
        <v>0</v>
      </c>
    </row>
    <row r="4163" spans="1:7">
      <c r="A4163" s="470">
        <v>9242215</v>
      </c>
      <c r="B4163" s="490" t="s">
        <v>4320</v>
      </c>
      <c r="D4163" s="8"/>
      <c r="E4163" s="8">
        <v>0</v>
      </c>
    </row>
    <row r="4164" spans="1:7">
      <c r="A4164" s="470">
        <v>9242221</v>
      </c>
      <c r="B4164" s="490" t="s">
        <v>4321</v>
      </c>
      <c r="D4164" s="8"/>
      <c r="E4164" s="8">
        <v>0</v>
      </c>
    </row>
    <row r="4165" spans="1:7">
      <c r="A4165" s="470">
        <v>9242236</v>
      </c>
      <c r="B4165" s="490" t="s">
        <v>4322</v>
      </c>
      <c r="D4165" s="8"/>
      <c r="E4165" s="8">
        <v>0</v>
      </c>
    </row>
    <row r="4166" spans="1:7">
      <c r="A4166" s="470">
        <v>9242680</v>
      </c>
      <c r="B4166" s="490" t="s">
        <v>4323</v>
      </c>
      <c r="D4166" s="8"/>
      <c r="E4166" s="8">
        <v>0</v>
      </c>
    </row>
    <row r="4167" spans="1:7">
      <c r="A4167" s="470">
        <v>9261598</v>
      </c>
      <c r="B4167" s="490" t="s">
        <v>4324</v>
      </c>
      <c r="D4167" s="8"/>
      <c r="E4167" s="8">
        <v>0</v>
      </c>
    </row>
    <row r="4168" spans="1:7">
      <c r="A4168" s="470">
        <v>9261600</v>
      </c>
      <c r="B4168" s="490" t="s">
        <v>4325</v>
      </c>
      <c r="D4168" s="8"/>
      <c r="E4168" s="8">
        <v>0</v>
      </c>
    </row>
    <row r="4169" spans="1:7">
      <c r="A4169" s="470">
        <v>9261602</v>
      </c>
      <c r="B4169" s="490" t="s">
        <v>4326</v>
      </c>
      <c r="D4169" s="8"/>
      <c r="E4169" s="8">
        <v>0</v>
      </c>
    </row>
    <row r="4170" spans="1:7">
      <c r="A4170" s="470">
        <v>9261540</v>
      </c>
      <c r="B4170" s="490" t="s">
        <v>4290</v>
      </c>
      <c r="D4170" s="8"/>
      <c r="E4170" s="8">
        <v>0</v>
      </c>
    </row>
    <row r="4171" spans="1:7">
      <c r="A4171" s="470">
        <v>9261551</v>
      </c>
      <c r="B4171" s="490" t="s">
        <v>4291</v>
      </c>
      <c r="D4171" s="8"/>
      <c r="E4171" s="8">
        <v>0</v>
      </c>
    </row>
    <row r="4172" spans="1:7">
      <c r="A4172" s="470">
        <v>9261603</v>
      </c>
      <c r="B4172" s="490" t="s">
        <v>4292</v>
      </c>
      <c r="D4172" s="8"/>
      <c r="E4172" s="8">
        <v>0</v>
      </c>
    </row>
    <row r="4173" spans="1:7">
      <c r="A4173" s="470">
        <v>9284296</v>
      </c>
      <c r="B4173" s="6" t="s">
        <v>4332</v>
      </c>
      <c r="D4173" s="7"/>
      <c r="E4173" s="8">
        <v>3614.55</v>
      </c>
      <c r="F4173" s="8">
        <f>E4173/100*$I$2*Main!$AB$2</f>
        <v>1626.5474999999999</v>
      </c>
      <c r="G4173" s="12">
        <f>F4173*Main!$AB$4</f>
        <v>1626.5474999999999</v>
      </c>
    </row>
    <row r="4174" spans="1:7">
      <c r="A4174" s="470">
        <v>9284297</v>
      </c>
      <c r="B4174" s="6" t="s">
        <v>4333</v>
      </c>
      <c r="D4174" s="7"/>
      <c r="E4174" s="8">
        <v>3614.55</v>
      </c>
      <c r="F4174" s="8">
        <f>E4174/100*$I$2*Main!$AB$2</f>
        <v>1626.5474999999999</v>
      </c>
      <c r="G4174" s="12">
        <f>F4174*Main!$AB$4</f>
        <v>1626.5474999999999</v>
      </c>
    </row>
    <row r="4175" spans="1:7">
      <c r="A4175" s="470">
        <v>9284298</v>
      </c>
      <c r="B4175" s="6" t="s">
        <v>4334</v>
      </c>
      <c r="D4175" s="7"/>
      <c r="E4175" s="8">
        <v>3614.55</v>
      </c>
      <c r="F4175" s="8">
        <f>E4175/100*$I$2*Main!$AB$2</f>
        <v>1626.5474999999999</v>
      </c>
      <c r="G4175" s="12">
        <f>F4175*Main!$AB$4</f>
        <v>1626.5474999999999</v>
      </c>
    </row>
    <row r="4176" spans="1:7">
      <c r="A4176" s="470">
        <v>9284309</v>
      </c>
      <c r="B4176" s="6" t="s">
        <v>4335</v>
      </c>
      <c r="D4176" s="7"/>
      <c r="E4176" s="8">
        <v>3614.55</v>
      </c>
      <c r="F4176" s="8">
        <f>E4176/100*$I$2*Main!$AB$2</f>
        <v>1626.5474999999999</v>
      </c>
      <c r="G4176" s="12">
        <f>F4176*Main!$AB$4</f>
        <v>1626.5474999999999</v>
      </c>
    </row>
    <row r="4177" spans="1:7">
      <c r="A4177" s="470">
        <v>9284310</v>
      </c>
      <c r="B4177" s="6" t="s">
        <v>4336</v>
      </c>
      <c r="D4177" s="7"/>
      <c r="E4177" s="8">
        <v>3273.92</v>
      </c>
      <c r="F4177" s="8">
        <f>E4177/100*$I$2*Main!$AB$2</f>
        <v>1473.2640000000001</v>
      </c>
      <c r="G4177" s="12">
        <f>F4177*Main!$AB$4</f>
        <v>1473.2640000000001</v>
      </c>
    </row>
    <row r="4178" spans="1:7">
      <c r="A4178" s="470">
        <v>9284311</v>
      </c>
      <c r="B4178" s="6" t="s">
        <v>4337</v>
      </c>
      <c r="D4178" s="7"/>
      <c r="E4178" s="8">
        <v>3273.92</v>
      </c>
      <c r="F4178" s="8">
        <f>E4178/100*$I$2*Main!$AB$2</f>
        <v>1473.2640000000001</v>
      </c>
      <c r="G4178" s="12">
        <f>F4178*Main!$AB$4</f>
        <v>1473.2640000000001</v>
      </c>
    </row>
    <row r="4179" spans="1:7">
      <c r="A4179" s="470">
        <v>9284312</v>
      </c>
      <c r="B4179" s="6" t="s">
        <v>4338</v>
      </c>
      <c r="D4179" s="7"/>
      <c r="E4179" s="8">
        <v>3273.92</v>
      </c>
      <c r="F4179" s="8">
        <f>E4179/100*$I$2*Main!$AB$2</f>
        <v>1473.2640000000001</v>
      </c>
      <c r="G4179" s="12">
        <f>F4179*Main!$AB$4</f>
        <v>1473.2640000000001</v>
      </c>
    </row>
    <row r="4180" spans="1:7">
      <c r="A4180" s="470">
        <v>9284313</v>
      </c>
      <c r="B4180" s="6" t="s">
        <v>4339</v>
      </c>
      <c r="D4180" s="7"/>
      <c r="E4180" s="8">
        <v>3273.92</v>
      </c>
      <c r="F4180" s="8">
        <f>E4180/100*$I$2*Main!$AB$2</f>
        <v>1473.2640000000001</v>
      </c>
      <c r="G4180" s="12">
        <f>F4180*Main!$AB$4</f>
        <v>1473.2640000000001</v>
      </c>
    </row>
    <row r="4181" spans="1:7">
      <c r="A4181" s="470">
        <v>9284314</v>
      </c>
      <c r="B4181" s="6" t="s">
        <v>4340</v>
      </c>
      <c r="D4181" s="7"/>
      <c r="E4181" s="8">
        <v>2163.8200000000002</v>
      </c>
      <c r="F4181" s="8">
        <f>E4181/100*$I$2*Main!$AB$2</f>
        <v>973.71900000000005</v>
      </c>
      <c r="G4181" s="12">
        <f>F4181*Main!$AB$4</f>
        <v>973.71900000000005</v>
      </c>
    </row>
    <row r="4182" spans="1:7">
      <c r="A4182" s="470">
        <v>9284315</v>
      </c>
      <c r="B4182" s="6" t="s">
        <v>4341</v>
      </c>
      <c r="D4182" s="7"/>
      <c r="E4182" s="8">
        <v>2163.8200000000002</v>
      </c>
      <c r="F4182" s="8">
        <f>E4182/100*$I$2*Main!$AB$2</f>
        <v>973.71900000000005</v>
      </c>
      <c r="G4182" s="12">
        <f>F4182*Main!$AB$4</f>
        <v>973.71900000000005</v>
      </c>
    </row>
    <row r="4183" spans="1:7">
      <c r="A4183" s="470">
        <v>9284316</v>
      </c>
      <c r="B4183" s="6" t="s">
        <v>4342</v>
      </c>
      <c r="D4183" s="7"/>
      <c r="E4183" s="8">
        <v>2163.8200000000002</v>
      </c>
      <c r="F4183" s="8">
        <f>E4183/100*$I$2*Main!$AB$2</f>
        <v>973.71900000000005</v>
      </c>
      <c r="G4183" s="12">
        <f>F4183*Main!$AB$4</f>
        <v>973.71900000000005</v>
      </c>
    </row>
    <row r="4184" spans="1:7">
      <c r="A4184" s="470" t="s">
        <v>4350</v>
      </c>
      <c r="B4184" s="6" t="s">
        <v>4343</v>
      </c>
      <c r="D4184" s="7"/>
      <c r="E4184" s="8">
        <v>2163.8200000000002</v>
      </c>
      <c r="F4184" s="8">
        <f>E4184/100*$I$2*Main!$AB$2</f>
        <v>973.71900000000005</v>
      </c>
      <c r="G4184" s="12">
        <f>F4184*Main!$AB$4</f>
        <v>973.71900000000005</v>
      </c>
    </row>
    <row r="4185" spans="1:7">
      <c r="A4185" s="480">
        <v>9284318</v>
      </c>
      <c r="B4185" s="483" t="s">
        <v>4344</v>
      </c>
      <c r="D4185" s="7"/>
      <c r="E4185" s="8">
        <v>7261.3</v>
      </c>
      <c r="F4185" s="8">
        <f>E4185/100*$I$2*Main!$AB$2</f>
        <v>3267.585</v>
      </c>
      <c r="G4185" s="12">
        <f>F4185*Main!$AB$4</f>
        <v>3267.585</v>
      </c>
    </row>
    <row r="4186" spans="1:7">
      <c r="A4186" s="481">
        <v>9284329</v>
      </c>
      <c r="B4186" s="483" t="s">
        <v>4345</v>
      </c>
      <c r="D4186" s="7"/>
      <c r="E4186" s="8">
        <v>7261.3</v>
      </c>
      <c r="F4186" s="8">
        <f>E4186/100*$I$2*Main!$AB$2</f>
        <v>3267.585</v>
      </c>
      <c r="G4186" s="12">
        <f>F4186*Main!$AB$4</f>
        <v>3267.585</v>
      </c>
    </row>
    <row r="4187" spans="1:7">
      <c r="A4187" s="481">
        <v>9284331</v>
      </c>
      <c r="B4187" s="483" t="s">
        <v>4346</v>
      </c>
      <c r="D4187" s="7"/>
      <c r="E4187" s="8">
        <v>7261.3</v>
      </c>
      <c r="F4187" s="8">
        <f>E4187/100*$I$2*Main!$AB$2</f>
        <v>3267.585</v>
      </c>
      <c r="G4187" s="12">
        <f>F4187*Main!$AB$4</f>
        <v>3267.585</v>
      </c>
    </row>
    <row r="4188" spans="1:7">
      <c r="A4188" s="481">
        <v>9284332</v>
      </c>
      <c r="B4188" s="483" t="s">
        <v>4347</v>
      </c>
      <c r="D4188" s="7"/>
      <c r="E4188" s="8">
        <v>7616.26</v>
      </c>
      <c r="F4188" s="8">
        <f>E4188/100*$I$2*Main!$AB$2</f>
        <v>3427.317</v>
      </c>
      <c r="G4188" s="12">
        <f>F4188*Main!$AB$4</f>
        <v>3427.317</v>
      </c>
    </row>
    <row r="4189" spans="1:7">
      <c r="A4189" s="481">
        <v>9284333</v>
      </c>
      <c r="B4189" s="483" t="s">
        <v>4348</v>
      </c>
      <c r="D4189" s="7"/>
      <c r="E4189" s="8">
        <v>8160.27</v>
      </c>
      <c r="F4189" s="8">
        <f>E4189/100*$I$2*Main!$AB$2</f>
        <v>3672.1214999999997</v>
      </c>
      <c r="G4189" s="12">
        <f>F4189*Main!$AB$4</f>
        <v>3672.1214999999997</v>
      </c>
    </row>
    <row r="4190" spans="1:7">
      <c r="A4190" s="482">
        <v>9284334</v>
      </c>
      <c r="B4190" s="484" t="s">
        <v>4349</v>
      </c>
      <c r="D4190" s="7"/>
      <c r="E4190" s="8">
        <v>8704.2800000000007</v>
      </c>
      <c r="F4190" s="8">
        <f>E4190/100*$I$2*Main!$AB$2</f>
        <v>3916.9259999999999</v>
      </c>
      <c r="G4190" s="12">
        <f>F4190*Main!$AB$4</f>
        <v>3916.9259999999999</v>
      </c>
    </row>
  </sheetData>
  <autoFilter ref="B1:H2727"/>
  <pageMargins left="0.7" right="0.7" top="0.75" bottom="0.75" header="0.3" footer="0.3"/>
  <pageSetup paperSize="9" scale="54" fitToHeight="0" orientation="portrait" horizontalDpi="300" verticalDpi="300" r:id="rId1"/>
</worksheet>
</file>

<file path=xl/worksheets/sheet4.xml><?xml version="1.0" encoding="utf-8"?>
<worksheet xmlns="http://schemas.openxmlformats.org/spreadsheetml/2006/main" xmlns:r="http://schemas.openxmlformats.org/officeDocument/2006/relationships">
  <sheetPr codeName="Лист37">
    <tabColor rgb="FFFF0000"/>
  </sheetPr>
  <dimension ref="A1:E1262"/>
  <sheetViews>
    <sheetView zoomScale="90" zoomScaleNormal="90" workbookViewId="0">
      <selection activeCell="A2" sqref="A2:C27"/>
    </sheetView>
  </sheetViews>
  <sheetFormatPr defaultRowHeight="15"/>
  <cols>
    <col min="1" max="1" width="9.140625" style="38"/>
    <col min="2" max="2" width="68" style="38" customWidth="1"/>
    <col min="3" max="3" width="10.42578125" style="275" customWidth="1"/>
    <col min="4" max="4" width="10.5703125" style="275" bestFit="1" customWidth="1"/>
    <col min="5" max="5" width="9.140625" style="38"/>
    <col min="6" max="257" width="9.140625" style="5"/>
    <col min="258" max="258" width="68" style="5" customWidth="1"/>
    <col min="259" max="259" width="10.42578125" style="5" customWidth="1"/>
    <col min="260" max="260" width="10.5703125" style="5" bestFit="1" customWidth="1"/>
    <col min="261" max="513" width="9.140625" style="5"/>
    <col min="514" max="514" width="68" style="5" customWidth="1"/>
    <col min="515" max="515" width="10.42578125" style="5" customWidth="1"/>
    <col min="516" max="516" width="10.5703125" style="5" bestFit="1" customWidth="1"/>
    <col min="517" max="769" width="9.140625" style="5"/>
    <col min="770" max="770" width="68" style="5" customWidth="1"/>
    <col min="771" max="771" width="10.42578125" style="5" customWidth="1"/>
    <col min="772" max="772" width="10.5703125" style="5" bestFit="1" customWidth="1"/>
    <col min="773" max="1025" width="9.140625" style="5"/>
    <col min="1026" max="1026" width="68" style="5" customWidth="1"/>
    <col min="1027" max="1027" width="10.42578125" style="5" customWidth="1"/>
    <col min="1028" max="1028" width="10.5703125" style="5" bestFit="1" customWidth="1"/>
    <col min="1029" max="1281" width="9.140625" style="5"/>
    <col min="1282" max="1282" width="68" style="5" customWidth="1"/>
    <col min="1283" max="1283" width="10.42578125" style="5" customWidth="1"/>
    <col min="1284" max="1284" width="10.5703125" style="5" bestFit="1" customWidth="1"/>
    <col min="1285" max="1537" width="9.140625" style="5"/>
    <col min="1538" max="1538" width="68" style="5" customWidth="1"/>
    <col min="1539" max="1539" width="10.42578125" style="5" customWidth="1"/>
    <col min="1540" max="1540" width="10.5703125" style="5" bestFit="1" customWidth="1"/>
    <col min="1541" max="1793" width="9.140625" style="5"/>
    <col min="1794" max="1794" width="68" style="5" customWidth="1"/>
    <col min="1795" max="1795" width="10.42578125" style="5" customWidth="1"/>
    <col min="1796" max="1796" width="10.5703125" style="5" bestFit="1" customWidth="1"/>
    <col min="1797" max="2049" width="9.140625" style="5"/>
    <col min="2050" max="2050" width="68" style="5" customWidth="1"/>
    <col min="2051" max="2051" width="10.42578125" style="5" customWidth="1"/>
    <col min="2052" max="2052" width="10.5703125" style="5" bestFit="1" customWidth="1"/>
    <col min="2053" max="2305" width="9.140625" style="5"/>
    <col min="2306" max="2306" width="68" style="5" customWidth="1"/>
    <col min="2307" max="2307" width="10.42578125" style="5" customWidth="1"/>
    <col min="2308" max="2308" width="10.5703125" style="5" bestFit="1" customWidth="1"/>
    <col min="2309" max="2561" width="9.140625" style="5"/>
    <col min="2562" max="2562" width="68" style="5" customWidth="1"/>
    <col min="2563" max="2563" width="10.42578125" style="5" customWidth="1"/>
    <col min="2564" max="2564" width="10.5703125" style="5" bestFit="1" customWidth="1"/>
    <col min="2565" max="2817" width="9.140625" style="5"/>
    <col min="2818" max="2818" width="68" style="5" customWidth="1"/>
    <col min="2819" max="2819" width="10.42578125" style="5" customWidth="1"/>
    <col min="2820" max="2820" width="10.5703125" style="5" bestFit="1" customWidth="1"/>
    <col min="2821" max="3073" width="9.140625" style="5"/>
    <col min="3074" max="3074" width="68" style="5" customWidth="1"/>
    <col min="3075" max="3075" width="10.42578125" style="5" customWidth="1"/>
    <col min="3076" max="3076" width="10.5703125" style="5" bestFit="1" customWidth="1"/>
    <col min="3077" max="3329" width="9.140625" style="5"/>
    <col min="3330" max="3330" width="68" style="5" customWidth="1"/>
    <col min="3331" max="3331" width="10.42578125" style="5" customWidth="1"/>
    <col min="3332" max="3332" width="10.5703125" style="5" bestFit="1" customWidth="1"/>
    <col min="3333" max="3585" width="9.140625" style="5"/>
    <col min="3586" max="3586" width="68" style="5" customWidth="1"/>
    <col min="3587" max="3587" width="10.42578125" style="5" customWidth="1"/>
    <col min="3588" max="3588" width="10.5703125" style="5" bestFit="1" customWidth="1"/>
    <col min="3589" max="3841" width="9.140625" style="5"/>
    <col min="3842" max="3842" width="68" style="5" customWidth="1"/>
    <col min="3843" max="3843" width="10.42578125" style="5" customWidth="1"/>
    <col min="3844" max="3844" width="10.5703125" style="5" bestFit="1" customWidth="1"/>
    <col min="3845" max="4097" width="9.140625" style="5"/>
    <col min="4098" max="4098" width="68" style="5" customWidth="1"/>
    <col min="4099" max="4099" width="10.42578125" style="5" customWidth="1"/>
    <col min="4100" max="4100" width="10.5703125" style="5" bestFit="1" customWidth="1"/>
    <col min="4101" max="4353" width="9.140625" style="5"/>
    <col min="4354" max="4354" width="68" style="5" customWidth="1"/>
    <col min="4355" max="4355" width="10.42578125" style="5" customWidth="1"/>
    <col min="4356" max="4356" width="10.5703125" style="5" bestFit="1" customWidth="1"/>
    <col min="4357" max="4609" width="9.140625" style="5"/>
    <col min="4610" max="4610" width="68" style="5" customWidth="1"/>
    <col min="4611" max="4611" width="10.42578125" style="5" customWidth="1"/>
    <col min="4612" max="4612" width="10.5703125" style="5" bestFit="1" customWidth="1"/>
    <col min="4613" max="4865" width="9.140625" style="5"/>
    <col min="4866" max="4866" width="68" style="5" customWidth="1"/>
    <col min="4867" max="4867" width="10.42578125" style="5" customWidth="1"/>
    <col min="4868" max="4868" width="10.5703125" style="5" bestFit="1" customWidth="1"/>
    <col min="4869" max="5121" width="9.140625" style="5"/>
    <col min="5122" max="5122" width="68" style="5" customWidth="1"/>
    <col min="5123" max="5123" width="10.42578125" style="5" customWidth="1"/>
    <col min="5124" max="5124" width="10.5703125" style="5" bestFit="1" customWidth="1"/>
    <col min="5125" max="5377" width="9.140625" style="5"/>
    <col min="5378" max="5378" width="68" style="5" customWidth="1"/>
    <col min="5379" max="5379" width="10.42578125" style="5" customWidth="1"/>
    <col min="5380" max="5380" width="10.5703125" style="5" bestFit="1" customWidth="1"/>
    <col min="5381" max="5633" width="9.140625" style="5"/>
    <col min="5634" max="5634" width="68" style="5" customWidth="1"/>
    <col min="5635" max="5635" width="10.42578125" style="5" customWidth="1"/>
    <col min="5636" max="5636" width="10.5703125" style="5" bestFit="1" customWidth="1"/>
    <col min="5637" max="5889" width="9.140625" style="5"/>
    <col min="5890" max="5890" width="68" style="5" customWidth="1"/>
    <col min="5891" max="5891" width="10.42578125" style="5" customWidth="1"/>
    <col min="5892" max="5892" width="10.5703125" style="5" bestFit="1" customWidth="1"/>
    <col min="5893" max="6145" width="9.140625" style="5"/>
    <col min="6146" max="6146" width="68" style="5" customWidth="1"/>
    <col min="6147" max="6147" width="10.42578125" style="5" customWidth="1"/>
    <col min="6148" max="6148" width="10.5703125" style="5" bestFit="1" customWidth="1"/>
    <col min="6149" max="6401" width="9.140625" style="5"/>
    <col min="6402" max="6402" width="68" style="5" customWidth="1"/>
    <col min="6403" max="6403" width="10.42578125" style="5" customWidth="1"/>
    <col min="6404" max="6404" width="10.5703125" style="5" bestFit="1" customWidth="1"/>
    <col min="6405" max="6657" width="9.140625" style="5"/>
    <col min="6658" max="6658" width="68" style="5" customWidth="1"/>
    <col min="6659" max="6659" width="10.42578125" style="5" customWidth="1"/>
    <col min="6660" max="6660" width="10.5703125" style="5" bestFit="1" customWidth="1"/>
    <col min="6661" max="6913" width="9.140625" style="5"/>
    <col min="6914" max="6914" width="68" style="5" customWidth="1"/>
    <col min="6915" max="6915" width="10.42578125" style="5" customWidth="1"/>
    <col min="6916" max="6916" width="10.5703125" style="5" bestFit="1" customWidth="1"/>
    <col min="6917" max="7169" width="9.140625" style="5"/>
    <col min="7170" max="7170" width="68" style="5" customWidth="1"/>
    <col min="7171" max="7171" width="10.42578125" style="5" customWidth="1"/>
    <col min="7172" max="7172" width="10.5703125" style="5" bestFit="1" customWidth="1"/>
    <col min="7173" max="7425" width="9.140625" style="5"/>
    <col min="7426" max="7426" width="68" style="5" customWidth="1"/>
    <col min="7427" max="7427" width="10.42578125" style="5" customWidth="1"/>
    <col min="7428" max="7428" width="10.5703125" style="5" bestFit="1" customWidth="1"/>
    <col min="7429" max="7681" width="9.140625" style="5"/>
    <col min="7682" max="7682" width="68" style="5" customWidth="1"/>
    <col min="7683" max="7683" width="10.42578125" style="5" customWidth="1"/>
    <col min="7684" max="7684" width="10.5703125" style="5" bestFit="1" customWidth="1"/>
    <col min="7685" max="7937" width="9.140625" style="5"/>
    <col min="7938" max="7938" width="68" style="5" customWidth="1"/>
    <col min="7939" max="7939" width="10.42578125" style="5" customWidth="1"/>
    <col min="7940" max="7940" width="10.5703125" style="5" bestFit="1" customWidth="1"/>
    <col min="7941" max="8193" width="9.140625" style="5"/>
    <col min="8194" max="8194" width="68" style="5" customWidth="1"/>
    <col min="8195" max="8195" width="10.42578125" style="5" customWidth="1"/>
    <col min="8196" max="8196" width="10.5703125" style="5" bestFit="1" customWidth="1"/>
    <col min="8197" max="8449" width="9.140625" style="5"/>
    <col min="8450" max="8450" width="68" style="5" customWidth="1"/>
    <col min="8451" max="8451" width="10.42578125" style="5" customWidth="1"/>
    <col min="8452" max="8452" width="10.5703125" style="5" bestFit="1" customWidth="1"/>
    <col min="8453" max="8705" width="9.140625" style="5"/>
    <col min="8706" max="8706" width="68" style="5" customWidth="1"/>
    <col min="8707" max="8707" width="10.42578125" style="5" customWidth="1"/>
    <col min="8708" max="8708" width="10.5703125" style="5" bestFit="1" customWidth="1"/>
    <col min="8709" max="8961" width="9.140625" style="5"/>
    <col min="8962" max="8962" width="68" style="5" customWidth="1"/>
    <col min="8963" max="8963" width="10.42578125" style="5" customWidth="1"/>
    <col min="8964" max="8964" width="10.5703125" style="5" bestFit="1" customWidth="1"/>
    <col min="8965" max="9217" width="9.140625" style="5"/>
    <col min="9218" max="9218" width="68" style="5" customWidth="1"/>
    <col min="9219" max="9219" width="10.42578125" style="5" customWidth="1"/>
    <col min="9220" max="9220" width="10.5703125" style="5" bestFit="1" customWidth="1"/>
    <col min="9221" max="9473" width="9.140625" style="5"/>
    <col min="9474" max="9474" width="68" style="5" customWidth="1"/>
    <col min="9475" max="9475" width="10.42578125" style="5" customWidth="1"/>
    <col min="9476" max="9476" width="10.5703125" style="5" bestFit="1" customWidth="1"/>
    <col min="9477" max="9729" width="9.140625" style="5"/>
    <col min="9730" max="9730" width="68" style="5" customWidth="1"/>
    <col min="9731" max="9731" width="10.42578125" style="5" customWidth="1"/>
    <col min="9732" max="9732" width="10.5703125" style="5" bestFit="1" customWidth="1"/>
    <col min="9733" max="9985" width="9.140625" style="5"/>
    <col min="9986" max="9986" width="68" style="5" customWidth="1"/>
    <col min="9987" max="9987" width="10.42578125" style="5" customWidth="1"/>
    <col min="9988" max="9988" width="10.5703125" style="5" bestFit="1" customWidth="1"/>
    <col min="9989" max="10241" width="9.140625" style="5"/>
    <col min="10242" max="10242" width="68" style="5" customWidth="1"/>
    <col min="10243" max="10243" width="10.42578125" style="5" customWidth="1"/>
    <col min="10244" max="10244" width="10.5703125" style="5" bestFit="1" customWidth="1"/>
    <col min="10245" max="10497" width="9.140625" style="5"/>
    <col min="10498" max="10498" width="68" style="5" customWidth="1"/>
    <col min="10499" max="10499" width="10.42578125" style="5" customWidth="1"/>
    <col min="10500" max="10500" width="10.5703125" style="5" bestFit="1" customWidth="1"/>
    <col min="10501" max="10753" width="9.140625" style="5"/>
    <col min="10754" max="10754" width="68" style="5" customWidth="1"/>
    <col min="10755" max="10755" width="10.42578125" style="5" customWidth="1"/>
    <col min="10756" max="10756" width="10.5703125" style="5" bestFit="1" customWidth="1"/>
    <col min="10757" max="11009" width="9.140625" style="5"/>
    <col min="11010" max="11010" width="68" style="5" customWidth="1"/>
    <col min="11011" max="11011" width="10.42578125" style="5" customWidth="1"/>
    <col min="11012" max="11012" width="10.5703125" style="5" bestFit="1" customWidth="1"/>
    <col min="11013" max="11265" width="9.140625" style="5"/>
    <col min="11266" max="11266" width="68" style="5" customWidth="1"/>
    <col min="11267" max="11267" width="10.42578125" style="5" customWidth="1"/>
    <col min="11268" max="11268" width="10.5703125" style="5" bestFit="1" customWidth="1"/>
    <col min="11269" max="11521" width="9.140625" style="5"/>
    <col min="11522" max="11522" width="68" style="5" customWidth="1"/>
    <col min="11523" max="11523" width="10.42578125" style="5" customWidth="1"/>
    <col min="11524" max="11524" width="10.5703125" style="5" bestFit="1" customWidth="1"/>
    <col min="11525" max="11777" width="9.140625" style="5"/>
    <col min="11778" max="11778" width="68" style="5" customWidth="1"/>
    <col min="11779" max="11779" width="10.42578125" style="5" customWidth="1"/>
    <col min="11780" max="11780" width="10.5703125" style="5" bestFit="1" customWidth="1"/>
    <col min="11781" max="12033" width="9.140625" style="5"/>
    <col min="12034" max="12034" width="68" style="5" customWidth="1"/>
    <col min="12035" max="12035" width="10.42578125" style="5" customWidth="1"/>
    <col min="12036" max="12036" width="10.5703125" style="5" bestFit="1" customWidth="1"/>
    <col min="12037" max="12289" width="9.140625" style="5"/>
    <col min="12290" max="12290" width="68" style="5" customWidth="1"/>
    <col min="12291" max="12291" width="10.42578125" style="5" customWidth="1"/>
    <col min="12292" max="12292" width="10.5703125" style="5" bestFit="1" customWidth="1"/>
    <col min="12293" max="12545" width="9.140625" style="5"/>
    <col min="12546" max="12546" width="68" style="5" customWidth="1"/>
    <col min="12547" max="12547" width="10.42578125" style="5" customWidth="1"/>
    <col min="12548" max="12548" width="10.5703125" style="5" bestFit="1" customWidth="1"/>
    <col min="12549" max="12801" width="9.140625" style="5"/>
    <col min="12802" max="12802" width="68" style="5" customWidth="1"/>
    <col min="12803" max="12803" width="10.42578125" style="5" customWidth="1"/>
    <col min="12804" max="12804" width="10.5703125" style="5" bestFit="1" customWidth="1"/>
    <col min="12805" max="13057" width="9.140625" style="5"/>
    <col min="13058" max="13058" width="68" style="5" customWidth="1"/>
    <col min="13059" max="13059" width="10.42578125" style="5" customWidth="1"/>
    <col min="13060" max="13060" width="10.5703125" style="5" bestFit="1" customWidth="1"/>
    <col min="13061" max="13313" width="9.140625" style="5"/>
    <col min="13314" max="13314" width="68" style="5" customWidth="1"/>
    <col min="13315" max="13315" width="10.42578125" style="5" customWidth="1"/>
    <col min="13316" max="13316" width="10.5703125" style="5" bestFit="1" customWidth="1"/>
    <col min="13317" max="13569" width="9.140625" style="5"/>
    <col min="13570" max="13570" width="68" style="5" customWidth="1"/>
    <col min="13571" max="13571" width="10.42578125" style="5" customWidth="1"/>
    <col min="13572" max="13572" width="10.5703125" style="5" bestFit="1" customWidth="1"/>
    <col min="13573" max="13825" width="9.140625" style="5"/>
    <col min="13826" max="13826" width="68" style="5" customWidth="1"/>
    <col min="13827" max="13827" width="10.42578125" style="5" customWidth="1"/>
    <col min="13828" max="13828" width="10.5703125" style="5" bestFit="1" customWidth="1"/>
    <col min="13829" max="14081" width="9.140625" style="5"/>
    <col min="14082" max="14082" width="68" style="5" customWidth="1"/>
    <col min="14083" max="14083" width="10.42578125" style="5" customWidth="1"/>
    <col min="14084" max="14084" width="10.5703125" style="5" bestFit="1" customWidth="1"/>
    <col min="14085" max="14337" width="9.140625" style="5"/>
    <col min="14338" max="14338" width="68" style="5" customWidth="1"/>
    <col min="14339" max="14339" width="10.42578125" style="5" customWidth="1"/>
    <col min="14340" max="14340" width="10.5703125" style="5" bestFit="1" customWidth="1"/>
    <col min="14341" max="14593" width="9.140625" style="5"/>
    <col min="14594" max="14594" width="68" style="5" customWidth="1"/>
    <col min="14595" max="14595" width="10.42578125" style="5" customWidth="1"/>
    <col min="14596" max="14596" width="10.5703125" style="5" bestFit="1" customWidth="1"/>
    <col min="14597" max="14849" width="9.140625" style="5"/>
    <col min="14850" max="14850" width="68" style="5" customWidth="1"/>
    <col min="14851" max="14851" width="10.42578125" style="5" customWidth="1"/>
    <col min="14852" max="14852" width="10.5703125" style="5" bestFit="1" customWidth="1"/>
    <col min="14853" max="15105" width="9.140625" style="5"/>
    <col min="15106" max="15106" width="68" style="5" customWidth="1"/>
    <col min="15107" max="15107" width="10.42578125" style="5" customWidth="1"/>
    <col min="15108" max="15108" width="10.5703125" style="5" bestFit="1" customWidth="1"/>
    <col min="15109" max="15361" width="9.140625" style="5"/>
    <col min="15362" max="15362" width="68" style="5" customWidth="1"/>
    <col min="15363" max="15363" width="10.42578125" style="5" customWidth="1"/>
    <col min="15364" max="15364" width="10.5703125" style="5" bestFit="1" customWidth="1"/>
    <col min="15365" max="15617" width="9.140625" style="5"/>
    <col min="15618" max="15618" width="68" style="5" customWidth="1"/>
    <col min="15619" max="15619" width="10.42578125" style="5" customWidth="1"/>
    <col min="15620" max="15620" width="10.5703125" style="5" bestFit="1" customWidth="1"/>
    <col min="15621" max="15873" width="9.140625" style="5"/>
    <col min="15874" max="15874" width="68" style="5" customWidth="1"/>
    <col min="15875" max="15875" width="10.42578125" style="5" customWidth="1"/>
    <col min="15876" max="15876" width="10.5703125" style="5" bestFit="1" customWidth="1"/>
    <col min="15877" max="16129" width="9.140625" style="5"/>
    <col min="16130" max="16130" width="68" style="5" customWidth="1"/>
    <col min="16131" max="16131" width="10.42578125" style="5" customWidth="1"/>
    <col min="16132" max="16132" width="10.5703125" style="5" bestFit="1" customWidth="1"/>
    <col min="16133" max="16384" width="9.140625" style="5"/>
  </cols>
  <sheetData>
    <row r="1" spans="1:5" ht="63.75">
      <c r="A1" s="280" t="s">
        <v>0</v>
      </c>
      <c r="B1" s="280" t="s">
        <v>1</v>
      </c>
      <c r="C1" s="281" t="s">
        <v>2820</v>
      </c>
      <c r="D1" s="282" t="s">
        <v>2815</v>
      </c>
      <c r="E1" s="283" t="s">
        <v>2816</v>
      </c>
    </row>
    <row r="2" spans="1:5">
      <c r="A2" s="272">
        <v>9005604</v>
      </c>
      <c r="B2" s="273" t="s">
        <v>5139</v>
      </c>
      <c r="C2" s="274">
        <v>61.43</v>
      </c>
      <c r="D2" s="275">
        <f>C2/100*Main!$AB$2*1.2</f>
        <v>66.344399999999993</v>
      </c>
      <c r="E2" s="276">
        <f>D2*Main!$AB$4</f>
        <v>66.344399999999993</v>
      </c>
    </row>
    <row r="3" spans="1:5">
      <c r="A3" s="272">
        <v>9071205</v>
      </c>
      <c r="B3" s="273" t="s">
        <v>5140</v>
      </c>
      <c r="C3" s="274">
        <v>159.08000000000001</v>
      </c>
      <c r="D3" s="275">
        <f>C3/100*Main!$AB$2*1.2</f>
        <v>171.80640000000002</v>
      </c>
      <c r="E3" s="276">
        <f>D3*Main!$AB$4</f>
        <v>171.80640000000002</v>
      </c>
    </row>
    <row r="4" spans="1:5">
      <c r="A4" s="272">
        <v>9088019</v>
      </c>
      <c r="B4" s="273" t="s">
        <v>5141</v>
      </c>
      <c r="C4" s="274">
        <v>298.57</v>
      </c>
      <c r="D4" s="275">
        <f>C4/100*Main!$AB$2*1.2</f>
        <v>322.4556</v>
      </c>
      <c r="E4" s="276">
        <f>D4*Main!$AB$4</f>
        <v>322.4556</v>
      </c>
    </row>
    <row r="5" spans="1:5">
      <c r="A5" s="272">
        <v>9088021</v>
      </c>
      <c r="B5" s="273" t="s">
        <v>5142</v>
      </c>
      <c r="C5" s="274">
        <v>298.57</v>
      </c>
      <c r="D5" s="275">
        <f>C5/100*Main!$AB$2*1.2</f>
        <v>322.4556</v>
      </c>
      <c r="E5" s="276">
        <f>D5*Main!$AB$4</f>
        <v>322.4556</v>
      </c>
    </row>
    <row r="6" spans="1:5">
      <c r="A6" s="272">
        <v>9089604</v>
      </c>
      <c r="B6" s="273" t="s">
        <v>5143</v>
      </c>
      <c r="C6" s="274">
        <v>274.3</v>
      </c>
      <c r="D6" s="275">
        <f>C6/100*Main!$AB$2*1.2</f>
        <v>296.24400000000003</v>
      </c>
      <c r="E6" s="276">
        <f>D6*Main!$AB$4</f>
        <v>296.24400000000003</v>
      </c>
    </row>
    <row r="7" spans="1:5">
      <c r="A7" s="272">
        <v>9089605</v>
      </c>
      <c r="B7" s="273" t="s">
        <v>5144</v>
      </c>
      <c r="C7" s="277">
        <v>342.85</v>
      </c>
      <c r="D7" s="275">
        <f>C7/100*Main!$AB$2*1.2</f>
        <v>370.27799999999996</v>
      </c>
      <c r="E7" s="276">
        <f>D7*Main!$AB$4</f>
        <v>370.27799999999996</v>
      </c>
    </row>
    <row r="8" spans="1:5">
      <c r="A8" s="272">
        <v>9089606</v>
      </c>
      <c r="B8" s="273" t="e">
        <f>+PTOMagnetПетляЗапресКороткСер</f>
        <v>#NAME?</v>
      </c>
      <c r="C8" s="274">
        <v>245.7</v>
      </c>
      <c r="D8" s="275">
        <f>C8/100*Main!$AB$2*1.2</f>
        <v>265.35599999999999</v>
      </c>
      <c r="E8" s="276">
        <f>D8*Main!$AB$4</f>
        <v>265.35599999999999</v>
      </c>
    </row>
    <row r="9" spans="1:5">
      <c r="A9" s="272">
        <v>9228890</v>
      </c>
      <c r="B9" s="273" t="s">
        <v>5145</v>
      </c>
      <c r="C9" s="274">
        <v>1771.5</v>
      </c>
      <c r="D9" s="275">
        <f>C9/100*Main!$AB$2*1.2</f>
        <v>1913.2199999999998</v>
      </c>
      <c r="E9" s="276">
        <f>D9*Main!$AB$4</f>
        <v>1913.2199999999998</v>
      </c>
    </row>
    <row r="10" spans="1:5">
      <c r="A10" s="272">
        <v>9228897</v>
      </c>
      <c r="B10" s="273" t="s">
        <v>5146</v>
      </c>
      <c r="C10" s="274">
        <v>2097</v>
      </c>
      <c r="D10" s="275">
        <f>C10/100*Main!$AB$2*1.2</f>
        <v>2264.7599999999998</v>
      </c>
      <c r="E10" s="276">
        <f>D10*Main!$AB$4</f>
        <v>2264.7599999999998</v>
      </c>
    </row>
    <row r="11" spans="1:5">
      <c r="A11" s="272">
        <v>9228913</v>
      </c>
      <c r="B11" s="273" t="s">
        <v>5147</v>
      </c>
      <c r="C11" s="274">
        <v>2168.5</v>
      </c>
      <c r="D11" s="275">
        <f>C11/100*Main!$AB$2*1.2</f>
        <v>2341.9799999999996</v>
      </c>
      <c r="E11" s="276">
        <f>D11*Main!$AB$4</f>
        <v>2341.9799999999996</v>
      </c>
    </row>
    <row r="12" spans="1:5">
      <c r="A12" s="272">
        <v>9230048</v>
      </c>
      <c r="B12" s="273" t="s">
        <v>5148</v>
      </c>
      <c r="C12" s="274">
        <v>1771.5</v>
      </c>
      <c r="D12" s="275">
        <f>C12/100*Main!$AB$2*1.2</f>
        <v>1913.2199999999998</v>
      </c>
      <c r="E12" s="276">
        <f>D12*Main!$AB$4</f>
        <v>1913.2199999999998</v>
      </c>
    </row>
    <row r="13" spans="1:5">
      <c r="A13" s="272">
        <v>9230054</v>
      </c>
      <c r="B13" s="273" t="s">
        <v>5149</v>
      </c>
      <c r="C13" s="274">
        <v>2097</v>
      </c>
      <c r="D13" s="275">
        <f>C13/100*Main!$AB$2*1.2</f>
        <v>2264.7599999999998</v>
      </c>
      <c r="E13" s="276">
        <f>D13*Main!$AB$4</f>
        <v>2264.7599999999998</v>
      </c>
    </row>
    <row r="14" spans="1:5">
      <c r="A14" s="38">
        <v>9230060</v>
      </c>
      <c r="B14" s="278" t="s">
        <v>5150</v>
      </c>
      <c r="C14" s="275">
        <v>2168.5</v>
      </c>
      <c r="D14" s="275">
        <f>C14/100*Main!$AB$2*1.2</f>
        <v>2341.9799999999996</v>
      </c>
      <c r="E14" s="276">
        <f>D14*Main!$AB$4</f>
        <v>2341.9799999999996</v>
      </c>
    </row>
    <row r="15" spans="1:5">
      <c r="A15" s="38">
        <v>9234545</v>
      </c>
      <c r="B15" s="278" t="s">
        <v>5151</v>
      </c>
      <c r="C15" s="275">
        <v>1771.5</v>
      </c>
      <c r="D15" s="275">
        <f>C15/100*Main!$AB$2*1.2</f>
        <v>1913.2199999999998</v>
      </c>
      <c r="E15" s="276">
        <f>D15*Main!$AB$4</f>
        <v>1913.2199999999998</v>
      </c>
    </row>
    <row r="16" spans="1:5">
      <c r="A16" s="38">
        <v>9234551</v>
      </c>
      <c r="B16" s="278" t="s">
        <v>5152</v>
      </c>
      <c r="C16" s="275">
        <v>2097</v>
      </c>
      <c r="D16" s="275">
        <f>C16/100*Main!$AB$2*1.2</f>
        <v>2264.7599999999998</v>
      </c>
      <c r="E16" s="276">
        <f>D16*Main!$AB$4</f>
        <v>2264.7599999999998</v>
      </c>
    </row>
    <row r="17" spans="1:5">
      <c r="A17" s="38">
        <v>9234557</v>
      </c>
      <c r="B17" s="278" t="s">
        <v>5153</v>
      </c>
      <c r="C17" s="275">
        <v>2168.5</v>
      </c>
      <c r="D17" s="275">
        <f>C17/100*Main!$AB$2*1.2</f>
        <v>2341.9799999999996</v>
      </c>
      <c r="E17" s="276">
        <f>D17*Main!$AB$4</f>
        <v>2341.9799999999996</v>
      </c>
    </row>
    <row r="18" spans="1:5">
      <c r="A18" s="38">
        <v>9240161</v>
      </c>
      <c r="B18" s="278" t="s">
        <v>5154</v>
      </c>
      <c r="C18" s="275">
        <v>1320</v>
      </c>
      <c r="D18" s="275">
        <f>C18/100*Main!$AB$2*1.2</f>
        <v>1425.6</v>
      </c>
      <c r="E18" s="276">
        <f>D18*Main!$AB$4</f>
        <v>1425.6</v>
      </c>
    </row>
    <row r="19" spans="1:5">
      <c r="A19" s="38">
        <v>9240162</v>
      </c>
      <c r="B19" s="278" t="s">
        <v>5155</v>
      </c>
      <c r="C19" s="275">
        <v>1320</v>
      </c>
      <c r="D19" s="275">
        <f>C19/100*Main!$AB$2*1.2</f>
        <v>1425.6</v>
      </c>
      <c r="E19" s="276">
        <f>D19*Main!$AB$4</f>
        <v>1425.6</v>
      </c>
    </row>
    <row r="20" spans="1:5">
      <c r="A20" s="38">
        <v>9240163</v>
      </c>
      <c r="B20" s="278" t="s">
        <v>5156</v>
      </c>
      <c r="C20" s="275">
        <v>1320</v>
      </c>
      <c r="D20" s="275">
        <f>C20/100*Main!$AB$2*1.2</f>
        <v>1425.6</v>
      </c>
      <c r="E20" s="276">
        <f>D20*Main!$AB$4</f>
        <v>1425.6</v>
      </c>
    </row>
    <row r="21" spans="1:5">
      <c r="A21" s="38">
        <v>9240164</v>
      </c>
      <c r="B21" s="278" t="s">
        <v>5157</v>
      </c>
      <c r="C21" s="275">
        <v>1320</v>
      </c>
      <c r="D21" s="275">
        <f>C21/100*Main!$AB$2*1.2</f>
        <v>1425.6</v>
      </c>
      <c r="E21" s="276">
        <f>D21*Main!$AB$4</f>
        <v>1425.6</v>
      </c>
    </row>
    <row r="22" spans="1:5">
      <c r="A22" s="38">
        <v>9254864</v>
      </c>
      <c r="B22" s="278" t="s">
        <v>5158</v>
      </c>
      <c r="C22" s="275">
        <v>1771.5</v>
      </c>
      <c r="D22" s="275">
        <f>C22/100*Main!$AB$2*1.2</f>
        <v>1913.2199999999998</v>
      </c>
      <c r="E22" s="276">
        <f>D22*Main!$AB$4</f>
        <v>1913.2199999999998</v>
      </c>
    </row>
    <row r="23" spans="1:5">
      <c r="A23" s="38">
        <v>9254870</v>
      </c>
      <c r="B23" s="278" t="s">
        <v>5159</v>
      </c>
      <c r="C23" s="275">
        <v>2097</v>
      </c>
      <c r="D23" s="275">
        <f>C23/100*Main!$AB$2*1.2</f>
        <v>2264.7599999999998</v>
      </c>
      <c r="E23" s="276">
        <f>D23*Main!$AB$4</f>
        <v>2264.7599999999998</v>
      </c>
    </row>
    <row r="24" spans="1:5">
      <c r="A24" s="38">
        <v>9254876</v>
      </c>
      <c r="B24" s="278" t="s">
        <v>5160</v>
      </c>
      <c r="C24" s="275">
        <v>2168.5</v>
      </c>
      <c r="D24" s="275">
        <f>C24/100*Main!$AB$2*1.2</f>
        <v>2341.9799999999996</v>
      </c>
      <c r="E24" s="276">
        <f>D24*Main!$AB$4</f>
        <v>2341.9799999999996</v>
      </c>
    </row>
    <row r="25" spans="1:5">
      <c r="A25" s="38">
        <v>9254885</v>
      </c>
      <c r="B25" s="278" t="s">
        <v>5161</v>
      </c>
      <c r="C25" s="275">
        <v>1771.5</v>
      </c>
      <c r="D25" s="275">
        <f>C25/100*Main!$AB$2*1.2</f>
        <v>1913.2199999999998</v>
      </c>
      <c r="E25" s="276">
        <f>D25*Main!$AB$4</f>
        <v>1913.2199999999998</v>
      </c>
    </row>
    <row r="26" spans="1:5">
      <c r="A26" s="38">
        <v>9254891</v>
      </c>
      <c r="B26" s="278" t="s">
        <v>5162</v>
      </c>
      <c r="C26" s="275">
        <v>2097</v>
      </c>
      <c r="D26" s="275">
        <f>C26/100*Main!$AB$2*1.2</f>
        <v>2264.7599999999998</v>
      </c>
      <c r="E26" s="276">
        <f>D26*Main!$AB$4</f>
        <v>2264.7599999999998</v>
      </c>
    </row>
    <row r="27" spans="1:5">
      <c r="A27" s="38">
        <v>9254897</v>
      </c>
      <c r="B27" s="278" t="s">
        <v>5163</v>
      </c>
      <c r="C27" s="275">
        <v>2168.5</v>
      </c>
      <c r="D27" s="275">
        <f>C27/100*Main!$AB$2*1.2</f>
        <v>2341.9799999999996</v>
      </c>
      <c r="E27" s="276">
        <f>D27*Main!$AB$4</f>
        <v>2341.9799999999996</v>
      </c>
    </row>
    <row r="28" spans="1:5">
      <c r="B28" s="278"/>
      <c r="D28" s="275">
        <f>C28/100*Main!$AB$2*1.2</f>
        <v>0</v>
      </c>
      <c r="E28" s="276">
        <f>D28*Main!$AB$4</f>
        <v>0</v>
      </c>
    </row>
    <row r="29" spans="1:5">
      <c r="B29" s="278"/>
      <c r="D29" s="275">
        <f>C29/100*Main!$AB$2*1.2</f>
        <v>0</v>
      </c>
      <c r="E29" s="276">
        <f>D29*Main!$AB$4</f>
        <v>0</v>
      </c>
    </row>
    <row r="30" spans="1:5">
      <c r="B30" s="278"/>
      <c r="D30" s="275">
        <f>C30/100*Main!$AB$2*1.2</f>
        <v>0</v>
      </c>
      <c r="E30" s="276">
        <f>D30*Main!$AB$4</f>
        <v>0</v>
      </c>
    </row>
    <row r="31" spans="1:5">
      <c r="B31" s="278"/>
      <c r="D31" s="275">
        <f>C31/100*Main!$AB$2*1.2</f>
        <v>0</v>
      </c>
      <c r="E31" s="276">
        <f>D31*Main!$AB$4</f>
        <v>0</v>
      </c>
    </row>
    <row r="32" spans="1:5">
      <c r="B32" s="278"/>
      <c r="D32" s="275">
        <f>C32/100*Main!$AB$2*1.2</f>
        <v>0</v>
      </c>
      <c r="E32" s="276">
        <f>D32*Main!$AB$4</f>
        <v>0</v>
      </c>
    </row>
    <row r="33" spans="2:5">
      <c r="B33" s="278"/>
      <c r="D33" s="275">
        <f>C33/100*Main!$AB$2*1.2</f>
        <v>0</v>
      </c>
      <c r="E33" s="276">
        <f>D33*Main!$AB$4</f>
        <v>0</v>
      </c>
    </row>
    <row r="34" spans="2:5">
      <c r="B34" s="278"/>
      <c r="D34" s="275">
        <f>C34/100*Main!$AB$2*1.2</f>
        <v>0</v>
      </c>
      <c r="E34" s="276">
        <f>D34*Main!$AB$4</f>
        <v>0</v>
      </c>
    </row>
    <row r="35" spans="2:5">
      <c r="B35" s="278"/>
      <c r="D35" s="275">
        <f>C35/100*Main!$AB$2*1.2</f>
        <v>0</v>
      </c>
      <c r="E35" s="276">
        <f>D35*Main!$AB$4</f>
        <v>0</v>
      </c>
    </row>
    <row r="36" spans="2:5">
      <c r="B36" s="278"/>
      <c r="D36" s="275">
        <f>C36/100*Main!$AB$2*1.2</f>
        <v>0</v>
      </c>
      <c r="E36" s="276">
        <f>D36*Main!$AB$4</f>
        <v>0</v>
      </c>
    </row>
    <row r="37" spans="2:5">
      <c r="B37" s="278"/>
      <c r="D37" s="275">
        <f>C37/100*Main!$AB$2*1.2</f>
        <v>0</v>
      </c>
      <c r="E37" s="276">
        <f>D37*Main!$AB$4</f>
        <v>0</v>
      </c>
    </row>
    <row r="38" spans="2:5">
      <c r="B38" s="278"/>
      <c r="D38" s="275">
        <f>C38/100*Main!$AB$2*1.2</f>
        <v>0</v>
      </c>
      <c r="E38" s="276">
        <f>D38*Main!$AB$4</f>
        <v>0</v>
      </c>
    </row>
    <row r="39" spans="2:5">
      <c r="B39" s="278"/>
      <c r="D39" s="275">
        <f>C39/100*Main!$AB$2*1.2</f>
        <v>0</v>
      </c>
      <c r="E39" s="276">
        <f>D39*Main!$AB$4</f>
        <v>0</v>
      </c>
    </row>
    <row r="40" spans="2:5">
      <c r="B40" s="278"/>
      <c r="D40" s="275">
        <f>C40/100*Main!$AB$2*1.2</f>
        <v>0</v>
      </c>
      <c r="E40" s="276">
        <f>D40*Main!$AB$4</f>
        <v>0</v>
      </c>
    </row>
    <row r="41" spans="2:5">
      <c r="B41" s="278"/>
      <c r="D41" s="275">
        <f>C41/100*Main!$AB$2*1.2</f>
        <v>0</v>
      </c>
      <c r="E41" s="276">
        <f>D41*Main!$AB$4</f>
        <v>0</v>
      </c>
    </row>
    <row r="42" spans="2:5">
      <c r="B42" s="278"/>
      <c r="D42" s="275">
        <f>C42/100*Main!$AB$2*1.2</f>
        <v>0</v>
      </c>
      <c r="E42" s="276">
        <f>D42*Main!$AB$4</f>
        <v>0</v>
      </c>
    </row>
    <row r="43" spans="2:5">
      <c r="B43" s="278"/>
      <c r="D43" s="275">
        <f>C43/100*Main!$AB$2*1.2</f>
        <v>0</v>
      </c>
      <c r="E43" s="276">
        <f>D43*Main!$AB$4</f>
        <v>0</v>
      </c>
    </row>
    <row r="44" spans="2:5">
      <c r="B44" s="278"/>
      <c r="D44" s="275">
        <f>C44/100*Main!$AB$2*1.2</f>
        <v>0</v>
      </c>
      <c r="E44" s="276">
        <f>D44*Main!$AB$4</f>
        <v>0</v>
      </c>
    </row>
    <row r="45" spans="2:5">
      <c r="B45" s="278"/>
      <c r="D45" s="275">
        <f>C45/100*Main!$AB$2*1.2</f>
        <v>0</v>
      </c>
      <c r="E45" s="276">
        <f>D45*Main!$AB$4</f>
        <v>0</v>
      </c>
    </row>
    <row r="46" spans="2:5">
      <c r="B46" s="278"/>
      <c r="D46" s="275">
        <f>C46/100*Main!$AB$2*1.2</f>
        <v>0</v>
      </c>
      <c r="E46" s="276">
        <f>D46*Main!$AB$4</f>
        <v>0</v>
      </c>
    </row>
    <row r="47" spans="2:5">
      <c r="B47" s="278"/>
      <c r="D47" s="275">
        <f>C47/100*Main!$AB$2*1.2</f>
        <v>0</v>
      </c>
      <c r="E47" s="276">
        <f>D47*Main!$AB$4</f>
        <v>0</v>
      </c>
    </row>
    <row r="48" spans="2:5">
      <c r="B48" s="278"/>
      <c r="D48" s="275">
        <f>C48/100*Main!$AB$2*1.2</f>
        <v>0</v>
      </c>
      <c r="E48" s="276">
        <f>D48*Main!$AB$4</f>
        <v>0</v>
      </c>
    </row>
    <row r="49" spans="2:5">
      <c r="B49" s="278"/>
      <c r="D49" s="275">
        <f>C49/100*Main!$AB$2*1.2</f>
        <v>0</v>
      </c>
      <c r="E49" s="276">
        <f>D49*Main!$AB$4</f>
        <v>0</v>
      </c>
    </row>
    <row r="50" spans="2:5">
      <c r="B50" s="278"/>
      <c r="D50" s="275">
        <f>C50/100*Main!$AB$2*1.2</f>
        <v>0</v>
      </c>
      <c r="E50" s="276">
        <f>D50*Main!$AB$4</f>
        <v>0</v>
      </c>
    </row>
    <row r="51" spans="2:5">
      <c r="B51" s="278"/>
      <c r="D51" s="275">
        <f>C51/100*Main!$AB$2*1.2</f>
        <v>0</v>
      </c>
      <c r="E51" s="276">
        <f>D51*Main!$AB$4</f>
        <v>0</v>
      </c>
    </row>
    <row r="52" spans="2:5">
      <c r="B52" s="278"/>
      <c r="D52" s="275">
        <f>C52/100*Main!$AB$2*1.2</f>
        <v>0</v>
      </c>
      <c r="E52" s="276">
        <f>D52*Main!$AB$4</f>
        <v>0</v>
      </c>
    </row>
    <row r="53" spans="2:5">
      <c r="B53" s="278"/>
      <c r="D53" s="275">
        <f>C53/100*Main!$AB$2*1.2</f>
        <v>0</v>
      </c>
      <c r="E53" s="276">
        <f>D53*Main!$AB$4</f>
        <v>0</v>
      </c>
    </row>
    <row r="54" spans="2:5">
      <c r="B54" s="278"/>
      <c r="D54" s="275">
        <f>C54/100*Main!$AB$2*1.2</f>
        <v>0</v>
      </c>
      <c r="E54" s="276">
        <f>D54*Main!$AB$4</f>
        <v>0</v>
      </c>
    </row>
    <row r="55" spans="2:5">
      <c r="B55" s="278"/>
      <c r="D55" s="275">
        <f>C55/100*Main!$AB$2*1.2</f>
        <v>0</v>
      </c>
      <c r="E55" s="276">
        <f>D55*Main!$AB$4</f>
        <v>0</v>
      </c>
    </row>
    <row r="56" spans="2:5">
      <c r="B56" s="278"/>
      <c r="D56" s="275">
        <f>C56/100*Main!$AB$2*1.2</f>
        <v>0</v>
      </c>
      <c r="E56" s="276">
        <f>D56*Main!$AB$4</f>
        <v>0</v>
      </c>
    </row>
    <row r="57" spans="2:5">
      <c r="B57" s="278"/>
      <c r="D57" s="275">
        <f>C57/100*Main!$AB$2*1.2</f>
        <v>0</v>
      </c>
      <c r="E57" s="276">
        <f>D57*Main!$AB$4</f>
        <v>0</v>
      </c>
    </row>
    <row r="58" spans="2:5">
      <c r="B58" s="278"/>
      <c r="D58" s="275">
        <f>C58/100*Main!$AB$2*1.2</f>
        <v>0</v>
      </c>
      <c r="E58" s="276">
        <f>D58*Main!$AB$4</f>
        <v>0</v>
      </c>
    </row>
    <row r="59" spans="2:5">
      <c r="B59" s="278"/>
      <c r="D59" s="275">
        <f>C59/100*Main!$AB$2*1.2</f>
        <v>0</v>
      </c>
      <c r="E59" s="276">
        <f>D59*Main!$AB$4</f>
        <v>0</v>
      </c>
    </row>
    <row r="60" spans="2:5">
      <c r="B60" s="278"/>
      <c r="D60" s="275">
        <f>C60/100*Main!$AB$2*1.2</f>
        <v>0</v>
      </c>
      <c r="E60" s="276">
        <f>D60*Main!$AB$4</f>
        <v>0</v>
      </c>
    </row>
    <row r="61" spans="2:5">
      <c r="B61" s="278"/>
      <c r="D61" s="275">
        <f>C61/100*Main!$AB$2*1.2</f>
        <v>0</v>
      </c>
      <c r="E61" s="276">
        <f>D61*Main!$AB$4</f>
        <v>0</v>
      </c>
    </row>
    <row r="62" spans="2:5">
      <c r="B62" s="278"/>
      <c r="D62" s="275">
        <f>C62/100*Main!$AB$2*1.2</f>
        <v>0</v>
      </c>
      <c r="E62" s="276">
        <f>D62*Main!$AB$4</f>
        <v>0</v>
      </c>
    </row>
    <row r="63" spans="2:5">
      <c r="B63" s="278"/>
      <c r="D63" s="275">
        <f>C63/100*Main!$AB$2*1.2</f>
        <v>0</v>
      </c>
      <c r="E63" s="276">
        <f>D63*Main!$AB$4</f>
        <v>0</v>
      </c>
    </row>
    <row r="64" spans="2:5">
      <c r="B64" s="278"/>
      <c r="D64" s="275">
        <f>C64/100*Main!$AB$2*1.2</f>
        <v>0</v>
      </c>
      <c r="E64" s="276">
        <f>D64*Main!$AB$4</f>
        <v>0</v>
      </c>
    </row>
    <row r="65" spans="1:5">
      <c r="B65" s="278"/>
      <c r="D65" s="275">
        <f>C65/100*Main!$AB$2*1.2</f>
        <v>0</v>
      </c>
      <c r="E65" s="276">
        <f>D65*Main!$AB$4</f>
        <v>0</v>
      </c>
    </row>
    <row r="66" spans="1:5">
      <c r="B66" s="278"/>
      <c r="D66" s="275">
        <f>C66/100*Main!$AB$2*1.2</f>
        <v>0</v>
      </c>
      <c r="E66" s="276">
        <f>D66*Main!$AB$4</f>
        <v>0</v>
      </c>
    </row>
    <row r="67" spans="1:5">
      <c r="B67" s="278"/>
      <c r="D67" s="275">
        <f>C67/100*Main!$AB$2*1.2</f>
        <v>0</v>
      </c>
      <c r="E67" s="276">
        <f>D67*Main!$AB$4</f>
        <v>0</v>
      </c>
    </row>
    <row r="68" spans="1:5">
      <c r="B68" s="278"/>
      <c r="D68" s="275">
        <f>C68/100*Main!$AB$2*1.2</f>
        <v>0</v>
      </c>
      <c r="E68" s="276">
        <f>D68*Main!$AB$4</f>
        <v>0</v>
      </c>
    </row>
    <row r="69" spans="1:5">
      <c r="B69" s="278"/>
      <c r="D69" s="275">
        <f>C69/100*Main!$AB$2*1.2</f>
        <v>0</v>
      </c>
      <c r="E69" s="276">
        <f>D69*Main!$AB$4</f>
        <v>0</v>
      </c>
    </row>
    <row r="70" spans="1:5">
      <c r="B70" s="278"/>
      <c r="D70" s="275">
        <f>C70/100*Main!$AB$2*1.2</f>
        <v>0</v>
      </c>
      <c r="E70" s="276">
        <f>D70*Main!$AB$4</f>
        <v>0</v>
      </c>
    </row>
    <row r="71" spans="1:5">
      <c r="B71" s="278"/>
      <c r="D71" s="275">
        <f>C71/100*Main!$AB$2*1.2</f>
        <v>0</v>
      </c>
      <c r="E71" s="276">
        <f>D71*Main!$AB$4</f>
        <v>0</v>
      </c>
    </row>
    <row r="72" spans="1:5">
      <c r="B72" s="278"/>
      <c r="D72" s="275">
        <f>C72/100*Main!$AB$2*1.2</f>
        <v>0</v>
      </c>
      <c r="E72" s="276">
        <f>D72*Main!$AB$4</f>
        <v>0</v>
      </c>
    </row>
    <row r="73" spans="1:5">
      <c r="B73" s="278"/>
      <c r="D73" s="275">
        <f>C73/100*Main!$AB$2*1.2</f>
        <v>0</v>
      </c>
      <c r="E73" s="276">
        <f>D73*Main!$AB$4</f>
        <v>0</v>
      </c>
    </row>
    <row r="74" spans="1:5">
      <c r="B74" s="278"/>
      <c r="D74" s="275">
        <f>C74/100*Main!$AB$2*1.2</f>
        <v>0</v>
      </c>
      <c r="E74" s="276">
        <f>D74*Main!$AB$4</f>
        <v>0</v>
      </c>
    </row>
    <row r="75" spans="1:5">
      <c r="B75" s="278"/>
      <c r="D75" s="275">
        <f>C75/100*Main!$AB$2*1.2</f>
        <v>0</v>
      </c>
      <c r="E75" s="276">
        <f>D75*Main!$AB$4</f>
        <v>0</v>
      </c>
    </row>
    <row r="76" spans="1:5">
      <c r="B76" s="278"/>
      <c r="D76" s="275">
        <f>C76/100*Main!$AB$2*1.2</f>
        <v>0</v>
      </c>
      <c r="E76" s="276">
        <f>D76*Main!$AB$4</f>
        <v>0</v>
      </c>
    </row>
    <row r="77" spans="1:5">
      <c r="B77" s="278"/>
      <c r="D77" s="275">
        <f>C77/100*Main!$AB$2*1.2</f>
        <v>0</v>
      </c>
      <c r="E77" s="276">
        <f>D77*Main!$AB$4</f>
        <v>0</v>
      </c>
    </row>
    <row r="78" spans="1:5">
      <c r="B78" s="278"/>
      <c r="D78" s="275">
        <f>C78/100*Main!$AB$2*1.2</f>
        <v>0</v>
      </c>
      <c r="E78" s="276">
        <f>D78*Main!$AB$4</f>
        <v>0</v>
      </c>
    </row>
    <row r="79" spans="1:5">
      <c r="A79" s="278"/>
      <c r="B79" s="278"/>
      <c r="D79" s="275">
        <f>C79/100*Main!$AB$2*1.2</f>
        <v>0</v>
      </c>
      <c r="E79" s="276">
        <f>D79*Main!$AB$4</f>
        <v>0</v>
      </c>
    </row>
    <row r="80" spans="1:5">
      <c r="A80" s="278"/>
      <c r="B80" s="278"/>
      <c r="D80" s="275">
        <f>C80/100*Main!$AB$2*1.2</f>
        <v>0</v>
      </c>
      <c r="E80" s="276">
        <f>D80*Main!$AB$4</f>
        <v>0</v>
      </c>
    </row>
    <row r="81" spans="1:5">
      <c r="A81" s="278"/>
      <c r="B81" s="278"/>
      <c r="D81" s="275">
        <f>C81/100*Main!$AB$2*1.2</f>
        <v>0</v>
      </c>
      <c r="E81" s="276">
        <f>D81*Main!$AB$4</f>
        <v>0</v>
      </c>
    </row>
    <row r="82" spans="1:5">
      <c r="A82" s="278"/>
      <c r="B82" s="278"/>
      <c r="D82" s="275">
        <f>C82/100*Main!$AB$2*1.2</f>
        <v>0</v>
      </c>
      <c r="E82" s="276">
        <f>D82*Main!$AB$4</f>
        <v>0</v>
      </c>
    </row>
    <row r="83" spans="1:5">
      <c r="A83" s="278"/>
      <c r="B83" s="278"/>
      <c r="D83" s="275">
        <f>C83/100*Main!$AB$2*1.2</f>
        <v>0</v>
      </c>
      <c r="E83" s="276">
        <f>D83*Main!$AB$4</f>
        <v>0</v>
      </c>
    </row>
    <row r="84" spans="1:5">
      <c r="A84" s="278"/>
      <c r="B84" s="278"/>
      <c r="D84" s="275">
        <f>C84/100*Main!$AB$2*1.2</f>
        <v>0</v>
      </c>
      <c r="E84" s="276">
        <f>D84*Main!$AB$4</f>
        <v>0</v>
      </c>
    </row>
    <row r="85" spans="1:5">
      <c r="A85" s="279"/>
      <c r="B85" s="273"/>
      <c r="D85" s="275">
        <f>C85/100*Main!$AB$2*1.2</f>
        <v>0</v>
      </c>
      <c r="E85" s="276">
        <f>D85*Main!$AB$4</f>
        <v>0</v>
      </c>
    </row>
    <row r="86" spans="1:5">
      <c r="A86" s="279"/>
      <c r="B86" s="273"/>
      <c r="D86" s="275">
        <f>C86/100*Main!$AB$2*1.2</f>
        <v>0</v>
      </c>
      <c r="E86" s="276">
        <f>D86*Main!$AB$4</f>
        <v>0</v>
      </c>
    </row>
    <row r="87" spans="1:5">
      <c r="A87" s="279"/>
      <c r="B87" s="273"/>
      <c r="D87" s="275">
        <f>C87/100*Main!$AB$2*1.2</f>
        <v>0</v>
      </c>
      <c r="E87" s="276">
        <f>D87*Main!$AB$4</f>
        <v>0</v>
      </c>
    </row>
    <row r="88" spans="1:5">
      <c r="A88" s="279"/>
      <c r="B88" s="273"/>
      <c r="D88" s="275">
        <f>C88/100*Main!$AB$2*1.2</f>
        <v>0</v>
      </c>
      <c r="E88" s="276">
        <f>D88*Main!$AB$4</f>
        <v>0</v>
      </c>
    </row>
    <row r="89" spans="1:5">
      <c r="A89" s="279"/>
      <c r="B89" s="273"/>
      <c r="D89" s="275">
        <f>C89/100*Main!$AB$2*1.2</f>
        <v>0</v>
      </c>
      <c r="E89" s="276">
        <f>D89*Main!$AB$4</f>
        <v>0</v>
      </c>
    </row>
    <row r="90" spans="1:5">
      <c r="A90" s="279"/>
      <c r="B90" s="273"/>
      <c r="D90" s="275">
        <f>C90/100*Main!$AB$2*1.2</f>
        <v>0</v>
      </c>
      <c r="E90" s="276">
        <f>D90*Main!$AB$4</f>
        <v>0</v>
      </c>
    </row>
    <row r="91" spans="1:5">
      <c r="A91" s="279"/>
      <c r="B91" s="273"/>
      <c r="D91" s="275">
        <f>C91/100*Main!$AB$2*1.2</f>
        <v>0</v>
      </c>
      <c r="E91" s="276">
        <f>D91*Main!$AB$4</f>
        <v>0</v>
      </c>
    </row>
    <row r="92" spans="1:5">
      <c r="A92" s="279"/>
      <c r="B92" s="273"/>
      <c r="D92" s="275">
        <f>C92/100*Main!$AB$2*1.2</f>
        <v>0</v>
      </c>
      <c r="E92" s="276">
        <f>D92*Main!$AB$4</f>
        <v>0</v>
      </c>
    </row>
    <row r="93" spans="1:5">
      <c r="A93" s="279"/>
      <c r="B93" s="273"/>
      <c r="D93" s="275">
        <f>C93/100*Main!$AB$2*1.2</f>
        <v>0</v>
      </c>
      <c r="E93" s="276">
        <f>D93*Main!$AB$4</f>
        <v>0</v>
      </c>
    </row>
    <row r="94" spans="1:5">
      <c r="A94" s="279"/>
      <c r="B94" s="273"/>
      <c r="D94" s="275">
        <f>C94/100*Main!$AB$2*1.2</f>
        <v>0</v>
      </c>
      <c r="E94" s="276">
        <f>D94*Main!$AB$4</f>
        <v>0</v>
      </c>
    </row>
    <row r="95" spans="1:5">
      <c r="A95" s="279"/>
      <c r="B95" s="273"/>
      <c r="D95" s="275">
        <f>C95/100*Main!$AB$2*1.2</f>
        <v>0</v>
      </c>
      <c r="E95" s="276">
        <f>D95*Main!$AB$4</f>
        <v>0</v>
      </c>
    </row>
    <row r="96" spans="1:5">
      <c r="A96" s="279"/>
      <c r="B96" s="273"/>
      <c r="D96" s="275">
        <f>C96/100*Main!$AB$2*1.2</f>
        <v>0</v>
      </c>
      <c r="E96" s="276">
        <f>D96*Main!$AB$4</f>
        <v>0</v>
      </c>
    </row>
    <row r="97" spans="1:5">
      <c r="A97" s="279"/>
      <c r="B97" s="273"/>
      <c r="D97" s="275">
        <f>C97/100*Main!$AB$2*1.2</f>
        <v>0</v>
      </c>
      <c r="E97" s="276">
        <f>D97*Main!$AB$4</f>
        <v>0</v>
      </c>
    </row>
    <row r="98" spans="1:5">
      <c r="A98" s="279"/>
      <c r="B98" s="273"/>
      <c r="D98" s="275">
        <f>C98/100*Main!$AB$2*1.2</f>
        <v>0</v>
      </c>
      <c r="E98" s="276">
        <f>D98*Main!$AB$4</f>
        <v>0</v>
      </c>
    </row>
    <row r="99" spans="1:5">
      <c r="A99" s="279"/>
      <c r="B99" s="273"/>
      <c r="D99" s="275">
        <f>C99/100*Main!$AB$2*1.2</f>
        <v>0</v>
      </c>
      <c r="E99" s="276">
        <f>D99*Main!$AB$4</f>
        <v>0</v>
      </c>
    </row>
    <row r="100" spans="1:5">
      <c r="A100" s="279"/>
      <c r="B100" s="273"/>
      <c r="D100" s="275">
        <f>C100/100*Main!$AB$2*1.2</f>
        <v>0</v>
      </c>
      <c r="E100" s="276">
        <f>D100*Main!$AB$4</f>
        <v>0</v>
      </c>
    </row>
    <row r="101" spans="1:5">
      <c r="A101" s="279"/>
      <c r="B101" s="273"/>
      <c r="D101" s="275">
        <f>C101/100*Main!$AB$2*1.2</f>
        <v>0</v>
      </c>
      <c r="E101" s="276">
        <f>D101*Main!$AB$4</f>
        <v>0</v>
      </c>
    </row>
    <row r="102" spans="1:5">
      <c r="A102" s="279"/>
      <c r="B102" s="273"/>
      <c r="D102" s="275">
        <f>C102/100*Main!$AB$2*1.2</f>
        <v>0</v>
      </c>
      <c r="E102" s="276">
        <f>D102*Main!$AB$4</f>
        <v>0</v>
      </c>
    </row>
    <row r="103" spans="1:5">
      <c r="A103" s="279"/>
      <c r="B103" s="273"/>
      <c r="D103" s="275">
        <f>C103/100*Main!$AB$2*1.2</f>
        <v>0</v>
      </c>
      <c r="E103" s="276">
        <f>D103*Main!$AB$4</f>
        <v>0</v>
      </c>
    </row>
    <row r="104" spans="1:5">
      <c r="A104" s="279"/>
      <c r="B104" s="273"/>
      <c r="D104" s="275">
        <f>C104/100*Main!$AB$2*1.2</f>
        <v>0</v>
      </c>
      <c r="E104" s="276">
        <f>D104*Main!$AB$4</f>
        <v>0</v>
      </c>
    </row>
    <row r="105" spans="1:5">
      <c r="A105" s="279"/>
      <c r="B105" s="273"/>
      <c r="D105" s="275">
        <f>C105/100*Main!$AB$2*1.2</f>
        <v>0</v>
      </c>
      <c r="E105" s="276">
        <f>D105*Main!$AB$4</f>
        <v>0</v>
      </c>
    </row>
    <row r="106" spans="1:5">
      <c r="A106" s="279"/>
      <c r="B106" s="273"/>
      <c r="D106" s="275">
        <f>C106/100*Main!$AB$2*1.2</f>
        <v>0</v>
      </c>
      <c r="E106" s="276">
        <f>D106*Main!$AB$4</f>
        <v>0</v>
      </c>
    </row>
    <row r="107" spans="1:5">
      <c r="A107" s="279"/>
      <c r="B107" s="273"/>
      <c r="D107" s="275">
        <f>C107/100*Main!$AB$2*1.2</f>
        <v>0</v>
      </c>
      <c r="E107" s="276">
        <f>D107*Main!$AB$4</f>
        <v>0</v>
      </c>
    </row>
    <row r="108" spans="1:5">
      <c r="A108" s="279"/>
      <c r="B108" s="273"/>
      <c r="D108" s="275">
        <f>C108/100*Main!$AB$2*1.2</f>
        <v>0</v>
      </c>
      <c r="E108" s="276">
        <f>D108*Main!$AB$4</f>
        <v>0</v>
      </c>
    </row>
    <row r="109" spans="1:5">
      <c r="A109" s="279"/>
      <c r="B109" s="273"/>
      <c r="D109" s="275">
        <f>C109/100*Main!$AB$2*1.2</f>
        <v>0</v>
      </c>
      <c r="E109" s="276">
        <f>D109*Main!$AB$4</f>
        <v>0</v>
      </c>
    </row>
    <row r="110" spans="1:5">
      <c r="A110" s="279"/>
      <c r="B110" s="273"/>
      <c r="D110" s="275">
        <f>C110/100*Main!$AB$2*1.2</f>
        <v>0</v>
      </c>
      <c r="E110" s="276">
        <f>D110*Main!$AB$4</f>
        <v>0</v>
      </c>
    </row>
    <row r="111" spans="1:5">
      <c r="A111" s="279"/>
      <c r="B111" s="273"/>
      <c r="D111" s="275">
        <f>C111/100*Main!$AB$2*1.2</f>
        <v>0</v>
      </c>
      <c r="E111" s="276">
        <f>D111*Main!$AB$4</f>
        <v>0</v>
      </c>
    </row>
    <row r="112" spans="1:5">
      <c r="A112" s="279"/>
      <c r="B112" s="273"/>
      <c r="D112" s="275">
        <f>C112/100*Main!$AB$2*1.2</f>
        <v>0</v>
      </c>
      <c r="E112" s="276">
        <f>D112*Main!$AB$4</f>
        <v>0</v>
      </c>
    </row>
    <row r="113" spans="1:5">
      <c r="A113" s="279"/>
      <c r="B113" s="273"/>
      <c r="D113" s="275">
        <f>C113/100*Main!$AB$2*1.2</f>
        <v>0</v>
      </c>
      <c r="E113" s="276">
        <f>D113*Main!$AB$4</f>
        <v>0</v>
      </c>
    </row>
    <row r="114" spans="1:5">
      <c r="A114" s="279"/>
      <c r="B114" s="273"/>
      <c r="D114" s="275">
        <f>C114/100*Main!$AB$2*1.2</f>
        <v>0</v>
      </c>
      <c r="E114" s="276">
        <f>D114*Main!$AB$4</f>
        <v>0</v>
      </c>
    </row>
    <row r="115" spans="1:5">
      <c r="A115" s="279"/>
      <c r="B115" s="273"/>
      <c r="D115" s="275">
        <f>C115/100*Main!$AB$2*1.2</f>
        <v>0</v>
      </c>
      <c r="E115" s="276">
        <f>D115*Main!$AB$4</f>
        <v>0</v>
      </c>
    </row>
    <row r="116" spans="1:5">
      <c r="A116" s="279"/>
      <c r="B116" s="273"/>
      <c r="D116" s="275">
        <f>C116/100*Main!$AB$2*1.2</f>
        <v>0</v>
      </c>
      <c r="E116" s="276">
        <f>D116*Main!$AB$4</f>
        <v>0</v>
      </c>
    </row>
    <row r="117" spans="1:5">
      <c r="A117" s="279"/>
      <c r="B117" s="273"/>
      <c r="D117" s="275">
        <f>C117/100*Main!$AB$2*1.2</f>
        <v>0</v>
      </c>
      <c r="E117" s="276">
        <f>D117*Main!$AB$4</f>
        <v>0</v>
      </c>
    </row>
    <row r="118" spans="1:5">
      <c r="A118" s="279"/>
      <c r="B118" s="273"/>
      <c r="D118" s="275">
        <f>C118/100*Main!$AB$2*1.2</f>
        <v>0</v>
      </c>
      <c r="E118" s="276">
        <f>D118*Main!$AB$4</f>
        <v>0</v>
      </c>
    </row>
    <row r="119" spans="1:5">
      <c r="A119" s="279"/>
      <c r="B119" s="273"/>
      <c r="D119" s="275">
        <f>C119/100*Main!$AB$2*1.2</f>
        <v>0</v>
      </c>
      <c r="E119" s="276">
        <f>D119*Main!$AB$4</f>
        <v>0</v>
      </c>
    </row>
    <row r="120" spans="1:5">
      <c r="A120" s="279"/>
      <c r="B120" s="273"/>
      <c r="D120" s="275">
        <f>C120/100*Main!$AB$2*1.2</f>
        <v>0</v>
      </c>
      <c r="E120" s="276">
        <f>D120*Main!$AB$4</f>
        <v>0</v>
      </c>
    </row>
    <row r="121" spans="1:5">
      <c r="A121" s="279"/>
      <c r="B121" s="273"/>
      <c r="D121" s="275">
        <f>C121/100*Main!$AB$2*1.2</f>
        <v>0</v>
      </c>
      <c r="E121" s="276">
        <f>D121*Main!$AB$4</f>
        <v>0</v>
      </c>
    </row>
    <row r="122" spans="1:5">
      <c r="A122" s="279"/>
      <c r="B122" s="273"/>
      <c r="D122" s="275">
        <f>C122/100*Main!$AB$2*1.2</f>
        <v>0</v>
      </c>
      <c r="E122" s="276">
        <f>D122*Main!$AB$4</f>
        <v>0</v>
      </c>
    </row>
    <row r="123" spans="1:5">
      <c r="A123" s="279"/>
      <c r="B123" s="273"/>
      <c r="D123" s="275">
        <f>C123/100*Main!$AB$2*1.2</f>
        <v>0</v>
      </c>
      <c r="E123" s="276">
        <f>D123*Main!$AB$4</f>
        <v>0</v>
      </c>
    </row>
    <row r="124" spans="1:5">
      <c r="A124" s="279"/>
      <c r="B124" s="273"/>
      <c r="D124" s="275">
        <f>C124/100*Main!$AB$2*1.2</f>
        <v>0</v>
      </c>
      <c r="E124" s="276">
        <f>D124*Main!$AB$4</f>
        <v>0</v>
      </c>
    </row>
    <row r="125" spans="1:5">
      <c r="A125" s="279"/>
      <c r="B125" s="273"/>
      <c r="D125" s="275">
        <f>C125/100*Main!$AB$2*1.2</f>
        <v>0</v>
      </c>
      <c r="E125" s="276">
        <f>D125*Main!$AB$4</f>
        <v>0</v>
      </c>
    </row>
    <row r="126" spans="1:5">
      <c r="A126" s="279"/>
      <c r="B126" s="273"/>
      <c r="D126" s="275">
        <f>C126/100*Main!$AB$2*1.2</f>
        <v>0</v>
      </c>
      <c r="E126" s="276">
        <f>D126*Main!$AB$4</f>
        <v>0</v>
      </c>
    </row>
    <row r="127" spans="1:5">
      <c r="A127" s="279"/>
      <c r="B127" s="273"/>
      <c r="D127" s="275">
        <f>C127/100*Main!$AB$2*1.2</f>
        <v>0</v>
      </c>
      <c r="E127" s="276">
        <f>D127*Main!$AB$4</f>
        <v>0</v>
      </c>
    </row>
    <row r="128" spans="1:5">
      <c r="A128" s="279"/>
      <c r="B128" s="273"/>
      <c r="D128" s="275">
        <f>C128/100*Main!$AB$2*1.2</f>
        <v>0</v>
      </c>
      <c r="E128" s="276">
        <f>D128*Main!$AB$4</f>
        <v>0</v>
      </c>
    </row>
    <row r="129" spans="1:5">
      <c r="A129" s="279"/>
      <c r="B129" s="273"/>
      <c r="D129" s="275">
        <f>C129/100*Main!$AB$2*1.2</f>
        <v>0</v>
      </c>
      <c r="E129" s="276">
        <f>D129*Main!$AB$4</f>
        <v>0</v>
      </c>
    </row>
    <row r="130" spans="1:5">
      <c r="A130" s="279"/>
      <c r="B130" s="273"/>
      <c r="D130" s="275">
        <f>C130/100*Main!$AB$2*1.2</f>
        <v>0</v>
      </c>
      <c r="E130" s="276">
        <f>D130*Main!$AB$4</f>
        <v>0</v>
      </c>
    </row>
    <row r="131" spans="1:5">
      <c r="A131" s="279"/>
      <c r="B131" s="273"/>
      <c r="D131" s="275">
        <f>C131/100*Main!$AB$2*1.2</f>
        <v>0</v>
      </c>
      <c r="E131" s="276">
        <f>D131*Main!$AB$4</f>
        <v>0</v>
      </c>
    </row>
    <row r="132" spans="1:5">
      <c r="A132" s="279"/>
      <c r="B132" s="273"/>
      <c r="D132" s="275">
        <f>C132/100*Main!$AB$2*1.2</f>
        <v>0</v>
      </c>
      <c r="E132" s="276">
        <f>D132*Main!$AB$4</f>
        <v>0</v>
      </c>
    </row>
    <row r="133" spans="1:5">
      <c r="A133" s="279"/>
      <c r="B133" s="273"/>
      <c r="D133" s="275">
        <f>C133/100*Main!$AB$2*1.2</f>
        <v>0</v>
      </c>
      <c r="E133" s="276">
        <f>D133*Main!$AB$4</f>
        <v>0</v>
      </c>
    </row>
    <row r="134" spans="1:5">
      <c r="A134" s="279"/>
      <c r="B134" s="273"/>
      <c r="D134" s="275">
        <f>C134/100*Main!$AB$2*1.2</f>
        <v>0</v>
      </c>
      <c r="E134" s="276">
        <f>D134*Main!$AB$4</f>
        <v>0</v>
      </c>
    </row>
    <row r="135" spans="1:5">
      <c r="A135" s="279"/>
      <c r="B135" s="273"/>
      <c r="D135" s="275">
        <f>C135/100*Main!$AB$2*1.2</f>
        <v>0</v>
      </c>
      <c r="E135" s="276">
        <f>D135*Main!$AB$4</f>
        <v>0</v>
      </c>
    </row>
    <row r="136" spans="1:5">
      <c r="A136" s="279"/>
      <c r="B136" s="273"/>
      <c r="D136" s="275">
        <f>C136/100*Main!$AB$2*1.2</f>
        <v>0</v>
      </c>
      <c r="E136" s="276">
        <f>D136*Main!$AB$4</f>
        <v>0</v>
      </c>
    </row>
    <row r="137" spans="1:5">
      <c r="A137" s="279"/>
      <c r="B137" s="273"/>
      <c r="D137" s="275">
        <f>C137/100*Main!$AB$2*1.2</f>
        <v>0</v>
      </c>
      <c r="E137" s="276">
        <f>D137*Main!$AB$4</f>
        <v>0</v>
      </c>
    </row>
    <row r="138" spans="1:5">
      <c r="A138" s="279"/>
      <c r="B138" s="273"/>
      <c r="D138" s="275">
        <f>C138/100*Main!$AB$2*1.2</f>
        <v>0</v>
      </c>
      <c r="E138" s="276">
        <f>D138*Main!$AB$4</f>
        <v>0</v>
      </c>
    </row>
    <row r="139" spans="1:5">
      <c r="A139" s="279"/>
      <c r="B139" s="273"/>
      <c r="D139" s="275">
        <f>C139/100*Main!$AB$2*1.2</f>
        <v>0</v>
      </c>
      <c r="E139" s="276">
        <f>D139*Main!$AB$4</f>
        <v>0</v>
      </c>
    </row>
    <row r="140" spans="1:5">
      <c r="A140" s="279"/>
      <c r="B140" s="273"/>
      <c r="D140" s="275">
        <f>C140/100*Main!$AB$2*1.2</f>
        <v>0</v>
      </c>
      <c r="E140" s="276">
        <f>D140*Main!$AB$4</f>
        <v>0</v>
      </c>
    </row>
    <row r="141" spans="1:5">
      <c r="A141" s="279"/>
      <c r="B141" s="273"/>
      <c r="D141" s="275">
        <f>C141/100*Main!$AB$2*1.2</f>
        <v>0</v>
      </c>
      <c r="E141" s="276">
        <f>D141*Main!$AB$4</f>
        <v>0</v>
      </c>
    </row>
    <row r="142" spans="1:5">
      <c r="A142" s="279"/>
      <c r="B142" s="273"/>
      <c r="D142" s="275">
        <f>C142/100*Main!$AB$2*1.2</f>
        <v>0</v>
      </c>
      <c r="E142" s="276">
        <f>D142*Main!$AB$4</f>
        <v>0</v>
      </c>
    </row>
    <row r="143" spans="1:5">
      <c r="A143" s="279"/>
      <c r="B143" s="273"/>
      <c r="D143" s="275">
        <f>C143/100*Main!$AB$2*1.2</f>
        <v>0</v>
      </c>
      <c r="E143" s="276">
        <f>D143*Main!$AB$4</f>
        <v>0</v>
      </c>
    </row>
    <row r="144" spans="1:5">
      <c r="A144" s="279"/>
      <c r="B144" s="273"/>
      <c r="D144" s="275">
        <f>C144/100*Main!$AB$2*1.2</f>
        <v>0</v>
      </c>
      <c r="E144" s="276">
        <f>D144*Main!$AB$4</f>
        <v>0</v>
      </c>
    </row>
    <row r="145" spans="1:5">
      <c r="A145" s="279"/>
      <c r="B145" s="273"/>
      <c r="D145" s="275">
        <f>C145/100*Main!$AB$2*1.2</f>
        <v>0</v>
      </c>
      <c r="E145" s="276">
        <f>D145*Main!$AB$4</f>
        <v>0</v>
      </c>
    </row>
    <row r="146" spans="1:5">
      <c r="A146" s="279"/>
      <c r="B146" s="273"/>
      <c r="D146" s="275">
        <f>C146/100*Main!$AB$2*1.2</f>
        <v>0</v>
      </c>
      <c r="E146" s="276">
        <f>D146*Main!$AB$4</f>
        <v>0</v>
      </c>
    </row>
    <row r="147" spans="1:5">
      <c r="A147" s="279"/>
      <c r="B147" s="273"/>
      <c r="D147" s="275">
        <f>C147/100*Main!$AB$2*1.2</f>
        <v>0</v>
      </c>
      <c r="E147" s="276">
        <f>D147*Main!$AB$4</f>
        <v>0</v>
      </c>
    </row>
    <row r="148" spans="1:5">
      <c r="A148" s="279"/>
      <c r="B148" s="273"/>
      <c r="D148" s="275">
        <f>C148/100*Main!$AB$2*1.2</f>
        <v>0</v>
      </c>
      <c r="E148" s="276">
        <f>D148*Main!$AB$4</f>
        <v>0</v>
      </c>
    </row>
    <row r="149" spans="1:5">
      <c r="A149" s="279"/>
      <c r="B149" s="273"/>
      <c r="D149" s="275">
        <f>C149/100*Main!$AB$2*1.2</f>
        <v>0</v>
      </c>
      <c r="E149" s="276">
        <f>D149*Main!$AB$4</f>
        <v>0</v>
      </c>
    </row>
    <row r="150" spans="1:5">
      <c r="A150" s="279"/>
      <c r="B150" s="273"/>
      <c r="D150" s="275">
        <f>C150/100*Main!$AB$2*1.2</f>
        <v>0</v>
      </c>
      <c r="E150" s="276">
        <f>D150*Main!$AB$4</f>
        <v>0</v>
      </c>
    </row>
    <row r="151" spans="1:5">
      <c r="A151" s="279"/>
      <c r="B151" s="273"/>
      <c r="D151" s="275">
        <f>C151/100*Main!$AB$2*1.2</f>
        <v>0</v>
      </c>
      <c r="E151" s="276">
        <f>D151*Main!$AB$4</f>
        <v>0</v>
      </c>
    </row>
    <row r="152" spans="1:5">
      <c r="A152" s="279"/>
      <c r="B152" s="273"/>
      <c r="D152" s="275">
        <f>C152/100*Main!$AB$2*1.2</f>
        <v>0</v>
      </c>
      <c r="E152" s="276">
        <f>D152*Main!$AB$4</f>
        <v>0</v>
      </c>
    </row>
    <row r="153" spans="1:5">
      <c r="A153" s="279"/>
      <c r="B153" s="273"/>
      <c r="D153" s="275">
        <f>C153/100*Main!$AB$2*1.2</f>
        <v>0</v>
      </c>
      <c r="E153" s="276">
        <f>D153*Main!$AB$4</f>
        <v>0</v>
      </c>
    </row>
    <row r="154" spans="1:5">
      <c r="A154" s="279"/>
      <c r="B154" s="273"/>
      <c r="D154" s="275">
        <f>C154/100*Main!$AB$2*1.2</f>
        <v>0</v>
      </c>
      <c r="E154" s="276">
        <f>D154*Main!$AB$4</f>
        <v>0</v>
      </c>
    </row>
    <row r="155" spans="1:5">
      <c r="A155" s="279"/>
      <c r="B155" s="273"/>
      <c r="D155" s="275">
        <f>C155/100*Main!$AB$2*1.2</f>
        <v>0</v>
      </c>
      <c r="E155" s="276">
        <f>D155*Main!$AB$4</f>
        <v>0</v>
      </c>
    </row>
    <row r="156" spans="1:5">
      <c r="A156" s="279"/>
      <c r="B156" s="273"/>
      <c r="D156" s="275">
        <f>C156/100*Main!$AB$2*1.2</f>
        <v>0</v>
      </c>
      <c r="E156" s="276">
        <f>D156*Main!$AB$4</f>
        <v>0</v>
      </c>
    </row>
    <row r="157" spans="1:5">
      <c r="A157" s="279"/>
      <c r="B157" s="273"/>
      <c r="D157" s="275">
        <f>C157/100*Main!$AB$2*1.2</f>
        <v>0</v>
      </c>
      <c r="E157" s="276">
        <f>D157*Main!$AB$4</f>
        <v>0</v>
      </c>
    </row>
    <row r="158" spans="1:5">
      <c r="A158" s="279"/>
      <c r="B158" s="273"/>
      <c r="D158" s="275">
        <f>C158/100*Main!$AB$2*1.2</f>
        <v>0</v>
      </c>
      <c r="E158" s="276">
        <f>D158*Main!$AB$4</f>
        <v>0</v>
      </c>
    </row>
    <row r="159" spans="1:5">
      <c r="A159" s="279"/>
      <c r="B159" s="273"/>
      <c r="D159" s="275">
        <f>C159/100*Main!$AB$2*1.2</f>
        <v>0</v>
      </c>
      <c r="E159" s="276">
        <f>D159*Main!$AB$4</f>
        <v>0</v>
      </c>
    </row>
    <row r="160" spans="1:5">
      <c r="A160" s="279"/>
      <c r="B160" s="273"/>
      <c r="D160" s="275">
        <f>C160/100*Main!$AB$2*1.2</f>
        <v>0</v>
      </c>
      <c r="E160" s="276">
        <f>D160*Main!$AB$4</f>
        <v>0</v>
      </c>
    </row>
    <row r="161" spans="1:5">
      <c r="A161" s="279"/>
      <c r="B161" s="273"/>
      <c r="D161" s="275">
        <f>C161/100*Main!$AB$2*1.2</f>
        <v>0</v>
      </c>
      <c r="E161" s="276">
        <f>D161*Main!$AB$4</f>
        <v>0</v>
      </c>
    </row>
    <row r="162" spans="1:5">
      <c r="A162" s="279"/>
      <c r="B162" s="273"/>
      <c r="D162" s="275">
        <f>C162/100*Main!$AB$2*1.2</f>
        <v>0</v>
      </c>
      <c r="E162" s="276">
        <f>D162*Main!$AB$4</f>
        <v>0</v>
      </c>
    </row>
    <row r="163" spans="1:5">
      <c r="A163" s="279"/>
      <c r="B163" s="273"/>
      <c r="D163" s="275">
        <f>C163/100*Main!$AB$2*1.2</f>
        <v>0</v>
      </c>
      <c r="E163" s="276">
        <f>D163*Main!$AB$4</f>
        <v>0</v>
      </c>
    </row>
    <row r="164" spans="1:5">
      <c r="A164" s="279"/>
      <c r="B164" s="273"/>
      <c r="D164" s="275">
        <f>C164/100*Main!$AB$2*1.2</f>
        <v>0</v>
      </c>
      <c r="E164" s="276">
        <f>D164*Main!$AB$4</f>
        <v>0</v>
      </c>
    </row>
    <row r="165" spans="1:5">
      <c r="A165" s="279"/>
      <c r="B165" s="273"/>
      <c r="D165" s="275">
        <f>C165/100*Main!$AB$2*1.2</f>
        <v>0</v>
      </c>
      <c r="E165" s="276">
        <f>D165*Main!$AB$4</f>
        <v>0</v>
      </c>
    </row>
    <row r="166" spans="1:5">
      <c r="A166" s="279"/>
      <c r="B166" s="273"/>
      <c r="D166" s="275">
        <f>C166/100*Main!$AB$2*1.2</f>
        <v>0</v>
      </c>
      <c r="E166" s="276">
        <f>D166*Main!$AB$4</f>
        <v>0</v>
      </c>
    </row>
    <row r="167" spans="1:5">
      <c r="A167" s="279"/>
      <c r="B167" s="273"/>
      <c r="D167" s="275">
        <f>C167/100*Main!$AB$2*1.2</f>
        <v>0</v>
      </c>
      <c r="E167" s="276">
        <f>D167*Main!$AB$4</f>
        <v>0</v>
      </c>
    </row>
    <row r="168" spans="1:5">
      <c r="A168" s="279"/>
      <c r="B168" s="273"/>
      <c r="D168" s="275">
        <f>C168/100*Main!$AB$2*1.2</f>
        <v>0</v>
      </c>
      <c r="E168" s="276">
        <f>D168*Main!$AB$4</f>
        <v>0</v>
      </c>
    </row>
    <row r="169" spans="1:5">
      <c r="A169" s="279"/>
      <c r="B169" s="273"/>
      <c r="D169" s="275">
        <f>C169/100*Main!$AB$2*1.2</f>
        <v>0</v>
      </c>
      <c r="E169" s="276">
        <f>D169*Main!$AB$4</f>
        <v>0</v>
      </c>
    </row>
    <row r="170" spans="1:5">
      <c r="A170" s="279"/>
      <c r="B170" s="273"/>
      <c r="D170" s="275">
        <f>C170/100*Main!$AB$2*1.2</f>
        <v>0</v>
      </c>
      <c r="E170" s="276">
        <f>D170*Main!$AB$4</f>
        <v>0</v>
      </c>
    </row>
    <row r="171" spans="1:5">
      <c r="A171" s="279"/>
      <c r="B171" s="273"/>
      <c r="D171" s="275">
        <f>C171/100*Main!$AB$2*1.2</f>
        <v>0</v>
      </c>
      <c r="E171" s="276">
        <f>D171*Main!$AB$4</f>
        <v>0</v>
      </c>
    </row>
    <row r="172" spans="1:5">
      <c r="A172" s="279"/>
      <c r="B172" s="273"/>
      <c r="D172" s="275">
        <f>C172/100*Main!$AB$2*1.2</f>
        <v>0</v>
      </c>
      <c r="E172" s="276">
        <f>D172*Main!$AB$4</f>
        <v>0</v>
      </c>
    </row>
    <row r="173" spans="1:5">
      <c r="A173" s="279"/>
      <c r="B173" s="273"/>
      <c r="D173" s="275">
        <f>C173/100*Main!$AB$2*1.2</f>
        <v>0</v>
      </c>
      <c r="E173" s="276">
        <f>D173*Main!$AB$4</f>
        <v>0</v>
      </c>
    </row>
    <row r="174" spans="1:5">
      <c r="A174" s="279"/>
      <c r="B174" s="273"/>
      <c r="D174" s="275">
        <f>C174/100*Main!$AB$2*1.2</f>
        <v>0</v>
      </c>
      <c r="E174" s="276">
        <f>D174*Main!$AB$4</f>
        <v>0</v>
      </c>
    </row>
    <row r="175" spans="1:5">
      <c r="A175" s="279"/>
      <c r="B175" s="273"/>
      <c r="D175" s="275">
        <f>C175/100*Main!$AB$2*1.2</f>
        <v>0</v>
      </c>
      <c r="E175" s="276">
        <f>D175*Main!$AB$4</f>
        <v>0</v>
      </c>
    </row>
    <row r="176" spans="1:5">
      <c r="A176" s="279"/>
      <c r="B176" s="273"/>
      <c r="D176" s="275">
        <f>C176/100*Main!$AB$2*1.2</f>
        <v>0</v>
      </c>
      <c r="E176" s="276">
        <f>D176*Main!$AB$4</f>
        <v>0</v>
      </c>
    </row>
    <row r="177" spans="1:5">
      <c r="A177" s="279"/>
      <c r="B177" s="273"/>
      <c r="D177" s="275">
        <f>C177/100*Main!$AB$2*1.2</f>
        <v>0</v>
      </c>
      <c r="E177" s="276">
        <f>D177*Main!$AB$4</f>
        <v>0</v>
      </c>
    </row>
    <row r="178" spans="1:5">
      <c r="A178" s="279"/>
      <c r="B178" s="273"/>
      <c r="D178" s="275">
        <f>C178/100*Main!$AB$2*1.2</f>
        <v>0</v>
      </c>
      <c r="E178" s="276">
        <f>D178*Main!$AB$4</f>
        <v>0</v>
      </c>
    </row>
    <row r="179" spans="1:5">
      <c r="A179" s="279"/>
      <c r="B179" s="273"/>
      <c r="D179" s="275">
        <f>C179/100*Main!$AB$2*1.2</f>
        <v>0</v>
      </c>
      <c r="E179" s="276">
        <f>D179*Main!$AB$4</f>
        <v>0</v>
      </c>
    </row>
    <row r="180" spans="1:5">
      <c r="A180" s="279"/>
      <c r="B180" s="273"/>
      <c r="D180" s="275">
        <f>C180/100*Main!$AB$2*1.2</f>
        <v>0</v>
      </c>
      <c r="E180" s="276">
        <f>D180*Main!$AB$4</f>
        <v>0</v>
      </c>
    </row>
    <row r="181" spans="1:5">
      <c r="A181" s="279"/>
      <c r="B181" s="273"/>
      <c r="D181" s="275">
        <f>C181/100*Main!$AB$2*1.2</f>
        <v>0</v>
      </c>
      <c r="E181" s="276">
        <f>D181*Main!$AB$4</f>
        <v>0</v>
      </c>
    </row>
    <row r="182" spans="1:5">
      <c r="A182" s="279"/>
      <c r="B182" s="273"/>
      <c r="D182" s="275">
        <f>C182/100*Main!$AB$2*1.2</f>
        <v>0</v>
      </c>
      <c r="E182" s="276">
        <f>D182*Main!$AB$4</f>
        <v>0</v>
      </c>
    </row>
    <row r="183" spans="1:5">
      <c r="A183" s="279"/>
      <c r="B183" s="273"/>
      <c r="D183" s="275">
        <f>C183/100*Main!$AB$2*1.2</f>
        <v>0</v>
      </c>
      <c r="E183" s="276">
        <f>D183*Main!$AB$4</f>
        <v>0</v>
      </c>
    </row>
    <row r="184" spans="1:5">
      <c r="A184" s="279"/>
      <c r="B184" s="273"/>
      <c r="D184" s="275">
        <f>C184/100*Main!$AB$2*1.2</f>
        <v>0</v>
      </c>
      <c r="E184" s="276">
        <f>D184*Main!$AB$4</f>
        <v>0</v>
      </c>
    </row>
    <row r="185" spans="1:5">
      <c r="A185" s="279"/>
      <c r="B185" s="273"/>
      <c r="D185" s="275">
        <f>C185/100*Main!$AB$2*1.2</f>
        <v>0</v>
      </c>
      <c r="E185" s="276">
        <f>D185*Main!$AB$4</f>
        <v>0</v>
      </c>
    </row>
    <row r="186" spans="1:5">
      <c r="A186" s="279"/>
      <c r="B186" s="273"/>
      <c r="D186" s="275">
        <f>C186/100*Main!$AB$2*1.2</f>
        <v>0</v>
      </c>
      <c r="E186" s="276">
        <f>D186*Main!$AB$4</f>
        <v>0</v>
      </c>
    </row>
    <row r="187" spans="1:5">
      <c r="A187" s="279"/>
      <c r="B187" s="273"/>
      <c r="D187" s="275">
        <f>C187/100*Main!$AB$2*1.2</f>
        <v>0</v>
      </c>
      <c r="E187" s="276">
        <f>D187*Main!$AB$4</f>
        <v>0</v>
      </c>
    </row>
    <row r="188" spans="1:5">
      <c r="A188" s="279"/>
      <c r="B188" s="273"/>
      <c r="D188" s="275">
        <f>C188/100*Main!$AB$2*1.2</f>
        <v>0</v>
      </c>
      <c r="E188" s="276">
        <f>D188*Main!$AB$4</f>
        <v>0</v>
      </c>
    </row>
    <row r="189" spans="1:5">
      <c r="A189" s="279"/>
      <c r="B189" s="273"/>
      <c r="D189" s="275">
        <f>C189/100*Main!$AB$2*1.2</f>
        <v>0</v>
      </c>
      <c r="E189" s="276">
        <f>D189*Main!$AB$4</f>
        <v>0</v>
      </c>
    </row>
    <row r="190" spans="1:5">
      <c r="A190" s="279"/>
      <c r="B190" s="273"/>
      <c r="D190" s="275">
        <f>C190/100*Main!$AB$2*1.2</f>
        <v>0</v>
      </c>
      <c r="E190" s="276">
        <f>D190*Main!$AB$4</f>
        <v>0</v>
      </c>
    </row>
    <row r="191" spans="1:5">
      <c r="A191" s="279"/>
      <c r="B191" s="273"/>
      <c r="D191" s="275">
        <f>C191/100*Main!$AB$2*1.2</f>
        <v>0</v>
      </c>
      <c r="E191" s="276">
        <f>D191*Main!$AB$4</f>
        <v>0</v>
      </c>
    </row>
    <row r="192" spans="1:5">
      <c r="A192" s="279"/>
      <c r="B192" s="273"/>
      <c r="D192" s="275">
        <f>C192/100*Main!$AB$2*1.2</f>
        <v>0</v>
      </c>
      <c r="E192" s="276">
        <f>D192*Main!$AB$4</f>
        <v>0</v>
      </c>
    </row>
    <row r="193" spans="1:5">
      <c r="A193" s="279"/>
      <c r="B193" s="273"/>
      <c r="D193" s="275">
        <f>C193/100*Main!$AB$2*1.2</f>
        <v>0</v>
      </c>
      <c r="E193" s="276">
        <f>D193*Main!$AB$4</f>
        <v>0</v>
      </c>
    </row>
    <row r="194" spans="1:5">
      <c r="A194" s="279"/>
      <c r="B194" s="273"/>
      <c r="D194" s="275">
        <f>C194/100*Main!$AB$2*1.2</f>
        <v>0</v>
      </c>
      <c r="E194" s="276">
        <f>D194*Main!$AB$4</f>
        <v>0</v>
      </c>
    </row>
    <row r="195" spans="1:5">
      <c r="A195" s="279"/>
      <c r="B195" s="273"/>
      <c r="D195" s="275">
        <f>C195/100*Main!$AB$2*1.2</f>
        <v>0</v>
      </c>
      <c r="E195" s="276">
        <f>D195*Main!$AB$4</f>
        <v>0</v>
      </c>
    </row>
    <row r="196" spans="1:5">
      <c r="A196" s="279"/>
      <c r="B196" s="273"/>
      <c r="D196" s="275">
        <f>C196/100*Main!$AB$2*1.2</f>
        <v>0</v>
      </c>
      <c r="E196" s="276">
        <f>D196*Main!$AB$4</f>
        <v>0</v>
      </c>
    </row>
    <row r="197" spans="1:5">
      <c r="A197" s="279"/>
      <c r="B197" s="273"/>
      <c r="D197" s="275">
        <f>C197/100*Main!$AB$2*1.2</f>
        <v>0</v>
      </c>
      <c r="E197" s="276">
        <f>D197*Main!$AB$4</f>
        <v>0</v>
      </c>
    </row>
    <row r="198" spans="1:5">
      <c r="A198" s="279"/>
      <c r="B198" s="273"/>
      <c r="D198" s="275">
        <f>C198/100*Main!$AB$2*1.2</f>
        <v>0</v>
      </c>
      <c r="E198" s="276">
        <f>D198*Main!$AB$4</f>
        <v>0</v>
      </c>
    </row>
    <row r="199" spans="1:5">
      <c r="A199" s="279"/>
      <c r="B199" s="273"/>
      <c r="D199" s="275">
        <f>C199/100*Main!$AB$2*1.2</f>
        <v>0</v>
      </c>
      <c r="E199" s="276">
        <f>D199*Main!$AB$4</f>
        <v>0</v>
      </c>
    </row>
    <row r="200" spans="1:5">
      <c r="A200" s="279"/>
      <c r="B200" s="273"/>
      <c r="D200" s="275">
        <f>C200/100*Main!$AB$2*1.2</f>
        <v>0</v>
      </c>
      <c r="E200" s="276">
        <f>D200*Main!$AB$4</f>
        <v>0</v>
      </c>
    </row>
    <row r="201" spans="1:5">
      <c r="A201" s="279"/>
      <c r="B201" s="273"/>
      <c r="D201" s="275">
        <f>C201/100*Main!$AB$2*1.2</f>
        <v>0</v>
      </c>
      <c r="E201" s="276">
        <f>D201*Main!$AB$4</f>
        <v>0</v>
      </c>
    </row>
    <row r="202" spans="1:5">
      <c r="A202" s="279"/>
      <c r="B202" s="273"/>
      <c r="D202" s="275">
        <f>C202/100*Main!$AB$2*1.2</f>
        <v>0</v>
      </c>
      <c r="E202" s="276">
        <f>D202*Main!$AB$4</f>
        <v>0</v>
      </c>
    </row>
    <row r="203" spans="1:5">
      <c r="A203" s="279"/>
      <c r="B203" s="273"/>
      <c r="D203" s="275">
        <f>C203/100*Main!$AB$2*1.2</f>
        <v>0</v>
      </c>
      <c r="E203" s="276">
        <f>D203*Main!$AB$4</f>
        <v>0</v>
      </c>
    </row>
    <row r="204" spans="1:5">
      <c r="A204" s="279"/>
      <c r="B204" s="273"/>
      <c r="D204" s="275">
        <f>C204/100*Main!$AB$2*1.2</f>
        <v>0</v>
      </c>
      <c r="E204" s="276">
        <f>D204*Main!$AB$4</f>
        <v>0</v>
      </c>
    </row>
    <row r="205" spans="1:5">
      <c r="A205" s="279"/>
      <c r="B205" s="273"/>
      <c r="D205" s="275">
        <f>C205/100*Main!$AB$2*1.2</f>
        <v>0</v>
      </c>
      <c r="E205" s="276">
        <f>D205*Main!$AB$4</f>
        <v>0</v>
      </c>
    </row>
    <row r="206" spans="1:5">
      <c r="A206" s="279"/>
      <c r="B206" s="273"/>
      <c r="D206" s="275">
        <f>C206/100*Main!$AB$2*1.2</f>
        <v>0</v>
      </c>
      <c r="E206" s="276">
        <f>D206*Main!$AB$4</f>
        <v>0</v>
      </c>
    </row>
    <row r="207" spans="1:5">
      <c r="A207" s="279"/>
      <c r="B207" s="273"/>
      <c r="D207" s="275">
        <f>C207/100*Main!$AB$2*1.2</f>
        <v>0</v>
      </c>
      <c r="E207" s="276">
        <f>D207*Main!$AB$4</f>
        <v>0</v>
      </c>
    </row>
    <row r="208" spans="1:5">
      <c r="A208" s="279"/>
      <c r="B208" s="273"/>
      <c r="D208" s="275">
        <f>C208/100*Main!$AB$2*1.2</f>
        <v>0</v>
      </c>
      <c r="E208" s="276">
        <f>D208*Main!$AB$4</f>
        <v>0</v>
      </c>
    </row>
    <row r="209" spans="1:5">
      <c r="A209" s="279"/>
      <c r="B209" s="273"/>
      <c r="D209" s="275">
        <f>C209/100*Main!$AB$2*1.2</f>
        <v>0</v>
      </c>
      <c r="E209" s="276">
        <f>D209*Main!$AB$4</f>
        <v>0</v>
      </c>
    </row>
    <row r="210" spans="1:5">
      <c r="A210" s="279"/>
      <c r="B210" s="273"/>
      <c r="D210" s="275">
        <f>C210/100*Main!$AB$2*1.2</f>
        <v>0</v>
      </c>
      <c r="E210" s="276">
        <f>D210*Main!$AB$4</f>
        <v>0</v>
      </c>
    </row>
    <row r="211" spans="1:5">
      <c r="A211" s="279"/>
      <c r="B211" s="273"/>
      <c r="D211" s="275">
        <f>C211/100*Main!$AB$2*1.2</f>
        <v>0</v>
      </c>
      <c r="E211" s="276">
        <f>D211*Main!$AB$4</f>
        <v>0</v>
      </c>
    </row>
    <row r="212" spans="1:5">
      <c r="A212" s="279"/>
      <c r="B212" s="273"/>
      <c r="D212" s="275">
        <f>C212/100*Main!$AB$2*1.2</f>
        <v>0</v>
      </c>
      <c r="E212" s="276">
        <f>D212*Main!$AB$4</f>
        <v>0</v>
      </c>
    </row>
    <row r="213" spans="1:5">
      <c r="A213" s="279"/>
      <c r="B213" s="273"/>
      <c r="D213" s="275">
        <f>C213/100*Main!$AB$2*1.2</f>
        <v>0</v>
      </c>
      <c r="E213" s="276">
        <f>D213*Main!$AB$4</f>
        <v>0</v>
      </c>
    </row>
    <row r="214" spans="1:5">
      <c r="A214" s="279"/>
      <c r="B214" s="273"/>
      <c r="D214" s="275">
        <f>C214/100*Main!$AB$2*1.2</f>
        <v>0</v>
      </c>
      <c r="E214" s="276">
        <f>D214*Main!$AB$4</f>
        <v>0</v>
      </c>
    </row>
    <row r="215" spans="1:5">
      <c r="A215" s="279"/>
      <c r="B215" s="273"/>
      <c r="D215" s="275">
        <f>C215/100*Main!$AB$2*1.2</f>
        <v>0</v>
      </c>
      <c r="E215" s="276">
        <f>D215*Main!$AB$4</f>
        <v>0</v>
      </c>
    </row>
    <row r="216" spans="1:5">
      <c r="A216" s="279"/>
      <c r="B216" s="273"/>
      <c r="D216" s="275">
        <f>C216/100*Main!$AB$2*1.2</f>
        <v>0</v>
      </c>
      <c r="E216" s="276">
        <f>D216*Main!$AB$4</f>
        <v>0</v>
      </c>
    </row>
    <row r="217" spans="1:5">
      <c r="A217" s="279"/>
      <c r="B217" s="273"/>
      <c r="D217" s="275">
        <f>C217/100*Main!$AB$2*1.2</f>
        <v>0</v>
      </c>
      <c r="E217" s="276">
        <f>D217*Main!$AB$4</f>
        <v>0</v>
      </c>
    </row>
    <row r="218" spans="1:5">
      <c r="A218" s="279"/>
      <c r="B218" s="273"/>
      <c r="D218" s="275">
        <f>C218/100*Main!$AB$2*1.2</f>
        <v>0</v>
      </c>
      <c r="E218" s="276">
        <f>D218*Main!$AB$4</f>
        <v>0</v>
      </c>
    </row>
    <row r="219" spans="1:5">
      <c r="A219" s="279"/>
      <c r="B219" s="273"/>
      <c r="D219" s="275">
        <f>C219/100*Main!$AB$2*1.2</f>
        <v>0</v>
      </c>
      <c r="E219" s="276">
        <f>D219*Main!$AB$4</f>
        <v>0</v>
      </c>
    </row>
    <row r="220" spans="1:5">
      <c r="A220" s="279"/>
      <c r="B220" s="273"/>
      <c r="D220" s="275">
        <f>C220/100*Main!$AB$2*1.2</f>
        <v>0</v>
      </c>
      <c r="E220" s="276">
        <f>D220*Main!$AB$4</f>
        <v>0</v>
      </c>
    </row>
    <row r="221" spans="1:5">
      <c r="A221" s="279"/>
      <c r="B221" s="273"/>
      <c r="D221" s="275">
        <f>C221/100*Main!$AB$2*1.2</f>
        <v>0</v>
      </c>
      <c r="E221" s="276">
        <f>D221*Main!$AB$4</f>
        <v>0</v>
      </c>
    </row>
    <row r="222" spans="1:5">
      <c r="A222" s="279"/>
      <c r="B222" s="273"/>
      <c r="D222" s="275">
        <f>C222/100*Main!$AB$2*1.2</f>
        <v>0</v>
      </c>
      <c r="E222" s="276">
        <f>D222*Main!$AB$4</f>
        <v>0</v>
      </c>
    </row>
    <row r="223" spans="1:5">
      <c r="A223" s="279"/>
      <c r="B223" s="273"/>
      <c r="D223" s="275">
        <f>C223/100*Main!$AB$2*1.2</f>
        <v>0</v>
      </c>
      <c r="E223" s="276">
        <f>D223*Main!$AB$4</f>
        <v>0</v>
      </c>
    </row>
    <row r="224" spans="1:5">
      <c r="A224" s="279"/>
      <c r="B224" s="273"/>
      <c r="D224" s="275">
        <f>C224/100*Main!$AB$2*1.2</f>
        <v>0</v>
      </c>
      <c r="E224" s="276">
        <f>D224*Main!$AB$4</f>
        <v>0</v>
      </c>
    </row>
    <row r="225" spans="1:5">
      <c r="A225" s="279"/>
      <c r="B225" s="273"/>
      <c r="D225" s="275">
        <f>C225/100*Main!$AB$2*1.2</f>
        <v>0</v>
      </c>
      <c r="E225" s="276">
        <f>D225*Main!$AB$4</f>
        <v>0</v>
      </c>
    </row>
    <row r="226" spans="1:5">
      <c r="A226" s="279"/>
      <c r="B226" s="273"/>
      <c r="D226" s="275">
        <f>C226/100*Main!$AB$2*1.2</f>
        <v>0</v>
      </c>
      <c r="E226" s="276">
        <f>D226*Main!$AB$4</f>
        <v>0</v>
      </c>
    </row>
    <row r="227" spans="1:5">
      <c r="A227" s="279"/>
      <c r="B227" s="273"/>
      <c r="D227" s="275">
        <f>C227/100*Main!$AB$2*1.2</f>
        <v>0</v>
      </c>
      <c r="E227" s="276">
        <f>D227*Main!$AB$4</f>
        <v>0</v>
      </c>
    </row>
    <row r="228" spans="1:5">
      <c r="A228" s="279"/>
      <c r="B228" s="273"/>
      <c r="D228" s="275">
        <f>C228/100*Main!$AB$2*1.2</f>
        <v>0</v>
      </c>
      <c r="E228" s="276">
        <f>D228*Main!$AB$4</f>
        <v>0</v>
      </c>
    </row>
    <row r="229" spans="1:5">
      <c r="A229" s="279"/>
      <c r="B229" s="273"/>
      <c r="D229" s="275">
        <f>C229/100*Main!$AB$2*1.2</f>
        <v>0</v>
      </c>
      <c r="E229" s="276">
        <f>D229*Main!$AB$4</f>
        <v>0</v>
      </c>
    </row>
    <row r="230" spans="1:5">
      <c r="A230" s="279"/>
      <c r="B230" s="273"/>
      <c r="D230" s="275">
        <f>C230/100*Main!$AB$2*1.2</f>
        <v>0</v>
      </c>
      <c r="E230" s="276">
        <f>D230*Main!$AB$4</f>
        <v>0</v>
      </c>
    </row>
    <row r="231" spans="1:5">
      <c r="A231" s="279"/>
      <c r="B231" s="273"/>
      <c r="D231" s="275">
        <f>C231/100*Main!$AB$2*1.2</f>
        <v>0</v>
      </c>
      <c r="E231" s="276">
        <f>D231*Main!$AB$4</f>
        <v>0</v>
      </c>
    </row>
    <row r="232" spans="1:5">
      <c r="A232" s="279"/>
      <c r="B232" s="273"/>
      <c r="D232" s="275">
        <f>C232/100*Main!$AB$2*1.2</f>
        <v>0</v>
      </c>
      <c r="E232" s="276">
        <f>D232*Main!$AB$4</f>
        <v>0</v>
      </c>
    </row>
    <row r="233" spans="1:5">
      <c r="A233" s="279"/>
      <c r="B233" s="273"/>
      <c r="D233" s="275">
        <f>C233/100*Main!$AB$2*1.2</f>
        <v>0</v>
      </c>
      <c r="E233" s="276">
        <f>D233*Main!$AB$4</f>
        <v>0</v>
      </c>
    </row>
    <row r="234" spans="1:5">
      <c r="A234" s="279"/>
      <c r="B234" s="273"/>
      <c r="D234" s="275">
        <f>C234/100*Main!$AB$2*1.2</f>
        <v>0</v>
      </c>
      <c r="E234" s="276">
        <f>D234*Main!$AB$4</f>
        <v>0</v>
      </c>
    </row>
    <row r="235" spans="1:5">
      <c r="A235" s="279"/>
      <c r="B235" s="273"/>
      <c r="D235" s="275">
        <f>C235/100*Main!$AB$2*1.2</f>
        <v>0</v>
      </c>
      <c r="E235" s="276">
        <f>D235*Main!$AB$4</f>
        <v>0</v>
      </c>
    </row>
    <row r="236" spans="1:5">
      <c r="A236" s="279"/>
      <c r="B236" s="273"/>
      <c r="D236" s="275">
        <f>C236/100*Main!$AB$2*1.2</f>
        <v>0</v>
      </c>
      <c r="E236" s="276">
        <f>D236*Main!$AB$4</f>
        <v>0</v>
      </c>
    </row>
    <row r="237" spans="1:5">
      <c r="A237" s="279"/>
      <c r="B237" s="273"/>
      <c r="D237" s="275">
        <f>C237/100*Main!$AB$2*1.2</f>
        <v>0</v>
      </c>
      <c r="E237" s="276">
        <f>D237*Main!$AB$4</f>
        <v>0</v>
      </c>
    </row>
    <row r="238" spans="1:5">
      <c r="A238" s="279"/>
      <c r="B238" s="273"/>
      <c r="D238" s="275">
        <f>C238/100*Main!$AB$2*1.2</f>
        <v>0</v>
      </c>
      <c r="E238" s="276">
        <f>D238*Main!$AB$4</f>
        <v>0</v>
      </c>
    </row>
    <row r="239" spans="1:5">
      <c r="A239" s="279"/>
      <c r="B239" s="273"/>
      <c r="D239" s="275">
        <f>C239/100*Main!$AB$2*1.2</f>
        <v>0</v>
      </c>
      <c r="E239" s="276">
        <f>D239*Main!$AB$4</f>
        <v>0</v>
      </c>
    </row>
    <row r="240" spans="1:5">
      <c r="A240" s="279"/>
      <c r="B240" s="273"/>
      <c r="D240" s="275">
        <f>C240/100*Main!$AB$2*1.2</f>
        <v>0</v>
      </c>
      <c r="E240" s="276">
        <f>D240*Main!$AB$4</f>
        <v>0</v>
      </c>
    </row>
    <row r="241" spans="1:5">
      <c r="A241" s="279"/>
      <c r="B241" s="273"/>
      <c r="D241" s="275">
        <f>C241/100*Main!$AB$2*1.2</f>
        <v>0</v>
      </c>
      <c r="E241" s="276">
        <f>D241*Main!$AB$4</f>
        <v>0</v>
      </c>
    </row>
    <row r="242" spans="1:5">
      <c r="A242" s="279"/>
      <c r="B242" s="273"/>
      <c r="D242" s="275">
        <f>C242/100*Main!$AB$2*1.2</f>
        <v>0</v>
      </c>
      <c r="E242" s="276">
        <f>D242*Main!$AB$4</f>
        <v>0</v>
      </c>
    </row>
    <row r="243" spans="1:5">
      <c r="A243" s="279"/>
      <c r="B243" s="273"/>
      <c r="D243" s="275">
        <f>C243/100*Main!$AB$2*1.2</f>
        <v>0</v>
      </c>
      <c r="E243" s="276">
        <f>D243*Main!$AB$4</f>
        <v>0</v>
      </c>
    </row>
    <row r="244" spans="1:5">
      <c r="A244" s="279"/>
      <c r="B244" s="273"/>
      <c r="D244" s="275">
        <f>C244/100*Main!$AB$2*1.2</f>
        <v>0</v>
      </c>
      <c r="E244" s="276">
        <f>D244*Main!$AB$4</f>
        <v>0</v>
      </c>
    </row>
    <row r="245" spans="1:5">
      <c r="A245" s="279"/>
      <c r="B245" s="273"/>
      <c r="D245" s="275">
        <f>C245/100*Main!$AB$2*1.2</f>
        <v>0</v>
      </c>
      <c r="E245" s="276">
        <f>D245*Main!$AB$4</f>
        <v>0</v>
      </c>
    </row>
    <row r="246" spans="1:5">
      <c r="A246" s="279"/>
      <c r="B246" s="273"/>
      <c r="D246" s="275">
        <f>C246/100*Main!$AB$2*1.2</f>
        <v>0</v>
      </c>
      <c r="E246" s="276">
        <f>D246*Main!$AB$4</f>
        <v>0</v>
      </c>
    </row>
    <row r="247" spans="1:5">
      <c r="A247" s="279"/>
      <c r="B247" s="273"/>
      <c r="D247" s="275">
        <f>C247/100*Main!$AB$2*1.2</f>
        <v>0</v>
      </c>
      <c r="E247" s="276">
        <f>D247*Main!$AB$4</f>
        <v>0</v>
      </c>
    </row>
    <row r="248" spans="1:5">
      <c r="A248" s="279"/>
      <c r="B248" s="273"/>
      <c r="D248" s="275">
        <f>C248/100*Main!$AB$2*1.2</f>
        <v>0</v>
      </c>
      <c r="E248" s="276">
        <f>D248*Main!$AB$4</f>
        <v>0</v>
      </c>
    </row>
    <row r="249" spans="1:5">
      <c r="A249" s="279"/>
      <c r="B249" s="273"/>
      <c r="D249" s="275">
        <f>C249/100*Main!$AB$2*1.2</f>
        <v>0</v>
      </c>
      <c r="E249" s="276">
        <f>D249*Main!$AB$4</f>
        <v>0</v>
      </c>
    </row>
    <row r="250" spans="1:5">
      <c r="A250" s="279"/>
      <c r="B250" s="273"/>
      <c r="D250" s="275">
        <f>C250/100*Main!$AB$2*1.2</f>
        <v>0</v>
      </c>
      <c r="E250" s="276">
        <f>D250*Main!$AB$4</f>
        <v>0</v>
      </c>
    </row>
    <row r="251" spans="1:5">
      <c r="A251" s="279"/>
      <c r="B251" s="273"/>
      <c r="D251" s="275">
        <f>C251/100*Main!$AB$2*1.2</f>
        <v>0</v>
      </c>
      <c r="E251" s="276">
        <f>D251*Main!$AB$4</f>
        <v>0</v>
      </c>
    </row>
    <row r="252" spans="1:5">
      <c r="A252" s="279"/>
      <c r="B252" s="273"/>
      <c r="D252" s="275">
        <f>C252/100*Main!$AB$2*1.2</f>
        <v>0</v>
      </c>
      <c r="E252" s="276">
        <f>D252*Main!$AB$4</f>
        <v>0</v>
      </c>
    </row>
    <row r="253" spans="1:5">
      <c r="A253" s="279"/>
      <c r="B253" s="273"/>
      <c r="D253" s="275">
        <f>C253/100*Main!$AB$2*1.2</f>
        <v>0</v>
      </c>
      <c r="E253" s="276">
        <f>D253*Main!$AB$4</f>
        <v>0</v>
      </c>
    </row>
    <row r="254" spans="1:5">
      <c r="A254" s="279"/>
      <c r="B254" s="273"/>
      <c r="D254" s="275">
        <f>C254/100*Main!$AB$2*1.2</f>
        <v>0</v>
      </c>
      <c r="E254" s="276">
        <f>D254*Main!$AB$4</f>
        <v>0</v>
      </c>
    </row>
    <row r="255" spans="1:5">
      <c r="A255" s="279"/>
      <c r="B255" s="273"/>
      <c r="D255" s="275">
        <f>C255/100*Main!$AB$2*1.2</f>
        <v>0</v>
      </c>
      <c r="E255" s="276">
        <f>D255*Main!$AB$4</f>
        <v>0</v>
      </c>
    </row>
    <row r="256" spans="1:5">
      <c r="A256" s="279"/>
      <c r="B256" s="273"/>
      <c r="D256" s="275">
        <f>C256/100*Main!$AB$2*1.2</f>
        <v>0</v>
      </c>
      <c r="E256" s="276">
        <f>D256*Main!$AB$4</f>
        <v>0</v>
      </c>
    </row>
    <row r="257" spans="1:5">
      <c r="A257" s="279"/>
      <c r="B257" s="273"/>
      <c r="D257" s="275">
        <f>C257/100*Main!$AB$2*1.2</f>
        <v>0</v>
      </c>
      <c r="E257" s="276">
        <f>D257*Main!$AB$4</f>
        <v>0</v>
      </c>
    </row>
    <row r="258" spans="1:5">
      <c r="A258" s="279"/>
      <c r="B258" s="273"/>
      <c r="D258" s="275">
        <f>C258/100*Main!$AB$2*1.2</f>
        <v>0</v>
      </c>
      <c r="E258" s="276">
        <f>D258*Main!$AB$4</f>
        <v>0</v>
      </c>
    </row>
    <row r="259" spans="1:5">
      <c r="A259" s="279"/>
      <c r="B259" s="273"/>
      <c r="D259" s="275">
        <f>C259/100*Main!$AB$2*1.2</f>
        <v>0</v>
      </c>
      <c r="E259" s="276">
        <f>D259*Main!$AB$4</f>
        <v>0</v>
      </c>
    </row>
    <row r="260" spans="1:5">
      <c r="A260" s="279"/>
      <c r="B260" s="273"/>
      <c r="D260" s="275">
        <f>C260/100*Main!$AB$2*1.2</f>
        <v>0</v>
      </c>
      <c r="E260" s="276">
        <f>D260*Main!$AB$4</f>
        <v>0</v>
      </c>
    </row>
    <row r="261" spans="1:5">
      <c r="A261" s="279"/>
      <c r="B261" s="273"/>
      <c r="D261" s="275">
        <f>C261/100*Main!$AB$2*1.2</f>
        <v>0</v>
      </c>
      <c r="E261" s="276">
        <f>D261*Main!$AB$4</f>
        <v>0</v>
      </c>
    </row>
    <row r="262" spans="1:5">
      <c r="A262" s="279"/>
      <c r="B262" s="273"/>
      <c r="D262" s="275">
        <f>C262/100*Main!$AB$2*1.2</f>
        <v>0</v>
      </c>
      <c r="E262" s="276">
        <f>D262*Main!$AB$4</f>
        <v>0</v>
      </c>
    </row>
    <row r="263" spans="1:5">
      <c r="A263" s="279"/>
      <c r="B263" s="273"/>
      <c r="D263" s="275">
        <f>C263/100*Main!$AB$2*1.2</f>
        <v>0</v>
      </c>
      <c r="E263" s="276">
        <f>D263*Main!$AB$4</f>
        <v>0</v>
      </c>
    </row>
    <row r="264" spans="1:5">
      <c r="A264" s="279"/>
      <c r="B264" s="273"/>
      <c r="D264" s="275">
        <f>C264/100*Main!$AB$2*1.2</f>
        <v>0</v>
      </c>
      <c r="E264" s="276">
        <f>D264*Main!$AB$4</f>
        <v>0</v>
      </c>
    </row>
    <row r="265" spans="1:5">
      <c r="A265" s="279"/>
      <c r="B265" s="273"/>
      <c r="D265" s="275">
        <f>C265/100*Main!$AB$2*1.2</f>
        <v>0</v>
      </c>
      <c r="E265" s="276">
        <f>D265*Main!$AB$4</f>
        <v>0</v>
      </c>
    </row>
    <row r="266" spans="1:5">
      <c r="A266" s="279"/>
      <c r="B266" s="273"/>
      <c r="D266" s="275">
        <f>C266/100*Main!$AB$2*1.2</f>
        <v>0</v>
      </c>
      <c r="E266" s="276">
        <f>D266*Main!$AB$4</f>
        <v>0</v>
      </c>
    </row>
    <row r="267" spans="1:5">
      <c r="A267" s="279"/>
      <c r="B267" s="273"/>
      <c r="D267" s="275">
        <f>C267/100*Main!$AB$2*1.2</f>
        <v>0</v>
      </c>
      <c r="E267" s="276">
        <f>D267*Main!$AB$4</f>
        <v>0</v>
      </c>
    </row>
    <row r="268" spans="1:5">
      <c r="A268" s="279"/>
      <c r="B268" s="273"/>
      <c r="D268" s="275">
        <f>C268/100*Main!$AB$2*1.2</f>
        <v>0</v>
      </c>
      <c r="E268" s="276">
        <f>D268*Main!$AB$4</f>
        <v>0</v>
      </c>
    </row>
    <row r="269" spans="1:5">
      <c r="A269" s="279"/>
      <c r="B269" s="273"/>
      <c r="D269" s="275">
        <f>C269/100*Main!$AB$2*1.2</f>
        <v>0</v>
      </c>
      <c r="E269" s="276">
        <f>D269*Main!$AB$4</f>
        <v>0</v>
      </c>
    </row>
    <row r="270" spans="1:5">
      <c r="A270" s="279"/>
      <c r="B270" s="273"/>
      <c r="D270" s="275">
        <f>C270/100*Main!$AB$2*1.2</f>
        <v>0</v>
      </c>
      <c r="E270" s="276">
        <f>D270*Main!$AB$4</f>
        <v>0</v>
      </c>
    </row>
    <row r="271" spans="1:5">
      <c r="A271" s="279"/>
      <c r="B271" s="273"/>
      <c r="D271" s="275">
        <f>C271/100*Main!$AB$2*1.2</f>
        <v>0</v>
      </c>
      <c r="E271" s="276">
        <f>D271*Main!$AB$4</f>
        <v>0</v>
      </c>
    </row>
    <row r="272" spans="1:5">
      <c r="A272" s="279"/>
      <c r="B272" s="273"/>
      <c r="D272" s="275">
        <f>C272/100*Main!$AB$2*1.2</f>
        <v>0</v>
      </c>
      <c r="E272" s="276">
        <f>D272*Main!$AB$4</f>
        <v>0</v>
      </c>
    </row>
    <row r="273" spans="1:5">
      <c r="A273" s="279"/>
      <c r="B273" s="273"/>
      <c r="D273" s="275">
        <f>C273/100*Main!$AB$2*1.2</f>
        <v>0</v>
      </c>
      <c r="E273" s="276">
        <f>D273*Main!$AB$4</f>
        <v>0</v>
      </c>
    </row>
    <row r="274" spans="1:5">
      <c r="A274" s="279"/>
      <c r="B274" s="273"/>
      <c r="D274" s="275">
        <f>C274/100*Main!$AB$2*1.2</f>
        <v>0</v>
      </c>
      <c r="E274" s="276">
        <f>D274*Main!$AB$4</f>
        <v>0</v>
      </c>
    </row>
    <row r="275" spans="1:5">
      <c r="A275" s="279"/>
      <c r="B275" s="273"/>
      <c r="D275" s="275">
        <f>C275/100*Main!$AB$2*1.2</f>
        <v>0</v>
      </c>
      <c r="E275" s="276">
        <f>D275*Main!$AB$4</f>
        <v>0</v>
      </c>
    </row>
    <row r="276" spans="1:5">
      <c r="A276" s="279"/>
      <c r="B276" s="273"/>
      <c r="D276" s="275">
        <f>C276/100*Main!$AB$2*1.2</f>
        <v>0</v>
      </c>
      <c r="E276" s="276">
        <f>D276*Main!$AB$4</f>
        <v>0</v>
      </c>
    </row>
    <row r="277" spans="1:5">
      <c r="A277" s="279"/>
      <c r="B277" s="273"/>
      <c r="D277" s="275">
        <f>C277/100*Main!$AB$2*1.2</f>
        <v>0</v>
      </c>
      <c r="E277" s="276">
        <f>D277*Main!$AB$4</f>
        <v>0</v>
      </c>
    </row>
    <row r="278" spans="1:5">
      <c r="A278" s="279"/>
      <c r="B278" s="273"/>
      <c r="D278" s="275">
        <f>C278/100*Main!$AB$2*1.2</f>
        <v>0</v>
      </c>
      <c r="E278" s="276">
        <f>D278*Main!$AB$4</f>
        <v>0</v>
      </c>
    </row>
    <row r="279" spans="1:5">
      <c r="A279" s="279"/>
      <c r="B279" s="273"/>
      <c r="D279" s="275">
        <f>C279/100*Main!$AB$2*1.2</f>
        <v>0</v>
      </c>
      <c r="E279" s="276">
        <f>D279*Main!$AB$4</f>
        <v>0</v>
      </c>
    </row>
    <row r="280" spans="1:5">
      <c r="A280" s="279"/>
      <c r="B280" s="273"/>
      <c r="D280" s="275">
        <f>C280/100*Main!$AB$2*1.2</f>
        <v>0</v>
      </c>
      <c r="E280" s="276">
        <f>D280*Main!$AB$4</f>
        <v>0</v>
      </c>
    </row>
    <row r="281" spans="1:5">
      <c r="A281" s="279"/>
      <c r="B281" s="273"/>
      <c r="D281" s="275">
        <f>C281/100*Main!$AB$2*1.2</f>
        <v>0</v>
      </c>
      <c r="E281" s="276">
        <f>D281*Main!$AB$4</f>
        <v>0</v>
      </c>
    </row>
    <row r="282" spans="1:5">
      <c r="A282" s="279"/>
      <c r="B282" s="273"/>
      <c r="D282" s="275">
        <f>C282/100*Main!$AB$2*1.2</f>
        <v>0</v>
      </c>
      <c r="E282" s="276">
        <f>D282*Main!$AB$4</f>
        <v>0</v>
      </c>
    </row>
    <row r="283" spans="1:5">
      <c r="A283" s="279"/>
      <c r="B283" s="273"/>
      <c r="D283" s="275">
        <f>C283/100*Main!$AB$2*1.2</f>
        <v>0</v>
      </c>
      <c r="E283" s="276">
        <f>D283*Main!$AB$4</f>
        <v>0</v>
      </c>
    </row>
    <row r="284" spans="1:5">
      <c r="A284" s="279"/>
      <c r="B284" s="273"/>
      <c r="D284" s="275">
        <f>C284/100*Main!$AB$2*1.2</f>
        <v>0</v>
      </c>
      <c r="E284" s="276">
        <f>D284*Main!$AB$4</f>
        <v>0</v>
      </c>
    </row>
    <row r="285" spans="1:5">
      <c r="A285" s="279"/>
      <c r="B285" s="273"/>
      <c r="D285" s="275">
        <f>C285/100*Main!$AB$2*1.2</f>
        <v>0</v>
      </c>
      <c r="E285" s="276">
        <f>D285*Main!$AB$4</f>
        <v>0</v>
      </c>
    </row>
    <row r="286" spans="1:5">
      <c r="A286" s="279"/>
      <c r="B286" s="273"/>
      <c r="D286" s="275">
        <f>C286/100*Main!$AB$2*1.2</f>
        <v>0</v>
      </c>
      <c r="E286" s="276">
        <f>D286*Main!$AB$4</f>
        <v>0</v>
      </c>
    </row>
    <row r="287" spans="1:5">
      <c r="A287" s="279"/>
      <c r="B287" s="273"/>
      <c r="D287" s="275">
        <f>C287/100*Main!$AB$2*1.2</f>
        <v>0</v>
      </c>
      <c r="E287" s="276">
        <f>D287*Main!$AB$4</f>
        <v>0</v>
      </c>
    </row>
    <row r="288" spans="1:5">
      <c r="A288" s="279"/>
      <c r="B288" s="273"/>
      <c r="D288" s="275">
        <f>C288/100*Main!$AB$2*1.2</f>
        <v>0</v>
      </c>
      <c r="E288" s="276">
        <f>D288*Main!$AB$4</f>
        <v>0</v>
      </c>
    </row>
    <row r="289" spans="1:5">
      <c r="A289" s="279"/>
      <c r="B289" s="273"/>
      <c r="D289" s="275">
        <f>C289/100*Main!$AB$2*1.2</f>
        <v>0</v>
      </c>
      <c r="E289" s="276">
        <f>D289*Main!$AB$4</f>
        <v>0</v>
      </c>
    </row>
    <row r="290" spans="1:5">
      <c r="A290" s="279"/>
      <c r="B290" s="273"/>
      <c r="D290" s="275">
        <f>C290/100*Main!$AB$2*1.2</f>
        <v>0</v>
      </c>
      <c r="E290" s="276">
        <f>D290*Main!$AB$4</f>
        <v>0</v>
      </c>
    </row>
    <row r="291" spans="1:5">
      <c r="A291" s="279"/>
      <c r="B291" s="273"/>
      <c r="D291" s="275">
        <f>C291/100*Main!$AB$2*1.2</f>
        <v>0</v>
      </c>
      <c r="E291" s="276">
        <f>D291*Main!$AB$4</f>
        <v>0</v>
      </c>
    </row>
    <row r="292" spans="1:5">
      <c r="A292" s="279"/>
      <c r="B292" s="273"/>
      <c r="D292" s="275">
        <f>C292/100*Main!$AB$2*1.2</f>
        <v>0</v>
      </c>
      <c r="E292" s="276">
        <f>D292*Main!$AB$4</f>
        <v>0</v>
      </c>
    </row>
    <row r="293" spans="1:5">
      <c r="A293" s="279"/>
      <c r="B293" s="273"/>
      <c r="D293" s="275">
        <f>C293/100*Main!$AB$2*1.2</f>
        <v>0</v>
      </c>
      <c r="E293" s="276">
        <f>D293*Main!$AB$4</f>
        <v>0</v>
      </c>
    </row>
    <row r="294" spans="1:5">
      <c r="A294" s="279"/>
      <c r="B294" s="273"/>
      <c r="D294" s="275">
        <f>C294/100*Main!$AB$2*1.2</f>
        <v>0</v>
      </c>
      <c r="E294" s="276">
        <f>D294*Main!$AB$4</f>
        <v>0</v>
      </c>
    </row>
    <row r="295" spans="1:5">
      <c r="A295" s="279"/>
      <c r="B295" s="273"/>
      <c r="D295" s="275">
        <f>C295/100*Main!$AB$2*1.2</f>
        <v>0</v>
      </c>
      <c r="E295" s="276">
        <f>D295*Main!$AB$4</f>
        <v>0</v>
      </c>
    </row>
    <row r="296" spans="1:5">
      <c r="A296" s="279"/>
      <c r="B296" s="273"/>
      <c r="D296" s="275">
        <f>C296/100*Main!$AB$2*1.2</f>
        <v>0</v>
      </c>
      <c r="E296" s="276">
        <f>D296*Main!$AB$4</f>
        <v>0</v>
      </c>
    </row>
    <row r="297" spans="1:5">
      <c r="A297" s="279"/>
      <c r="B297" s="273"/>
      <c r="D297" s="275">
        <f>C297/100*Main!$AB$2*1.2</f>
        <v>0</v>
      </c>
      <c r="E297" s="276">
        <f>D297*Main!$AB$4</f>
        <v>0</v>
      </c>
    </row>
    <row r="298" spans="1:5">
      <c r="A298" s="279"/>
      <c r="B298" s="273"/>
      <c r="D298" s="275">
        <f>C298/100*Main!$AB$2*1.2</f>
        <v>0</v>
      </c>
      <c r="E298" s="276">
        <f>D298*Main!$AB$4</f>
        <v>0</v>
      </c>
    </row>
    <row r="299" spans="1:5">
      <c r="A299" s="279"/>
      <c r="B299" s="273"/>
      <c r="D299" s="275">
        <f>C299/100*Main!$AB$2*1.2</f>
        <v>0</v>
      </c>
      <c r="E299" s="276">
        <f>D299*Main!$AB$4</f>
        <v>0</v>
      </c>
    </row>
    <row r="300" spans="1:5">
      <c r="A300" s="279"/>
      <c r="B300" s="273"/>
      <c r="D300" s="275">
        <f>C300/100*Main!$AB$2*1.2</f>
        <v>0</v>
      </c>
      <c r="E300" s="276">
        <f>D300*Main!$AB$4</f>
        <v>0</v>
      </c>
    </row>
    <row r="301" spans="1:5">
      <c r="A301" s="279"/>
      <c r="B301" s="273"/>
      <c r="D301" s="275">
        <f>C301/100*Main!$AB$2*1.2</f>
        <v>0</v>
      </c>
      <c r="E301" s="276">
        <f>D301*Main!$AB$4</f>
        <v>0</v>
      </c>
    </row>
    <row r="302" spans="1:5">
      <c r="A302" s="279"/>
      <c r="B302" s="273"/>
      <c r="D302" s="275">
        <f>C302/100*Main!$AB$2*1.2</f>
        <v>0</v>
      </c>
      <c r="E302" s="276">
        <f>D302*Main!$AB$4</f>
        <v>0</v>
      </c>
    </row>
    <row r="303" spans="1:5">
      <c r="A303" s="279"/>
      <c r="B303" s="273"/>
      <c r="D303" s="275">
        <f>C303/100*Main!$AB$2*1.2</f>
        <v>0</v>
      </c>
      <c r="E303" s="276">
        <f>D303*Main!$AB$4</f>
        <v>0</v>
      </c>
    </row>
    <row r="304" spans="1:5">
      <c r="A304" s="279"/>
      <c r="B304" s="273"/>
      <c r="D304" s="275">
        <f>C304/100*Main!$AB$2*1.2</f>
        <v>0</v>
      </c>
      <c r="E304" s="276">
        <f>D304*Main!$AB$4</f>
        <v>0</v>
      </c>
    </row>
    <row r="305" spans="1:5">
      <c r="A305" s="279"/>
      <c r="B305" s="273"/>
      <c r="D305" s="275">
        <f>C305/100*Main!$AB$2*1.2</f>
        <v>0</v>
      </c>
      <c r="E305" s="276">
        <f>D305*Main!$AB$4</f>
        <v>0</v>
      </c>
    </row>
    <row r="306" spans="1:5">
      <c r="A306" s="279"/>
      <c r="B306" s="273"/>
      <c r="D306" s="275">
        <f>C306/100*Main!$AB$2*1.2</f>
        <v>0</v>
      </c>
      <c r="E306" s="276">
        <f>D306*Main!$AB$4</f>
        <v>0</v>
      </c>
    </row>
    <row r="307" spans="1:5">
      <c r="A307" s="279"/>
      <c r="B307" s="273"/>
      <c r="D307" s="275">
        <f>C307/100*Main!$AB$2*1.2</f>
        <v>0</v>
      </c>
      <c r="E307" s="276">
        <f>D307*Main!$AB$4</f>
        <v>0</v>
      </c>
    </row>
    <row r="308" spans="1:5">
      <c r="A308" s="279"/>
      <c r="B308" s="273"/>
      <c r="D308" s="275">
        <f>C308/100*Main!$AB$2*1.2</f>
        <v>0</v>
      </c>
      <c r="E308" s="276">
        <f>D308*Main!$AB$4</f>
        <v>0</v>
      </c>
    </row>
    <row r="309" spans="1:5">
      <c r="A309" s="279"/>
      <c r="B309" s="273"/>
      <c r="D309" s="275">
        <f>C309/100*Main!$AB$2*1.2</f>
        <v>0</v>
      </c>
      <c r="E309" s="276">
        <f>D309*Main!$AB$4</f>
        <v>0</v>
      </c>
    </row>
    <row r="310" spans="1:5">
      <c r="A310" s="279"/>
      <c r="B310" s="273"/>
      <c r="D310" s="275">
        <f>C310/100*Main!$AB$2*1.2</f>
        <v>0</v>
      </c>
      <c r="E310" s="276">
        <f>D310*Main!$AB$4</f>
        <v>0</v>
      </c>
    </row>
    <row r="311" spans="1:5">
      <c r="A311" s="279"/>
      <c r="B311" s="273"/>
      <c r="D311" s="275">
        <f>C311/100*Main!$AB$2*1.2</f>
        <v>0</v>
      </c>
      <c r="E311" s="276">
        <f>D311*Main!$AB$4</f>
        <v>0</v>
      </c>
    </row>
    <row r="312" spans="1:5">
      <c r="A312" s="279"/>
      <c r="B312" s="273"/>
      <c r="D312" s="275">
        <f>C312/100*Main!$AB$2*1.2</f>
        <v>0</v>
      </c>
      <c r="E312" s="276">
        <f>D312*Main!$AB$4</f>
        <v>0</v>
      </c>
    </row>
    <row r="313" spans="1:5">
      <c r="A313" s="279"/>
      <c r="B313" s="273"/>
      <c r="D313" s="275">
        <f>C313/100*Main!$AB$2*1.2</f>
        <v>0</v>
      </c>
      <c r="E313" s="276">
        <f>D313*Main!$AB$4</f>
        <v>0</v>
      </c>
    </row>
    <row r="314" spans="1:5">
      <c r="A314" s="279"/>
      <c r="B314" s="273"/>
      <c r="D314" s="275">
        <f>C314/100*Main!$AB$2*1.2</f>
        <v>0</v>
      </c>
      <c r="E314" s="276">
        <f>D314*Main!$AB$4</f>
        <v>0</v>
      </c>
    </row>
    <row r="315" spans="1:5">
      <c r="A315" s="279"/>
      <c r="B315" s="273"/>
      <c r="D315" s="275">
        <f>C315/100*Main!$AB$2*1.2</f>
        <v>0</v>
      </c>
      <c r="E315" s="276">
        <f>D315*Main!$AB$4</f>
        <v>0</v>
      </c>
    </row>
    <row r="316" spans="1:5">
      <c r="A316" s="279"/>
      <c r="B316" s="273"/>
      <c r="D316" s="275">
        <f>C316/100*Main!$AB$2*1.2</f>
        <v>0</v>
      </c>
      <c r="E316" s="276">
        <f>D316*Main!$AB$4</f>
        <v>0</v>
      </c>
    </row>
    <row r="317" spans="1:5">
      <c r="A317" s="279"/>
      <c r="B317" s="273"/>
      <c r="D317" s="275">
        <f>C317/100*Main!$AB$2*1.2</f>
        <v>0</v>
      </c>
      <c r="E317" s="276">
        <f>D317*Main!$AB$4</f>
        <v>0</v>
      </c>
    </row>
    <row r="318" spans="1:5">
      <c r="A318" s="279"/>
      <c r="B318" s="273"/>
      <c r="D318" s="275">
        <f>C318/100*Main!$AB$2*1.2</f>
        <v>0</v>
      </c>
      <c r="E318" s="276">
        <f>D318*Main!$AB$4</f>
        <v>0</v>
      </c>
    </row>
    <row r="319" spans="1:5">
      <c r="A319" s="279"/>
      <c r="B319" s="273"/>
      <c r="D319" s="275">
        <f>C319/100*Main!$AB$2*1.2</f>
        <v>0</v>
      </c>
      <c r="E319" s="276">
        <f>D319*Main!$AB$4</f>
        <v>0</v>
      </c>
    </row>
    <row r="320" spans="1:5">
      <c r="A320" s="279"/>
      <c r="B320" s="273"/>
      <c r="D320" s="275">
        <f>C320/100*Main!$AB$2*1.2</f>
        <v>0</v>
      </c>
      <c r="E320" s="276">
        <f>D320*Main!$AB$4</f>
        <v>0</v>
      </c>
    </row>
    <row r="321" spans="1:5">
      <c r="A321" s="279"/>
      <c r="B321" s="273"/>
      <c r="D321" s="275">
        <f>C321/100*Main!$AB$2*1.2</f>
        <v>0</v>
      </c>
      <c r="E321" s="276">
        <f>D321*Main!$AB$4</f>
        <v>0</v>
      </c>
    </row>
    <row r="322" spans="1:5">
      <c r="A322" s="279"/>
      <c r="B322" s="273"/>
      <c r="D322" s="275">
        <f>C322/100*Main!$AB$2*1.2</f>
        <v>0</v>
      </c>
      <c r="E322" s="276">
        <f>D322*Main!$AB$4</f>
        <v>0</v>
      </c>
    </row>
    <row r="323" spans="1:5">
      <c r="A323" s="279"/>
      <c r="B323" s="273"/>
      <c r="D323" s="275">
        <f>C323/100*Main!$AB$2*1.2</f>
        <v>0</v>
      </c>
      <c r="E323" s="276">
        <f>D323*Main!$AB$4</f>
        <v>0</v>
      </c>
    </row>
    <row r="324" spans="1:5">
      <c r="A324" s="279"/>
      <c r="B324" s="273"/>
      <c r="D324" s="275">
        <f>C324/100*Main!$AB$2*1.2</f>
        <v>0</v>
      </c>
      <c r="E324" s="276">
        <f>D324*Main!$AB$4</f>
        <v>0</v>
      </c>
    </row>
    <row r="325" spans="1:5">
      <c r="A325" s="279"/>
      <c r="B325" s="273"/>
      <c r="D325" s="275">
        <f>C325/100*Main!$AB$2*1.2</f>
        <v>0</v>
      </c>
      <c r="E325" s="276">
        <f>D325*Main!$AB$4</f>
        <v>0</v>
      </c>
    </row>
    <row r="326" spans="1:5">
      <c r="A326" s="279"/>
      <c r="B326" s="273"/>
      <c r="D326" s="275">
        <f>C326/100*Main!$AB$2*1.2</f>
        <v>0</v>
      </c>
      <c r="E326" s="276">
        <f>D326*Main!$AB$4</f>
        <v>0</v>
      </c>
    </row>
    <row r="327" spans="1:5">
      <c r="A327" s="279"/>
      <c r="B327" s="273"/>
      <c r="D327" s="275">
        <f>C327/100*Main!$AB$2*1.2</f>
        <v>0</v>
      </c>
      <c r="E327" s="276">
        <f>D327*Main!$AB$4</f>
        <v>0</v>
      </c>
    </row>
    <row r="328" spans="1:5">
      <c r="A328" s="279"/>
      <c r="B328" s="273"/>
      <c r="D328" s="275">
        <f>C328/100*Main!$AB$2*1.2</f>
        <v>0</v>
      </c>
      <c r="E328" s="276">
        <f>D328*Main!$AB$4</f>
        <v>0</v>
      </c>
    </row>
    <row r="329" spans="1:5">
      <c r="A329" s="279"/>
      <c r="B329" s="273"/>
      <c r="D329" s="275">
        <f>C329/100*Main!$AB$2*1.2</f>
        <v>0</v>
      </c>
      <c r="E329" s="276">
        <f>D329*Main!$AB$4</f>
        <v>0</v>
      </c>
    </row>
    <row r="330" spans="1:5">
      <c r="A330" s="279"/>
      <c r="B330" s="273"/>
      <c r="D330" s="275">
        <f>C330/100*Main!$AB$2*1.2</f>
        <v>0</v>
      </c>
      <c r="E330" s="276">
        <f>D330*Main!$AB$4</f>
        <v>0</v>
      </c>
    </row>
    <row r="331" spans="1:5">
      <c r="A331" s="279"/>
      <c r="B331" s="273"/>
      <c r="D331" s="275">
        <f>C331/100*Main!$AB$2*1.2</f>
        <v>0</v>
      </c>
      <c r="E331" s="276">
        <f>D331*Main!$AB$4</f>
        <v>0</v>
      </c>
    </row>
    <row r="332" spans="1:5">
      <c r="A332" s="279"/>
      <c r="B332" s="273"/>
      <c r="D332" s="275">
        <f>C332/100*Main!$AB$2*1.2</f>
        <v>0</v>
      </c>
      <c r="E332" s="276">
        <f>D332*Main!$AB$4</f>
        <v>0</v>
      </c>
    </row>
    <row r="333" spans="1:5">
      <c r="A333" s="279"/>
      <c r="B333" s="273"/>
      <c r="D333" s="275">
        <f>C333/100*Main!$AB$2*1.2</f>
        <v>0</v>
      </c>
      <c r="E333" s="276">
        <f>D333*Main!$AB$4</f>
        <v>0</v>
      </c>
    </row>
    <row r="334" spans="1:5">
      <c r="A334" s="279"/>
      <c r="B334" s="273"/>
      <c r="D334" s="275">
        <f>C334/100*Main!$AB$2*1.2</f>
        <v>0</v>
      </c>
      <c r="E334" s="276">
        <f>D334*Main!$AB$4</f>
        <v>0</v>
      </c>
    </row>
    <row r="335" spans="1:5">
      <c r="A335" s="279"/>
      <c r="B335" s="273"/>
      <c r="D335" s="275">
        <f>C335/100*Main!$AB$2*1.2</f>
        <v>0</v>
      </c>
      <c r="E335" s="276">
        <f>D335*Main!$AB$4</f>
        <v>0</v>
      </c>
    </row>
    <row r="336" spans="1:5">
      <c r="A336" s="279"/>
      <c r="B336" s="273"/>
      <c r="D336" s="275">
        <f>C336/100*Main!$AB$2*1.2</f>
        <v>0</v>
      </c>
      <c r="E336" s="276">
        <f>D336*Main!$AB$4</f>
        <v>0</v>
      </c>
    </row>
    <row r="337" spans="1:5">
      <c r="A337" s="279"/>
      <c r="B337" s="273"/>
      <c r="D337" s="275">
        <f>C337/100*Main!$AB$2*1.2</f>
        <v>0</v>
      </c>
      <c r="E337" s="276">
        <f>D337*Main!$AB$4</f>
        <v>0</v>
      </c>
    </row>
    <row r="338" spans="1:5">
      <c r="A338" s="279"/>
      <c r="B338" s="273"/>
      <c r="D338" s="275">
        <f>C338/100*Main!$AB$2*1.2</f>
        <v>0</v>
      </c>
      <c r="E338" s="276">
        <f>D338*Main!$AB$4</f>
        <v>0</v>
      </c>
    </row>
    <row r="339" spans="1:5">
      <c r="A339" s="279"/>
      <c r="B339" s="273"/>
      <c r="D339" s="275">
        <f>C339/100*Main!$AB$2*1.2</f>
        <v>0</v>
      </c>
      <c r="E339" s="276">
        <f>D339*Main!$AB$4</f>
        <v>0</v>
      </c>
    </row>
    <row r="340" spans="1:5">
      <c r="A340" s="279"/>
      <c r="B340" s="273"/>
      <c r="D340" s="275">
        <f>C340/100*Main!$AB$2*1.2</f>
        <v>0</v>
      </c>
      <c r="E340" s="276">
        <f>D340*Main!$AB$4</f>
        <v>0</v>
      </c>
    </row>
    <row r="341" spans="1:5">
      <c r="A341" s="279"/>
      <c r="B341" s="273"/>
      <c r="D341" s="275">
        <f>C341/100*Main!$AB$2*1.2</f>
        <v>0</v>
      </c>
      <c r="E341" s="276">
        <f>D341*Main!$AB$4</f>
        <v>0</v>
      </c>
    </row>
    <row r="342" spans="1:5">
      <c r="A342" s="279"/>
      <c r="B342" s="273"/>
      <c r="D342" s="275">
        <f>C342/100*Main!$AB$2*1.2</f>
        <v>0</v>
      </c>
      <c r="E342" s="276">
        <f>D342*Main!$AB$4</f>
        <v>0</v>
      </c>
    </row>
    <row r="343" spans="1:5">
      <c r="A343" s="279"/>
      <c r="B343" s="273"/>
      <c r="D343" s="275">
        <f>C343/100*Main!$AB$2*1.2</f>
        <v>0</v>
      </c>
      <c r="E343" s="276">
        <f>D343*Main!$AB$4</f>
        <v>0</v>
      </c>
    </row>
    <row r="344" spans="1:5">
      <c r="A344" s="279"/>
      <c r="B344" s="273"/>
      <c r="D344" s="275">
        <f>C344/100*Main!$AB$2*1.2</f>
        <v>0</v>
      </c>
      <c r="E344" s="276">
        <f>D344*Main!$AB$4</f>
        <v>0</v>
      </c>
    </row>
    <row r="345" spans="1:5">
      <c r="A345" s="279"/>
      <c r="B345" s="273"/>
      <c r="D345" s="275">
        <f>C345/100*Main!$AB$2*1.2</f>
        <v>0</v>
      </c>
      <c r="E345" s="276">
        <f>D345*Main!$AB$4</f>
        <v>0</v>
      </c>
    </row>
    <row r="346" spans="1:5">
      <c r="A346" s="279"/>
      <c r="B346" s="273"/>
      <c r="D346" s="275">
        <f>C346/100*Main!$AB$2*1.2</f>
        <v>0</v>
      </c>
      <c r="E346" s="276">
        <f>D346*Main!$AB$4</f>
        <v>0</v>
      </c>
    </row>
    <row r="347" spans="1:5">
      <c r="A347" s="279"/>
      <c r="B347" s="273"/>
      <c r="D347" s="275">
        <f>C347/100*Main!$AB$2*1.2</f>
        <v>0</v>
      </c>
      <c r="E347" s="276">
        <f>D347*Main!$AB$4</f>
        <v>0</v>
      </c>
    </row>
    <row r="348" spans="1:5">
      <c r="A348" s="279"/>
      <c r="B348" s="273"/>
      <c r="D348" s="275">
        <f>C348/100*Main!$AB$2*1.2</f>
        <v>0</v>
      </c>
      <c r="E348" s="276">
        <f>D348*Main!$AB$4</f>
        <v>0</v>
      </c>
    </row>
    <row r="349" spans="1:5">
      <c r="A349" s="279"/>
      <c r="B349" s="273"/>
      <c r="D349" s="275">
        <f>C349/100*Main!$AB$2*1.2</f>
        <v>0</v>
      </c>
      <c r="E349" s="276">
        <f>D349*Main!$AB$4</f>
        <v>0</v>
      </c>
    </row>
    <row r="350" spans="1:5">
      <c r="A350" s="279"/>
      <c r="B350" s="273"/>
      <c r="D350" s="275">
        <f>C350/100*Main!$AB$2*1.2</f>
        <v>0</v>
      </c>
      <c r="E350" s="276">
        <f>D350*Main!$AB$4</f>
        <v>0</v>
      </c>
    </row>
    <row r="351" spans="1:5">
      <c r="A351" s="279"/>
      <c r="B351" s="273"/>
      <c r="D351" s="275">
        <f>C351/100*Main!$AB$2*1.2</f>
        <v>0</v>
      </c>
      <c r="E351" s="276">
        <f>D351*Main!$AB$4</f>
        <v>0</v>
      </c>
    </row>
    <row r="352" spans="1:5">
      <c r="A352" s="279"/>
      <c r="B352" s="273"/>
      <c r="D352" s="275">
        <f>C352/100*Main!$AB$2*1.2</f>
        <v>0</v>
      </c>
      <c r="E352" s="276">
        <f>D352*Main!$AB$4</f>
        <v>0</v>
      </c>
    </row>
    <row r="353" spans="1:5">
      <c r="A353" s="279"/>
      <c r="B353" s="273"/>
      <c r="D353" s="275">
        <f>C353/100*Main!$AB$2*1.2</f>
        <v>0</v>
      </c>
      <c r="E353" s="276">
        <f>D353*Main!$AB$4</f>
        <v>0</v>
      </c>
    </row>
    <row r="354" spans="1:5">
      <c r="A354" s="279"/>
      <c r="B354" s="273"/>
      <c r="D354" s="275">
        <f>C354/100*Main!$AB$2*1.2</f>
        <v>0</v>
      </c>
      <c r="E354" s="276">
        <f>D354*Main!$AB$4</f>
        <v>0</v>
      </c>
    </row>
    <row r="355" spans="1:5">
      <c r="A355" s="279"/>
      <c r="B355" s="273"/>
      <c r="D355" s="275">
        <f>C355/100*Main!$AB$2*1.2</f>
        <v>0</v>
      </c>
      <c r="E355" s="276">
        <f>D355*Main!$AB$4</f>
        <v>0</v>
      </c>
    </row>
    <row r="356" spans="1:5">
      <c r="A356" s="279"/>
      <c r="B356" s="273"/>
      <c r="D356" s="275">
        <f>C356/100*Main!$AB$2*1.2</f>
        <v>0</v>
      </c>
      <c r="E356" s="276">
        <f>D356*Main!$AB$4</f>
        <v>0</v>
      </c>
    </row>
    <row r="357" spans="1:5">
      <c r="A357" s="279"/>
      <c r="B357" s="273"/>
      <c r="D357" s="275">
        <f>C357/100*Main!$AB$2*1.2</f>
        <v>0</v>
      </c>
      <c r="E357" s="276">
        <f>D357*Main!$AB$4</f>
        <v>0</v>
      </c>
    </row>
    <row r="358" spans="1:5">
      <c r="A358" s="279"/>
      <c r="B358" s="273"/>
      <c r="D358" s="275">
        <f>C358/100*Main!$AB$2*1.2</f>
        <v>0</v>
      </c>
      <c r="E358" s="276">
        <f>D358*Main!$AB$4</f>
        <v>0</v>
      </c>
    </row>
    <row r="359" spans="1:5">
      <c r="A359" s="279"/>
      <c r="B359" s="273"/>
      <c r="D359" s="275">
        <f>C359/100*Main!$AB$2*1.2</f>
        <v>0</v>
      </c>
      <c r="E359" s="276">
        <f>D359*Main!$AB$4</f>
        <v>0</v>
      </c>
    </row>
    <row r="360" spans="1:5">
      <c r="A360" s="279"/>
      <c r="B360" s="273"/>
      <c r="D360" s="275">
        <f>C360/100*Main!$AB$2*1.2</f>
        <v>0</v>
      </c>
      <c r="E360" s="276">
        <f>D360*Main!$AB$4</f>
        <v>0</v>
      </c>
    </row>
    <row r="361" spans="1:5">
      <c r="A361" s="279"/>
      <c r="B361" s="273"/>
      <c r="D361" s="275">
        <f>C361/100*Main!$AB$2*1.2</f>
        <v>0</v>
      </c>
      <c r="E361" s="276">
        <f>D361*Main!$AB$4</f>
        <v>0</v>
      </c>
    </row>
    <row r="362" spans="1:5">
      <c r="A362" s="279"/>
      <c r="B362" s="273"/>
      <c r="D362" s="275">
        <f>C362/100*Main!$AB$2*1.2</f>
        <v>0</v>
      </c>
      <c r="E362" s="276">
        <f>D362*Main!$AB$4</f>
        <v>0</v>
      </c>
    </row>
    <row r="363" spans="1:5">
      <c r="A363" s="279"/>
      <c r="B363" s="273"/>
      <c r="D363" s="275">
        <f>C363/100*Main!$AB$2*1.2</f>
        <v>0</v>
      </c>
      <c r="E363" s="276">
        <f>D363*Main!$AB$4</f>
        <v>0</v>
      </c>
    </row>
    <row r="364" spans="1:5">
      <c r="A364" s="279"/>
      <c r="B364" s="273"/>
      <c r="D364" s="275">
        <f>C364/100*Main!$AB$2*1.2</f>
        <v>0</v>
      </c>
      <c r="E364" s="276">
        <f>D364*Main!$AB$4</f>
        <v>0</v>
      </c>
    </row>
    <row r="365" spans="1:5">
      <c r="A365" s="279"/>
      <c r="B365" s="273"/>
      <c r="D365" s="275">
        <f>C365/100*Main!$AB$2*1.2</f>
        <v>0</v>
      </c>
      <c r="E365" s="276">
        <f>D365*Main!$AB$4</f>
        <v>0</v>
      </c>
    </row>
    <row r="366" spans="1:5">
      <c r="A366" s="279"/>
      <c r="B366" s="273"/>
      <c r="D366" s="275">
        <f>C366/100*Main!$AB$2*1.2</f>
        <v>0</v>
      </c>
      <c r="E366" s="276">
        <f>D366*Main!$AB$4</f>
        <v>0</v>
      </c>
    </row>
    <row r="367" spans="1:5">
      <c r="A367" s="279"/>
      <c r="B367" s="273"/>
      <c r="D367" s="275">
        <f>C367/100*Main!$AB$2*1.2</f>
        <v>0</v>
      </c>
      <c r="E367" s="276">
        <f>D367*Main!$AB$4</f>
        <v>0</v>
      </c>
    </row>
    <row r="368" spans="1:5">
      <c r="A368" s="279"/>
      <c r="B368" s="273"/>
      <c r="D368" s="275">
        <f>C368/100*Main!$AB$2*1.2</f>
        <v>0</v>
      </c>
      <c r="E368" s="276">
        <f>D368*Main!$AB$4</f>
        <v>0</v>
      </c>
    </row>
    <row r="369" spans="1:5">
      <c r="A369" s="279"/>
      <c r="B369" s="273"/>
      <c r="D369" s="275">
        <f>C369/100*Main!$AB$2*1.2</f>
        <v>0</v>
      </c>
      <c r="E369" s="276">
        <f>D369*Main!$AB$4</f>
        <v>0</v>
      </c>
    </row>
    <row r="370" spans="1:5">
      <c r="A370" s="279"/>
      <c r="B370" s="273"/>
      <c r="D370" s="275">
        <f>C370/100*Main!$AB$2*1.2</f>
        <v>0</v>
      </c>
      <c r="E370" s="276">
        <f>D370*Main!$AB$4</f>
        <v>0</v>
      </c>
    </row>
    <row r="371" spans="1:5">
      <c r="A371" s="279"/>
      <c r="B371" s="273"/>
      <c r="D371" s="275">
        <f>C371/100*Main!$AB$2*1.2</f>
        <v>0</v>
      </c>
      <c r="E371" s="276">
        <f>D371*Main!$AB$4</f>
        <v>0</v>
      </c>
    </row>
    <row r="372" spans="1:5">
      <c r="A372" s="279"/>
      <c r="B372" s="273"/>
      <c r="D372" s="275">
        <f>C372/100*Main!$AB$2*1.2</f>
        <v>0</v>
      </c>
      <c r="E372" s="276">
        <f>D372*Main!$AB$4</f>
        <v>0</v>
      </c>
    </row>
    <row r="373" spans="1:5">
      <c r="A373" s="279"/>
      <c r="B373" s="273"/>
      <c r="D373" s="275">
        <f>C373/100*Main!$AB$2*1.2</f>
        <v>0</v>
      </c>
      <c r="E373" s="276">
        <f>D373*Main!$AB$4</f>
        <v>0</v>
      </c>
    </row>
    <row r="374" spans="1:5">
      <c r="A374" s="279"/>
      <c r="B374" s="273"/>
      <c r="D374" s="275">
        <f>C374/100*Main!$AB$2*1.2</f>
        <v>0</v>
      </c>
      <c r="E374" s="276">
        <f>D374*Main!$AB$4</f>
        <v>0</v>
      </c>
    </row>
    <row r="375" spans="1:5">
      <c r="A375" s="279"/>
      <c r="B375" s="273"/>
      <c r="D375" s="275">
        <f>C375/100*Main!$AB$2*1.2</f>
        <v>0</v>
      </c>
      <c r="E375" s="276">
        <f>D375*Main!$AB$4</f>
        <v>0</v>
      </c>
    </row>
    <row r="376" spans="1:5">
      <c r="A376" s="279"/>
      <c r="B376" s="273"/>
      <c r="D376" s="275">
        <f>C376/100*Main!$AB$2*1.2</f>
        <v>0</v>
      </c>
      <c r="E376" s="276">
        <f>D376*Main!$AB$4</f>
        <v>0</v>
      </c>
    </row>
    <row r="377" spans="1:5">
      <c r="A377" s="279"/>
      <c r="B377" s="273"/>
      <c r="D377" s="275">
        <f>C377/100*Main!$AB$2*1.2</f>
        <v>0</v>
      </c>
      <c r="E377" s="276">
        <f>D377*Main!$AB$4</f>
        <v>0</v>
      </c>
    </row>
    <row r="378" spans="1:5">
      <c r="A378" s="279"/>
      <c r="B378" s="273"/>
      <c r="D378" s="275">
        <f>C378/100*Main!$AB$2*1.2</f>
        <v>0</v>
      </c>
      <c r="E378" s="276">
        <f>D378*Main!$AB$4</f>
        <v>0</v>
      </c>
    </row>
    <row r="379" spans="1:5">
      <c r="A379" s="279"/>
      <c r="B379" s="273"/>
      <c r="D379" s="275">
        <f>C379/100*Main!$AB$2*1.2</f>
        <v>0</v>
      </c>
      <c r="E379" s="276">
        <f>D379*Main!$AB$4</f>
        <v>0</v>
      </c>
    </row>
    <row r="380" spans="1:5">
      <c r="A380" s="279"/>
      <c r="B380" s="273"/>
      <c r="D380" s="275">
        <f>C380/100*Main!$AB$2*1.2</f>
        <v>0</v>
      </c>
      <c r="E380" s="276">
        <f>D380*Main!$AB$4</f>
        <v>0</v>
      </c>
    </row>
    <row r="381" spans="1:5">
      <c r="A381" s="279"/>
      <c r="B381" s="273"/>
      <c r="D381" s="275">
        <f>C381/100*Main!$AB$2*1.2</f>
        <v>0</v>
      </c>
      <c r="E381" s="276">
        <f>D381*Main!$AB$4</f>
        <v>0</v>
      </c>
    </row>
    <row r="382" spans="1:5">
      <c r="A382" s="279"/>
      <c r="B382" s="273"/>
      <c r="D382" s="275">
        <f>C382/100*Main!$AB$2*1.2</f>
        <v>0</v>
      </c>
      <c r="E382" s="276">
        <f>D382*Main!$AB$4</f>
        <v>0</v>
      </c>
    </row>
    <row r="383" spans="1:5">
      <c r="A383" s="279"/>
      <c r="B383" s="273"/>
      <c r="D383" s="275">
        <f>C383/100*Main!$AB$2*1.2</f>
        <v>0</v>
      </c>
      <c r="E383" s="276">
        <f>D383*Main!$AB$4</f>
        <v>0</v>
      </c>
    </row>
    <row r="384" spans="1:5">
      <c r="A384" s="279"/>
      <c r="B384" s="273"/>
      <c r="D384" s="275">
        <f>C384/100*Main!$AB$2*1.2</f>
        <v>0</v>
      </c>
      <c r="E384" s="276">
        <f>D384*Main!$AB$4</f>
        <v>0</v>
      </c>
    </row>
    <row r="385" spans="1:5">
      <c r="A385" s="279"/>
      <c r="B385" s="273"/>
      <c r="D385" s="275">
        <f>C385/100*Main!$AB$2*1.2</f>
        <v>0</v>
      </c>
      <c r="E385" s="276">
        <f>D385*Main!$AB$4</f>
        <v>0</v>
      </c>
    </row>
    <row r="386" spans="1:5">
      <c r="A386" s="279"/>
      <c r="B386" s="273"/>
      <c r="D386" s="275">
        <f>C386/100*Main!$AB$2*1.2</f>
        <v>0</v>
      </c>
      <c r="E386" s="276">
        <f>D386*Main!$AB$4</f>
        <v>0</v>
      </c>
    </row>
    <row r="387" spans="1:5">
      <c r="A387" s="279"/>
      <c r="B387" s="273"/>
      <c r="D387" s="275">
        <f>C387/100*Main!$AB$2*1.2</f>
        <v>0</v>
      </c>
      <c r="E387" s="276">
        <f>D387*Main!$AB$4</f>
        <v>0</v>
      </c>
    </row>
    <row r="388" spans="1:5">
      <c r="A388" s="279"/>
      <c r="B388" s="273"/>
      <c r="D388" s="275">
        <f>C388/100*Main!$AB$2*1.2</f>
        <v>0</v>
      </c>
      <c r="E388" s="276">
        <f>D388*Main!$AB$4</f>
        <v>0</v>
      </c>
    </row>
    <row r="389" spans="1:5">
      <c r="A389" s="279"/>
      <c r="B389" s="273"/>
      <c r="D389" s="275">
        <f>C389/100*Main!$AB$2*1.2</f>
        <v>0</v>
      </c>
      <c r="E389" s="276">
        <f>D389*Main!$AB$4</f>
        <v>0</v>
      </c>
    </row>
    <row r="390" spans="1:5">
      <c r="A390" s="279"/>
      <c r="B390" s="273"/>
      <c r="D390" s="275">
        <f>C390/100*Main!$AB$2*1.2</f>
        <v>0</v>
      </c>
      <c r="E390" s="276">
        <f>D390*Main!$AB$4</f>
        <v>0</v>
      </c>
    </row>
    <row r="391" spans="1:5">
      <c r="A391" s="279"/>
      <c r="B391" s="273"/>
      <c r="D391" s="275">
        <f>C391/100*Main!$AB$2*1.2</f>
        <v>0</v>
      </c>
      <c r="E391" s="276">
        <f>D391*Main!$AB$4</f>
        <v>0</v>
      </c>
    </row>
    <row r="392" spans="1:5">
      <c r="A392" s="279"/>
      <c r="B392" s="273"/>
      <c r="D392" s="275">
        <f>C392/100*Main!$AB$2*1.2</f>
        <v>0</v>
      </c>
      <c r="E392" s="276">
        <f>D392*Main!$AB$4</f>
        <v>0</v>
      </c>
    </row>
    <row r="393" spans="1:5">
      <c r="A393" s="279"/>
      <c r="B393" s="273"/>
      <c r="D393" s="275">
        <f>C393/100*Main!$AB$2*1.2</f>
        <v>0</v>
      </c>
      <c r="E393" s="276">
        <f>D393*Main!$AB$4</f>
        <v>0</v>
      </c>
    </row>
    <row r="394" spans="1:5">
      <c r="A394" s="279"/>
      <c r="B394" s="273"/>
      <c r="D394" s="275">
        <f>C394/100*Main!$AB$2*1.2</f>
        <v>0</v>
      </c>
      <c r="E394" s="276">
        <f>D394*Main!$AB$4</f>
        <v>0</v>
      </c>
    </row>
    <row r="395" spans="1:5">
      <c r="A395" s="279"/>
      <c r="B395" s="273"/>
      <c r="D395" s="275">
        <f>C395/100*Main!$AB$2*1.2</f>
        <v>0</v>
      </c>
      <c r="E395" s="276">
        <f>D395*Main!$AB$4</f>
        <v>0</v>
      </c>
    </row>
    <row r="396" spans="1:5">
      <c r="A396" s="279"/>
      <c r="B396" s="273"/>
      <c r="D396" s="275">
        <f>C396/100*Main!$AB$2*1.2</f>
        <v>0</v>
      </c>
      <c r="E396" s="276">
        <f>D396*Main!$AB$4</f>
        <v>0</v>
      </c>
    </row>
    <row r="397" spans="1:5">
      <c r="A397" s="279"/>
      <c r="B397" s="273"/>
      <c r="D397" s="275">
        <f>C397/100*Main!$AB$2*1.2</f>
        <v>0</v>
      </c>
      <c r="E397" s="276">
        <f>D397*Main!$AB$4</f>
        <v>0</v>
      </c>
    </row>
    <row r="398" spans="1:5">
      <c r="A398" s="279"/>
      <c r="B398" s="273"/>
      <c r="D398" s="275">
        <f>C398/100*Main!$AB$2*1.2</f>
        <v>0</v>
      </c>
      <c r="E398" s="276">
        <f>D398*Main!$AB$4</f>
        <v>0</v>
      </c>
    </row>
    <row r="399" spans="1:5">
      <c r="A399" s="279"/>
      <c r="B399" s="273"/>
      <c r="D399" s="275">
        <f>C399/100*Main!$AB$2*1.2</f>
        <v>0</v>
      </c>
      <c r="E399" s="276">
        <f>D399*Main!$AB$4</f>
        <v>0</v>
      </c>
    </row>
    <row r="400" spans="1:5">
      <c r="A400" s="279"/>
      <c r="B400" s="273"/>
      <c r="D400" s="275">
        <f>C400/100*Main!$AB$2*1.2</f>
        <v>0</v>
      </c>
      <c r="E400" s="276">
        <f>D400*Main!$AB$4</f>
        <v>0</v>
      </c>
    </row>
    <row r="401" spans="1:5">
      <c r="A401" s="279"/>
      <c r="B401" s="273"/>
      <c r="D401" s="275">
        <f>C401/100*Main!$AB$2*1.2</f>
        <v>0</v>
      </c>
      <c r="E401" s="276">
        <f>D401*Main!$AB$4</f>
        <v>0</v>
      </c>
    </row>
    <row r="402" spans="1:5">
      <c r="A402" s="279"/>
      <c r="B402" s="273"/>
      <c r="D402" s="275">
        <f>C402/100*Main!$AB$2*1.2</f>
        <v>0</v>
      </c>
      <c r="E402" s="276">
        <f>D402*Main!$AB$4</f>
        <v>0</v>
      </c>
    </row>
    <row r="403" spans="1:5">
      <c r="A403" s="279"/>
      <c r="B403" s="273"/>
      <c r="D403" s="275">
        <f>C403/100*Main!$AB$2*1.2</f>
        <v>0</v>
      </c>
      <c r="E403" s="276">
        <f>D403*Main!$AB$4</f>
        <v>0</v>
      </c>
    </row>
    <row r="404" spans="1:5">
      <c r="A404" s="279"/>
      <c r="B404" s="273"/>
      <c r="D404" s="275">
        <f>C404/100*Main!$AB$2*1.2</f>
        <v>0</v>
      </c>
      <c r="E404" s="276">
        <f>D404*Main!$AB$4</f>
        <v>0</v>
      </c>
    </row>
    <row r="405" spans="1:5">
      <c r="A405" s="279"/>
      <c r="B405" s="273"/>
      <c r="D405" s="275">
        <f>C405/100*Main!$AB$2*1.2</f>
        <v>0</v>
      </c>
      <c r="E405" s="276">
        <f>D405*Main!$AB$4</f>
        <v>0</v>
      </c>
    </row>
    <row r="406" spans="1:5">
      <c r="A406" s="279"/>
      <c r="B406" s="273"/>
      <c r="D406" s="275">
        <f>C406/100*Main!$AB$2*1.2</f>
        <v>0</v>
      </c>
      <c r="E406" s="276">
        <f>D406*Main!$AB$4</f>
        <v>0</v>
      </c>
    </row>
    <row r="407" spans="1:5">
      <c r="A407" s="279"/>
      <c r="B407" s="273"/>
      <c r="D407" s="275">
        <f>C407/100*Main!$AB$2*1.2</f>
        <v>0</v>
      </c>
      <c r="E407" s="276">
        <f>D407*Main!$AB$4</f>
        <v>0</v>
      </c>
    </row>
    <row r="408" spans="1:5">
      <c r="A408" s="279"/>
      <c r="B408" s="273"/>
      <c r="D408" s="275">
        <f>C408/100*Main!$AB$2*1.2</f>
        <v>0</v>
      </c>
      <c r="E408" s="276">
        <f>D408*Main!$AB$4</f>
        <v>0</v>
      </c>
    </row>
    <row r="409" spans="1:5">
      <c r="A409" s="279"/>
      <c r="B409" s="273"/>
      <c r="D409" s="275">
        <f>C409/100*Main!$AB$2*1.2</f>
        <v>0</v>
      </c>
      <c r="E409" s="276">
        <f>D409*Main!$AB$4</f>
        <v>0</v>
      </c>
    </row>
    <row r="410" spans="1:5">
      <c r="A410" s="279"/>
      <c r="B410" s="273"/>
      <c r="D410" s="275">
        <f>C410/100*Main!$AB$2*1.2</f>
        <v>0</v>
      </c>
      <c r="E410" s="276">
        <f>D410*Main!$AB$4</f>
        <v>0</v>
      </c>
    </row>
    <row r="411" spans="1:5">
      <c r="A411" s="279"/>
      <c r="B411" s="273"/>
      <c r="D411" s="275">
        <f>C411/100*Main!$AB$2*1.2</f>
        <v>0</v>
      </c>
      <c r="E411" s="276">
        <f>D411*Main!$AB$4</f>
        <v>0</v>
      </c>
    </row>
    <row r="412" spans="1:5">
      <c r="A412" s="279"/>
      <c r="B412" s="273"/>
      <c r="D412" s="275">
        <f>C412/100*Main!$AB$2*1.2</f>
        <v>0</v>
      </c>
      <c r="E412" s="276">
        <f>D412*Main!$AB$4</f>
        <v>0</v>
      </c>
    </row>
    <row r="413" spans="1:5">
      <c r="A413" s="279"/>
      <c r="B413" s="273"/>
      <c r="D413" s="275">
        <f>C413/100*Main!$AB$2*1.2</f>
        <v>0</v>
      </c>
      <c r="E413" s="276">
        <f>D413*Main!$AB$4</f>
        <v>0</v>
      </c>
    </row>
    <row r="414" spans="1:5">
      <c r="A414" s="279"/>
      <c r="B414" s="273"/>
      <c r="D414" s="275">
        <f>C414/100*Main!$AB$2*1.2</f>
        <v>0</v>
      </c>
      <c r="E414" s="276">
        <f>D414*Main!$AB$4</f>
        <v>0</v>
      </c>
    </row>
    <row r="415" spans="1:5">
      <c r="A415" s="279"/>
      <c r="B415" s="273"/>
      <c r="D415" s="275">
        <f>C415/100*Main!$AB$2*1.2</f>
        <v>0</v>
      </c>
      <c r="E415" s="276">
        <f>D415*Main!$AB$4</f>
        <v>0</v>
      </c>
    </row>
    <row r="416" spans="1:5">
      <c r="A416" s="279"/>
      <c r="B416" s="273"/>
      <c r="D416" s="275">
        <f>C416/100*Main!$AB$2*1.2</f>
        <v>0</v>
      </c>
      <c r="E416" s="276">
        <f>D416*Main!$AB$4</f>
        <v>0</v>
      </c>
    </row>
    <row r="417" spans="1:5">
      <c r="A417" s="279"/>
      <c r="B417" s="273"/>
      <c r="D417" s="275">
        <f>C417/100*Main!$AB$2*1.2</f>
        <v>0</v>
      </c>
      <c r="E417" s="276">
        <f>D417*Main!$AB$4</f>
        <v>0</v>
      </c>
    </row>
    <row r="418" spans="1:5">
      <c r="A418" s="279"/>
      <c r="B418" s="273"/>
      <c r="D418" s="275">
        <f>C418/100*Main!$AB$2*1.2</f>
        <v>0</v>
      </c>
      <c r="E418" s="276">
        <f>D418*Main!$AB$4</f>
        <v>0</v>
      </c>
    </row>
    <row r="419" spans="1:5">
      <c r="A419" s="279"/>
      <c r="B419" s="273"/>
      <c r="D419" s="275">
        <f>C419/100*Main!$AB$2*1.2</f>
        <v>0</v>
      </c>
      <c r="E419" s="276">
        <f>D419*Main!$AB$4</f>
        <v>0</v>
      </c>
    </row>
    <row r="420" spans="1:5">
      <c r="A420" s="279"/>
      <c r="B420" s="273"/>
      <c r="D420" s="275">
        <f>C420/100*Main!$AB$2*1.2</f>
        <v>0</v>
      </c>
      <c r="E420" s="276">
        <f>D420*Main!$AB$4</f>
        <v>0</v>
      </c>
    </row>
    <row r="421" spans="1:5">
      <c r="A421" s="279"/>
      <c r="B421" s="273"/>
      <c r="D421" s="275">
        <f>C421/100*Main!$AB$2*1.2</f>
        <v>0</v>
      </c>
      <c r="E421" s="276">
        <f>D421*Main!$AB$4</f>
        <v>0</v>
      </c>
    </row>
    <row r="422" spans="1:5">
      <c r="A422" s="279"/>
      <c r="B422" s="273"/>
      <c r="D422" s="275">
        <f>C422/100*Main!$AB$2*1.2</f>
        <v>0</v>
      </c>
      <c r="E422" s="276">
        <f>D422*Main!$AB$4</f>
        <v>0</v>
      </c>
    </row>
    <row r="423" spans="1:5">
      <c r="A423" s="279"/>
      <c r="B423" s="273"/>
      <c r="D423" s="275">
        <f>C423/100*Main!$AB$2*1.2</f>
        <v>0</v>
      </c>
      <c r="E423" s="276">
        <f>D423*Main!$AB$4</f>
        <v>0</v>
      </c>
    </row>
    <row r="424" spans="1:5">
      <c r="A424" s="279"/>
      <c r="B424" s="273"/>
      <c r="D424" s="275">
        <f>C424/100*Main!$AB$2*1.2</f>
        <v>0</v>
      </c>
      <c r="E424" s="276">
        <f>D424*Main!$AB$4</f>
        <v>0</v>
      </c>
    </row>
    <row r="425" spans="1:5">
      <c r="A425" s="279"/>
      <c r="B425" s="273"/>
      <c r="D425" s="275">
        <f>C425/100*Main!$AB$2*1.2</f>
        <v>0</v>
      </c>
      <c r="E425" s="276">
        <f>D425*Main!$AB$4</f>
        <v>0</v>
      </c>
    </row>
    <row r="426" spans="1:5">
      <c r="A426" s="279"/>
      <c r="B426" s="273"/>
      <c r="D426" s="275">
        <f>C426/100*Main!$AB$2*1.2</f>
        <v>0</v>
      </c>
      <c r="E426" s="276">
        <f>D426*Main!$AB$4</f>
        <v>0</v>
      </c>
    </row>
    <row r="427" spans="1:5">
      <c r="A427" s="279"/>
      <c r="B427" s="273"/>
      <c r="D427" s="275">
        <f>C427/100*Main!$AB$2*1.2</f>
        <v>0</v>
      </c>
      <c r="E427" s="276">
        <f>D427*Main!$AB$4</f>
        <v>0</v>
      </c>
    </row>
    <row r="428" spans="1:5">
      <c r="A428" s="279"/>
      <c r="B428" s="273"/>
      <c r="D428" s="275">
        <f>C428/100*Main!$AB$2*1.2</f>
        <v>0</v>
      </c>
      <c r="E428" s="276">
        <f>D428*Main!$AB$4</f>
        <v>0</v>
      </c>
    </row>
    <row r="429" spans="1:5">
      <c r="A429" s="279"/>
      <c r="B429" s="273"/>
      <c r="D429" s="275">
        <f>C429/100*Main!$AB$2*1.2</f>
        <v>0</v>
      </c>
      <c r="E429" s="276">
        <f>D429*Main!$AB$4</f>
        <v>0</v>
      </c>
    </row>
    <row r="430" spans="1:5">
      <c r="A430" s="279"/>
      <c r="B430" s="273"/>
      <c r="D430" s="275">
        <f>C430/100*Main!$AB$2*1.2</f>
        <v>0</v>
      </c>
      <c r="E430" s="276">
        <f>D430*Main!$AB$4</f>
        <v>0</v>
      </c>
    </row>
    <row r="431" spans="1:5">
      <c r="A431" s="279"/>
      <c r="B431" s="273"/>
      <c r="D431" s="275">
        <f>C431/100*Main!$AB$2*1.2</f>
        <v>0</v>
      </c>
      <c r="E431" s="276">
        <f>D431*Main!$AB$4</f>
        <v>0</v>
      </c>
    </row>
    <row r="432" spans="1:5">
      <c r="A432" s="279"/>
      <c r="B432" s="273"/>
      <c r="D432" s="275">
        <f>C432/100*Main!$AB$2*1.2</f>
        <v>0</v>
      </c>
      <c r="E432" s="276">
        <f>D432*Main!$AB$4</f>
        <v>0</v>
      </c>
    </row>
    <row r="433" spans="1:5">
      <c r="A433" s="279"/>
      <c r="B433" s="273"/>
      <c r="D433" s="275">
        <f>C433/100*Main!$AB$2*1.2</f>
        <v>0</v>
      </c>
      <c r="E433" s="276">
        <f>D433*Main!$AB$4</f>
        <v>0</v>
      </c>
    </row>
    <row r="434" spans="1:5">
      <c r="A434" s="279"/>
      <c r="B434" s="273"/>
      <c r="D434" s="275">
        <f>C434/100*Main!$AB$2*1.2</f>
        <v>0</v>
      </c>
      <c r="E434" s="276">
        <f>D434*Main!$AB$4</f>
        <v>0</v>
      </c>
    </row>
    <row r="435" spans="1:5">
      <c r="A435" s="279"/>
      <c r="B435" s="273"/>
      <c r="D435" s="275">
        <f>C435/100*Main!$AB$2*1.2</f>
        <v>0</v>
      </c>
      <c r="E435" s="276">
        <f>D435*Main!$AB$4</f>
        <v>0</v>
      </c>
    </row>
    <row r="436" spans="1:5">
      <c r="A436" s="279"/>
      <c r="B436" s="273"/>
      <c r="D436" s="275">
        <f>C436/100*Main!$AB$2*1.2</f>
        <v>0</v>
      </c>
      <c r="E436" s="276">
        <f>D436*Main!$AB$4</f>
        <v>0</v>
      </c>
    </row>
    <row r="437" spans="1:5">
      <c r="A437" s="279"/>
      <c r="B437" s="273"/>
      <c r="D437" s="275">
        <f>C437/100*Main!$AB$2*1.2</f>
        <v>0</v>
      </c>
      <c r="E437" s="276">
        <f>D437*Main!$AB$4</f>
        <v>0</v>
      </c>
    </row>
    <row r="438" spans="1:5">
      <c r="A438" s="279"/>
      <c r="B438" s="273"/>
      <c r="D438" s="275">
        <f>C438/100*Main!$AB$2*1.2</f>
        <v>0</v>
      </c>
      <c r="E438" s="276">
        <f>D438*Main!$AB$4</f>
        <v>0</v>
      </c>
    </row>
    <row r="439" spans="1:5">
      <c r="A439" s="279"/>
      <c r="B439" s="273"/>
      <c r="D439" s="275">
        <f>C439/100*Main!$AB$2*1.2</f>
        <v>0</v>
      </c>
      <c r="E439" s="276">
        <f>D439*Main!$AB$4</f>
        <v>0</v>
      </c>
    </row>
    <row r="440" spans="1:5">
      <c r="A440" s="279"/>
      <c r="B440" s="273"/>
      <c r="D440" s="275">
        <f>C440/100*Main!$AB$2*1.2</f>
        <v>0</v>
      </c>
      <c r="E440" s="276">
        <f>D440*Main!$AB$4</f>
        <v>0</v>
      </c>
    </row>
    <row r="441" spans="1:5">
      <c r="A441" s="279"/>
      <c r="B441" s="273"/>
      <c r="D441" s="275">
        <f>C441/100*Main!$AB$2*1.2</f>
        <v>0</v>
      </c>
      <c r="E441" s="276">
        <f>D441*Main!$AB$4</f>
        <v>0</v>
      </c>
    </row>
    <row r="442" spans="1:5">
      <c r="A442" s="279"/>
      <c r="B442" s="273"/>
      <c r="D442" s="275">
        <f>C442/100*Main!$AB$2*1.2</f>
        <v>0</v>
      </c>
      <c r="E442" s="276">
        <f>D442*Main!$AB$4</f>
        <v>0</v>
      </c>
    </row>
    <row r="443" spans="1:5">
      <c r="A443" s="279"/>
      <c r="B443" s="273"/>
      <c r="D443" s="275">
        <f>C443/100*Main!$AB$2*1.2</f>
        <v>0</v>
      </c>
      <c r="E443" s="276">
        <f>D443*Main!$AB$4</f>
        <v>0</v>
      </c>
    </row>
    <row r="444" spans="1:5">
      <c r="A444" s="279"/>
      <c r="B444" s="273"/>
      <c r="D444" s="275">
        <f>C444/100*Main!$AB$2*1.2</f>
        <v>0</v>
      </c>
      <c r="E444" s="276">
        <f>D444*Main!$AB$4</f>
        <v>0</v>
      </c>
    </row>
    <row r="445" spans="1:5">
      <c r="A445" s="279"/>
      <c r="B445" s="273"/>
      <c r="D445" s="275">
        <f>C445/100*Main!$AB$2*1.2</f>
        <v>0</v>
      </c>
      <c r="E445" s="276">
        <f>D445*Main!$AB$4</f>
        <v>0</v>
      </c>
    </row>
    <row r="446" spans="1:5">
      <c r="A446" s="279"/>
      <c r="B446" s="273"/>
      <c r="D446" s="275">
        <f>C446/100*Main!$AB$2*1.2</f>
        <v>0</v>
      </c>
      <c r="E446" s="276">
        <f>D446*Main!$AB$4</f>
        <v>0</v>
      </c>
    </row>
    <row r="447" spans="1:5">
      <c r="A447" s="279"/>
      <c r="B447" s="273"/>
      <c r="D447" s="275">
        <f>C447/100*Main!$AB$2*1.2</f>
        <v>0</v>
      </c>
      <c r="E447" s="276">
        <f>D447*Main!$AB$4</f>
        <v>0</v>
      </c>
    </row>
    <row r="448" spans="1:5">
      <c r="A448" s="279"/>
      <c r="B448" s="273"/>
      <c r="D448" s="275">
        <f>C448/100*Main!$AB$2*1.2</f>
        <v>0</v>
      </c>
      <c r="E448" s="276">
        <f>D448*Main!$AB$4</f>
        <v>0</v>
      </c>
    </row>
    <row r="449" spans="1:5">
      <c r="A449" s="279"/>
      <c r="B449" s="273"/>
      <c r="D449" s="275">
        <f>C449/100*Main!$AB$2*1.2</f>
        <v>0</v>
      </c>
      <c r="E449" s="276">
        <f>D449*Main!$AB$4</f>
        <v>0</v>
      </c>
    </row>
    <row r="450" spans="1:5">
      <c r="A450" s="279"/>
      <c r="B450" s="273"/>
      <c r="D450" s="275">
        <f>C450/100*Main!$AB$2*1.2</f>
        <v>0</v>
      </c>
      <c r="E450" s="276">
        <f>D450*Main!$AB$4</f>
        <v>0</v>
      </c>
    </row>
    <row r="451" spans="1:5">
      <c r="A451" s="279"/>
      <c r="B451" s="273"/>
      <c r="D451" s="275">
        <f>C451/100*Main!$AB$2*1.2</f>
        <v>0</v>
      </c>
      <c r="E451" s="276">
        <f>D451*Main!$AB$4</f>
        <v>0</v>
      </c>
    </row>
    <row r="452" spans="1:5">
      <c r="A452" s="279"/>
      <c r="B452" s="273"/>
      <c r="D452" s="275">
        <f>C452/100*Main!$AB$2*1.2</f>
        <v>0</v>
      </c>
      <c r="E452" s="276">
        <f>D452*Main!$AB$4</f>
        <v>0</v>
      </c>
    </row>
    <row r="453" spans="1:5">
      <c r="A453" s="279"/>
      <c r="B453" s="273"/>
      <c r="D453" s="275">
        <f>C453/100*Main!$AB$2*1.2</f>
        <v>0</v>
      </c>
      <c r="E453" s="276">
        <f>D453*Main!$AB$4</f>
        <v>0</v>
      </c>
    </row>
    <row r="454" spans="1:5">
      <c r="A454" s="279"/>
      <c r="B454" s="273"/>
      <c r="D454" s="275">
        <f>C454/100*Main!$AB$2*1.2</f>
        <v>0</v>
      </c>
      <c r="E454" s="276">
        <f>D454*Main!$AB$4</f>
        <v>0</v>
      </c>
    </row>
    <row r="455" spans="1:5">
      <c r="A455" s="279"/>
      <c r="B455" s="273"/>
      <c r="D455" s="275">
        <f>C455/100*Main!$AB$2*1.2</f>
        <v>0</v>
      </c>
      <c r="E455" s="276">
        <f>D455*Main!$AB$4</f>
        <v>0</v>
      </c>
    </row>
    <row r="456" spans="1:5">
      <c r="A456" s="279"/>
      <c r="B456" s="273"/>
      <c r="D456" s="275">
        <f>C456/100*Main!$AB$2*1.2</f>
        <v>0</v>
      </c>
      <c r="E456" s="276">
        <f>D456*Main!$AB$4</f>
        <v>0</v>
      </c>
    </row>
    <row r="457" spans="1:5">
      <c r="A457" s="279"/>
      <c r="B457" s="273"/>
      <c r="D457" s="275">
        <f>C457/100*Main!$AB$2*1.2</f>
        <v>0</v>
      </c>
      <c r="E457" s="276">
        <f>D457*Main!$AB$4</f>
        <v>0</v>
      </c>
    </row>
    <row r="458" spans="1:5">
      <c r="A458" s="279"/>
      <c r="B458" s="273"/>
      <c r="D458" s="275">
        <f>C458/100*Main!$AB$2*1.2</f>
        <v>0</v>
      </c>
      <c r="E458" s="276">
        <f>D458*Main!$AB$4</f>
        <v>0</v>
      </c>
    </row>
    <row r="459" spans="1:5">
      <c r="A459" s="279"/>
      <c r="B459" s="273"/>
      <c r="D459" s="275">
        <f>C459/100*Main!$AB$2*1.2</f>
        <v>0</v>
      </c>
      <c r="E459" s="276">
        <f>D459*Main!$AB$4</f>
        <v>0</v>
      </c>
    </row>
    <row r="460" spans="1:5">
      <c r="A460" s="279"/>
      <c r="B460" s="273"/>
      <c r="D460" s="275">
        <f>C460/100*Main!$AB$2*1.2</f>
        <v>0</v>
      </c>
      <c r="E460" s="276">
        <f>D460*Main!$AB$4</f>
        <v>0</v>
      </c>
    </row>
    <row r="461" spans="1:5">
      <c r="A461" s="279"/>
      <c r="B461" s="273"/>
      <c r="D461" s="275">
        <f>C461/100*Main!$AB$2*1.2</f>
        <v>0</v>
      </c>
      <c r="E461" s="276">
        <f>D461*Main!$AB$4</f>
        <v>0</v>
      </c>
    </row>
    <row r="462" spans="1:5">
      <c r="A462" s="279"/>
      <c r="B462" s="273"/>
      <c r="D462" s="275">
        <f>C462/100*Main!$AB$2*1.2</f>
        <v>0</v>
      </c>
      <c r="E462" s="276">
        <f>D462*Main!$AB$4</f>
        <v>0</v>
      </c>
    </row>
    <row r="463" spans="1:5">
      <c r="A463" s="279"/>
      <c r="B463" s="273"/>
      <c r="D463" s="275">
        <f>C463/100*Main!$AB$2*1.2</f>
        <v>0</v>
      </c>
      <c r="E463" s="276">
        <f>D463*Main!$AB$4</f>
        <v>0</v>
      </c>
    </row>
    <row r="464" spans="1:5">
      <c r="A464" s="279"/>
      <c r="B464" s="273"/>
      <c r="D464" s="275">
        <f>C464/100*Main!$AB$2*1.2</f>
        <v>0</v>
      </c>
      <c r="E464" s="276">
        <f>D464*Main!$AB$4</f>
        <v>0</v>
      </c>
    </row>
    <row r="465" spans="1:5">
      <c r="A465" s="279"/>
      <c r="B465" s="273"/>
      <c r="D465" s="275">
        <f>C465/100*Main!$AB$2*1.2</f>
        <v>0</v>
      </c>
      <c r="E465" s="276">
        <f>D465*Main!$AB$4</f>
        <v>0</v>
      </c>
    </row>
    <row r="466" spans="1:5">
      <c r="A466" s="279"/>
      <c r="B466" s="273"/>
      <c r="D466" s="275">
        <f>C466/100*Main!$AB$2*1.2</f>
        <v>0</v>
      </c>
      <c r="E466" s="276">
        <f>D466*Main!$AB$4</f>
        <v>0</v>
      </c>
    </row>
    <row r="467" spans="1:5">
      <c r="A467" s="279"/>
      <c r="B467" s="273"/>
      <c r="D467" s="275">
        <f>C467/100*Main!$AB$2*1.2</f>
        <v>0</v>
      </c>
      <c r="E467" s="276">
        <f>D467*Main!$AB$4</f>
        <v>0</v>
      </c>
    </row>
    <row r="468" spans="1:5">
      <c r="A468" s="279"/>
      <c r="B468" s="273"/>
      <c r="D468" s="275">
        <f>C468/100*Main!$AB$2*1.2</f>
        <v>0</v>
      </c>
      <c r="E468" s="276">
        <f>D468*Main!$AB$4</f>
        <v>0</v>
      </c>
    </row>
    <row r="469" spans="1:5">
      <c r="A469" s="279"/>
      <c r="B469" s="273"/>
      <c r="D469" s="275">
        <f>C469/100*Main!$AB$2*1.2</f>
        <v>0</v>
      </c>
      <c r="E469" s="276">
        <f>D469*Main!$AB$4</f>
        <v>0</v>
      </c>
    </row>
    <row r="470" spans="1:5">
      <c r="A470" s="279"/>
      <c r="B470" s="273"/>
      <c r="D470" s="275">
        <f>C470/100*Main!$AB$2*1.2</f>
        <v>0</v>
      </c>
      <c r="E470" s="276">
        <f>D470*Main!$AB$4</f>
        <v>0</v>
      </c>
    </row>
    <row r="471" spans="1:5">
      <c r="A471" s="279"/>
      <c r="B471" s="273"/>
      <c r="D471" s="275">
        <f>C471/100*Main!$AB$2*1.2</f>
        <v>0</v>
      </c>
      <c r="E471" s="276">
        <f>D471*Main!$AB$4</f>
        <v>0</v>
      </c>
    </row>
    <row r="472" spans="1:5">
      <c r="A472" s="279"/>
      <c r="B472" s="273"/>
      <c r="D472" s="275">
        <f>C472/100*Main!$AB$2*1.2</f>
        <v>0</v>
      </c>
      <c r="E472" s="276">
        <f>D472*Main!$AB$4</f>
        <v>0</v>
      </c>
    </row>
    <row r="473" spans="1:5">
      <c r="A473" s="279"/>
      <c r="B473" s="273"/>
      <c r="D473" s="275">
        <f>C473/100*Main!$AB$2*1.2</f>
        <v>0</v>
      </c>
      <c r="E473" s="276">
        <f>D473*Main!$AB$4</f>
        <v>0</v>
      </c>
    </row>
    <row r="474" spans="1:5">
      <c r="A474" s="279"/>
      <c r="B474" s="273"/>
      <c r="D474" s="275">
        <f>C474/100*Main!$AB$2*1.2</f>
        <v>0</v>
      </c>
      <c r="E474" s="276">
        <f>D474*Main!$AB$4</f>
        <v>0</v>
      </c>
    </row>
    <row r="475" spans="1:5">
      <c r="A475" s="279"/>
      <c r="B475" s="273"/>
      <c r="D475" s="275">
        <f>C475/100*Main!$AB$2*1.2</f>
        <v>0</v>
      </c>
      <c r="E475" s="276">
        <f>D475*Main!$AB$4</f>
        <v>0</v>
      </c>
    </row>
    <row r="476" spans="1:5">
      <c r="A476" s="279"/>
      <c r="B476" s="273"/>
      <c r="D476" s="275">
        <f>C476/100*Main!$AB$2*1.2</f>
        <v>0</v>
      </c>
      <c r="E476" s="276">
        <f>D476*Main!$AB$4</f>
        <v>0</v>
      </c>
    </row>
    <row r="477" spans="1:5">
      <c r="A477" s="279"/>
      <c r="B477" s="273"/>
      <c r="D477" s="275">
        <f>C477/100*Main!$AB$2*1.2</f>
        <v>0</v>
      </c>
      <c r="E477" s="276">
        <f>D477*Main!$AB$4</f>
        <v>0</v>
      </c>
    </row>
    <row r="478" spans="1:5">
      <c r="A478" s="279"/>
      <c r="B478" s="273"/>
      <c r="D478" s="275">
        <f>C478/100*Main!$AB$2*1.2</f>
        <v>0</v>
      </c>
      <c r="E478" s="276">
        <f>D478*Main!$AB$4</f>
        <v>0</v>
      </c>
    </row>
    <row r="479" spans="1:5">
      <c r="A479" s="279"/>
      <c r="B479" s="273"/>
      <c r="D479" s="275">
        <f>C479/100*Main!$AB$2*1.2</f>
        <v>0</v>
      </c>
      <c r="E479" s="276">
        <f>D479*Main!$AB$4</f>
        <v>0</v>
      </c>
    </row>
    <row r="480" spans="1:5">
      <c r="A480" s="279"/>
      <c r="B480" s="273"/>
      <c r="D480" s="275">
        <f>C480/100*Main!$AB$2*1.2</f>
        <v>0</v>
      </c>
      <c r="E480" s="276">
        <f>D480*Main!$AB$4</f>
        <v>0</v>
      </c>
    </row>
    <row r="481" spans="1:5">
      <c r="A481" s="279"/>
      <c r="B481" s="273"/>
      <c r="D481" s="275">
        <f>C481/100*Main!$AB$2*1.2</f>
        <v>0</v>
      </c>
      <c r="E481" s="276">
        <f>D481*Main!$AB$4</f>
        <v>0</v>
      </c>
    </row>
    <row r="482" spans="1:5">
      <c r="A482" s="279"/>
      <c r="B482" s="273"/>
      <c r="D482" s="275">
        <f>C482/100*Main!$AB$2*1.2</f>
        <v>0</v>
      </c>
      <c r="E482" s="276">
        <f>D482*Main!$AB$4</f>
        <v>0</v>
      </c>
    </row>
    <row r="483" spans="1:5">
      <c r="A483" s="279"/>
      <c r="B483" s="273"/>
      <c r="D483" s="275">
        <f>C483/100*Main!$AB$2*1.2</f>
        <v>0</v>
      </c>
      <c r="E483" s="276">
        <f>D483*Main!$AB$4</f>
        <v>0</v>
      </c>
    </row>
    <row r="484" spans="1:5">
      <c r="A484" s="279"/>
      <c r="B484" s="273"/>
      <c r="D484" s="275">
        <f>C484/100*Main!$AB$2*1.2</f>
        <v>0</v>
      </c>
      <c r="E484" s="276">
        <f>D484*Main!$AB$4</f>
        <v>0</v>
      </c>
    </row>
    <row r="485" spans="1:5">
      <c r="A485" s="279"/>
      <c r="B485" s="273"/>
      <c r="D485" s="275">
        <f>C485/100*Main!$AB$2*1.2</f>
        <v>0</v>
      </c>
      <c r="E485" s="276">
        <f>D485*Main!$AB$4</f>
        <v>0</v>
      </c>
    </row>
    <row r="486" spans="1:5">
      <c r="A486" s="279"/>
      <c r="B486" s="273"/>
      <c r="D486" s="275">
        <f>C486/100*Main!$AB$2*1.2</f>
        <v>0</v>
      </c>
      <c r="E486" s="276">
        <f>D486*Main!$AB$4</f>
        <v>0</v>
      </c>
    </row>
    <row r="487" spans="1:5">
      <c r="A487" s="279"/>
      <c r="B487" s="273"/>
      <c r="D487" s="275">
        <f>C487/100*Main!$AB$2*1.2</f>
        <v>0</v>
      </c>
      <c r="E487" s="276">
        <f>D487*Main!$AB$4</f>
        <v>0</v>
      </c>
    </row>
    <row r="488" spans="1:5">
      <c r="A488" s="279"/>
      <c r="B488" s="273"/>
      <c r="D488" s="275">
        <f>C488/100*Main!$AB$2*1.2</f>
        <v>0</v>
      </c>
      <c r="E488" s="276">
        <f>D488*Main!$AB$4</f>
        <v>0</v>
      </c>
    </row>
    <row r="489" spans="1:5">
      <c r="A489" s="279"/>
      <c r="B489" s="273"/>
      <c r="D489" s="275">
        <f>C489/100*Main!$AB$2*1.2</f>
        <v>0</v>
      </c>
      <c r="E489" s="276">
        <f>D489*Main!$AB$4</f>
        <v>0</v>
      </c>
    </row>
    <row r="490" spans="1:5">
      <c r="A490" s="279"/>
      <c r="B490" s="273"/>
      <c r="D490" s="275">
        <f>C490/100*Main!$AB$2*1.2</f>
        <v>0</v>
      </c>
      <c r="E490" s="276">
        <f>D490*Main!$AB$4</f>
        <v>0</v>
      </c>
    </row>
    <row r="491" spans="1:5">
      <c r="A491" s="279"/>
      <c r="B491" s="273"/>
      <c r="D491" s="275">
        <f>C491/100*Main!$AB$2*1.2</f>
        <v>0</v>
      </c>
      <c r="E491" s="276">
        <f>D491*Main!$AB$4</f>
        <v>0</v>
      </c>
    </row>
    <row r="492" spans="1:5">
      <c r="A492" s="279"/>
      <c r="B492" s="273"/>
      <c r="D492" s="275">
        <f>C492/100*Main!$AB$2*1.2</f>
        <v>0</v>
      </c>
      <c r="E492" s="276">
        <f>D492*Main!$AB$4</f>
        <v>0</v>
      </c>
    </row>
    <row r="493" spans="1:5">
      <c r="A493" s="279"/>
      <c r="B493" s="273"/>
      <c r="D493" s="275">
        <f>C493/100*Main!$AB$2*1.2</f>
        <v>0</v>
      </c>
      <c r="E493" s="276">
        <f>D493*Main!$AB$4</f>
        <v>0</v>
      </c>
    </row>
    <row r="494" spans="1:5">
      <c r="A494" s="279"/>
      <c r="B494" s="273"/>
      <c r="D494" s="275">
        <f>C494/100*Main!$AB$2*1.2</f>
        <v>0</v>
      </c>
      <c r="E494" s="276">
        <f>D494*Main!$AB$4</f>
        <v>0</v>
      </c>
    </row>
    <row r="495" spans="1:5">
      <c r="A495" s="279"/>
      <c r="B495" s="273"/>
      <c r="D495" s="275">
        <f>C495/100*Main!$AB$2*1.2</f>
        <v>0</v>
      </c>
      <c r="E495" s="276">
        <f>D495*Main!$AB$4</f>
        <v>0</v>
      </c>
    </row>
    <row r="496" spans="1:5">
      <c r="A496" s="279"/>
      <c r="B496" s="273"/>
      <c r="D496" s="275">
        <f>C496/100*Main!$AB$2*1.2</f>
        <v>0</v>
      </c>
      <c r="E496" s="276">
        <f>D496*Main!$AB$4</f>
        <v>0</v>
      </c>
    </row>
    <row r="497" spans="1:5">
      <c r="A497" s="279"/>
      <c r="B497" s="273"/>
      <c r="D497" s="275">
        <f>C497/100*Main!$AB$2*1.2</f>
        <v>0</v>
      </c>
      <c r="E497" s="276">
        <f>D497*Main!$AB$4</f>
        <v>0</v>
      </c>
    </row>
    <row r="498" spans="1:5">
      <c r="A498" s="279"/>
      <c r="B498" s="273"/>
      <c r="D498" s="275">
        <f>C498/100*Main!$AB$2*1.2</f>
        <v>0</v>
      </c>
      <c r="E498" s="276">
        <f>D498*Main!$AB$4</f>
        <v>0</v>
      </c>
    </row>
    <row r="499" spans="1:5">
      <c r="A499" s="279"/>
      <c r="B499" s="273"/>
      <c r="D499" s="275">
        <f>C499/100*Main!$AB$2*1.2</f>
        <v>0</v>
      </c>
      <c r="E499" s="276">
        <f>D499*Main!$AB$4</f>
        <v>0</v>
      </c>
    </row>
    <row r="500" spans="1:5">
      <c r="A500" s="279"/>
      <c r="B500" s="273"/>
      <c r="D500" s="275">
        <f>C500/100*Main!$AB$2*1.2</f>
        <v>0</v>
      </c>
      <c r="E500" s="276">
        <f>D500*Main!$AB$4</f>
        <v>0</v>
      </c>
    </row>
    <row r="501" spans="1:5">
      <c r="A501" s="279"/>
      <c r="B501" s="273"/>
      <c r="D501" s="275">
        <f>C501/100*Main!$AB$2*1.2</f>
        <v>0</v>
      </c>
      <c r="E501" s="276">
        <f>D501*Main!$AB$4</f>
        <v>0</v>
      </c>
    </row>
    <row r="502" spans="1:5">
      <c r="A502" s="279"/>
      <c r="B502" s="273"/>
      <c r="D502" s="275">
        <f>C502/100*Main!$AB$2*1.2</f>
        <v>0</v>
      </c>
      <c r="E502" s="276">
        <f>D502*Main!$AB$4</f>
        <v>0</v>
      </c>
    </row>
    <row r="503" spans="1:5">
      <c r="A503" s="279"/>
      <c r="B503" s="273"/>
      <c r="D503" s="275">
        <f>C503/100*Main!$AB$2*1.2</f>
        <v>0</v>
      </c>
      <c r="E503" s="276">
        <f>D503*Main!$AB$4</f>
        <v>0</v>
      </c>
    </row>
    <row r="504" spans="1:5">
      <c r="A504" s="279"/>
      <c r="B504" s="273"/>
      <c r="D504" s="275">
        <f>C504/100*Main!$AB$2*1.2</f>
        <v>0</v>
      </c>
      <c r="E504" s="276">
        <f>D504*Main!$AB$4</f>
        <v>0</v>
      </c>
    </row>
    <row r="505" spans="1:5">
      <c r="A505" s="279"/>
      <c r="B505" s="273"/>
      <c r="D505" s="275">
        <f>C505/100*Main!$AB$2*1.2</f>
        <v>0</v>
      </c>
      <c r="E505" s="276">
        <f>D505*Main!$AB$4</f>
        <v>0</v>
      </c>
    </row>
    <row r="506" spans="1:5">
      <c r="A506" s="279"/>
      <c r="B506" s="273"/>
      <c r="D506" s="275">
        <f>C506/100*Main!$AB$2*1.2</f>
        <v>0</v>
      </c>
      <c r="E506" s="276">
        <f>D506*Main!$AB$4</f>
        <v>0</v>
      </c>
    </row>
    <row r="507" spans="1:5">
      <c r="A507" s="279"/>
      <c r="B507" s="273"/>
      <c r="D507" s="275">
        <f>C507/100*Main!$AB$2*1.2</f>
        <v>0</v>
      </c>
      <c r="E507" s="276">
        <f>D507*Main!$AB$4</f>
        <v>0</v>
      </c>
    </row>
    <row r="508" spans="1:5">
      <c r="A508" s="279"/>
      <c r="B508" s="273"/>
      <c r="D508" s="275">
        <f>C508/100*Main!$AB$2*1.2</f>
        <v>0</v>
      </c>
      <c r="E508" s="276">
        <f>D508*Main!$AB$4</f>
        <v>0</v>
      </c>
    </row>
    <row r="509" spans="1:5">
      <c r="A509" s="279"/>
      <c r="B509" s="273"/>
      <c r="D509" s="275">
        <f>C509/100*Main!$AB$2*1.2</f>
        <v>0</v>
      </c>
      <c r="E509" s="276">
        <f>D509*Main!$AB$4</f>
        <v>0</v>
      </c>
    </row>
    <row r="510" spans="1:5">
      <c r="A510" s="279"/>
      <c r="B510" s="273"/>
      <c r="D510" s="275">
        <f>C510/100*Main!$AB$2*1.2</f>
        <v>0</v>
      </c>
      <c r="E510" s="276">
        <f>D510*Main!$AB$4</f>
        <v>0</v>
      </c>
    </row>
    <row r="511" spans="1:5">
      <c r="A511" s="279"/>
      <c r="B511" s="273"/>
      <c r="D511" s="275">
        <f>C511/100*Main!$AB$2*1.2</f>
        <v>0</v>
      </c>
      <c r="E511" s="276">
        <f>D511*Main!$AB$4</f>
        <v>0</v>
      </c>
    </row>
    <row r="512" spans="1:5">
      <c r="A512" s="279"/>
      <c r="B512" s="273"/>
      <c r="D512" s="275">
        <f>C512/100*Main!$AB$2*1.2</f>
        <v>0</v>
      </c>
      <c r="E512" s="276">
        <f>D512*Main!$AB$4</f>
        <v>0</v>
      </c>
    </row>
    <row r="513" spans="1:5">
      <c r="A513" s="279"/>
      <c r="B513" s="273"/>
      <c r="D513" s="275">
        <f>C513/100*Main!$AB$2*1.2</f>
        <v>0</v>
      </c>
      <c r="E513" s="276">
        <f>D513*Main!$AB$4</f>
        <v>0</v>
      </c>
    </row>
    <row r="514" spans="1:5">
      <c r="A514" s="279"/>
      <c r="B514" s="273"/>
      <c r="D514" s="275">
        <f>C514/100*Main!$AB$2*1.2</f>
        <v>0</v>
      </c>
      <c r="E514" s="276">
        <f>D514*Main!$AB$4</f>
        <v>0</v>
      </c>
    </row>
    <row r="515" spans="1:5">
      <c r="A515" s="279"/>
      <c r="B515" s="273"/>
      <c r="D515" s="275">
        <f>C515/100*Main!$AB$2*1.2</f>
        <v>0</v>
      </c>
      <c r="E515" s="276">
        <f>D515*Main!$AB$4</f>
        <v>0</v>
      </c>
    </row>
    <row r="516" spans="1:5">
      <c r="A516" s="279"/>
      <c r="B516" s="273"/>
      <c r="D516" s="275">
        <f>C516/100*Main!$AB$2*1.2</f>
        <v>0</v>
      </c>
      <c r="E516" s="276">
        <f>D516*Main!$AB$4</f>
        <v>0</v>
      </c>
    </row>
    <row r="517" spans="1:5">
      <c r="A517" s="279"/>
      <c r="B517" s="273"/>
      <c r="D517" s="275">
        <f>C517/100*Main!$AB$2*1.2</f>
        <v>0</v>
      </c>
      <c r="E517" s="276">
        <f>D517*Main!$AB$4</f>
        <v>0</v>
      </c>
    </row>
    <row r="518" spans="1:5">
      <c r="A518" s="279"/>
      <c r="B518" s="273"/>
      <c r="D518" s="275">
        <f>C518/100*Main!$AB$2*1.2</f>
        <v>0</v>
      </c>
      <c r="E518" s="276">
        <f>D518*Main!$AB$4</f>
        <v>0</v>
      </c>
    </row>
    <row r="519" spans="1:5">
      <c r="A519" s="279"/>
      <c r="B519" s="273"/>
      <c r="D519" s="275">
        <f>C519/100*Main!$AB$2*1.2</f>
        <v>0</v>
      </c>
      <c r="E519" s="276">
        <f>D519*Main!$AB$4</f>
        <v>0</v>
      </c>
    </row>
    <row r="520" spans="1:5">
      <c r="A520" s="279"/>
      <c r="B520" s="273"/>
      <c r="D520" s="275">
        <f>C520/100*Main!$AB$2*1.2</f>
        <v>0</v>
      </c>
      <c r="E520" s="276">
        <f>D520*Main!$AB$4</f>
        <v>0</v>
      </c>
    </row>
    <row r="521" spans="1:5">
      <c r="A521" s="279"/>
      <c r="B521" s="273"/>
      <c r="D521" s="275">
        <f>C521/100*Main!$AB$2*1.2</f>
        <v>0</v>
      </c>
      <c r="E521" s="276">
        <f>D521*Main!$AB$4</f>
        <v>0</v>
      </c>
    </row>
    <row r="522" spans="1:5">
      <c r="A522" s="279"/>
      <c r="B522" s="273"/>
      <c r="D522" s="275">
        <f>C522/100*Main!$AB$2*1.2</f>
        <v>0</v>
      </c>
      <c r="E522" s="276">
        <f>D522*Main!$AB$4</f>
        <v>0</v>
      </c>
    </row>
    <row r="523" spans="1:5">
      <c r="A523" s="279"/>
      <c r="B523" s="273"/>
      <c r="D523" s="275">
        <f>C523/100*Main!$AB$2*1.2</f>
        <v>0</v>
      </c>
      <c r="E523" s="276">
        <f>D523*Main!$AB$4</f>
        <v>0</v>
      </c>
    </row>
    <row r="524" spans="1:5">
      <c r="A524" s="279"/>
      <c r="B524" s="273"/>
      <c r="D524" s="275">
        <f>C524/100*Main!$AB$2*1.2</f>
        <v>0</v>
      </c>
      <c r="E524" s="276">
        <f>D524*Main!$AB$4</f>
        <v>0</v>
      </c>
    </row>
    <row r="525" spans="1:5">
      <c r="A525" s="279"/>
      <c r="B525" s="273"/>
      <c r="D525" s="275">
        <f>C525/100*Main!$AB$2*1.2</f>
        <v>0</v>
      </c>
      <c r="E525" s="276">
        <f>D525*Main!$AB$4</f>
        <v>0</v>
      </c>
    </row>
    <row r="526" spans="1:5">
      <c r="A526" s="279"/>
      <c r="B526" s="273"/>
      <c r="D526" s="275">
        <f>C526/100*Main!$AB$2*1.2</f>
        <v>0</v>
      </c>
      <c r="E526" s="276">
        <f>D526*Main!$AB$4</f>
        <v>0</v>
      </c>
    </row>
    <row r="527" spans="1:5">
      <c r="A527" s="279"/>
      <c r="B527" s="273"/>
      <c r="D527" s="275">
        <f>C527/100*Main!$AB$2*1.2</f>
        <v>0</v>
      </c>
      <c r="E527" s="276">
        <f>D527*Main!$AB$4</f>
        <v>0</v>
      </c>
    </row>
    <row r="528" spans="1:5">
      <c r="A528" s="279"/>
      <c r="B528" s="273"/>
      <c r="D528" s="275">
        <f>C528/100*Main!$AB$2*1.2</f>
        <v>0</v>
      </c>
      <c r="E528" s="276">
        <f>D528*Main!$AB$4</f>
        <v>0</v>
      </c>
    </row>
    <row r="529" spans="1:5">
      <c r="A529" s="279"/>
      <c r="B529" s="273"/>
      <c r="D529" s="275">
        <f>C529/100*Main!$AB$2*1.2</f>
        <v>0</v>
      </c>
      <c r="E529" s="276">
        <f>D529*Main!$AB$4</f>
        <v>0</v>
      </c>
    </row>
    <row r="530" spans="1:5">
      <c r="A530" s="279"/>
      <c r="B530" s="273"/>
      <c r="D530" s="275">
        <f>C530/100*Main!$AB$2*1.2</f>
        <v>0</v>
      </c>
      <c r="E530" s="276">
        <f>D530*Main!$AB$4</f>
        <v>0</v>
      </c>
    </row>
    <row r="531" spans="1:5">
      <c r="A531" s="279"/>
      <c r="B531" s="273"/>
      <c r="D531" s="275">
        <f>C531/100*Main!$AB$2*1.2</f>
        <v>0</v>
      </c>
      <c r="E531" s="276">
        <f>D531*Main!$AB$4</f>
        <v>0</v>
      </c>
    </row>
    <row r="532" spans="1:5">
      <c r="A532" s="279"/>
      <c r="B532" s="273"/>
      <c r="D532" s="275">
        <f>C532/100*Main!$AB$2*1.2</f>
        <v>0</v>
      </c>
      <c r="E532" s="276">
        <f>D532*Main!$AB$4</f>
        <v>0</v>
      </c>
    </row>
    <row r="533" spans="1:5">
      <c r="A533" s="279"/>
      <c r="B533" s="273"/>
      <c r="D533" s="275">
        <f>C533/100*Main!$AB$2*1.2</f>
        <v>0</v>
      </c>
      <c r="E533" s="276">
        <f>D533*Main!$AB$4</f>
        <v>0</v>
      </c>
    </row>
    <row r="534" spans="1:5">
      <c r="A534" s="279"/>
      <c r="B534" s="273"/>
      <c r="D534" s="275">
        <f>C534/100*Main!$AB$2*1.2</f>
        <v>0</v>
      </c>
      <c r="E534" s="276">
        <f>D534*Main!$AB$4</f>
        <v>0</v>
      </c>
    </row>
    <row r="535" spans="1:5">
      <c r="A535" s="279"/>
      <c r="B535" s="273"/>
      <c r="D535" s="275">
        <f>C535/100*Main!$AB$2*1.2</f>
        <v>0</v>
      </c>
      <c r="E535" s="276">
        <f>D535*Main!$AB$4</f>
        <v>0</v>
      </c>
    </row>
    <row r="536" spans="1:5">
      <c r="A536" s="279"/>
      <c r="B536" s="273"/>
      <c r="D536" s="275">
        <f>C536/100*Main!$AB$2*1.2</f>
        <v>0</v>
      </c>
      <c r="E536" s="276">
        <f>D536*Main!$AB$4</f>
        <v>0</v>
      </c>
    </row>
    <row r="537" spans="1:5">
      <c r="A537" s="279"/>
      <c r="B537" s="273"/>
      <c r="D537" s="275">
        <f>C537/100*Main!$AB$2*1.2</f>
        <v>0</v>
      </c>
      <c r="E537" s="276">
        <f>D537*Main!$AB$4</f>
        <v>0</v>
      </c>
    </row>
    <row r="538" spans="1:5">
      <c r="A538" s="279"/>
      <c r="B538" s="273"/>
      <c r="D538" s="275">
        <f>C538/100*Main!$AB$2*1.2</f>
        <v>0</v>
      </c>
      <c r="E538" s="276">
        <f>D538*Main!$AB$4</f>
        <v>0</v>
      </c>
    </row>
    <row r="539" spans="1:5">
      <c r="A539" s="279"/>
      <c r="B539" s="273"/>
      <c r="D539" s="275">
        <f>C539/100*Main!$AB$2*1.2</f>
        <v>0</v>
      </c>
      <c r="E539" s="276">
        <f>D539*Main!$AB$4</f>
        <v>0</v>
      </c>
    </row>
    <row r="540" spans="1:5">
      <c r="A540" s="279"/>
      <c r="B540" s="273"/>
      <c r="D540" s="275">
        <f>C540/100*Main!$AB$2*1.2</f>
        <v>0</v>
      </c>
      <c r="E540" s="276">
        <f>D540*Main!$AB$4</f>
        <v>0</v>
      </c>
    </row>
    <row r="541" spans="1:5">
      <c r="A541" s="279"/>
      <c r="B541" s="273"/>
      <c r="D541" s="275">
        <f>C541/100*Main!$AB$2*1.2</f>
        <v>0</v>
      </c>
      <c r="E541" s="276">
        <f>D541*Main!$AB$4</f>
        <v>0</v>
      </c>
    </row>
    <row r="542" spans="1:5">
      <c r="A542" s="279"/>
      <c r="B542" s="273"/>
      <c r="D542" s="275">
        <f>C542/100*Main!$AB$2*1.2</f>
        <v>0</v>
      </c>
      <c r="E542" s="276">
        <f>D542*Main!$AB$4</f>
        <v>0</v>
      </c>
    </row>
    <row r="543" spans="1:5">
      <c r="A543" s="279"/>
      <c r="B543" s="273"/>
      <c r="D543" s="275">
        <f>C543/100*Main!$AB$2*1.2</f>
        <v>0</v>
      </c>
      <c r="E543" s="276">
        <f>D543*Main!$AB$4</f>
        <v>0</v>
      </c>
    </row>
    <row r="544" spans="1:5">
      <c r="A544" s="279"/>
      <c r="B544" s="273"/>
      <c r="D544" s="275">
        <f>C544/100*Main!$AB$2*1.2</f>
        <v>0</v>
      </c>
      <c r="E544" s="276">
        <f>D544*Main!$AB$4</f>
        <v>0</v>
      </c>
    </row>
    <row r="545" spans="1:5">
      <c r="A545" s="279"/>
      <c r="B545" s="273"/>
      <c r="D545" s="275">
        <f>C545/100*Main!$AB$2*1.2</f>
        <v>0</v>
      </c>
      <c r="E545" s="276">
        <f>D545*Main!$AB$4</f>
        <v>0</v>
      </c>
    </row>
    <row r="546" spans="1:5">
      <c r="A546" s="279"/>
      <c r="B546" s="273"/>
      <c r="D546" s="275">
        <f>C546/100*Main!$AB$2*1.2</f>
        <v>0</v>
      </c>
      <c r="E546" s="276">
        <f>D546*Main!$AB$4</f>
        <v>0</v>
      </c>
    </row>
    <row r="547" spans="1:5">
      <c r="A547" s="279"/>
      <c r="B547" s="273"/>
      <c r="D547" s="275">
        <f>C547/100*Main!$AB$2*1.2</f>
        <v>0</v>
      </c>
      <c r="E547" s="276">
        <f>D547*Main!$AB$4</f>
        <v>0</v>
      </c>
    </row>
    <row r="548" spans="1:5">
      <c r="A548" s="279"/>
      <c r="B548" s="273"/>
      <c r="D548" s="275">
        <f>C548/100*Main!$AB$2*1.2</f>
        <v>0</v>
      </c>
      <c r="E548" s="276">
        <f>D548*Main!$AB$4</f>
        <v>0</v>
      </c>
    </row>
    <row r="549" spans="1:5">
      <c r="A549" s="279"/>
      <c r="B549" s="273"/>
      <c r="D549" s="275">
        <f>C549/100*Main!$AB$2*1.2</f>
        <v>0</v>
      </c>
      <c r="E549" s="276">
        <f>D549*Main!$AB$4</f>
        <v>0</v>
      </c>
    </row>
    <row r="550" spans="1:5">
      <c r="A550" s="279"/>
      <c r="B550" s="273"/>
      <c r="D550" s="275">
        <f>C550/100*Main!$AB$2*1.2</f>
        <v>0</v>
      </c>
      <c r="E550" s="276">
        <f>D550*Main!$AB$4</f>
        <v>0</v>
      </c>
    </row>
    <row r="551" spans="1:5">
      <c r="A551" s="279"/>
      <c r="B551" s="273"/>
      <c r="D551" s="275">
        <f>C551/100*Main!$AB$2*1.2</f>
        <v>0</v>
      </c>
      <c r="E551" s="276">
        <f>D551*Main!$AB$4</f>
        <v>0</v>
      </c>
    </row>
    <row r="552" spans="1:5">
      <c r="A552" s="279"/>
      <c r="B552" s="273"/>
      <c r="D552" s="275">
        <f>C552/100*Main!$AB$2*1.2</f>
        <v>0</v>
      </c>
      <c r="E552" s="276">
        <f>D552*Main!$AB$4</f>
        <v>0</v>
      </c>
    </row>
    <row r="553" spans="1:5">
      <c r="A553" s="279"/>
      <c r="B553" s="273"/>
      <c r="D553" s="275">
        <f>C553/100*Main!$AB$2*1.2</f>
        <v>0</v>
      </c>
      <c r="E553" s="276">
        <f>D553*Main!$AB$4</f>
        <v>0</v>
      </c>
    </row>
    <row r="554" spans="1:5">
      <c r="A554" s="279"/>
      <c r="B554" s="273"/>
      <c r="D554" s="275">
        <f>C554/100*Main!$AB$2*1.2</f>
        <v>0</v>
      </c>
      <c r="E554" s="276">
        <f>D554*Main!$AB$4</f>
        <v>0</v>
      </c>
    </row>
    <row r="555" spans="1:5">
      <c r="A555" s="279"/>
      <c r="B555" s="273"/>
      <c r="D555" s="275">
        <f>C555/100*Main!$AB$2*1.2</f>
        <v>0</v>
      </c>
      <c r="E555" s="276">
        <f>D555*Main!$AB$4</f>
        <v>0</v>
      </c>
    </row>
    <row r="556" spans="1:5">
      <c r="A556" s="279"/>
      <c r="B556" s="273"/>
      <c r="D556" s="275">
        <f>C556/100*Main!$AB$2*1.2</f>
        <v>0</v>
      </c>
      <c r="E556" s="276">
        <f>D556*Main!$AB$4</f>
        <v>0</v>
      </c>
    </row>
    <row r="557" spans="1:5">
      <c r="A557" s="279"/>
      <c r="B557" s="273"/>
      <c r="D557" s="275">
        <f>C557/100*Main!$AB$2*1.2</f>
        <v>0</v>
      </c>
      <c r="E557" s="276">
        <f>D557*Main!$AB$4</f>
        <v>0</v>
      </c>
    </row>
    <row r="558" spans="1:5">
      <c r="A558" s="279"/>
      <c r="B558" s="273"/>
      <c r="D558" s="275">
        <f>C558/100*Main!$AB$2*1.2</f>
        <v>0</v>
      </c>
      <c r="E558" s="276">
        <f>D558*Main!$AB$4</f>
        <v>0</v>
      </c>
    </row>
    <row r="559" spans="1:5">
      <c r="A559" s="279"/>
      <c r="B559" s="273"/>
      <c r="D559" s="275">
        <f>C559/100*Main!$AB$2*1.2</f>
        <v>0</v>
      </c>
      <c r="E559" s="276">
        <f>D559*Main!$AB$4</f>
        <v>0</v>
      </c>
    </row>
    <row r="560" spans="1:5">
      <c r="A560" s="279"/>
      <c r="B560" s="273"/>
      <c r="D560" s="275">
        <f>C560/100*Main!$AB$2*1.2</f>
        <v>0</v>
      </c>
      <c r="E560" s="276">
        <f>D560*Main!$AB$4</f>
        <v>0</v>
      </c>
    </row>
    <row r="561" spans="1:5">
      <c r="A561" s="279"/>
      <c r="B561" s="273"/>
      <c r="D561" s="275">
        <f>C561/100*Main!$AB$2*1.2</f>
        <v>0</v>
      </c>
      <c r="E561" s="276">
        <f>D561*Main!$AB$4</f>
        <v>0</v>
      </c>
    </row>
    <row r="562" spans="1:5">
      <c r="A562" s="279"/>
      <c r="B562" s="273"/>
      <c r="D562" s="275">
        <f>C562/100*Main!$AB$2*1.2</f>
        <v>0</v>
      </c>
      <c r="E562" s="276">
        <f>D562*Main!$AB$4</f>
        <v>0</v>
      </c>
    </row>
    <row r="563" spans="1:5">
      <c r="A563" s="279"/>
      <c r="B563" s="273"/>
      <c r="D563" s="275">
        <f>C563/100*Main!$AB$2*1.2</f>
        <v>0</v>
      </c>
      <c r="E563" s="276">
        <f>D563*Main!$AB$4</f>
        <v>0</v>
      </c>
    </row>
    <row r="564" spans="1:5">
      <c r="A564" s="279"/>
      <c r="B564" s="273"/>
      <c r="D564" s="275">
        <f>C564/100*Main!$AB$2*1.2</f>
        <v>0</v>
      </c>
      <c r="E564" s="276">
        <f>D564*Main!$AB$4</f>
        <v>0</v>
      </c>
    </row>
    <row r="565" spans="1:5">
      <c r="A565" s="279"/>
      <c r="B565" s="273"/>
      <c r="D565" s="275">
        <f>C565/100*Main!$AB$2*1.2</f>
        <v>0</v>
      </c>
      <c r="E565" s="276">
        <f>D565*Main!$AB$4</f>
        <v>0</v>
      </c>
    </row>
    <row r="566" spans="1:5">
      <c r="A566" s="279"/>
      <c r="B566" s="273"/>
      <c r="D566" s="275">
        <f>C566/100*Main!$AB$2*1.2</f>
        <v>0</v>
      </c>
      <c r="E566" s="276">
        <f>D566*Main!$AB$4</f>
        <v>0</v>
      </c>
    </row>
    <row r="567" spans="1:5">
      <c r="A567" s="279"/>
      <c r="B567" s="273"/>
      <c r="D567" s="275">
        <f>C567/100*Main!$AB$2*1.2</f>
        <v>0</v>
      </c>
      <c r="E567" s="276">
        <f>D567*Main!$AB$4</f>
        <v>0</v>
      </c>
    </row>
    <row r="568" spans="1:5">
      <c r="A568" s="279"/>
      <c r="B568" s="273"/>
      <c r="D568" s="275">
        <f>C568/100*Main!$AB$2*1.2</f>
        <v>0</v>
      </c>
      <c r="E568" s="276">
        <f>D568*Main!$AB$4</f>
        <v>0</v>
      </c>
    </row>
    <row r="569" spans="1:5">
      <c r="A569" s="279"/>
      <c r="B569" s="273"/>
      <c r="D569" s="275">
        <f>C569/100*Main!$AB$2*1.2</f>
        <v>0</v>
      </c>
      <c r="E569" s="276">
        <f>D569*Main!$AB$4</f>
        <v>0</v>
      </c>
    </row>
    <row r="570" spans="1:5">
      <c r="A570" s="279"/>
      <c r="B570" s="273"/>
      <c r="D570" s="275">
        <f>C570/100*Main!$AB$2*1.2</f>
        <v>0</v>
      </c>
      <c r="E570" s="276">
        <f>D570*Main!$AB$4</f>
        <v>0</v>
      </c>
    </row>
    <row r="571" spans="1:5">
      <c r="A571" s="279"/>
      <c r="B571" s="273"/>
      <c r="D571" s="275">
        <f>C571/100*Main!$AB$2*1.2</f>
        <v>0</v>
      </c>
      <c r="E571" s="276">
        <f>D571*Main!$AB$4</f>
        <v>0</v>
      </c>
    </row>
    <row r="572" spans="1:5">
      <c r="A572" s="279"/>
      <c r="B572" s="273"/>
      <c r="D572" s="275">
        <f>C572/100*Main!$AB$2*1.2</f>
        <v>0</v>
      </c>
      <c r="E572" s="276">
        <f>D572*Main!$AB$4</f>
        <v>0</v>
      </c>
    </row>
    <row r="573" spans="1:5">
      <c r="A573" s="279"/>
      <c r="B573" s="273"/>
      <c r="D573" s="275">
        <f>C573/100*Main!$AB$2*1.2</f>
        <v>0</v>
      </c>
      <c r="E573" s="276">
        <f>D573*Main!$AB$4</f>
        <v>0</v>
      </c>
    </row>
    <row r="574" spans="1:5">
      <c r="A574" s="279"/>
      <c r="B574" s="273"/>
      <c r="D574" s="275">
        <f>C574/100*Main!$AB$2*1.2</f>
        <v>0</v>
      </c>
      <c r="E574" s="276">
        <f>D574*Main!$AB$4</f>
        <v>0</v>
      </c>
    </row>
    <row r="575" spans="1:5">
      <c r="A575" s="279"/>
      <c r="B575" s="273"/>
      <c r="D575" s="275">
        <f>C575/100*Main!$AB$2*1.2</f>
        <v>0</v>
      </c>
      <c r="E575" s="276">
        <f>D575*Main!$AB$4</f>
        <v>0</v>
      </c>
    </row>
    <row r="576" spans="1:5">
      <c r="A576" s="279"/>
      <c r="B576" s="273"/>
      <c r="D576" s="275">
        <f>C576/100*Main!$AB$2*1.2</f>
        <v>0</v>
      </c>
      <c r="E576" s="276">
        <f>D576*Main!$AB$4</f>
        <v>0</v>
      </c>
    </row>
    <row r="577" spans="1:5">
      <c r="A577" s="279"/>
      <c r="B577" s="273"/>
      <c r="D577" s="275">
        <f>C577/100*Main!$AB$2*1.2</f>
        <v>0</v>
      </c>
      <c r="E577" s="276">
        <f>D577*Main!$AB$4</f>
        <v>0</v>
      </c>
    </row>
    <row r="578" spans="1:5">
      <c r="A578" s="279"/>
      <c r="B578" s="273"/>
      <c r="D578" s="275">
        <f>C578/100*Main!$AB$2*1.2</f>
        <v>0</v>
      </c>
      <c r="E578" s="276">
        <f>D578*Main!$AB$4</f>
        <v>0</v>
      </c>
    </row>
    <row r="579" spans="1:5">
      <c r="A579" s="279"/>
      <c r="B579" s="273"/>
      <c r="D579" s="275">
        <f>C579/100*Main!$AB$2*1.2</f>
        <v>0</v>
      </c>
      <c r="E579" s="276">
        <f>D579*Main!$AB$4</f>
        <v>0</v>
      </c>
    </row>
    <row r="580" spans="1:5">
      <c r="A580" s="279"/>
      <c r="B580" s="273"/>
      <c r="D580" s="275">
        <f>C580/100*Main!$AB$2*1.2</f>
        <v>0</v>
      </c>
      <c r="E580" s="276">
        <f>D580*Main!$AB$4</f>
        <v>0</v>
      </c>
    </row>
    <row r="581" spans="1:5">
      <c r="A581" s="279"/>
      <c r="B581" s="273"/>
      <c r="D581" s="275">
        <f>C581/100*Main!$AB$2*1.2</f>
        <v>0</v>
      </c>
      <c r="E581" s="276">
        <f>D581*Main!$AB$4</f>
        <v>0</v>
      </c>
    </row>
    <row r="582" spans="1:5">
      <c r="A582" s="279"/>
      <c r="B582" s="273"/>
      <c r="D582" s="275">
        <f>C582/100*Main!$AB$2*1.2</f>
        <v>0</v>
      </c>
      <c r="E582" s="276">
        <f>D582*Main!$AB$4</f>
        <v>0</v>
      </c>
    </row>
    <row r="583" spans="1:5">
      <c r="A583" s="279"/>
      <c r="B583" s="273"/>
      <c r="D583" s="275">
        <f>C583/100*Main!$AB$2*1.2</f>
        <v>0</v>
      </c>
      <c r="E583" s="276">
        <f>D583*Main!$AB$4</f>
        <v>0</v>
      </c>
    </row>
    <row r="584" spans="1:5">
      <c r="A584" s="279"/>
      <c r="B584" s="273"/>
      <c r="D584" s="275">
        <f>C584/100*Main!$AB$2*1.2</f>
        <v>0</v>
      </c>
      <c r="E584" s="276">
        <f>D584*Main!$AB$4</f>
        <v>0</v>
      </c>
    </row>
    <row r="585" spans="1:5">
      <c r="A585" s="279"/>
      <c r="B585" s="273"/>
      <c r="D585" s="275">
        <f>C585/100*Main!$AB$2*1.2</f>
        <v>0</v>
      </c>
      <c r="E585" s="276">
        <f>D585*Main!$AB$4</f>
        <v>0</v>
      </c>
    </row>
    <row r="586" spans="1:5">
      <c r="A586" s="279"/>
      <c r="B586" s="273"/>
      <c r="D586" s="275">
        <f>C586/100*Main!$AB$2*1.2</f>
        <v>0</v>
      </c>
      <c r="E586" s="276">
        <f>D586*Main!$AB$4</f>
        <v>0</v>
      </c>
    </row>
    <row r="587" spans="1:5">
      <c r="A587" s="279"/>
      <c r="B587" s="273"/>
      <c r="D587" s="275">
        <f>C587/100*Main!$AB$2*1.2</f>
        <v>0</v>
      </c>
      <c r="E587" s="276">
        <f>D587*Main!$AB$4</f>
        <v>0</v>
      </c>
    </row>
    <row r="588" spans="1:5">
      <c r="A588" s="279"/>
      <c r="B588" s="273"/>
      <c r="D588" s="275">
        <f>C588/100*Main!$AB$2*1.2</f>
        <v>0</v>
      </c>
      <c r="E588" s="276">
        <f>D588*Main!$AB$4</f>
        <v>0</v>
      </c>
    </row>
    <row r="589" spans="1:5">
      <c r="A589" s="279"/>
      <c r="B589" s="273"/>
      <c r="D589" s="275">
        <f>C589/100*Main!$AB$2*1.2</f>
        <v>0</v>
      </c>
      <c r="E589" s="276">
        <f>D589*Main!$AB$4</f>
        <v>0</v>
      </c>
    </row>
    <row r="590" spans="1:5">
      <c r="A590" s="279"/>
      <c r="B590" s="273"/>
      <c r="D590" s="275">
        <f>C590/100*Main!$AB$2*1.2</f>
        <v>0</v>
      </c>
      <c r="E590" s="276">
        <f>D590*Main!$AB$4</f>
        <v>0</v>
      </c>
    </row>
    <row r="591" spans="1:5">
      <c r="A591" s="279"/>
      <c r="B591" s="273"/>
      <c r="D591" s="275">
        <f>C591/100*Main!$AB$2*1.2</f>
        <v>0</v>
      </c>
      <c r="E591" s="276">
        <f>D591*Main!$AB$4</f>
        <v>0</v>
      </c>
    </row>
    <row r="592" spans="1:5">
      <c r="A592" s="279"/>
      <c r="B592" s="273"/>
      <c r="D592" s="275">
        <f>C592/100*Main!$AB$2*1.2</f>
        <v>0</v>
      </c>
      <c r="E592" s="276">
        <f>D592*Main!$AB$4</f>
        <v>0</v>
      </c>
    </row>
    <row r="593" spans="1:5">
      <c r="A593" s="279"/>
      <c r="B593" s="273"/>
      <c r="D593" s="275">
        <f>C593/100*Main!$AB$2*1.2</f>
        <v>0</v>
      </c>
      <c r="E593" s="276">
        <f>D593*Main!$AB$4</f>
        <v>0</v>
      </c>
    </row>
    <row r="594" spans="1:5">
      <c r="A594" s="279"/>
      <c r="B594" s="273"/>
      <c r="D594" s="275">
        <f>C594/100*Main!$AB$2*1.2</f>
        <v>0</v>
      </c>
      <c r="E594" s="276">
        <f>D594*Main!$AB$4</f>
        <v>0</v>
      </c>
    </row>
    <row r="595" spans="1:5">
      <c r="A595" s="279"/>
      <c r="B595" s="273"/>
      <c r="D595" s="275">
        <f>C595/100*Main!$AB$2*1.2</f>
        <v>0</v>
      </c>
      <c r="E595" s="276">
        <f>D595*Main!$AB$4</f>
        <v>0</v>
      </c>
    </row>
    <row r="596" spans="1:5">
      <c r="A596" s="279"/>
      <c r="B596" s="273"/>
      <c r="D596" s="275">
        <f>C596/100*Main!$AB$2*1.2</f>
        <v>0</v>
      </c>
      <c r="E596" s="276">
        <f>D596*Main!$AB$4</f>
        <v>0</v>
      </c>
    </row>
    <row r="597" spans="1:5">
      <c r="A597" s="279"/>
      <c r="B597" s="273"/>
      <c r="D597" s="275">
        <f>C597/100*Main!$AB$2*1.2</f>
        <v>0</v>
      </c>
      <c r="E597" s="276">
        <f>D597*Main!$AB$4</f>
        <v>0</v>
      </c>
    </row>
    <row r="598" spans="1:5">
      <c r="A598" s="279"/>
      <c r="B598" s="273"/>
      <c r="D598" s="275">
        <f>C598/100*Main!$AB$2*1.2</f>
        <v>0</v>
      </c>
      <c r="E598" s="276">
        <f>D598*Main!$AB$4</f>
        <v>0</v>
      </c>
    </row>
    <row r="599" spans="1:5">
      <c r="A599" s="279"/>
      <c r="B599" s="273"/>
      <c r="D599" s="275">
        <f>C599/100*Main!$AB$2*1.2</f>
        <v>0</v>
      </c>
      <c r="E599" s="276">
        <f>D599*Main!$AB$4</f>
        <v>0</v>
      </c>
    </row>
    <row r="600" spans="1:5">
      <c r="A600" s="279"/>
      <c r="B600" s="273"/>
      <c r="D600" s="275">
        <f>C600/100*Main!$AB$2*1.2</f>
        <v>0</v>
      </c>
      <c r="E600" s="276">
        <f>D600*Main!$AB$4</f>
        <v>0</v>
      </c>
    </row>
    <row r="601" spans="1:5">
      <c r="A601" s="279"/>
      <c r="B601" s="273"/>
      <c r="D601" s="275">
        <f>C601/100*Main!$AB$2*1.2</f>
        <v>0</v>
      </c>
      <c r="E601" s="276">
        <f>D601*Main!$AB$4</f>
        <v>0</v>
      </c>
    </row>
    <row r="602" spans="1:5">
      <c r="A602" s="279"/>
      <c r="B602" s="273"/>
      <c r="D602" s="275">
        <f>C602/100*Main!$AB$2*1.2</f>
        <v>0</v>
      </c>
      <c r="E602" s="276">
        <f>D602*Main!$AB$4</f>
        <v>0</v>
      </c>
    </row>
    <row r="603" spans="1:5">
      <c r="A603" s="279"/>
      <c r="B603" s="273"/>
      <c r="D603" s="275">
        <f>C603/100*Main!$AB$2*1.2</f>
        <v>0</v>
      </c>
      <c r="E603" s="276">
        <f>D603*Main!$AB$4</f>
        <v>0</v>
      </c>
    </row>
    <row r="604" spans="1:5">
      <c r="A604" s="279"/>
      <c r="B604" s="273"/>
      <c r="D604" s="275">
        <f>C604/100*Main!$AB$2*1.2</f>
        <v>0</v>
      </c>
      <c r="E604" s="276">
        <f>D604*Main!$AB$4</f>
        <v>0</v>
      </c>
    </row>
    <row r="605" spans="1:5">
      <c r="A605" s="279"/>
      <c r="B605" s="273"/>
      <c r="D605" s="275">
        <f>C605/100*Main!$AB$2*1.2</f>
        <v>0</v>
      </c>
      <c r="E605" s="276">
        <f>D605*Main!$AB$4</f>
        <v>0</v>
      </c>
    </row>
    <row r="606" spans="1:5">
      <c r="A606" s="279"/>
      <c r="B606" s="273"/>
      <c r="D606" s="275">
        <f>C606/100*Main!$AB$2*1.2</f>
        <v>0</v>
      </c>
      <c r="E606" s="276">
        <f>D606*Main!$AB$4</f>
        <v>0</v>
      </c>
    </row>
    <row r="607" spans="1:5">
      <c r="A607" s="279"/>
      <c r="B607" s="273"/>
      <c r="D607" s="275">
        <f>C607/100*Main!$AB$2*1.2</f>
        <v>0</v>
      </c>
      <c r="E607" s="276">
        <f>D607*Main!$AB$4</f>
        <v>0</v>
      </c>
    </row>
    <row r="608" spans="1:5">
      <c r="A608" s="279"/>
      <c r="B608" s="273"/>
      <c r="D608" s="275">
        <f>C608/100*Main!$AB$2*1.2</f>
        <v>0</v>
      </c>
      <c r="E608" s="276">
        <f>D608*Main!$AB$4</f>
        <v>0</v>
      </c>
    </row>
    <row r="609" spans="1:5">
      <c r="A609" s="279"/>
      <c r="B609" s="273"/>
      <c r="D609" s="275">
        <f>C609/100*Main!$AB$2*1.2</f>
        <v>0</v>
      </c>
      <c r="E609" s="276">
        <f>D609*Main!$AB$4</f>
        <v>0</v>
      </c>
    </row>
    <row r="610" spans="1:5">
      <c r="A610" s="279"/>
      <c r="B610" s="273"/>
      <c r="D610" s="275">
        <f>C610/100*Main!$AB$2*1.2</f>
        <v>0</v>
      </c>
      <c r="E610" s="276">
        <f>D610*Main!$AB$4</f>
        <v>0</v>
      </c>
    </row>
    <row r="611" spans="1:5">
      <c r="A611" s="279"/>
      <c r="B611" s="273"/>
      <c r="D611" s="275">
        <f>C611/100*Main!$AB$2*1.2</f>
        <v>0</v>
      </c>
      <c r="E611" s="276">
        <f>D611*Main!$AB$4</f>
        <v>0</v>
      </c>
    </row>
    <row r="612" spans="1:5">
      <c r="A612" s="279"/>
      <c r="B612" s="273"/>
      <c r="D612" s="275">
        <f>C612/100*Main!$AB$2*1.2</f>
        <v>0</v>
      </c>
      <c r="E612" s="276">
        <f>D612*Main!$AB$4</f>
        <v>0</v>
      </c>
    </row>
    <row r="613" spans="1:5">
      <c r="A613" s="279"/>
      <c r="B613" s="273"/>
      <c r="D613" s="275">
        <f>C613/100*Main!$AB$2*1.2</f>
        <v>0</v>
      </c>
      <c r="E613" s="276">
        <f>D613*Main!$AB$4</f>
        <v>0</v>
      </c>
    </row>
    <row r="614" spans="1:5">
      <c r="A614" s="279"/>
      <c r="B614" s="273"/>
      <c r="D614" s="275">
        <f>C614/100*Main!$AB$2*1.2</f>
        <v>0</v>
      </c>
      <c r="E614" s="276">
        <f>D614*Main!$AB$4</f>
        <v>0</v>
      </c>
    </row>
    <row r="615" spans="1:5">
      <c r="A615" s="279"/>
      <c r="B615" s="273"/>
      <c r="D615" s="275">
        <f>C615/100*Main!$AB$2*1.2</f>
        <v>0</v>
      </c>
      <c r="E615" s="276">
        <f>D615*Main!$AB$4</f>
        <v>0</v>
      </c>
    </row>
    <row r="616" spans="1:5">
      <c r="A616" s="279"/>
      <c r="B616" s="273"/>
      <c r="D616" s="275">
        <f>C616/100*Main!$AB$2*1.2</f>
        <v>0</v>
      </c>
      <c r="E616" s="276">
        <f>D616*Main!$AB$4</f>
        <v>0</v>
      </c>
    </row>
    <row r="617" spans="1:5">
      <c r="A617" s="279"/>
      <c r="B617" s="273"/>
      <c r="D617" s="275">
        <f>C617/100*Main!$AB$2*1.2</f>
        <v>0</v>
      </c>
      <c r="E617" s="276">
        <f>D617*Main!$AB$4</f>
        <v>0</v>
      </c>
    </row>
    <row r="618" spans="1:5">
      <c r="A618" s="279"/>
      <c r="B618" s="273"/>
      <c r="D618" s="275">
        <f>C618/100*Main!$AB$2*1.2</f>
        <v>0</v>
      </c>
      <c r="E618" s="276">
        <f>D618*Main!$AB$4</f>
        <v>0</v>
      </c>
    </row>
    <row r="619" spans="1:5">
      <c r="A619" s="279"/>
      <c r="B619" s="273"/>
      <c r="D619" s="275">
        <f>C619/100*Main!$AB$2*1.2</f>
        <v>0</v>
      </c>
      <c r="E619" s="276">
        <f>D619*Main!$AB$4</f>
        <v>0</v>
      </c>
    </row>
    <row r="620" spans="1:5">
      <c r="A620" s="279"/>
      <c r="B620" s="273"/>
      <c r="D620" s="275">
        <f>C620/100*Main!$AB$2*1.2</f>
        <v>0</v>
      </c>
      <c r="E620" s="276">
        <f>D620*Main!$AB$4</f>
        <v>0</v>
      </c>
    </row>
    <row r="621" spans="1:5">
      <c r="A621" s="279"/>
      <c r="B621" s="273"/>
      <c r="D621" s="275">
        <f>C621/100*Main!$AB$2*1.2</f>
        <v>0</v>
      </c>
      <c r="E621" s="276">
        <f>D621*Main!$AB$4</f>
        <v>0</v>
      </c>
    </row>
    <row r="622" spans="1:5">
      <c r="A622" s="279"/>
      <c r="B622" s="273"/>
      <c r="D622" s="275">
        <f>C622/100*Main!$AB$2*1.2</f>
        <v>0</v>
      </c>
      <c r="E622" s="276">
        <f>D622*Main!$AB$4</f>
        <v>0</v>
      </c>
    </row>
    <row r="623" spans="1:5">
      <c r="A623" s="279"/>
      <c r="B623" s="273"/>
      <c r="D623" s="275">
        <f>C623/100*Main!$AB$2*1.2</f>
        <v>0</v>
      </c>
      <c r="E623" s="276">
        <f>D623*Main!$AB$4</f>
        <v>0</v>
      </c>
    </row>
    <row r="624" spans="1:5">
      <c r="A624" s="279"/>
      <c r="B624" s="273"/>
      <c r="D624" s="275">
        <f>C624/100*Main!$AB$2*1.2</f>
        <v>0</v>
      </c>
      <c r="E624" s="276">
        <f>D624*Main!$AB$4</f>
        <v>0</v>
      </c>
    </row>
    <row r="625" spans="1:5">
      <c r="A625" s="279"/>
      <c r="B625" s="273"/>
      <c r="D625" s="275">
        <f>C625/100*Main!$AB$2*1.2</f>
        <v>0</v>
      </c>
      <c r="E625" s="276">
        <f>D625*Main!$AB$4</f>
        <v>0</v>
      </c>
    </row>
    <row r="626" spans="1:5">
      <c r="A626" s="279"/>
      <c r="B626" s="273"/>
      <c r="D626" s="275">
        <f>C626/100*Main!$AB$2*1.2</f>
        <v>0</v>
      </c>
      <c r="E626" s="276">
        <f>D626*Main!$AB$4</f>
        <v>0</v>
      </c>
    </row>
    <row r="627" spans="1:5">
      <c r="A627" s="279"/>
      <c r="B627" s="273"/>
      <c r="D627" s="275">
        <f>C627/100*Main!$AB$2*1.2</f>
        <v>0</v>
      </c>
      <c r="E627" s="276">
        <f>D627*Main!$AB$4</f>
        <v>0</v>
      </c>
    </row>
    <row r="628" spans="1:5">
      <c r="A628" s="279"/>
      <c r="B628" s="273"/>
      <c r="D628" s="275">
        <f>C628/100*Main!$AB$2*1.2</f>
        <v>0</v>
      </c>
      <c r="E628" s="276">
        <f>D628*Main!$AB$4</f>
        <v>0</v>
      </c>
    </row>
    <row r="629" spans="1:5">
      <c r="A629" s="279"/>
      <c r="B629" s="273"/>
      <c r="D629" s="275">
        <f>C629/100*Main!$AB$2*1.2</f>
        <v>0</v>
      </c>
      <c r="E629" s="276">
        <f>D629*Main!$AB$4</f>
        <v>0</v>
      </c>
    </row>
    <row r="630" spans="1:5">
      <c r="A630" s="279"/>
      <c r="B630" s="273"/>
      <c r="D630" s="275">
        <f>C630/100*Main!$AB$2*1.2</f>
        <v>0</v>
      </c>
      <c r="E630" s="276">
        <f>D630*Main!$AB$4</f>
        <v>0</v>
      </c>
    </row>
    <row r="631" spans="1:5">
      <c r="A631" s="279"/>
      <c r="B631" s="273"/>
      <c r="D631" s="275">
        <f>C631/100*Main!$AB$2*1.2</f>
        <v>0</v>
      </c>
      <c r="E631" s="276">
        <f>D631*Main!$AB$4</f>
        <v>0</v>
      </c>
    </row>
    <row r="632" spans="1:5">
      <c r="A632" s="279"/>
      <c r="B632" s="273"/>
      <c r="D632" s="275">
        <f>C632/100*Main!$AB$2*1.2</f>
        <v>0</v>
      </c>
      <c r="E632" s="276">
        <f>D632*Main!$AB$4</f>
        <v>0</v>
      </c>
    </row>
    <row r="633" spans="1:5">
      <c r="A633" s="279"/>
      <c r="B633" s="273"/>
      <c r="D633" s="275">
        <f>C633/100*Main!$AB$2*1.2</f>
        <v>0</v>
      </c>
      <c r="E633" s="276">
        <f>D633*Main!$AB$4</f>
        <v>0</v>
      </c>
    </row>
    <row r="634" spans="1:5">
      <c r="A634" s="279"/>
      <c r="B634" s="273"/>
      <c r="D634" s="275">
        <f>C634/100*Main!$AB$2*1.2</f>
        <v>0</v>
      </c>
      <c r="E634" s="276">
        <f>D634*Main!$AB$4</f>
        <v>0</v>
      </c>
    </row>
    <row r="635" spans="1:5">
      <c r="A635" s="279"/>
      <c r="B635" s="273"/>
      <c r="D635" s="275">
        <f>C635/100*Main!$AB$2*1.2</f>
        <v>0</v>
      </c>
      <c r="E635" s="276">
        <f>D635*Main!$AB$4</f>
        <v>0</v>
      </c>
    </row>
    <row r="636" spans="1:5">
      <c r="A636" s="279"/>
      <c r="B636" s="273"/>
      <c r="D636" s="275">
        <f>C636/100*Main!$AB$2*1.2</f>
        <v>0</v>
      </c>
      <c r="E636" s="276">
        <f>D636*Main!$AB$4</f>
        <v>0</v>
      </c>
    </row>
    <row r="637" spans="1:5">
      <c r="A637" s="279"/>
      <c r="B637" s="273"/>
      <c r="D637" s="275">
        <f>C637/100*Main!$AB$2*1.2</f>
        <v>0</v>
      </c>
      <c r="E637" s="276">
        <f>D637*Main!$AB$4</f>
        <v>0</v>
      </c>
    </row>
    <row r="638" spans="1:5">
      <c r="A638" s="279"/>
      <c r="B638" s="273"/>
      <c r="D638" s="275">
        <f>C638/100*Main!$AB$2*1.2</f>
        <v>0</v>
      </c>
      <c r="E638" s="276">
        <f>D638*Main!$AB$4</f>
        <v>0</v>
      </c>
    </row>
    <row r="639" spans="1:5">
      <c r="A639" s="279"/>
      <c r="B639" s="273"/>
      <c r="D639" s="275">
        <f>C639/100*Main!$AB$2*1.2</f>
        <v>0</v>
      </c>
      <c r="E639" s="276">
        <f>D639*Main!$AB$4</f>
        <v>0</v>
      </c>
    </row>
    <row r="640" spans="1:5">
      <c r="A640" s="279"/>
      <c r="B640" s="273"/>
      <c r="D640" s="275">
        <f>C640/100*Main!$AB$2*1.2</f>
        <v>0</v>
      </c>
      <c r="E640" s="276">
        <f>D640*Main!$AB$4</f>
        <v>0</v>
      </c>
    </row>
    <row r="641" spans="1:5">
      <c r="A641" s="279"/>
      <c r="B641" s="273"/>
      <c r="D641" s="275">
        <f>C641/100*Main!$AB$2*1.2</f>
        <v>0</v>
      </c>
      <c r="E641" s="276">
        <f>D641*Main!$AB$4</f>
        <v>0</v>
      </c>
    </row>
    <row r="642" spans="1:5">
      <c r="A642" s="279"/>
      <c r="B642" s="273"/>
      <c r="D642" s="275">
        <f>C642/100*Main!$AB$2*1.2</f>
        <v>0</v>
      </c>
      <c r="E642" s="276">
        <f>D642*Main!$AB$4</f>
        <v>0</v>
      </c>
    </row>
    <row r="643" spans="1:5">
      <c r="A643" s="279"/>
      <c r="B643" s="273"/>
      <c r="D643" s="275">
        <f>C643/100*Main!$AB$2*1.2</f>
        <v>0</v>
      </c>
      <c r="E643" s="276">
        <f>D643*Main!$AB$4</f>
        <v>0</v>
      </c>
    </row>
    <row r="644" spans="1:5">
      <c r="A644" s="279"/>
      <c r="B644" s="273"/>
      <c r="D644" s="275">
        <f>C644/100*Main!$AB$2*1.2</f>
        <v>0</v>
      </c>
      <c r="E644" s="276">
        <f>D644*Main!$AB$4</f>
        <v>0</v>
      </c>
    </row>
    <row r="645" spans="1:5">
      <c r="A645" s="279"/>
      <c r="B645" s="273"/>
      <c r="D645" s="275">
        <f>C645/100*Main!$AB$2*1.2</f>
        <v>0</v>
      </c>
      <c r="E645" s="276">
        <f>D645*Main!$AB$4</f>
        <v>0</v>
      </c>
    </row>
    <row r="646" spans="1:5">
      <c r="A646" s="279"/>
      <c r="B646" s="273"/>
      <c r="D646" s="275">
        <f>C646/100*Main!$AB$2*1.2</f>
        <v>0</v>
      </c>
      <c r="E646" s="276">
        <f>D646*Main!$AB$4</f>
        <v>0</v>
      </c>
    </row>
    <row r="647" spans="1:5">
      <c r="A647" s="279"/>
      <c r="B647" s="273"/>
      <c r="D647" s="275">
        <f>C647/100*Main!$AB$2*1.2</f>
        <v>0</v>
      </c>
      <c r="E647" s="276">
        <f>D647*Main!$AB$4</f>
        <v>0</v>
      </c>
    </row>
    <row r="648" spans="1:5">
      <c r="A648" s="279"/>
      <c r="B648" s="273"/>
      <c r="D648" s="275">
        <f>C648/100*Main!$AB$2*1.2</f>
        <v>0</v>
      </c>
      <c r="E648" s="276">
        <f>D648*Main!$AB$4</f>
        <v>0</v>
      </c>
    </row>
    <row r="649" spans="1:5">
      <c r="A649" s="279"/>
      <c r="B649" s="273"/>
      <c r="D649" s="275">
        <f>C649/100*Main!$AB$2*1.2</f>
        <v>0</v>
      </c>
      <c r="E649" s="276">
        <f>D649*Main!$AB$4</f>
        <v>0</v>
      </c>
    </row>
    <row r="650" spans="1:5">
      <c r="A650" s="279"/>
      <c r="B650" s="273"/>
      <c r="D650" s="275">
        <f>C650/100*Main!$AB$2*1.2</f>
        <v>0</v>
      </c>
      <c r="E650" s="276">
        <f>D650*Main!$AB$4</f>
        <v>0</v>
      </c>
    </row>
    <row r="651" spans="1:5">
      <c r="A651" s="279"/>
      <c r="B651" s="273"/>
      <c r="D651" s="275">
        <f>C651/100*Main!$AB$2*1.2</f>
        <v>0</v>
      </c>
      <c r="E651" s="276">
        <f>D651*Main!$AB$4</f>
        <v>0</v>
      </c>
    </row>
    <row r="652" spans="1:5">
      <c r="A652" s="279"/>
      <c r="B652" s="273"/>
      <c r="D652" s="275">
        <f>C652/100*Main!$AB$2*1.2</f>
        <v>0</v>
      </c>
      <c r="E652" s="276">
        <f>D652*Main!$AB$4</f>
        <v>0</v>
      </c>
    </row>
    <row r="653" spans="1:5">
      <c r="A653" s="279"/>
      <c r="B653" s="273"/>
      <c r="D653" s="275">
        <f>C653/100*Main!$AB$2*1.2</f>
        <v>0</v>
      </c>
      <c r="E653" s="276">
        <f>D653*Main!$AB$4</f>
        <v>0</v>
      </c>
    </row>
    <row r="654" spans="1:5">
      <c r="A654" s="279"/>
      <c r="B654" s="273"/>
      <c r="D654" s="275">
        <f>C654/100*Main!$AB$2*1.2</f>
        <v>0</v>
      </c>
      <c r="E654" s="276">
        <f>D654*Main!$AB$4</f>
        <v>0</v>
      </c>
    </row>
    <row r="655" spans="1:5">
      <c r="A655" s="279"/>
      <c r="B655" s="273"/>
      <c r="D655" s="275">
        <f>C655/100*Main!$AB$2*1.2</f>
        <v>0</v>
      </c>
      <c r="E655" s="276">
        <f>D655*Main!$AB$4</f>
        <v>0</v>
      </c>
    </row>
    <row r="656" spans="1:5">
      <c r="A656" s="279"/>
      <c r="B656" s="273"/>
      <c r="D656" s="275">
        <f>C656/100*Main!$AB$2*1.2</f>
        <v>0</v>
      </c>
      <c r="E656" s="276">
        <f>D656*Main!$AB$4</f>
        <v>0</v>
      </c>
    </row>
    <row r="657" spans="1:5">
      <c r="A657" s="279"/>
      <c r="B657" s="273"/>
      <c r="D657" s="275">
        <f>C657/100*Main!$AB$2*1.2</f>
        <v>0</v>
      </c>
      <c r="E657" s="276">
        <f>D657*Main!$AB$4</f>
        <v>0</v>
      </c>
    </row>
    <row r="658" spans="1:5">
      <c r="A658" s="279"/>
      <c r="B658" s="273"/>
      <c r="D658" s="275">
        <f>C658/100*Main!$AB$2*1.2</f>
        <v>0</v>
      </c>
      <c r="E658" s="276">
        <f>D658*Main!$AB$4</f>
        <v>0</v>
      </c>
    </row>
    <row r="659" spans="1:5">
      <c r="A659" s="279"/>
      <c r="B659" s="273"/>
      <c r="D659" s="275">
        <f>C659/100*Main!$AB$2*1.2</f>
        <v>0</v>
      </c>
      <c r="E659" s="276">
        <f>D659*Main!$AB$4</f>
        <v>0</v>
      </c>
    </row>
    <row r="660" spans="1:5">
      <c r="A660" s="279"/>
      <c r="B660" s="273"/>
      <c r="D660" s="275">
        <f>C660/100*Main!$AB$2*1.2</f>
        <v>0</v>
      </c>
      <c r="E660" s="276">
        <f>D660*Main!$AB$4</f>
        <v>0</v>
      </c>
    </row>
    <row r="661" spans="1:5">
      <c r="A661" s="279"/>
      <c r="B661" s="273"/>
      <c r="D661" s="275">
        <f>C661/100*Main!$AB$2*1.2</f>
        <v>0</v>
      </c>
      <c r="E661" s="276">
        <f>D661*Main!$AB$4</f>
        <v>0</v>
      </c>
    </row>
    <row r="662" spans="1:5">
      <c r="A662" s="279"/>
      <c r="B662" s="273"/>
      <c r="D662" s="275">
        <f>C662/100*Main!$AB$2*1.2</f>
        <v>0</v>
      </c>
      <c r="E662" s="276">
        <f>D662*Main!$AB$4</f>
        <v>0</v>
      </c>
    </row>
    <row r="663" spans="1:5">
      <c r="A663" s="279"/>
      <c r="B663" s="273"/>
      <c r="D663" s="275">
        <f>C663/100*Main!$AB$2*1.2</f>
        <v>0</v>
      </c>
      <c r="E663" s="276">
        <f>D663*Main!$AB$4</f>
        <v>0</v>
      </c>
    </row>
    <row r="664" spans="1:5">
      <c r="A664" s="279"/>
      <c r="B664" s="273"/>
      <c r="D664" s="275">
        <f>C664/100*Main!$AB$2*1.2</f>
        <v>0</v>
      </c>
      <c r="E664" s="276">
        <f>D664*Main!$AB$4</f>
        <v>0</v>
      </c>
    </row>
    <row r="665" spans="1:5">
      <c r="A665" s="279"/>
      <c r="B665" s="273"/>
      <c r="D665" s="275">
        <f>C665/100*Main!$AB$2*1.2</f>
        <v>0</v>
      </c>
      <c r="E665" s="276">
        <f>D665*Main!$AB$4</f>
        <v>0</v>
      </c>
    </row>
    <row r="666" spans="1:5">
      <c r="A666" s="279"/>
      <c r="B666" s="273"/>
      <c r="D666" s="275">
        <f>C666/100*Main!$AB$2*1.2</f>
        <v>0</v>
      </c>
      <c r="E666" s="276">
        <f>D666*Main!$AB$4</f>
        <v>0</v>
      </c>
    </row>
    <row r="667" spans="1:5">
      <c r="A667" s="279"/>
      <c r="B667" s="273"/>
      <c r="D667" s="275">
        <f>C667/100*Main!$AB$2*1.2</f>
        <v>0</v>
      </c>
      <c r="E667" s="276">
        <f>D667*Main!$AB$4</f>
        <v>0</v>
      </c>
    </row>
    <row r="668" spans="1:5">
      <c r="A668" s="279"/>
      <c r="B668" s="273"/>
      <c r="D668" s="275">
        <f>C668/100*Main!$AB$2*1.2</f>
        <v>0</v>
      </c>
      <c r="E668" s="276">
        <f>D668*Main!$AB$4</f>
        <v>0</v>
      </c>
    </row>
    <row r="669" spans="1:5">
      <c r="A669" s="279"/>
      <c r="B669" s="273"/>
      <c r="D669" s="275">
        <f>C669/100*Main!$AB$2*1.2</f>
        <v>0</v>
      </c>
      <c r="E669" s="276">
        <f>D669*Main!$AB$4</f>
        <v>0</v>
      </c>
    </row>
    <row r="670" spans="1:5">
      <c r="A670" s="279"/>
      <c r="B670" s="273"/>
      <c r="D670" s="275">
        <f>C670/100*Main!$AB$2*1.2</f>
        <v>0</v>
      </c>
      <c r="E670" s="276">
        <f>D670*Main!$AB$4</f>
        <v>0</v>
      </c>
    </row>
    <row r="671" spans="1:5">
      <c r="A671" s="279"/>
      <c r="B671" s="273"/>
      <c r="D671" s="275">
        <f>C671/100*Main!$AB$2*1.2</f>
        <v>0</v>
      </c>
      <c r="E671" s="276">
        <f>D671*Main!$AB$4</f>
        <v>0</v>
      </c>
    </row>
    <row r="672" spans="1:5">
      <c r="A672" s="279"/>
      <c r="B672" s="273"/>
      <c r="D672" s="275">
        <f>C672/100*Main!$AB$2*1.2</f>
        <v>0</v>
      </c>
      <c r="E672" s="276">
        <f>D672*Main!$AB$4</f>
        <v>0</v>
      </c>
    </row>
    <row r="673" spans="1:5">
      <c r="A673" s="279"/>
      <c r="B673" s="273"/>
      <c r="D673" s="275">
        <f>C673/100*Main!$AB$2*1.2</f>
        <v>0</v>
      </c>
      <c r="E673" s="276">
        <f>D673*Main!$AB$4</f>
        <v>0</v>
      </c>
    </row>
    <row r="674" spans="1:5">
      <c r="A674" s="279"/>
      <c r="B674" s="273"/>
      <c r="D674" s="275">
        <f>C674/100*Main!$AB$2*1.2</f>
        <v>0</v>
      </c>
      <c r="E674" s="276">
        <f>D674*Main!$AB$4</f>
        <v>0</v>
      </c>
    </row>
    <row r="675" spans="1:5">
      <c r="A675" s="279"/>
      <c r="B675" s="273"/>
      <c r="D675" s="275">
        <f>C675/100*Main!$AB$2*1.2</f>
        <v>0</v>
      </c>
      <c r="E675" s="276">
        <f>D675*Main!$AB$4</f>
        <v>0</v>
      </c>
    </row>
    <row r="676" spans="1:5">
      <c r="A676" s="279"/>
      <c r="B676" s="273"/>
      <c r="D676" s="275">
        <f>C676/100*Main!$AB$2*1.2</f>
        <v>0</v>
      </c>
      <c r="E676" s="276">
        <f>D676*Main!$AB$4</f>
        <v>0</v>
      </c>
    </row>
    <row r="677" spans="1:5">
      <c r="A677" s="279"/>
      <c r="B677" s="273"/>
      <c r="D677" s="275">
        <f>C677/100*Main!$AB$2*1.2</f>
        <v>0</v>
      </c>
      <c r="E677" s="276">
        <f>D677*Main!$AB$4</f>
        <v>0</v>
      </c>
    </row>
    <row r="678" spans="1:5">
      <c r="A678" s="279"/>
      <c r="B678" s="273"/>
      <c r="D678" s="275">
        <f>C678/100*Main!$AB$2*1.2</f>
        <v>0</v>
      </c>
      <c r="E678" s="276">
        <f>D678*Main!$AB$4</f>
        <v>0</v>
      </c>
    </row>
    <row r="679" spans="1:5">
      <c r="A679" s="279"/>
      <c r="B679" s="273"/>
      <c r="D679" s="275">
        <f>C679/100*Main!$AB$2*1.2</f>
        <v>0</v>
      </c>
      <c r="E679" s="276">
        <f>D679*Main!$AB$4</f>
        <v>0</v>
      </c>
    </row>
    <row r="680" spans="1:5">
      <c r="A680" s="279"/>
      <c r="B680" s="273"/>
      <c r="D680" s="275">
        <f>C680/100*Main!$AB$2*1.2</f>
        <v>0</v>
      </c>
      <c r="E680" s="276">
        <f>D680*Main!$AB$4</f>
        <v>0</v>
      </c>
    </row>
    <row r="681" spans="1:5">
      <c r="A681" s="279"/>
      <c r="B681" s="273"/>
      <c r="D681" s="275">
        <f>C681/100*Main!$AB$2*1.2</f>
        <v>0</v>
      </c>
      <c r="E681" s="276">
        <f>D681*Main!$AB$4</f>
        <v>0</v>
      </c>
    </row>
    <row r="682" spans="1:5">
      <c r="A682" s="279"/>
      <c r="B682" s="273"/>
      <c r="D682" s="275">
        <f>C682/100*Main!$AB$2*1.2</f>
        <v>0</v>
      </c>
      <c r="E682" s="276">
        <f>D682*Main!$AB$4</f>
        <v>0</v>
      </c>
    </row>
    <row r="683" spans="1:5">
      <c r="A683" s="279"/>
      <c r="B683" s="273"/>
      <c r="D683" s="275">
        <f>C683/100*Main!$AB$2*1.2</f>
        <v>0</v>
      </c>
      <c r="E683" s="276">
        <f>D683*Main!$AB$4</f>
        <v>0</v>
      </c>
    </row>
    <row r="684" spans="1:5">
      <c r="A684" s="279"/>
      <c r="B684" s="273"/>
      <c r="D684" s="275">
        <f>C684/100*Main!$AB$2*1.2</f>
        <v>0</v>
      </c>
      <c r="E684" s="276">
        <f>D684*Main!$AB$4</f>
        <v>0</v>
      </c>
    </row>
    <row r="685" spans="1:5">
      <c r="A685" s="279"/>
      <c r="B685" s="273"/>
      <c r="D685" s="275">
        <f>C685/100*Main!$AB$2*1.2</f>
        <v>0</v>
      </c>
      <c r="E685" s="276">
        <f>D685*Main!$AB$4</f>
        <v>0</v>
      </c>
    </row>
    <row r="686" spans="1:5">
      <c r="A686" s="279"/>
      <c r="B686" s="273"/>
      <c r="D686" s="275">
        <f>C686/100*Main!$AB$2*1.2</f>
        <v>0</v>
      </c>
      <c r="E686" s="276">
        <f>D686*Main!$AB$4</f>
        <v>0</v>
      </c>
    </row>
    <row r="687" spans="1:5">
      <c r="A687" s="279"/>
      <c r="B687" s="273"/>
      <c r="D687" s="275">
        <f>C687/100*Main!$AB$2*1.2</f>
        <v>0</v>
      </c>
      <c r="E687" s="276">
        <f>D687*Main!$AB$4</f>
        <v>0</v>
      </c>
    </row>
    <row r="688" spans="1:5">
      <c r="A688" s="279"/>
      <c r="B688" s="273"/>
      <c r="D688" s="275">
        <f>C688/100*Main!$AB$2*1.2</f>
        <v>0</v>
      </c>
      <c r="E688" s="276">
        <f>D688*Main!$AB$4</f>
        <v>0</v>
      </c>
    </row>
    <row r="689" spans="1:5">
      <c r="A689" s="279"/>
      <c r="B689" s="273"/>
      <c r="D689" s="275">
        <f>C689/100*Main!$AB$2*1.2</f>
        <v>0</v>
      </c>
      <c r="E689" s="276">
        <f>D689*Main!$AB$4</f>
        <v>0</v>
      </c>
    </row>
    <row r="690" spans="1:5">
      <c r="A690" s="279"/>
      <c r="B690" s="273"/>
      <c r="D690" s="275">
        <f>C690/100*Main!$AB$2*1.2</f>
        <v>0</v>
      </c>
      <c r="E690" s="276">
        <f>D690*Main!$AB$4</f>
        <v>0</v>
      </c>
    </row>
    <row r="691" spans="1:5">
      <c r="A691" s="279"/>
      <c r="B691" s="273"/>
      <c r="D691" s="275">
        <f>C691/100*Main!$AB$2*1.2</f>
        <v>0</v>
      </c>
      <c r="E691" s="276">
        <f>D691*Main!$AB$4</f>
        <v>0</v>
      </c>
    </row>
    <row r="692" spans="1:5">
      <c r="A692" s="279"/>
      <c r="B692" s="273"/>
      <c r="D692" s="275">
        <f>C692/100*Main!$AB$2*1.2</f>
        <v>0</v>
      </c>
      <c r="E692" s="276">
        <f>D692*Main!$AB$4</f>
        <v>0</v>
      </c>
    </row>
    <row r="693" spans="1:5">
      <c r="A693" s="279"/>
      <c r="B693" s="273"/>
      <c r="D693" s="275">
        <f>C693/100*Main!$AB$2*1.2</f>
        <v>0</v>
      </c>
      <c r="E693" s="276">
        <f>D693*Main!$AB$4</f>
        <v>0</v>
      </c>
    </row>
    <row r="694" spans="1:5">
      <c r="A694" s="279"/>
      <c r="B694" s="273"/>
      <c r="D694" s="275">
        <f>C694/100*Main!$AB$2*1.2</f>
        <v>0</v>
      </c>
      <c r="E694" s="276">
        <f>D694*Main!$AB$4</f>
        <v>0</v>
      </c>
    </row>
    <row r="695" spans="1:5">
      <c r="A695" s="279"/>
      <c r="B695" s="273"/>
      <c r="D695" s="275">
        <f>C695/100*Main!$AB$2*1.2</f>
        <v>0</v>
      </c>
      <c r="E695" s="276">
        <f>D695*Main!$AB$4</f>
        <v>0</v>
      </c>
    </row>
    <row r="696" spans="1:5">
      <c r="A696" s="279"/>
      <c r="B696" s="273"/>
      <c r="D696" s="275">
        <f>C696/100*Main!$AB$2*1.2</f>
        <v>0</v>
      </c>
      <c r="E696" s="276">
        <f>D696*Main!$AB$4</f>
        <v>0</v>
      </c>
    </row>
    <row r="697" spans="1:5">
      <c r="A697" s="279"/>
      <c r="B697" s="273"/>
      <c r="D697" s="275">
        <f>C697/100*Main!$AB$2*1.2</f>
        <v>0</v>
      </c>
      <c r="E697" s="276">
        <f>D697*Main!$AB$4</f>
        <v>0</v>
      </c>
    </row>
    <row r="698" spans="1:5">
      <c r="A698" s="279"/>
      <c r="B698" s="273"/>
      <c r="D698" s="275">
        <f>C698/100*Main!$AB$2*1.2</f>
        <v>0</v>
      </c>
      <c r="E698" s="276">
        <f>D698*Main!$AB$4</f>
        <v>0</v>
      </c>
    </row>
    <row r="699" spans="1:5">
      <c r="A699" s="279"/>
      <c r="B699" s="273"/>
      <c r="D699" s="275">
        <f>C699/100*Main!$AB$2*1.2</f>
        <v>0</v>
      </c>
      <c r="E699" s="276">
        <f>D699*Main!$AB$4</f>
        <v>0</v>
      </c>
    </row>
    <row r="700" spans="1:5">
      <c r="A700" s="279"/>
      <c r="B700" s="273"/>
      <c r="D700" s="275">
        <f>C700/100*Main!$AB$2*1.2</f>
        <v>0</v>
      </c>
      <c r="E700" s="276">
        <f>D700*Main!$AB$4</f>
        <v>0</v>
      </c>
    </row>
    <row r="701" spans="1:5">
      <c r="A701" s="279"/>
      <c r="B701" s="273"/>
      <c r="D701" s="275">
        <f>C701/100*Main!$AB$2*1.2</f>
        <v>0</v>
      </c>
      <c r="E701" s="276">
        <f>D701*Main!$AB$4</f>
        <v>0</v>
      </c>
    </row>
    <row r="702" spans="1:5">
      <c r="A702" s="279"/>
      <c r="B702" s="273"/>
      <c r="D702" s="275">
        <f>C702/100*Main!$AB$2*1.2</f>
        <v>0</v>
      </c>
      <c r="E702" s="276">
        <f>D702*Main!$AB$4</f>
        <v>0</v>
      </c>
    </row>
    <row r="703" spans="1:5">
      <c r="A703" s="279"/>
      <c r="B703" s="273"/>
      <c r="D703" s="275">
        <f>C703/100*Main!$AB$2*1.2</f>
        <v>0</v>
      </c>
      <c r="E703" s="276">
        <f>D703*Main!$AB$4</f>
        <v>0</v>
      </c>
    </row>
    <row r="704" spans="1:5">
      <c r="A704" s="279"/>
      <c r="B704" s="273"/>
      <c r="D704" s="275">
        <f>C704/100*Main!$AB$2*1.2</f>
        <v>0</v>
      </c>
      <c r="E704" s="276">
        <f>D704*Main!$AB$4</f>
        <v>0</v>
      </c>
    </row>
    <row r="705" spans="1:5">
      <c r="A705" s="279"/>
      <c r="B705" s="273"/>
      <c r="D705" s="275">
        <f>C705/100*Main!$AB$2*1.2</f>
        <v>0</v>
      </c>
      <c r="E705" s="276">
        <f>D705*Main!$AB$4</f>
        <v>0</v>
      </c>
    </row>
    <row r="706" spans="1:5">
      <c r="A706" s="279"/>
      <c r="B706" s="273"/>
      <c r="D706" s="275">
        <f>C706/100*Main!$AB$2*1.2</f>
        <v>0</v>
      </c>
      <c r="E706" s="276">
        <f>D706*Main!$AB$4</f>
        <v>0</v>
      </c>
    </row>
    <row r="707" spans="1:5">
      <c r="A707" s="279"/>
      <c r="B707" s="273"/>
      <c r="D707" s="275">
        <f>C707/100*Main!$AB$2*1.2</f>
        <v>0</v>
      </c>
      <c r="E707" s="276">
        <f>D707*Main!$AB$4</f>
        <v>0</v>
      </c>
    </row>
    <row r="708" spans="1:5">
      <c r="A708" s="279"/>
      <c r="B708" s="273"/>
      <c r="D708" s="275">
        <f>C708/100*Main!$AB$2*1.2</f>
        <v>0</v>
      </c>
      <c r="E708" s="276">
        <f>D708*Main!$AB$4</f>
        <v>0</v>
      </c>
    </row>
    <row r="709" spans="1:5">
      <c r="A709" s="279"/>
      <c r="B709" s="273"/>
      <c r="D709" s="275">
        <f>C709/100*Main!$AB$2*1.2</f>
        <v>0</v>
      </c>
      <c r="E709" s="276">
        <f>D709*Main!$AB$4</f>
        <v>0</v>
      </c>
    </row>
    <row r="710" spans="1:5">
      <c r="A710" s="279"/>
      <c r="B710" s="273"/>
      <c r="D710" s="275">
        <f>C710/100*Main!$AB$2*1.2</f>
        <v>0</v>
      </c>
      <c r="E710" s="276">
        <f>D710*Main!$AB$4</f>
        <v>0</v>
      </c>
    </row>
    <row r="711" spans="1:5">
      <c r="A711" s="279"/>
      <c r="B711" s="273"/>
      <c r="D711" s="275">
        <f>C711/100*Main!$AB$2*1.2</f>
        <v>0</v>
      </c>
      <c r="E711" s="276">
        <f>D711*Main!$AB$4</f>
        <v>0</v>
      </c>
    </row>
    <row r="712" spans="1:5">
      <c r="A712" s="279"/>
      <c r="B712" s="273"/>
      <c r="D712" s="275">
        <f>C712/100*Main!$AB$2*1.2</f>
        <v>0</v>
      </c>
      <c r="E712" s="276">
        <f>D712*Main!$AB$4</f>
        <v>0</v>
      </c>
    </row>
    <row r="713" spans="1:5">
      <c r="A713" s="279"/>
      <c r="B713" s="273"/>
      <c r="D713" s="275">
        <f>C713/100*Main!$AB$2*1.2</f>
        <v>0</v>
      </c>
      <c r="E713" s="276">
        <f>D713*Main!$AB$4</f>
        <v>0</v>
      </c>
    </row>
    <row r="714" spans="1:5">
      <c r="A714" s="279"/>
      <c r="B714" s="273"/>
      <c r="D714" s="275">
        <f>C714/100*Main!$AB$2*1.2</f>
        <v>0</v>
      </c>
      <c r="E714" s="276">
        <f>D714*Main!$AB$4</f>
        <v>0</v>
      </c>
    </row>
    <row r="715" spans="1:5">
      <c r="A715" s="279"/>
      <c r="B715" s="273"/>
      <c r="D715" s="275">
        <f>C715/100*Main!$AB$2*1.2</f>
        <v>0</v>
      </c>
      <c r="E715" s="276">
        <f>D715*Main!$AB$4</f>
        <v>0</v>
      </c>
    </row>
    <row r="716" spans="1:5">
      <c r="A716" s="279"/>
      <c r="B716" s="273"/>
      <c r="D716" s="275">
        <f>C716/100*Main!$AB$2*1.2</f>
        <v>0</v>
      </c>
      <c r="E716" s="276">
        <f>D716*Main!$AB$4</f>
        <v>0</v>
      </c>
    </row>
    <row r="717" spans="1:5">
      <c r="A717" s="279"/>
      <c r="B717" s="273"/>
      <c r="D717" s="275">
        <f>C717/100*Main!$AB$2*1.2</f>
        <v>0</v>
      </c>
      <c r="E717" s="276">
        <f>D717*Main!$AB$4</f>
        <v>0</v>
      </c>
    </row>
    <row r="718" spans="1:5">
      <c r="A718" s="279"/>
      <c r="B718" s="273"/>
      <c r="D718" s="275">
        <f>C718/100*Main!$AB$2*1.2</f>
        <v>0</v>
      </c>
      <c r="E718" s="276">
        <f>D718*Main!$AB$4</f>
        <v>0</v>
      </c>
    </row>
    <row r="719" spans="1:5">
      <c r="A719" s="279"/>
      <c r="B719" s="273"/>
      <c r="D719" s="275">
        <f>C719/100*Main!$AB$2*1.2</f>
        <v>0</v>
      </c>
      <c r="E719" s="276">
        <f>D719*Main!$AB$4</f>
        <v>0</v>
      </c>
    </row>
    <row r="720" spans="1:5">
      <c r="A720" s="279"/>
      <c r="B720" s="273"/>
      <c r="D720" s="275">
        <f>C720/100*Main!$AB$2*1.2</f>
        <v>0</v>
      </c>
      <c r="E720" s="276">
        <f>D720*Main!$AB$4</f>
        <v>0</v>
      </c>
    </row>
    <row r="721" spans="1:5">
      <c r="A721" s="279"/>
      <c r="B721" s="273"/>
      <c r="D721" s="275">
        <f>C721/100*Main!$AB$2*1.2</f>
        <v>0</v>
      </c>
      <c r="E721" s="276">
        <f>D721*Main!$AB$4</f>
        <v>0</v>
      </c>
    </row>
    <row r="722" spans="1:5">
      <c r="A722" s="279"/>
      <c r="B722" s="273"/>
      <c r="D722" s="275">
        <f>C722/100*Main!$AB$2*1.2</f>
        <v>0</v>
      </c>
      <c r="E722" s="276">
        <f>D722*Main!$AB$4</f>
        <v>0</v>
      </c>
    </row>
    <row r="723" spans="1:5">
      <c r="A723" s="279"/>
      <c r="B723" s="273"/>
      <c r="D723" s="275">
        <f>C723/100*Main!$AB$2*1.2</f>
        <v>0</v>
      </c>
      <c r="E723" s="276">
        <f>D723*Main!$AB$4</f>
        <v>0</v>
      </c>
    </row>
    <row r="724" spans="1:5">
      <c r="A724" s="279"/>
      <c r="B724" s="273"/>
      <c r="D724" s="275">
        <f>C724/100*Main!$AB$2*1.2</f>
        <v>0</v>
      </c>
      <c r="E724" s="276">
        <f>D724*Main!$AB$4</f>
        <v>0</v>
      </c>
    </row>
    <row r="725" spans="1:5">
      <c r="A725" s="279"/>
      <c r="B725" s="273"/>
      <c r="D725" s="275">
        <f>C725/100*Main!$AB$2*1.2</f>
        <v>0</v>
      </c>
      <c r="E725" s="276">
        <f>D725*Main!$AB$4</f>
        <v>0</v>
      </c>
    </row>
    <row r="726" spans="1:5">
      <c r="A726" s="279"/>
      <c r="B726" s="273"/>
      <c r="D726" s="275">
        <f>C726/100*Main!$AB$2*1.2</f>
        <v>0</v>
      </c>
      <c r="E726" s="276">
        <f>D726*Main!$AB$4</f>
        <v>0</v>
      </c>
    </row>
    <row r="727" spans="1:5">
      <c r="A727" s="279"/>
      <c r="B727" s="273"/>
      <c r="D727" s="275">
        <f>C727/100*Main!$AB$2*1.2</f>
        <v>0</v>
      </c>
      <c r="E727" s="276">
        <f>D727*Main!$AB$4</f>
        <v>0</v>
      </c>
    </row>
    <row r="728" spans="1:5">
      <c r="A728" s="279"/>
      <c r="B728" s="273"/>
      <c r="D728" s="275">
        <f>C728/100*Main!$AB$2*1.2</f>
        <v>0</v>
      </c>
      <c r="E728" s="276">
        <f>D728*Main!$AB$4</f>
        <v>0</v>
      </c>
    </row>
    <row r="729" spans="1:5">
      <c r="A729" s="279"/>
      <c r="B729" s="273"/>
      <c r="D729" s="275">
        <f>C729/100*Main!$AB$2*1.2</f>
        <v>0</v>
      </c>
      <c r="E729" s="276">
        <f>D729*Main!$AB$4</f>
        <v>0</v>
      </c>
    </row>
    <row r="730" spans="1:5">
      <c r="A730" s="279"/>
      <c r="B730" s="273"/>
      <c r="D730" s="275">
        <f>C730/100*Main!$AB$2*1.2</f>
        <v>0</v>
      </c>
      <c r="E730" s="276">
        <f>D730*Main!$AB$4</f>
        <v>0</v>
      </c>
    </row>
    <row r="731" spans="1:5">
      <c r="A731" s="279"/>
      <c r="B731" s="273"/>
      <c r="D731" s="275">
        <f>C731/100*Main!$AB$2*1.2</f>
        <v>0</v>
      </c>
      <c r="E731" s="276">
        <f>D731*Main!$AB$4</f>
        <v>0</v>
      </c>
    </row>
    <row r="732" spans="1:5">
      <c r="A732" s="279"/>
      <c r="B732" s="273"/>
      <c r="D732" s="275">
        <f>C732/100*Main!$AB$2*1.2</f>
        <v>0</v>
      </c>
      <c r="E732" s="276">
        <f>D732*Main!$AB$4</f>
        <v>0</v>
      </c>
    </row>
    <row r="733" spans="1:5">
      <c r="A733" s="279"/>
      <c r="B733" s="273"/>
      <c r="D733" s="275">
        <f>C733/100*Main!$AB$2*1.2</f>
        <v>0</v>
      </c>
      <c r="E733" s="276">
        <f>D733*Main!$AB$4</f>
        <v>0</v>
      </c>
    </row>
    <row r="734" spans="1:5">
      <c r="A734" s="279"/>
      <c r="B734" s="273"/>
      <c r="D734" s="275">
        <f>C734/100*Main!$AB$2*1.2</f>
        <v>0</v>
      </c>
      <c r="E734" s="276">
        <f>D734*Main!$AB$4</f>
        <v>0</v>
      </c>
    </row>
    <row r="735" spans="1:5">
      <c r="A735" s="279"/>
      <c r="B735" s="273"/>
      <c r="D735" s="275">
        <f>C735/100*Main!$AB$2*1.2</f>
        <v>0</v>
      </c>
      <c r="E735" s="276">
        <f>D735*Main!$AB$4</f>
        <v>0</v>
      </c>
    </row>
    <row r="736" spans="1:5">
      <c r="A736" s="279"/>
      <c r="B736" s="273"/>
      <c r="D736" s="275">
        <f>C736/100*Main!$AB$2*1.2</f>
        <v>0</v>
      </c>
      <c r="E736" s="276">
        <f>D736*Main!$AB$4</f>
        <v>0</v>
      </c>
    </row>
    <row r="737" spans="1:5">
      <c r="A737" s="279"/>
      <c r="B737" s="273"/>
      <c r="D737" s="275">
        <f>C737/100*Main!$AB$2*1.2</f>
        <v>0</v>
      </c>
      <c r="E737" s="276">
        <f>D737*Main!$AB$4</f>
        <v>0</v>
      </c>
    </row>
    <row r="738" spans="1:5">
      <c r="A738" s="279"/>
      <c r="B738" s="273"/>
      <c r="D738" s="275">
        <f>C738/100*Main!$AB$2*1.2</f>
        <v>0</v>
      </c>
      <c r="E738" s="276">
        <f>D738*Main!$AB$4</f>
        <v>0</v>
      </c>
    </row>
    <row r="739" spans="1:5">
      <c r="A739" s="279"/>
      <c r="B739" s="273"/>
      <c r="D739" s="275">
        <f>C739/100*Main!$AB$2*1.2</f>
        <v>0</v>
      </c>
      <c r="E739" s="276">
        <f>D739*Main!$AB$4</f>
        <v>0</v>
      </c>
    </row>
    <row r="740" spans="1:5">
      <c r="A740" s="279"/>
      <c r="B740" s="273"/>
      <c r="D740" s="275">
        <f>C740/100*Main!$AB$2*1.2</f>
        <v>0</v>
      </c>
      <c r="E740" s="276">
        <f>D740*Main!$AB$4</f>
        <v>0</v>
      </c>
    </row>
    <row r="741" spans="1:5">
      <c r="A741" s="279"/>
      <c r="B741" s="273"/>
      <c r="D741" s="275">
        <f>C741/100*Main!$AB$2*1.2</f>
        <v>0</v>
      </c>
      <c r="E741" s="276">
        <f>D741*Main!$AB$4</f>
        <v>0</v>
      </c>
    </row>
    <row r="742" spans="1:5">
      <c r="A742" s="279"/>
      <c r="B742" s="273"/>
      <c r="D742" s="275">
        <f>C742/100*Main!$AB$2*1.2</f>
        <v>0</v>
      </c>
      <c r="E742" s="276">
        <f>D742*Main!$AB$4</f>
        <v>0</v>
      </c>
    </row>
    <row r="743" spans="1:5">
      <c r="A743" s="279"/>
      <c r="B743" s="273"/>
      <c r="D743" s="275">
        <f>C743/100*Main!$AB$2*1.2</f>
        <v>0</v>
      </c>
      <c r="E743" s="276">
        <f>D743*Main!$AB$4</f>
        <v>0</v>
      </c>
    </row>
    <row r="744" spans="1:5">
      <c r="A744" s="279"/>
      <c r="B744" s="273"/>
      <c r="D744" s="275">
        <f>C744/100*Main!$AB$2*1.2</f>
        <v>0</v>
      </c>
      <c r="E744" s="276">
        <f>D744*Main!$AB$4</f>
        <v>0</v>
      </c>
    </row>
    <row r="745" spans="1:5">
      <c r="A745" s="279"/>
      <c r="B745" s="273"/>
      <c r="D745" s="275">
        <f>C745/100*Main!$AB$2*1.2</f>
        <v>0</v>
      </c>
      <c r="E745" s="276">
        <f>D745*Main!$AB$4</f>
        <v>0</v>
      </c>
    </row>
    <row r="746" spans="1:5">
      <c r="A746" s="279"/>
      <c r="B746" s="273"/>
      <c r="D746" s="275">
        <f>C746/100*Main!$AB$2*1.2</f>
        <v>0</v>
      </c>
      <c r="E746" s="276">
        <f>D746*Main!$AB$4</f>
        <v>0</v>
      </c>
    </row>
    <row r="747" spans="1:5">
      <c r="A747" s="279"/>
      <c r="B747" s="273"/>
      <c r="D747" s="275">
        <f>C747/100*Main!$AB$2*1.2</f>
        <v>0</v>
      </c>
      <c r="E747" s="276">
        <f>D747*Main!$AB$4</f>
        <v>0</v>
      </c>
    </row>
    <row r="748" spans="1:5">
      <c r="A748" s="279"/>
      <c r="B748" s="273"/>
      <c r="D748" s="275">
        <f>C748/100*Main!$AB$2*1.2</f>
        <v>0</v>
      </c>
      <c r="E748" s="276">
        <f>D748*Main!$AB$4</f>
        <v>0</v>
      </c>
    </row>
    <row r="749" spans="1:5">
      <c r="A749" s="279"/>
      <c r="B749" s="273"/>
      <c r="D749" s="275">
        <f>C749/100*Main!$AB$2*1.2</f>
        <v>0</v>
      </c>
      <c r="E749" s="276">
        <f>D749*Main!$AB$4</f>
        <v>0</v>
      </c>
    </row>
    <row r="750" spans="1:5">
      <c r="A750" s="279"/>
      <c r="B750" s="273"/>
      <c r="D750" s="275">
        <f>C750/100*Main!$AB$2*1.2</f>
        <v>0</v>
      </c>
      <c r="E750" s="276">
        <f>D750*Main!$AB$4</f>
        <v>0</v>
      </c>
    </row>
    <row r="751" spans="1:5">
      <c r="A751" s="279"/>
      <c r="B751" s="273"/>
      <c r="D751" s="275">
        <f>C751/100*Main!$AB$2*1.2</f>
        <v>0</v>
      </c>
      <c r="E751" s="276">
        <f>D751*Main!$AB$4</f>
        <v>0</v>
      </c>
    </row>
    <row r="752" spans="1:5">
      <c r="A752" s="279"/>
      <c r="B752" s="273"/>
      <c r="D752" s="275">
        <f>C752/100*Main!$AB$2*1.2</f>
        <v>0</v>
      </c>
      <c r="E752" s="276">
        <f>D752*Main!$AB$4</f>
        <v>0</v>
      </c>
    </row>
    <row r="753" spans="1:5">
      <c r="A753" s="279"/>
      <c r="B753" s="273"/>
      <c r="D753" s="275">
        <f>C753/100*Main!$AB$2*1.2</f>
        <v>0</v>
      </c>
      <c r="E753" s="276">
        <f>D753*Main!$AB$4</f>
        <v>0</v>
      </c>
    </row>
    <row r="754" spans="1:5">
      <c r="A754" s="279"/>
      <c r="B754" s="273"/>
      <c r="D754" s="275">
        <f>C754/100*Main!$AB$2*1.2</f>
        <v>0</v>
      </c>
      <c r="E754" s="276">
        <f>D754*Main!$AB$4</f>
        <v>0</v>
      </c>
    </row>
    <row r="755" spans="1:5">
      <c r="A755" s="279"/>
      <c r="B755" s="273"/>
      <c r="D755" s="275">
        <f>C755/100*Main!$AB$2*1.2</f>
        <v>0</v>
      </c>
      <c r="E755" s="276">
        <f>D755*Main!$AB$4</f>
        <v>0</v>
      </c>
    </row>
    <row r="756" spans="1:5">
      <c r="A756" s="279"/>
      <c r="B756" s="273"/>
      <c r="D756" s="275">
        <f>C756/100*Main!$AB$2*1.2</f>
        <v>0</v>
      </c>
      <c r="E756" s="276">
        <f>D756*Main!$AB$4</f>
        <v>0</v>
      </c>
    </row>
    <row r="757" spans="1:5">
      <c r="A757" s="279"/>
      <c r="B757" s="273"/>
      <c r="D757" s="275">
        <f>C757/100*Main!$AB$2*1.2</f>
        <v>0</v>
      </c>
      <c r="E757" s="276">
        <f>D757*Main!$AB$4</f>
        <v>0</v>
      </c>
    </row>
    <row r="758" spans="1:5">
      <c r="A758" s="279"/>
      <c r="B758" s="273"/>
      <c r="D758" s="275">
        <f>C758/100*Main!$AB$2*1.2</f>
        <v>0</v>
      </c>
      <c r="E758" s="276">
        <f>D758*Main!$AB$4</f>
        <v>0</v>
      </c>
    </row>
    <row r="759" spans="1:5">
      <c r="A759" s="279"/>
      <c r="B759" s="273"/>
      <c r="D759" s="275">
        <f>C759/100*Main!$AB$2*1.2</f>
        <v>0</v>
      </c>
      <c r="E759" s="276">
        <f>D759*Main!$AB$4</f>
        <v>0</v>
      </c>
    </row>
    <row r="760" spans="1:5">
      <c r="A760" s="279"/>
      <c r="B760" s="273"/>
      <c r="D760" s="275">
        <f>C760/100*Main!$AB$2*1.2</f>
        <v>0</v>
      </c>
      <c r="E760" s="276">
        <f>D760*Main!$AB$4</f>
        <v>0</v>
      </c>
    </row>
    <row r="761" spans="1:5">
      <c r="A761" s="279"/>
      <c r="B761" s="273"/>
      <c r="D761" s="275">
        <f>C761/100*Main!$AB$2*1.2</f>
        <v>0</v>
      </c>
      <c r="E761" s="276">
        <f>D761*Main!$AB$4</f>
        <v>0</v>
      </c>
    </row>
    <row r="762" spans="1:5">
      <c r="A762" s="279"/>
      <c r="B762" s="273"/>
      <c r="D762" s="275">
        <f>C762/100*Main!$AB$2*1.2</f>
        <v>0</v>
      </c>
      <c r="E762" s="276">
        <f>D762*Main!$AB$4</f>
        <v>0</v>
      </c>
    </row>
    <row r="763" spans="1:5">
      <c r="A763" s="279"/>
      <c r="B763" s="273"/>
      <c r="D763" s="275">
        <f>C763/100*Main!$AB$2*1.2</f>
        <v>0</v>
      </c>
      <c r="E763" s="276">
        <f>D763*Main!$AB$4</f>
        <v>0</v>
      </c>
    </row>
    <row r="764" spans="1:5">
      <c r="A764" s="279"/>
      <c r="B764" s="273"/>
      <c r="D764" s="275">
        <f>C764/100*Main!$AB$2*1.2</f>
        <v>0</v>
      </c>
      <c r="E764" s="276">
        <f>D764*Main!$AB$4</f>
        <v>0</v>
      </c>
    </row>
    <row r="765" spans="1:5">
      <c r="A765" s="279"/>
      <c r="B765" s="273"/>
      <c r="D765" s="275">
        <f>C765/100*Main!$AB$2*1.2</f>
        <v>0</v>
      </c>
      <c r="E765" s="276">
        <f>D765*Main!$AB$4</f>
        <v>0</v>
      </c>
    </row>
    <row r="766" spans="1:5">
      <c r="A766" s="279"/>
      <c r="B766" s="273"/>
      <c r="D766" s="275">
        <f>C766/100*Main!$AB$2*1.2</f>
        <v>0</v>
      </c>
      <c r="E766" s="276">
        <f>D766*Main!$AB$4</f>
        <v>0</v>
      </c>
    </row>
    <row r="767" spans="1:5">
      <c r="A767" s="279"/>
      <c r="B767" s="273"/>
      <c r="D767" s="275">
        <f>C767/100*Main!$AB$2*1.2</f>
        <v>0</v>
      </c>
      <c r="E767" s="276">
        <f>D767*Main!$AB$4</f>
        <v>0</v>
      </c>
    </row>
    <row r="768" spans="1:5">
      <c r="A768" s="279"/>
      <c r="B768" s="273"/>
      <c r="D768" s="275">
        <f>C768/100*Main!$AB$2*1.2</f>
        <v>0</v>
      </c>
      <c r="E768" s="276">
        <f>D768*Main!$AB$4</f>
        <v>0</v>
      </c>
    </row>
    <row r="769" spans="1:5">
      <c r="A769" s="279"/>
      <c r="B769" s="273"/>
      <c r="D769" s="275">
        <f>C769/100*Main!$AB$2*1.2</f>
        <v>0</v>
      </c>
      <c r="E769" s="276">
        <f>D769*Main!$AB$4</f>
        <v>0</v>
      </c>
    </row>
    <row r="770" spans="1:5">
      <c r="A770" s="279"/>
      <c r="B770" s="273"/>
      <c r="D770" s="275">
        <f>C770/100*Main!$AB$2*1.2</f>
        <v>0</v>
      </c>
      <c r="E770" s="276">
        <f>D770*Main!$AB$4</f>
        <v>0</v>
      </c>
    </row>
    <row r="771" spans="1:5">
      <c r="A771" s="279"/>
      <c r="B771" s="273"/>
      <c r="D771" s="275">
        <f>C771/100*Main!$AB$2*1.2</f>
        <v>0</v>
      </c>
      <c r="E771" s="276">
        <f>D771*Main!$AB$4</f>
        <v>0</v>
      </c>
    </row>
    <row r="772" spans="1:5">
      <c r="A772" s="279"/>
      <c r="B772" s="273"/>
      <c r="D772" s="275">
        <f>C772/100*Main!$AB$2*1.2</f>
        <v>0</v>
      </c>
      <c r="E772" s="276">
        <f>D772*Main!$AB$4</f>
        <v>0</v>
      </c>
    </row>
    <row r="773" spans="1:5">
      <c r="A773" s="279"/>
      <c r="B773" s="273"/>
      <c r="D773" s="275">
        <f>C773/100*Main!$AB$2*1.2</f>
        <v>0</v>
      </c>
      <c r="E773" s="276">
        <f>D773*Main!$AB$4</f>
        <v>0</v>
      </c>
    </row>
    <row r="774" spans="1:5">
      <c r="A774" s="279"/>
      <c r="B774" s="273"/>
      <c r="D774" s="275">
        <f>C774/100*Main!$AB$2*1.2</f>
        <v>0</v>
      </c>
      <c r="E774" s="276">
        <f>D774*Main!$AB$4</f>
        <v>0</v>
      </c>
    </row>
    <row r="775" spans="1:5">
      <c r="A775" s="279"/>
      <c r="B775" s="273"/>
      <c r="D775" s="275">
        <f>C775/100*Main!$AB$2*1.2</f>
        <v>0</v>
      </c>
      <c r="E775" s="276">
        <f>D775*Main!$AB$4</f>
        <v>0</v>
      </c>
    </row>
    <row r="776" spans="1:5">
      <c r="A776" s="279"/>
      <c r="B776" s="273"/>
      <c r="D776" s="275">
        <f>C776/100*Main!$AB$2*1.2</f>
        <v>0</v>
      </c>
      <c r="E776" s="276">
        <f>D776*Main!$AB$4</f>
        <v>0</v>
      </c>
    </row>
    <row r="777" spans="1:5">
      <c r="A777" s="279"/>
      <c r="B777" s="273"/>
      <c r="D777" s="275">
        <f>C777/100*Main!$AB$2*1.2</f>
        <v>0</v>
      </c>
      <c r="E777" s="276">
        <f>D777*Main!$AB$4</f>
        <v>0</v>
      </c>
    </row>
    <row r="778" spans="1:5">
      <c r="A778" s="279"/>
      <c r="B778" s="273"/>
      <c r="D778" s="275">
        <f>C778/100*Main!$AB$2*1.2</f>
        <v>0</v>
      </c>
      <c r="E778" s="276">
        <f>D778*Main!$AB$4</f>
        <v>0</v>
      </c>
    </row>
    <row r="779" spans="1:5">
      <c r="A779" s="279"/>
      <c r="B779" s="273"/>
      <c r="D779" s="275">
        <f>C779/100*Main!$AB$2*1.2</f>
        <v>0</v>
      </c>
      <c r="E779" s="276">
        <f>D779*Main!$AB$4</f>
        <v>0</v>
      </c>
    </row>
    <row r="780" spans="1:5">
      <c r="A780" s="279"/>
      <c r="B780" s="273"/>
      <c r="D780" s="275">
        <f>C780/100*Main!$AB$2*1.2</f>
        <v>0</v>
      </c>
      <c r="E780" s="276">
        <f>D780*Main!$AB$4</f>
        <v>0</v>
      </c>
    </row>
    <row r="781" spans="1:5">
      <c r="A781" s="279"/>
      <c r="B781" s="273"/>
      <c r="D781" s="275">
        <f>C781/100*Main!$AB$2*1.2</f>
        <v>0</v>
      </c>
      <c r="E781" s="276">
        <f>D781*Main!$AB$4</f>
        <v>0</v>
      </c>
    </row>
    <row r="782" spans="1:5">
      <c r="A782" s="279"/>
      <c r="B782" s="273"/>
      <c r="D782" s="275">
        <f>C782/100*Main!$AB$2*1.2</f>
        <v>0</v>
      </c>
      <c r="E782" s="276">
        <f>D782*Main!$AB$4</f>
        <v>0</v>
      </c>
    </row>
    <row r="783" spans="1:5">
      <c r="A783" s="279"/>
      <c r="B783" s="273"/>
      <c r="D783" s="275">
        <f>C783/100*Main!$AB$2*1.2</f>
        <v>0</v>
      </c>
      <c r="E783" s="276">
        <f>D783*Main!$AB$4</f>
        <v>0</v>
      </c>
    </row>
    <row r="784" spans="1:5">
      <c r="A784" s="279"/>
      <c r="B784" s="273"/>
      <c r="D784" s="275">
        <f>C784/100*Main!$AB$2*1.2</f>
        <v>0</v>
      </c>
      <c r="E784" s="276">
        <f>D784*Main!$AB$4</f>
        <v>0</v>
      </c>
    </row>
    <row r="785" spans="1:5">
      <c r="A785" s="279"/>
      <c r="B785" s="273"/>
      <c r="D785" s="275">
        <f>C785/100*Main!$AB$2*1.2</f>
        <v>0</v>
      </c>
      <c r="E785" s="276">
        <f>D785*Main!$AB$4</f>
        <v>0</v>
      </c>
    </row>
    <row r="786" spans="1:5">
      <c r="A786" s="279"/>
      <c r="B786" s="273"/>
      <c r="D786" s="275">
        <f>C786/100*Main!$AB$2*1.2</f>
        <v>0</v>
      </c>
      <c r="E786" s="276">
        <f>D786*Main!$AB$4</f>
        <v>0</v>
      </c>
    </row>
    <row r="787" spans="1:5">
      <c r="A787" s="279"/>
      <c r="B787" s="273"/>
      <c r="D787" s="275">
        <f>C787/100*Main!$AB$2*1.2</f>
        <v>0</v>
      </c>
      <c r="E787" s="276">
        <f>D787*Main!$AB$4</f>
        <v>0</v>
      </c>
    </row>
    <row r="788" spans="1:5">
      <c r="A788" s="279"/>
      <c r="B788" s="273"/>
      <c r="D788" s="275">
        <f>C788/100*Main!$AB$2*1.2</f>
        <v>0</v>
      </c>
      <c r="E788" s="276">
        <f>D788*Main!$AB$4</f>
        <v>0</v>
      </c>
    </row>
    <row r="789" spans="1:5">
      <c r="A789" s="279"/>
      <c r="B789" s="273"/>
      <c r="D789" s="275">
        <f>C789/100*Main!$AB$2*1.2</f>
        <v>0</v>
      </c>
      <c r="E789" s="276">
        <f>D789*Main!$AB$4</f>
        <v>0</v>
      </c>
    </row>
    <row r="790" spans="1:5">
      <c r="A790" s="279"/>
      <c r="B790" s="273"/>
      <c r="D790" s="275">
        <f>C790/100*Main!$AB$2*1.2</f>
        <v>0</v>
      </c>
      <c r="E790" s="276">
        <f>D790*Main!$AB$4</f>
        <v>0</v>
      </c>
    </row>
    <row r="791" spans="1:5">
      <c r="A791" s="279"/>
      <c r="B791" s="273"/>
      <c r="D791" s="275">
        <f>C791/100*Main!$AB$2*1.2</f>
        <v>0</v>
      </c>
      <c r="E791" s="276">
        <f>D791*Main!$AB$4</f>
        <v>0</v>
      </c>
    </row>
    <row r="792" spans="1:5">
      <c r="A792" s="279"/>
      <c r="B792" s="273"/>
      <c r="D792" s="275">
        <f>C792/100*Main!$AB$2*1.2</f>
        <v>0</v>
      </c>
      <c r="E792" s="276">
        <f>D792*Main!$AB$4</f>
        <v>0</v>
      </c>
    </row>
    <row r="793" spans="1:5">
      <c r="A793" s="279"/>
      <c r="B793" s="273"/>
      <c r="D793" s="275">
        <f>C793/100*Main!$AB$2*1.2</f>
        <v>0</v>
      </c>
      <c r="E793" s="276">
        <f>D793*Main!$AB$4</f>
        <v>0</v>
      </c>
    </row>
    <row r="794" spans="1:5">
      <c r="A794" s="279"/>
      <c r="B794" s="273"/>
      <c r="D794" s="275">
        <f>C794/100*Main!$AB$2*1.2</f>
        <v>0</v>
      </c>
      <c r="E794" s="276">
        <f>D794*Main!$AB$4</f>
        <v>0</v>
      </c>
    </row>
    <row r="795" spans="1:5">
      <c r="A795" s="279"/>
      <c r="B795" s="273"/>
      <c r="D795" s="275">
        <f>C795/100*Main!$AB$2*1.2</f>
        <v>0</v>
      </c>
      <c r="E795" s="276">
        <f>D795*Main!$AB$4</f>
        <v>0</v>
      </c>
    </row>
    <row r="796" spans="1:5">
      <c r="A796" s="279"/>
      <c r="B796" s="273"/>
      <c r="D796" s="275">
        <f>C796/100*Main!$AB$2*1.2</f>
        <v>0</v>
      </c>
      <c r="E796" s="276">
        <f>D796*Main!$AB$4</f>
        <v>0</v>
      </c>
    </row>
    <row r="797" spans="1:5">
      <c r="A797" s="279"/>
      <c r="B797" s="273"/>
      <c r="D797" s="275">
        <f>C797/100*Main!$AB$2*1.2</f>
        <v>0</v>
      </c>
      <c r="E797" s="276">
        <f>D797*Main!$AB$4</f>
        <v>0</v>
      </c>
    </row>
    <row r="798" spans="1:5">
      <c r="A798" s="279"/>
      <c r="B798" s="273"/>
      <c r="D798" s="275">
        <f>C798/100*Main!$AB$2*1.2</f>
        <v>0</v>
      </c>
      <c r="E798" s="276">
        <f>D798*Main!$AB$4</f>
        <v>0</v>
      </c>
    </row>
    <row r="799" spans="1:5">
      <c r="A799" s="279"/>
      <c r="B799" s="273"/>
      <c r="D799" s="275">
        <f>C799/100*Main!$AB$2*1.2</f>
        <v>0</v>
      </c>
      <c r="E799" s="276">
        <f>D799*Main!$AB$4</f>
        <v>0</v>
      </c>
    </row>
    <row r="800" spans="1:5">
      <c r="A800" s="279"/>
      <c r="B800" s="273"/>
      <c r="D800" s="275">
        <f>C800/100*Main!$AB$2*1.2</f>
        <v>0</v>
      </c>
      <c r="E800" s="276">
        <f>D800*Main!$AB$4</f>
        <v>0</v>
      </c>
    </row>
    <row r="801" spans="1:5">
      <c r="A801" s="279"/>
      <c r="B801" s="273"/>
      <c r="D801" s="275">
        <f>C801/100*Main!$AB$2*1.2</f>
        <v>0</v>
      </c>
      <c r="E801" s="276">
        <f>D801*Main!$AB$4</f>
        <v>0</v>
      </c>
    </row>
    <row r="802" spans="1:5">
      <c r="A802" s="279"/>
      <c r="B802" s="273"/>
      <c r="D802" s="275">
        <f>C802/100*Main!$AB$2*1.2</f>
        <v>0</v>
      </c>
      <c r="E802" s="276">
        <f>D802*Main!$AB$4</f>
        <v>0</v>
      </c>
    </row>
    <row r="803" spans="1:5">
      <c r="A803" s="279"/>
      <c r="B803" s="273"/>
      <c r="D803" s="275">
        <f>C803/100*Main!$AB$2*1.2</f>
        <v>0</v>
      </c>
      <c r="E803" s="276">
        <f>D803*Main!$AB$4</f>
        <v>0</v>
      </c>
    </row>
    <row r="804" spans="1:5">
      <c r="A804" s="279"/>
      <c r="B804" s="273"/>
      <c r="D804" s="275">
        <f>C804/100*Main!$AB$2*1.2</f>
        <v>0</v>
      </c>
      <c r="E804" s="276">
        <f>D804*Main!$AB$4</f>
        <v>0</v>
      </c>
    </row>
    <row r="805" spans="1:5">
      <c r="A805" s="279"/>
      <c r="B805" s="273"/>
      <c r="D805" s="275">
        <f>C805/100*Main!$AB$2*1.2</f>
        <v>0</v>
      </c>
      <c r="E805" s="276">
        <f>D805*Main!$AB$4</f>
        <v>0</v>
      </c>
    </row>
    <row r="806" spans="1:5">
      <c r="A806" s="279"/>
      <c r="B806" s="273"/>
      <c r="D806" s="275">
        <f>C806/100*Main!$AB$2*1.2</f>
        <v>0</v>
      </c>
      <c r="E806" s="276">
        <f>D806*Main!$AB$4</f>
        <v>0</v>
      </c>
    </row>
    <row r="807" spans="1:5">
      <c r="A807" s="279"/>
      <c r="B807" s="273"/>
      <c r="D807" s="275">
        <f>C807/100*Main!$AB$2*1.2</f>
        <v>0</v>
      </c>
      <c r="E807" s="276">
        <f>D807*Main!$AB$4</f>
        <v>0</v>
      </c>
    </row>
    <row r="808" spans="1:5">
      <c r="A808" s="279"/>
      <c r="B808" s="273"/>
      <c r="D808" s="275">
        <f>C808/100*Main!$AB$2*1.2</f>
        <v>0</v>
      </c>
      <c r="E808" s="276">
        <f>D808*Main!$AB$4</f>
        <v>0</v>
      </c>
    </row>
    <row r="809" spans="1:5">
      <c r="A809" s="279"/>
      <c r="B809" s="273"/>
      <c r="D809" s="275">
        <f>C809/100*Main!$AB$2*1.2</f>
        <v>0</v>
      </c>
      <c r="E809" s="276">
        <f>D809*Main!$AB$4</f>
        <v>0</v>
      </c>
    </row>
    <row r="810" spans="1:5">
      <c r="A810" s="279"/>
      <c r="B810" s="273"/>
      <c r="D810" s="275">
        <f>C810/100*Main!$AB$2*1.2</f>
        <v>0</v>
      </c>
      <c r="E810" s="276">
        <f>D810*Main!$AB$4</f>
        <v>0</v>
      </c>
    </row>
    <row r="811" spans="1:5">
      <c r="A811" s="279"/>
      <c r="B811" s="273"/>
      <c r="D811" s="275">
        <f>C811/100*Main!$AB$2*1.2</f>
        <v>0</v>
      </c>
      <c r="E811" s="276">
        <f>D811*Main!$AB$4</f>
        <v>0</v>
      </c>
    </row>
    <row r="812" spans="1:5">
      <c r="A812" s="279"/>
      <c r="B812" s="273"/>
      <c r="D812" s="275">
        <f>C812/100*Main!$AB$2*1.2</f>
        <v>0</v>
      </c>
      <c r="E812" s="276">
        <f>D812*Main!$AB$4</f>
        <v>0</v>
      </c>
    </row>
    <row r="813" spans="1:5">
      <c r="A813" s="279"/>
      <c r="B813" s="273"/>
      <c r="D813" s="275">
        <f>C813/100*Main!$AB$2*1.2</f>
        <v>0</v>
      </c>
      <c r="E813" s="276">
        <f>D813*Main!$AB$4</f>
        <v>0</v>
      </c>
    </row>
    <row r="814" spans="1:5">
      <c r="A814" s="279"/>
      <c r="B814" s="273"/>
      <c r="D814" s="275">
        <f>C814/100*Main!$AB$2*1.2</f>
        <v>0</v>
      </c>
      <c r="E814" s="276">
        <f>D814*Main!$AB$4</f>
        <v>0</v>
      </c>
    </row>
    <row r="815" spans="1:5">
      <c r="A815" s="279"/>
      <c r="B815" s="273"/>
      <c r="D815" s="275">
        <f>C815/100*Main!$AB$2*1.2</f>
        <v>0</v>
      </c>
      <c r="E815" s="276">
        <f>D815*Main!$AB$4</f>
        <v>0</v>
      </c>
    </row>
    <row r="816" spans="1:5">
      <c r="A816" s="279"/>
      <c r="B816" s="273"/>
      <c r="D816" s="275">
        <f>C816/100*Main!$AB$2*1.2</f>
        <v>0</v>
      </c>
      <c r="E816" s="276">
        <f>D816*Main!$AB$4</f>
        <v>0</v>
      </c>
    </row>
    <row r="817" spans="1:5">
      <c r="A817" s="279"/>
      <c r="B817" s="273"/>
      <c r="D817" s="275">
        <f>C817/100*Main!$AB$2*1.2</f>
        <v>0</v>
      </c>
      <c r="E817" s="276">
        <f>D817*Main!$AB$4</f>
        <v>0</v>
      </c>
    </row>
    <row r="818" spans="1:5">
      <c r="A818" s="279"/>
      <c r="B818" s="273"/>
      <c r="D818" s="275">
        <f>C818/100*Main!$AB$2*1.2</f>
        <v>0</v>
      </c>
      <c r="E818" s="276">
        <f>D818*Main!$AB$4</f>
        <v>0</v>
      </c>
    </row>
    <row r="819" spans="1:5">
      <c r="A819" s="279"/>
      <c r="B819" s="273"/>
      <c r="D819" s="275">
        <f>C819/100*Main!$AB$2*1.2</f>
        <v>0</v>
      </c>
      <c r="E819" s="276">
        <f>D819*Main!$AB$4</f>
        <v>0</v>
      </c>
    </row>
    <row r="820" spans="1:5">
      <c r="A820" s="279"/>
      <c r="B820" s="273"/>
      <c r="D820" s="275">
        <f>C820/100*Main!$AB$2*1.2</f>
        <v>0</v>
      </c>
      <c r="E820" s="276">
        <f>D820*Main!$AB$4</f>
        <v>0</v>
      </c>
    </row>
    <row r="821" spans="1:5">
      <c r="A821" s="279"/>
      <c r="B821" s="273"/>
      <c r="D821" s="275">
        <f>C821/100*Main!$AB$2*1.2</f>
        <v>0</v>
      </c>
      <c r="E821" s="276">
        <f>D821*Main!$AB$4</f>
        <v>0</v>
      </c>
    </row>
    <row r="822" spans="1:5">
      <c r="A822" s="279"/>
      <c r="B822" s="273"/>
      <c r="D822" s="275">
        <f>C822/100*Main!$AB$2*1.2</f>
        <v>0</v>
      </c>
      <c r="E822" s="276">
        <f>D822*Main!$AB$4</f>
        <v>0</v>
      </c>
    </row>
    <row r="823" spans="1:5">
      <c r="A823" s="279"/>
      <c r="B823" s="273"/>
      <c r="D823" s="275">
        <f>C823/100*Main!$AB$2*1.2</f>
        <v>0</v>
      </c>
      <c r="E823" s="276">
        <f>D823*Main!$AB$4</f>
        <v>0</v>
      </c>
    </row>
    <row r="824" spans="1:5">
      <c r="A824" s="279"/>
      <c r="B824" s="273"/>
      <c r="D824" s="275">
        <f>C824/100*Main!$AB$2*1.2</f>
        <v>0</v>
      </c>
      <c r="E824" s="276">
        <f>D824*Main!$AB$4</f>
        <v>0</v>
      </c>
    </row>
    <row r="825" spans="1:5">
      <c r="A825" s="279"/>
      <c r="B825" s="273"/>
      <c r="D825" s="275">
        <f>C825/100*Main!$AB$2*1.2</f>
        <v>0</v>
      </c>
      <c r="E825" s="276">
        <f>D825*Main!$AB$4</f>
        <v>0</v>
      </c>
    </row>
    <row r="826" spans="1:5">
      <c r="A826" s="279"/>
      <c r="B826" s="273"/>
      <c r="D826" s="275">
        <f>C826/100*Main!$AB$2*1.2</f>
        <v>0</v>
      </c>
      <c r="E826" s="276">
        <f>D826*Main!$AB$4</f>
        <v>0</v>
      </c>
    </row>
    <row r="827" spans="1:5">
      <c r="A827" s="279"/>
      <c r="B827" s="273"/>
      <c r="D827" s="275">
        <f>C827/100*Main!$AB$2*1.2</f>
        <v>0</v>
      </c>
      <c r="E827" s="276">
        <f>D827*Main!$AB$4</f>
        <v>0</v>
      </c>
    </row>
    <row r="828" spans="1:5">
      <c r="A828" s="279"/>
      <c r="B828" s="273"/>
      <c r="D828" s="275">
        <f>C828/100*Main!$AB$2*1.2</f>
        <v>0</v>
      </c>
      <c r="E828" s="276">
        <f>D828*Main!$AB$4</f>
        <v>0</v>
      </c>
    </row>
    <row r="829" spans="1:5">
      <c r="A829" s="279"/>
      <c r="B829" s="273"/>
      <c r="D829" s="275">
        <f>C829/100*Main!$AB$2*1.2</f>
        <v>0</v>
      </c>
      <c r="E829" s="276">
        <f>D829*Main!$AB$4</f>
        <v>0</v>
      </c>
    </row>
    <row r="830" spans="1:5">
      <c r="A830" s="279"/>
      <c r="B830" s="273"/>
      <c r="D830" s="275">
        <f>C830/100*Main!$AB$2*1.2</f>
        <v>0</v>
      </c>
      <c r="E830" s="276">
        <f>D830*Main!$AB$4</f>
        <v>0</v>
      </c>
    </row>
    <row r="831" spans="1:5">
      <c r="A831" s="279"/>
      <c r="B831" s="273"/>
      <c r="D831" s="275">
        <f>C831/100*Main!$AB$2*1.2</f>
        <v>0</v>
      </c>
      <c r="E831" s="276">
        <f>D831*Main!$AB$4</f>
        <v>0</v>
      </c>
    </row>
    <row r="832" spans="1:5">
      <c r="A832" s="279"/>
      <c r="B832" s="273"/>
      <c r="D832" s="275">
        <f>C832/100*Main!$AB$2*1.2</f>
        <v>0</v>
      </c>
      <c r="E832" s="276">
        <f>D832*Main!$AB$4</f>
        <v>0</v>
      </c>
    </row>
    <row r="833" spans="1:5">
      <c r="A833" s="279"/>
      <c r="B833" s="273"/>
      <c r="D833" s="275">
        <f>C833/100*Main!$AB$2*1.2</f>
        <v>0</v>
      </c>
      <c r="E833" s="276">
        <f>D833*Main!$AB$4</f>
        <v>0</v>
      </c>
    </row>
    <row r="834" spans="1:5">
      <c r="A834" s="279"/>
      <c r="B834" s="273"/>
      <c r="D834" s="275">
        <f>C834/100*Main!$AB$2*1.2</f>
        <v>0</v>
      </c>
      <c r="E834" s="276">
        <f>D834*Main!$AB$4</f>
        <v>0</v>
      </c>
    </row>
    <row r="835" spans="1:5">
      <c r="A835" s="279"/>
      <c r="B835" s="273"/>
      <c r="D835" s="275">
        <f>C835/100*Main!$AB$2*1.2</f>
        <v>0</v>
      </c>
      <c r="E835" s="276">
        <f>D835*Main!$AB$4</f>
        <v>0</v>
      </c>
    </row>
    <row r="836" spans="1:5">
      <c r="A836" s="279"/>
      <c r="B836" s="273"/>
      <c r="D836" s="275">
        <f>C836/100*Main!$AB$2*1.2</f>
        <v>0</v>
      </c>
      <c r="E836" s="276">
        <f>D836*Main!$AB$4</f>
        <v>0</v>
      </c>
    </row>
    <row r="837" spans="1:5">
      <c r="A837" s="279"/>
      <c r="B837" s="273"/>
      <c r="D837" s="275">
        <f>C837/100*Main!$AB$2*1.2</f>
        <v>0</v>
      </c>
      <c r="E837" s="276">
        <f>D837*Main!$AB$4</f>
        <v>0</v>
      </c>
    </row>
    <row r="838" spans="1:5">
      <c r="A838" s="279"/>
      <c r="B838" s="273"/>
      <c r="D838" s="275">
        <f>C838/100*Main!$AB$2*1.2</f>
        <v>0</v>
      </c>
      <c r="E838" s="276">
        <f>D838*Main!$AB$4</f>
        <v>0</v>
      </c>
    </row>
    <row r="839" spans="1:5">
      <c r="A839" s="279"/>
      <c r="B839" s="273"/>
      <c r="D839" s="275">
        <f>C839/100*Main!$AB$2*1.2</f>
        <v>0</v>
      </c>
      <c r="E839" s="276">
        <f>D839*Main!$AB$4</f>
        <v>0</v>
      </c>
    </row>
    <row r="840" spans="1:5">
      <c r="A840" s="279"/>
      <c r="B840" s="273"/>
      <c r="D840" s="275">
        <f>C840/100*Main!$AB$2*1.2</f>
        <v>0</v>
      </c>
      <c r="E840" s="276">
        <f>D840*Main!$AB$4</f>
        <v>0</v>
      </c>
    </row>
    <row r="841" spans="1:5">
      <c r="A841" s="279"/>
      <c r="B841" s="273"/>
      <c r="D841" s="275">
        <f>C841/100*Main!$AB$2*1.2</f>
        <v>0</v>
      </c>
      <c r="E841" s="276">
        <f>D841*Main!$AB$4</f>
        <v>0</v>
      </c>
    </row>
    <row r="842" spans="1:5">
      <c r="A842" s="279"/>
      <c r="B842" s="273"/>
      <c r="D842" s="275">
        <f>C842/100*Main!$AB$2*1.2</f>
        <v>0</v>
      </c>
      <c r="E842" s="276">
        <f>D842*Main!$AB$4</f>
        <v>0</v>
      </c>
    </row>
    <row r="843" spans="1:5">
      <c r="A843" s="279"/>
      <c r="B843" s="273"/>
      <c r="D843" s="275">
        <f>C843/100*Main!$AB$2*1.2</f>
        <v>0</v>
      </c>
      <c r="E843" s="276">
        <f>D843*Main!$AB$4</f>
        <v>0</v>
      </c>
    </row>
    <row r="844" spans="1:5">
      <c r="A844" s="279"/>
      <c r="B844" s="273"/>
      <c r="D844" s="275">
        <f>C844/100*Main!$AB$2*1.2</f>
        <v>0</v>
      </c>
      <c r="E844" s="276">
        <f>D844*Main!$AB$4</f>
        <v>0</v>
      </c>
    </row>
    <row r="845" spans="1:5">
      <c r="A845" s="279"/>
      <c r="B845" s="273"/>
      <c r="D845" s="275">
        <f>C845/100*Main!$AB$2*1.2</f>
        <v>0</v>
      </c>
      <c r="E845" s="276">
        <f>D845*Main!$AB$4</f>
        <v>0</v>
      </c>
    </row>
    <row r="846" spans="1:5">
      <c r="A846" s="279"/>
      <c r="B846" s="273"/>
      <c r="D846" s="275">
        <f>C846/100*Main!$AB$2*1.2</f>
        <v>0</v>
      </c>
      <c r="E846" s="276">
        <f>D846*Main!$AB$4</f>
        <v>0</v>
      </c>
    </row>
    <row r="847" spans="1:5">
      <c r="A847" s="279"/>
      <c r="B847" s="273"/>
      <c r="D847" s="275">
        <f>C847/100*Main!$AB$2*1.2</f>
        <v>0</v>
      </c>
      <c r="E847" s="276">
        <f>D847*Main!$AB$4</f>
        <v>0</v>
      </c>
    </row>
    <row r="848" spans="1:5">
      <c r="A848" s="279"/>
      <c r="B848" s="273"/>
      <c r="D848" s="275">
        <f>C848/100*Main!$AB$2*1.2</f>
        <v>0</v>
      </c>
      <c r="E848" s="276">
        <f>D848*Main!$AB$4</f>
        <v>0</v>
      </c>
    </row>
    <row r="849" spans="1:5">
      <c r="A849" s="279"/>
      <c r="B849" s="273"/>
      <c r="D849" s="275">
        <f>C849/100*Main!$AB$2*1.2</f>
        <v>0</v>
      </c>
      <c r="E849" s="276">
        <f>D849*Main!$AB$4</f>
        <v>0</v>
      </c>
    </row>
    <row r="850" spans="1:5">
      <c r="A850" s="279"/>
      <c r="B850" s="273"/>
      <c r="D850" s="275">
        <f>C850/100*Main!$AB$2*1.2</f>
        <v>0</v>
      </c>
      <c r="E850" s="276">
        <f>D850*Main!$AB$4</f>
        <v>0</v>
      </c>
    </row>
    <row r="851" spans="1:5">
      <c r="A851" s="279"/>
      <c r="B851" s="273"/>
      <c r="D851" s="275">
        <f>C851/100*Main!$AB$2*1.2</f>
        <v>0</v>
      </c>
      <c r="E851" s="276">
        <f>D851*Main!$AB$4</f>
        <v>0</v>
      </c>
    </row>
    <row r="852" spans="1:5">
      <c r="A852" s="279"/>
      <c r="B852" s="273"/>
      <c r="D852" s="275">
        <f>C852/100*Main!$AB$2*1.2</f>
        <v>0</v>
      </c>
      <c r="E852" s="276">
        <f>D852*Main!$AB$4</f>
        <v>0</v>
      </c>
    </row>
    <row r="853" spans="1:5">
      <c r="A853" s="279"/>
      <c r="B853" s="273"/>
      <c r="D853" s="275">
        <f>C853/100*Main!$AB$2*1.2</f>
        <v>0</v>
      </c>
      <c r="E853" s="276">
        <f>D853*Main!$AB$4</f>
        <v>0</v>
      </c>
    </row>
    <row r="854" spans="1:5">
      <c r="A854" s="279"/>
      <c r="B854" s="273"/>
      <c r="D854" s="275">
        <f>C854/100*Main!$AB$2*1.2</f>
        <v>0</v>
      </c>
      <c r="E854" s="276">
        <f>D854*Main!$AB$4</f>
        <v>0</v>
      </c>
    </row>
    <row r="855" spans="1:5">
      <c r="A855" s="279"/>
      <c r="B855" s="273"/>
      <c r="D855" s="275">
        <f>C855/100*Main!$AB$2*1.2</f>
        <v>0</v>
      </c>
      <c r="E855" s="276">
        <f>D855*Main!$AB$4</f>
        <v>0</v>
      </c>
    </row>
    <row r="856" spans="1:5">
      <c r="A856" s="279"/>
      <c r="B856" s="273"/>
      <c r="D856" s="275">
        <f>C856/100*Main!$AB$2*1.2</f>
        <v>0</v>
      </c>
      <c r="E856" s="276">
        <f>D856*Main!$AB$4</f>
        <v>0</v>
      </c>
    </row>
    <row r="857" spans="1:5">
      <c r="A857" s="279"/>
      <c r="B857" s="273"/>
      <c r="D857" s="275">
        <f>C857/100*Main!$AB$2*1.2</f>
        <v>0</v>
      </c>
      <c r="E857" s="276">
        <f>D857*Main!$AB$4</f>
        <v>0</v>
      </c>
    </row>
    <row r="858" spans="1:5">
      <c r="A858" s="279"/>
      <c r="B858" s="273"/>
      <c r="D858" s="275">
        <f>C858/100*Main!$AB$2*1.2</f>
        <v>0</v>
      </c>
      <c r="E858" s="276">
        <f>D858*Main!$AB$4</f>
        <v>0</v>
      </c>
    </row>
    <row r="859" spans="1:5">
      <c r="A859" s="279"/>
      <c r="B859" s="273"/>
      <c r="D859" s="275">
        <f>C859/100*Main!$AB$2*1.2</f>
        <v>0</v>
      </c>
      <c r="E859" s="276">
        <f>D859*Main!$AB$4</f>
        <v>0</v>
      </c>
    </row>
    <row r="860" spans="1:5">
      <c r="A860" s="279"/>
      <c r="B860" s="273"/>
      <c r="D860" s="275">
        <f>C860/100*Main!$AB$2*1.2</f>
        <v>0</v>
      </c>
      <c r="E860" s="276">
        <f>D860*Main!$AB$4</f>
        <v>0</v>
      </c>
    </row>
    <row r="861" spans="1:5">
      <c r="A861" s="279"/>
      <c r="B861" s="273"/>
      <c r="D861" s="275">
        <f>C861/100*Main!$AB$2*1.2</f>
        <v>0</v>
      </c>
      <c r="E861" s="276">
        <f>D861*Main!$AB$4</f>
        <v>0</v>
      </c>
    </row>
    <row r="862" spans="1:5">
      <c r="A862" s="279"/>
      <c r="B862" s="273"/>
      <c r="D862" s="275">
        <f>C862/100*Main!$AB$2*1.2</f>
        <v>0</v>
      </c>
      <c r="E862" s="276">
        <f>D862*Main!$AB$4</f>
        <v>0</v>
      </c>
    </row>
    <row r="863" spans="1:5">
      <c r="A863" s="279"/>
      <c r="B863" s="273"/>
      <c r="D863" s="275">
        <f>C863/100*Main!$AB$2*1.2</f>
        <v>0</v>
      </c>
      <c r="E863" s="276">
        <f>D863*Main!$AB$4</f>
        <v>0</v>
      </c>
    </row>
    <row r="864" spans="1:5">
      <c r="A864" s="279"/>
      <c r="B864" s="273"/>
      <c r="D864" s="275">
        <f>C864/100*Main!$AB$2*1.2</f>
        <v>0</v>
      </c>
      <c r="E864" s="276">
        <f>D864*Main!$AB$4</f>
        <v>0</v>
      </c>
    </row>
    <row r="865" spans="1:5">
      <c r="A865" s="279"/>
      <c r="B865" s="273"/>
      <c r="D865" s="275">
        <f>C865/100*Main!$AB$2*1.2</f>
        <v>0</v>
      </c>
      <c r="E865" s="276">
        <f>D865*Main!$AB$4</f>
        <v>0</v>
      </c>
    </row>
    <row r="866" spans="1:5">
      <c r="A866" s="279"/>
      <c r="B866" s="273"/>
      <c r="D866" s="275">
        <f>C866/100*Main!$AB$2*1.2</f>
        <v>0</v>
      </c>
      <c r="E866" s="276">
        <f>D866*Main!$AB$4</f>
        <v>0</v>
      </c>
    </row>
    <row r="867" spans="1:5">
      <c r="A867" s="279"/>
      <c r="B867" s="273"/>
      <c r="D867" s="275">
        <f>C867/100*Main!$AB$2*1.2</f>
        <v>0</v>
      </c>
      <c r="E867" s="276">
        <f>D867*Main!$AB$4</f>
        <v>0</v>
      </c>
    </row>
    <row r="868" spans="1:5">
      <c r="A868" s="279"/>
      <c r="B868" s="273"/>
      <c r="D868" s="275">
        <f>C868/100*Main!$AB$2*1.2</f>
        <v>0</v>
      </c>
      <c r="E868" s="276">
        <f>D868*Main!$AB$4</f>
        <v>0</v>
      </c>
    </row>
    <row r="869" spans="1:5">
      <c r="A869" s="279"/>
      <c r="B869" s="273"/>
      <c r="D869" s="275">
        <f>C869/100*Main!$AB$2*1.2</f>
        <v>0</v>
      </c>
      <c r="E869" s="276">
        <f>D869*Main!$AB$4</f>
        <v>0</v>
      </c>
    </row>
    <row r="870" spans="1:5">
      <c r="A870" s="279"/>
      <c r="B870" s="273"/>
      <c r="D870" s="275">
        <f>C870/100*Main!$AB$2*1.2</f>
        <v>0</v>
      </c>
      <c r="E870" s="276">
        <f>D870*Main!$AB$4</f>
        <v>0</v>
      </c>
    </row>
    <row r="871" spans="1:5">
      <c r="A871" s="279"/>
      <c r="B871" s="273"/>
      <c r="D871" s="275">
        <f>C871/100*Main!$AB$2*1.2</f>
        <v>0</v>
      </c>
      <c r="E871" s="276">
        <f>D871*Main!$AB$4</f>
        <v>0</v>
      </c>
    </row>
    <row r="872" spans="1:5">
      <c r="A872" s="279"/>
      <c r="B872" s="273"/>
      <c r="D872" s="275">
        <f>C872/100*Main!$AB$2*1.2</f>
        <v>0</v>
      </c>
      <c r="E872" s="276">
        <f>D872*Main!$AB$4</f>
        <v>0</v>
      </c>
    </row>
    <row r="873" spans="1:5">
      <c r="A873" s="279"/>
      <c r="B873" s="273"/>
      <c r="D873" s="275">
        <f>C873/100*Main!$AB$2*1.2</f>
        <v>0</v>
      </c>
      <c r="E873" s="276">
        <f>D873*Main!$AB$4</f>
        <v>0</v>
      </c>
    </row>
    <row r="874" spans="1:5">
      <c r="A874" s="279"/>
      <c r="B874" s="273"/>
      <c r="D874" s="275">
        <f>C874/100*Main!$AB$2*1.2</f>
        <v>0</v>
      </c>
      <c r="E874" s="276">
        <f>D874*Main!$AB$4</f>
        <v>0</v>
      </c>
    </row>
    <row r="875" spans="1:5">
      <c r="A875" s="279"/>
      <c r="B875" s="273"/>
      <c r="D875" s="275">
        <f>C875/100*Main!$AB$2*1.2</f>
        <v>0</v>
      </c>
      <c r="E875" s="276">
        <f>D875*Main!$AB$4</f>
        <v>0</v>
      </c>
    </row>
    <row r="876" spans="1:5">
      <c r="A876" s="279"/>
      <c r="B876" s="273"/>
      <c r="D876" s="275">
        <f>C876/100*Main!$AB$2*1.2</f>
        <v>0</v>
      </c>
      <c r="E876" s="276">
        <f>D876*Main!$AB$4</f>
        <v>0</v>
      </c>
    </row>
    <row r="877" spans="1:5">
      <c r="A877" s="279"/>
      <c r="B877" s="273"/>
      <c r="D877" s="275">
        <f>C877/100*Main!$AB$2*1.2</f>
        <v>0</v>
      </c>
      <c r="E877" s="276">
        <f>D877*Main!$AB$4</f>
        <v>0</v>
      </c>
    </row>
    <row r="878" spans="1:5">
      <c r="A878" s="279"/>
      <c r="B878" s="273"/>
      <c r="D878" s="275">
        <f>C878/100*Main!$AB$2*1.2</f>
        <v>0</v>
      </c>
      <c r="E878" s="276">
        <f>D878*Main!$AB$4</f>
        <v>0</v>
      </c>
    </row>
    <row r="879" spans="1:5">
      <c r="A879" s="279"/>
      <c r="B879" s="273"/>
      <c r="D879" s="275">
        <f>C879/100*Main!$AB$2*1.2</f>
        <v>0</v>
      </c>
      <c r="E879" s="276">
        <f>D879*Main!$AB$4</f>
        <v>0</v>
      </c>
    </row>
    <row r="880" spans="1:5">
      <c r="A880" s="279"/>
      <c r="B880" s="273"/>
      <c r="D880" s="275">
        <f>C880/100*Main!$AB$2*1.2</f>
        <v>0</v>
      </c>
      <c r="E880" s="276">
        <f>D880*Main!$AB$4</f>
        <v>0</v>
      </c>
    </row>
    <row r="881" spans="1:5">
      <c r="A881" s="279"/>
      <c r="B881" s="273"/>
      <c r="D881" s="275">
        <f>C881/100*Main!$AB$2*1.2</f>
        <v>0</v>
      </c>
      <c r="E881" s="276">
        <f>D881*Main!$AB$4</f>
        <v>0</v>
      </c>
    </row>
    <row r="882" spans="1:5">
      <c r="A882" s="279"/>
      <c r="B882" s="273"/>
      <c r="D882" s="275">
        <f>C882/100*Main!$AB$2*1.2</f>
        <v>0</v>
      </c>
      <c r="E882" s="276">
        <f>D882*Main!$AB$4</f>
        <v>0</v>
      </c>
    </row>
    <row r="883" spans="1:5">
      <c r="A883" s="279"/>
      <c r="B883" s="273"/>
      <c r="D883" s="275">
        <f>C883/100*Main!$AB$2*1.2</f>
        <v>0</v>
      </c>
      <c r="E883" s="276">
        <f>D883*Main!$AB$4</f>
        <v>0</v>
      </c>
    </row>
    <row r="884" spans="1:5">
      <c r="A884" s="279"/>
      <c r="B884" s="273"/>
      <c r="D884" s="275">
        <f>C884/100*Main!$AB$2*1.2</f>
        <v>0</v>
      </c>
      <c r="E884" s="276">
        <f>D884*Main!$AB$4</f>
        <v>0</v>
      </c>
    </row>
    <row r="885" spans="1:5">
      <c r="A885" s="279"/>
      <c r="B885" s="273"/>
      <c r="D885" s="275">
        <f>C885/100*Main!$AB$2*1.2</f>
        <v>0</v>
      </c>
      <c r="E885" s="276">
        <f>D885*Main!$AB$4</f>
        <v>0</v>
      </c>
    </row>
    <row r="886" spans="1:5">
      <c r="A886" s="279"/>
      <c r="B886" s="273"/>
      <c r="D886" s="275">
        <f>C886/100*Main!$AB$2*1.2</f>
        <v>0</v>
      </c>
      <c r="E886" s="276">
        <f>D886*Main!$AB$4</f>
        <v>0</v>
      </c>
    </row>
    <row r="887" spans="1:5">
      <c r="A887" s="279"/>
      <c r="B887" s="273"/>
      <c r="D887" s="275">
        <f>C887/100*Main!$AB$2*1.2</f>
        <v>0</v>
      </c>
      <c r="E887" s="276">
        <f>D887*Main!$AB$4</f>
        <v>0</v>
      </c>
    </row>
    <row r="888" spans="1:5">
      <c r="A888" s="279"/>
      <c r="B888" s="273"/>
      <c r="D888" s="275">
        <f>C888/100*Main!$AB$2*1.2</f>
        <v>0</v>
      </c>
      <c r="E888" s="276">
        <f>D888*Main!$AB$4</f>
        <v>0</v>
      </c>
    </row>
    <row r="889" spans="1:5">
      <c r="A889" s="279"/>
      <c r="B889" s="273"/>
      <c r="D889" s="275">
        <f>C889/100*Main!$AB$2*1.2</f>
        <v>0</v>
      </c>
      <c r="E889" s="276">
        <f>D889*Main!$AB$4</f>
        <v>0</v>
      </c>
    </row>
    <row r="890" spans="1:5">
      <c r="A890" s="279"/>
      <c r="B890" s="273"/>
      <c r="D890" s="275">
        <f>C890/100*Main!$AB$2*1.2</f>
        <v>0</v>
      </c>
      <c r="E890" s="276">
        <f>D890*Main!$AB$4</f>
        <v>0</v>
      </c>
    </row>
    <row r="891" spans="1:5">
      <c r="A891" s="279"/>
      <c r="B891" s="273"/>
      <c r="D891" s="275">
        <f>C891/100*Main!$AB$2*1.2</f>
        <v>0</v>
      </c>
      <c r="E891" s="276">
        <f>D891*Main!$AB$4</f>
        <v>0</v>
      </c>
    </row>
    <row r="892" spans="1:5">
      <c r="A892" s="279"/>
      <c r="B892" s="273"/>
      <c r="D892" s="275">
        <f>C892/100*Main!$AB$2*1.2</f>
        <v>0</v>
      </c>
      <c r="E892" s="276">
        <f>D892*Main!$AB$4</f>
        <v>0</v>
      </c>
    </row>
    <row r="893" spans="1:5">
      <c r="A893" s="279"/>
      <c r="B893" s="273"/>
      <c r="D893" s="275">
        <f>C893/100*Main!$AB$2*1.2</f>
        <v>0</v>
      </c>
      <c r="E893" s="276">
        <f>D893*Main!$AB$4</f>
        <v>0</v>
      </c>
    </row>
    <row r="894" spans="1:5">
      <c r="A894" s="279"/>
      <c r="B894" s="273"/>
      <c r="D894" s="275">
        <f>C894/100*Main!$AB$2*1.2</f>
        <v>0</v>
      </c>
      <c r="E894" s="276">
        <f>D894*Main!$AB$4</f>
        <v>0</v>
      </c>
    </row>
    <row r="895" spans="1:5">
      <c r="A895" s="279"/>
      <c r="B895" s="273"/>
      <c r="D895" s="275">
        <f>C895/100*Main!$AB$2*1.2</f>
        <v>0</v>
      </c>
      <c r="E895" s="276">
        <f>D895*Main!$AB$4</f>
        <v>0</v>
      </c>
    </row>
    <row r="896" spans="1:5">
      <c r="A896" s="279"/>
      <c r="B896" s="273"/>
      <c r="D896" s="275">
        <f>C896/100*Main!$AB$2*1.2</f>
        <v>0</v>
      </c>
      <c r="E896" s="276">
        <f>D896*Main!$AB$4</f>
        <v>0</v>
      </c>
    </row>
    <row r="897" spans="1:5">
      <c r="A897" s="279"/>
      <c r="B897" s="273"/>
      <c r="D897" s="275">
        <f>C897/100*Main!$AB$2*1.2</f>
        <v>0</v>
      </c>
      <c r="E897" s="276">
        <f>D897*Main!$AB$4</f>
        <v>0</v>
      </c>
    </row>
    <row r="898" spans="1:5">
      <c r="A898" s="279"/>
      <c r="B898" s="273"/>
      <c r="D898" s="275">
        <f>C898/100*Main!$AB$2*1.2</f>
        <v>0</v>
      </c>
      <c r="E898" s="276">
        <f>D898*Main!$AB$4</f>
        <v>0</v>
      </c>
    </row>
    <row r="899" spans="1:5">
      <c r="A899" s="279"/>
      <c r="B899" s="273"/>
      <c r="D899" s="275">
        <f>C899/100*Main!$AB$2*1.2</f>
        <v>0</v>
      </c>
      <c r="E899" s="276">
        <f>D899*Main!$AB$4</f>
        <v>0</v>
      </c>
    </row>
    <row r="900" spans="1:5">
      <c r="A900" s="279"/>
      <c r="B900" s="273"/>
      <c r="D900" s="275">
        <f>C900/100*Main!$AB$2*1.2</f>
        <v>0</v>
      </c>
      <c r="E900" s="276">
        <f>D900*Main!$AB$4</f>
        <v>0</v>
      </c>
    </row>
    <row r="901" spans="1:5">
      <c r="A901" s="279"/>
      <c r="B901" s="273"/>
      <c r="D901" s="275">
        <f>C901/100*Main!$AB$2*1.2</f>
        <v>0</v>
      </c>
      <c r="E901" s="276">
        <f>D901*Main!$AB$4</f>
        <v>0</v>
      </c>
    </row>
    <row r="902" spans="1:5">
      <c r="A902" s="279"/>
      <c r="B902" s="273"/>
      <c r="D902" s="275">
        <f>C902/100*Main!$AB$2*1.2</f>
        <v>0</v>
      </c>
      <c r="E902" s="276">
        <f>D902*Main!$AB$4</f>
        <v>0</v>
      </c>
    </row>
    <row r="903" spans="1:5">
      <c r="A903" s="279"/>
      <c r="B903" s="273"/>
      <c r="D903" s="275">
        <f>C903/100*Main!$AB$2*1.2</f>
        <v>0</v>
      </c>
      <c r="E903" s="276">
        <f>D903*Main!$AB$4</f>
        <v>0</v>
      </c>
    </row>
    <row r="904" spans="1:5">
      <c r="A904" s="279"/>
      <c r="B904" s="273"/>
      <c r="D904" s="275">
        <f>C904/100*Main!$AB$2*1.2</f>
        <v>0</v>
      </c>
      <c r="E904" s="276">
        <f>D904*Main!$AB$4</f>
        <v>0</v>
      </c>
    </row>
    <row r="905" spans="1:5">
      <c r="A905" s="279"/>
      <c r="B905" s="273"/>
      <c r="D905" s="275">
        <f>C905/100*Main!$AB$2*1.2</f>
        <v>0</v>
      </c>
      <c r="E905" s="276">
        <f>D905*Main!$AB$4</f>
        <v>0</v>
      </c>
    </row>
    <row r="906" spans="1:5">
      <c r="A906" s="279"/>
      <c r="B906" s="273"/>
      <c r="D906" s="275">
        <f>C906/100*Main!$AB$2*1.2</f>
        <v>0</v>
      </c>
      <c r="E906" s="276">
        <f>D906*Main!$AB$4</f>
        <v>0</v>
      </c>
    </row>
    <row r="907" spans="1:5">
      <c r="A907" s="279"/>
      <c r="B907" s="273"/>
      <c r="D907" s="275">
        <f>C907/100*Main!$AB$2*1.2</f>
        <v>0</v>
      </c>
      <c r="E907" s="276">
        <f>D907*Main!$AB$4</f>
        <v>0</v>
      </c>
    </row>
    <row r="908" spans="1:5">
      <c r="A908" s="279"/>
      <c r="B908" s="273"/>
      <c r="D908" s="275">
        <f>C908/100*Main!$AB$2*1.2</f>
        <v>0</v>
      </c>
      <c r="E908" s="276">
        <f>D908*Main!$AB$4</f>
        <v>0</v>
      </c>
    </row>
    <row r="909" spans="1:5">
      <c r="A909" s="279"/>
      <c r="B909" s="273"/>
      <c r="D909" s="275">
        <f>C909/100*Main!$AB$2*1.2</f>
        <v>0</v>
      </c>
      <c r="E909" s="276">
        <f>D909*Main!$AB$4</f>
        <v>0</v>
      </c>
    </row>
    <row r="910" spans="1:5">
      <c r="A910" s="279"/>
      <c r="B910" s="273"/>
      <c r="D910" s="275">
        <f>C910/100*Main!$AB$2*1.2</f>
        <v>0</v>
      </c>
      <c r="E910" s="276">
        <f>D910*Main!$AB$4</f>
        <v>0</v>
      </c>
    </row>
    <row r="911" spans="1:5">
      <c r="A911" s="279"/>
      <c r="B911" s="273"/>
      <c r="D911" s="275">
        <f>C911/100*Main!$AB$2*1.2</f>
        <v>0</v>
      </c>
      <c r="E911" s="276">
        <f>D911*Main!$AB$4</f>
        <v>0</v>
      </c>
    </row>
    <row r="912" spans="1:5">
      <c r="A912" s="279"/>
      <c r="B912" s="273"/>
      <c r="D912" s="275">
        <f>C912/100*Main!$AB$2*1.2</f>
        <v>0</v>
      </c>
      <c r="E912" s="276">
        <f>D912*Main!$AB$4</f>
        <v>0</v>
      </c>
    </row>
    <row r="913" spans="1:5">
      <c r="A913" s="279"/>
      <c r="B913" s="273"/>
      <c r="D913" s="275">
        <f>C913/100*Main!$AB$2*1.2</f>
        <v>0</v>
      </c>
      <c r="E913" s="276">
        <f>D913*Main!$AB$4</f>
        <v>0</v>
      </c>
    </row>
    <row r="914" spans="1:5">
      <c r="A914" s="279"/>
      <c r="B914" s="273"/>
      <c r="D914" s="275">
        <f>C914/100*Main!$AB$2*1.2</f>
        <v>0</v>
      </c>
      <c r="E914" s="276">
        <f>D914*Main!$AB$4</f>
        <v>0</v>
      </c>
    </row>
    <row r="915" spans="1:5">
      <c r="A915" s="279"/>
      <c r="B915" s="273"/>
      <c r="D915" s="275">
        <f>C915/100*Main!$AB$2*1.2</f>
        <v>0</v>
      </c>
      <c r="E915" s="276">
        <f>D915*Main!$AB$4</f>
        <v>0</v>
      </c>
    </row>
    <row r="916" spans="1:5">
      <c r="A916" s="279"/>
      <c r="B916" s="273"/>
      <c r="D916" s="275">
        <f>C916/100*Main!$AB$2*1.2</f>
        <v>0</v>
      </c>
      <c r="E916" s="276">
        <f>D916*Main!$AB$4</f>
        <v>0</v>
      </c>
    </row>
    <row r="917" spans="1:5">
      <c r="A917" s="279"/>
      <c r="B917" s="273"/>
      <c r="D917" s="275">
        <f>C917/100*Main!$AB$2*1.2</f>
        <v>0</v>
      </c>
      <c r="E917" s="276">
        <f>D917*Main!$AB$4</f>
        <v>0</v>
      </c>
    </row>
    <row r="918" spans="1:5">
      <c r="A918" s="279"/>
      <c r="B918" s="273"/>
      <c r="D918" s="275">
        <f>C918/100*Main!$AB$2*1.2</f>
        <v>0</v>
      </c>
      <c r="E918" s="276">
        <f>D918*Main!$AB$4</f>
        <v>0</v>
      </c>
    </row>
    <row r="919" spans="1:5">
      <c r="A919" s="279"/>
      <c r="B919" s="273"/>
      <c r="D919" s="275">
        <f>C919/100*Main!$AB$2*1.2</f>
        <v>0</v>
      </c>
      <c r="E919" s="276">
        <f>D919*Main!$AB$4</f>
        <v>0</v>
      </c>
    </row>
    <row r="920" spans="1:5">
      <c r="A920" s="279"/>
      <c r="B920" s="273"/>
      <c r="D920" s="275">
        <f>C920/100*Main!$AB$2*1.2</f>
        <v>0</v>
      </c>
      <c r="E920" s="276">
        <f>D920*Main!$AB$4</f>
        <v>0</v>
      </c>
    </row>
    <row r="921" spans="1:5">
      <c r="A921" s="279"/>
      <c r="B921" s="273"/>
      <c r="D921" s="275">
        <f>C921/100*Main!$AB$2*1.2</f>
        <v>0</v>
      </c>
      <c r="E921" s="276">
        <f>D921*Main!$AB$4</f>
        <v>0</v>
      </c>
    </row>
    <row r="922" spans="1:5">
      <c r="A922" s="279"/>
      <c r="B922" s="273"/>
      <c r="D922" s="275">
        <f>C922/100*Main!$AB$2*1.2</f>
        <v>0</v>
      </c>
      <c r="E922" s="276">
        <f>D922*Main!$AB$4</f>
        <v>0</v>
      </c>
    </row>
    <row r="923" spans="1:5">
      <c r="A923" s="279"/>
      <c r="B923" s="273"/>
      <c r="D923" s="275">
        <f>C923/100*Main!$AB$2*1.2</f>
        <v>0</v>
      </c>
      <c r="E923" s="276">
        <f>D923*Main!$AB$4</f>
        <v>0</v>
      </c>
    </row>
    <row r="924" spans="1:5">
      <c r="A924" s="279"/>
      <c r="B924" s="273"/>
      <c r="D924" s="275">
        <f>C924/100*Main!$AB$2*1.2</f>
        <v>0</v>
      </c>
      <c r="E924" s="276">
        <f>D924*Main!$AB$4</f>
        <v>0</v>
      </c>
    </row>
    <row r="925" spans="1:5">
      <c r="A925" s="279"/>
      <c r="B925" s="273"/>
      <c r="D925" s="275">
        <f>C925/100*Main!$AB$2*1.2</f>
        <v>0</v>
      </c>
      <c r="E925" s="276">
        <f>D925*Main!$AB$4</f>
        <v>0</v>
      </c>
    </row>
    <row r="926" spans="1:5">
      <c r="A926" s="279"/>
      <c r="B926" s="273"/>
      <c r="D926" s="275">
        <f>C926/100*Main!$AB$2*1.2</f>
        <v>0</v>
      </c>
      <c r="E926" s="276">
        <f>D926*Main!$AB$4</f>
        <v>0</v>
      </c>
    </row>
    <row r="927" spans="1:5">
      <c r="A927" s="279"/>
      <c r="B927" s="273"/>
      <c r="D927" s="275">
        <f>C927/100*Main!$AB$2*1.2</f>
        <v>0</v>
      </c>
      <c r="E927" s="276">
        <f>D927*Main!$AB$4</f>
        <v>0</v>
      </c>
    </row>
    <row r="928" spans="1:5">
      <c r="A928" s="279"/>
      <c r="B928" s="273"/>
      <c r="D928" s="275">
        <f>C928/100*Main!$AB$2*1.2</f>
        <v>0</v>
      </c>
      <c r="E928" s="276">
        <f>D928*Main!$AB$4</f>
        <v>0</v>
      </c>
    </row>
    <row r="929" spans="1:5">
      <c r="A929" s="279"/>
      <c r="B929" s="273"/>
      <c r="D929" s="275">
        <f>C929/100*Main!$AB$2*1.2</f>
        <v>0</v>
      </c>
      <c r="E929" s="276">
        <f>D929*Main!$AB$4</f>
        <v>0</v>
      </c>
    </row>
    <row r="930" spans="1:5">
      <c r="A930" s="279"/>
      <c r="B930" s="273"/>
      <c r="D930" s="275">
        <f>C930/100*Main!$AB$2*1.2</f>
        <v>0</v>
      </c>
      <c r="E930" s="276">
        <f>D930*Main!$AB$4</f>
        <v>0</v>
      </c>
    </row>
    <row r="931" spans="1:5">
      <c r="A931" s="279"/>
      <c r="B931" s="273"/>
      <c r="D931" s="275">
        <f>C931/100*Main!$AB$2*1.2</f>
        <v>0</v>
      </c>
      <c r="E931" s="276">
        <f>D931*Main!$AB$4</f>
        <v>0</v>
      </c>
    </row>
    <row r="932" spans="1:5">
      <c r="A932" s="279"/>
      <c r="B932" s="273"/>
      <c r="D932" s="275">
        <f>C932/100*Main!$AB$2*1.2</f>
        <v>0</v>
      </c>
      <c r="E932" s="276">
        <f>D932*Main!$AB$4</f>
        <v>0</v>
      </c>
    </row>
    <row r="933" spans="1:5">
      <c r="A933" s="279"/>
      <c r="B933" s="273"/>
      <c r="D933" s="275">
        <f>C933/100*Main!$AB$2*1.2</f>
        <v>0</v>
      </c>
      <c r="E933" s="276">
        <f>D933*Main!$AB$4</f>
        <v>0</v>
      </c>
    </row>
    <row r="934" spans="1:5">
      <c r="A934" s="279"/>
      <c r="B934" s="273"/>
      <c r="D934" s="275">
        <f>C934/100*Main!$AB$2*1.2</f>
        <v>0</v>
      </c>
      <c r="E934" s="276">
        <f>D934*Main!$AB$4</f>
        <v>0</v>
      </c>
    </row>
    <row r="935" spans="1:5">
      <c r="A935" s="279"/>
      <c r="B935" s="273"/>
      <c r="D935" s="275">
        <f>C935/100*Main!$AB$2*1.2</f>
        <v>0</v>
      </c>
      <c r="E935" s="276">
        <f>D935*Main!$AB$4</f>
        <v>0</v>
      </c>
    </row>
    <row r="936" spans="1:5">
      <c r="A936" s="279"/>
      <c r="B936" s="273"/>
      <c r="D936" s="275">
        <f>C936/100*Main!$AB$2*1.2</f>
        <v>0</v>
      </c>
      <c r="E936" s="276">
        <f>D936*Main!$AB$4</f>
        <v>0</v>
      </c>
    </row>
    <row r="937" spans="1:5">
      <c r="A937" s="279"/>
      <c r="B937" s="273"/>
      <c r="D937" s="275">
        <f>C937/100*Main!$AB$2*1.2</f>
        <v>0</v>
      </c>
      <c r="E937" s="276">
        <f>D937*Main!$AB$4</f>
        <v>0</v>
      </c>
    </row>
    <row r="938" spans="1:5">
      <c r="A938" s="279"/>
      <c r="B938" s="273"/>
      <c r="D938" s="275">
        <f>C938/100*Main!$AB$2*1.2</f>
        <v>0</v>
      </c>
      <c r="E938" s="276">
        <f>D938*Main!$AB$4</f>
        <v>0</v>
      </c>
    </row>
    <row r="939" spans="1:5">
      <c r="A939" s="279"/>
      <c r="B939" s="273"/>
      <c r="D939" s="275">
        <f>C939/100*Main!$AB$2*1.2</f>
        <v>0</v>
      </c>
      <c r="E939" s="276">
        <f>D939*Main!$AB$4</f>
        <v>0</v>
      </c>
    </row>
    <row r="940" spans="1:5">
      <c r="A940" s="279"/>
      <c r="B940" s="273"/>
      <c r="D940" s="275">
        <f>C940/100*Main!$AB$2*1.2</f>
        <v>0</v>
      </c>
      <c r="E940" s="276">
        <f>D940*Main!$AB$4</f>
        <v>0</v>
      </c>
    </row>
    <row r="941" spans="1:5">
      <c r="A941" s="279"/>
      <c r="B941" s="273"/>
      <c r="D941" s="275">
        <f>C941/100*Main!$AB$2*1.2</f>
        <v>0</v>
      </c>
      <c r="E941" s="276">
        <f>D941*Main!$AB$4</f>
        <v>0</v>
      </c>
    </row>
    <row r="942" spans="1:5">
      <c r="A942" s="279"/>
      <c r="B942" s="273"/>
      <c r="D942" s="275">
        <f>C942/100*Main!$AB$2*1.2</f>
        <v>0</v>
      </c>
      <c r="E942" s="276">
        <f>D942*Main!$AB$4</f>
        <v>0</v>
      </c>
    </row>
    <row r="943" spans="1:5">
      <c r="A943" s="279"/>
      <c r="B943" s="273"/>
      <c r="D943" s="275">
        <f>C943/100*Main!$AB$2*1.2</f>
        <v>0</v>
      </c>
      <c r="E943" s="276">
        <f>D943*Main!$AB$4</f>
        <v>0</v>
      </c>
    </row>
    <row r="944" spans="1:5">
      <c r="A944" s="279"/>
      <c r="B944" s="273"/>
      <c r="D944" s="275">
        <f>C944/100*Main!$AB$2*1.2</f>
        <v>0</v>
      </c>
      <c r="E944" s="276">
        <f>D944*Main!$AB$4</f>
        <v>0</v>
      </c>
    </row>
    <row r="945" spans="1:5">
      <c r="A945" s="279"/>
      <c r="B945" s="273"/>
      <c r="D945" s="275">
        <f>C945/100*Main!$AB$2*1.2</f>
        <v>0</v>
      </c>
      <c r="E945" s="276">
        <f>D945*Main!$AB$4</f>
        <v>0</v>
      </c>
    </row>
    <row r="946" spans="1:5">
      <c r="A946" s="279"/>
      <c r="B946" s="273"/>
      <c r="D946" s="275">
        <f>C946/100*Main!$AB$2*1.2</f>
        <v>0</v>
      </c>
      <c r="E946" s="276">
        <f>D946*Main!$AB$4</f>
        <v>0</v>
      </c>
    </row>
    <row r="947" spans="1:5">
      <c r="A947" s="279"/>
      <c r="B947" s="273"/>
      <c r="D947" s="275">
        <f>C947/100*Main!$AB$2*1.2</f>
        <v>0</v>
      </c>
      <c r="E947" s="276">
        <f>D947*Main!$AB$4</f>
        <v>0</v>
      </c>
    </row>
    <row r="948" spans="1:5">
      <c r="A948" s="279"/>
      <c r="B948" s="273"/>
      <c r="D948" s="275">
        <f>C948/100*Main!$AB$2*1.2</f>
        <v>0</v>
      </c>
      <c r="E948" s="276">
        <f>D948*Main!$AB$4</f>
        <v>0</v>
      </c>
    </row>
    <row r="949" spans="1:5">
      <c r="A949" s="279"/>
      <c r="B949" s="273"/>
      <c r="D949" s="275">
        <f>C949/100*Main!$AB$2*1.2</f>
        <v>0</v>
      </c>
      <c r="E949" s="276">
        <f>D949*Main!$AB$4</f>
        <v>0</v>
      </c>
    </row>
    <row r="950" spans="1:5">
      <c r="A950" s="279"/>
      <c r="B950" s="273"/>
      <c r="D950" s="275">
        <f>C950/100*Main!$AB$2*1.2</f>
        <v>0</v>
      </c>
      <c r="E950" s="276">
        <f>D950*Main!$AB$4</f>
        <v>0</v>
      </c>
    </row>
    <row r="951" spans="1:5">
      <c r="A951" s="279"/>
      <c r="B951" s="273"/>
      <c r="D951" s="275">
        <f>C951/100*Main!$AB$2*1.2</f>
        <v>0</v>
      </c>
      <c r="E951" s="276">
        <f>D951*Main!$AB$4</f>
        <v>0</v>
      </c>
    </row>
    <row r="952" spans="1:5">
      <c r="A952" s="279"/>
      <c r="B952" s="273"/>
      <c r="D952" s="275">
        <f>C952/100*Main!$AB$2*1.2</f>
        <v>0</v>
      </c>
      <c r="E952" s="276">
        <f>D952*Main!$AB$4</f>
        <v>0</v>
      </c>
    </row>
    <row r="953" spans="1:5">
      <c r="A953" s="279"/>
      <c r="B953" s="273"/>
      <c r="D953" s="275">
        <f>C953/100*Main!$AB$2*1.2</f>
        <v>0</v>
      </c>
      <c r="E953" s="276">
        <f>D953*Main!$AB$4</f>
        <v>0</v>
      </c>
    </row>
    <row r="954" spans="1:5">
      <c r="A954" s="279"/>
      <c r="B954" s="273"/>
      <c r="D954" s="275">
        <f>C954/100*Main!$AB$2*1.2</f>
        <v>0</v>
      </c>
      <c r="E954" s="276">
        <f>D954*Main!$AB$4</f>
        <v>0</v>
      </c>
    </row>
    <row r="955" spans="1:5">
      <c r="A955" s="279"/>
      <c r="B955" s="273"/>
      <c r="D955" s="275">
        <f>C955/100*Main!$AB$2*1.2</f>
        <v>0</v>
      </c>
      <c r="E955" s="276">
        <f>D955*Main!$AB$4</f>
        <v>0</v>
      </c>
    </row>
    <row r="956" spans="1:5">
      <c r="A956" s="279"/>
      <c r="B956" s="273"/>
      <c r="D956" s="275">
        <f>C956/100*Main!$AB$2*1.2</f>
        <v>0</v>
      </c>
      <c r="E956" s="276">
        <f>D956*Main!$AB$4</f>
        <v>0</v>
      </c>
    </row>
    <row r="957" spans="1:5">
      <c r="A957" s="279"/>
      <c r="B957" s="273"/>
      <c r="D957" s="275">
        <f>C957/100*Main!$AB$2*1.2</f>
        <v>0</v>
      </c>
      <c r="E957" s="276">
        <f>D957*Main!$AB$4</f>
        <v>0</v>
      </c>
    </row>
    <row r="958" spans="1:5">
      <c r="A958" s="279"/>
      <c r="B958" s="273"/>
      <c r="D958" s="275">
        <f>C958/100*Main!$AB$2*1.2</f>
        <v>0</v>
      </c>
      <c r="E958" s="276">
        <f>D958*Main!$AB$4</f>
        <v>0</v>
      </c>
    </row>
    <row r="959" spans="1:5">
      <c r="A959" s="279"/>
      <c r="B959" s="273"/>
      <c r="D959" s="275">
        <f>C959/100*Main!$AB$2*1.2</f>
        <v>0</v>
      </c>
      <c r="E959" s="276">
        <f>D959*Main!$AB$4</f>
        <v>0</v>
      </c>
    </row>
    <row r="960" spans="1:5">
      <c r="A960" s="279"/>
      <c r="B960" s="273"/>
      <c r="D960" s="275">
        <f>C960/100*Main!$AB$2*1.2</f>
        <v>0</v>
      </c>
      <c r="E960" s="276">
        <f>D960*Main!$AB$4</f>
        <v>0</v>
      </c>
    </row>
    <row r="961" spans="1:5">
      <c r="A961" s="279"/>
      <c r="B961" s="273"/>
      <c r="D961" s="275">
        <f>C961/100*Main!$AB$2*1.2</f>
        <v>0</v>
      </c>
      <c r="E961" s="276">
        <f>D961*Main!$AB$4</f>
        <v>0</v>
      </c>
    </row>
    <row r="962" spans="1:5">
      <c r="A962" s="279"/>
      <c r="B962" s="273"/>
      <c r="D962" s="275">
        <f>C962/100*Main!$AB$2*1.2</f>
        <v>0</v>
      </c>
      <c r="E962" s="276">
        <f>D962*Main!$AB$4</f>
        <v>0</v>
      </c>
    </row>
    <row r="963" spans="1:5">
      <c r="A963" s="279"/>
      <c r="B963" s="273"/>
      <c r="D963" s="275">
        <f>C963/100*Main!$AB$2*1.2</f>
        <v>0</v>
      </c>
      <c r="E963" s="276">
        <f>D963*Main!$AB$4</f>
        <v>0</v>
      </c>
    </row>
    <row r="964" spans="1:5">
      <c r="A964" s="279"/>
      <c r="B964" s="273"/>
      <c r="D964" s="275">
        <f>C964/100*Main!$AB$2*1.2</f>
        <v>0</v>
      </c>
      <c r="E964" s="276">
        <f>D964*Main!$AB$4</f>
        <v>0</v>
      </c>
    </row>
    <row r="965" spans="1:5">
      <c r="A965" s="279"/>
      <c r="B965" s="273"/>
      <c r="D965" s="275">
        <f>C965/100*Main!$AB$2*1.2</f>
        <v>0</v>
      </c>
      <c r="E965" s="276">
        <f>D965*Main!$AB$4</f>
        <v>0</v>
      </c>
    </row>
    <row r="966" spans="1:5">
      <c r="A966" s="279"/>
      <c r="B966" s="273"/>
      <c r="D966" s="275">
        <f>C966/100*Main!$AB$2*1.2</f>
        <v>0</v>
      </c>
      <c r="E966" s="276">
        <f>D966*Main!$AB$4</f>
        <v>0</v>
      </c>
    </row>
    <row r="967" spans="1:5">
      <c r="A967" s="279"/>
      <c r="B967" s="273"/>
      <c r="D967" s="275">
        <f>C967/100*Main!$AB$2*1.2</f>
        <v>0</v>
      </c>
      <c r="E967" s="276">
        <f>D967*Main!$AB$4</f>
        <v>0</v>
      </c>
    </row>
    <row r="968" spans="1:5">
      <c r="A968" s="279"/>
      <c r="B968" s="273"/>
      <c r="D968" s="275">
        <f>C968/100*Main!$AB$2*1.2</f>
        <v>0</v>
      </c>
      <c r="E968" s="276">
        <f>D968*Main!$AB$4</f>
        <v>0</v>
      </c>
    </row>
    <row r="969" spans="1:5">
      <c r="A969" s="279"/>
      <c r="B969" s="273"/>
      <c r="D969" s="275">
        <f>C969/100*Main!$AB$2*1.2</f>
        <v>0</v>
      </c>
      <c r="E969" s="276">
        <f>D969*Main!$AB$4</f>
        <v>0</v>
      </c>
    </row>
    <row r="970" spans="1:5">
      <c r="A970" s="279"/>
      <c r="B970" s="273"/>
      <c r="D970" s="275">
        <f>C970/100*Main!$AB$2*1.2</f>
        <v>0</v>
      </c>
      <c r="E970" s="276">
        <f>D970*Main!$AB$4</f>
        <v>0</v>
      </c>
    </row>
    <row r="971" spans="1:5">
      <c r="A971" s="279"/>
      <c r="B971" s="273"/>
      <c r="D971" s="275">
        <f>C971/100*Main!$AB$2*1.2</f>
        <v>0</v>
      </c>
      <c r="E971" s="276">
        <f>D971*Main!$AB$4</f>
        <v>0</v>
      </c>
    </row>
    <row r="972" spans="1:5">
      <c r="A972" s="279"/>
      <c r="B972" s="273"/>
      <c r="D972" s="275">
        <f>C972/100*Main!$AB$2*1.2</f>
        <v>0</v>
      </c>
      <c r="E972" s="276">
        <f>D972*Main!$AB$4</f>
        <v>0</v>
      </c>
    </row>
    <row r="973" spans="1:5">
      <c r="A973" s="279"/>
      <c r="B973" s="273"/>
      <c r="D973" s="275">
        <f>C973/100*Main!$AB$2*1.2</f>
        <v>0</v>
      </c>
      <c r="E973" s="276">
        <f>D973*Main!$AB$4</f>
        <v>0</v>
      </c>
    </row>
    <row r="974" spans="1:5">
      <c r="A974" s="279"/>
      <c r="B974" s="273"/>
      <c r="D974" s="275">
        <f>C974/100*Main!$AB$2*1.2</f>
        <v>0</v>
      </c>
      <c r="E974" s="276">
        <f>D974*Main!$AB$4</f>
        <v>0</v>
      </c>
    </row>
    <row r="975" spans="1:5">
      <c r="A975" s="279"/>
      <c r="B975" s="273"/>
      <c r="D975" s="275">
        <f>C975/100*Main!$AB$2*1.2</f>
        <v>0</v>
      </c>
      <c r="E975" s="276">
        <f>D975*Main!$AB$4</f>
        <v>0</v>
      </c>
    </row>
    <row r="976" spans="1:5">
      <c r="A976" s="279"/>
      <c r="B976" s="273"/>
      <c r="D976" s="275">
        <f>C976/100*Main!$AB$2*1.2</f>
        <v>0</v>
      </c>
      <c r="E976" s="276">
        <f>D976*Main!$AB$4</f>
        <v>0</v>
      </c>
    </row>
    <row r="977" spans="1:5">
      <c r="A977" s="279"/>
      <c r="B977" s="273"/>
      <c r="D977" s="275">
        <f>C977/100*Main!$AB$2*1.2</f>
        <v>0</v>
      </c>
      <c r="E977" s="276">
        <f>D977*Main!$AB$4</f>
        <v>0</v>
      </c>
    </row>
    <row r="978" spans="1:5">
      <c r="A978" s="279"/>
      <c r="B978" s="273"/>
      <c r="D978" s="275">
        <f>C978/100*Main!$AB$2*1.2</f>
        <v>0</v>
      </c>
      <c r="E978" s="276">
        <f>D978*Main!$AB$4</f>
        <v>0</v>
      </c>
    </row>
    <row r="979" spans="1:5">
      <c r="A979" s="279"/>
      <c r="B979" s="273"/>
      <c r="D979" s="275">
        <f>C979/100*Main!$AB$2*1.2</f>
        <v>0</v>
      </c>
      <c r="E979" s="276">
        <f>D979*Main!$AB$4</f>
        <v>0</v>
      </c>
    </row>
    <row r="980" spans="1:5">
      <c r="A980" s="279"/>
      <c r="B980" s="273"/>
      <c r="D980" s="275">
        <f>C980/100*Main!$AB$2*1.2</f>
        <v>0</v>
      </c>
      <c r="E980" s="276">
        <f>D980*Main!$AB$4</f>
        <v>0</v>
      </c>
    </row>
    <row r="981" spans="1:5">
      <c r="A981" s="279"/>
      <c r="B981" s="273"/>
      <c r="D981" s="275">
        <f>C981/100*Main!$AB$2*1.2</f>
        <v>0</v>
      </c>
      <c r="E981" s="276">
        <f>D981*Main!$AB$4</f>
        <v>0</v>
      </c>
    </row>
    <row r="982" spans="1:5">
      <c r="A982" s="279"/>
      <c r="B982" s="273"/>
      <c r="D982" s="275">
        <f>C982/100*Main!$AB$2*1.2</f>
        <v>0</v>
      </c>
      <c r="E982" s="276">
        <f>D982*Main!$AB$4</f>
        <v>0</v>
      </c>
    </row>
    <row r="983" spans="1:5">
      <c r="A983" s="279"/>
      <c r="B983" s="273"/>
      <c r="D983" s="275">
        <f>C983/100*Main!$AB$2*1.2</f>
        <v>0</v>
      </c>
      <c r="E983" s="276">
        <f>D983*Main!$AB$4</f>
        <v>0</v>
      </c>
    </row>
    <row r="984" spans="1:5">
      <c r="A984" s="279"/>
      <c r="B984" s="273"/>
      <c r="D984" s="275">
        <f>C984/100*Main!$AB$2*1.2</f>
        <v>0</v>
      </c>
      <c r="E984" s="276">
        <f>D984*Main!$AB$4</f>
        <v>0</v>
      </c>
    </row>
    <row r="985" spans="1:5">
      <c r="A985" s="279"/>
      <c r="B985" s="273"/>
      <c r="D985" s="275">
        <f>C985/100*Main!$AB$2*1.2</f>
        <v>0</v>
      </c>
      <c r="E985" s="276">
        <f>D985*Main!$AB$4</f>
        <v>0</v>
      </c>
    </row>
    <row r="986" spans="1:5">
      <c r="A986" s="279"/>
      <c r="B986" s="273"/>
      <c r="D986" s="275">
        <f>C986/100*Main!$AB$2*1.2</f>
        <v>0</v>
      </c>
      <c r="E986" s="276">
        <f>D986*Main!$AB$4</f>
        <v>0</v>
      </c>
    </row>
    <row r="987" spans="1:5">
      <c r="A987" s="279"/>
      <c r="B987" s="273"/>
      <c r="D987" s="275">
        <f>C987/100*Main!$AB$2*1.2</f>
        <v>0</v>
      </c>
      <c r="E987" s="276">
        <f>D987*Main!$AB$4</f>
        <v>0</v>
      </c>
    </row>
    <row r="988" spans="1:5">
      <c r="A988" s="279"/>
      <c r="B988" s="273"/>
      <c r="D988" s="275">
        <f>C988/100*Main!$AB$2*1.2</f>
        <v>0</v>
      </c>
      <c r="E988" s="276">
        <f>D988*Main!$AB$4</f>
        <v>0</v>
      </c>
    </row>
    <row r="989" spans="1:5">
      <c r="A989" s="279"/>
      <c r="B989" s="273"/>
      <c r="D989" s="275">
        <f>C989/100*Main!$AB$2*1.2</f>
        <v>0</v>
      </c>
      <c r="E989" s="276">
        <f>D989*Main!$AB$4</f>
        <v>0</v>
      </c>
    </row>
    <row r="990" spans="1:5">
      <c r="A990" s="279"/>
      <c r="B990" s="273"/>
      <c r="D990" s="275">
        <f>C990/100*Main!$AB$2*1.2</f>
        <v>0</v>
      </c>
      <c r="E990" s="276">
        <f>D990*Main!$AB$4</f>
        <v>0</v>
      </c>
    </row>
    <row r="991" spans="1:5">
      <c r="A991" s="279"/>
      <c r="B991" s="273"/>
      <c r="D991" s="275">
        <f>C991/100*Main!$AB$2*1.2</f>
        <v>0</v>
      </c>
      <c r="E991" s="276">
        <f>D991*Main!$AB$4</f>
        <v>0</v>
      </c>
    </row>
    <row r="992" spans="1:5">
      <c r="A992" s="279"/>
      <c r="B992" s="273"/>
      <c r="D992" s="275">
        <f>C992/100*Main!$AB$2*1.2</f>
        <v>0</v>
      </c>
      <c r="E992" s="276">
        <f>D992*Main!$AB$4</f>
        <v>0</v>
      </c>
    </row>
    <row r="993" spans="1:5">
      <c r="A993" s="279"/>
      <c r="B993" s="273"/>
      <c r="D993" s="275">
        <f>C993/100*Main!$AB$2*1.2</f>
        <v>0</v>
      </c>
      <c r="E993" s="276">
        <f>D993*Main!$AB$4</f>
        <v>0</v>
      </c>
    </row>
    <row r="994" spans="1:5">
      <c r="A994" s="279"/>
      <c r="B994" s="273"/>
      <c r="D994" s="275">
        <f>C994/100*Main!$AB$2*1.2</f>
        <v>0</v>
      </c>
      <c r="E994" s="276">
        <f>D994*Main!$AB$4</f>
        <v>0</v>
      </c>
    </row>
    <row r="995" spans="1:5">
      <c r="A995" s="279"/>
      <c r="B995" s="273"/>
      <c r="D995" s="275">
        <f>C995/100*Main!$AB$2*1.2</f>
        <v>0</v>
      </c>
      <c r="E995" s="276">
        <f>D995*Main!$AB$4</f>
        <v>0</v>
      </c>
    </row>
    <row r="996" spans="1:5">
      <c r="A996" s="279"/>
      <c r="B996" s="273"/>
      <c r="D996" s="275">
        <f>C996/100*Main!$AB$2*1.2</f>
        <v>0</v>
      </c>
      <c r="E996" s="276">
        <f>D996*Main!$AB$4</f>
        <v>0</v>
      </c>
    </row>
    <row r="997" spans="1:5">
      <c r="A997" s="279"/>
      <c r="B997" s="273"/>
      <c r="D997" s="275">
        <f>C997/100*Main!$AB$2*1.2</f>
        <v>0</v>
      </c>
      <c r="E997" s="276">
        <f>D997*Main!$AB$4</f>
        <v>0</v>
      </c>
    </row>
    <row r="998" spans="1:5">
      <c r="A998" s="279"/>
      <c r="B998" s="273"/>
      <c r="D998" s="275">
        <f>C998/100*Main!$AB$2*1.2</f>
        <v>0</v>
      </c>
      <c r="E998" s="276">
        <f>D998*Main!$AB$4</f>
        <v>0</v>
      </c>
    </row>
    <row r="999" spans="1:5">
      <c r="A999" s="279"/>
      <c r="B999" s="273"/>
      <c r="D999" s="275">
        <f>C999/100*Main!$AB$2*1.2</f>
        <v>0</v>
      </c>
      <c r="E999" s="276">
        <f>D999*Main!$AB$4</f>
        <v>0</v>
      </c>
    </row>
    <row r="1000" spans="1:5">
      <c r="A1000" s="279"/>
      <c r="B1000" s="273"/>
      <c r="D1000" s="275">
        <f>C1000/100*Main!$AB$2*1.2</f>
        <v>0</v>
      </c>
      <c r="E1000" s="276">
        <f>D1000*Main!$AB$4</f>
        <v>0</v>
      </c>
    </row>
    <row r="1001" spans="1:5">
      <c r="A1001" s="279"/>
      <c r="B1001" s="273"/>
      <c r="D1001" s="275">
        <f>C1001/100*Main!$AB$2*1.2</f>
        <v>0</v>
      </c>
      <c r="E1001" s="276">
        <f>D1001*Main!$AB$4</f>
        <v>0</v>
      </c>
    </row>
    <row r="1002" spans="1:5">
      <c r="A1002" s="279"/>
      <c r="B1002" s="273"/>
      <c r="D1002" s="275">
        <f>C1002/100*Main!$AB$2*1.2</f>
        <v>0</v>
      </c>
      <c r="E1002" s="276">
        <f>D1002*Main!$AB$4</f>
        <v>0</v>
      </c>
    </row>
    <row r="1003" spans="1:5">
      <c r="A1003" s="279"/>
      <c r="B1003" s="273"/>
      <c r="D1003" s="275">
        <f>C1003/100*Main!$AB$2*1.2</f>
        <v>0</v>
      </c>
      <c r="E1003" s="276">
        <f>D1003*Main!$AB$4</f>
        <v>0</v>
      </c>
    </row>
    <row r="1004" spans="1:5">
      <c r="A1004" s="279"/>
      <c r="B1004" s="273"/>
      <c r="D1004" s="275">
        <f>C1004/100*Main!$AB$2*1.2</f>
        <v>0</v>
      </c>
      <c r="E1004" s="276">
        <f>D1004*Main!$AB$4</f>
        <v>0</v>
      </c>
    </row>
    <row r="1005" spans="1:5">
      <c r="A1005" s="279"/>
      <c r="B1005" s="273"/>
      <c r="D1005" s="275">
        <f>C1005/100*Main!$AB$2*1.2</f>
        <v>0</v>
      </c>
      <c r="E1005" s="276">
        <f>D1005*Main!$AB$4</f>
        <v>0</v>
      </c>
    </row>
    <row r="1006" spans="1:5">
      <c r="A1006" s="279"/>
      <c r="B1006" s="273"/>
      <c r="D1006" s="275">
        <f>C1006/100*Main!$AB$2*1.2</f>
        <v>0</v>
      </c>
      <c r="E1006" s="276">
        <f>D1006*Main!$AB$4</f>
        <v>0</v>
      </c>
    </row>
    <row r="1007" spans="1:5">
      <c r="A1007" s="279"/>
      <c r="B1007" s="273"/>
      <c r="D1007" s="275">
        <f>C1007/100*Main!$AB$2*1.2</f>
        <v>0</v>
      </c>
      <c r="E1007" s="276">
        <f>D1007*Main!$AB$4</f>
        <v>0</v>
      </c>
    </row>
    <row r="1008" spans="1:5">
      <c r="A1008" s="279"/>
      <c r="B1008" s="273"/>
      <c r="D1008" s="275">
        <f>C1008/100*Main!$AB$2*1.2</f>
        <v>0</v>
      </c>
      <c r="E1008" s="276">
        <f>D1008*Main!$AB$4</f>
        <v>0</v>
      </c>
    </row>
    <row r="1009" spans="1:5">
      <c r="A1009" s="279"/>
      <c r="B1009" s="273"/>
      <c r="D1009" s="275">
        <f>C1009/100*Main!$AB$2*1.2</f>
        <v>0</v>
      </c>
      <c r="E1009" s="276">
        <f>D1009*Main!$AB$4</f>
        <v>0</v>
      </c>
    </row>
    <row r="1010" spans="1:5">
      <c r="A1010" s="279"/>
      <c r="B1010" s="273"/>
      <c r="D1010" s="275">
        <f>C1010/100*Main!$AB$2*1.2</f>
        <v>0</v>
      </c>
      <c r="E1010" s="276">
        <f>D1010*Main!$AB$4</f>
        <v>0</v>
      </c>
    </row>
    <row r="1011" spans="1:5">
      <c r="A1011" s="279"/>
      <c r="B1011" s="273"/>
      <c r="D1011" s="275">
        <f>C1011/100*Main!$AB$2*1.2</f>
        <v>0</v>
      </c>
      <c r="E1011" s="276">
        <f>D1011*Main!$AB$4</f>
        <v>0</v>
      </c>
    </row>
    <row r="1012" spans="1:5">
      <c r="A1012" s="279"/>
      <c r="B1012" s="273"/>
      <c r="D1012" s="275">
        <f>C1012/100*Main!$AB$2*1.2</f>
        <v>0</v>
      </c>
      <c r="E1012" s="276">
        <f>D1012*Main!$AB$4</f>
        <v>0</v>
      </c>
    </row>
    <row r="1013" spans="1:5">
      <c r="A1013" s="279"/>
      <c r="B1013" s="273"/>
      <c r="D1013" s="275">
        <f>C1013/100*Main!$AB$2*1.2</f>
        <v>0</v>
      </c>
      <c r="E1013" s="276">
        <f>D1013*Main!$AB$4</f>
        <v>0</v>
      </c>
    </row>
    <row r="1014" spans="1:5">
      <c r="A1014" s="279"/>
      <c r="B1014" s="273"/>
      <c r="D1014" s="275">
        <f>C1014/100*Main!$AB$2*1.2</f>
        <v>0</v>
      </c>
      <c r="E1014" s="276">
        <f>D1014*Main!$AB$4</f>
        <v>0</v>
      </c>
    </row>
    <row r="1015" spans="1:5">
      <c r="A1015" s="279"/>
      <c r="B1015" s="273"/>
      <c r="D1015" s="275">
        <f>C1015/100*Main!$AB$2*1.2</f>
        <v>0</v>
      </c>
      <c r="E1015" s="276">
        <f>D1015*Main!$AB$4</f>
        <v>0</v>
      </c>
    </row>
    <row r="1016" spans="1:5">
      <c r="A1016" s="279"/>
      <c r="B1016" s="273"/>
      <c r="D1016" s="275">
        <f>C1016/100*Main!$AB$2*1.2</f>
        <v>0</v>
      </c>
      <c r="E1016" s="276">
        <f>D1016*Main!$AB$4</f>
        <v>0</v>
      </c>
    </row>
    <row r="1017" spans="1:5">
      <c r="A1017" s="279"/>
      <c r="B1017" s="273"/>
      <c r="D1017" s="275">
        <f>C1017/100*Main!$AB$2*1.2</f>
        <v>0</v>
      </c>
      <c r="E1017" s="276">
        <f>D1017*Main!$AB$4</f>
        <v>0</v>
      </c>
    </row>
    <row r="1018" spans="1:5">
      <c r="A1018" s="279"/>
      <c r="B1018" s="273"/>
      <c r="D1018" s="275">
        <f>C1018/100*Main!$AB$2*1.2</f>
        <v>0</v>
      </c>
      <c r="E1018" s="276">
        <f>D1018*Main!$AB$4</f>
        <v>0</v>
      </c>
    </row>
    <row r="1019" spans="1:5">
      <c r="A1019" s="279"/>
      <c r="B1019" s="273"/>
      <c r="D1019" s="275">
        <f>C1019/100*Main!$AB$2*1.2</f>
        <v>0</v>
      </c>
      <c r="E1019" s="276">
        <f>D1019*Main!$AB$4</f>
        <v>0</v>
      </c>
    </row>
    <row r="1020" spans="1:5">
      <c r="A1020" s="279"/>
      <c r="B1020" s="273"/>
      <c r="D1020" s="275">
        <f>C1020/100*Main!$AB$2*1.2</f>
        <v>0</v>
      </c>
      <c r="E1020" s="276">
        <f>D1020*Main!$AB$4</f>
        <v>0</v>
      </c>
    </row>
    <row r="1021" spans="1:5">
      <c r="A1021" s="279"/>
      <c r="B1021" s="273"/>
      <c r="D1021" s="275">
        <f>C1021/100*Main!$AB$2*1.2</f>
        <v>0</v>
      </c>
      <c r="E1021" s="276">
        <f>D1021*Main!$AB$4</f>
        <v>0</v>
      </c>
    </row>
    <row r="1022" spans="1:5">
      <c r="A1022" s="279"/>
      <c r="B1022" s="273"/>
      <c r="D1022" s="275">
        <f>C1022/100*Main!$AB$2*1.2</f>
        <v>0</v>
      </c>
      <c r="E1022" s="276">
        <f>D1022*Main!$AB$4</f>
        <v>0</v>
      </c>
    </row>
    <row r="1023" spans="1:5">
      <c r="A1023" s="279"/>
      <c r="B1023" s="273"/>
      <c r="D1023" s="275">
        <f>C1023/100*Main!$AB$2*1.2</f>
        <v>0</v>
      </c>
      <c r="E1023" s="276">
        <f>D1023*Main!$AB$4</f>
        <v>0</v>
      </c>
    </row>
    <row r="1024" spans="1:5">
      <c r="A1024" s="279"/>
      <c r="B1024" s="273"/>
      <c r="D1024" s="275">
        <f>C1024/100*Main!$AB$2*1.2</f>
        <v>0</v>
      </c>
      <c r="E1024" s="276">
        <f>D1024*Main!$AB$4</f>
        <v>0</v>
      </c>
    </row>
    <row r="1025" spans="1:5">
      <c r="A1025" s="279"/>
      <c r="B1025" s="273"/>
      <c r="D1025" s="275">
        <f>C1025/100*Main!$AB$2*1.2</f>
        <v>0</v>
      </c>
      <c r="E1025" s="276">
        <f>D1025*Main!$AB$4</f>
        <v>0</v>
      </c>
    </row>
    <row r="1026" spans="1:5">
      <c r="A1026" s="279"/>
      <c r="B1026" s="273"/>
      <c r="D1026" s="275">
        <f>C1026/100*Main!$AB$2*1.2</f>
        <v>0</v>
      </c>
      <c r="E1026" s="276">
        <f>D1026*Main!$AB$4</f>
        <v>0</v>
      </c>
    </row>
    <row r="1027" spans="1:5">
      <c r="A1027" s="279"/>
      <c r="B1027" s="273"/>
      <c r="D1027" s="275">
        <f>C1027/100*Main!$AB$2*1.2</f>
        <v>0</v>
      </c>
      <c r="E1027" s="276">
        <f>D1027*Main!$AB$4</f>
        <v>0</v>
      </c>
    </row>
    <row r="1028" spans="1:5">
      <c r="A1028" s="279"/>
      <c r="B1028" s="273"/>
      <c r="D1028" s="275">
        <f>C1028/100*Main!$AB$2*1.2</f>
        <v>0</v>
      </c>
      <c r="E1028" s="276">
        <f>D1028*Main!$AB$4</f>
        <v>0</v>
      </c>
    </row>
    <row r="1029" spans="1:5">
      <c r="A1029" s="279"/>
      <c r="B1029" s="273"/>
      <c r="D1029" s="275">
        <f>C1029/100*Main!$AB$2*1.2</f>
        <v>0</v>
      </c>
      <c r="E1029" s="276">
        <f>D1029*Main!$AB$4</f>
        <v>0</v>
      </c>
    </row>
    <row r="1030" spans="1:5">
      <c r="A1030" s="279"/>
      <c r="B1030" s="273"/>
      <c r="D1030" s="275">
        <f>C1030/100*Main!$AB$2*1.2</f>
        <v>0</v>
      </c>
      <c r="E1030" s="276">
        <f>D1030*Main!$AB$4</f>
        <v>0</v>
      </c>
    </row>
    <row r="1031" spans="1:5">
      <c r="A1031" s="279"/>
      <c r="B1031" s="273"/>
      <c r="D1031" s="275">
        <f>C1031/100*Main!$AB$2*1.2</f>
        <v>0</v>
      </c>
      <c r="E1031" s="276">
        <f>D1031*Main!$AB$4</f>
        <v>0</v>
      </c>
    </row>
    <row r="1032" spans="1:5">
      <c r="A1032" s="279"/>
      <c r="B1032" s="273"/>
      <c r="D1032" s="275">
        <f>C1032/100*Main!$AB$2*1.2</f>
        <v>0</v>
      </c>
      <c r="E1032" s="276">
        <f>D1032*Main!$AB$4</f>
        <v>0</v>
      </c>
    </row>
    <row r="1033" spans="1:5">
      <c r="A1033" s="279"/>
      <c r="B1033" s="273"/>
      <c r="D1033" s="275">
        <f>C1033/100*Main!$AB$2*1.2</f>
        <v>0</v>
      </c>
      <c r="E1033" s="276">
        <f>D1033*Main!$AB$4</f>
        <v>0</v>
      </c>
    </row>
    <row r="1034" spans="1:5">
      <c r="A1034" s="279"/>
      <c r="B1034" s="273"/>
      <c r="D1034" s="275">
        <f>C1034/100*Main!$AB$2*1.2</f>
        <v>0</v>
      </c>
      <c r="E1034" s="276">
        <f>D1034*Main!$AB$4</f>
        <v>0</v>
      </c>
    </row>
    <row r="1035" spans="1:5">
      <c r="A1035" s="279"/>
      <c r="B1035" s="273"/>
      <c r="D1035" s="275">
        <f>C1035/100*Main!$AB$2*1.2</f>
        <v>0</v>
      </c>
      <c r="E1035" s="276">
        <f>D1035*Main!$AB$4</f>
        <v>0</v>
      </c>
    </row>
    <row r="1036" spans="1:5">
      <c r="A1036" s="279"/>
      <c r="B1036" s="273"/>
      <c r="D1036" s="275">
        <f>C1036/100*Main!$AB$2*1.2</f>
        <v>0</v>
      </c>
      <c r="E1036" s="276">
        <f>D1036*Main!$AB$4</f>
        <v>0</v>
      </c>
    </row>
    <row r="1037" spans="1:5">
      <c r="A1037" s="279"/>
      <c r="B1037" s="273"/>
      <c r="D1037" s="275">
        <f>C1037/100*Main!$AB$2*1.2</f>
        <v>0</v>
      </c>
      <c r="E1037" s="276">
        <f>D1037*Main!$AB$4</f>
        <v>0</v>
      </c>
    </row>
    <row r="1038" spans="1:5">
      <c r="A1038" s="279"/>
      <c r="B1038" s="273"/>
      <c r="D1038" s="275">
        <f>C1038/100*Main!$AB$2*1.2</f>
        <v>0</v>
      </c>
      <c r="E1038" s="276">
        <f>D1038*Main!$AB$4</f>
        <v>0</v>
      </c>
    </row>
    <row r="1039" spans="1:5">
      <c r="A1039" s="279"/>
      <c r="B1039" s="273"/>
      <c r="D1039" s="275">
        <f>C1039/100*Main!$AB$2*1.2</f>
        <v>0</v>
      </c>
      <c r="E1039" s="276">
        <f>D1039*Main!$AB$4</f>
        <v>0</v>
      </c>
    </row>
    <row r="1040" spans="1:5">
      <c r="A1040" s="279"/>
      <c r="B1040" s="273"/>
      <c r="D1040" s="275">
        <f>C1040/100*Main!$AB$2*1.2</f>
        <v>0</v>
      </c>
      <c r="E1040" s="276">
        <f>D1040*Main!$AB$4</f>
        <v>0</v>
      </c>
    </row>
    <row r="1041" spans="1:5">
      <c r="A1041" s="279"/>
      <c r="B1041" s="273"/>
      <c r="D1041" s="275">
        <f>C1041/100*Main!$AB$2*1.2</f>
        <v>0</v>
      </c>
      <c r="E1041" s="276">
        <f>D1041*Main!$AB$4</f>
        <v>0</v>
      </c>
    </row>
    <row r="1042" spans="1:5">
      <c r="A1042" s="279"/>
      <c r="B1042" s="273"/>
      <c r="D1042" s="275">
        <f>C1042/100*Main!$AB$2*1.2</f>
        <v>0</v>
      </c>
      <c r="E1042" s="276">
        <f>D1042*Main!$AB$4</f>
        <v>0</v>
      </c>
    </row>
    <row r="1043" spans="1:5">
      <c r="A1043" s="279"/>
      <c r="B1043" s="273"/>
      <c r="D1043" s="275">
        <f>C1043/100*Main!$AB$2*1.2</f>
        <v>0</v>
      </c>
      <c r="E1043" s="276">
        <f>D1043*Main!$AB$4</f>
        <v>0</v>
      </c>
    </row>
    <row r="1044" spans="1:5">
      <c r="A1044" s="279"/>
      <c r="B1044" s="273"/>
      <c r="D1044" s="275">
        <f>C1044/100*Main!$AB$2*1.2</f>
        <v>0</v>
      </c>
      <c r="E1044" s="276">
        <f>D1044*Main!$AB$4</f>
        <v>0</v>
      </c>
    </row>
    <row r="1045" spans="1:5">
      <c r="A1045" s="279"/>
      <c r="B1045" s="273"/>
      <c r="D1045" s="275">
        <f>C1045/100*Main!$AB$2*1.2</f>
        <v>0</v>
      </c>
      <c r="E1045" s="276">
        <f>D1045*Main!$AB$4</f>
        <v>0</v>
      </c>
    </row>
    <row r="1046" spans="1:5">
      <c r="A1046" s="279"/>
      <c r="B1046" s="273"/>
      <c r="D1046" s="275">
        <f>C1046/100*Main!$AB$2*1.2</f>
        <v>0</v>
      </c>
      <c r="E1046" s="276">
        <f>D1046*Main!$AB$4</f>
        <v>0</v>
      </c>
    </row>
    <row r="1047" spans="1:5">
      <c r="A1047" s="279"/>
      <c r="B1047" s="273"/>
      <c r="D1047" s="275">
        <f>C1047/100*Main!$AB$2*1.2</f>
        <v>0</v>
      </c>
      <c r="E1047" s="276">
        <f>D1047*Main!$AB$4</f>
        <v>0</v>
      </c>
    </row>
    <row r="1048" spans="1:5">
      <c r="A1048" s="279"/>
      <c r="B1048" s="273"/>
      <c r="D1048" s="275">
        <f>C1048/100*Main!$AB$2*1.2</f>
        <v>0</v>
      </c>
      <c r="E1048" s="276">
        <f>D1048*Main!$AB$4</f>
        <v>0</v>
      </c>
    </row>
    <row r="1049" spans="1:5">
      <c r="A1049" s="279"/>
      <c r="B1049" s="273"/>
      <c r="D1049" s="275">
        <f>C1049/100*Main!$AB$2*1.2</f>
        <v>0</v>
      </c>
      <c r="E1049" s="276">
        <f>D1049*Main!$AB$4</f>
        <v>0</v>
      </c>
    </row>
    <row r="1050" spans="1:5">
      <c r="A1050" s="279"/>
      <c r="B1050" s="273"/>
      <c r="D1050" s="275">
        <f>C1050/100*Main!$AB$2*1.2</f>
        <v>0</v>
      </c>
      <c r="E1050" s="276">
        <f>D1050*Main!$AB$4</f>
        <v>0</v>
      </c>
    </row>
    <row r="1051" spans="1:5">
      <c r="A1051" s="279"/>
      <c r="B1051" s="273"/>
      <c r="D1051" s="275">
        <f>C1051/100*Main!$AB$2*1.2</f>
        <v>0</v>
      </c>
      <c r="E1051" s="276">
        <f>D1051*Main!$AB$4</f>
        <v>0</v>
      </c>
    </row>
    <row r="1052" spans="1:5">
      <c r="A1052" s="279"/>
      <c r="B1052" s="273"/>
      <c r="D1052" s="275">
        <f>C1052/100*Main!$AB$2*1.2</f>
        <v>0</v>
      </c>
      <c r="E1052" s="276">
        <f>D1052*Main!$AB$4</f>
        <v>0</v>
      </c>
    </row>
    <row r="1053" spans="1:5">
      <c r="A1053" s="279"/>
      <c r="B1053" s="273"/>
      <c r="D1053" s="275">
        <f>C1053/100*Main!$AB$2*1.2</f>
        <v>0</v>
      </c>
      <c r="E1053" s="276">
        <f>D1053*Main!$AB$4</f>
        <v>0</v>
      </c>
    </row>
    <row r="1054" spans="1:5">
      <c r="A1054" s="279"/>
      <c r="B1054" s="273"/>
      <c r="D1054" s="275">
        <f>C1054/100*Main!$AB$2*1.2</f>
        <v>0</v>
      </c>
      <c r="E1054" s="276">
        <f>D1054*Main!$AB$4</f>
        <v>0</v>
      </c>
    </row>
    <row r="1055" spans="1:5">
      <c r="A1055" s="279"/>
      <c r="B1055" s="273"/>
      <c r="D1055" s="275">
        <f>C1055/100*Main!$AB$2*1.2</f>
        <v>0</v>
      </c>
      <c r="E1055" s="276">
        <f>D1055*Main!$AB$4</f>
        <v>0</v>
      </c>
    </row>
    <row r="1056" spans="1:5">
      <c r="A1056" s="279"/>
      <c r="B1056" s="273"/>
      <c r="D1056" s="275">
        <f>C1056/100*Main!$AB$2*1.2</f>
        <v>0</v>
      </c>
      <c r="E1056" s="276">
        <f>D1056*Main!$AB$4</f>
        <v>0</v>
      </c>
    </row>
    <row r="1057" spans="1:5">
      <c r="A1057" s="279"/>
      <c r="B1057" s="273"/>
      <c r="D1057" s="275">
        <f>C1057/100*Main!$AB$2*1.2</f>
        <v>0</v>
      </c>
      <c r="E1057" s="276">
        <f>D1057*Main!$AB$4</f>
        <v>0</v>
      </c>
    </row>
    <row r="1058" spans="1:5">
      <c r="A1058" s="279"/>
      <c r="B1058" s="273"/>
      <c r="D1058" s="275">
        <f>C1058/100*Main!$AB$2*1.2</f>
        <v>0</v>
      </c>
      <c r="E1058" s="276">
        <f>D1058*Main!$AB$4</f>
        <v>0</v>
      </c>
    </row>
    <row r="1059" spans="1:5">
      <c r="A1059" s="279"/>
      <c r="B1059" s="273"/>
      <c r="D1059" s="275">
        <f>C1059/100*Main!$AB$2*1.2</f>
        <v>0</v>
      </c>
      <c r="E1059" s="276">
        <f>D1059*Main!$AB$4</f>
        <v>0</v>
      </c>
    </row>
    <row r="1060" spans="1:5">
      <c r="A1060" s="279"/>
      <c r="B1060" s="273"/>
      <c r="D1060" s="275">
        <f>C1060/100*Main!$AB$2*1.2</f>
        <v>0</v>
      </c>
      <c r="E1060" s="276">
        <f>D1060*Main!$AB$4</f>
        <v>0</v>
      </c>
    </row>
    <row r="1061" spans="1:5">
      <c r="A1061" s="279"/>
      <c r="B1061" s="273"/>
      <c r="D1061" s="275">
        <f>C1061/100*Main!$AB$2*1.2</f>
        <v>0</v>
      </c>
      <c r="E1061" s="276">
        <f>D1061*Main!$AB$4</f>
        <v>0</v>
      </c>
    </row>
    <row r="1062" spans="1:5">
      <c r="A1062" s="279"/>
      <c r="B1062" s="273"/>
      <c r="D1062" s="275">
        <f>C1062/100*Main!$AB$2*1.2</f>
        <v>0</v>
      </c>
      <c r="E1062" s="276">
        <f>D1062*Main!$AB$4</f>
        <v>0</v>
      </c>
    </row>
    <row r="1063" spans="1:5">
      <c r="A1063" s="279"/>
      <c r="B1063" s="273"/>
      <c r="D1063" s="275">
        <f>C1063/100*Main!$AB$2*1.2</f>
        <v>0</v>
      </c>
      <c r="E1063" s="276">
        <f>D1063*Main!$AB$4</f>
        <v>0</v>
      </c>
    </row>
    <row r="1064" spans="1:5">
      <c r="A1064" s="279"/>
      <c r="B1064" s="273"/>
      <c r="D1064" s="275">
        <f>C1064/100*Main!$AB$2*1.2</f>
        <v>0</v>
      </c>
      <c r="E1064" s="276">
        <f>D1064*Main!$AB$4</f>
        <v>0</v>
      </c>
    </row>
    <row r="1065" spans="1:5">
      <c r="A1065" s="279"/>
      <c r="B1065" s="273"/>
      <c r="D1065" s="275">
        <f>C1065/100*Main!$AB$2*1.2</f>
        <v>0</v>
      </c>
      <c r="E1065" s="276">
        <f>D1065*Main!$AB$4</f>
        <v>0</v>
      </c>
    </row>
    <row r="1066" spans="1:5">
      <c r="A1066" s="279"/>
      <c r="B1066" s="273"/>
      <c r="D1066" s="275">
        <f>C1066/100*Main!$AB$2*1.2</f>
        <v>0</v>
      </c>
      <c r="E1066" s="276">
        <f>D1066*Main!$AB$4</f>
        <v>0</v>
      </c>
    </row>
    <row r="1067" spans="1:5">
      <c r="A1067" s="279"/>
      <c r="B1067" s="273"/>
      <c r="D1067" s="275">
        <f>C1067/100*Main!$AB$2*1.2</f>
        <v>0</v>
      </c>
      <c r="E1067" s="276">
        <f>D1067*Main!$AB$4</f>
        <v>0</v>
      </c>
    </row>
    <row r="1068" spans="1:5">
      <c r="A1068" s="279"/>
      <c r="B1068" s="273"/>
      <c r="D1068" s="275">
        <f>C1068/100*Main!$AB$2*1.2</f>
        <v>0</v>
      </c>
      <c r="E1068" s="276">
        <f>D1068*Main!$AB$4</f>
        <v>0</v>
      </c>
    </row>
    <row r="1069" spans="1:5">
      <c r="A1069" s="279"/>
      <c r="B1069" s="273"/>
      <c r="D1069" s="275">
        <f>C1069/100*Main!$AB$2*1.2</f>
        <v>0</v>
      </c>
      <c r="E1069" s="276">
        <f>D1069*Main!$AB$4</f>
        <v>0</v>
      </c>
    </row>
    <row r="1070" spans="1:5">
      <c r="A1070" s="279"/>
      <c r="B1070" s="273"/>
      <c r="D1070" s="275">
        <f>C1070/100*Main!$AB$2*1.2</f>
        <v>0</v>
      </c>
      <c r="E1070" s="276">
        <f>D1070*Main!$AB$4</f>
        <v>0</v>
      </c>
    </row>
    <row r="1071" spans="1:5">
      <c r="A1071" s="279"/>
      <c r="B1071" s="273"/>
      <c r="D1071" s="275">
        <f>C1071/100*Main!$AB$2*1.2</f>
        <v>0</v>
      </c>
      <c r="E1071" s="276">
        <f>D1071*Main!$AB$4</f>
        <v>0</v>
      </c>
    </row>
    <row r="1072" spans="1:5">
      <c r="A1072" s="279"/>
      <c r="B1072" s="273"/>
      <c r="D1072" s="275">
        <f>C1072/100*Main!$AB$2*1.2</f>
        <v>0</v>
      </c>
      <c r="E1072" s="276">
        <f>D1072*Main!$AB$4</f>
        <v>0</v>
      </c>
    </row>
    <row r="1073" spans="1:5">
      <c r="A1073" s="279"/>
      <c r="B1073" s="273"/>
      <c r="D1073" s="275">
        <f>C1073/100*Main!$AB$2*1.2</f>
        <v>0</v>
      </c>
      <c r="E1073" s="276">
        <f>D1073*Main!$AB$4</f>
        <v>0</v>
      </c>
    </row>
    <row r="1074" spans="1:5">
      <c r="A1074" s="279"/>
      <c r="B1074" s="273"/>
      <c r="D1074" s="275">
        <f>C1074/100*Main!$AB$2*1.2</f>
        <v>0</v>
      </c>
      <c r="E1074" s="276">
        <f>D1074*Main!$AB$4</f>
        <v>0</v>
      </c>
    </row>
    <row r="1075" spans="1:5">
      <c r="A1075" s="279"/>
      <c r="B1075" s="273"/>
      <c r="D1075" s="275">
        <f>C1075/100*Main!$AB$2*1.2</f>
        <v>0</v>
      </c>
      <c r="E1075" s="276">
        <f>D1075*Main!$AB$4</f>
        <v>0</v>
      </c>
    </row>
    <row r="1076" spans="1:5">
      <c r="A1076" s="279"/>
      <c r="B1076" s="273"/>
      <c r="D1076" s="275">
        <f>C1076/100*Main!$AB$2*1.2</f>
        <v>0</v>
      </c>
      <c r="E1076" s="276">
        <f>D1076*Main!$AB$4</f>
        <v>0</v>
      </c>
    </row>
    <row r="1077" spans="1:5">
      <c r="A1077" s="279"/>
      <c r="B1077" s="273"/>
      <c r="D1077" s="275">
        <f>C1077/100*Main!$AB$2*1.2</f>
        <v>0</v>
      </c>
      <c r="E1077" s="276">
        <f>D1077*Main!$AB$4</f>
        <v>0</v>
      </c>
    </row>
    <row r="1078" spans="1:5">
      <c r="A1078" s="279"/>
      <c r="B1078" s="273"/>
      <c r="D1078" s="275">
        <f>C1078/100*Main!$AB$2*1.2</f>
        <v>0</v>
      </c>
      <c r="E1078" s="276">
        <f>D1078*Main!$AB$4</f>
        <v>0</v>
      </c>
    </row>
    <row r="1079" spans="1:5">
      <c r="A1079" s="279"/>
      <c r="B1079" s="273"/>
      <c r="D1079" s="275">
        <f>C1079/100*Main!$AB$2*1.2</f>
        <v>0</v>
      </c>
      <c r="E1079" s="276">
        <f>D1079*Main!$AB$4</f>
        <v>0</v>
      </c>
    </row>
    <row r="1080" spans="1:5">
      <c r="A1080" s="279"/>
      <c r="B1080" s="273"/>
      <c r="D1080" s="275">
        <f>C1080/100*Main!$AB$2*1.2</f>
        <v>0</v>
      </c>
      <c r="E1080" s="276">
        <f>D1080*Main!$AB$4</f>
        <v>0</v>
      </c>
    </row>
    <row r="1081" spans="1:5">
      <c r="A1081" s="279"/>
      <c r="B1081" s="273"/>
      <c r="D1081" s="275">
        <f>C1081/100*Main!$AB$2*1.2</f>
        <v>0</v>
      </c>
      <c r="E1081" s="276">
        <f>D1081*Main!$AB$4</f>
        <v>0</v>
      </c>
    </row>
    <row r="1082" spans="1:5">
      <c r="A1082" s="279"/>
      <c r="B1082" s="273"/>
      <c r="D1082" s="275">
        <f>C1082/100*Main!$AB$2*1.2</f>
        <v>0</v>
      </c>
      <c r="E1082" s="276">
        <f>D1082*Main!$AB$4</f>
        <v>0</v>
      </c>
    </row>
    <row r="1083" spans="1:5">
      <c r="A1083" s="279"/>
      <c r="B1083" s="273"/>
      <c r="D1083" s="275">
        <f>C1083/100*Main!$AB$2*1.2</f>
        <v>0</v>
      </c>
      <c r="E1083" s="276">
        <f>D1083*Main!$AB$4</f>
        <v>0</v>
      </c>
    </row>
    <row r="1084" spans="1:5">
      <c r="A1084" s="279"/>
      <c r="B1084" s="273"/>
      <c r="D1084" s="275">
        <f>C1084/100*Main!$AB$2*1.2</f>
        <v>0</v>
      </c>
      <c r="E1084" s="276">
        <f>D1084*Main!$AB$4</f>
        <v>0</v>
      </c>
    </row>
    <row r="1085" spans="1:5">
      <c r="A1085" s="279"/>
      <c r="B1085" s="273"/>
      <c r="D1085" s="275">
        <f>C1085/100*Main!$AB$2*1.2</f>
        <v>0</v>
      </c>
      <c r="E1085" s="276">
        <f>D1085*Main!$AB$4</f>
        <v>0</v>
      </c>
    </row>
    <row r="1086" spans="1:5">
      <c r="A1086" s="279"/>
      <c r="B1086" s="273"/>
      <c r="D1086" s="275">
        <f>C1086/100*Main!$AB$2*1.2</f>
        <v>0</v>
      </c>
      <c r="E1086" s="276">
        <f>D1086*Main!$AB$4</f>
        <v>0</v>
      </c>
    </row>
    <row r="1087" spans="1:5">
      <c r="A1087" s="279"/>
      <c r="B1087" s="273"/>
      <c r="D1087" s="275">
        <f>C1087/100*Main!$AB$2*1.2</f>
        <v>0</v>
      </c>
      <c r="E1087" s="276">
        <f>D1087*Main!$AB$4</f>
        <v>0</v>
      </c>
    </row>
    <row r="1088" spans="1:5">
      <c r="A1088" s="279"/>
      <c r="B1088" s="273"/>
      <c r="D1088" s="275">
        <f>C1088/100*Main!$AB$2*1.2</f>
        <v>0</v>
      </c>
      <c r="E1088" s="276">
        <f>D1088*Main!$AB$4</f>
        <v>0</v>
      </c>
    </row>
    <row r="1089" spans="1:5">
      <c r="A1089" s="279"/>
      <c r="B1089" s="273"/>
      <c r="D1089" s="275">
        <f>C1089/100*Main!$AB$2*1.2</f>
        <v>0</v>
      </c>
      <c r="E1089" s="276">
        <f>D1089*Main!$AB$4</f>
        <v>0</v>
      </c>
    </row>
    <row r="1090" spans="1:5">
      <c r="A1090" s="279"/>
      <c r="B1090" s="273"/>
      <c r="D1090" s="275">
        <f>C1090/100*Main!$AB$2*1.2</f>
        <v>0</v>
      </c>
      <c r="E1090" s="276">
        <f>D1090*Main!$AB$4</f>
        <v>0</v>
      </c>
    </row>
    <row r="1091" spans="1:5">
      <c r="A1091" s="279"/>
      <c r="B1091" s="273"/>
      <c r="D1091" s="275">
        <f>C1091/100*Main!$AB$2*1.2</f>
        <v>0</v>
      </c>
      <c r="E1091" s="276">
        <f>D1091*Main!$AB$4</f>
        <v>0</v>
      </c>
    </row>
    <row r="1092" spans="1:5">
      <c r="A1092" s="279"/>
      <c r="B1092" s="273"/>
      <c r="D1092" s="275">
        <f>C1092/100*Main!$AB$2*1.2</f>
        <v>0</v>
      </c>
      <c r="E1092" s="276">
        <f>D1092*Main!$AB$4</f>
        <v>0</v>
      </c>
    </row>
    <row r="1093" spans="1:5">
      <c r="A1093" s="279"/>
      <c r="B1093" s="273"/>
      <c r="D1093" s="275">
        <f>C1093/100*Main!$AB$2*1.2</f>
        <v>0</v>
      </c>
      <c r="E1093" s="276">
        <f>D1093*Main!$AB$4</f>
        <v>0</v>
      </c>
    </row>
    <row r="1094" spans="1:5">
      <c r="A1094" s="279"/>
      <c r="B1094" s="273"/>
      <c r="D1094" s="275">
        <f>C1094/100*Main!$AB$2*1.2</f>
        <v>0</v>
      </c>
      <c r="E1094" s="276">
        <f>D1094*Main!$AB$4</f>
        <v>0</v>
      </c>
    </row>
    <row r="1095" spans="1:5">
      <c r="A1095" s="279"/>
      <c r="B1095" s="273"/>
      <c r="D1095" s="275">
        <f>C1095/100*Main!$AB$2*1.2</f>
        <v>0</v>
      </c>
      <c r="E1095" s="276">
        <f>D1095*Main!$AB$4</f>
        <v>0</v>
      </c>
    </row>
    <row r="1096" spans="1:5">
      <c r="A1096" s="279"/>
      <c r="B1096" s="273"/>
      <c r="D1096" s="275">
        <f>C1096/100*Main!$AB$2*1.2</f>
        <v>0</v>
      </c>
      <c r="E1096" s="276">
        <f>D1096*Main!$AB$4</f>
        <v>0</v>
      </c>
    </row>
    <row r="1097" spans="1:5">
      <c r="A1097" s="279"/>
      <c r="B1097" s="273"/>
      <c r="D1097" s="275">
        <f>C1097/100*Main!$AB$2*1.2</f>
        <v>0</v>
      </c>
      <c r="E1097" s="276">
        <f>D1097*Main!$AB$4</f>
        <v>0</v>
      </c>
    </row>
    <row r="1098" spans="1:5">
      <c r="A1098" s="279"/>
      <c r="B1098" s="273"/>
      <c r="D1098" s="275">
        <f>C1098/100*Main!$AB$2*1.2</f>
        <v>0</v>
      </c>
      <c r="E1098" s="276">
        <f>D1098*Main!$AB$4</f>
        <v>0</v>
      </c>
    </row>
    <row r="1099" spans="1:5">
      <c r="A1099" s="279"/>
      <c r="B1099" s="273"/>
      <c r="D1099" s="275">
        <f>C1099/100*Main!$AB$2*1.2</f>
        <v>0</v>
      </c>
      <c r="E1099" s="276">
        <f>D1099*Main!$AB$4</f>
        <v>0</v>
      </c>
    </row>
    <row r="1100" spans="1:5">
      <c r="A1100" s="279"/>
      <c r="B1100" s="273"/>
      <c r="D1100" s="275">
        <f>C1100/100*Main!$AB$2*1.2</f>
        <v>0</v>
      </c>
      <c r="E1100" s="276">
        <f>D1100*Main!$AB$4</f>
        <v>0</v>
      </c>
    </row>
    <row r="1101" spans="1:5">
      <c r="A1101" s="279"/>
      <c r="B1101" s="273"/>
      <c r="D1101" s="275">
        <f>C1101/100*Main!$AB$2*1.2</f>
        <v>0</v>
      </c>
      <c r="E1101" s="276">
        <f>D1101*Main!$AB$4</f>
        <v>0</v>
      </c>
    </row>
    <row r="1102" spans="1:5">
      <c r="A1102" s="279"/>
      <c r="B1102" s="273"/>
      <c r="D1102" s="275">
        <f>C1102/100*Main!$AB$2*1.2</f>
        <v>0</v>
      </c>
      <c r="E1102" s="276">
        <f>D1102*Main!$AB$4</f>
        <v>0</v>
      </c>
    </row>
    <row r="1103" spans="1:5">
      <c r="A1103" s="279"/>
      <c r="B1103" s="273"/>
      <c r="D1103" s="275">
        <f>C1103/100*Main!$AB$2*1.2</f>
        <v>0</v>
      </c>
      <c r="E1103" s="276">
        <f>D1103*Main!$AB$4</f>
        <v>0</v>
      </c>
    </row>
    <row r="1104" spans="1:5">
      <c r="A1104" s="279"/>
      <c r="B1104" s="273"/>
      <c r="D1104" s="275">
        <f>C1104/100*Main!$AB$2*1.2</f>
        <v>0</v>
      </c>
      <c r="E1104" s="276">
        <f>D1104*Main!$AB$4</f>
        <v>0</v>
      </c>
    </row>
    <row r="1105" spans="1:5">
      <c r="A1105" s="279"/>
      <c r="B1105" s="273"/>
      <c r="D1105" s="275">
        <f>C1105/100*Main!$AB$2*1.2</f>
        <v>0</v>
      </c>
      <c r="E1105" s="276">
        <f>D1105*Main!$AB$4</f>
        <v>0</v>
      </c>
    </row>
    <row r="1106" spans="1:5">
      <c r="A1106" s="279"/>
      <c r="B1106" s="273"/>
      <c r="D1106" s="275">
        <f>C1106/100*Main!$AB$2*1.2</f>
        <v>0</v>
      </c>
      <c r="E1106" s="276">
        <f>D1106*Main!$AB$4</f>
        <v>0</v>
      </c>
    </row>
    <row r="1107" spans="1:5">
      <c r="A1107" s="279"/>
      <c r="B1107" s="273"/>
      <c r="D1107" s="275">
        <f>C1107/100*Main!$AB$2*1.2</f>
        <v>0</v>
      </c>
      <c r="E1107" s="276">
        <f>D1107*Main!$AB$4</f>
        <v>0</v>
      </c>
    </row>
    <row r="1108" spans="1:5">
      <c r="A1108" s="279"/>
      <c r="B1108" s="273"/>
      <c r="D1108" s="275">
        <f>C1108/100*Main!$AB$2*1.2</f>
        <v>0</v>
      </c>
      <c r="E1108" s="276">
        <f>D1108*Main!$AB$4</f>
        <v>0</v>
      </c>
    </row>
    <row r="1109" spans="1:5">
      <c r="A1109" s="279"/>
      <c r="B1109" s="273"/>
      <c r="D1109" s="275">
        <f>C1109/100*Main!$AB$2*1.2</f>
        <v>0</v>
      </c>
      <c r="E1109" s="276">
        <f>D1109*Main!$AB$4</f>
        <v>0</v>
      </c>
    </row>
    <row r="1110" spans="1:5">
      <c r="A1110" s="279"/>
      <c r="B1110" s="273"/>
      <c r="D1110" s="275">
        <f>C1110/100*Main!$AB$2*1.2</f>
        <v>0</v>
      </c>
      <c r="E1110" s="276">
        <f>D1110*Main!$AB$4</f>
        <v>0</v>
      </c>
    </row>
    <row r="1111" spans="1:5">
      <c r="A1111" s="279"/>
      <c r="B1111" s="273"/>
      <c r="D1111" s="275">
        <f>C1111/100*Main!$AB$2*1.2</f>
        <v>0</v>
      </c>
      <c r="E1111" s="276">
        <f>D1111*Main!$AB$4</f>
        <v>0</v>
      </c>
    </row>
    <row r="1112" spans="1:5">
      <c r="A1112" s="279"/>
      <c r="B1112" s="273"/>
      <c r="D1112" s="275">
        <f>C1112/100*Main!$AB$2*1.2</f>
        <v>0</v>
      </c>
      <c r="E1112" s="276">
        <f>D1112*Main!$AB$4</f>
        <v>0</v>
      </c>
    </row>
    <row r="1113" spans="1:5">
      <c r="A1113" s="279"/>
      <c r="B1113" s="273"/>
      <c r="D1113" s="275">
        <f>C1113/100*Main!$AB$2*1.2</f>
        <v>0</v>
      </c>
      <c r="E1113" s="276">
        <f>D1113*Main!$AB$4</f>
        <v>0</v>
      </c>
    </row>
    <row r="1114" spans="1:5">
      <c r="A1114" s="279"/>
      <c r="B1114" s="273"/>
      <c r="D1114" s="275">
        <f>C1114/100*Main!$AB$2*1.2</f>
        <v>0</v>
      </c>
      <c r="E1114" s="276">
        <f>D1114*Main!$AB$4</f>
        <v>0</v>
      </c>
    </row>
    <row r="1115" spans="1:5">
      <c r="A1115" s="279"/>
      <c r="B1115" s="273"/>
      <c r="D1115" s="275">
        <f>C1115/100*Main!$AB$2*1.2</f>
        <v>0</v>
      </c>
      <c r="E1115" s="276">
        <f>D1115*Main!$AB$4</f>
        <v>0</v>
      </c>
    </row>
    <row r="1116" spans="1:5">
      <c r="A1116" s="279"/>
      <c r="B1116" s="273"/>
      <c r="D1116" s="275">
        <f>C1116/100*Main!$AB$2*1.2</f>
        <v>0</v>
      </c>
      <c r="E1116" s="276">
        <f>D1116*Main!$AB$4</f>
        <v>0</v>
      </c>
    </row>
    <row r="1117" spans="1:5">
      <c r="A1117" s="279"/>
      <c r="B1117" s="273"/>
      <c r="D1117" s="275">
        <f>C1117/100*Main!$AB$2*1.2</f>
        <v>0</v>
      </c>
      <c r="E1117" s="276">
        <f>D1117*Main!$AB$4</f>
        <v>0</v>
      </c>
    </row>
    <row r="1118" spans="1:5">
      <c r="A1118" s="279"/>
      <c r="B1118" s="273"/>
      <c r="D1118" s="275">
        <f>C1118/100*Main!$AB$2*1.2</f>
        <v>0</v>
      </c>
      <c r="E1118" s="276">
        <f>D1118*Main!$AB$4</f>
        <v>0</v>
      </c>
    </row>
    <row r="1119" spans="1:5">
      <c r="A1119" s="279"/>
      <c r="B1119" s="273"/>
      <c r="D1119" s="275">
        <f>C1119/100*Main!$AB$2*1.2</f>
        <v>0</v>
      </c>
      <c r="E1119" s="276">
        <f>D1119*Main!$AB$4</f>
        <v>0</v>
      </c>
    </row>
    <row r="1120" spans="1:5">
      <c r="A1120" s="279"/>
      <c r="B1120" s="273"/>
      <c r="D1120" s="275">
        <f>C1120/100*Main!$AB$2*1.2</f>
        <v>0</v>
      </c>
      <c r="E1120" s="276">
        <f>D1120*Main!$AB$4</f>
        <v>0</v>
      </c>
    </row>
    <row r="1121" spans="1:5">
      <c r="A1121" s="279"/>
      <c r="B1121" s="273"/>
      <c r="D1121" s="275">
        <f>C1121/100*Main!$AB$2*1.2</f>
        <v>0</v>
      </c>
      <c r="E1121" s="276">
        <f>D1121*Main!$AB$4</f>
        <v>0</v>
      </c>
    </row>
    <row r="1122" spans="1:5">
      <c r="A1122" s="279"/>
      <c r="B1122" s="273"/>
      <c r="D1122" s="275">
        <f>C1122/100*Main!$AB$2*1.2</f>
        <v>0</v>
      </c>
      <c r="E1122" s="276">
        <f>D1122*Main!$AB$4</f>
        <v>0</v>
      </c>
    </row>
    <row r="1123" spans="1:5">
      <c r="A1123" s="279"/>
      <c r="B1123" s="273"/>
      <c r="D1123" s="275">
        <f>C1123/100*Main!$AB$2*1.2</f>
        <v>0</v>
      </c>
      <c r="E1123" s="276">
        <f>D1123*Main!$AB$4</f>
        <v>0</v>
      </c>
    </row>
    <row r="1124" spans="1:5">
      <c r="A1124" s="279"/>
      <c r="B1124" s="273"/>
      <c r="D1124" s="275">
        <f>C1124/100*Main!$AB$2*1.2</f>
        <v>0</v>
      </c>
      <c r="E1124" s="276">
        <f>D1124*Main!$AB$4</f>
        <v>0</v>
      </c>
    </row>
    <row r="1125" spans="1:5">
      <c r="A1125" s="279"/>
      <c r="B1125" s="273"/>
      <c r="D1125" s="275">
        <f>C1125/100*Main!$AB$2*1.2</f>
        <v>0</v>
      </c>
      <c r="E1125" s="276">
        <f>D1125*Main!$AB$4</f>
        <v>0</v>
      </c>
    </row>
    <row r="1126" spans="1:5">
      <c r="A1126" s="279"/>
      <c r="B1126" s="273"/>
      <c r="D1126" s="275">
        <f>C1126/100*Main!$AB$2*1.2</f>
        <v>0</v>
      </c>
      <c r="E1126" s="276">
        <f>D1126*Main!$AB$4</f>
        <v>0</v>
      </c>
    </row>
    <row r="1127" spans="1:5">
      <c r="A1127" s="279"/>
      <c r="B1127" s="273"/>
      <c r="D1127" s="275">
        <f>C1127/100*Main!$AB$2*1.2</f>
        <v>0</v>
      </c>
      <c r="E1127" s="276">
        <f>D1127*Main!$AB$4</f>
        <v>0</v>
      </c>
    </row>
    <row r="1128" spans="1:5">
      <c r="A1128" s="279"/>
      <c r="B1128" s="273"/>
      <c r="D1128" s="275">
        <f>C1128/100*Main!$AB$2*1.2</f>
        <v>0</v>
      </c>
      <c r="E1128" s="276">
        <f>D1128*Main!$AB$4</f>
        <v>0</v>
      </c>
    </row>
    <row r="1129" spans="1:5">
      <c r="A1129" s="279"/>
      <c r="B1129" s="273"/>
      <c r="D1129" s="275">
        <f>C1129/100*Main!$AB$2*1.2</f>
        <v>0</v>
      </c>
      <c r="E1129" s="276">
        <f>D1129*Main!$AB$4</f>
        <v>0</v>
      </c>
    </row>
    <row r="1130" spans="1:5">
      <c r="A1130" s="279"/>
      <c r="B1130" s="273"/>
      <c r="D1130" s="275">
        <f>C1130/100*Main!$AB$2*1.2</f>
        <v>0</v>
      </c>
      <c r="E1130" s="276">
        <f>D1130*Main!$AB$4</f>
        <v>0</v>
      </c>
    </row>
    <row r="1131" spans="1:5">
      <c r="A1131" s="279"/>
      <c r="B1131" s="273"/>
      <c r="D1131" s="275">
        <f>C1131/100*Main!$AB$2*1.2</f>
        <v>0</v>
      </c>
      <c r="E1131" s="276">
        <f>D1131*Main!$AB$4</f>
        <v>0</v>
      </c>
    </row>
    <row r="1132" spans="1:5">
      <c r="A1132" s="279"/>
      <c r="B1132" s="273"/>
      <c r="D1132" s="275">
        <f>C1132/100*Main!$AB$2*1.2</f>
        <v>0</v>
      </c>
      <c r="E1132" s="276">
        <f>D1132*Main!$AB$4</f>
        <v>0</v>
      </c>
    </row>
    <row r="1133" spans="1:5">
      <c r="A1133" s="279"/>
      <c r="B1133" s="273"/>
      <c r="D1133" s="275">
        <f>C1133/100*Main!$AB$2*1.2</f>
        <v>0</v>
      </c>
      <c r="E1133" s="276">
        <f>D1133*Main!$AB$4</f>
        <v>0</v>
      </c>
    </row>
    <row r="1134" spans="1:5">
      <c r="A1134" s="279"/>
      <c r="B1134" s="273"/>
      <c r="D1134" s="275">
        <f>C1134/100*Main!$AB$2*1.2</f>
        <v>0</v>
      </c>
      <c r="E1134" s="276">
        <f>D1134*Main!$AB$4</f>
        <v>0</v>
      </c>
    </row>
    <row r="1135" spans="1:5">
      <c r="A1135" s="279"/>
      <c r="B1135" s="273"/>
      <c r="E1135" s="276"/>
    </row>
    <row r="1136" spans="1:5">
      <c r="A1136" s="279"/>
      <c r="B1136" s="273"/>
      <c r="E1136" s="276"/>
    </row>
    <row r="1137" spans="1:5">
      <c r="A1137" s="279"/>
      <c r="B1137" s="273"/>
      <c r="E1137" s="276"/>
    </row>
    <row r="1138" spans="1:5">
      <c r="A1138" s="279"/>
      <c r="B1138" s="273"/>
      <c r="E1138" s="276"/>
    </row>
    <row r="1139" spans="1:5">
      <c r="A1139" s="279"/>
      <c r="B1139" s="273"/>
      <c r="E1139" s="276"/>
    </row>
    <row r="1140" spans="1:5">
      <c r="A1140" s="279"/>
      <c r="B1140" s="273"/>
      <c r="E1140" s="276"/>
    </row>
    <row r="1141" spans="1:5">
      <c r="A1141" s="279"/>
      <c r="B1141" s="273"/>
      <c r="E1141" s="276"/>
    </row>
    <row r="1142" spans="1:5">
      <c r="A1142" s="279"/>
      <c r="B1142" s="273"/>
      <c r="E1142" s="276"/>
    </row>
    <row r="1143" spans="1:5">
      <c r="A1143" s="279"/>
      <c r="B1143" s="273"/>
      <c r="E1143" s="276"/>
    </row>
    <row r="1144" spans="1:5">
      <c r="A1144" s="279"/>
      <c r="B1144" s="273"/>
      <c r="E1144" s="276"/>
    </row>
    <row r="1145" spans="1:5">
      <c r="A1145" s="279"/>
      <c r="B1145" s="273"/>
      <c r="E1145" s="276"/>
    </row>
    <row r="1146" spans="1:5">
      <c r="A1146" s="279"/>
      <c r="B1146" s="273"/>
      <c r="E1146" s="276"/>
    </row>
    <row r="1147" spans="1:5">
      <c r="A1147" s="279"/>
      <c r="B1147" s="273"/>
      <c r="E1147" s="276"/>
    </row>
    <row r="1148" spans="1:5">
      <c r="A1148" s="279"/>
      <c r="B1148" s="273"/>
      <c r="E1148" s="276"/>
    </row>
    <row r="1149" spans="1:5">
      <c r="A1149" s="279"/>
      <c r="B1149" s="273"/>
      <c r="E1149" s="276"/>
    </row>
    <row r="1150" spans="1:5">
      <c r="A1150" s="279"/>
      <c r="B1150" s="273"/>
      <c r="E1150" s="276"/>
    </row>
    <row r="1151" spans="1:5">
      <c r="A1151" s="279"/>
      <c r="B1151" s="273"/>
      <c r="E1151" s="276"/>
    </row>
    <row r="1152" spans="1:5">
      <c r="A1152" s="279"/>
      <c r="B1152" s="273"/>
      <c r="E1152" s="276"/>
    </row>
    <row r="1153" spans="1:5">
      <c r="A1153" s="279"/>
      <c r="B1153" s="273"/>
      <c r="E1153" s="276"/>
    </row>
    <row r="1154" spans="1:5">
      <c r="A1154" s="279"/>
      <c r="B1154" s="273"/>
      <c r="E1154" s="276"/>
    </row>
    <row r="1155" spans="1:5">
      <c r="A1155" s="279"/>
      <c r="B1155" s="273"/>
      <c r="E1155" s="276"/>
    </row>
    <row r="1156" spans="1:5">
      <c r="A1156" s="279"/>
      <c r="B1156" s="273"/>
      <c r="E1156" s="276"/>
    </row>
    <row r="1157" spans="1:5">
      <c r="A1157" s="279"/>
      <c r="B1157" s="273"/>
      <c r="E1157" s="276"/>
    </row>
    <row r="1158" spans="1:5">
      <c r="A1158" s="279"/>
      <c r="B1158" s="273"/>
      <c r="E1158" s="276"/>
    </row>
    <row r="1159" spans="1:5">
      <c r="A1159" s="279"/>
      <c r="B1159" s="273"/>
      <c r="E1159" s="276"/>
    </row>
    <row r="1160" spans="1:5">
      <c r="A1160" s="279"/>
      <c r="B1160" s="273"/>
      <c r="E1160" s="276"/>
    </row>
    <row r="1161" spans="1:5">
      <c r="A1161" s="279"/>
      <c r="B1161" s="273"/>
      <c r="E1161" s="276"/>
    </row>
    <row r="1162" spans="1:5">
      <c r="A1162" s="279"/>
      <c r="B1162" s="273"/>
      <c r="E1162" s="276"/>
    </row>
    <row r="1163" spans="1:5">
      <c r="A1163" s="279"/>
      <c r="B1163" s="273"/>
      <c r="E1163" s="276"/>
    </row>
    <row r="1164" spans="1:5">
      <c r="A1164" s="279"/>
      <c r="B1164" s="273"/>
      <c r="E1164" s="276"/>
    </row>
    <row r="1165" spans="1:5">
      <c r="A1165" s="279"/>
      <c r="B1165" s="273"/>
      <c r="E1165" s="276"/>
    </row>
    <row r="1166" spans="1:5">
      <c r="A1166" s="279"/>
      <c r="B1166" s="273"/>
      <c r="E1166" s="276"/>
    </row>
    <row r="1167" spans="1:5">
      <c r="A1167" s="279"/>
      <c r="B1167" s="273"/>
      <c r="E1167" s="276"/>
    </row>
    <row r="1168" spans="1:5">
      <c r="A1168" s="279"/>
      <c r="B1168" s="273"/>
      <c r="E1168" s="276"/>
    </row>
    <row r="1169" spans="1:5">
      <c r="A1169" s="279"/>
      <c r="B1169" s="273"/>
      <c r="E1169" s="276"/>
    </row>
    <row r="1170" spans="1:5">
      <c r="A1170" s="279"/>
      <c r="B1170" s="273"/>
      <c r="E1170" s="276"/>
    </row>
    <row r="1171" spans="1:5">
      <c r="A1171" s="279"/>
      <c r="B1171" s="273"/>
      <c r="E1171" s="276"/>
    </row>
    <row r="1172" spans="1:5">
      <c r="A1172" s="279"/>
      <c r="B1172" s="273"/>
      <c r="E1172" s="276"/>
    </row>
    <row r="1173" spans="1:5">
      <c r="A1173" s="279"/>
      <c r="B1173" s="273"/>
      <c r="E1173" s="276"/>
    </row>
    <row r="1174" spans="1:5">
      <c r="A1174" s="279"/>
      <c r="B1174" s="273"/>
      <c r="E1174" s="276"/>
    </row>
    <row r="1175" spans="1:5">
      <c r="A1175" s="279"/>
      <c r="B1175" s="273"/>
      <c r="E1175" s="276"/>
    </row>
    <row r="1176" spans="1:5">
      <c r="A1176" s="279"/>
      <c r="B1176" s="273"/>
      <c r="E1176" s="276"/>
    </row>
    <row r="1177" spans="1:5">
      <c r="A1177" s="279"/>
      <c r="B1177" s="273"/>
      <c r="E1177" s="276"/>
    </row>
    <row r="1178" spans="1:5">
      <c r="A1178" s="279"/>
      <c r="B1178" s="273"/>
      <c r="E1178" s="276"/>
    </row>
    <row r="1179" spans="1:5">
      <c r="A1179" s="279"/>
      <c r="B1179" s="273"/>
      <c r="E1179" s="276"/>
    </row>
    <row r="1180" spans="1:5">
      <c r="A1180" s="279"/>
      <c r="B1180" s="273"/>
      <c r="E1180" s="276"/>
    </row>
    <row r="1181" spans="1:5">
      <c r="A1181" s="279"/>
      <c r="B1181" s="273"/>
      <c r="E1181" s="276"/>
    </row>
    <row r="1182" spans="1:5">
      <c r="A1182" s="279"/>
      <c r="B1182" s="273"/>
      <c r="E1182" s="276"/>
    </row>
    <row r="1183" spans="1:5">
      <c r="A1183" s="279"/>
      <c r="B1183" s="273"/>
      <c r="E1183" s="276"/>
    </row>
    <row r="1184" spans="1:5">
      <c r="A1184" s="279"/>
      <c r="B1184" s="273"/>
      <c r="E1184" s="276"/>
    </row>
    <row r="1185" spans="1:5">
      <c r="A1185" s="279"/>
      <c r="B1185" s="273"/>
      <c r="E1185" s="276"/>
    </row>
    <row r="1186" spans="1:5">
      <c r="A1186" s="279"/>
      <c r="B1186" s="273"/>
      <c r="E1186" s="276"/>
    </row>
    <row r="1187" spans="1:5">
      <c r="A1187" s="279"/>
      <c r="B1187" s="273"/>
      <c r="E1187" s="276"/>
    </row>
    <row r="1188" spans="1:5">
      <c r="A1188" s="279"/>
      <c r="B1188" s="273"/>
      <c r="E1188" s="276"/>
    </row>
    <row r="1189" spans="1:5">
      <c r="A1189" s="279"/>
      <c r="B1189" s="273"/>
      <c r="E1189" s="276"/>
    </row>
    <row r="1190" spans="1:5">
      <c r="A1190" s="279"/>
      <c r="B1190" s="273"/>
      <c r="E1190" s="276"/>
    </row>
    <row r="1191" spans="1:5">
      <c r="A1191" s="279"/>
      <c r="B1191" s="273"/>
      <c r="E1191" s="276"/>
    </row>
    <row r="1192" spans="1:5">
      <c r="A1192" s="279"/>
      <c r="B1192" s="273"/>
      <c r="E1192" s="276"/>
    </row>
    <row r="1193" spans="1:5">
      <c r="A1193" s="279"/>
      <c r="B1193" s="273"/>
      <c r="E1193" s="276"/>
    </row>
    <row r="1194" spans="1:5">
      <c r="A1194" s="279"/>
      <c r="B1194" s="273"/>
      <c r="E1194" s="276"/>
    </row>
    <row r="1195" spans="1:5">
      <c r="A1195" s="279"/>
      <c r="B1195" s="273"/>
      <c r="E1195" s="276"/>
    </row>
    <row r="1196" spans="1:5">
      <c r="A1196" s="279"/>
      <c r="B1196" s="273"/>
      <c r="E1196" s="276"/>
    </row>
    <row r="1197" spans="1:5">
      <c r="A1197" s="279"/>
      <c r="B1197" s="273"/>
      <c r="E1197" s="276"/>
    </row>
    <row r="1198" spans="1:5">
      <c r="A1198" s="279"/>
      <c r="B1198" s="273"/>
      <c r="E1198" s="276"/>
    </row>
    <row r="1199" spans="1:5">
      <c r="A1199" s="279"/>
      <c r="B1199" s="273"/>
      <c r="E1199" s="276"/>
    </row>
    <row r="1200" spans="1:5">
      <c r="A1200" s="279"/>
      <c r="B1200" s="273"/>
      <c r="E1200" s="276"/>
    </row>
    <row r="1201" spans="1:5">
      <c r="A1201" s="279"/>
      <c r="B1201" s="273"/>
      <c r="E1201" s="276"/>
    </row>
    <row r="1202" spans="1:5">
      <c r="A1202" s="279"/>
      <c r="B1202" s="273"/>
      <c r="E1202" s="276"/>
    </row>
    <row r="1203" spans="1:5">
      <c r="A1203" s="279"/>
      <c r="B1203" s="273"/>
      <c r="E1203" s="276"/>
    </row>
    <row r="1204" spans="1:5">
      <c r="A1204" s="279"/>
      <c r="B1204" s="273"/>
      <c r="E1204" s="276"/>
    </row>
    <row r="1205" spans="1:5">
      <c r="A1205" s="279"/>
      <c r="B1205" s="273"/>
      <c r="E1205" s="276"/>
    </row>
    <row r="1206" spans="1:5">
      <c r="A1206" s="279"/>
      <c r="B1206" s="273"/>
      <c r="E1206" s="276"/>
    </row>
    <row r="1207" spans="1:5">
      <c r="A1207" s="279"/>
      <c r="B1207" s="273"/>
      <c r="E1207" s="276"/>
    </row>
    <row r="1208" spans="1:5">
      <c r="A1208" s="279"/>
      <c r="B1208" s="273"/>
      <c r="E1208" s="276"/>
    </row>
    <row r="1209" spans="1:5">
      <c r="A1209" s="279"/>
      <c r="B1209" s="273"/>
      <c r="E1209" s="276"/>
    </row>
    <row r="1210" spans="1:5">
      <c r="A1210" s="279"/>
      <c r="B1210" s="273"/>
      <c r="E1210" s="276"/>
    </row>
    <row r="1211" spans="1:5">
      <c r="A1211" s="279"/>
      <c r="B1211" s="273"/>
      <c r="E1211" s="276"/>
    </row>
    <row r="1212" spans="1:5">
      <c r="A1212" s="279"/>
      <c r="B1212" s="273"/>
      <c r="E1212" s="276"/>
    </row>
    <row r="1213" spans="1:5">
      <c r="A1213" s="279"/>
      <c r="B1213" s="273"/>
      <c r="E1213" s="276"/>
    </row>
    <row r="1214" spans="1:5">
      <c r="A1214" s="279"/>
      <c r="B1214" s="273"/>
      <c r="E1214" s="276"/>
    </row>
    <row r="1215" spans="1:5">
      <c r="A1215" s="279"/>
      <c r="B1215" s="273"/>
      <c r="E1215" s="276"/>
    </row>
    <row r="1216" spans="1:5">
      <c r="A1216" s="279"/>
      <c r="B1216" s="273"/>
      <c r="E1216" s="276"/>
    </row>
    <row r="1217" spans="1:5">
      <c r="A1217" s="279"/>
      <c r="B1217" s="273"/>
      <c r="E1217" s="276"/>
    </row>
    <row r="1218" spans="1:5">
      <c r="A1218" s="279"/>
      <c r="B1218" s="273"/>
      <c r="E1218" s="276"/>
    </row>
    <row r="1219" spans="1:5">
      <c r="A1219" s="279"/>
      <c r="B1219" s="273"/>
      <c r="E1219" s="276"/>
    </row>
    <row r="1220" spans="1:5">
      <c r="A1220" s="279"/>
      <c r="B1220" s="273"/>
      <c r="E1220" s="276"/>
    </row>
    <row r="1221" spans="1:5">
      <c r="A1221" s="279"/>
      <c r="B1221" s="273"/>
      <c r="E1221" s="276"/>
    </row>
    <row r="1222" spans="1:5">
      <c r="A1222" s="279"/>
      <c r="B1222" s="273"/>
      <c r="E1222" s="276"/>
    </row>
    <row r="1223" spans="1:5">
      <c r="A1223" s="279"/>
      <c r="B1223" s="273"/>
      <c r="E1223" s="276"/>
    </row>
    <row r="1224" spans="1:5">
      <c r="A1224" s="279"/>
      <c r="B1224" s="273"/>
      <c r="E1224" s="276"/>
    </row>
    <row r="1225" spans="1:5">
      <c r="A1225" s="279"/>
      <c r="B1225" s="273"/>
      <c r="E1225" s="276"/>
    </row>
    <row r="1226" spans="1:5">
      <c r="A1226" s="279"/>
      <c r="B1226" s="273"/>
      <c r="E1226" s="276"/>
    </row>
    <row r="1227" spans="1:5">
      <c r="A1227" s="279"/>
      <c r="B1227" s="273"/>
      <c r="E1227" s="276"/>
    </row>
    <row r="1228" spans="1:5">
      <c r="A1228" s="279"/>
      <c r="B1228" s="273"/>
      <c r="E1228" s="276"/>
    </row>
    <row r="1229" spans="1:5">
      <c r="A1229" s="279"/>
      <c r="B1229" s="273"/>
      <c r="E1229" s="276"/>
    </row>
    <row r="1230" spans="1:5">
      <c r="A1230" s="279"/>
      <c r="B1230" s="273"/>
      <c r="E1230" s="276"/>
    </row>
    <row r="1231" spans="1:5">
      <c r="A1231" s="279"/>
      <c r="B1231" s="273"/>
      <c r="E1231" s="276"/>
    </row>
    <row r="1232" spans="1:5">
      <c r="A1232" s="279"/>
      <c r="B1232" s="273"/>
      <c r="E1232" s="276"/>
    </row>
    <row r="1233" spans="1:5">
      <c r="A1233" s="279"/>
      <c r="B1233" s="273"/>
      <c r="E1233" s="276"/>
    </row>
    <row r="1234" spans="1:5">
      <c r="A1234" s="279"/>
      <c r="B1234" s="273"/>
      <c r="E1234" s="276"/>
    </row>
    <row r="1235" spans="1:5">
      <c r="A1235" s="279"/>
      <c r="B1235" s="273"/>
      <c r="E1235" s="276"/>
    </row>
    <row r="1236" spans="1:5">
      <c r="A1236" s="279"/>
      <c r="B1236" s="273"/>
      <c r="E1236" s="276"/>
    </row>
    <row r="1237" spans="1:5">
      <c r="A1237" s="279"/>
      <c r="B1237" s="273"/>
      <c r="E1237" s="276"/>
    </row>
    <row r="1238" spans="1:5">
      <c r="A1238" s="279"/>
      <c r="B1238" s="273"/>
      <c r="E1238" s="276"/>
    </row>
    <row r="1239" spans="1:5">
      <c r="A1239" s="279"/>
      <c r="B1239" s="273"/>
      <c r="E1239" s="276"/>
    </row>
    <row r="1240" spans="1:5">
      <c r="A1240" s="279"/>
      <c r="B1240" s="273"/>
      <c r="E1240" s="276"/>
    </row>
    <row r="1241" spans="1:5">
      <c r="A1241" s="279"/>
      <c r="B1241" s="273"/>
      <c r="E1241" s="276"/>
    </row>
    <row r="1242" spans="1:5">
      <c r="A1242" s="279"/>
      <c r="B1242" s="273"/>
      <c r="E1242" s="276"/>
    </row>
    <row r="1243" spans="1:5">
      <c r="A1243" s="279"/>
      <c r="B1243" s="273"/>
      <c r="E1243" s="276"/>
    </row>
    <row r="1244" spans="1:5">
      <c r="A1244" s="279"/>
      <c r="B1244" s="273"/>
      <c r="E1244" s="276"/>
    </row>
    <row r="1245" spans="1:5">
      <c r="A1245" s="279"/>
      <c r="B1245" s="273"/>
      <c r="E1245" s="276"/>
    </row>
    <row r="1246" spans="1:5">
      <c r="A1246" s="279"/>
      <c r="B1246" s="273"/>
      <c r="E1246" s="276"/>
    </row>
    <row r="1247" spans="1:5">
      <c r="A1247" s="279"/>
      <c r="B1247" s="273"/>
      <c r="E1247" s="276"/>
    </row>
    <row r="1248" spans="1:5">
      <c r="A1248" s="279"/>
      <c r="B1248" s="273"/>
      <c r="E1248" s="276"/>
    </row>
    <row r="1249" spans="1:5">
      <c r="A1249" s="279"/>
      <c r="B1249" s="273"/>
      <c r="E1249" s="276"/>
    </row>
    <row r="1250" spans="1:5">
      <c r="A1250" s="279"/>
      <c r="B1250" s="273"/>
      <c r="E1250" s="276"/>
    </row>
    <row r="1251" spans="1:5">
      <c r="A1251" s="279"/>
      <c r="B1251" s="273"/>
      <c r="E1251" s="276"/>
    </row>
    <row r="1252" spans="1:5">
      <c r="A1252" s="279"/>
      <c r="B1252" s="273"/>
      <c r="E1252" s="276"/>
    </row>
    <row r="1253" spans="1:5">
      <c r="A1253" s="279"/>
      <c r="B1253" s="273"/>
      <c r="E1253" s="276"/>
    </row>
    <row r="1254" spans="1:5">
      <c r="A1254" s="279"/>
      <c r="B1254" s="273"/>
      <c r="E1254" s="276"/>
    </row>
    <row r="1255" spans="1:5">
      <c r="A1255" s="279"/>
      <c r="B1255" s="273"/>
      <c r="E1255" s="276"/>
    </row>
    <row r="1256" spans="1:5">
      <c r="A1256" s="279"/>
      <c r="B1256" s="273"/>
      <c r="E1256" s="276"/>
    </row>
    <row r="1257" spans="1:5">
      <c r="A1257" s="279"/>
      <c r="B1257" s="273"/>
      <c r="E1257" s="276"/>
    </row>
    <row r="1258" spans="1:5">
      <c r="A1258" s="279"/>
      <c r="B1258" s="273"/>
      <c r="E1258" s="276"/>
    </row>
    <row r="1259" spans="1:5">
      <c r="A1259" s="279"/>
      <c r="B1259" s="273"/>
      <c r="E1259" s="276"/>
    </row>
    <row r="1260" spans="1:5">
      <c r="A1260" s="279"/>
      <c r="B1260" s="273"/>
      <c r="E1260" s="276"/>
    </row>
    <row r="1261" spans="1:5">
      <c r="A1261" s="279"/>
      <c r="B1261" s="273"/>
      <c r="E1261" s="276"/>
    </row>
    <row r="1262" spans="1:5">
      <c r="A1262" s="279"/>
      <c r="B1262" s="273"/>
      <c r="E1262" s="276"/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>
  <sheetPr codeName="Лист7"/>
  <dimension ref="A1:AB22"/>
  <sheetViews>
    <sheetView showRowColHeaders="0" tabSelected="1" zoomScale="40" zoomScaleNormal="40" workbookViewId="0">
      <selection activeCell="AC32" sqref="AC32"/>
    </sheetView>
  </sheetViews>
  <sheetFormatPr defaultColWidth="9.140625" defaultRowHeight="15"/>
  <cols>
    <col min="1" max="1" width="2.140625" style="144" customWidth="1"/>
    <col min="2" max="3" width="9.140625" style="144"/>
    <col min="4" max="7" width="9.140625" style="144" customWidth="1"/>
    <col min="8" max="8" width="29.5703125" style="144" customWidth="1"/>
    <col min="9" max="9" width="15" style="144" customWidth="1"/>
    <col min="10" max="10" width="9" style="144" customWidth="1"/>
    <col min="11" max="11" width="9.140625" style="144"/>
    <col min="12" max="12" width="10.42578125" style="144" customWidth="1"/>
    <col min="13" max="19" width="9.140625" style="144"/>
    <col min="20" max="20" width="7" style="144" customWidth="1"/>
    <col min="21" max="21" width="17.7109375" style="144" customWidth="1"/>
    <col min="22" max="22" width="16.42578125" style="144" customWidth="1"/>
    <col min="23" max="24" width="9.140625" style="144"/>
    <col min="25" max="25" width="72.5703125" style="144" customWidth="1"/>
    <col min="26" max="26" width="9.140625" style="144" hidden="1" customWidth="1"/>
    <col min="27" max="27" width="27.28515625" style="144" customWidth="1"/>
    <col min="28" max="28" width="22" style="144" customWidth="1"/>
    <col min="29" max="16384" width="9.140625" style="144"/>
  </cols>
  <sheetData>
    <row r="1" spans="1:28">
      <c r="A1" s="146"/>
    </row>
    <row r="2" spans="1:28" ht="26.25" customHeight="1">
      <c r="AA2" s="540" t="s">
        <v>2068</v>
      </c>
      <c r="AB2" s="538">
        <v>90</v>
      </c>
    </row>
    <row r="3" spans="1:28" ht="26.25" customHeight="1" thickBot="1">
      <c r="AA3" s="541"/>
      <c r="AB3" s="539"/>
    </row>
    <row r="4" spans="1:28" ht="26.25" customHeight="1" thickTop="1">
      <c r="AA4" s="542" t="s">
        <v>2069</v>
      </c>
      <c r="AB4" s="543">
        <v>1</v>
      </c>
    </row>
    <row r="5" spans="1:28" ht="24" customHeight="1">
      <c r="AA5" s="540"/>
      <c r="AB5" s="544"/>
    </row>
    <row r="7" spans="1:28" ht="24" thickBot="1">
      <c r="AA7" s="537" t="s">
        <v>2623</v>
      </c>
      <c r="AB7" s="537"/>
    </row>
    <row r="8" spans="1:28" ht="24" customHeight="1" thickTop="1">
      <c r="AA8" s="535">
        <v>0.5</v>
      </c>
      <c r="AB8" s="535"/>
    </row>
    <row r="9" spans="1:28" s="145" customFormat="1" ht="15" customHeight="1">
      <c r="AA9" s="536"/>
      <c r="AB9" s="536"/>
    </row>
    <row r="10" spans="1:28" s="145" customFormat="1" ht="15" customHeight="1"/>
    <row r="11" spans="1:28" s="145" customFormat="1" ht="15" customHeight="1"/>
    <row r="12" spans="1:28" s="145" customFormat="1" ht="15" customHeight="1"/>
    <row r="13" spans="1:28" s="145" customFormat="1" ht="15" customHeight="1"/>
    <row r="14" spans="1:28" s="145" customFormat="1" ht="15" customHeight="1"/>
    <row r="15" spans="1:28" s="145" customFormat="1" ht="15" customHeight="1"/>
    <row r="16" spans="1:28" s="145" customFormat="1" ht="15" customHeight="1"/>
    <row r="17" s="145" customFormat="1" ht="15" customHeight="1"/>
    <row r="18" s="145" customFormat="1" ht="15" customHeight="1"/>
    <row r="19" s="145" customFormat="1" ht="15" customHeight="1"/>
    <row r="20" s="145" customFormat="1" ht="15" customHeight="1"/>
    <row r="21" s="145" customFormat="1" ht="15" customHeight="1"/>
    <row r="22" s="145" customFormat="1" ht="15" customHeight="1"/>
  </sheetData>
  <mergeCells count="6">
    <mergeCell ref="AA8:AB9"/>
    <mergeCell ref="AA7:AB7"/>
    <mergeCell ref="AB2:AB3"/>
    <mergeCell ref="AA2:AA3"/>
    <mergeCell ref="AA4:AA5"/>
    <mergeCell ref="AB4:AB5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sheetPr codeName="Лист1"/>
  <dimension ref="A1:K112"/>
  <sheetViews>
    <sheetView workbookViewId="0">
      <selection activeCell="K68" sqref="K68"/>
    </sheetView>
  </sheetViews>
  <sheetFormatPr defaultRowHeight="15"/>
  <cols>
    <col min="1" max="1" width="18.28515625" customWidth="1"/>
    <col min="2" max="2" width="23.28515625" customWidth="1"/>
    <col min="4" max="4" width="22.7109375" customWidth="1"/>
    <col min="7" max="7" width="11.28515625" customWidth="1"/>
    <col min="8" max="8" width="17" customWidth="1"/>
    <col min="10" max="10" width="12.7109375" customWidth="1"/>
    <col min="11" max="11" width="14.85546875" customWidth="1"/>
  </cols>
  <sheetData>
    <row r="1" spans="1:10" ht="28.5">
      <c r="A1" s="546" t="s">
        <v>2077</v>
      </c>
      <c r="B1" s="546"/>
      <c r="C1" s="546"/>
      <c r="D1" s="546"/>
      <c r="E1" s="546"/>
      <c r="F1" s="546"/>
      <c r="G1" s="546"/>
      <c r="H1" s="546"/>
      <c r="I1" s="546"/>
    </row>
    <row r="2" spans="1:10">
      <c r="A2" s="521" t="s">
        <v>2040</v>
      </c>
      <c r="B2" s="521"/>
      <c r="D2" s="521" t="s">
        <v>2041</v>
      </c>
      <c r="E2" s="521"/>
      <c r="G2" s="521" t="s">
        <v>2042</v>
      </c>
      <c r="H2" s="521"/>
      <c r="I2" s="521"/>
    </row>
    <row r="3" spans="1:10">
      <c r="A3" s="35" t="s">
        <v>2032</v>
      </c>
      <c r="B3" s="36">
        <v>9071205</v>
      </c>
      <c r="D3" s="35" t="s">
        <v>2028</v>
      </c>
      <c r="E3" s="35">
        <v>9071577</v>
      </c>
      <c r="G3" s="35" t="s">
        <v>2036</v>
      </c>
      <c r="H3" s="35">
        <v>9088251</v>
      </c>
      <c r="I3" s="35">
        <v>9088250</v>
      </c>
    </row>
    <row r="4" spans="1:10">
      <c r="A4" s="35" t="s">
        <v>2463</v>
      </c>
      <c r="B4" s="36">
        <v>9071206</v>
      </c>
      <c r="D4" s="35" t="s">
        <v>2035</v>
      </c>
      <c r="E4" s="35">
        <v>9071627</v>
      </c>
    </row>
    <row r="5" spans="1:10">
      <c r="A5" s="35" t="s">
        <v>2033</v>
      </c>
      <c r="B5" s="36">
        <v>9071207</v>
      </c>
    </row>
    <row r="6" spans="1:10">
      <c r="A6" s="35" t="s">
        <v>2039</v>
      </c>
      <c r="B6" s="36">
        <v>9088021</v>
      </c>
      <c r="D6" s="521" t="s">
        <v>2059</v>
      </c>
      <c r="E6" s="521"/>
      <c r="G6" s="521" t="s">
        <v>2058</v>
      </c>
      <c r="H6" s="521"/>
    </row>
    <row r="7" spans="1:10">
      <c r="D7" s="35" t="s">
        <v>2032</v>
      </c>
      <c r="E7" s="35">
        <v>9091738</v>
      </c>
      <c r="G7" s="35" t="s">
        <v>2067</v>
      </c>
      <c r="H7" s="35">
        <v>9117472</v>
      </c>
    </row>
    <row r="8" spans="1:10">
      <c r="A8" s="521" t="s">
        <v>2043</v>
      </c>
      <c r="B8" s="521"/>
      <c r="D8" s="35" t="s">
        <v>2463</v>
      </c>
      <c r="E8" s="35">
        <v>9091739</v>
      </c>
      <c r="G8" s="35" t="s">
        <v>2035</v>
      </c>
      <c r="H8" s="35">
        <v>9091801</v>
      </c>
    </row>
    <row r="9" spans="1:10">
      <c r="A9" s="35" t="s">
        <v>2032</v>
      </c>
      <c r="B9" s="37">
        <v>9090260</v>
      </c>
      <c r="D9" s="35" t="s">
        <v>2033</v>
      </c>
      <c r="E9" s="35">
        <v>9091740</v>
      </c>
    </row>
    <row r="10" spans="1:10">
      <c r="A10" s="35" t="s">
        <v>2463</v>
      </c>
      <c r="B10" s="37">
        <v>9090270</v>
      </c>
      <c r="D10" s="38" t="s">
        <v>2039</v>
      </c>
      <c r="E10" s="38">
        <v>9091748</v>
      </c>
    </row>
    <row r="11" spans="1:10">
      <c r="A11" s="35" t="s">
        <v>2033</v>
      </c>
      <c r="B11" s="37">
        <v>9090280</v>
      </c>
      <c r="G11" s="35"/>
      <c r="H11" s="35" t="s">
        <v>2094</v>
      </c>
      <c r="I11" s="35" t="s">
        <v>2095</v>
      </c>
      <c r="J11" s="35" t="s">
        <v>2096</v>
      </c>
    </row>
    <row r="12" spans="1:10">
      <c r="D12" s="521" t="s">
        <v>2061</v>
      </c>
      <c r="E12" s="521"/>
      <c r="G12" s="35" t="s">
        <v>2092</v>
      </c>
      <c r="H12" s="35">
        <v>9089629</v>
      </c>
      <c r="I12" s="35">
        <v>9089604</v>
      </c>
      <c r="J12" s="35">
        <v>9089590</v>
      </c>
    </row>
    <row r="13" spans="1:10">
      <c r="A13" s="547"/>
      <c r="B13" s="547"/>
      <c r="D13" s="35" t="s">
        <v>2032</v>
      </c>
      <c r="E13" s="37">
        <v>9091753</v>
      </c>
      <c r="G13" s="35" t="s">
        <v>2093</v>
      </c>
      <c r="H13" s="35">
        <v>9089630</v>
      </c>
      <c r="I13" s="35">
        <v>9089605</v>
      </c>
      <c r="J13" s="35">
        <v>9089591</v>
      </c>
    </row>
    <row r="14" spans="1:10">
      <c r="A14" s="521" t="s">
        <v>2053</v>
      </c>
      <c r="B14" s="521"/>
      <c r="D14" s="35" t="s">
        <v>2463</v>
      </c>
      <c r="E14" s="37">
        <v>9091755</v>
      </c>
    </row>
    <row r="15" spans="1:10">
      <c r="A15" s="35" t="s">
        <v>2049</v>
      </c>
      <c r="B15" s="37">
        <v>9088016</v>
      </c>
      <c r="D15" s="35" t="s">
        <v>2033</v>
      </c>
      <c r="E15" s="37">
        <v>9091756</v>
      </c>
      <c r="G15" s="35"/>
      <c r="H15" s="35" t="s">
        <v>2094</v>
      </c>
      <c r="I15" s="35" t="s">
        <v>2095</v>
      </c>
      <c r="J15" s="35" t="s">
        <v>2096</v>
      </c>
    </row>
    <row r="16" spans="1:10">
      <c r="A16" s="35" t="s">
        <v>2050</v>
      </c>
      <c r="B16" s="37">
        <v>9088017</v>
      </c>
      <c r="G16" s="35" t="s">
        <v>2092</v>
      </c>
      <c r="H16" s="35">
        <v>9089631</v>
      </c>
      <c r="I16" s="35">
        <v>9089606</v>
      </c>
      <c r="J16" s="35">
        <v>9089592</v>
      </c>
    </row>
    <row r="17" spans="1:11">
      <c r="A17" s="35" t="s">
        <v>2051</v>
      </c>
      <c r="B17" s="37">
        <v>9088019</v>
      </c>
      <c r="D17" s="521" t="s">
        <v>2065</v>
      </c>
      <c r="E17" s="521"/>
      <c r="G17" s="35" t="s">
        <v>2093</v>
      </c>
      <c r="H17" s="35">
        <v>9089632</v>
      </c>
      <c r="I17" s="35">
        <v>9089607</v>
      </c>
      <c r="J17" s="35">
        <v>9089593</v>
      </c>
    </row>
    <row r="18" spans="1:11">
      <c r="A18" s="35" t="s">
        <v>2052</v>
      </c>
      <c r="B18" s="37">
        <v>9088020</v>
      </c>
      <c r="D18" s="35" t="s">
        <v>2049</v>
      </c>
      <c r="E18" s="37">
        <v>9091745</v>
      </c>
    </row>
    <row r="19" spans="1:11">
      <c r="D19" s="35" t="s">
        <v>2050</v>
      </c>
      <c r="E19" s="37"/>
      <c r="G19" s="547" t="s">
        <v>2108</v>
      </c>
      <c r="H19" s="547"/>
    </row>
    <row r="20" spans="1:11">
      <c r="A20" s="521" t="s">
        <v>2045</v>
      </c>
      <c r="B20" s="521"/>
      <c r="D20" s="35" t="s">
        <v>2062</v>
      </c>
      <c r="E20" s="37">
        <v>9091746</v>
      </c>
      <c r="G20" s="56" t="s">
        <v>2094</v>
      </c>
    </row>
    <row r="21" spans="1:11">
      <c r="A21" s="35" t="s">
        <v>2032</v>
      </c>
      <c r="B21" s="35">
        <v>9094270</v>
      </c>
      <c r="D21" s="35" t="s">
        <v>2063</v>
      </c>
      <c r="E21" s="37">
        <v>9091747</v>
      </c>
      <c r="G21" s="57" t="s">
        <v>2095</v>
      </c>
    </row>
    <row r="22" spans="1:11">
      <c r="A22" s="35" t="s">
        <v>2463</v>
      </c>
      <c r="B22" s="35">
        <v>9094280</v>
      </c>
      <c r="G22" s="14" t="s">
        <v>2096</v>
      </c>
    </row>
    <row r="23" spans="1:11">
      <c r="A23" s="35" t="s">
        <v>2033</v>
      </c>
      <c r="B23" s="35">
        <v>9094290</v>
      </c>
      <c r="D23" s="521" t="s">
        <v>2066</v>
      </c>
      <c r="E23" s="521"/>
      <c r="G23" s="545" t="s">
        <v>2578</v>
      </c>
      <c r="H23" s="545"/>
      <c r="J23" s="545" t="s">
        <v>2580</v>
      </c>
      <c r="K23" s="545"/>
    </row>
    <row r="24" spans="1:11">
      <c r="D24" s="35" t="s">
        <v>2032</v>
      </c>
      <c r="E24" s="35">
        <v>9091761</v>
      </c>
      <c r="G24" s="195" t="s">
        <v>2575</v>
      </c>
      <c r="H24" s="195">
        <v>9091799</v>
      </c>
      <c r="J24" s="195" t="s">
        <v>2575</v>
      </c>
      <c r="K24" s="195">
        <v>9091803</v>
      </c>
    </row>
    <row r="25" spans="1:11">
      <c r="A25" s="521" t="s">
        <v>2046</v>
      </c>
      <c r="B25" s="521"/>
      <c r="D25" s="35" t="s">
        <v>2463</v>
      </c>
      <c r="E25" s="35">
        <v>9091762</v>
      </c>
      <c r="G25" s="195" t="s">
        <v>2574</v>
      </c>
      <c r="H25" s="195">
        <v>9091800</v>
      </c>
      <c r="J25" s="195" t="s">
        <v>2574</v>
      </c>
      <c r="K25" s="195">
        <v>9091804</v>
      </c>
    </row>
    <row r="26" spans="1:11">
      <c r="A26" s="35" t="s">
        <v>2032</v>
      </c>
      <c r="B26" s="35">
        <v>9099540</v>
      </c>
      <c r="D26" s="35" t="s">
        <v>2033</v>
      </c>
      <c r="E26" s="35">
        <v>9091763</v>
      </c>
      <c r="G26" s="195" t="s">
        <v>2576</v>
      </c>
      <c r="H26" s="195">
        <v>9091801</v>
      </c>
      <c r="J26" s="195" t="s">
        <v>2576</v>
      </c>
      <c r="K26" s="195">
        <v>9091805</v>
      </c>
    </row>
    <row r="27" spans="1:11">
      <c r="A27" s="35" t="s">
        <v>2463</v>
      </c>
      <c r="B27" s="35">
        <v>9099550</v>
      </c>
      <c r="G27" s="195" t="s">
        <v>2577</v>
      </c>
      <c r="H27" s="195">
        <v>9091802</v>
      </c>
      <c r="J27" s="195" t="s">
        <v>2577</v>
      </c>
      <c r="K27" s="195">
        <v>9091806</v>
      </c>
    </row>
    <row r="28" spans="1:11">
      <c r="D28" s="521" t="s">
        <v>2064</v>
      </c>
      <c r="E28" s="521"/>
    </row>
    <row r="29" spans="1:11">
      <c r="A29" s="521" t="s">
        <v>2047</v>
      </c>
      <c r="B29" s="521"/>
      <c r="D29" s="35" t="s">
        <v>2032</v>
      </c>
      <c r="E29" s="35">
        <v>9091767</v>
      </c>
      <c r="G29" s="545" t="s">
        <v>2579</v>
      </c>
      <c r="H29" s="545"/>
      <c r="J29" s="545" t="s">
        <v>2581</v>
      </c>
      <c r="K29" s="545"/>
    </row>
    <row r="30" spans="1:11">
      <c r="A30" s="35" t="s">
        <v>2032</v>
      </c>
      <c r="B30" s="35">
        <v>9072524</v>
      </c>
      <c r="D30" s="35" t="s">
        <v>2463</v>
      </c>
      <c r="E30" s="35">
        <v>9091768</v>
      </c>
      <c r="G30" s="195" t="s">
        <v>2575</v>
      </c>
      <c r="H30" s="195">
        <v>9091807</v>
      </c>
      <c r="J30" s="195" t="s">
        <v>2575</v>
      </c>
      <c r="K30" s="195">
        <v>9091811</v>
      </c>
    </row>
    <row r="31" spans="1:11">
      <c r="A31" s="35" t="s">
        <v>2463</v>
      </c>
      <c r="B31" s="35">
        <v>9072525</v>
      </c>
      <c r="G31" s="195" t="s">
        <v>2574</v>
      </c>
      <c r="H31" s="195">
        <v>9091808</v>
      </c>
      <c r="J31" s="195" t="s">
        <v>2574</v>
      </c>
      <c r="K31" s="195">
        <v>9091812</v>
      </c>
    </row>
    <row r="32" spans="1:11">
      <c r="A32" s="35" t="s">
        <v>2033</v>
      </c>
      <c r="B32" s="35">
        <v>9072526</v>
      </c>
      <c r="D32" s="521" t="s">
        <v>2054</v>
      </c>
      <c r="E32" s="521"/>
      <c r="G32" s="195" t="s">
        <v>2576</v>
      </c>
      <c r="H32" s="195">
        <v>9091809</v>
      </c>
      <c r="J32" s="195" t="s">
        <v>2576</v>
      </c>
      <c r="K32" s="195">
        <v>9091813</v>
      </c>
    </row>
    <row r="33" spans="1:11">
      <c r="D33" s="35" t="s">
        <v>2032</v>
      </c>
      <c r="E33" s="35">
        <v>9091741</v>
      </c>
      <c r="G33" s="195" t="s">
        <v>2577</v>
      </c>
      <c r="H33" s="195">
        <v>9091810</v>
      </c>
      <c r="J33" s="195" t="s">
        <v>2577</v>
      </c>
      <c r="K33" s="195">
        <v>9091814</v>
      </c>
    </row>
    <row r="34" spans="1:11">
      <c r="A34" s="521" t="s">
        <v>2054</v>
      </c>
      <c r="B34" s="521"/>
      <c r="D34" s="35" t="s">
        <v>2463</v>
      </c>
      <c r="E34" s="35">
        <v>9091742</v>
      </c>
    </row>
    <row r="35" spans="1:11">
      <c r="A35" s="35" t="s">
        <v>2032</v>
      </c>
      <c r="B35" s="35">
        <v>9073662</v>
      </c>
      <c r="D35" s="35" t="s">
        <v>2033</v>
      </c>
      <c r="E35" s="35">
        <v>9091743</v>
      </c>
      <c r="G35" s="545" t="s">
        <v>2582</v>
      </c>
      <c r="H35" s="545"/>
    </row>
    <row r="36" spans="1:11">
      <c r="A36" s="35" t="s">
        <v>2463</v>
      </c>
      <c r="B36" s="35">
        <v>9073663</v>
      </c>
      <c r="D36" s="35" t="s">
        <v>2039</v>
      </c>
      <c r="E36" s="35">
        <v>9091752</v>
      </c>
      <c r="G36" s="195" t="s">
        <v>2575</v>
      </c>
      <c r="H36" s="195"/>
      <c r="J36" s="545" t="s">
        <v>2585</v>
      </c>
      <c r="K36" s="545"/>
    </row>
    <row r="37" spans="1:11">
      <c r="A37" s="35" t="s">
        <v>2033</v>
      </c>
      <c r="B37" s="35">
        <v>9073664</v>
      </c>
      <c r="G37" s="195" t="s">
        <v>2574</v>
      </c>
      <c r="H37" s="195">
        <v>9117471</v>
      </c>
      <c r="J37" s="197" t="s">
        <v>2586</v>
      </c>
      <c r="K37" s="197">
        <v>9088244</v>
      </c>
    </row>
    <row r="38" spans="1:11">
      <c r="A38" s="35" t="s">
        <v>2039</v>
      </c>
      <c r="B38" s="35">
        <v>9088181</v>
      </c>
      <c r="D38" s="521" t="s">
        <v>2055</v>
      </c>
      <c r="E38" s="521"/>
      <c r="G38" s="195" t="s">
        <v>2576</v>
      </c>
      <c r="H38" s="195">
        <v>9117472</v>
      </c>
      <c r="J38" s="197" t="s">
        <v>2574</v>
      </c>
      <c r="K38" s="197"/>
    </row>
    <row r="39" spans="1:11">
      <c r="A39" s="547"/>
      <c r="B39" s="547"/>
      <c r="D39" s="35" t="s">
        <v>2032</v>
      </c>
      <c r="E39" s="35">
        <v>9091758</v>
      </c>
      <c r="G39" s="195" t="s">
        <v>2577</v>
      </c>
      <c r="H39" s="195"/>
      <c r="J39" s="197" t="s">
        <v>2576</v>
      </c>
      <c r="K39" s="197">
        <v>9088245</v>
      </c>
    </row>
    <row r="40" spans="1:11">
      <c r="A40" s="521" t="s">
        <v>2055</v>
      </c>
      <c r="B40" s="521"/>
      <c r="D40" s="35" t="s">
        <v>2463</v>
      </c>
      <c r="E40" s="35">
        <v>9091759</v>
      </c>
      <c r="J40" s="197" t="s">
        <v>2577</v>
      </c>
      <c r="K40" s="197"/>
    </row>
    <row r="41" spans="1:11">
      <c r="A41" s="35" t="s">
        <v>2032</v>
      </c>
      <c r="B41" s="35">
        <v>9091580</v>
      </c>
      <c r="D41" s="35" t="s">
        <v>2033</v>
      </c>
      <c r="E41" s="35">
        <v>9091760</v>
      </c>
      <c r="G41" s="545" t="s">
        <v>2028</v>
      </c>
      <c r="H41" s="545"/>
      <c r="J41" s="38" t="s">
        <v>2583</v>
      </c>
      <c r="K41" s="197"/>
    </row>
    <row r="42" spans="1:11">
      <c r="A42" s="35" t="s">
        <v>2463</v>
      </c>
      <c r="B42" s="35">
        <v>9091590</v>
      </c>
      <c r="G42" s="196" t="s">
        <v>2575</v>
      </c>
      <c r="H42" s="196">
        <v>9071575</v>
      </c>
    </row>
    <row r="43" spans="1:11">
      <c r="A43" s="35" t="s">
        <v>2033</v>
      </c>
      <c r="B43" s="35">
        <v>9091600</v>
      </c>
      <c r="D43" s="521" t="s">
        <v>2070</v>
      </c>
      <c r="E43" s="521"/>
      <c r="G43" s="196" t="s">
        <v>2574</v>
      </c>
      <c r="H43" s="196">
        <v>9071576</v>
      </c>
      <c r="J43" s="545" t="s">
        <v>2587</v>
      </c>
      <c r="K43" s="545"/>
    </row>
    <row r="44" spans="1:11">
      <c r="D44" s="35" t="s">
        <v>2049</v>
      </c>
      <c r="E44" s="37">
        <v>9091749</v>
      </c>
      <c r="G44" s="196" t="s">
        <v>2576</v>
      </c>
      <c r="H44" s="196">
        <v>9071577</v>
      </c>
      <c r="J44" s="197" t="s">
        <v>2575</v>
      </c>
      <c r="K44" s="197">
        <v>9071665</v>
      </c>
    </row>
    <row r="45" spans="1:11">
      <c r="A45" s="521" t="s">
        <v>2053</v>
      </c>
      <c r="B45" s="521"/>
      <c r="D45" s="35" t="s">
        <v>2050</v>
      </c>
      <c r="E45" s="37"/>
      <c r="G45" s="196" t="s">
        <v>2577</v>
      </c>
      <c r="H45" s="196">
        <v>9071578</v>
      </c>
      <c r="J45" s="197" t="s">
        <v>2574</v>
      </c>
      <c r="K45" s="197">
        <v>9071666</v>
      </c>
    </row>
    <row r="46" spans="1:11">
      <c r="A46" s="35" t="s">
        <v>2049</v>
      </c>
      <c r="B46" s="35">
        <v>9088176</v>
      </c>
      <c r="D46" s="35" t="s">
        <v>2062</v>
      </c>
      <c r="E46" s="37">
        <v>9091751</v>
      </c>
      <c r="G46" s="38" t="s">
        <v>2583</v>
      </c>
      <c r="H46" s="196">
        <v>9075059</v>
      </c>
      <c r="J46" s="197" t="s">
        <v>2576</v>
      </c>
      <c r="K46" s="197">
        <v>9071667</v>
      </c>
    </row>
    <row r="47" spans="1:11">
      <c r="A47" s="35" t="s">
        <v>2050</v>
      </c>
      <c r="B47" s="35">
        <v>9088177</v>
      </c>
      <c r="D47" s="35" t="s">
        <v>2063</v>
      </c>
      <c r="E47" s="37">
        <v>9091750</v>
      </c>
      <c r="J47" s="197" t="s">
        <v>2577</v>
      </c>
      <c r="K47" s="197">
        <v>9071668</v>
      </c>
    </row>
    <row r="48" spans="1:11">
      <c r="A48" s="35" t="s">
        <v>2051</v>
      </c>
      <c r="B48" s="35">
        <v>9088179</v>
      </c>
      <c r="G48" s="545" t="s">
        <v>2035</v>
      </c>
      <c r="H48" s="545"/>
      <c r="J48" s="38" t="s">
        <v>2583</v>
      </c>
      <c r="K48" s="197"/>
    </row>
    <row r="49" spans="1:11">
      <c r="A49" s="35" t="s">
        <v>2052</v>
      </c>
      <c r="B49" s="35">
        <v>9088180</v>
      </c>
      <c r="D49" s="521" t="s">
        <v>2071</v>
      </c>
      <c r="E49" s="521"/>
      <c r="G49" s="197" t="s">
        <v>2575</v>
      </c>
      <c r="H49" s="197">
        <v>9071625</v>
      </c>
    </row>
    <row r="50" spans="1:11">
      <c r="D50" s="35" t="s">
        <v>2032</v>
      </c>
      <c r="E50" s="35">
        <v>9091764</v>
      </c>
      <c r="G50" s="197" t="s">
        <v>2574</v>
      </c>
      <c r="H50" s="197">
        <v>9071626</v>
      </c>
      <c r="J50" s="545" t="s">
        <v>2588</v>
      </c>
      <c r="K50" s="545"/>
    </row>
    <row r="51" spans="1:11">
      <c r="A51" s="521" t="s">
        <v>2056</v>
      </c>
      <c r="B51" s="521"/>
      <c r="D51" s="35" t="s">
        <v>2463</v>
      </c>
      <c r="E51" s="35">
        <v>9091765</v>
      </c>
      <c r="G51" s="197" t="s">
        <v>2576</v>
      </c>
      <c r="H51" s="197">
        <v>9071627</v>
      </c>
      <c r="J51" s="197" t="s">
        <v>2575</v>
      </c>
      <c r="K51" s="197">
        <v>9075065</v>
      </c>
    </row>
    <row r="52" spans="1:11">
      <c r="A52" s="35" t="s">
        <v>2032</v>
      </c>
      <c r="B52" s="35">
        <v>9094450</v>
      </c>
      <c r="D52" s="35" t="s">
        <v>2033</v>
      </c>
      <c r="E52" s="35">
        <v>9091766</v>
      </c>
      <c r="G52" s="197" t="s">
        <v>2577</v>
      </c>
      <c r="H52" s="197">
        <v>9071628</v>
      </c>
      <c r="J52" s="197" t="s">
        <v>2574</v>
      </c>
      <c r="K52" s="197">
        <v>9075066</v>
      </c>
    </row>
    <row r="53" spans="1:11">
      <c r="A53" s="35" t="s">
        <v>2463</v>
      </c>
      <c r="B53" s="35">
        <v>9094460</v>
      </c>
      <c r="G53" s="38" t="s">
        <v>2583</v>
      </c>
      <c r="H53" s="197">
        <v>9075009</v>
      </c>
      <c r="J53" s="197" t="s">
        <v>2576</v>
      </c>
      <c r="K53" s="197">
        <v>9075067</v>
      </c>
    </row>
    <row r="54" spans="1:11">
      <c r="A54" s="35" t="s">
        <v>2033</v>
      </c>
      <c r="B54" s="35">
        <v>9094470</v>
      </c>
      <c r="D54" s="521" t="s">
        <v>2072</v>
      </c>
      <c r="E54" s="521"/>
      <c r="J54" s="197" t="s">
        <v>2577</v>
      </c>
      <c r="K54" s="197">
        <v>9075068</v>
      </c>
    </row>
    <row r="55" spans="1:11">
      <c r="D55" s="35" t="s">
        <v>2032</v>
      </c>
      <c r="E55" s="35">
        <v>9091769</v>
      </c>
      <c r="G55" s="545" t="s">
        <v>2584</v>
      </c>
      <c r="H55" s="545"/>
      <c r="J55" s="38" t="s">
        <v>2583</v>
      </c>
      <c r="K55" s="197"/>
    </row>
    <row r="56" spans="1:11">
      <c r="D56" s="35" t="s">
        <v>2463</v>
      </c>
      <c r="E56" s="35">
        <v>9091770</v>
      </c>
      <c r="G56" s="197" t="s">
        <v>2575</v>
      </c>
      <c r="H56" s="197">
        <v>9071585</v>
      </c>
    </row>
    <row r="57" spans="1:11">
      <c r="G57" s="197" t="s">
        <v>2574</v>
      </c>
      <c r="H57" s="197">
        <v>9071586</v>
      </c>
      <c r="J57" s="545" t="s">
        <v>2589</v>
      </c>
      <c r="K57" s="545"/>
    </row>
    <row r="58" spans="1:11">
      <c r="D58" s="521" t="s">
        <v>2047</v>
      </c>
      <c r="E58" s="521"/>
      <c r="G58" s="197" t="s">
        <v>2576</v>
      </c>
      <c r="H58" s="197">
        <v>9075017</v>
      </c>
      <c r="J58" s="197" t="s">
        <v>2575</v>
      </c>
      <c r="K58" s="197"/>
    </row>
    <row r="59" spans="1:11">
      <c r="D59" s="35" t="s">
        <v>2032</v>
      </c>
      <c r="E59" s="35">
        <v>9091744</v>
      </c>
      <c r="G59" s="197" t="s">
        <v>2577</v>
      </c>
      <c r="H59" s="197">
        <v>9075018</v>
      </c>
      <c r="J59" s="197" t="s">
        <v>2574</v>
      </c>
      <c r="K59" s="197">
        <v>9117341</v>
      </c>
    </row>
    <row r="60" spans="1:11">
      <c r="D60" s="35" t="s">
        <v>2463</v>
      </c>
      <c r="E60" s="35"/>
      <c r="G60" s="38" t="s">
        <v>2583</v>
      </c>
      <c r="H60" s="197"/>
      <c r="J60" s="197" t="s">
        <v>2576</v>
      </c>
      <c r="K60" s="197">
        <v>9117342</v>
      </c>
    </row>
    <row r="61" spans="1:11">
      <c r="D61" s="35" t="s">
        <v>2033</v>
      </c>
      <c r="E61" s="35"/>
      <c r="J61" s="197" t="s">
        <v>2577</v>
      </c>
      <c r="K61" s="197"/>
    </row>
    <row r="62" spans="1:11">
      <c r="J62" s="38" t="s">
        <v>2583</v>
      </c>
      <c r="K62" s="197"/>
    </row>
    <row r="63" spans="1:11" ht="28.5">
      <c r="A63" s="546" t="s">
        <v>2078</v>
      </c>
      <c r="B63" s="546"/>
      <c r="C63" s="546"/>
      <c r="D63" s="546"/>
      <c r="E63" s="546"/>
      <c r="F63" s="546"/>
      <c r="G63" s="546"/>
      <c r="H63" s="546"/>
      <c r="I63" s="546"/>
    </row>
    <row r="64" spans="1:11">
      <c r="J64" s="545" t="s">
        <v>2590</v>
      </c>
      <c r="K64" s="545"/>
    </row>
    <row r="65" spans="1:11">
      <c r="A65" s="521" t="s">
        <v>2040</v>
      </c>
      <c r="B65" s="521"/>
      <c r="D65" s="521" t="s">
        <v>2088</v>
      </c>
      <c r="E65" s="521"/>
      <c r="J65" s="197" t="s">
        <v>2575</v>
      </c>
      <c r="K65" s="197"/>
    </row>
    <row r="66" spans="1:11">
      <c r="A66" s="35" t="s">
        <v>2032</v>
      </c>
      <c r="B66" s="36">
        <v>1029518</v>
      </c>
      <c r="D66" s="35" t="s">
        <v>2032</v>
      </c>
      <c r="E66" s="36">
        <v>9005604</v>
      </c>
      <c r="J66" s="197" t="s">
        <v>2574</v>
      </c>
      <c r="K66" s="197">
        <v>9133874</v>
      </c>
    </row>
    <row r="67" spans="1:11">
      <c r="A67" s="35" t="s">
        <v>2463</v>
      </c>
      <c r="B67" s="36">
        <v>1030620</v>
      </c>
      <c r="D67" s="35" t="s">
        <v>2463</v>
      </c>
      <c r="E67" s="36">
        <v>9043362</v>
      </c>
      <c r="J67" s="197" t="s">
        <v>2576</v>
      </c>
      <c r="K67" s="197">
        <v>9133875</v>
      </c>
    </row>
    <row r="68" spans="1:11">
      <c r="A68" s="35" t="s">
        <v>2033</v>
      </c>
      <c r="B68" s="36">
        <v>1030922</v>
      </c>
      <c r="D68" s="35" t="s">
        <v>2033</v>
      </c>
      <c r="E68" s="36">
        <v>9042878</v>
      </c>
      <c r="J68" s="197" t="s">
        <v>2577</v>
      </c>
      <c r="K68" s="197"/>
    </row>
    <row r="69" spans="1:11">
      <c r="A69" s="35" t="s">
        <v>2039</v>
      </c>
      <c r="B69" s="36">
        <v>9043480</v>
      </c>
      <c r="D69" s="35" t="s">
        <v>2039</v>
      </c>
      <c r="E69" s="36">
        <v>9044841</v>
      </c>
      <c r="J69" s="38" t="s">
        <v>2583</v>
      </c>
      <c r="K69" s="197"/>
    </row>
    <row r="71" spans="1:11">
      <c r="A71" s="521" t="s">
        <v>2079</v>
      </c>
      <c r="B71" s="521"/>
      <c r="D71" s="521" t="s">
        <v>2089</v>
      </c>
      <c r="E71" s="521"/>
    </row>
    <row r="72" spans="1:11">
      <c r="A72" s="35" t="s">
        <v>2032</v>
      </c>
      <c r="B72" s="37">
        <v>1058365</v>
      </c>
      <c r="D72" s="35" t="s">
        <v>2032</v>
      </c>
      <c r="E72" s="37">
        <v>9044850</v>
      </c>
    </row>
    <row r="73" spans="1:11">
      <c r="A73" s="35" t="s">
        <v>2463</v>
      </c>
      <c r="B73" s="37">
        <v>1058366</v>
      </c>
      <c r="D73" s="35" t="s">
        <v>2463</v>
      </c>
      <c r="E73" s="37">
        <v>9044868</v>
      </c>
    </row>
    <row r="74" spans="1:11">
      <c r="A74" s="35" t="s">
        <v>2033</v>
      </c>
      <c r="B74" s="37">
        <v>1058367</v>
      </c>
      <c r="D74" s="35" t="s">
        <v>2033</v>
      </c>
      <c r="E74" s="37">
        <v>9044878</v>
      </c>
    </row>
    <row r="76" spans="1:11">
      <c r="A76" s="521" t="s">
        <v>2080</v>
      </c>
      <c r="B76" s="521"/>
      <c r="D76" s="521" t="s">
        <v>2090</v>
      </c>
      <c r="E76" s="521"/>
    </row>
    <row r="77" spans="1:11">
      <c r="A77" s="35" t="s">
        <v>2032</v>
      </c>
      <c r="B77" s="37">
        <v>9155241</v>
      </c>
      <c r="D77" s="35" t="s">
        <v>2049</v>
      </c>
      <c r="E77" s="35">
        <v>9044826</v>
      </c>
    </row>
    <row r="78" spans="1:11">
      <c r="A78" s="35" t="s">
        <v>2463</v>
      </c>
      <c r="B78" s="37">
        <v>9155242</v>
      </c>
      <c r="D78" s="35" t="s">
        <v>2051</v>
      </c>
      <c r="E78" s="35">
        <v>9044832</v>
      </c>
    </row>
    <row r="79" spans="1:11">
      <c r="A79" s="35" t="s">
        <v>2033</v>
      </c>
      <c r="B79" s="37">
        <v>9155243</v>
      </c>
      <c r="D79" s="35" t="s">
        <v>2052</v>
      </c>
      <c r="E79" s="35">
        <v>9044835</v>
      </c>
    </row>
    <row r="80" spans="1:11">
      <c r="D80" s="43"/>
      <c r="E80" s="43"/>
    </row>
    <row r="81" spans="1:5">
      <c r="A81" s="521" t="s">
        <v>2081</v>
      </c>
      <c r="B81" s="521"/>
      <c r="D81" s="38"/>
      <c r="E81" s="35"/>
    </row>
    <row r="82" spans="1:5">
      <c r="A82" s="35" t="s">
        <v>2032</v>
      </c>
      <c r="B82" s="35">
        <v>1058545</v>
      </c>
      <c r="D82" s="38"/>
      <c r="E82" s="35"/>
    </row>
    <row r="83" spans="1:5">
      <c r="A83" s="35" t="s">
        <v>2463</v>
      </c>
      <c r="B83" s="35">
        <v>9043409</v>
      </c>
    </row>
    <row r="84" spans="1:5">
      <c r="D84" s="521" t="s">
        <v>2103</v>
      </c>
      <c r="E84" s="521"/>
    </row>
    <row r="85" spans="1:5">
      <c r="A85" s="521" t="s">
        <v>2046</v>
      </c>
      <c r="B85" s="521"/>
      <c r="D85" s="35" t="s">
        <v>2100</v>
      </c>
      <c r="E85" s="35">
        <v>9046469</v>
      </c>
    </row>
    <row r="86" spans="1:5">
      <c r="A86" s="35" t="s">
        <v>2032</v>
      </c>
      <c r="B86" s="35">
        <v>9099750</v>
      </c>
      <c r="D86" s="35" t="s">
        <v>2464</v>
      </c>
      <c r="E86" s="35">
        <v>9072828</v>
      </c>
    </row>
    <row r="87" spans="1:5">
      <c r="A87" s="35" t="s">
        <v>2463</v>
      </c>
      <c r="B87" s="35">
        <v>9099760</v>
      </c>
      <c r="D87" s="35" t="s">
        <v>2101</v>
      </c>
      <c r="E87" s="35">
        <v>9072829</v>
      </c>
    </row>
    <row r="89" spans="1:5">
      <c r="A89" s="521" t="s">
        <v>2053</v>
      </c>
      <c r="B89" s="521"/>
      <c r="D89" s="521" t="s">
        <v>2102</v>
      </c>
      <c r="E89" s="521"/>
    </row>
    <row r="90" spans="1:5">
      <c r="A90" s="35" t="s">
        <v>2082</v>
      </c>
      <c r="B90" s="35">
        <v>9043459</v>
      </c>
      <c r="D90" s="35" t="s">
        <v>2100</v>
      </c>
      <c r="E90" s="35">
        <v>9046472</v>
      </c>
    </row>
    <row r="91" spans="1:5">
      <c r="A91" s="35" t="s">
        <v>2083</v>
      </c>
      <c r="B91" s="35">
        <v>9043462</v>
      </c>
      <c r="D91" s="35" t="s">
        <v>2464</v>
      </c>
      <c r="E91" s="35">
        <v>9046472</v>
      </c>
    </row>
    <row r="92" spans="1:5">
      <c r="A92" s="35" t="s">
        <v>2049</v>
      </c>
      <c r="B92" s="35">
        <v>9043465</v>
      </c>
      <c r="D92" s="35" t="s">
        <v>2101</v>
      </c>
      <c r="E92" s="35">
        <v>60580</v>
      </c>
    </row>
    <row r="93" spans="1:5">
      <c r="A93" s="43" t="s">
        <v>2050</v>
      </c>
      <c r="B93" s="43">
        <v>9043468</v>
      </c>
    </row>
    <row r="94" spans="1:5">
      <c r="A94" s="38" t="s">
        <v>2051</v>
      </c>
      <c r="B94" s="35">
        <v>9043474</v>
      </c>
    </row>
    <row r="95" spans="1:5">
      <c r="A95" s="38" t="s">
        <v>2052</v>
      </c>
      <c r="B95" s="35">
        <v>9043477</v>
      </c>
    </row>
    <row r="97" spans="1:7">
      <c r="A97" s="521" t="s">
        <v>2084</v>
      </c>
      <c r="B97" s="521"/>
    </row>
    <row r="98" spans="1:7">
      <c r="A98" s="35" t="s">
        <v>2085</v>
      </c>
      <c r="B98" s="35">
        <v>9043417</v>
      </c>
    </row>
    <row r="99" spans="1:7">
      <c r="A99" s="35" t="s">
        <v>2086</v>
      </c>
      <c r="B99" s="35">
        <v>9043421</v>
      </c>
    </row>
    <row r="101" spans="1:7">
      <c r="A101" s="521" t="s">
        <v>2047</v>
      </c>
      <c r="B101" s="521"/>
    </row>
    <row r="102" spans="1:7">
      <c r="A102" s="35" t="s">
        <v>2032</v>
      </c>
      <c r="B102" s="35">
        <v>9155233</v>
      </c>
    </row>
    <row r="103" spans="1:7">
      <c r="A103" s="35" t="s">
        <v>2463</v>
      </c>
      <c r="B103" s="35">
        <v>9155234</v>
      </c>
    </row>
    <row r="104" spans="1:7">
      <c r="A104" s="35" t="s">
        <v>2033</v>
      </c>
      <c r="B104" s="35">
        <v>9155235</v>
      </c>
    </row>
    <row r="106" spans="1:7" ht="28.5">
      <c r="A106" s="546" t="s">
        <v>2105</v>
      </c>
      <c r="B106" s="546"/>
      <c r="C106" s="546"/>
      <c r="D106" s="546"/>
      <c r="E106" s="546"/>
      <c r="F106" s="546"/>
      <c r="G106" s="546"/>
    </row>
    <row r="108" spans="1:7">
      <c r="A108" s="521" t="s">
        <v>2040</v>
      </c>
      <c r="B108" s="521"/>
      <c r="D108" s="521" t="s">
        <v>2041</v>
      </c>
      <c r="E108" s="521"/>
    </row>
    <row r="109" spans="1:7">
      <c r="A109" s="35" t="s">
        <v>2032</v>
      </c>
      <c r="B109" s="36">
        <v>1078660</v>
      </c>
      <c r="D109" s="35" t="s">
        <v>2028</v>
      </c>
      <c r="E109" s="35">
        <v>1079199</v>
      </c>
    </row>
    <row r="110" spans="1:7">
      <c r="A110" s="35" t="s">
        <v>2463</v>
      </c>
      <c r="B110" s="36">
        <v>1078661</v>
      </c>
      <c r="D110" s="35" t="s">
        <v>2035</v>
      </c>
      <c r="E110" s="35">
        <v>1079223</v>
      </c>
    </row>
    <row r="111" spans="1:7">
      <c r="A111" s="35" t="s">
        <v>2033</v>
      </c>
      <c r="B111" s="36">
        <v>1078662</v>
      </c>
    </row>
    <row r="112" spans="1:7">
      <c r="A112" s="35" t="s">
        <v>2039</v>
      </c>
      <c r="B112" s="36"/>
    </row>
  </sheetData>
  <mergeCells count="58">
    <mergeCell ref="J36:K36"/>
    <mergeCell ref="J43:K43"/>
    <mergeCell ref="J50:K50"/>
    <mergeCell ref="J57:K57"/>
    <mergeCell ref="J64:K64"/>
    <mergeCell ref="G23:H23"/>
    <mergeCell ref="G29:H29"/>
    <mergeCell ref="J23:K23"/>
    <mergeCell ref="J29:K29"/>
    <mergeCell ref="G35:H35"/>
    <mergeCell ref="G19:H19"/>
    <mergeCell ref="D84:E84"/>
    <mergeCell ref="D89:E89"/>
    <mergeCell ref="A106:G106"/>
    <mergeCell ref="A108:B108"/>
    <mergeCell ref="D108:E108"/>
    <mergeCell ref="A97:B97"/>
    <mergeCell ref="A101:B101"/>
    <mergeCell ref="D65:E65"/>
    <mergeCell ref="A29:B29"/>
    <mergeCell ref="D23:E23"/>
    <mergeCell ref="D28:E28"/>
    <mergeCell ref="A65:B65"/>
    <mergeCell ref="A71:B71"/>
    <mergeCell ref="A76:B76"/>
    <mergeCell ref="A81:B81"/>
    <mergeCell ref="A2:B2"/>
    <mergeCell ref="D2:E2"/>
    <mergeCell ref="D6:E6"/>
    <mergeCell ref="D12:E12"/>
    <mergeCell ref="D17:E17"/>
    <mergeCell ref="A14:B14"/>
    <mergeCell ref="A13:B13"/>
    <mergeCell ref="A8:B8"/>
    <mergeCell ref="G6:H6"/>
    <mergeCell ref="A20:B20"/>
    <mergeCell ref="A25:B25"/>
    <mergeCell ref="A1:I1"/>
    <mergeCell ref="A63:I63"/>
    <mergeCell ref="D32:E32"/>
    <mergeCell ref="D38:E38"/>
    <mergeCell ref="D43:E43"/>
    <mergeCell ref="D49:E49"/>
    <mergeCell ref="D54:E54"/>
    <mergeCell ref="A34:B34"/>
    <mergeCell ref="A39:B39"/>
    <mergeCell ref="A40:B40"/>
    <mergeCell ref="A45:B45"/>
    <mergeCell ref="A51:B51"/>
    <mergeCell ref="G2:I2"/>
    <mergeCell ref="G41:H41"/>
    <mergeCell ref="A85:B85"/>
    <mergeCell ref="A89:B89"/>
    <mergeCell ref="D58:E58"/>
    <mergeCell ref="D71:E71"/>
    <mergeCell ref="D76:E76"/>
    <mergeCell ref="G48:H48"/>
    <mergeCell ref="G55:H55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>
  <sheetPr codeName="Лист36">
    <tabColor rgb="FF006600"/>
  </sheetPr>
  <dimension ref="B1:O50"/>
  <sheetViews>
    <sheetView showRowColHeaders="0" zoomScale="70" zoomScaleNormal="70" workbookViewId="0">
      <selection activeCell="A2" sqref="A2"/>
    </sheetView>
  </sheetViews>
  <sheetFormatPr defaultColWidth="9.140625" defaultRowHeight="15"/>
  <cols>
    <col min="1" max="1" width="13.140625" style="14" customWidth="1"/>
    <col min="2" max="2" width="24.7109375" style="14" customWidth="1"/>
    <col min="3" max="3" width="54" style="14" customWidth="1"/>
    <col min="4" max="4" width="8.5703125" style="14" customWidth="1"/>
    <col min="5" max="5" width="13.28515625" style="14" customWidth="1"/>
    <col min="6" max="7" width="9.140625" style="14" customWidth="1"/>
    <col min="8" max="8" width="25.7109375" style="14" customWidth="1"/>
    <col min="9" max="9" width="54" style="14" customWidth="1"/>
    <col min="10" max="10" width="8.5703125" style="14" customWidth="1"/>
    <col min="11" max="11" width="13.28515625" style="14" customWidth="1"/>
    <col min="12" max="12" width="9.140625" style="14"/>
    <col min="13" max="13" width="0" style="14" hidden="1" customWidth="1"/>
    <col min="14" max="14" width="30.5703125" style="14" hidden="1" customWidth="1"/>
    <col min="15" max="16" width="0" style="14" hidden="1" customWidth="1"/>
    <col min="17" max="16384" width="9.140625" style="14"/>
  </cols>
  <sheetData>
    <row r="1" spans="2:15" ht="69" customHeight="1">
      <c r="B1" s="158"/>
      <c r="C1" s="559" t="s">
        <v>4174</v>
      </c>
      <c r="D1" s="559"/>
      <c r="E1" s="559"/>
      <c r="F1" s="559"/>
      <c r="G1" s="559"/>
      <c r="H1" s="559"/>
      <c r="I1" s="559"/>
      <c r="J1" s="559"/>
      <c r="K1" s="559"/>
    </row>
    <row r="2" spans="2:15" ht="15.75" customHeight="1">
      <c r="B2" s="222"/>
      <c r="C2" s="222"/>
      <c r="D2" s="222"/>
      <c r="E2" s="222"/>
      <c r="F2" s="222"/>
      <c r="G2" s="222"/>
      <c r="H2" s="222"/>
      <c r="I2" s="222"/>
      <c r="J2" s="222"/>
      <c r="K2" s="222"/>
    </row>
    <row r="3" spans="2:15" ht="12" customHeight="1">
      <c r="B3" s="222"/>
      <c r="C3" s="222"/>
      <c r="D3" s="222"/>
      <c r="E3" s="222"/>
      <c r="F3" s="222"/>
      <c r="G3" s="222"/>
      <c r="H3" s="222"/>
      <c r="I3" s="222"/>
      <c r="J3" s="222"/>
      <c r="K3" s="222"/>
    </row>
    <row r="4" spans="2:15" ht="36" customHeight="1">
      <c r="B4" s="222"/>
      <c r="C4" s="222"/>
      <c r="D4" s="222"/>
      <c r="E4" s="222"/>
      <c r="F4" s="222"/>
      <c r="G4" s="222"/>
      <c r="H4" s="222"/>
      <c r="I4" s="222"/>
      <c r="J4" s="222"/>
      <c r="K4" s="222"/>
    </row>
    <row r="5" spans="2:15" ht="28.5" customHeight="1">
      <c r="B5" s="558" t="s">
        <v>2803</v>
      </c>
      <c r="C5" s="558"/>
      <c r="D5" s="558"/>
      <c r="E5" s="558"/>
      <c r="F5" s="558"/>
      <c r="G5" s="558"/>
      <c r="H5" s="558"/>
      <c r="I5" s="558"/>
      <c r="J5" s="558"/>
      <c r="K5" s="558"/>
    </row>
    <row r="6" spans="2:15" ht="173.45" customHeight="1" thickBot="1">
      <c r="B6" s="31"/>
      <c r="C6" s="126"/>
      <c r="D6" s="127"/>
      <c r="E6" s="127"/>
      <c r="H6" s="31"/>
      <c r="I6" s="126"/>
      <c r="J6" s="127"/>
      <c r="K6" s="127"/>
    </row>
    <row r="7" spans="2:15" ht="15.75">
      <c r="B7" s="15" t="s">
        <v>2046</v>
      </c>
      <c r="C7" s="13" t="s">
        <v>2032</v>
      </c>
      <c r="D7" s="551">
        <v>1</v>
      </c>
      <c r="E7" s="553">
        <f>SUM(E11:E14)</f>
        <v>2108.7224999999999</v>
      </c>
      <c r="H7" s="15" t="s">
        <v>2026</v>
      </c>
      <c r="I7" s="289" t="s">
        <v>2032</v>
      </c>
      <c r="J7" s="551">
        <v>1</v>
      </c>
      <c r="K7" s="553">
        <f>SUM(K11:K14)</f>
        <v>1918.8764999999999</v>
      </c>
    </row>
    <row r="8" spans="2:15" ht="16.5" thickBot="1">
      <c r="B8" s="16"/>
      <c r="C8" s="53"/>
      <c r="D8" s="552"/>
      <c r="E8" s="554"/>
      <c r="H8" s="16"/>
      <c r="I8" s="53"/>
      <c r="J8" s="552"/>
      <c r="K8" s="554"/>
    </row>
    <row r="9" spans="2:15" ht="15.75" thickBot="1">
      <c r="B9" s="555" t="s">
        <v>2467</v>
      </c>
      <c r="C9" s="556"/>
      <c r="D9" s="556"/>
      <c r="E9" s="557"/>
      <c r="H9" s="268" t="s">
        <v>2805</v>
      </c>
      <c r="I9" s="267"/>
      <c r="J9" s="560" t="s">
        <v>2804</v>
      </c>
      <c r="K9" s="561"/>
    </row>
    <row r="10" spans="2:15">
      <c r="B10" s="17" t="s">
        <v>2029</v>
      </c>
      <c r="C10" s="18" t="s">
        <v>2030</v>
      </c>
      <c r="D10" s="18" t="s">
        <v>2037</v>
      </c>
      <c r="E10" s="19" t="s">
        <v>2031</v>
      </c>
      <c r="H10" s="17" t="s">
        <v>2029</v>
      </c>
      <c r="I10" s="18" t="s">
        <v>2030</v>
      </c>
      <c r="J10" s="18" t="s">
        <v>2037</v>
      </c>
      <c r="K10" s="19" t="s">
        <v>2031</v>
      </c>
      <c r="N10" s="14" t="s">
        <v>2032</v>
      </c>
      <c r="O10" s="14">
        <v>9135141</v>
      </c>
    </row>
    <row r="11" spans="2:15" ht="25.5" customHeight="1">
      <c r="B11" s="20">
        <v>9135140</v>
      </c>
      <c r="C11" s="58" t="str">
        <f>VLOOKUP(B11,Цены!$A:$H,2,0)</f>
        <v>КОМПЛЕКТ ПЕТЕЛЬ SENSYS 8657I,УГОЛ 165ГР,ЧАШКА TX21,ПОД ПРИКЛЕИВАНИЕ,ВКЛАДНАЯ, B4</v>
      </c>
      <c r="D11" s="458">
        <f>D7</f>
        <v>1</v>
      </c>
      <c r="E11" s="23">
        <f>IFERROR(VLOOKUP(B11,Sale!$A:$E,5,0),VLOOKUP(B11,Цены!$A:$G,7,0))*D11</f>
        <v>821.23200000000008</v>
      </c>
      <c r="H11" s="20">
        <f>VLOOKUP(I7,N10:O11,2,0)</f>
        <v>9135141</v>
      </c>
      <c r="I11" s="58" t="str">
        <f>VLOOKUP(H11,Цены!$A:$H,2,0)</f>
        <v>КОМПЛЕКТ ПЕТЕЛЬ SENSYS 8645I,УГОЛ 110ГР,ЧАШКА TX21,ПОД ПРИКЛЕИВАНИЕ,ВКЛАДНАЯ, B4</v>
      </c>
      <c r="J11" s="458">
        <f>J7</f>
        <v>1</v>
      </c>
      <c r="K11" s="23">
        <f>IFERROR(VLOOKUP(H11,Sale!$A:$E,5,0),VLOOKUP(H11,Цены!$A:$G,7,0))*J11</f>
        <v>643.55849999999998</v>
      </c>
      <c r="N11" s="14" t="s">
        <v>2033</v>
      </c>
      <c r="O11" s="14">
        <v>9135141</v>
      </c>
    </row>
    <row r="12" spans="2:15" ht="25.5" customHeight="1">
      <c r="B12" s="20">
        <v>9116092</v>
      </c>
      <c r="C12" s="218" t="str">
        <f>VLOOKUP(B12,Цены!$A:$B,2,0)</f>
        <v>КОМПЛЕКТ АДАПТЕРОВ ПОД ПРИКЛЕИВАНИЕ SENSYS ДЛЯ СТЕКЛ. ДВЕРЕЙ,ЧАШКА TX21</v>
      </c>
      <c r="D12" s="458">
        <f>D7</f>
        <v>1</v>
      </c>
      <c r="E12" s="23">
        <f>IFERROR(VLOOKUP(B12,Sale!$A:$E,5,0),VLOOKUP(B12,Цены!$A:$G,7,0))*D12</f>
        <v>242.40599999999995</v>
      </c>
      <c r="H12" s="20">
        <v>9116092</v>
      </c>
      <c r="I12" s="218" t="str">
        <f>VLOOKUP(H12,Цены!$A:$B,2,0)</f>
        <v>КОМПЛЕКТ АДАПТЕРОВ ПОД ПРИКЛЕИВАНИЕ SENSYS ДЛЯ СТЕКЛ. ДВЕРЕЙ,ЧАШКА TX21</v>
      </c>
      <c r="J12" s="458">
        <f>J7</f>
        <v>1</v>
      </c>
      <c r="K12" s="23">
        <f>IFERROR(VLOOKUP(H12,Sale!$A:$E,5,0),VLOOKUP(H12,Цены!$A:$G,7,0))*J12</f>
        <v>242.40599999999995</v>
      </c>
    </row>
    <row r="13" spans="2:15" ht="25.5" customHeight="1">
      <c r="B13" s="20">
        <v>9133536</v>
      </c>
      <c r="C13" s="218" t="str">
        <f>VLOOKUP(B13,Цены!$A:$B,2,0)</f>
        <v>МОНТАЖНАЯ ПЛАНКА SYSTEM 8099 ДЛЯ НАКЛАДНОЙ НАВЕСКИ,D10,ПОД ПРИКЛЕИВАНИЕ</v>
      </c>
      <c r="D13" s="458">
        <f>D7</f>
        <v>1</v>
      </c>
      <c r="E13" s="23">
        <f>IFERROR(VLOOKUP(B13,Sale!$A:$E,5,0),VLOOKUP(B13,Цены!$A:$G,7,0))*D13</f>
        <v>1024.2045000000001</v>
      </c>
      <c r="H13" s="20">
        <v>9133536</v>
      </c>
      <c r="I13" s="218" t="str">
        <f>VLOOKUP(H13,Цены!$A:$B,2,0)</f>
        <v>МОНТАЖНАЯ ПЛАНКА SYSTEM 8099 ДЛЯ НАКЛАДНОЙ НАВЕСКИ,D10,ПОД ПРИКЛЕИВАНИЕ</v>
      </c>
      <c r="J13" s="458">
        <f>J7</f>
        <v>1</v>
      </c>
      <c r="K13" s="23">
        <f>IFERROR(VLOOKUP(H13,Sale!$A:$E,5,0),VLOOKUP(H13,Цены!$A:$G,7,0))*J13</f>
        <v>1024.2045000000001</v>
      </c>
    </row>
    <row r="14" spans="2:15" ht="25.5" customHeight="1" thickBot="1">
      <c r="B14" s="25">
        <v>9099871</v>
      </c>
      <c r="C14" s="291" t="str">
        <f>VLOOKUP(B14,Цены!$A:$B,2,0)</f>
        <v>ЗАГЛУШКА НА КОНСОЛЬ ПЕТЛИ SENSYS 8657I, С ЛОГОТИПОМ HETTICH, ПЛАСТИК</v>
      </c>
      <c r="D14" s="459">
        <f>D7</f>
        <v>1</v>
      </c>
      <c r="E14" s="28">
        <f>IFERROR(VLOOKUP(B14,Sale!$A:$E,5,0),VLOOKUP(B14,Цены!$A:$G,7,0))*D14</f>
        <v>20.88</v>
      </c>
      <c r="H14" s="25">
        <v>9088250</v>
      </c>
      <c r="I14" s="291" t="str">
        <f>VLOOKUP(H14,Цены!$A:$B,2,0)</f>
        <v>ЗАГЛУШКА НА КОНСОЛЬ ПЕТЛИ SENSYS, С ЛОГОТИПОМ HETTICH, СТАЛЬ</v>
      </c>
      <c r="J14" s="459">
        <f>J7</f>
        <v>1</v>
      </c>
      <c r="K14" s="28">
        <f>IFERROR(VLOOKUP(H14,Sale!$A:$E,5,0),VLOOKUP(H14,Цены!$A:$G,7,0))*J14</f>
        <v>8.7074999999999996</v>
      </c>
    </row>
    <row r="17" spans="2:11" ht="28.5">
      <c r="B17" s="558" t="s">
        <v>4175</v>
      </c>
      <c r="C17" s="558"/>
      <c r="D17" s="558"/>
      <c r="E17" s="558"/>
      <c r="F17" s="558"/>
      <c r="G17" s="558"/>
      <c r="H17" s="558"/>
      <c r="I17" s="558"/>
      <c r="J17" s="558"/>
      <c r="K17" s="558"/>
    </row>
    <row r="18" spans="2:11" ht="173.25" customHeight="1" thickBot="1">
      <c r="B18" s="31"/>
      <c r="C18" s="126"/>
      <c r="D18" s="127"/>
      <c r="E18" s="127"/>
      <c r="H18" s="31"/>
      <c r="I18" s="126"/>
      <c r="J18" s="127"/>
      <c r="K18" s="127"/>
    </row>
    <row r="19" spans="2:11" ht="15.75">
      <c r="B19" s="15" t="s">
        <v>2046</v>
      </c>
      <c r="C19" s="13" t="s">
        <v>2032</v>
      </c>
      <c r="D19" s="551">
        <v>1</v>
      </c>
      <c r="E19" s="553">
        <f>SUM(E23:E25)</f>
        <v>871.2</v>
      </c>
      <c r="H19" s="15" t="s">
        <v>2046</v>
      </c>
      <c r="I19" s="13" t="s">
        <v>2033</v>
      </c>
      <c r="J19" s="551">
        <v>1</v>
      </c>
      <c r="K19" s="553">
        <f>SUM(K23:K26)</f>
        <v>1253.385</v>
      </c>
    </row>
    <row r="20" spans="2:11" ht="16.5" thickBot="1">
      <c r="B20" s="16" t="s">
        <v>2027</v>
      </c>
      <c r="C20" s="290" t="s">
        <v>2028</v>
      </c>
      <c r="D20" s="552"/>
      <c r="E20" s="554"/>
      <c r="H20" s="16"/>
      <c r="I20" s="53"/>
      <c r="J20" s="552"/>
      <c r="K20" s="554"/>
    </row>
    <row r="21" spans="2:11" ht="15.75" thickBot="1">
      <c r="B21" s="555" t="s">
        <v>2467</v>
      </c>
      <c r="C21" s="556"/>
      <c r="D21" s="556"/>
      <c r="E21" s="557"/>
      <c r="H21" s="555" t="s">
        <v>2467</v>
      </c>
      <c r="I21" s="556"/>
      <c r="J21" s="556"/>
      <c r="K21" s="557"/>
    </row>
    <row r="22" spans="2:11">
      <c r="B22" s="17" t="s">
        <v>2029</v>
      </c>
      <c r="C22" s="18" t="s">
        <v>2030</v>
      </c>
      <c r="D22" s="18" t="s">
        <v>2037</v>
      </c>
      <c r="E22" s="19" t="s">
        <v>2031</v>
      </c>
      <c r="H22" s="17" t="s">
        <v>2029</v>
      </c>
      <c r="I22" s="18" t="s">
        <v>2030</v>
      </c>
      <c r="J22" s="18" t="s">
        <v>2037</v>
      </c>
      <c r="K22" s="19" t="s">
        <v>2031</v>
      </c>
    </row>
    <row r="23" spans="2:11" ht="25.5" customHeight="1">
      <c r="B23" s="20">
        <v>9135140</v>
      </c>
      <c r="C23" s="58" t="str">
        <f>VLOOKUP(B23,Цены!$A:$H,2,0)</f>
        <v>КОМПЛЕКТ ПЕТЕЛЬ SENSYS 8657I,УГОЛ 165ГР,ЧАШКА TX21,ПОД ПРИКЛЕИВАНИЕ,ВКЛАДНАЯ, B4</v>
      </c>
      <c r="D23" s="458">
        <f>D19</f>
        <v>1</v>
      </c>
      <c r="E23" s="23">
        <f>IFERROR(VLOOKUP(B23,Sale!$A:$E,5,0),VLOOKUP(B23,Цены!$A:$G,7,0))*D23</f>
        <v>821.23200000000008</v>
      </c>
      <c r="H23" s="20">
        <v>9135140</v>
      </c>
      <c r="I23" s="58" t="str">
        <f>VLOOKUP(H23,Цены!$A:$H,2,0)</f>
        <v>КОМПЛЕКТ ПЕТЕЛЬ SENSYS 8657I,УГОЛ 165ГР,ЧАШКА TX21,ПОД ПРИКЛЕИВАНИЕ,ВКЛАДНАЯ, B4</v>
      </c>
      <c r="J23" s="458">
        <f>J19</f>
        <v>1</v>
      </c>
      <c r="K23" s="23">
        <f>IFERROR(VLOOKUP(H23,Sale!$A:$E,5,0),VLOOKUP(H23,Цены!$A:$G,7,0))*J23</f>
        <v>821.23200000000008</v>
      </c>
    </row>
    <row r="24" spans="2:11" ht="25.5" customHeight="1">
      <c r="B24" s="20">
        <f>VLOOKUP(C20,Hinges!$D$3:$E$4,2,0)</f>
        <v>9071577</v>
      </c>
      <c r="C24" s="218" t="str">
        <f>VLOOKUP(B24,Цены!$A:$B,2,0)</f>
        <v>МОНТАЖНАЯ ПЛАНКА SYSTEM 8099 ДЛЯ SENSYS/INTERMAT, L37, D3, ПОД ПРИКРУЧИВАНИЕ</v>
      </c>
      <c r="D24" s="458">
        <f>D19</f>
        <v>1</v>
      </c>
      <c r="E24" s="23">
        <f>IFERROR(VLOOKUP(B24,Sale!$A:$E,5,0),VLOOKUP(B24,Цены!$A:$G,7,0))*D24</f>
        <v>29.087999999999997</v>
      </c>
      <c r="H24" s="20">
        <v>9116092</v>
      </c>
      <c r="I24" s="218" t="str">
        <f>VLOOKUP(H24,Цены!$A:$B,2,0)</f>
        <v>КОМПЛЕКТ АДАПТЕРОВ ПОД ПРИКЛЕИВАНИЕ SENSYS ДЛЯ СТЕКЛ. ДВЕРЕЙ,ЧАШКА TX21</v>
      </c>
      <c r="J24" s="458">
        <f>J19</f>
        <v>1</v>
      </c>
      <c r="K24" s="23">
        <f>IFERROR(VLOOKUP(H24,Sale!$A:$E,5,0),VLOOKUP(H24,Цены!$A:$G,7,0))*J24</f>
        <v>242.40599999999995</v>
      </c>
    </row>
    <row r="25" spans="2:11" ht="25.5" customHeight="1" thickBot="1">
      <c r="B25" s="25">
        <v>9099871</v>
      </c>
      <c r="C25" s="291" t="str">
        <f>VLOOKUP(B25,Цены!$A:$B,2,0)</f>
        <v>ЗАГЛУШКА НА КОНСОЛЬ ПЕТЛИ SENSYS 8657I, С ЛОГОТИПОМ HETTICH, ПЛАСТИК</v>
      </c>
      <c r="D25" s="459">
        <f>D19</f>
        <v>1</v>
      </c>
      <c r="E25" s="28">
        <f>IFERROR(VLOOKUP(B25,Sale!$A:$E,5,0),VLOOKUP(B25,Цены!$A:$G,7,0))*D25</f>
        <v>20.88</v>
      </c>
      <c r="H25" s="20">
        <v>9106989</v>
      </c>
      <c r="I25" s="218" t="str">
        <f>VLOOKUP(H25,Цены!$A:$B,2,0)</f>
        <v>МОНТАЖНАЯ ПЛАНКА ПАРАЛЛЕЛЬНОГО АДАПТЕРА, D0, ПОД ПРИКРУЧИВАНИЕ, ЦИНК. ЛИТЬЕ, НИКЕЛИРОВАННАЯ</v>
      </c>
      <c r="J25" s="458">
        <f>J19</f>
        <v>1</v>
      </c>
      <c r="K25" s="23">
        <f>IFERROR(VLOOKUP(H25,Sale!$A:$E,5,0),VLOOKUP(H25,Цены!$A:$G,7,0))*J25</f>
        <v>93.9285</v>
      </c>
    </row>
    <row r="26" spans="2:11" ht="25.5" customHeight="1" thickBot="1">
      <c r="H26" s="242">
        <v>9072537</v>
      </c>
      <c r="I26" s="269" t="str">
        <f>VLOOKUP(H26,Цены!$A:$B,2,0)</f>
        <v>ПАРАЛЛЕЛЬНЫЙ АДАПТЕР МОНТАЖНЫХ ПЛАНОК, D8, ЦИНКОВОЕ ЛИТЬЕ, НИКЕЛИРОВАННЫЙ</v>
      </c>
      <c r="J26" s="316">
        <f>J19</f>
        <v>1</v>
      </c>
      <c r="K26" s="28">
        <f>IFERROR(VLOOKUP(H26,Sale!$A:$E,5,0),VLOOKUP(H26,Цены!$A:$G,7,0))*J26</f>
        <v>95.818499999999986</v>
      </c>
    </row>
    <row r="30" spans="2:11" ht="173.25" customHeight="1" thickBot="1">
      <c r="B30" s="31"/>
      <c r="C30" s="126"/>
      <c r="D30" s="127"/>
      <c r="E30" s="127"/>
    </row>
    <row r="31" spans="2:11" ht="15.75">
      <c r="B31" s="15" t="s">
        <v>2026</v>
      </c>
      <c r="C31" s="266" t="s">
        <v>2032</v>
      </c>
      <c r="D31" s="551">
        <v>1</v>
      </c>
      <c r="E31" s="553">
        <f>SUM(E35:E38)</f>
        <v>1257.4395</v>
      </c>
    </row>
    <row r="32" spans="2:11" ht="16.5" thickBot="1">
      <c r="B32" s="16"/>
      <c r="C32" s="53"/>
      <c r="D32" s="552"/>
      <c r="E32" s="554"/>
    </row>
    <row r="33" spans="2:11" ht="15.75" thickBot="1">
      <c r="B33" s="548" t="s">
        <v>2467</v>
      </c>
      <c r="C33" s="549"/>
      <c r="D33" s="549"/>
      <c r="E33" s="550"/>
    </row>
    <row r="34" spans="2:11">
      <c r="B34" s="17" t="s">
        <v>2029</v>
      </c>
      <c r="C34" s="18" t="s">
        <v>2030</v>
      </c>
      <c r="D34" s="18" t="s">
        <v>2037</v>
      </c>
      <c r="E34" s="19" t="s">
        <v>2031</v>
      </c>
    </row>
    <row r="35" spans="2:11" ht="25.5" customHeight="1">
      <c r="B35" s="20">
        <v>9071206</v>
      </c>
      <c r="C35" s="58" t="str">
        <f>VLOOKUP(B35,Цены!$A:$H,2,0)</f>
        <v>ПЕТЛЯ SENSYS 8645I, УГОЛ 110ГР, ЧАШКА TH52D35, НА СРЕДНЮЮ СТЕНКУ(B3)</v>
      </c>
      <c r="D35" s="458">
        <f>D31</f>
        <v>1</v>
      </c>
      <c r="E35" s="23">
        <f>IFERROR(VLOOKUP(B35,Sale!$A:$E,5,0),VLOOKUP(B35,Цены!$A:$G,7,0))*D35</f>
        <v>213.33600000000001</v>
      </c>
    </row>
    <row r="36" spans="2:11" ht="25.5" customHeight="1">
      <c r="B36" s="20">
        <v>9133536</v>
      </c>
      <c r="C36" s="218" t="str">
        <f>VLOOKUP(B36,Цены!$A:$B,2,0)</f>
        <v>МОНТАЖНАЯ ПЛАНКА SYSTEM 8099 ДЛЯ НАКЛАДНОЙ НАВЕСКИ,D10,ПОД ПРИКЛЕИВАНИЕ</v>
      </c>
      <c r="D36" s="458">
        <f>D31</f>
        <v>1</v>
      </c>
      <c r="E36" s="23">
        <f>IFERROR(VLOOKUP(B36,Sale!$A:$E,5,0),VLOOKUP(B36,Цены!$A:$G,7,0))*D36</f>
        <v>1024.2045000000001</v>
      </c>
    </row>
    <row r="37" spans="2:11" ht="25.5" customHeight="1">
      <c r="B37" s="20">
        <v>9088251</v>
      </c>
      <c r="C37" s="218" t="str">
        <f>VLOOKUP(B37,Цены!$A:$B,2,0)</f>
        <v>ЗАГЛУШКА ЧАШКИ ПЕТЛИ SENSYS</v>
      </c>
      <c r="D37" s="458">
        <f>D31</f>
        <v>1</v>
      </c>
      <c r="E37" s="23">
        <f>IFERROR(VLOOKUP(B37,Sale!$A:$E,5,0),VLOOKUP(B37,Цены!$A:$G,7,0))*D37</f>
        <v>11.1915</v>
      </c>
    </row>
    <row r="38" spans="2:11" ht="25.5" customHeight="1" thickBot="1">
      <c r="B38" s="25">
        <v>9088250</v>
      </c>
      <c r="C38" s="291" t="str">
        <f>VLOOKUP(B38,Цены!$A:$B,2,0)</f>
        <v>ЗАГЛУШКА НА КОНСОЛЬ ПЕТЛИ SENSYS, С ЛОГОТИПОМ HETTICH, СТАЛЬ</v>
      </c>
      <c r="D38" s="459">
        <f>D31</f>
        <v>1</v>
      </c>
      <c r="E38" s="28">
        <f>IFERROR(VLOOKUP(B38,Sale!$A:$E,5,0),VLOOKUP(B38,Цены!$A:$G,7,0))*D38</f>
        <v>8.7074999999999996</v>
      </c>
    </row>
    <row r="41" spans="2:11" ht="28.5">
      <c r="B41" s="558" t="s">
        <v>4176</v>
      </c>
      <c r="C41" s="558"/>
      <c r="D41" s="558"/>
      <c r="E41" s="558"/>
      <c r="F41" s="558"/>
      <c r="G41" s="558"/>
      <c r="H41" s="558"/>
      <c r="I41" s="558"/>
      <c r="J41" s="558"/>
      <c r="K41" s="558"/>
    </row>
    <row r="42" spans="2:11" ht="173.25" customHeight="1" thickBot="1">
      <c r="B42" s="31"/>
      <c r="C42" s="126"/>
      <c r="D42" s="127"/>
      <c r="E42" s="127"/>
      <c r="H42" s="31"/>
      <c r="I42" s="126"/>
      <c r="J42" s="127"/>
      <c r="K42" s="127"/>
    </row>
    <row r="43" spans="2:11" ht="15.75">
      <c r="B43" s="15" t="s">
        <v>2026</v>
      </c>
      <c r="C43" s="266" t="s">
        <v>2032</v>
      </c>
      <c r="D43" s="551">
        <v>1</v>
      </c>
      <c r="E43" s="553">
        <f>SUM(E47:E50)</f>
        <v>1215.9098999999999</v>
      </c>
      <c r="H43" s="15" t="s">
        <v>2026</v>
      </c>
      <c r="I43" s="266" t="s">
        <v>2033</v>
      </c>
      <c r="J43" s="551">
        <v>1</v>
      </c>
      <c r="K43" s="553">
        <f>SUM(K47:K50)</f>
        <v>1257.4395</v>
      </c>
    </row>
    <row r="44" spans="2:11" ht="16.5" thickBot="1">
      <c r="B44" s="16"/>
      <c r="C44" s="53"/>
      <c r="D44" s="552"/>
      <c r="E44" s="554"/>
      <c r="H44" s="16"/>
      <c r="I44" s="53"/>
      <c r="J44" s="552"/>
      <c r="K44" s="554"/>
    </row>
    <row r="45" spans="2:11" ht="15.75" thickBot="1">
      <c r="B45" s="548" t="s">
        <v>2467</v>
      </c>
      <c r="C45" s="549"/>
      <c r="D45" s="549"/>
      <c r="E45" s="550"/>
      <c r="H45" s="548" t="s">
        <v>2467</v>
      </c>
      <c r="I45" s="549"/>
      <c r="J45" s="549"/>
      <c r="K45" s="550"/>
    </row>
    <row r="46" spans="2:11">
      <c r="B46" s="17" t="s">
        <v>2029</v>
      </c>
      <c r="C46" s="18" t="s">
        <v>2030</v>
      </c>
      <c r="D46" s="18" t="s">
        <v>2037</v>
      </c>
      <c r="E46" s="19" t="s">
        <v>2031</v>
      </c>
      <c r="H46" s="17" t="s">
        <v>2029</v>
      </c>
      <c r="I46" s="18" t="s">
        <v>2030</v>
      </c>
      <c r="J46" s="18" t="s">
        <v>2037</v>
      </c>
      <c r="K46" s="19" t="s">
        <v>2031</v>
      </c>
    </row>
    <row r="47" spans="2:11" ht="25.5" customHeight="1">
      <c r="B47" s="20">
        <v>9071205</v>
      </c>
      <c r="C47" s="21" t="str">
        <f>VLOOKUP(B47,Цены!$A:$H,2,0)</f>
        <v>ПЕТЛЯ SENSYS 8645I, УГОЛ 110ГР, ЧАШКА TH52D35, НАКЛАДНАЯ НАВЕСКА(B12,5)</v>
      </c>
      <c r="D47" s="458">
        <f>D43</f>
        <v>1</v>
      </c>
      <c r="E47" s="23">
        <f>IFERROR(VLOOKUP(B47,Sale!$A:$E,5,0),VLOOKUP(B47,Цены!$A:$G,7,0))*D47</f>
        <v>171.80640000000002</v>
      </c>
      <c r="H47" s="20">
        <v>9071206</v>
      </c>
      <c r="I47" s="58" t="str">
        <f>VLOOKUP(H47,Цены!$A:$H,2,0)</f>
        <v>ПЕТЛЯ SENSYS 8645I, УГОЛ 110ГР, ЧАШКА TH52D35, НА СРЕДНЮЮ СТЕНКУ(B3)</v>
      </c>
      <c r="J47" s="458">
        <f>J43</f>
        <v>1</v>
      </c>
      <c r="K47" s="23">
        <f>IFERROR(VLOOKUP(H47,Sale!$A:$E,5,0),VLOOKUP(H47,Цены!$A:$G,7,0))*J47</f>
        <v>213.33600000000001</v>
      </c>
    </row>
    <row r="48" spans="2:11" ht="25.5" customHeight="1">
      <c r="B48" s="20">
        <v>9133534</v>
      </c>
      <c r="C48" s="24" t="str">
        <f>VLOOKUP(B48,Цены!$A:$B,2,0)</f>
        <v>МОНТАЖНАЯ ПЛАНКА SYSTEM 8099 ДЛЯ ВКЛАДНОЙ НАВЕСКИ,D10,ПОД ПРИКЛЕИВАНИЕ</v>
      </c>
      <c r="D48" s="458">
        <f>D43</f>
        <v>1</v>
      </c>
      <c r="E48" s="23">
        <f>IFERROR(VLOOKUP(B48,Sale!$A:$E,5,0),VLOOKUP(B48,Цены!$A:$G,7,0))*D48</f>
        <v>1024.2045000000001</v>
      </c>
      <c r="H48" s="20">
        <v>9133534</v>
      </c>
      <c r="I48" s="218" t="str">
        <f>VLOOKUP(H48,Цены!$A:$B,2,0)</f>
        <v>МОНТАЖНАЯ ПЛАНКА SYSTEM 8099 ДЛЯ ВКЛАДНОЙ НАВЕСКИ,D10,ПОД ПРИКЛЕИВАНИЕ</v>
      </c>
      <c r="J48" s="458">
        <f>J43</f>
        <v>1</v>
      </c>
      <c r="K48" s="23">
        <f>IFERROR(VLOOKUP(H48,Sale!$A:$E,5,0),VLOOKUP(H48,Цены!$A:$G,7,0))*J48</f>
        <v>1024.2045000000001</v>
      </c>
    </row>
    <row r="49" spans="2:11" ht="25.5" customHeight="1">
      <c r="B49" s="20">
        <v>9088251</v>
      </c>
      <c r="C49" s="218" t="str">
        <f>VLOOKUP(B49,Цены!$A:$B,2,0)</f>
        <v>ЗАГЛУШКА ЧАШКИ ПЕТЛИ SENSYS</v>
      </c>
      <c r="D49" s="458">
        <f>D43</f>
        <v>1</v>
      </c>
      <c r="E49" s="23">
        <f>IFERROR(VLOOKUP(B49,Sale!$A:$E,5,0),VLOOKUP(B49,Цены!$A:$G,7,0))*D49</f>
        <v>11.1915</v>
      </c>
      <c r="H49" s="20">
        <v>9088251</v>
      </c>
      <c r="I49" s="218" t="str">
        <f>VLOOKUP(H49,Цены!$A:$B,2,0)</f>
        <v>ЗАГЛУШКА ЧАШКИ ПЕТЛИ SENSYS</v>
      </c>
      <c r="J49" s="458">
        <f>J43</f>
        <v>1</v>
      </c>
      <c r="K49" s="23">
        <f>IFERROR(VLOOKUP(H49,Sale!$A:$E,5,0),VLOOKUP(H49,Цены!$A:$G,7,0))*J49</f>
        <v>11.1915</v>
      </c>
    </row>
    <row r="50" spans="2:11" ht="25.5" customHeight="1" thickBot="1">
      <c r="B50" s="25">
        <v>9088250</v>
      </c>
      <c r="C50" s="291" t="str">
        <f>VLOOKUP(B50,Цены!$A:$B,2,0)</f>
        <v>ЗАГЛУШКА НА КОНСОЛЬ ПЕТЛИ SENSYS, С ЛОГОТИПОМ HETTICH, СТАЛЬ</v>
      </c>
      <c r="D50" s="459">
        <f>D43</f>
        <v>1</v>
      </c>
      <c r="E50" s="28">
        <f>IFERROR(VLOOKUP(B50,Sale!$A:$E,5,0),VLOOKUP(B50,Цены!$A:$G,7,0))*D50</f>
        <v>8.7074999999999996</v>
      </c>
      <c r="H50" s="25">
        <v>9088250</v>
      </c>
      <c r="I50" s="291" t="str">
        <f>VLOOKUP(H50,Цены!$A:$B,2,0)</f>
        <v>ЗАГЛУШКА НА КОНСОЛЬ ПЕТЛИ SENSYS, С ЛОГОТИПОМ HETTICH, СТАЛЬ</v>
      </c>
      <c r="J50" s="459">
        <f>J43</f>
        <v>1</v>
      </c>
      <c r="K50" s="28">
        <f>IFERROR(VLOOKUP(H50,Sale!$A:$E,5,0),VLOOKUP(H50,Цены!$A:$G,7,0))*J50</f>
        <v>8.7074999999999996</v>
      </c>
    </row>
  </sheetData>
  <sheetProtection sheet="1" objects="1" scenarios="1"/>
  <mergeCells count="25">
    <mergeCell ref="C1:K1"/>
    <mergeCell ref="B5:K5"/>
    <mergeCell ref="D7:D8"/>
    <mergeCell ref="E7:E8"/>
    <mergeCell ref="D31:D32"/>
    <mergeCell ref="E31:E32"/>
    <mergeCell ref="B9:E9"/>
    <mergeCell ref="J7:J8"/>
    <mergeCell ref="K7:K8"/>
    <mergeCell ref="B17:K17"/>
    <mergeCell ref="D19:D20"/>
    <mergeCell ref="E19:E20"/>
    <mergeCell ref="B21:E21"/>
    <mergeCell ref="J9:K9"/>
    <mergeCell ref="J19:J20"/>
    <mergeCell ref="K19:K20"/>
    <mergeCell ref="B45:E45"/>
    <mergeCell ref="J43:J44"/>
    <mergeCell ref="K43:K44"/>
    <mergeCell ref="H45:K45"/>
    <mergeCell ref="H21:K21"/>
    <mergeCell ref="B33:E33"/>
    <mergeCell ref="B41:K41"/>
    <mergeCell ref="D43:D44"/>
    <mergeCell ref="E43:E44"/>
  </mergeCells>
  <dataValidations count="3">
    <dataValidation allowBlank="1" showErrorMessage="1" prompt="Выбрать тип петли" sqref="C7 C19 I19 C31 C43 I43"/>
    <dataValidation type="list" allowBlank="1" showErrorMessage="1" prompt="Выбрать тип петли" sqref="I7">
      <formula1>"Накладная,Вкладная,"</formula1>
    </dataValidation>
    <dataValidation type="list" allowBlank="1" showInputMessage="1" showErrorMessage="1" sqref="C20">
      <formula1>"под саморез,с евровинтами"</formula1>
    </dataValidation>
  </dataValidations>
  <hyperlinks>
    <hyperlink ref="B9:E9" r:id="rId1" location="page_118" display="Каталог"/>
    <hyperlink ref="B21:E21" r:id="rId2" location="page_124" display="Каталог"/>
    <hyperlink ref="H9" r:id="rId3" location="page_120"/>
    <hyperlink ref="J9:K9" r:id="rId4" location="page_122" display="Каталог вкладная"/>
    <hyperlink ref="H21:K21" r:id="rId5" location="page_128" display="Каталог"/>
    <hyperlink ref="B33:E33" r:id="rId6" location="page_126" display="Каталог"/>
    <hyperlink ref="B45:E45" r:id="rId7" location="page_130" display="Каталог"/>
    <hyperlink ref="H45:K45" r:id="rId8" location="page_132" display="Каталог"/>
  </hyperlinks>
  <pageMargins left="0.7" right="0.7" top="0.75" bottom="0.75" header="0.3" footer="0.3"/>
  <pageSetup paperSize="9" orientation="portrait" r:id="rId9"/>
  <ignoredErrors>
    <ignoredError sqref="D11:D14 J11:J14 D23:D25 J23:J26 D35:D38" unlockedFormula="1"/>
  </ignoredErrors>
  <drawing r:id="rId10"/>
</worksheet>
</file>

<file path=xl/worksheets/sheet8.xml><?xml version="1.0" encoding="utf-8"?>
<worksheet xmlns="http://schemas.openxmlformats.org/spreadsheetml/2006/main" xmlns:r="http://schemas.openxmlformats.org/officeDocument/2006/relationships">
  <sheetPr codeName="Лист8">
    <tabColor rgb="FF006600"/>
  </sheetPr>
  <dimension ref="A1:L166"/>
  <sheetViews>
    <sheetView showGridLines="0"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3.85546875" style="14" customWidth="1"/>
    <col min="4" max="4" width="8.5703125" style="14" customWidth="1"/>
    <col min="5" max="5" width="13.28515625" style="14" customWidth="1"/>
    <col min="6" max="7" width="9.140625" style="14"/>
    <col min="8" max="8" width="25.7109375" style="14" customWidth="1"/>
    <col min="9" max="9" width="54" style="14" customWidth="1"/>
    <col min="10" max="10" width="8.5703125" style="14" customWidth="1"/>
    <col min="11" max="11" width="13.28515625" style="14" customWidth="1"/>
    <col min="12" max="12" width="14.28515625" style="14" customWidth="1"/>
    <col min="13" max="13" width="9.140625" style="14"/>
    <col min="14" max="14" width="15" style="14" customWidth="1"/>
    <col min="15" max="16384" width="9.140625" style="14"/>
  </cols>
  <sheetData>
    <row r="1" spans="1:12" ht="69.75" customHeight="1" thickBot="1">
      <c r="B1" s="233"/>
      <c r="C1" s="576" t="s">
        <v>2602</v>
      </c>
      <c r="D1" s="576"/>
      <c r="E1" s="576"/>
      <c r="F1" s="576"/>
      <c r="G1" s="576"/>
      <c r="H1" s="576"/>
      <c r="I1" s="576"/>
      <c r="J1" s="576"/>
      <c r="K1" s="576"/>
    </row>
    <row r="2" spans="1:12" ht="15.75" thickTop="1">
      <c r="A2" s="147"/>
      <c r="B2" s="221"/>
      <c r="C2" s="222"/>
      <c r="D2" s="222"/>
      <c r="E2" s="222"/>
      <c r="F2" s="222"/>
      <c r="G2" s="222"/>
      <c r="H2" s="222"/>
      <c r="I2" s="222"/>
      <c r="J2" s="222"/>
      <c r="K2" s="222"/>
    </row>
    <row r="3" spans="1:12" ht="12" customHeight="1">
      <c r="A3" s="220"/>
      <c r="B3" s="227"/>
      <c r="C3" s="227"/>
      <c r="D3" s="223"/>
      <c r="E3" s="223"/>
      <c r="F3" s="224"/>
      <c r="G3" s="224"/>
      <c r="H3" s="225"/>
      <c r="I3" s="226"/>
      <c r="J3" s="222"/>
      <c r="K3" s="222"/>
    </row>
    <row r="4" spans="1:12" ht="35.25" customHeight="1">
      <c r="B4" s="222"/>
      <c r="C4" s="222"/>
      <c r="D4" s="222"/>
      <c r="E4" s="222"/>
      <c r="F4" s="222"/>
      <c r="G4" s="222"/>
      <c r="H4" s="222"/>
      <c r="I4" s="222"/>
      <c r="J4" s="222"/>
      <c r="K4" s="222"/>
    </row>
    <row r="5" spans="1:12" ht="28.5" customHeight="1">
      <c r="B5" s="558" t="s">
        <v>2073</v>
      </c>
      <c r="C5" s="558"/>
      <c r="D5" s="558"/>
      <c r="E5" s="558"/>
      <c r="F5" s="558"/>
      <c r="G5" s="558"/>
      <c r="H5" s="558"/>
      <c r="I5" s="558"/>
      <c r="J5" s="558"/>
      <c r="K5" s="558"/>
    </row>
    <row r="6" spans="1:12" ht="173.25" customHeight="1" thickBot="1">
      <c r="B6" s="31"/>
      <c r="C6" s="126"/>
      <c r="D6" s="127"/>
      <c r="E6" s="127"/>
      <c r="F6" s="31"/>
      <c r="G6" s="31"/>
      <c r="H6" s="32"/>
      <c r="I6" s="32"/>
      <c r="J6" s="32"/>
      <c r="K6" s="32"/>
      <c r="L6" s="51"/>
    </row>
    <row r="7" spans="1:12" ht="18.75" customHeight="1">
      <c r="B7" s="15" t="s">
        <v>2026</v>
      </c>
      <c r="C7" s="289" t="s">
        <v>2032</v>
      </c>
      <c r="D7" s="551">
        <v>1</v>
      </c>
      <c r="E7" s="553">
        <f>SUM(E11:E14)</f>
        <v>220.79340000000002</v>
      </c>
      <c r="F7" s="29"/>
      <c r="G7" s="30"/>
      <c r="H7" s="15" t="s">
        <v>2038</v>
      </c>
      <c r="I7" s="13" t="s">
        <v>2039</v>
      </c>
      <c r="J7" s="565">
        <v>1</v>
      </c>
      <c r="K7" s="553">
        <f>SUM(K11:K14)</f>
        <v>371.44260000000003</v>
      </c>
    </row>
    <row r="8" spans="1:12" ht="18.75" customHeight="1" thickBot="1">
      <c r="B8" s="16" t="s">
        <v>2027</v>
      </c>
      <c r="C8" s="290" t="s">
        <v>2028</v>
      </c>
      <c r="D8" s="552"/>
      <c r="E8" s="554"/>
      <c r="F8" s="29"/>
      <c r="G8" s="30"/>
      <c r="H8" s="16" t="s">
        <v>2027</v>
      </c>
      <c r="I8" s="290" t="s">
        <v>2028</v>
      </c>
      <c r="J8" s="566"/>
      <c r="K8" s="554"/>
    </row>
    <row r="9" spans="1:12" ht="18.75" customHeight="1" thickBot="1">
      <c r="B9" s="567" t="s">
        <v>2467</v>
      </c>
      <c r="C9" s="568"/>
      <c r="D9" s="568"/>
      <c r="E9" s="569"/>
      <c r="F9" s="29"/>
      <c r="G9" s="30"/>
      <c r="H9" s="567" t="s">
        <v>2467</v>
      </c>
      <c r="I9" s="568"/>
      <c r="J9" s="568"/>
      <c r="K9" s="569"/>
    </row>
    <row r="10" spans="1:12">
      <c r="B10" s="17" t="s">
        <v>2029</v>
      </c>
      <c r="C10" s="18" t="s">
        <v>2030</v>
      </c>
      <c r="D10" s="18" t="s">
        <v>2037</v>
      </c>
      <c r="E10" s="19" t="s">
        <v>2031</v>
      </c>
      <c r="F10" s="29"/>
      <c r="G10" s="30"/>
      <c r="H10" s="17" t="s">
        <v>2029</v>
      </c>
      <c r="I10" s="18" t="s">
        <v>2030</v>
      </c>
      <c r="J10" s="18" t="s">
        <v>2037</v>
      </c>
      <c r="K10" s="19" t="s">
        <v>2031</v>
      </c>
    </row>
    <row r="11" spans="1:12" ht="25.5" customHeight="1">
      <c r="B11" s="20">
        <f>VLOOKUP(C7,Hinges!A3:B5,2,0)</f>
        <v>9071205</v>
      </c>
      <c r="C11" s="58" t="str">
        <f>VLOOKUP(B11,Цены!$A$2:$B$4,2,0)</f>
        <v>ПЕТЛЯ SENSYS 8645I, УГОЛ 110ГР, ЧАШКА TH52D35, НАКЛАДНАЯ НАВЕСКА(B12,5)</v>
      </c>
      <c r="D11" s="458">
        <f>D7</f>
        <v>1</v>
      </c>
      <c r="E11" s="23">
        <f>IFERROR(VLOOKUP(B11,Sale!$A:$E,5,0),VLOOKUP(B11,Цены!$A:$G,7,0))*D11</f>
        <v>171.80640000000002</v>
      </c>
      <c r="F11" s="29"/>
      <c r="G11" s="30"/>
      <c r="H11" s="20">
        <f>VLOOKUP(I7,Hinges!$A$3:$B$6,2,0)</f>
        <v>9088021</v>
      </c>
      <c r="I11" s="58" t="str">
        <f>VLOOKUP(H11,Цены!$A:$B,2,0)</f>
        <v>ПЕТЛЯ SENSYS 8639I, УГОЛ КОРПУСА W90, УГОЛ 95ГР, ЧАШКА TH52D35, ВКЛАДНАЯ НАВЕСКА(B4)</v>
      </c>
      <c r="J11" s="315">
        <f>J7</f>
        <v>1</v>
      </c>
      <c r="K11" s="23">
        <f>IFERROR(VLOOKUP(H11,Sale!$A:$E,5,0),VLOOKUP(H11,Цены!$A:$G,7,0))*J11</f>
        <v>322.4556</v>
      </c>
    </row>
    <row r="12" spans="1:12" ht="25.5" customHeight="1">
      <c r="B12" s="20">
        <f>VLOOKUP(C8,Hinges!$D$3:$E$4,2,0)</f>
        <v>9071577</v>
      </c>
      <c r="C12" s="218" t="str">
        <f>VLOOKUP(B12,Цены!$A:$B,2,0)</f>
        <v>МОНТАЖНАЯ ПЛАНКА SYSTEM 8099 ДЛЯ SENSYS/INTERMAT, L37, D3, ПОД ПРИКРУЧИВАНИЕ</v>
      </c>
      <c r="D12" s="458">
        <f>D7</f>
        <v>1</v>
      </c>
      <c r="E12" s="23">
        <f>IFERROR(VLOOKUP(B12,Sale!$A:$E,5,0),VLOOKUP(B12,Цены!$A:$G,7,0))*D12</f>
        <v>29.087999999999997</v>
      </c>
      <c r="F12" s="29"/>
      <c r="G12" s="30"/>
      <c r="H12" s="20">
        <f>VLOOKUP(I8,Hinges!$D$3:$E$4,2,0)</f>
        <v>9071577</v>
      </c>
      <c r="I12" s="218" t="str">
        <f>VLOOKUP(H12,Цены!$A:$B,2,0)</f>
        <v>МОНТАЖНАЯ ПЛАНКА SYSTEM 8099 ДЛЯ SENSYS/INTERMAT, L37, D3, ПОД ПРИКРУЧИВАНИЕ</v>
      </c>
      <c r="J12" s="315">
        <f>J7</f>
        <v>1</v>
      </c>
      <c r="K12" s="23">
        <f>IFERROR(VLOOKUP(H12,Sale!$A:$E,5,0),VLOOKUP(H12,Цены!$A:$G,7,0))*J12</f>
        <v>29.087999999999997</v>
      </c>
    </row>
    <row r="13" spans="1:12" ht="25.5" customHeight="1">
      <c r="B13" s="20">
        <v>9088251</v>
      </c>
      <c r="C13" s="218" t="str">
        <f>VLOOKUP(B13,Цены!$A:$B,2,0)</f>
        <v>ЗАГЛУШКА ЧАШКИ ПЕТЛИ SENSYS</v>
      </c>
      <c r="D13" s="458">
        <f>D7</f>
        <v>1</v>
      </c>
      <c r="E13" s="23">
        <f>IFERROR(VLOOKUP(B13,Sale!$A:$E,5,0),VLOOKUP(B13,Цены!$A:$G,7,0))*D13</f>
        <v>11.1915</v>
      </c>
      <c r="F13" s="29"/>
      <c r="G13" s="30"/>
      <c r="H13" s="20">
        <v>9088251</v>
      </c>
      <c r="I13" s="218" t="str">
        <f>VLOOKUP(H13,Цены!$A:$B,2,0)</f>
        <v>ЗАГЛУШКА ЧАШКИ ПЕТЛИ SENSYS</v>
      </c>
      <c r="J13" s="315">
        <f>J7</f>
        <v>1</v>
      </c>
      <c r="K13" s="23">
        <f>IFERROR(VLOOKUP(H13,Sale!$A:$E,5,0),VLOOKUP(H13,Цены!$A:$G,7,0))*J13</f>
        <v>11.1915</v>
      </c>
    </row>
    <row r="14" spans="1:12" ht="25.5" customHeight="1" thickBot="1">
      <c r="B14" s="25">
        <v>9088250</v>
      </c>
      <c r="C14" s="291" t="str">
        <f>VLOOKUP(B14,Цены!$A:$B,2,0)</f>
        <v>ЗАГЛУШКА НА КОНСОЛЬ ПЕТЛИ SENSYS, С ЛОГОТИПОМ HETTICH, СТАЛЬ</v>
      </c>
      <c r="D14" s="459">
        <f>D7</f>
        <v>1</v>
      </c>
      <c r="E14" s="28">
        <f>IFERROR(VLOOKUP(B14,Sale!$A:$E,5,0),VLOOKUP(B14,Цены!$A:$G,7,0))*D14</f>
        <v>8.7074999999999996</v>
      </c>
      <c r="F14" s="29"/>
      <c r="G14" s="30"/>
      <c r="H14" s="25">
        <v>9088250</v>
      </c>
      <c r="I14" s="291" t="str">
        <f>VLOOKUP(H14,Цены!$A:$B,2,0)</f>
        <v>ЗАГЛУШКА НА КОНСОЛЬ ПЕТЛИ SENSYS, С ЛОГОТИПОМ HETTICH, СТАЛЬ</v>
      </c>
      <c r="J14" s="316">
        <f>J7</f>
        <v>1</v>
      </c>
      <c r="K14" s="28">
        <f>IFERROR(VLOOKUP(H14,Sale!$A:$E,5,0),VLOOKUP(H14,Цены!$A:$G,7,0))*J14</f>
        <v>8.7074999999999996</v>
      </c>
    </row>
    <row r="15" spans="1:12">
      <c r="B15" s="33"/>
      <c r="C15" s="33"/>
      <c r="D15" s="33"/>
      <c r="E15" s="33"/>
      <c r="F15" s="33"/>
      <c r="G15" s="33"/>
      <c r="H15" s="33"/>
      <c r="I15" s="33"/>
      <c r="J15" s="33"/>
      <c r="K15" s="33"/>
    </row>
    <row r="16" spans="1:12">
      <c r="B16" s="33"/>
      <c r="C16" s="33"/>
      <c r="D16" s="33"/>
      <c r="E16" s="33"/>
      <c r="F16" s="33"/>
      <c r="G16" s="33"/>
      <c r="H16" s="33"/>
      <c r="I16" s="33"/>
      <c r="J16" s="33"/>
      <c r="K16" s="33"/>
    </row>
    <row r="17" spans="2:11" ht="172.5" customHeight="1" thickBot="1">
      <c r="B17" s="33"/>
      <c r="C17" s="33"/>
      <c r="D17" s="33"/>
      <c r="E17" s="33"/>
      <c r="F17" s="33"/>
      <c r="G17" s="33"/>
      <c r="H17" s="33"/>
      <c r="I17" s="33"/>
      <c r="J17" s="33"/>
      <c r="K17" s="33"/>
    </row>
    <row r="18" spans="2:11" ht="15.75">
      <c r="B18" s="15" t="s">
        <v>2462</v>
      </c>
      <c r="C18" s="289" t="s">
        <v>2032</v>
      </c>
      <c r="D18" s="565">
        <v>1</v>
      </c>
      <c r="E18" s="553">
        <f>SUM(E22:E25)</f>
        <v>272.11499999999995</v>
      </c>
      <c r="F18" s="29"/>
      <c r="G18" s="30"/>
      <c r="H18" s="15" t="s">
        <v>2459</v>
      </c>
      <c r="I18" s="289" t="s">
        <v>2051</v>
      </c>
      <c r="J18" s="565">
        <v>1</v>
      </c>
      <c r="K18" s="553">
        <f>SUM(K22:K25)</f>
        <v>371.44260000000003</v>
      </c>
    </row>
    <row r="19" spans="2:11" ht="16.5" thickBot="1">
      <c r="B19" s="16" t="s">
        <v>2027</v>
      </c>
      <c r="C19" s="290" t="s">
        <v>2035</v>
      </c>
      <c r="D19" s="566"/>
      <c r="E19" s="554"/>
      <c r="F19" s="29"/>
      <c r="G19" s="30"/>
      <c r="H19" s="16" t="s">
        <v>2027</v>
      </c>
      <c r="I19" s="290" t="s">
        <v>2028</v>
      </c>
      <c r="J19" s="566"/>
      <c r="K19" s="554"/>
    </row>
    <row r="20" spans="2:11" ht="15.75" thickBot="1">
      <c r="B20" s="567" t="s">
        <v>2467</v>
      </c>
      <c r="C20" s="568"/>
      <c r="D20" s="568"/>
      <c r="E20" s="569"/>
      <c r="F20" s="29"/>
      <c r="G20" s="30"/>
      <c r="H20" s="128" t="s">
        <v>2468</v>
      </c>
      <c r="I20" s="100"/>
      <c r="J20" s="570" t="s">
        <v>2469</v>
      </c>
      <c r="K20" s="571"/>
    </row>
    <row r="21" spans="2:11">
      <c r="B21" s="17" t="s">
        <v>2029</v>
      </c>
      <c r="C21" s="18" t="s">
        <v>2030</v>
      </c>
      <c r="D21" s="18" t="s">
        <v>2037</v>
      </c>
      <c r="E21" s="19" t="s">
        <v>2031</v>
      </c>
      <c r="F21" s="29"/>
      <c r="G21" s="30"/>
      <c r="H21" s="17" t="s">
        <v>2029</v>
      </c>
      <c r="I21" s="18" t="s">
        <v>2030</v>
      </c>
      <c r="J21" s="18" t="s">
        <v>2037</v>
      </c>
      <c r="K21" s="19" t="s">
        <v>2031</v>
      </c>
    </row>
    <row r="22" spans="2:11" ht="25.5" customHeight="1">
      <c r="B22" s="20">
        <f>VLOOKUP(C18,Hinges!$A$9:$B$11,2,0)</f>
        <v>9090260</v>
      </c>
      <c r="C22" s="58" t="str">
        <f>VLOOKUP(B22,Цены!$A:$B,2,0)</f>
        <v>ПЕТЛЯ SENSYS 8631I, УГОЛ 95ГР, ЧАШКА TH52D35, НАКЛАДНАЯ НАВЕСКА(B12,5)</v>
      </c>
      <c r="D22" s="315">
        <f>D18</f>
        <v>1</v>
      </c>
      <c r="E22" s="23">
        <f>IFERROR(VLOOKUP(B22,Sale!$A:$E,5,0),VLOOKUP(B22,Цены!$A:$G,7,0))*D22</f>
        <v>221.92199999999997</v>
      </c>
      <c r="F22" s="29"/>
      <c r="G22" s="30"/>
      <c r="H22" s="20">
        <f>VLOOKUP(I18,Hinges!A15:B18,2,0)</f>
        <v>9088019</v>
      </c>
      <c r="I22" s="58" t="str">
        <f>VLOOKUP(H22,Цены!$A:$B,2,0)</f>
        <v>ПЕТЛЯ SENSYS 8639I, УГОЛ КОРПУСА W45, УГОЛ 95ГР, ЧАШКА TH52D35, НАКЛАДНАЯ НАВЕСКА(B-2)</v>
      </c>
      <c r="J22" s="315">
        <f>J18</f>
        <v>1</v>
      </c>
      <c r="K22" s="23">
        <f>IFERROR(VLOOKUP(H22,Sale!$A:$E,5,0),VLOOKUP(H22,Цены!$A:$G,7,0))*J22</f>
        <v>322.4556</v>
      </c>
    </row>
    <row r="23" spans="2:11" ht="25.5" customHeight="1">
      <c r="B23" s="20">
        <f>VLOOKUP(C19,Hinges!$D$3:$E$4,2,0)</f>
        <v>9071627</v>
      </c>
      <c r="C23" s="218" t="str">
        <f>VLOOKUP(B23,Цены!$A:$B,2,0)</f>
        <v>МОНТАЖНАЯ ПЛАНКА SYSTEM 8099 ДЛЯ SENSYS/INTERMAT, L37, D3, ЕВРОВИНТЫ</v>
      </c>
      <c r="D23" s="315">
        <f>D18</f>
        <v>1</v>
      </c>
      <c r="E23" s="23">
        <f>IFERROR(VLOOKUP(B23,Sale!$A:$E,5,0),VLOOKUP(B23,Цены!$A:$G,7,0))*D23</f>
        <v>30.293999999999997</v>
      </c>
      <c r="F23" s="29"/>
      <c r="G23" s="30"/>
      <c r="H23" s="20">
        <f>VLOOKUP(I19,Hinges!$D$3:$E$4,2,0)</f>
        <v>9071577</v>
      </c>
      <c r="I23" s="218" t="str">
        <f>VLOOKUP(H23,Цены!$A:$B,2,0)</f>
        <v>МОНТАЖНАЯ ПЛАНКА SYSTEM 8099 ДЛЯ SENSYS/INTERMAT, L37, D3, ПОД ПРИКРУЧИВАНИЕ</v>
      </c>
      <c r="J23" s="315">
        <f>J18</f>
        <v>1</v>
      </c>
      <c r="K23" s="23">
        <f>IFERROR(VLOOKUP(H23,Sale!$A:$E,5,0),VLOOKUP(H23,Цены!$A:$G,7,0))*J23</f>
        <v>29.087999999999997</v>
      </c>
    </row>
    <row r="24" spans="2:11" ht="25.5" customHeight="1">
      <c r="B24" s="20">
        <v>9088251</v>
      </c>
      <c r="C24" s="218" t="str">
        <f>VLOOKUP(B24,Цены!$A:$B,2,0)</f>
        <v>ЗАГЛУШКА ЧАШКИ ПЕТЛИ SENSYS</v>
      </c>
      <c r="D24" s="315">
        <f>D18</f>
        <v>1</v>
      </c>
      <c r="E24" s="23">
        <f>IFERROR(VLOOKUP(B24,Sale!$A:$E,5,0),VLOOKUP(B24,Цены!$A:$G,7,0))*D24</f>
        <v>11.1915</v>
      </c>
      <c r="F24" s="29"/>
      <c r="G24" s="30"/>
      <c r="H24" s="20">
        <v>9088251</v>
      </c>
      <c r="I24" s="218" t="str">
        <f>VLOOKUP(H24,Цены!$A:$B,2,0)</f>
        <v>ЗАГЛУШКА ЧАШКИ ПЕТЛИ SENSYS</v>
      </c>
      <c r="J24" s="315">
        <f>J18</f>
        <v>1</v>
      </c>
      <c r="K24" s="23">
        <f>IFERROR(VLOOKUP(H24,Sale!$A:$E,5,0),VLOOKUP(H24,Цены!$A:$G,7,0))*J24</f>
        <v>11.1915</v>
      </c>
    </row>
    <row r="25" spans="2:11" ht="25.5" customHeight="1" thickBot="1">
      <c r="B25" s="25">
        <v>9088250</v>
      </c>
      <c r="C25" s="291" t="str">
        <f>VLOOKUP(B25,Цены!$A:$B,2,0)</f>
        <v>ЗАГЛУШКА НА КОНСОЛЬ ПЕТЛИ SENSYS, С ЛОГОТИПОМ HETTICH, СТАЛЬ</v>
      </c>
      <c r="D25" s="316">
        <f>D18</f>
        <v>1</v>
      </c>
      <c r="E25" s="28">
        <f>IFERROR(VLOOKUP(B25,Sale!$A:$E,5,0),VLOOKUP(B25,Цены!$A:$G,7,0))*D25</f>
        <v>8.7074999999999996</v>
      </c>
      <c r="F25" s="29"/>
      <c r="G25" s="30"/>
      <c r="H25" s="25">
        <v>9088250</v>
      </c>
      <c r="I25" s="291" t="str">
        <f>VLOOKUP(H25,Цены!$A:$B,2,0)</f>
        <v>ЗАГЛУШКА НА КОНСОЛЬ ПЕТЛИ SENSYS, С ЛОГОТИПОМ HETTICH, СТАЛЬ</v>
      </c>
      <c r="J25" s="316">
        <f>J18</f>
        <v>1</v>
      </c>
      <c r="K25" s="28">
        <f>IFERROR(VLOOKUP(H25,Sale!$A:$E,5,0),VLOOKUP(H25,Цены!$A:$G,7,0))*J25</f>
        <v>8.7074999999999996</v>
      </c>
    </row>
    <row r="28" spans="2:11" ht="173.25" customHeight="1" thickBot="1">
      <c r="B28" s="32"/>
      <c r="C28" s="32"/>
      <c r="D28" s="32"/>
      <c r="E28" s="32"/>
      <c r="H28" s="32"/>
      <c r="I28" s="32"/>
      <c r="J28" s="32"/>
      <c r="K28" s="32"/>
    </row>
    <row r="29" spans="2:11" ht="15" customHeight="1">
      <c r="B29" s="15" t="s">
        <v>2044</v>
      </c>
      <c r="C29" s="289" t="s">
        <v>2032</v>
      </c>
      <c r="D29" s="565">
        <v>1</v>
      </c>
      <c r="E29" s="553">
        <f>SUM(E33:E36)</f>
        <v>336.53699999999992</v>
      </c>
      <c r="H29" s="15" t="s">
        <v>2046</v>
      </c>
      <c r="I29" s="289" t="s">
        <v>2032</v>
      </c>
      <c r="J29" s="565">
        <v>1</v>
      </c>
      <c r="K29" s="553">
        <f>SUM(K33:K36)</f>
        <v>504.98550000000006</v>
      </c>
    </row>
    <row r="30" spans="2:11" ht="16.5" thickBot="1">
      <c r="B30" s="16" t="s">
        <v>2027</v>
      </c>
      <c r="C30" s="290" t="s">
        <v>2035</v>
      </c>
      <c r="D30" s="566"/>
      <c r="E30" s="554"/>
      <c r="H30" s="16" t="s">
        <v>2027</v>
      </c>
      <c r="I30" s="290" t="s">
        <v>2028</v>
      </c>
      <c r="J30" s="566"/>
      <c r="K30" s="554"/>
    </row>
    <row r="31" spans="2:11" ht="15.75" thickBot="1">
      <c r="B31" s="567" t="s">
        <v>2467</v>
      </c>
      <c r="C31" s="568"/>
      <c r="D31" s="568"/>
      <c r="E31" s="569"/>
      <c r="H31" s="567" t="s">
        <v>2467</v>
      </c>
      <c r="I31" s="568"/>
      <c r="J31" s="568"/>
      <c r="K31" s="569"/>
    </row>
    <row r="32" spans="2:11">
      <c r="B32" s="17" t="s">
        <v>2029</v>
      </c>
      <c r="C32" s="18" t="s">
        <v>2030</v>
      </c>
      <c r="D32" s="18" t="s">
        <v>2037</v>
      </c>
      <c r="E32" s="19" t="s">
        <v>2031</v>
      </c>
      <c r="H32" s="17" t="s">
        <v>2029</v>
      </c>
      <c r="I32" s="18" t="s">
        <v>2030</v>
      </c>
      <c r="J32" s="18" t="s">
        <v>2037</v>
      </c>
      <c r="K32" s="19" t="s">
        <v>2031</v>
      </c>
    </row>
    <row r="33" spans="2:11" ht="25.5" customHeight="1">
      <c r="B33" s="20">
        <f>VLOOKUP(C29,Hinges!A21:B23,2,0)</f>
        <v>9094270</v>
      </c>
      <c r="C33" s="58" t="str">
        <f>VLOOKUP(B33,Цены!A:B,2,0)</f>
        <v>ПЕТЛЯ SENSYS 8646I, УГОЛ 110ГР, ЧАШКА TH52D35, НАКЛАДНАЯ НАВЕСКА(B12,5)</v>
      </c>
      <c r="D33" s="315">
        <f>D29</f>
        <v>1</v>
      </c>
      <c r="E33" s="23">
        <f>IFERROR(VLOOKUP(B33,Sale!$A:$E,5,0),VLOOKUP(B33,Цены!$A:$G,7,0))*D33</f>
        <v>286.34399999999994</v>
      </c>
      <c r="H33" s="20">
        <f>VLOOKUP(I29,Hinges!A26:B27,2,0)</f>
        <v>9099540</v>
      </c>
      <c r="I33" s="58" t="str">
        <f>VLOOKUP(H33,Цены!A:B,2,0)</f>
        <v>ПЕТЛЯ SENSYS 8657I, УГОЛ 165ГР, ЧАШКА TH52D35, НАКЛАДНАЯ НАВЕСКА(B12,5)</v>
      </c>
      <c r="J33" s="315">
        <f>J29</f>
        <v>1</v>
      </c>
      <c r="K33" s="23">
        <f>IFERROR(VLOOKUP(H33,Sale!$A:$E,5,0),VLOOKUP(H33,Цены!$A:$G,7,0))*J33</f>
        <v>443.82600000000002</v>
      </c>
    </row>
    <row r="34" spans="2:11" ht="25.5" customHeight="1">
      <c r="B34" s="20">
        <f>VLOOKUP(C30,Hinges!$D$3:$E$4,2,0)</f>
        <v>9071627</v>
      </c>
      <c r="C34" s="218" t="str">
        <f>VLOOKUP(B34,Цены!$A:$B,2,0)</f>
        <v>МОНТАЖНАЯ ПЛАНКА SYSTEM 8099 ДЛЯ SENSYS/INTERMAT, L37, D3, ЕВРОВИНТЫ</v>
      </c>
      <c r="D34" s="315">
        <f>D29</f>
        <v>1</v>
      </c>
      <c r="E34" s="23">
        <f>IFERROR(VLOOKUP(B34,Sale!$A:$E,5,0),VLOOKUP(B34,Цены!$A:$G,7,0))*D34</f>
        <v>30.293999999999997</v>
      </c>
      <c r="H34" s="20">
        <f>VLOOKUP(I30,Hinges!$D$3:$E$4,2,0)</f>
        <v>9071577</v>
      </c>
      <c r="I34" s="218" t="str">
        <f>VLOOKUP(H34,Цены!$A:$B,2,0)</f>
        <v>МОНТАЖНАЯ ПЛАНКА SYSTEM 8099 ДЛЯ SENSYS/INTERMAT, L37, D3, ПОД ПРИКРУЧИВАНИЕ</v>
      </c>
      <c r="J34" s="315">
        <f>J29</f>
        <v>1</v>
      </c>
      <c r="K34" s="23">
        <f>IFERROR(VLOOKUP(H34,Sale!$A:$E,5,0),VLOOKUP(H34,Цены!$A:$G,7,0))*J34</f>
        <v>29.087999999999997</v>
      </c>
    </row>
    <row r="35" spans="2:11" ht="25.5" customHeight="1">
      <c r="B35" s="20">
        <v>9088251</v>
      </c>
      <c r="C35" s="218" t="str">
        <f>VLOOKUP(B35,Цены!$A:$B,2,0)</f>
        <v>ЗАГЛУШКА ЧАШКИ ПЕТЛИ SENSYS</v>
      </c>
      <c r="D35" s="315">
        <f>D29</f>
        <v>1</v>
      </c>
      <c r="E35" s="23">
        <f>IFERROR(VLOOKUP(B35,Sale!$A:$E,5,0),VLOOKUP(B35,Цены!$A:$G,7,0))*D35</f>
        <v>11.1915</v>
      </c>
      <c r="H35" s="20">
        <v>9088251</v>
      </c>
      <c r="I35" s="218" t="str">
        <f>VLOOKUP(H35,Цены!$A:$B,2,0)</f>
        <v>ЗАГЛУШКА ЧАШКИ ПЕТЛИ SENSYS</v>
      </c>
      <c r="J35" s="315">
        <f>J29</f>
        <v>1</v>
      </c>
      <c r="K35" s="23">
        <f>IFERROR(VLOOKUP(H35,Sale!$A:$E,5,0),VLOOKUP(H35,Цены!$A:$G,7,0))*J35</f>
        <v>11.1915</v>
      </c>
    </row>
    <row r="36" spans="2:11" ht="25.5" customHeight="1" thickBot="1">
      <c r="B36" s="25">
        <v>9088250</v>
      </c>
      <c r="C36" s="291" t="str">
        <f>VLOOKUP(B36,Цены!$A:$B,2,0)</f>
        <v>ЗАГЛУШКА НА КОНСОЛЬ ПЕТЛИ SENSYS, С ЛОГОТИПОМ HETTICH, СТАЛЬ</v>
      </c>
      <c r="D36" s="316">
        <f>D29</f>
        <v>1</v>
      </c>
      <c r="E36" s="28">
        <f>IFERROR(VLOOKUP(B36,Sale!$A:$E,5,0),VLOOKUP(B36,Цены!$A:$G,7,0))*D36</f>
        <v>8.7074999999999996</v>
      </c>
      <c r="H36" s="25">
        <v>9099871</v>
      </c>
      <c r="I36" s="291" t="str">
        <f>VLOOKUP(H36,Цены!$A:$B,2,0)</f>
        <v>ЗАГЛУШКА НА КОНСОЛЬ ПЕТЛИ SENSYS 8657I, С ЛОГОТИПОМ HETTICH, ПЛАСТИК</v>
      </c>
      <c r="J36" s="316">
        <f>J29</f>
        <v>1</v>
      </c>
      <c r="K36" s="28">
        <f>IFERROR(VLOOKUP(H36,Sale!$A:$E,5,0),VLOOKUP(H36,Цены!$A:$G,7,0))*J36</f>
        <v>20.88</v>
      </c>
    </row>
    <row r="39" spans="2:11" ht="173.25" customHeight="1" thickBot="1">
      <c r="B39" s="32"/>
      <c r="C39" s="32"/>
      <c r="D39" s="32"/>
      <c r="E39" s="32"/>
    </row>
    <row r="40" spans="2:11" ht="15.75" customHeight="1">
      <c r="B40" s="15" t="s">
        <v>2048</v>
      </c>
      <c r="C40" s="289" t="s">
        <v>2032</v>
      </c>
      <c r="D40" s="565">
        <v>1</v>
      </c>
      <c r="E40" s="553">
        <f>SUM(E44:E47)</f>
        <v>324.13949999999994</v>
      </c>
    </row>
    <row r="41" spans="2:11" ht="16.5" customHeight="1" thickBot="1">
      <c r="B41" s="16" t="s">
        <v>2027</v>
      </c>
      <c r="C41" s="290" t="s">
        <v>2028</v>
      </c>
      <c r="D41" s="566"/>
      <c r="E41" s="554"/>
    </row>
    <row r="42" spans="2:11" ht="15.75" thickBot="1">
      <c r="B42" s="567" t="s">
        <v>2467</v>
      </c>
      <c r="C42" s="568"/>
      <c r="D42" s="568"/>
      <c r="E42" s="569"/>
    </row>
    <row r="43" spans="2:11">
      <c r="B43" s="17" t="s">
        <v>2029</v>
      </c>
      <c r="C43" s="18" t="s">
        <v>2030</v>
      </c>
      <c r="D43" s="18" t="s">
        <v>2037</v>
      </c>
      <c r="E43" s="19" t="s">
        <v>2031</v>
      </c>
    </row>
    <row r="44" spans="2:11" ht="25.5">
      <c r="B44" s="20">
        <f>VLOOKUP(C40,Hinges!A30:B32,2,0)</f>
        <v>9072524</v>
      </c>
      <c r="C44" s="58" t="str">
        <f>VLOOKUP(B44,Цены!A:B,2,0)</f>
        <v>ПЕТЛЯ SENSYS 8638I ДЛЯ АЛЮМИНИЕВЫХ РАМ, УГОЛ 95ГР, ЧАШКА TA32, НАКЛАДНАЯ НАВЕСКА(B12, 5)</v>
      </c>
      <c r="D44" s="315">
        <f>D40</f>
        <v>1</v>
      </c>
      <c r="E44" s="23">
        <f>IFERROR(VLOOKUP(B44,Sale!$A:$E,5,0),VLOOKUP(B44,Цены!$A:$G,7,0))*D44</f>
        <v>286.34399999999994</v>
      </c>
    </row>
    <row r="45" spans="2:11" ht="25.5">
      <c r="B45" s="20">
        <f>VLOOKUP(C41,Hinges!$D$3:$E$4,2,0)</f>
        <v>9071577</v>
      </c>
      <c r="C45" s="218" t="str">
        <f>VLOOKUP(B45,Цены!$A:$B,2,0)</f>
        <v>МОНТАЖНАЯ ПЛАНКА SYSTEM 8099 ДЛЯ SENSYS/INTERMAT, L37, D3, ПОД ПРИКРУЧИВАНИЕ</v>
      </c>
      <c r="D45" s="315">
        <f>D40</f>
        <v>1</v>
      </c>
      <c r="E45" s="23">
        <f>IFERROR(VLOOKUP(B45,Sale!$A:$E,5,0),VLOOKUP(B45,Цены!$A:$G,7,0))*D45</f>
        <v>29.087999999999997</v>
      </c>
    </row>
    <row r="46" spans="2:11" ht="26.25" thickBot="1">
      <c r="B46" s="25">
        <v>9088250</v>
      </c>
      <c r="C46" s="291" t="str">
        <f>VLOOKUP(B46,Цены!$A:$B,2,0)</f>
        <v>ЗАГЛУШКА НА КОНСОЛЬ ПЕТЛИ SENSYS, С ЛОГОТИПОМ HETTICH, СТАЛЬ</v>
      </c>
      <c r="D46" s="316">
        <f>D40</f>
        <v>1</v>
      </c>
      <c r="E46" s="28">
        <f>IFERROR(VLOOKUP(B46,Sale!$A:$E,5,0),VLOOKUP(B46,Цены!$A:$G,7,0))*D46</f>
        <v>8.7074999999999996</v>
      </c>
    </row>
    <row r="47" spans="2:11">
      <c r="B47" s="63"/>
      <c r="C47" s="101"/>
      <c r="D47" s="40"/>
      <c r="E47" s="65"/>
    </row>
    <row r="49" spans="2:12" ht="15.75" thickBot="1">
      <c r="B49" s="34"/>
      <c r="C49" s="34"/>
      <c r="D49" s="34"/>
      <c r="E49" s="34"/>
      <c r="F49" s="34"/>
      <c r="G49" s="34"/>
      <c r="H49" s="34"/>
      <c r="I49" s="34"/>
      <c r="J49" s="34"/>
      <c r="K49" s="34"/>
    </row>
    <row r="50" spans="2:12" ht="27.75" customHeight="1" thickTop="1">
      <c r="B50" s="577" t="s">
        <v>2076</v>
      </c>
      <c r="C50" s="577"/>
      <c r="D50" s="577"/>
      <c r="E50" s="577"/>
      <c r="F50" s="577"/>
      <c r="G50" s="577"/>
      <c r="H50" s="577"/>
      <c r="I50" s="577"/>
      <c r="J50" s="577"/>
      <c r="K50" s="577"/>
    </row>
    <row r="51" spans="2:12" ht="172.5" customHeight="1" thickBot="1">
      <c r="L51" s="51"/>
    </row>
    <row r="52" spans="2:12" ht="15.75">
      <c r="B52" s="15" t="s">
        <v>2026</v>
      </c>
      <c r="C52" s="289" t="s">
        <v>2032</v>
      </c>
      <c r="D52" s="565">
        <v>1</v>
      </c>
      <c r="E52" s="553">
        <f>SUM(E56:E59)</f>
        <v>213.64649999999997</v>
      </c>
      <c r="H52" s="15" t="s">
        <v>2038</v>
      </c>
      <c r="I52" s="13" t="s">
        <v>2039</v>
      </c>
      <c r="J52" s="565">
        <v>1</v>
      </c>
      <c r="K52" s="553">
        <f>SUM(K56:K59)</f>
        <v>446.10300000000001</v>
      </c>
    </row>
    <row r="53" spans="2:12" ht="16.5" thickBot="1">
      <c r="B53" s="16" t="s">
        <v>2027</v>
      </c>
      <c r="C53" s="290" t="s">
        <v>2028</v>
      </c>
      <c r="D53" s="566"/>
      <c r="E53" s="554"/>
      <c r="H53" s="16" t="s">
        <v>2027</v>
      </c>
      <c r="I53" s="290" t="s">
        <v>2035</v>
      </c>
      <c r="J53" s="566"/>
      <c r="K53" s="554"/>
    </row>
    <row r="54" spans="2:12" ht="15.75" thickBot="1">
      <c r="B54" s="567" t="s">
        <v>2467</v>
      </c>
      <c r="C54" s="568"/>
      <c r="D54" s="568"/>
      <c r="E54" s="569"/>
      <c r="H54" s="567" t="s">
        <v>2467</v>
      </c>
      <c r="I54" s="568"/>
      <c r="J54" s="568"/>
      <c r="K54" s="569"/>
    </row>
    <row r="55" spans="2:12">
      <c r="B55" s="17" t="s">
        <v>2029</v>
      </c>
      <c r="C55" s="18" t="s">
        <v>2030</v>
      </c>
      <c r="D55" s="18" t="s">
        <v>2037</v>
      </c>
      <c r="E55" s="19" t="s">
        <v>2031</v>
      </c>
      <c r="H55" s="17" t="s">
        <v>2029</v>
      </c>
      <c r="I55" s="18" t="s">
        <v>2030</v>
      </c>
      <c r="J55" s="18" t="s">
        <v>2037</v>
      </c>
      <c r="K55" s="19" t="s">
        <v>2031</v>
      </c>
    </row>
    <row r="56" spans="2:12" ht="25.5" customHeight="1">
      <c r="B56" s="20">
        <f>VLOOKUP(C52,Hinges!A35:B37,2,0)</f>
        <v>9073662</v>
      </c>
      <c r="C56" s="58" t="str">
        <f>VLOOKUP(B56,Цены!$A:$B,2,0)</f>
        <v>ПЕТЛЯ SENSYS 8675, УГОЛ 110ГР, ЧАШКА TH52D35, НАКЛАДНАЯ НАВЕСКА(B12,5)</v>
      </c>
      <c r="D56" s="315">
        <f>D52</f>
        <v>1</v>
      </c>
      <c r="E56" s="23">
        <f>IFERROR(VLOOKUP(B56,Sale!$A:$E,5,0),VLOOKUP(B56,Цены!$A:$G,7,0))*D56</f>
        <v>164.65949999999998</v>
      </c>
      <c r="H56" s="20">
        <f>VLOOKUP(I52,Hinges!$A$35:$B$38,2,0)</f>
        <v>9088181</v>
      </c>
      <c r="I56" s="58" t="str">
        <f>VLOOKUP(H56,Цены!$A:$B,2,0)</f>
        <v>ПЕТЛЯ SENSYS 8669,УГОЛ КОРПУСА W90,УГОЛ 95ГР,ЧАШКА TH52D35,ВКЛАДНАЯ, B4</v>
      </c>
      <c r="J56" s="315">
        <f>J52</f>
        <v>1</v>
      </c>
      <c r="K56" s="23">
        <f>IFERROR(VLOOKUP(H56,Sale!$A:$E,5,0),VLOOKUP(H56,Цены!$A:$G,7,0))*J56</f>
        <v>395.91</v>
      </c>
    </row>
    <row r="57" spans="2:12" ht="25.5" customHeight="1">
      <c r="B57" s="20">
        <f>VLOOKUP(C53,Hinges!$D$3:$E$4,2,0)</f>
        <v>9071577</v>
      </c>
      <c r="C57" s="218" t="str">
        <f>VLOOKUP(B57,Цены!$A:$B,2,0)</f>
        <v>МОНТАЖНАЯ ПЛАНКА SYSTEM 8099 ДЛЯ SENSYS/INTERMAT, L37, D3, ПОД ПРИКРУЧИВАНИЕ</v>
      </c>
      <c r="D57" s="315">
        <f>D52</f>
        <v>1</v>
      </c>
      <c r="E57" s="23">
        <f>IFERROR(VLOOKUP(B57,Sale!$A:$E,5,0),VLOOKUP(B57,Цены!$A:$G,7,0))*D57</f>
        <v>29.087999999999997</v>
      </c>
      <c r="H57" s="20">
        <f>VLOOKUP(I53,Hinges!$D$3:$E$4,2,0)</f>
        <v>9071627</v>
      </c>
      <c r="I57" s="218" t="str">
        <f>VLOOKUP(H57,Цены!$A:$B,2,0)</f>
        <v>МОНТАЖНАЯ ПЛАНКА SYSTEM 8099 ДЛЯ SENSYS/INTERMAT, L37, D3, ЕВРОВИНТЫ</v>
      </c>
      <c r="J57" s="315">
        <f>J52</f>
        <v>1</v>
      </c>
      <c r="K57" s="23">
        <f>IFERROR(VLOOKUP(H57,Sale!$A:$E,5,0),VLOOKUP(H57,Цены!$A:$G,7,0))*J57</f>
        <v>30.293999999999997</v>
      </c>
    </row>
    <row r="58" spans="2:12" ht="25.5" customHeight="1">
      <c r="B58" s="20">
        <v>9088251</v>
      </c>
      <c r="C58" s="218" t="str">
        <f>VLOOKUP(B58,Цены!$A:$B,2,0)</f>
        <v>ЗАГЛУШКА ЧАШКИ ПЕТЛИ SENSYS</v>
      </c>
      <c r="D58" s="315">
        <f>D52</f>
        <v>1</v>
      </c>
      <c r="E58" s="23">
        <f>IFERROR(VLOOKUP(B58,Sale!$A:$E,5,0),VLOOKUP(B58,Цены!$A:$G,7,0))*D58</f>
        <v>11.1915</v>
      </c>
      <c r="H58" s="20">
        <v>9088251</v>
      </c>
      <c r="I58" s="218" t="str">
        <f>VLOOKUP(H58,Цены!$A:$B,2,0)</f>
        <v>ЗАГЛУШКА ЧАШКИ ПЕТЛИ SENSYS</v>
      </c>
      <c r="J58" s="315">
        <f>J52</f>
        <v>1</v>
      </c>
      <c r="K58" s="23">
        <f>IFERROR(VLOOKUP(H58,Sale!$A:$E,5,0),VLOOKUP(H58,Цены!$A:$G,7,0))*J58</f>
        <v>11.1915</v>
      </c>
    </row>
    <row r="59" spans="2:12" ht="25.5" customHeight="1" thickBot="1">
      <c r="B59" s="25">
        <v>9088250</v>
      </c>
      <c r="C59" s="291" t="str">
        <f>VLOOKUP(B59,Цены!$A:$B,2,0)</f>
        <v>ЗАГЛУШКА НА КОНСОЛЬ ПЕТЛИ SENSYS, С ЛОГОТИПОМ HETTICH, СТАЛЬ</v>
      </c>
      <c r="D59" s="316">
        <f>D52</f>
        <v>1</v>
      </c>
      <c r="E59" s="28">
        <f>IFERROR(VLOOKUP(B59,Sale!$A:$E,5,0),VLOOKUP(B59,Цены!$A:$G,7,0))*D59</f>
        <v>8.7074999999999996</v>
      </c>
      <c r="H59" s="25">
        <v>9088250</v>
      </c>
      <c r="I59" s="291" t="str">
        <f>VLOOKUP(H59,Цены!$A:$B,2,0)</f>
        <v>ЗАГЛУШКА НА КОНСОЛЬ ПЕТЛИ SENSYS, С ЛОГОТИПОМ HETTICH, СТАЛЬ</v>
      </c>
      <c r="J59" s="316">
        <f>J52</f>
        <v>1</v>
      </c>
      <c r="K59" s="28">
        <f>IFERROR(VLOOKUP(H59,Sale!$A:$E,5,0),VLOOKUP(H59,Цены!$A:$G,7,0))*J59</f>
        <v>8.7074999999999996</v>
      </c>
    </row>
    <row r="60" spans="2:12" ht="19.5" thickBot="1">
      <c r="B60" s="562" t="s">
        <v>2097</v>
      </c>
      <c r="C60" s="563"/>
      <c r="D60" s="563"/>
      <c r="E60" s="564"/>
      <c r="F60" s="45"/>
      <c r="G60" s="45"/>
      <c r="H60" s="562" t="s">
        <v>2097</v>
      </c>
      <c r="I60" s="563"/>
      <c r="J60" s="563"/>
      <c r="K60" s="564"/>
    </row>
    <row r="63" spans="2:12" ht="172.5" customHeight="1" thickBot="1"/>
    <row r="64" spans="2:12" ht="15.75">
      <c r="B64" s="15" t="s">
        <v>2462</v>
      </c>
      <c r="C64" s="289" t="s">
        <v>2032</v>
      </c>
      <c r="D64" s="565">
        <v>1</v>
      </c>
      <c r="E64" s="553">
        <f>SUM(E68:E71)</f>
        <v>236.322</v>
      </c>
      <c r="H64" s="15" t="s">
        <v>2459</v>
      </c>
      <c r="I64" s="289" t="s">
        <v>2052</v>
      </c>
      <c r="J64" s="565">
        <v>1</v>
      </c>
      <c r="K64" s="553">
        <f>SUM(K68:K71)</f>
        <v>465.90749999999997</v>
      </c>
    </row>
    <row r="65" spans="2:11" ht="16.5" thickBot="1">
      <c r="B65" s="16" t="s">
        <v>2027</v>
      </c>
      <c r="C65" s="290" t="s">
        <v>2035</v>
      </c>
      <c r="D65" s="566"/>
      <c r="E65" s="554"/>
      <c r="H65" s="16" t="s">
        <v>2027</v>
      </c>
      <c r="I65" s="290" t="s">
        <v>2035</v>
      </c>
      <c r="J65" s="566"/>
      <c r="K65" s="554"/>
    </row>
    <row r="66" spans="2:11" ht="15.75" thickBot="1">
      <c r="B66" s="567" t="s">
        <v>2467</v>
      </c>
      <c r="C66" s="568"/>
      <c r="D66" s="568"/>
      <c r="E66" s="569"/>
      <c r="H66" s="128" t="s">
        <v>2468</v>
      </c>
      <c r="I66" s="100"/>
      <c r="J66" s="570" t="s">
        <v>2469</v>
      </c>
      <c r="K66" s="571"/>
    </row>
    <row r="67" spans="2:11">
      <c r="B67" s="17" t="s">
        <v>2029</v>
      </c>
      <c r="C67" s="18" t="s">
        <v>2030</v>
      </c>
      <c r="D67" s="18" t="s">
        <v>2037</v>
      </c>
      <c r="E67" s="19" t="s">
        <v>2031</v>
      </c>
      <c r="H67" s="17" t="s">
        <v>2029</v>
      </c>
      <c r="I67" s="18" t="s">
        <v>2030</v>
      </c>
      <c r="J67" s="18" t="s">
        <v>2037</v>
      </c>
      <c r="K67" s="19" t="s">
        <v>2031</v>
      </c>
    </row>
    <row r="68" spans="2:11" ht="25.5" customHeight="1">
      <c r="B68" s="20">
        <f>VLOOKUP(C64,Hinges!$A$41:$B$43,2,0)</f>
        <v>9091580</v>
      </c>
      <c r="C68" s="58" t="str">
        <f>VLOOKUP(B68,Цены!$A:$B,2,0)</f>
        <v>ПЕТЛЯ SENSYS 8661, УГОЛ 95ГР, ЧАШКА TH52D35, НАКЛАДНАЯ НАВЕСКА(B12,5)</v>
      </c>
      <c r="D68" s="315">
        <f>D64</f>
        <v>1</v>
      </c>
      <c r="E68" s="23">
        <f>IFERROR(VLOOKUP(B68,Sale!$A:$E,5,0),VLOOKUP(B68,Цены!$A:$G,7,0))*D68</f>
        <v>186.12899999999999</v>
      </c>
      <c r="H68" s="20">
        <f>VLOOKUP(I64,Hinges!$A$46:$B$49,2,0)</f>
        <v>9088180</v>
      </c>
      <c r="I68" s="58" t="str">
        <f>VLOOKUP(H68,Цены!$A:$B,2,0)</f>
        <v>ПЕТЛЯ SENSYS 8669,УГОЛ КОРПУСА W45,УГОЛ 95ГР,ЧАШКА TH52D35,ВКЛАДНАЯ, B-25</v>
      </c>
      <c r="J68" s="315">
        <f>J64</f>
        <v>1</v>
      </c>
      <c r="K68" s="23">
        <f>IFERROR(VLOOKUP(H68,Sale!$A:$E,5,0),VLOOKUP(H68,Цены!$A:$G,7,0))*J68</f>
        <v>415.71449999999999</v>
      </c>
    </row>
    <row r="69" spans="2:11" ht="25.5" customHeight="1">
      <c r="B69" s="20">
        <f>VLOOKUP(C65,Hinges!$D$3:$E$4,2,0)</f>
        <v>9071627</v>
      </c>
      <c r="C69" s="218" t="str">
        <f>VLOOKUP(B69,Цены!$A:$B,2,0)</f>
        <v>МОНТАЖНАЯ ПЛАНКА SYSTEM 8099 ДЛЯ SENSYS/INTERMAT, L37, D3, ЕВРОВИНТЫ</v>
      </c>
      <c r="D69" s="315">
        <f>D64</f>
        <v>1</v>
      </c>
      <c r="E69" s="23">
        <f>IFERROR(VLOOKUP(B69,Sale!$A:$E,5,0),VLOOKUP(B69,Цены!$A:$G,7,0))*D69</f>
        <v>30.293999999999997</v>
      </c>
      <c r="H69" s="20">
        <f>VLOOKUP(I65,Hinges!$D$3:$E$4,2,0)</f>
        <v>9071627</v>
      </c>
      <c r="I69" s="218" t="str">
        <f>VLOOKUP(H69,Цены!$A:$B,2,0)</f>
        <v>МОНТАЖНАЯ ПЛАНКА SYSTEM 8099 ДЛЯ SENSYS/INTERMAT, L37, D3, ЕВРОВИНТЫ</v>
      </c>
      <c r="J69" s="315">
        <f>J64</f>
        <v>1</v>
      </c>
      <c r="K69" s="23">
        <f>IFERROR(VLOOKUP(H69,Sale!$A:$E,5,0),VLOOKUP(H69,Цены!$A:$G,7,0))*J69</f>
        <v>30.293999999999997</v>
      </c>
    </row>
    <row r="70" spans="2:11" ht="25.5" customHeight="1">
      <c r="B70" s="20">
        <v>9088251</v>
      </c>
      <c r="C70" s="218" t="str">
        <f>VLOOKUP(B70,Цены!$A:$B,2,0)</f>
        <v>ЗАГЛУШКА ЧАШКИ ПЕТЛИ SENSYS</v>
      </c>
      <c r="D70" s="315">
        <f>D64</f>
        <v>1</v>
      </c>
      <c r="E70" s="23">
        <f>IFERROR(VLOOKUP(B70,Sale!$A:$E,5,0),VLOOKUP(B70,Цены!$A:$G,7,0))*D70</f>
        <v>11.1915</v>
      </c>
      <c r="H70" s="20">
        <v>9088251</v>
      </c>
      <c r="I70" s="218" t="str">
        <f>VLOOKUP(H70,Цены!$A:$B,2,0)</f>
        <v>ЗАГЛУШКА ЧАШКИ ПЕТЛИ SENSYS</v>
      </c>
      <c r="J70" s="315">
        <f>J64</f>
        <v>1</v>
      </c>
      <c r="K70" s="23">
        <f>IFERROR(VLOOKUP(H70,Sale!$A:$E,5,0),VLOOKUP(H70,Цены!$A:$G,7,0))*J70</f>
        <v>11.1915</v>
      </c>
    </row>
    <row r="71" spans="2:11" ht="25.5" customHeight="1" thickBot="1">
      <c r="B71" s="25">
        <v>9088250</v>
      </c>
      <c r="C71" s="291" t="str">
        <f>VLOOKUP(B71,Цены!$A:$B,2,0)</f>
        <v>ЗАГЛУШКА НА КОНСОЛЬ ПЕТЛИ SENSYS, С ЛОГОТИПОМ HETTICH, СТАЛЬ</v>
      </c>
      <c r="D71" s="316">
        <f>D64</f>
        <v>1</v>
      </c>
      <c r="E71" s="28">
        <f>IFERROR(VLOOKUP(B71,Sale!$A:$E,5,0),VLOOKUP(B71,Цены!$A:$G,7,0))*D71</f>
        <v>8.7074999999999996</v>
      </c>
      <c r="H71" s="25">
        <v>9088250</v>
      </c>
      <c r="I71" s="291" t="str">
        <f>VLOOKUP(H71,Цены!$A:$B,2,0)</f>
        <v>ЗАГЛУШКА НА КОНСОЛЬ ПЕТЛИ SENSYS, С ЛОГОТИПОМ HETTICH, СТАЛЬ</v>
      </c>
      <c r="J71" s="316">
        <f>J64</f>
        <v>1</v>
      </c>
      <c r="K71" s="28">
        <f>IFERROR(VLOOKUP(H71,Sale!$A:$E,5,0),VLOOKUP(H71,Цены!$A:$G,7,0))*J71</f>
        <v>8.7074999999999996</v>
      </c>
    </row>
    <row r="72" spans="2:11" ht="19.5" thickBot="1">
      <c r="B72" s="562" t="s">
        <v>2097</v>
      </c>
      <c r="C72" s="563"/>
      <c r="D72" s="563"/>
      <c r="E72" s="564"/>
      <c r="H72" s="562" t="s">
        <v>2097</v>
      </c>
      <c r="I72" s="563"/>
      <c r="J72" s="563"/>
      <c r="K72" s="564"/>
    </row>
    <row r="75" spans="2:11" ht="172.5" customHeight="1" thickBot="1">
      <c r="H75" s="32"/>
      <c r="I75" s="32"/>
      <c r="J75" s="32"/>
      <c r="K75" s="32"/>
    </row>
    <row r="76" spans="2:11" ht="15.75">
      <c r="B76" s="15" t="s">
        <v>2044</v>
      </c>
      <c r="C76" s="289" t="s">
        <v>2032</v>
      </c>
      <c r="D76" s="565">
        <v>1</v>
      </c>
      <c r="E76" s="553">
        <f>SUM(E80:E83)</f>
        <v>293.58449999999999</v>
      </c>
      <c r="H76" s="15" t="s">
        <v>2625</v>
      </c>
      <c r="I76" s="52"/>
      <c r="J76" s="565">
        <v>1</v>
      </c>
      <c r="K76" s="553">
        <f>SUM(K80:K83)</f>
        <v>344.25900000000001</v>
      </c>
    </row>
    <row r="77" spans="2:11" ht="16.5" thickBot="1">
      <c r="B77" s="16" t="s">
        <v>2027</v>
      </c>
      <c r="C77" s="290" t="s">
        <v>2035</v>
      </c>
      <c r="D77" s="566"/>
      <c r="E77" s="554"/>
      <c r="H77" s="16" t="s">
        <v>2027</v>
      </c>
      <c r="I77" s="290" t="s">
        <v>2028</v>
      </c>
      <c r="J77" s="566"/>
      <c r="K77" s="554"/>
    </row>
    <row r="78" spans="2:11" ht="15.75" thickBot="1">
      <c r="B78" s="567" t="s">
        <v>2467</v>
      </c>
      <c r="C78" s="568"/>
      <c r="D78" s="568"/>
      <c r="E78" s="569"/>
      <c r="H78" s="567" t="s">
        <v>2467</v>
      </c>
      <c r="I78" s="568"/>
      <c r="J78" s="568"/>
      <c r="K78" s="569"/>
    </row>
    <row r="79" spans="2:11">
      <c r="B79" s="17" t="s">
        <v>2029</v>
      </c>
      <c r="C79" s="18" t="s">
        <v>2030</v>
      </c>
      <c r="D79" s="18" t="s">
        <v>2037</v>
      </c>
      <c r="E79" s="19" t="s">
        <v>2031</v>
      </c>
      <c r="H79" s="17" t="s">
        <v>2029</v>
      </c>
      <c r="I79" s="18" t="s">
        <v>2030</v>
      </c>
      <c r="J79" s="18" t="s">
        <v>2037</v>
      </c>
      <c r="K79" s="19" t="s">
        <v>2031</v>
      </c>
    </row>
    <row r="80" spans="2:11" ht="25.5" customHeight="1">
      <c r="B80" s="20">
        <f>VLOOKUP(C76,Hinges!$A$52:$B$54,2,0)</f>
        <v>9094450</v>
      </c>
      <c r="C80" s="58" t="str">
        <f>VLOOKUP(B80,Цены!A:B,2,0)</f>
        <v>ПЕТЛЯ SENSYS 8676, УГОЛ 110ГР, ЧАШКА TH52D35, НАКЛАДНАЯ НАВЕСКА(B12,5)</v>
      </c>
      <c r="D80" s="315">
        <f>D76</f>
        <v>1</v>
      </c>
      <c r="E80" s="23">
        <f>IFERROR(VLOOKUP(B80,Sale!$A:$E,5,0),VLOOKUP(B80,Цены!$A:$G,7,0))*D80</f>
        <v>243.39149999999998</v>
      </c>
      <c r="H80" s="20">
        <v>9090109</v>
      </c>
      <c r="I80" s="58" t="str">
        <f>VLOOKUP(H80,Цены!$A:$B,2,0)</f>
        <v>ПЕТЛЯ INTERMAT 9930 ДЛЯ УГЛОВЫХ ШКАФОВ, ЧАШКА TH52D35, НАКЛАДНАЯ НАВЕСКА(B24)</v>
      </c>
      <c r="J80" s="315">
        <f>J76</f>
        <v>1</v>
      </c>
      <c r="K80" s="23">
        <f>IFERROR(VLOOKUP(H80,Sale!$A:$E,5,0),VLOOKUP(H80,Цены!$A:$G,7,0))*J80</f>
        <v>295.27199999999999</v>
      </c>
    </row>
    <row r="81" spans="2:12" ht="25.5" customHeight="1">
      <c r="B81" s="20">
        <f>VLOOKUP(C77,Hinges!$D$3:$E$4,2,0)</f>
        <v>9071627</v>
      </c>
      <c r="C81" s="218" t="str">
        <f>VLOOKUP(B81,Цены!$A:$B,2,0)</f>
        <v>МОНТАЖНАЯ ПЛАНКА SYSTEM 8099 ДЛЯ SENSYS/INTERMAT, L37, D3, ЕВРОВИНТЫ</v>
      </c>
      <c r="D81" s="315">
        <f>D76</f>
        <v>1</v>
      </c>
      <c r="E81" s="23">
        <f>IFERROR(VLOOKUP(B81,Sale!$A:$E,5,0),VLOOKUP(B81,Цены!$A:$G,7,0))*D81</f>
        <v>30.293999999999997</v>
      </c>
      <c r="H81" s="20">
        <f>VLOOKUP(I77,Hinges!$D$3:$E$4,2,0)</f>
        <v>9071577</v>
      </c>
      <c r="I81" s="218" t="str">
        <f>VLOOKUP(H81,Цены!$A:$B,2,0)</f>
        <v>МОНТАЖНАЯ ПЛАНКА SYSTEM 8099 ДЛЯ SENSYS/INTERMAT, L37, D3, ПОД ПРИКРУЧИВАНИЕ</v>
      </c>
      <c r="J81" s="315">
        <f>J76</f>
        <v>1</v>
      </c>
      <c r="K81" s="23">
        <f>IFERROR(VLOOKUP(H81,Sale!$A:$E,5,0),VLOOKUP(H81,Цены!$A:$G,7,0))*J81</f>
        <v>29.087999999999997</v>
      </c>
    </row>
    <row r="82" spans="2:12" ht="25.5" customHeight="1">
      <c r="B82" s="20">
        <v>9088251</v>
      </c>
      <c r="C82" s="218" t="str">
        <f>VLOOKUP(B82,Цены!$A:$B,2,0)</f>
        <v>ЗАГЛУШКА ЧАШКИ ПЕТЛИ SENSYS</v>
      </c>
      <c r="D82" s="315">
        <f>D76</f>
        <v>1</v>
      </c>
      <c r="E82" s="23">
        <f>IFERROR(VLOOKUP(B82,Sale!$A:$E,5,0),VLOOKUP(B82,Цены!$A:$G,7,0))*D82</f>
        <v>11.1915</v>
      </c>
      <c r="H82" s="20">
        <v>9088251</v>
      </c>
      <c r="I82" s="218" t="str">
        <f>VLOOKUP(H82,Цены!$A:$B,2,0)</f>
        <v>ЗАГЛУШКА ЧАШКИ ПЕТЛИ SENSYS</v>
      </c>
      <c r="J82" s="315">
        <f>J76</f>
        <v>1</v>
      </c>
      <c r="K82" s="23">
        <f>IFERROR(VLOOKUP(H82,Sale!$A:$E,5,0),VLOOKUP(H82,Цены!$A:$G,7,0))*J82</f>
        <v>11.1915</v>
      </c>
    </row>
    <row r="83" spans="2:12" ht="25.5" customHeight="1" thickBot="1">
      <c r="B83" s="25">
        <v>9088250</v>
      </c>
      <c r="C83" s="291" t="str">
        <f>VLOOKUP(B83,Цены!$A:$B,2,0)</f>
        <v>ЗАГЛУШКА НА КОНСОЛЬ ПЕТЛИ SENSYS, С ЛОГОТИПОМ HETTICH, СТАЛЬ</v>
      </c>
      <c r="D83" s="316">
        <f>D76</f>
        <v>1</v>
      </c>
      <c r="E83" s="28">
        <f>IFERROR(VLOOKUP(B83,Sale!$A:$E,5,0),VLOOKUP(B83,Цены!$A:$G,7,0))*D83</f>
        <v>8.7074999999999996</v>
      </c>
      <c r="H83" s="25">
        <v>9088250</v>
      </c>
      <c r="I83" s="291" t="str">
        <f>VLOOKUP(H83,Цены!$A:$B,2,0)</f>
        <v>ЗАГЛУШКА НА КОНСОЛЬ ПЕТЛИ SENSYS, С ЛОГОТИПОМ HETTICH, СТАЛЬ</v>
      </c>
      <c r="J83" s="316">
        <f>J76</f>
        <v>1</v>
      </c>
      <c r="K83" s="28">
        <f>IFERROR(VLOOKUP(H83,Sale!$A:$E,5,0),VLOOKUP(H83,Цены!$A:$G,7,0))*J83</f>
        <v>8.7074999999999996</v>
      </c>
    </row>
    <row r="84" spans="2:12" ht="19.5" thickBot="1">
      <c r="B84" s="562" t="s">
        <v>2097</v>
      </c>
      <c r="C84" s="563"/>
      <c r="D84" s="563"/>
      <c r="E84" s="564"/>
    </row>
    <row r="85" spans="2:12" ht="15" customHeight="1"/>
    <row r="86" spans="2:12" ht="15" customHeight="1" thickBot="1">
      <c r="B86" s="34"/>
      <c r="C86" s="34"/>
      <c r="D86" s="34"/>
      <c r="E86" s="34"/>
      <c r="F86" s="34"/>
      <c r="G86" s="34"/>
      <c r="H86" s="34"/>
      <c r="I86" s="34"/>
      <c r="J86" s="34"/>
      <c r="K86" s="34"/>
    </row>
    <row r="87" spans="2:12" ht="29.25" thickTop="1">
      <c r="B87" s="577" t="s">
        <v>2091</v>
      </c>
      <c r="C87" s="577"/>
      <c r="D87" s="577"/>
      <c r="E87" s="577"/>
      <c r="F87" s="577"/>
      <c r="G87" s="577"/>
      <c r="H87" s="577"/>
      <c r="I87" s="577"/>
      <c r="J87" s="577"/>
      <c r="K87" s="577"/>
    </row>
    <row r="88" spans="2:12" ht="86.25" customHeight="1" thickBot="1">
      <c r="C88" s="129" t="s">
        <v>2467</v>
      </c>
      <c r="I88" s="130" t="s">
        <v>2467</v>
      </c>
      <c r="L88" s="51"/>
    </row>
    <row r="89" spans="2:12">
      <c r="B89" s="17" t="s">
        <v>2029</v>
      </c>
      <c r="C89" s="18" t="s">
        <v>2030</v>
      </c>
      <c r="D89" s="18" t="s">
        <v>2037</v>
      </c>
      <c r="E89" s="19" t="s">
        <v>2031</v>
      </c>
      <c r="H89" s="17" t="s">
        <v>2029</v>
      </c>
      <c r="I89" s="18" t="s">
        <v>2030</v>
      </c>
      <c r="J89" s="18" t="s">
        <v>2037</v>
      </c>
      <c r="K89" s="19" t="s">
        <v>2031</v>
      </c>
      <c r="L89" s="51"/>
    </row>
    <row r="90" spans="2:12" ht="25.5">
      <c r="B90" s="20">
        <v>9100037</v>
      </c>
      <c r="C90" s="58" t="str">
        <f>VLOOKUP(B90,Цены!$A:$B,2,0)</f>
        <v>ДЕМПФЕР НА ОТКРЫВАНИЕ SENSYS 8657I ДЛЯ НАКЛАДНОЙ НАВЕСКИ, ПЛАСТИК</v>
      </c>
      <c r="D90" s="292">
        <v>1</v>
      </c>
      <c r="E90" s="23">
        <f>IFERROR(VLOOKUP(B90,Sale!$A:$E,5,0),VLOOKUP(B90,Цены!$A:$G,7,0))*D90</f>
        <v>24.961499999999997</v>
      </c>
      <c r="H90" s="20">
        <v>9076440</v>
      </c>
      <c r="I90" s="58" t="str">
        <f>VLOOKUP(H90,Цены!$A:$B,2,0)</f>
        <v>ОГРАНИЧИТЕЛЬ УГЛА ОТКРЫВАНИЯ ДЛЯ SENSYS 8646I,110ГР/85ГР,ПЛАСТИК</v>
      </c>
      <c r="J90" s="292">
        <v>1</v>
      </c>
      <c r="K90" s="23">
        <f>IFERROR(VLOOKUP(H90,Sale!$A:$E,5,0),VLOOKUP(H90,Цены!$A:$G,7,0))*J90</f>
        <v>8.2619999999999987</v>
      </c>
    </row>
    <row r="91" spans="2:12" ht="25.5">
      <c r="B91" s="20">
        <v>9100116</v>
      </c>
      <c r="C91" s="218" t="str">
        <f>VLOOKUP(B91,Цены!$A:$B,2,0)</f>
        <v>ДЕМПФЕР НА ОТКРЫВАНИЕ SENSYS 8657I ДЛЯ НАВЕСКИ НА СРЕДНЮЮ СТЕНКУ, ПЛАСТИК</v>
      </c>
      <c r="D91" s="292">
        <v>1</v>
      </c>
      <c r="E91" s="23">
        <f>IFERROR(VLOOKUP(B91,Sale!$A:$E,5,0),VLOOKUP(B91,Цены!$A:$G,7,0))*D91</f>
        <v>24.961499999999997</v>
      </c>
    </row>
    <row r="94" spans="2:12" ht="86.25" customHeight="1" thickBot="1">
      <c r="C94" s="130" t="s">
        <v>2467</v>
      </c>
      <c r="I94" s="130" t="s">
        <v>2467</v>
      </c>
    </row>
    <row r="95" spans="2:12">
      <c r="B95" s="17" t="s">
        <v>2029</v>
      </c>
      <c r="C95" s="18" t="s">
        <v>2030</v>
      </c>
      <c r="D95" s="18" t="s">
        <v>2037</v>
      </c>
      <c r="E95" s="19" t="s">
        <v>2031</v>
      </c>
      <c r="H95" s="17" t="s">
        <v>2029</v>
      </c>
      <c r="I95" s="18" t="s">
        <v>2030</v>
      </c>
      <c r="J95" s="18" t="s">
        <v>2037</v>
      </c>
      <c r="K95" s="19" t="s">
        <v>2031</v>
      </c>
    </row>
    <row r="96" spans="2:12" ht="25.5" customHeight="1">
      <c r="B96" s="20">
        <v>9073595</v>
      </c>
      <c r="C96" s="58" t="str">
        <f>VLOOKUP(B96,Цены!$A:$B,2,0)</f>
        <v>АДАПТЕР ГЛУБИНЫ ЧАШКИ ПЕТЛИ SENSYS, T1, 8, ПЛАСТИК</v>
      </c>
      <c r="D96" s="292">
        <v>1</v>
      </c>
      <c r="E96" s="23">
        <f>IFERROR(VLOOKUP(B96,Sale!$A:$E,5,0),VLOOKUP(B96,Цены!$A:$G,7,0))*D96</f>
        <v>11.493</v>
      </c>
      <c r="H96" s="20">
        <v>9072541</v>
      </c>
      <c r="I96" s="58" t="str">
        <f>VLOOKUP(H96,Цены!$A:$B,2,0)</f>
        <v>ОГРАНИЧИТЕЛЬ УГЛА ОТКРЫВАНИЯ УГЛОВЫХ ПЕТЕЛЬ ДЛЯ SENSYS 8639I, 95ГР/85ГР, ПЛАСТИК</v>
      </c>
      <c r="J96" s="292">
        <v>1</v>
      </c>
      <c r="K96" s="23">
        <f>IFERROR(VLOOKUP(H96,Sale!$A:$E,5,0),VLOOKUP(H96,Цены!$A:$G,7,0))*J96</f>
        <v>8.2619999999999987</v>
      </c>
    </row>
    <row r="97" spans="2:11" ht="25.5" customHeight="1">
      <c r="B97" s="20">
        <v>9073596</v>
      </c>
      <c r="C97" s="218" t="str">
        <f>VLOOKUP(B97,Цены!$A:$B,2,0)</f>
        <v>АДАПТЕР ГЛУБИНЫ ЧАШКИ ПЕТЛИ SENSYS, T2,7, ПЛАСТИК</v>
      </c>
      <c r="D97" s="292">
        <v>1</v>
      </c>
      <c r="E97" s="23">
        <f>IFERROR(VLOOKUP(B97,Sale!$A:$E,5,0),VLOOKUP(B97,Цены!$A:$G,7,0))*D97</f>
        <v>11.493</v>
      </c>
    </row>
    <row r="100" spans="2:11" ht="86.25" customHeight="1" thickBot="1">
      <c r="C100" s="130" t="s">
        <v>2467</v>
      </c>
      <c r="I100" s="130" t="s">
        <v>2467</v>
      </c>
    </row>
    <row r="101" spans="2:11">
      <c r="B101" s="17" t="s">
        <v>2029</v>
      </c>
      <c r="C101" s="18" t="s">
        <v>2030</v>
      </c>
      <c r="D101" s="18" t="s">
        <v>2037</v>
      </c>
      <c r="E101" s="19" t="s">
        <v>2031</v>
      </c>
      <c r="H101" s="17" t="s">
        <v>2029</v>
      </c>
      <c r="I101" s="18" t="s">
        <v>2030</v>
      </c>
      <c r="J101" s="18" t="s">
        <v>2037</v>
      </c>
      <c r="K101" s="19" t="s">
        <v>2031</v>
      </c>
    </row>
    <row r="102" spans="2:11" ht="25.5">
      <c r="B102" s="20">
        <v>9072540</v>
      </c>
      <c r="C102" s="58" t="str">
        <f>VLOOKUP(B102,Цены!$A:$B,2,0)</f>
        <v>ОГРАНИЧИТЕЛЬ УГЛА ОТКРЫВАНИЯ ДЛЯ SENSYS 8645I, 110ГР/85ГР, ПЛАСТИК</v>
      </c>
      <c r="D102" s="292">
        <v>1</v>
      </c>
      <c r="E102" s="23">
        <f>IFERROR(VLOOKUP(B102,Sale!$A:$E,5,0),VLOOKUP(B102,Цены!$A:$G,7,0))*D102</f>
        <v>8.2619999999999987</v>
      </c>
      <c r="H102" s="20">
        <v>9072542</v>
      </c>
      <c r="I102" s="58" t="str">
        <f>VLOOKUP(H102,Цены!$A:$B,2,0)</f>
        <v>ОГРАНИЧИТЕЛЬ УГЛА ОТКРЫВАНИЯ ДЛЯ SENSYS 8638I, 95ГР/85ГР, ПЛАСТИК</v>
      </c>
      <c r="J102" s="292">
        <v>1</v>
      </c>
      <c r="K102" s="23">
        <f>IFERROR(VLOOKUP(H102,Sale!$A:$E,5,0),VLOOKUP(H102,Цены!$A:$G,7,0))*J102</f>
        <v>8.2619999999999987</v>
      </c>
    </row>
    <row r="105" spans="2:11" ht="86.25" customHeight="1" thickBot="1">
      <c r="C105" s="130" t="s">
        <v>2467</v>
      </c>
      <c r="I105" s="130" t="s">
        <v>2467</v>
      </c>
    </row>
    <row r="106" spans="2:11">
      <c r="B106" s="17" t="s">
        <v>2029</v>
      </c>
      <c r="C106" s="18" t="s">
        <v>2030</v>
      </c>
      <c r="D106" s="18" t="s">
        <v>2037</v>
      </c>
      <c r="E106" s="19" t="s">
        <v>2031</v>
      </c>
      <c r="H106" s="17" t="s">
        <v>2029</v>
      </c>
      <c r="I106" s="18" t="s">
        <v>2030</v>
      </c>
      <c r="J106" s="18" t="s">
        <v>2037</v>
      </c>
      <c r="K106" s="19" t="s">
        <v>2031</v>
      </c>
    </row>
    <row r="107" spans="2:11" ht="25.5">
      <c r="B107" s="20">
        <v>9090756</v>
      </c>
      <c r="C107" s="58" t="str">
        <f>VLOOKUP(B107,Цены!$A:$B,2,0)</f>
        <v>ОГРАНИЧИТЕЛЬ УГЛА ОТКРЫВАНИЯ ДЛЯ SENSYS 8657I, 105ГР/120ГР, ПЛАСТИК</v>
      </c>
      <c r="D107" s="292">
        <v>1</v>
      </c>
      <c r="E107" s="23">
        <f>IFERROR(VLOOKUP(B107,Sale!$A:$E,5,0),VLOOKUP(B107,Цены!$A:$G,7,0))*D107</f>
        <v>10.4445</v>
      </c>
      <c r="H107" s="20">
        <v>9090864</v>
      </c>
      <c r="I107" s="58" t="str">
        <f>VLOOKUP(H107,Цены!$A:$B,2,0)</f>
        <v>ОГРАНИЧИТЕЛЬ УГЛА ОТКРЫВАНИЯ ДЛЯ SENSYS 8657I, 90ГР/135ГР, ПЛАСТИК</v>
      </c>
      <c r="J107" s="292">
        <v>1</v>
      </c>
      <c r="K107" s="23">
        <f>IFERROR(VLOOKUP(H107,Sale!$A:$E,5,0),VLOOKUP(H107,Цены!$A:$G,7,0))*J107</f>
        <v>10.4445</v>
      </c>
    </row>
    <row r="108" spans="2:11">
      <c r="B108" s="63"/>
      <c r="C108" s="74"/>
      <c r="D108" s="40"/>
      <c r="E108" s="65"/>
      <c r="H108" s="63"/>
      <c r="I108" s="74"/>
      <c r="J108" s="40"/>
      <c r="K108" s="65"/>
    </row>
    <row r="109" spans="2:11">
      <c r="B109" s="63"/>
      <c r="C109" s="74"/>
      <c r="D109" s="40"/>
      <c r="E109" s="65"/>
      <c r="H109" s="63"/>
      <c r="I109" s="74"/>
      <c r="J109" s="40"/>
      <c r="K109" s="65"/>
    </row>
    <row r="110" spans="2:11" ht="86.25" customHeight="1" thickBot="1">
      <c r="C110" s="129" t="s">
        <v>2467</v>
      </c>
      <c r="I110" s="129" t="s">
        <v>2467</v>
      </c>
    </row>
    <row r="111" spans="2:11" ht="16.5" thickBot="1">
      <c r="B111" s="582" t="s">
        <v>4192</v>
      </c>
      <c r="C111" s="583"/>
      <c r="D111" s="580" t="s">
        <v>2575</v>
      </c>
      <c r="E111" s="581"/>
      <c r="H111" s="582" t="s">
        <v>4191</v>
      </c>
      <c r="I111" s="583"/>
      <c r="J111" s="580" t="s">
        <v>2576</v>
      </c>
      <c r="K111" s="581"/>
    </row>
    <row r="112" spans="2:11">
      <c r="B112" s="17" t="s">
        <v>2029</v>
      </c>
      <c r="C112" s="18" t="s">
        <v>2030</v>
      </c>
      <c r="D112" s="18" t="s">
        <v>2037</v>
      </c>
      <c r="E112" s="19" t="s">
        <v>2031</v>
      </c>
      <c r="H112" s="17" t="s">
        <v>2029</v>
      </c>
      <c r="I112" s="18" t="s">
        <v>2030</v>
      </c>
      <c r="J112" s="18" t="s">
        <v>2037</v>
      </c>
      <c r="K112" s="19" t="s">
        <v>2031</v>
      </c>
    </row>
    <row r="113" spans="2:11" ht="26.25" thickBot="1">
      <c r="B113" s="25">
        <f>VLOOKUP(D111,Hinges!$G$42:$H$46,2,0)</f>
        <v>9071575</v>
      </c>
      <c r="C113" s="61" t="str">
        <f>VLOOKUP(B113,Цены!$A:$B,2,0)</f>
        <v>МОНТАЖНАЯ ПЛАНКА SYSTEM 8099 ДЛЯ SENSYS/INTERMAT, L37, D0, ПОД ПРИКРУЧИВАНИЕ</v>
      </c>
      <c r="D113" s="288">
        <v>1</v>
      </c>
      <c r="E113" s="28">
        <f>IFERROR(VLOOKUP(B113,Sale!$A:$E,5,0),VLOOKUP(B113,Цены!$A:$G,7,0))*D113</f>
        <v>24.246000000000002</v>
      </c>
      <c r="H113" s="25">
        <f>VLOOKUP(J111,Hinges!$G$49:$H$53,2,0)</f>
        <v>9071627</v>
      </c>
      <c r="I113" s="61" t="str">
        <f>VLOOKUP(H113,Цены!$A:$B,2,0)</f>
        <v>МОНТАЖНАЯ ПЛАНКА SYSTEM 8099 ДЛЯ SENSYS/INTERMAT, L37, D3, ЕВРОВИНТЫ</v>
      </c>
      <c r="J113" s="288">
        <v>1</v>
      </c>
      <c r="K113" s="28">
        <f>IFERROR(VLOOKUP(H113,Sale!$A:$E,5,0),VLOOKUP(H113,Цены!$A:$G,7,0))*J113</f>
        <v>30.293999999999997</v>
      </c>
    </row>
    <row r="116" spans="2:11" ht="86.25" customHeight="1" thickBot="1">
      <c r="C116" s="129" t="s">
        <v>2467</v>
      </c>
      <c r="I116" s="169" t="s">
        <v>2467</v>
      </c>
    </row>
    <row r="117" spans="2:11" ht="16.5" thickBot="1">
      <c r="B117" s="582" t="s">
        <v>4193</v>
      </c>
      <c r="C117" s="583"/>
      <c r="D117" s="580" t="s">
        <v>2576</v>
      </c>
      <c r="E117" s="581"/>
      <c r="H117" s="582" t="s">
        <v>4191</v>
      </c>
      <c r="I117" s="583"/>
      <c r="J117" s="580" t="s">
        <v>2586</v>
      </c>
      <c r="K117" s="581"/>
    </row>
    <row r="118" spans="2:11">
      <c r="B118" s="17" t="s">
        <v>2029</v>
      </c>
      <c r="C118" s="18" t="s">
        <v>2030</v>
      </c>
      <c r="D118" s="18" t="s">
        <v>2037</v>
      </c>
      <c r="E118" s="19" t="s">
        <v>2031</v>
      </c>
      <c r="H118" s="17" t="s">
        <v>2029</v>
      </c>
      <c r="I118" s="18" t="s">
        <v>2030</v>
      </c>
      <c r="J118" s="18" t="s">
        <v>2037</v>
      </c>
      <c r="K118" s="19" t="s">
        <v>2031</v>
      </c>
    </row>
    <row r="119" spans="2:11" ht="26.25" thickBot="1">
      <c r="B119" s="25">
        <f>VLOOKUP(D117,Hinges!$G$56:$H$60,2,0)</f>
        <v>9075017</v>
      </c>
      <c r="C119" s="61" t="str">
        <f>VLOOKUP(B119,Цены!$A:$B,2,0)</f>
        <v>МОНТАЖНАЯ ПЛАНКА SYSTEM 8099 HETTICH DIRECT ДЛЯ SENSYS/INTERMAT, L37, D3, ВИНТЫ</v>
      </c>
      <c r="D119" s="288">
        <v>1</v>
      </c>
      <c r="E119" s="28">
        <f>IFERROR(VLOOKUP(B119,Sale!$A:$E,5,0),VLOOKUP(B119,Цены!$A:$G,7,0))*D119</f>
        <v>32.112000000000002</v>
      </c>
      <c r="H119" s="25">
        <f>VLOOKUP(J117,Hinges!$J$37:$K$41,2,0)</f>
        <v>9088244</v>
      </c>
      <c r="I119" s="61" t="str">
        <f>VLOOKUP(H119,Цены!$A:$B,2,0)</f>
        <v>МОНТАЖНАЯ ПЛАНКА ЛИНЕЙНАЯ SYSTEM 8099 SENSYS/INTERMAT, L20, D0,5, ПОД ПРИКРУЧИВАНИЕ</v>
      </c>
      <c r="J119" s="288">
        <v>1</v>
      </c>
      <c r="K119" s="28">
        <f>IFERROR(VLOOKUP(H119,Sale!$A:$E,5,0),VLOOKUP(H119,Цены!$A:$G,7,0))*J119</f>
        <v>60.803999999999995</v>
      </c>
    </row>
    <row r="122" spans="2:11" ht="86.25" customHeight="1" thickBot="1">
      <c r="C122" s="129" t="s">
        <v>2467</v>
      </c>
      <c r="I122" s="129" t="s">
        <v>2467</v>
      </c>
    </row>
    <row r="123" spans="2:11" ht="16.5" thickBot="1">
      <c r="B123" s="582" t="s">
        <v>4193</v>
      </c>
      <c r="C123" s="583"/>
      <c r="D123" s="580" t="s">
        <v>2576</v>
      </c>
      <c r="E123" s="581"/>
      <c r="H123" s="582" t="s">
        <v>4191</v>
      </c>
      <c r="I123" s="583"/>
      <c r="J123" s="580" t="s">
        <v>2574</v>
      </c>
      <c r="K123" s="581"/>
    </row>
    <row r="124" spans="2:11">
      <c r="B124" s="17" t="s">
        <v>2029</v>
      </c>
      <c r="C124" s="18" t="s">
        <v>2030</v>
      </c>
      <c r="D124" s="18" t="s">
        <v>2037</v>
      </c>
      <c r="E124" s="19" t="s">
        <v>2031</v>
      </c>
      <c r="H124" s="17" t="s">
        <v>2029</v>
      </c>
      <c r="I124" s="18" t="s">
        <v>2030</v>
      </c>
      <c r="J124" s="18" t="s">
        <v>2037</v>
      </c>
      <c r="K124" s="19" t="s">
        <v>2031</v>
      </c>
    </row>
    <row r="125" spans="2:11" ht="26.25" thickBot="1">
      <c r="B125" s="25">
        <f>VLOOKUP(D123,Hinges!$J$44:$K$48,2,0)</f>
        <v>9071667</v>
      </c>
      <c r="C125" s="61" t="str">
        <f>VLOOKUP(B125,Цены!$A:$B,2,0)</f>
        <v>МОНТАЖНАЯ ПЛАНКА SYSTEM 8099 ДЛЯ SENSYS/INTERMAT, L37, D3, ЕВРОВИНТЫ, ЭКСЦ.</v>
      </c>
      <c r="D125" s="288">
        <v>1</v>
      </c>
      <c r="E125" s="28">
        <f>IFERROR(VLOOKUP(B125,Sale!$A:$E,5,0),VLOOKUP(B125,Цены!$A:$G,7,0))*D125</f>
        <v>53.914499999999997</v>
      </c>
      <c r="H125" s="25">
        <f>VLOOKUP(J123,Hinges!$J$51:$K$55,2,0)</f>
        <v>9075066</v>
      </c>
      <c r="I125" s="61" t="str">
        <f>VLOOKUP(H125,Цены!$A:$B,2,0)</f>
        <v>МОНТАЖНАЯ ПЛАНКА SYSTEM 8099 HETTICH DIRECT ДЛЯ SENSYS/INTERMAT, L37, D1,5, ВИНТЫ, ЭКСЦЕНТРИК</v>
      </c>
      <c r="J125" s="288">
        <v>1</v>
      </c>
      <c r="K125" s="28">
        <f>IFERROR(VLOOKUP(H125,Sale!$A:$E,5,0),VLOOKUP(H125,Цены!$A:$G,7,0))*J125</f>
        <v>50.890500000000003</v>
      </c>
    </row>
    <row r="128" spans="2:11" ht="86.25" customHeight="1" thickBot="1">
      <c r="C128" s="169" t="s">
        <v>2467</v>
      </c>
      <c r="I128" s="169" t="s">
        <v>2467</v>
      </c>
    </row>
    <row r="129" spans="2:12" ht="16.5" thickBot="1">
      <c r="B129" s="582" t="s">
        <v>4192</v>
      </c>
      <c r="C129" s="583"/>
      <c r="D129" s="580" t="s">
        <v>2574</v>
      </c>
      <c r="E129" s="581"/>
      <c r="H129" s="582" t="s">
        <v>4191</v>
      </c>
      <c r="I129" s="583"/>
      <c r="J129" s="580" t="s">
        <v>2576</v>
      </c>
      <c r="K129" s="581"/>
    </row>
    <row r="130" spans="2:12">
      <c r="B130" s="17" t="s">
        <v>2029</v>
      </c>
      <c r="C130" s="18" t="s">
        <v>2030</v>
      </c>
      <c r="D130" s="18" t="s">
        <v>2037</v>
      </c>
      <c r="E130" s="19" t="s">
        <v>2031</v>
      </c>
      <c r="H130" s="17" t="s">
        <v>2029</v>
      </c>
      <c r="I130" s="18" t="s">
        <v>2030</v>
      </c>
      <c r="J130" s="18" t="s">
        <v>2037</v>
      </c>
      <c r="K130" s="19" t="s">
        <v>2031</v>
      </c>
    </row>
    <row r="131" spans="2:12" ht="26.25" thickBot="1">
      <c r="B131" s="25">
        <f>VLOOKUP(D129,Hinges!$J$58:$K$62,2,0)</f>
        <v>9117341</v>
      </c>
      <c r="C131" s="61" t="str">
        <f>VLOOKUP(B131,Цены!$A:$B,2,0)</f>
        <v>МОНТАЖНАЯ ПЛАНКА ЛИНЕЙНАЯ SYSTEM 8099,L20,D1,5,ПРИКРУЧ.,ЭКСЦ.</v>
      </c>
      <c r="D131" s="288">
        <v>1</v>
      </c>
      <c r="E131" s="28">
        <f>IFERROR(VLOOKUP(B131,Sale!$A:$E,5,0),VLOOKUP(B131,Цены!$A:$G,7,0))*D131</f>
        <v>81.1755</v>
      </c>
      <c r="H131" s="25">
        <f>VLOOKUP(J129,Hinges!$J$65:$K$69,2,0)</f>
        <v>9133875</v>
      </c>
      <c r="I131" s="61" t="str">
        <f>VLOOKUP(H131,Цены!$A:$B,2,0)</f>
        <v>МОНТАЖНАЯ ПЛАНКА ЛИНЕЙНАЯ SYSTEM 8099,L20,D3,ЕВРОВИНТЫ,ЭКСЦ.</v>
      </c>
      <c r="J131" s="288">
        <v>1</v>
      </c>
      <c r="K131" s="28">
        <f>IFERROR(VLOOKUP(H131,Sale!$A:$E,5,0),VLOOKUP(H131,Цены!$A:$G,7,0))*J131</f>
        <v>92.470500000000001</v>
      </c>
    </row>
    <row r="134" spans="2:12" ht="28.5">
      <c r="B134" s="579" t="s">
        <v>2460</v>
      </c>
      <c r="C134" s="579"/>
      <c r="D134" s="579"/>
      <c r="E134" s="579"/>
      <c r="F134" s="579"/>
      <c r="G134" s="579"/>
      <c r="H134" s="579"/>
      <c r="I134" s="579"/>
      <c r="J134" s="579"/>
      <c r="K134" s="579"/>
    </row>
    <row r="135" spans="2:12" ht="86.25" customHeight="1" thickBot="1">
      <c r="C135" s="130" t="s">
        <v>2467</v>
      </c>
      <c r="L135" s="51"/>
    </row>
    <row r="136" spans="2:12">
      <c r="B136" s="17" t="s">
        <v>2029</v>
      </c>
      <c r="C136" s="18" t="s">
        <v>2030</v>
      </c>
      <c r="D136" s="18" t="s">
        <v>2037</v>
      </c>
      <c r="E136" s="19" t="s">
        <v>2031</v>
      </c>
      <c r="L136" s="51"/>
    </row>
    <row r="137" spans="2:12" ht="25.5" customHeight="1">
      <c r="B137" s="20">
        <v>9239087</v>
      </c>
      <c r="C137" s="58" t="str">
        <f>VLOOKUP(B137,Цены!$A:$B,2,0)</f>
        <v>МЕХАНИЗМ PUSH TO OPEN SILENT ДЛЯ ПЕТЕЛЬ,АНТРАЦИТ</v>
      </c>
      <c r="D137" s="292">
        <v>1</v>
      </c>
      <c r="E137" s="23">
        <f>IFERROR(VLOOKUP(B137,Sale!$A:$E,5,0),VLOOKUP(B137,Цены!$A:$G,7,0))*D137</f>
        <v>2149.1999999999998</v>
      </c>
    </row>
    <row r="138" spans="2:12" ht="25.5" customHeight="1">
      <c r="B138" s="20">
        <v>9239088</v>
      </c>
      <c r="C138" s="58" t="str">
        <f>VLOOKUP(B138,Цены!$A:$B,2,0)</f>
        <v>МЕХАНИЗМ PUSH TO OPEN SILENT ДЛЯ ПЕТЕЛЬ,БЕЛЫЙ</v>
      </c>
      <c r="D138" s="292">
        <v>1</v>
      </c>
      <c r="E138" s="23">
        <f>IFERROR(VLOOKUP(B138,Sale!$A:$E,5,0),VLOOKUP(B138,Цены!$A:$G,7,0))*D138</f>
        <v>2149.1999999999998</v>
      </c>
    </row>
    <row r="139" spans="2:12" ht="25.5" customHeight="1" thickBot="1">
      <c r="B139" s="25">
        <v>9239099</v>
      </c>
      <c r="C139" s="291" t="str">
        <f>VLOOKUP(B139,Цены!$A:$B,2,0)</f>
        <v>МЕХАНИЗМ PUSH TO OPEN SILENT ДЛЯ ПЕТЕЛЬ,СЕРЫЙ</v>
      </c>
      <c r="D139" s="288">
        <v>1</v>
      </c>
      <c r="E139" s="28">
        <f>IFERROR(VLOOKUP(B139,Sale!$A:$E,5,0),VLOOKUP(B139,Цены!$A:$G,7,0))*D139</f>
        <v>2149.1999999999998</v>
      </c>
    </row>
    <row r="141" spans="2:12" ht="15.75" thickBot="1">
      <c r="B141" s="34"/>
      <c r="C141" s="34"/>
      <c r="D141" s="34"/>
      <c r="E141" s="34"/>
      <c r="F141" s="34"/>
      <c r="G141" s="34"/>
      <c r="H141" s="34"/>
      <c r="I141" s="34"/>
      <c r="J141" s="34"/>
      <c r="K141" s="34"/>
    </row>
    <row r="142" spans="2:12" ht="29.25" thickTop="1">
      <c r="B142" s="578" t="s">
        <v>2461</v>
      </c>
      <c r="C142" s="578"/>
      <c r="D142" s="578"/>
      <c r="E142" s="578"/>
      <c r="F142" s="578"/>
      <c r="G142" s="578"/>
      <c r="H142" s="578"/>
      <c r="I142" s="578"/>
      <c r="J142" s="578"/>
      <c r="K142" s="578"/>
    </row>
    <row r="143" spans="2:12" ht="86.25" customHeight="1" thickBot="1">
      <c r="C143" s="129" t="s">
        <v>2467</v>
      </c>
      <c r="I143" s="129" t="s">
        <v>2467</v>
      </c>
      <c r="L143" s="51"/>
    </row>
    <row r="144" spans="2:12">
      <c r="B144" s="17" t="s">
        <v>2029</v>
      </c>
      <c r="C144" s="18" t="s">
        <v>2030</v>
      </c>
      <c r="D144" s="18" t="s">
        <v>2037</v>
      </c>
      <c r="E144" s="19" t="s">
        <v>2031</v>
      </c>
      <c r="H144" s="17" t="s">
        <v>2029</v>
      </c>
      <c r="I144" s="18" t="s">
        <v>2030</v>
      </c>
      <c r="J144" s="18" t="s">
        <v>2037</v>
      </c>
      <c r="K144" s="19" t="s">
        <v>2031</v>
      </c>
      <c r="L144" s="51"/>
    </row>
    <row r="145" spans="2:11" ht="25.5">
      <c r="B145" s="20">
        <v>9089626</v>
      </c>
      <c r="C145" s="58" t="str">
        <f>VLOOKUP(B145,Цены!$A:$B,2,0)</f>
        <v>МЕХАНИЗМ PUSH TO OPEN PIN ДЛЯ ПЕТЕЛЬ, ПОД ПРИКРУЧИВАНИЕ, ДЛИННЫЙ ХОД, ЦВЕТ АНТРАЦИТ</v>
      </c>
      <c r="D145" s="292">
        <v>1</v>
      </c>
      <c r="E145" s="23">
        <f>IFERROR(VLOOKUP(B145,Sale!$A:$E,5,0),VLOOKUP(B145,Цены!$A:$G,7,0))*D145</f>
        <v>347.28750000000002</v>
      </c>
      <c r="H145" s="20">
        <v>9089628</v>
      </c>
      <c r="I145" s="58" t="str">
        <f>VLOOKUP(H145,Цены!$A:$B,2,0)</f>
        <v>МЕХАНИЗМ PUSH TO OPEN PIN ДЛЯ ПЕТЕЛЬ, ПОД ЗАПРЕССОВКУ, ДЛИННЫЙ ХОД, ЦВЕТ АНТРАЦИТ</v>
      </c>
      <c r="J145" s="292">
        <v>1</v>
      </c>
      <c r="K145" s="23">
        <f>IFERROR(VLOOKUP(H145,Sale!$A:$E,5,0),VLOOKUP(H145,Цены!$A:$G,7,0))*J145</f>
        <v>312.17400000000004</v>
      </c>
    </row>
    <row r="146" spans="2:11" ht="25.5">
      <c r="B146" s="20">
        <v>9089601</v>
      </c>
      <c r="C146" s="58" t="str">
        <f>VLOOKUP(B146,Цены!$A:$B,2,0)</f>
        <v>МЕХАНИЗМ PUSH TO OPEN PIN ДЛЯ ПЕТЕЛЬ, ПОД ПРИКРУЧИВАНИЕ, ДЛИННЫЙ ХОД, ЦВЕТ СВЕТЛО-СЕРЫЙ</v>
      </c>
      <c r="D146" s="292">
        <v>1</v>
      </c>
      <c r="E146" s="23">
        <f>IFERROR(VLOOKUP(B146,Sale!$A:$E,5,0),VLOOKUP(B146,Цены!$A:$G,7,0))*D146</f>
        <v>347.28750000000002</v>
      </c>
      <c r="H146" s="20">
        <v>9089603</v>
      </c>
      <c r="I146" s="58" t="str">
        <f>VLOOKUP(H146,Цены!$A:$B,2,0)</f>
        <v>МЕХАНИЗМ PUSH TO OPEN PIN ДЛЯ ПЕТЕЛЬ, ПОД ЗАПРЕССОВКУ, ДЛИННЫЙ ХОД, ЦВЕТ СВЕТЛО СЕРЫЙ</v>
      </c>
      <c r="J146" s="292">
        <v>1</v>
      </c>
      <c r="K146" s="23">
        <f>IFERROR(VLOOKUP(H146,Sale!$A:$E,5,0),VLOOKUP(H146,Цены!$A:$G,7,0))*J146</f>
        <v>312.17400000000004</v>
      </c>
    </row>
    <row r="147" spans="2:11" ht="26.25" thickBot="1">
      <c r="B147" s="25">
        <v>9089587</v>
      </c>
      <c r="C147" s="291" t="str">
        <f>VLOOKUP(B147,Цены!$A:$B,2,0)</f>
        <v>МЕХАНИЗМ PUSH TO OPEN PIN ДЛЯ ПЕТЕЛЬ, ПОД ПРИКРУЧИВАНИЕ, ДЛИННЫЙ ХОД, ЦВЕТ БЕЛЫЙ</v>
      </c>
      <c r="D147" s="288">
        <v>1</v>
      </c>
      <c r="E147" s="28">
        <f>IFERROR(VLOOKUP(B147,Sale!$A:$E,5,0),VLOOKUP(B147,Цены!$A:$G,7,0))*D147</f>
        <v>347.28750000000002</v>
      </c>
      <c r="H147" s="25">
        <v>9089589</v>
      </c>
      <c r="I147" s="291" t="str">
        <f>VLOOKUP(H147,Цены!$A:$B,2,0)</f>
        <v>МЕХАНИЗМ PUSH TO OPEN PIN ДЛЯ ПЕТЕЛЬ, ПОД ЗАПРЕССОВКУ, ДЛИННЫЙ ХОД, ЦВЕТ БЕЛЫЙ</v>
      </c>
      <c r="J147" s="288">
        <v>1</v>
      </c>
      <c r="K147" s="28">
        <f>IFERROR(VLOOKUP(H147,Sale!$A:$E,5,0),VLOOKUP(H147,Цены!$A:$G,7,0))*J147</f>
        <v>312.17400000000004</v>
      </c>
    </row>
    <row r="150" spans="2:11" ht="86.25" customHeight="1" thickBot="1">
      <c r="C150" s="129" t="s">
        <v>2467</v>
      </c>
      <c r="I150" s="129" t="s">
        <v>2467</v>
      </c>
    </row>
    <row r="151" spans="2:11" ht="15" customHeight="1" thickBot="1">
      <c r="B151" s="165"/>
      <c r="C151" s="293" t="s">
        <v>2095</v>
      </c>
      <c r="D151" s="572" t="s">
        <v>2092</v>
      </c>
      <c r="E151" s="573"/>
      <c r="H151" s="166"/>
      <c r="I151" s="294" t="s">
        <v>2094</v>
      </c>
      <c r="J151" s="574" t="s">
        <v>2092</v>
      </c>
      <c r="K151" s="575"/>
    </row>
    <row r="152" spans="2:11">
      <c r="B152" s="49" t="s">
        <v>2029</v>
      </c>
      <c r="C152" s="48" t="s">
        <v>2030</v>
      </c>
      <c r="D152" s="18" t="s">
        <v>2037</v>
      </c>
      <c r="E152" s="19" t="s">
        <v>2031</v>
      </c>
      <c r="H152" s="49" t="s">
        <v>2029</v>
      </c>
      <c r="I152" s="48" t="s">
        <v>2030</v>
      </c>
      <c r="J152" s="48" t="s">
        <v>2037</v>
      </c>
      <c r="K152" s="78" t="s">
        <v>2031</v>
      </c>
    </row>
    <row r="153" spans="2:11" ht="25.5" customHeight="1" thickBot="1">
      <c r="B153" s="25">
        <f>VLOOKUP(D151,Hinges!$G$11:$J$13,MATCH(C151,Hinges!$G$11:$J$11,0),0)</f>
        <v>9089604</v>
      </c>
      <c r="C153" s="61" t="str">
        <f>VLOOKUP(B153,Цены!$A:$B,2,0)</f>
        <v>МЕХАНИЗМ PUSH TO OPEN MAGNET ДЛЯ ПЕТЕЛЬ, ПОД ПРИКРУЧИВАНИЕ, КОРОТКИЙ ХОД, ЦВЕТ СВЕТЛО-СЕРЫЙ</v>
      </c>
      <c r="D153" s="288">
        <v>1</v>
      </c>
      <c r="E153" s="28">
        <f>IFERROR(VLOOKUP(B153,Sale!$A:$E,5,0),VLOOKUP(B153,Цены!$A:$G,7,0))*D153</f>
        <v>296.24400000000003</v>
      </c>
      <c r="H153" s="25">
        <f>VLOOKUP(J151,Hinges!$G$15:$J$17,MATCH(I151,Hinges!$G$15:$J$15,0),0)</f>
        <v>9089631</v>
      </c>
      <c r="I153" s="61" t="str">
        <f>VLOOKUP(H153,Цены!$A:$B,2,0)</f>
        <v>МЕХАНИЗМ PUSH TO OPEN MAGNET ДЛЯ ПЕТЕЛЬ, ПОД ЗАПРЕССОВКУ, КОРОТКИЙ ХОД, ЦВЕТ АНТРАЦИТ</v>
      </c>
      <c r="J153" s="288">
        <v>1</v>
      </c>
      <c r="K153" s="28">
        <f>IFERROR(VLOOKUP(H153,Sale!$A:$E,5,0),VLOOKUP(H153,Цены!$A:$G,7,0))*J153</f>
        <v>402.28200000000004</v>
      </c>
    </row>
    <row r="164" spans="2:2" hidden="1">
      <c r="B164" s="56" t="s">
        <v>2094</v>
      </c>
    </row>
    <row r="165" spans="2:2" hidden="1">
      <c r="B165" s="57" t="s">
        <v>2095</v>
      </c>
    </row>
    <row r="166" spans="2:2" hidden="1">
      <c r="B166" s="14" t="s">
        <v>2096</v>
      </c>
    </row>
  </sheetData>
  <sheetProtection sheet="1" objects="1" scenarios="1"/>
  <mergeCells count="68">
    <mergeCell ref="K64:K65"/>
    <mergeCell ref="B87:K87"/>
    <mergeCell ref="B84:E84"/>
    <mergeCell ref="B78:E78"/>
    <mergeCell ref="D111:E111"/>
    <mergeCell ref="J111:K111"/>
    <mergeCell ref="J76:J77"/>
    <mergeCell ref="K76:K77"/>
    <mergeCell ref="H78:K78"/>
    <mergeCell ref="B111:C111"/>
    <mergeCell ref="H111:I111"/>
    <mergeCell ref="B142:K142"/>
    <mergeCell ref="B134:K134"/>
    <mergeCell ref="D76:D77"/>
    <mergeCell ref="E76:E77"/>
    <mergeCell ref="D117:E117"/>
    <mergeCell ref="J117:K117"/>
    <mergeCell ref="D123:E123"/>
    <mergeCell ref="J123:K123"/>
    <mergeCell ref="D129:E129"/>
    <mergeCell ref="J129:K129"/>
    <mergeCell ref="B117:C117"/>
    <mergeCell ref="H117:I117"/>
    <mergeCell ref="B123:C123"/>
    <mergeCell ref="H123:I123"/>
    <mergeCell ref="B129:C129"/>
    <mergeCell ref="H129:I129"/>
    <mergeCell ref="D151:E151"/>
    <mergeCell ref="J151:K151"/>
    <mergeCell ref="C1:K1"/>
    <mergeCell ref="H60:K60"/>
    <mergeCell ref="B42:E42"/>
    <mergeCell ref="J52:J53"/>
    <mergeCell ref="B54:E54"/>
    <mergeCell ref="B50:K50"/>
    <mergeCell ref="K52:K53"/>
    <mergeCell ref="H54:K54"/>
    <mergeCell ref="D29:D30"/>
    <mergeCell ref="K29:K30"/>
    <mergeCell ref="H31:K31"/>
    <mergeCell ref="D40:D41"/>
    <mergeCell ref="E40:E41"/>
    <mergeCell ref="H9:K9"/>
    <mergeCell ref="K18:K19"/>
    <mergeCell ref="D18:D19"/>
    <mergeCell ref="E18:E19"/>
    <mergeCell ref="D7:D8"/>
    <mergeCell ref="E7:E8"/>
    <mergeCell ref="B9:E9"/>
    <mergeCell ref="J18:J19"/>
    <mergeCell ref="K7:K8"/>
    <mergeCell ref="J7:J8"/>
    <mergeCell ref="B5:K5"/>
    <mergeCell ref="B60:E60"/>
    <mergeCell ref="H72:K72"/>
    <mergeCell ref="B72:E72"/>
    <mergeCell ref="D52:D53"/>
    <mergeCell ref="E52:E53"/>
    <mergeCell ref="D64:D65"/>
    <mergeCell ref="E64:E65"/>
    <mergeCell ref="B66:E66"/>
    <mergeCell ref="J64:J65"/>
    <mergeCell ref="J66:K66"/>
    <mergeCell ref="J20:K20"/>
    <mergeCell ref="E29:E30"/>
    <mergeCell ref="B31:E31"/>
    <mergeCell ref="B20:E20"/>
    <mergeCell ref="J29:J30"/>
  </mergeCells>
  <conditionalFormatting sqref="C151">
    <cfRule type="cellIs" dxfId="285" priority="19" operator="equal">
      <formula>$B$164</formula>
    </cfRule>
    <cfRule type="cellIs" dxfId="284" priority="20" operator="equal">
      <formula>$B$165</formula>
    </cfRule>
  </conditionalFormatting>
  <conditionalFormatting sqref="I151">
    <cfRule type="cellIs" dxfId="283" priority="17" operator="equal">
      <formula>$B$165</formula>
    </cfRule>
    <cfRule type="cellIs" dxfId="282" priority="18" operator="equal">
      <formula>$B$164</formula>
    </cfRule>
  </conditionalFormatting>
  <conditionalFormatting sqref="B111 H111 B117 H117 B123 H123 B129 H129">
    <cfRule type="cellIs" dxfId="281" priority="21" operator="equal">
      <formula>$B$165</formula>
    </cfRule>
    <cfRule type="cellIs" dxfId="280" priority="22" operator="equal">
      <formula>$B$164</formula>
    </cfRule>
  </conditionalFormatting>
  <dataValidations xWindow="311" yWindow="440" count="13">
    <dataValidation type="list" allowBlank="1" showInputMessage="1" showErrorMessage="1" sqref="I77 C77 I65 C65 I53 C53 I8 C19 I19 C30 I30 C41 C8">
      <formula1>"под саморез,с евровинтами"</formula1>
    </dataValidation>
    <dataValidation allowBlank="1" showErrorMessage="1" prompt="Выбрать тип петли" sqref="I76 I52 I7"/>
    <dataValidation type="list" allowBlank="1" showInputMessage="1" showErrorMessage="1" sqref="I151">
      <formula1>"Антрацит,Светло-серый,Белый,"</formula1>
    </dataValidation>
    <dataValidation type="list" allowBlank="1" showInputMessage="1" showErrorMessage="1" sqref="J151 D151">
      <formula1>"Короткий ход,Длинный ход,"</formula1>
    </dataValidation>
    <dataValidation type="list" allowBlank="1" showInputMessage="1" showErrorMessage="1" sqref="C151">
      <formula1>$B$164:$B$166</formula1>
    </dataValidation>
    <dataValidation type="list" allowBlank="1" showErrorMessage="1" prompt="Выбрать тип петли" sqref="C76 C7 C18 C29 C40 C52 C64">
      <formula1>"Накладная,На среднюю стенку,Вкладная,"</formula1>
    </dataValidation>
    <dataValidation allowBlank="1" sqref="H18 H64"/>
    <dataValidation type="list" allowBlank="1" showErrorMessage="1" prompt="Выбрать тип петли" sqref="I18 I64">
      <formula1>"Накладная угол 30',Вкладная угол 30',Накладная угол 45',Вкладная угол 45',"</formula1>
    </dataValidation>
    <dataValidation type="list" allowBlank="1" showErrorMessage="1" prompt="Выбрать тип петли" sqref="I29">
      <formula1>"Накладная,На среднюю стенку,"</formula1>
    </dataValidation>
    <dataValidation type="list" allowBlank="1" showInputMessage="1" showErrorMessage="1" sqref="D111:E111 J111:K111">
      <formula1>"0,0 мм,1,5 мм,3,0 мм,5,0 мм,8,0 мм,"</formula1>
    </dataValidation>
    <dataValidation type="list" allowBlank="1" showInputMessage="1" showErrorMessage="1" sqref="D117:E117 D123:E123 J123:K123">
      <formula1>"0,0 мм,1,5 мм,3,0 мм,5,0 мм,"</formula1>
    </dataValidation>
    <dataValidation type="list" allowBlank="1" showInputMessage="1" showErrorMessage="1" sqref="J117:K117">
      <formula1>"0,5 мм,3,0 мм,"</formula1>
    </dataValidation>
    <dataValidation type="list" allowBlank="1" showInputMessage="1" showErrorMessage="1" sqref="D129:E129 J129:K129">
      <formula1>"1,5 мм,3,0 мм,"</formula1>
    </dataValidation>
  </dataValidations>
  <hyperlinks>
    <hyperlink ref="B60:E60" location="Sensys!A148" display="Выбор механизма Push to Open"/>
    <hyperlink ref="H60:K60" location="Sensys!A148" display="Выбор механизма Push to Open"/>
    <hyperlink ref="B72:E72" location="Sensys!A148" display="Выбор механизма Push to Open"/>
    <hyperlink ref="H72:K72" location="Sensys!A148" display="Выбор механизма Push to Open"/>
    <hyperlink ref="B84:E84" location="Sensys!A148" display="Выбор механизма Push to Open"/>
    <hyperlink ref="B9:E9" r:id="rId1" location="page_34" display="Каталог"/>
    <hyperlink ref="B54:E54" r:id="rId2" location="page_35" display="Каталог"/>
    <hyperlink ref="H9:K9" r:id="rId3" location="page_54" display="Каталог"/>
    <hyperlink ref="H54:K54" r:id="rId4" location="page_55" display="Каталог"/>
    <hyperlink ref="B20:E20" r:id="rId5" location="page_38" display="Каталог"/>
    <hyperlink ref="B66:E66" r:id="rId6" location="page_39" display="Каталог"/>
    <hyperlink ref="H20" r:id="rId7" location="page_48"/>
    <hyperlink ref="J20:K20" r:id="rId8" location="page_51" display="Каталог W45"/>
    <hyperlink ref="B31:E31" r:id="rId9" location="page_42" display="Каталог"/>
    <hyperlink ref="B78:E78" r:id="rId10" location="page_43" display="Каталог"/>
    <hyperlink ref="H31:K31" r:id="rId11" location="page_46" display="Каталог"/>
    <hyperlink ref="B42:E42" r:id="rId12" location="page_57" display="Каталог"/>
    <hyperlink ref="H66" r:id="rId13" location="page_49"/>
    <hyperlink ref="J66:K66" r:id="rId14" location="page_52" display="Каталог W45"/>
    <hyperlink ref="C88" r:id="rId15" location="page_65"/>
    <hyperlink ref="I88" r:id="rId16" location="page_65"/>
    <hyperlink ref="C94" r:id="rId17" location="page_65"/>
    <hyperlink ref="I94" r:id="rId18" location="page_65"/>
    <hyperlink ref="C100" r:id="rId19" location="page_65"/>
    <hyperlink ref="I100" r:id="rId20" location="page_66"/>
    <hyperlink ref="C105" r:id="rId21" location="page_66"/>
    <hyperlink ref="I105" r:id="rId22" location="page_66"/>
    <hyperlink ref="C135" r:id="rId23" location="page_235"/>
    <hyperlink ref="C143" r:id="rId24" location="page_242"/>
    <hyperlink ref="I143" r:id="rId25" location="page_243"/>
    <hyperlink ref="C150" r:id="rId26" location="page_244"/>
    <hyperlink ref="I150" r:id="rId27" location="page_245"/>
    <hyperlink ref="C110" r:id="rId28" location="page_61"/>
    <hyperlink ref="I110" r:id="rId29" location="page_61"/>
    <hyperlink ref="C116" r:id="rId30" location="page_61"/>
    <hyperlink ref="I116" r:id="rId31" location="page_61"/>
    <hyperlink ref="C122" r:id="rId32" location="page_62"/>
    <hyperlink ref="I122" r:id="rId33" location="page_62"/>
    <hyperlink ref="C128" r:id="rId34" location="page_62"/>
    <hyperlink ref="I128" r:id="rId35" location="page_62"/>
    <hyperlink ref="H78:K78" r:id="rId36" location="page_59" display="Каталог"/>
  </hyperlinks>
  <pageMargins left="0.7" right="0.7" top="0.75" bottom="0.75" header="0.3" footer="0.3"/>
  <pageSetup paperSize="9" orientation="portrait" r:id="rId37"/>
  <ignoredErrors>
    <ignoredError sqref="D56 D57:D59 J56:J59 D11:D14 J11:J14 D22:D25 J22:J25 D33:D36 J33:J36 D44:D46" unlockedFormula="1"/>
  </ignoredErrors>
  <drawing r:id="rId38"/>
</worksheet>
</file>

<file path=xl/worksheets/sheet9.xml><?xml version="1.0" encoding="utf-8"?>
<worksheet xmlns="http://schemas.openxmlformats.org/spreadsheetml/2006/main" xmlns:r="http://schemas.openxmlformats.org/officeDocument/2006/relationships">
  <sheetPr codeName="Лист9">
    <tabColor theme="1"/>
  </sheetPr>
  <dimension ref="A1:Y160"/>
  <sheetViews>
    <sheetView showGridLines="0"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3.85546875" style="14" customWidth="1"/>
    <col min="4" max="4" width="8.5703125" style="14" customWidth="1"/>
    <col min="5" max="5" width="13.28515625" style="14" customWidth="1"/>
    <col min="6" max="7" width="9.140625" style="14"/>
    <col min="8" max="8" width="24.7109375" style="14" customWidth="1"/>
    <col min="9" max="9" width="53.85546875" style="14" customWidth="1"/>
    <col min="10" max="10" width="8.5703125" style="14" customWidth="1"/>
    <col min="11" max="11" width="13.28515625" style="14" customWidth="1"/>
    <col min="12" max="12" width="14.5703125" style="14" customWidth="1"/>
    <col min="13" max="16384" width="9.140625" style="14"/>
  </cols>
  <sheetData>
    <row r="1" spans="2:12" ht="71.25" customHeight="1">
      <c r="B1" s="51"/>
      <c r="C1" s="584" t="s">
        <v>2603</v>
      </c>
      <c r="D1" s="584"/>
      <c r="E1" s="584"/>
      <c r="F1" s="584"/>
      <c r="G1" s="584"/>
      <c r="H1" s="584"/>
      <c r="I1" s="584"/>
      <c r="J1" s="584"/>
      <c r="K1" s="584"/>
    </row>
    <row r="2" spans="2:12" ht="23.25" customHeight="1">
      <c r="B2" s="231"/>
      <c r="C2" s="230"/>
      <c r="D2" s="230"/>
      <c r="E2" s="230"/>
      <c r="F2" s="231"/>
      <c r="G2" s="231"/>
      <c r="H2" s="231"/>
      <c r="I2" s="231"/>
      <c r="J2" s="231"/>
      <c r="K2" s="231"/>
    </row>
    <row r="3" spans="2:12" ht="18" customHeight="1">
      <c r="B3" s="232"/>
      <c r="C3" s="585"/>
      <c r="D3" s="585"/>
      <c r="E3" s="230"/>
      <c r="F3" s="586"/>
      <c r="G3" s="586"/>
      <c r="H3" s="586"/>
      <c r="I3" s="586"/>
      <c r="J3" s="231"/>
      <c r="K3" s="231"/>
    </row>
    <row r="4" spans="2:12" ht="21.75" customHeight="1">
      <c r="B4" s="231"/>
      <c r="C4" s="231"/>
      <c r="D4" s="231"/>
      <c r="E4" s="231"/>
      <c r="F4" s="231"/>
      <c r="G4" s="231"/>
      <c r="H4" s="231"/>
      <c r="I4" s="231"/>
      <c r="J4" s="231"/>
      <c r="K4" s="231"/>
    </row>
    <row r="5" spans="2:12" ht="28.5" customHeight="1">
      <c r="B5" s="587" t="s">
        <v>2074</v>
      </c>
      <c r="C5" s="587"/>
      <c r="D5" s="587"/>
      <c r="E5" s="587"/>
      <c r="F5" s="587"/>
      <c r="G5" s="587"/>
      <c r="H5" s="587"/>
      <c r="I5" s="587"/>
      <c r="J5" s="587"/>
      <c r="K5" s="587"/>
    </row>
    <row r="6" spans="2:12" ht="172.5" customHeight="1" thickBot="1">
      <c r="F6" s="229"/>
      <c r="L6" s="51"/>
    </row>
    <row r="7" spans="2:12" ht="18.75" customHeight="1">
      <c r="B7" s="15" t="s">
        <v>2026</v>
      </c>
      <c r="C7" s="299" t="s">
        <v>2032</v>
      </c>
      <c r="D7" s="565">
        <v>1</v>
      </c>
      <c r="E7" s="553">
        <f>SUM(E11:E14)</f>
        <v>373.81950000000001</v>
      </c>
      <c r="H7" s="15" t="s">
        <v>2038</v>
      </c>
      <c r="I7" s="460" t="s">
        <v>2039</v>
      </c>
      <c r="J7" s="565">
        <v>1</v>
      </c>
      <c r="K7" s="553">
        <f>SUM(K11:K14)</f>
        <v>588.11399999999992</v>
      </c>
    </row>
    <row r="8" spans="2:12" ht="18.75" customHeight="1" thickBot="1">
      <c r="B8" s="16" t="s">
        <v>2027</v>
      </c>
      <c r="C8" s="300" t="s">
        <v>2067</v>
      </c>
      <c r="D8" s="566"/>
      <c r="E8" s="554"/>
      <c r="H8" s="16" t="s">
        <v>2027</v>
      </c>
      <c r="I8" s="300" t="s">
        <v>2035</v>
      </c>
      <c r="J8" s="566"/>
      <c r="K8" s="554"/>
    </row>
    <row r="9" spans="2:12" ht="18.75" customHeight="1" thickBot="1">
      <c r="B9" s="567" t="s">
        <v>2467</v>
      </c>
      <c r="C9" s="568"/>
      <c r="D9" s="568"/>
      <c r="E9" s="569"/>
      <c r="H9" s="567" t="s">
        <v>2467</v>
      </c>
      <c r="I9" s="568"/>
      <c r="J9" s="568"/>
      <c r="K9" s="569"/>
    </row>
    <row r="10" spans="2:12" ht="15" customHeight="1">
      <c r="B10" s="17" t="s">
        <v>2029</v>
      </c>
      <c r="C10" s="18" t="s">
        <v>2030</v>
      </c>
      <c r="D10" s="18" t="s">
        <v>2037</v>
      </c>
      <c r="E10" s="19" t="s">
        <v>2031</v>
      </c>
      <c r="H10" s="17" t="s">
        <v>2029</v>
      </c>
      <c r="I10" s="18" t="s">
        <v>2030</v>
      </c>
      <c r="J10" s="18" t="s">
        <v>2037</v>
      </c>
      <c r="K10" s="19" t="s">
        <v>2031</v>
      </c>
    </row>
    <row r="11" spans="2:12" ht="25.5" customHeight="1">
      <c r="B11" s="20">
        <f>VLOOKUP(C7,Hinges!$D$7:$E$9,2,0)</f>
        <v>9091738</v>
      </c>
      <c r="C11" s="58" t="str">
        <f>VLOOKUP(B11,Цены!$A:$B,2,0)</f>
        <v>ПЕТЛЯ SENSYS 8645I,УГОЛ 110ГР,ЧАШКА TH52D35,НАКЛАДНАЯ, B12,5,ЧЕРНЫЙ ОБСИДИАН</v>
      </c>
      <c r="D11" s="292">
        <f>D7</f>
        <v>1</v>
      </c>
      <c r="E11" s="23">
        <f>IFERROR(VLOOKUP(B11,Sale!$A:$E,5,0),VLOOKUP(B11,Цены!$A:$G,7,0))*D11</f>
        <v>240.52949999999998</v>
      </c>
      <c r="H11" s="20">
        <f>VLOOKUP(I7,Hinges!$D$10:$E$10,2,0)</f>
        <v>9091748</v>
      </c>
      <c r="I11" s="58" t="str">
        <f>VLOOKUP(H11,Цены!$A:$B,2,0)</f>
        <v>ПЕТЛЯ SENSYS 8639I,W90,УГОЛ 95ГР,ЧАШКА TH52D35,ВКЛАДНАЯ, B4,ЧЕРНЫЙ ОБСИДИАН</v>
      </c>
      <c r="J11" s="292">
        <f>J7</f>
        <v>1</v>
      </c>
      <c r="K11" s="23">
        <f>IFERROR(VLOOKUP(H11,Sale!$A:$E,5,0),VLOOKUP(H11,Цены!$A:$G,7,0))*J11</f>
        <v>527.88599999999997</v>
      </c>
    </row>
    <row r="12" spans="2:12" ht="25.5" customHeight="1">
      <c r="B12" s="20">
        <f>VLOOKUP(C8,Hinges!$G$7:$H$8,2,0)</f>
        <v>9117472</v>
      </c>
      <c r="C12" s="218" t="str">
        <f>VLOOKUP(B12,Цены!$A:$B,2,0)</f>
        <v>МОНТАЖНАЯ ПЛАНКА ЛИНЕЙНАЯ SYSTEM 8099,L20,D3,ПРИКРУЧ.,ЭКСЦ.,ЧЕРНЫЙ ОБСИДИАН</v>
      </c>
      <c r="D12" s="292">
        <f>D7</f>
        <v>1</v>
      </c>
      <c r="E12" s="23">
        <f>IFERROR(VLOOKUP(B12,Sale!$A:$E,5,0),VLOOKUP(B12,Цены!$A:$G,7,0))*D12</f>
        <v>109.41749999999999</v>
      </c>
      <c r="H12" s="20">
        <f>VLOOKUP(I8,Hinges!$G$7:$H$8,2,0)</f>
        <v>9091801</v>
      </c>
      <c r="I12" s="218" t="str">
        <f>VLOOKUP(H12,Цены!$A:$B,2,0)</f>
        <v>МОНТАЖНАЯ ПЛАНКА SYSTEM 8099 ДЛЯ SENSYS,L37,D3,ЕВРОВИНТЫ,ЧЕРНЫЙ ОБСИДИАН</v>
      </c>
      <c r="J12" s="292">
        <f>J7</f>
        <v>1</v>
      </c>
      <c r="K12" s="23">
        <f>IFERROR(VLOOKUP(H12,Sale!$A:$E,5,0),VLOOKUP(H12,Цены!$A:$G,7,0))*J12</f>
        <v>36.355500000000006</v>
      </c>
    </row>
    <row r="13" spans="2:12" ht="25.5" customHeight="1">
      <c r="B13" s="20">
        <v>9091822</v>
      </c>
      <c r="C13" s="218" t="str">
        <f>VLOOKUP(B13,Цены!$A:$B,2,0)</f>
        <v>ЗАГЛУШКА ЧАШКИ ПЕТЛИ SENSYS,ЧЕРНЫЙ ОБСИДИАН</v>
      </c>
      <c r="D13" s="292">
        <f>D7</f>
        <v>1</v>
      </c>
      <c r="E13" s="23">
        <f>IFERROR(VLOOKUP(B13,Sale!$A:$E,5,0),VLOOKUP(B13,Цены!$A:$G,7,0))*D13</f>
        <v>13.428000000000001</v>
      </c>
      <c r="H13" s="20">
        <v>9091822</v>
      </c>
      <c r="I13" s="218" t="str">
        <f>VLOOKUP(H13,Цены!$A:$B,2,0)</f>
        <v>ЗАГЛУШКА ЧАШКИ ПЕТЛИ SENSYS,ЧЕРНЫЙ ОБСИДИАН</v>
      </c>
      <c r="J13" s="292">
        <f>J7</f>
        <v>1</v>
      </c>
      <c r="K13" s="23">
        <f>IFERROR(VLOOKUP(H13,Sale!$A:$E,5,0),VLOOKUP(H13,Цены!$A:$G,7,0))*J13</f>
        <v>13.428000000000001</v>
      </c>
    </row>
    <row r="14" spans="2:12" ht="25.5" customHeight="1" thickBot="1">
      <c r="B14" s="25">
        <v>9091821</v>
      </c>
      <c r="C14" s="291" t="str">
        <f>VLOOKUP(B14,Цены!$A:$B,2,0)</f>
        <v>ЗАГЛУШКА НА КОНСОЛЬ ПЕТЛИ SENSYS,С ЛОГОТИПОМ HETTICH,СТАЛЬ,ЧЕРНЫЙ ОБСИДИАН</v>
      </c>
      <c r="D14" s="288">
        <f>D7</f>
        <v>1</v>
      </c>
      <c r="E14" s="28">
        <f>IFERROR(VLOOKUP(B14,Sale!$A:$E,5,0),VLOOKUP(B14,Цены!$A:$G,7,0))*D14</f>
        <v>10.4445</v>
      </c>
      <c r="H14" s="25">
        <v>9091821</v>
      </c>
      <c r="I14" s="291" t="str">
        <f>VLOOKUP(H14,Цены!$A:$B,2,0)</f>
        <v>ЗАГЛУШКА НА КОНСОЛЬ ПЕТЛИ SENSYS,С ЛОГОТИПОМ HETTICH,СТАЛЬ,ЧЕРНЫЙ ОБСИДИАН</v>
      </c>
      <c r="J14" s="288">
        <f>J7</f>
        <v>1</v>
      </c>
      <c r="K14" s="28">
        <f>IFERROR(VLOOKUP(H14,Sale!$A:$E,5,0),VLOOKUP(H14,Цены!$A:$G,7,0))*J14</f>
        <v>10.4445</v>
      </c>
    </row>
    <row r="17" spans="2:11" ht="172.5" customHeight="1" thickBot="1"/>
    <row r="18" spans="2:11" ht="15.75">
      <c r="B18" s="15" t="s">
        <v>2060</v>
      </c>
      <c r="C18" s="299" t="s">
        <v>2032</v>
      </c>
      <c r="D18" s="565">
        <v>1</v>
      </c>
      <c r="E18" s="553">
        <f>SUM(E22:E25)</f>
        <v>326.52449999999999</v>
      </c>
      <c r="H18" s="15" t="s">
        <v>2459</v>
      </c>
      <c r="I18" s="299" t="s">
        <v>2049</v>
      </c>
      <c r="J18" s="565">
        <v>1</v>
      </c>
      <c r="K18" s="553">
        <f>SUM(K22:K25)</f>
        <v>588.11399999999992</v>
      </c>
    </row>
    <row r="19" spans="2:11" ht="16.5" thickBot="1">
      <c r="B19" s="16" t="s">
        <v>2027</v>
      </c>
      <c r="C19" s="300" t="s">
        <v>2035</v>
      </c>
      <c r="D19" s="566"/>
      <c r="E19" s="554"/>
      <c r="H19" s="16" t="s">
        <v>2027</v>
      </c>
      <c r="I19" s="300" t="s">
        <v>2035</v>
      </c>
      <c r="J19" s="566"/>
      <c r="K19" s="554"/>
    </row>
    <row r="20" spans="2:11" ht="15.75" thickBot="1">
      <c r="B20" s="567" t="s">
        <v>2467</v>
      </c>
      <c r="C20" s="568"/>
      <c r="D20" s="568"/>
      <c r="E20" s="569"/>
      <c r="H20" s="128" t="s">
        <v>2468</v>
      </c>
      <c r="I20" s="100"/>
      <c r="J20" s="570" t="s">
        <v>2469</v>
      </c>
      <c r="K20" s="571"/>
    </row>
    <row r="21" spans="2:11">
      <c r="B21" s="17" t="s">
        <v>2029</v>
      </c>
      <c r="C21" s="18" t="s">
        <v>2030</v>
      </c>
      <c r="D21" s="18" t="s">
        <v>2037</v>
      </c>
      <c r="E21" s="19" t="s">
        <v>2031</v>
      </c>
      <c r="H21" s="17" t="s">
        <v>2029</v>
      </c>
      <c r="I21" s="18" t="s">
        <v>2030</v>
      </c>
      <c r="J21" s="18" t="s">
        <v>2037</v>
      </c>
      <c r="K21" s="19" t="s">
        <v>2031</v>
      </c>
    </row>
    <row r="22" spans="2:11" ht="25.5" customHeight="1">
      <c r="B22" s="20">
        <f>VLOOKUP(C18,Hinges!$D$13:$E$15,2,0)</f>
        <v>9091753</v>
      </c>
      <c r="C22" s="58" t="str">
        <f>VLOOKUP(B22,Цены!$A:$B,2,0)</f>
        <v>ПЕТЛЯ SENSYS 8631I,УГОЛ 95ГР,ЧАШКА TH52D35,НАКЛАДНАЯ, B12,5,ЧЕРНЫЙ ОБСИДИАН</v>
      </c>
      <c r="D22" s="292">
        <f>D18</f>
        <v>1</v>
      </c>
      <c r="E22" s="23">
        <f>IFERROR(VLOOKUP(B22,Sale!$A:$E,5,0),VLOOKUP(B22,Цены!$A:$G,7,0))*D22</f>
        <v>266.29649999999998</v>
      </c>
      <c r="H22" s="20">
        <f>VLOOKUP(I18,Hinges!$D$18:$E$21,2,0)</f>
        <v>9091745</v>
      </c>
      <c r="I22" s="58" t="str">
        <f>VLOOKUP(H22,Цены!$A:$B,2,0)</f>
        <v>ПЕТЛЯ SENSYS 8639I,W30,УГОЛ 95ГР,ЧАШКА TH52D35,НАКЛАДНАЯ, B2,ЧЕРНЫЙ ОБСИДИАН</v>
      </c>
      <c r="J22" s="292">
        <f>J18</f>
        <v>1</v>
      </c>
      <c r="K22" s="23">
        <f>IFERROR(VLOOKUP(H22,Sale!$A:$E,5,0),VLOOKUP(H22,Цены!$A:$G,7,0))*J22</f>
        <v>527.88599999999997</v>
      </c>
    </row>
    <row r="23" spans="2:11" ht="25.5" customHeight="1">
      <c r="B23" s="20">
        <f>VLOOKUP(C19,Hinges!$G$7:$H$8,2,0)</f>
        <v>9091801</v>
      </c>
      <c r="C23" s="218" t="str">
        <f>VLOOKUP(B23,Цены!$A:$B,2,0)</f>
        <v>МОНТАЖНАЯ ПЛАНКА SYSTEM 8099 ДЛЯ SENSYS,L37,D3,ЕВРОВИНТЫ,ЧЕРНЫЙ ОБСИДИАН</v>
      </c>
      <c r="D23" s="292">
        <f>D18</f>
        <v>1</v>
      </c>
      <c r="E23" s="23">
        <f>IFERROR(VLOOKUP(B23,Sale!$A:$E,5,0),VLOOKUP(B23,Цены!$A:$G,7,0))*D23</f>
        <v>36.355500000000006</v>
      </c>
      <c r="H23" s="20">
        <f>VLOOKUP(I19,Hinges!$G$7:$H$8,2,0)</f>
        <v>9091801</v>
      </c>
      <c r="I23" s="218" t="str">
        <f>VLOOKUP(H23,Цены!$A:$B,2,0)</f>
        <v>МОНТАЖНАЯ ПЛАНКА SYSTEM 8099 ДЛЯ SENSYS,L37,D3,ЕВРОВИНТЫ,ЧЕРНЫЙ ОБСИДИАН</v>
      </c>
      <c r="J23" s="292">
        <f>J18</f>
        <v>1</v>
      </c>
      <c r="K23" s="23">
        <f>IFERROR(VLOOKUP(H23,Sale!$A:$E,5,0),VLOOKUP(H23,Цены!$A:$G,7,0))*J23</f>
        <v>36.355500000000006</v>
      </c>
    </row>
    <row r="24" spans="2:11" ht="25.5" customHeight="1">
      <c r="B24" s="20">
        <v>9091822</v>
      </c>
      <c r="C24" s="218" t="str">
        <f>VLOOKUP(B24,Цены!$A:$B,2,0)</f>
        <v>ЗАГЛУШКА ЧАШКИ ПЕТЛИ SENSYS,ЧЕРНЫЙ ОБСИДИАН</v>
      </c>
      <c r="D24" s="292">
        <f>D18</f>
        <v>1</v>
      </c>
      <c r="E24" s="23">
        <f>IFERROR(VLOOKUP(B24,Sale!$A:$E,5,0),VLOOKUP(B24,Цены!$A:$G,7,0))*D24</f>
        <v>13.428000000000001</v>
      </c>
      <c r="H24" s="20">
        <v>9091822</v>
      </c>
      <c r="I24" s="218" t="str">
        <f>VLOOKUP(H24,Цены!$A:$B,2,0)</f>
        <v>ЗАГЛУШКА ЧАШКИ ПЕТЛИ SENSYS,ЧЕРНЫЙ ОБСИДИАН</v>
      </c>
      <c r="J24" s="292">
        <f>J18</f>
        <v>1</v>
      </c>
      <c r="K24" s="23">
        <f>IFERROR(VLOOKUP(H24,Sale!$A:$E,5,0),VLOOKUP(H24,Цены!$A:$G,7,0))*J24</f>
        <v>13.428000000000001</v>
      </c>
    </row>
    <row r="25" spans="2:11" ht="25.5" customHeight="1" thickBot="1">
      <c r="B25" s="25">
        <v>9091821</v>
      </c>
      <c r="C25" s="291" t="str">
        <f>VLOOKUP(B25,Цены!$A:$B,2,0)</f>
        <v>ЗАГЛУШКА НА КОНСОЛЬ ПЕТЛИ SENSYS,С ЛОГОТИПОМ HETTICH,СТАЛЬ,ЧЕРНЫЙ ОБСИДИАН</v>
      </c>
      <c r="D25" s="288">
        <f>D18</f>
        <v>1</v>
      </c>
      <c r="E25" s="28">
        <f>IFERROR(VLOOKUP(B25,Sale!$A:$E,5,0),VLOOKUP(B25,Цены!$A:$G,7,0))*D25</f>
        <v>10.4445</v>
      </c>
      <c r="H25" s="25">
        <v>9091821</v>
      </c>
      <c r="I25" s="291" t="str">
        <f>VLOOKUP(H25,Цены!$A:$B,2,0)</f>
        <v>ЗАГЛУШКА НА КОНСОЛЬ ПЕТЛИ SENSYS,С ЛОГОТИПОМ HETTICH,СТАЛЬ,ЧЕРНЫЙ ОБСИДИАН</v>
      </c>
      <c r="J25" s="288">
        <f>J18</f>
        <v>1</v>
      </c>
      <c r="K25" s="28">
        <f>IFERROR(VLOOKUP(H25,Sale!$A:$E,5,0),VLOOKUP(H25,Цены!$A:$G,7,0))*J25</f>
        <v>10.4445</v>
      </c>
    </row>
    <row r="28" spans="2:11" ht="172.5" customHeight="1" thickBot="1"/>
    <row r="29" spans="2:11" ht="15.75">
      <c r="B29" s="15" t="s">
        <v>2044</v>
      </c>
      <c r="C29" s="299" t="s">
        <v>2032</v>
      </c>
      <c r="D29" s="565">
        <v>1</v>
      </c>
      <c r="E29" s="553">
        <f>SUM(E33:E36)</f>
        <v>395.24400000000003</v>
      </c>
      <c r="H29" s="15" t="s">
        <v>2046</v>
      </c>
      <c r="I29" s="301" t="s">
        <v>2032</v>
      </c>
      <c r="J29" s="565">
        <v>1</v>
      </c>
      <c r="K29" s="553">
        <f>SUM(K33:K36)</f>
        <v>603.25649999999996</v>
      </c>
    </row>
    <row r="30" spans="2:11" ht="16.5" thickBot="1">
      <c r="B30" s="16" t="s">
        <v>2027</v>
      </c>
      <c r="C30" s="300" t="s">
        <v>2035</v>
      </c>
      <c r="D30" s="566"/>
      <c r="E30" s="554"/>
      <c r="H30" s="95" t="s">
        <v>2027</v>
      </c>
      <c r="I30" s="302" t="s">
        <v>2035</v>
      </c>
      <c r="J30" s="592"/>
      <c r="K30" s="554"/>
    </row>
    <row r="31" spans="2:11" ht="15.75" thickBot="1">
      <c r="B31" s="567" t="s">
        <v>2467</v>
      </c>
      <c r="C31" s="568"/>
      <c r="D31" s="568"/>
      <c r="E31" s="569"/>
      <c r="H31" s="567" t="s">
        <v>2467</v>
      </c>
      <c r="I31" s="568"/>
      <c r="J31" s="568"/>
      <c r="K31" s="569"/>
    </row>
    <row r="32" spans="2:11">
      <c r="B32" s="17" t="s">
        <v>2029</v>
      </c>
      <c r="C32" s="18" t="s">
        <v>2030</v>
      </c>
      <c r="D32" s="18" t="s">
        <v>2037</v>
      </c>
      <c r="E32" s="19" t="s">
        <v>2031</v>
      </c>
      <c r="H32" s="17" t="s">
        <v>2029</v>
      </c>
      <c r="I32" s="18" t="s">
        <v>2030</v>
      </c>
      <c r="J32" s="18" t="s">
        <v>2037</v>
      </c>
      <c r="K32" s="19" t="s">
        <v>2031</v>
      </c>
    </row>
    <row r="33" spans="1:11" ht="25.5" customHeight="1">
      <c r="B33" s="20">
        <f>VLOOKUP(C29,Hinges!$D$24:$E$26,2,0)</f>
        <v>9091761</v>
      </c>
      <c r="C33" s="58" t="str">
        <f>VLOOKUP(B33,Цены!A:B,2,0)</f>
        <v>ПЕТЛЯ SENSYS 8646I,УГОЛ 110ГР,ЧАШКА TH52D35,НАКЛАДНАЯ, B12,5,ЧЕРНЫЙ ОБСИДИАН</v>
      </c>
      <c r="D33" s="292">
        <f>D29</f>
        <v>1</v>
      </c>
      <c r="E33" s="23">
        <f>IFERROR(VLOOKUP(B33,Sale!$A:$E,5,0),VLOOKUP(B33,Цены!$A:$G,7,0))*D33</f>
        <v>335.01600000000002</v>
      </c>
      <c r="H33" s="20">
        <f>VLOOKUP(I29,Hinges!$D$29:$E$30,2,0)</f>
        <v>9091767</v>
      </c>
      <c r="I33" s="58" t="str">
        <f>VLOOKUP(H33,Цены!A:B,2,0)</f>
        <v>ПЕТЛЯ SENSYS 8657I,УГОЛ 165ГР,ЧАШКА TH52D35,НАКЛАДНАЯ, B12,5,ЧЕРНЫЙ ОБСИДИАН</v>
      </c>
      <c r="J33" s="292">
        <f>J29</f>
        <v>1</v>
      </c>
      <c r="K33" s="23">
        <f>IFERROR(VLOOKUP(H33,Sale!$A:$E,5,0),VLOOKUP(H33,Цены!$A:$G,7,0))*J33</f>
        <v>532.59299999999996</v>
      </c>
    </row>
    <row r="34" spans="1:11" ht="25.5" customHeight="1">
      <c r="B34" s="20">
        <f>VLOOKUP(C30,Hinges!$G$7:$H$8,2,0)</f>
        <v>9091801</v>
      </c>
      <c r="C34" s="218" t="str">
        <f>VLOOKUP(B34,Цены!$A:$B,2,0)</f>
        <v>МОНТАЖНАЯ ПЛАНКА SYSTEM 8099 ДЛЯ SENSYS,L37,D3,ЕВРОВИНТЫ,ЧЕРНЫЙ ОБСИДИАН</v>
      </c>
      <c r="D34" s="292">
        <f>D29</f>
        <v>1</v>
      </c>
      <c r="E34" s="23">
        <f>IFERROR(VLOOKUP(B34,Sale!$A:$E,5,0),VLOOKUP(B34,Цены!$A:$G,7,0))*D34</f>
        <v>36.355500000000006</v>
      </c>
      <c r="H34" s="20">
        <f>VLOOKUP(I30,Hinges!$G$7:$H$8,2,0)</f>
        <v>9091801</v>
      </c>
      <c r="I34" s="218" t="str">
        <f>VLOOKUP(H34,Цены!$A:$B,2,0)</f>
        <v>МОНТАЖНАЯ ПЛАНКА SYSTEM 8099 ДЛЯ SENSYS,L37,D3,ЕВРОВИНТЫ,ЧЕРНЫЙ ОБСИДИАН</v>
      </c>
      <c r="J34" s="292">
        <f>J29</f>
        <v>1</v>
      </c>
      <c r="K34" s="23">
        <f>IFERROR(VLOOKUP(H34,Sale!$A:$E,5,0),VLOOKUP(H34,Цены!$A:$G,7,0))*J34</f>
        <v>36.355500000000006</v>
      </c>
    </row>
    <row r="35" spans="1:11" ht="25.5" customHeight="1">
      <c r="B35" s="20">
        <v>9091822</v>
      </c>
      <c r="C35" s="218" t="str">
        <f>VLOOKUP(B35,Цены!$A:$B,2,0)</f>
        <v>ЗАГЛУШКА ЧАШКИ ПЕТЛИ SENSYS,ЧЕРНЫЙ ОБСИДИАН</v>
      </c>
      <c r="D35" s="292">
        <f>D29</f>
        <v>1</v>
      </c>
      <c r="E35" s="23">
        <f>IFERROR(VLOOKUP(B35,Sale!$A:$E,5,0),VLOOKUP(B35,Цены!$A:$G,7,0))*D35</f>
        <v>13.428000000000001</v>
      </c>
      <c r="H35" s="20">
        <v>9091822</v>
      </c>
      <c r="I35" s="218" t="str">
        <f>VLOOKUP(H35,Цены!$A:$B,2,0)</f>
        <v>ЗАГЛУШКА ЧАШКИ ПЕТЛИ SENSYS,ЧЕРНЫЙ ОБСИДИАН</v>
      </c>
      <c r="J35" s="292">
        <f>J29</f>
        <v>1</v>
      </c>
      <c r="K35" s="23">
        <f>IFERROR(VLOOKUP(H35,Sale!$A:$E,5,0),VLOOKUP(H35,Цены!$A:$G,7,0))*J35</f>
        <v>13.428000000000001</v>
      </c>
    </row>
    <row r="36" spans="1:11" ht="25.5" customHeight="1" thickBot="1">
      <c r="B36" s="25">
        <v>9091821</v>
      </c>
      <c r="C36" s="291" t="str">
        <f>VLOOKUP(B36,Цены!$A:$B,2,0)</f>
        <v>ЗАГЛУШКА НА КОНСОЛЬ ПЕТЛИ SENSYS,С ЛОГОТИПОМ HETTICH,СТАЛЬ,ЧЕРНЫЙ ОБСИДИАН</v>
      </c>
      <c r="D36" s="288">
        <f>D29</f>
        <v>1</v>
      </c>
      <c r="E36" s="28">
        <f>IFERROR(VLOOKUP(B36,Sale!$A:$E,5,0),VLOOKUP(B36,Цены!$A:$G,7,0))*D36</f>
        <v>10.4445</v>
      </c>
      <c r="H36" s="25">
        <v>9099871</v>
      </c>
      <c r="I36" s="291" t="str">
        <f>VLOOKUP(H36,Цены!$A:$B,2,0)</f>
        <v>ЗАГЛУШКА НА КОНСОЛЬ ПЕТЛИ SENSYS 8657I, С ЛОГОТИПОМ HETTICH, ПЛАСТИК</v>
      </c>
      <c r="J36" s="288">
        <f>J29</f>
        <v>1</v>
      </c>
      <c r="K36" s="28">
        <f>IFERROR(VLOOKUP(H36,Sale!$A:$E,5,0),VLOOKUP(H36,Цены!$A:$G,7,0))*J36</f>
        <v>20.88</v>
      </c>
    </row>
    <row r="39" spans="1:11" ht="172.5" customHeight="1" thickBot="1"/>
    <row r="40" spans="1:11" ht="15.75">
      <c r="B40" s="15" t="s">
        <v>2048</v>
      </c>
      <c r="C40" s="299" t="s">
        <v>2032</v>
      </c>
      <c r="D40" s="565">
        <v>1</v>
      </c>
      <c r="E40" s="553">
        <f>SUM(E44:E46)</f>
        <v>461.72699999999998</v>
      </c>
      <c r="H40" s="15" t="s">
        <v>2625</v>
      </c>
      <c r="I40" s="241"/>
      <c r="J40" s="565">
        <v>1</v>
      </c>
      <c r="K40" s="553">
        <f>SUM(K44:K47)</f>
        <v>430.54199999999997</v>
      </c>
    </row>
    <row r="41" spans="1:11" ht="16.5" thickBot="1">
      <c r="B41" s="16" t="s">
        <v>2027</v>
      </c>
      <c r="C41" s="300" t="s">
        <v>2067</v>
      </c>
      <c r="D41" s="566"/>
      <c r="E41" s="554"/>
      <c r="H41" s="16" t="s">
        <v>2027</v>
      </c>
      <c r="I41" s="303" t="s">
        <v>2035</v>
      </c>
      <c r="J41" s="566"/>
      <c r="K41" s="554"/>
    </row>
    <row r="42" spans="1:11" ht="15.75" thickBot="1">
      <c r="B42" s="567" t="s">
        <v>2467</v>
      </c>
      <c r="C42" s="568"/>
      <c r="D42" s="568"/>
      <c r="E42" s="569"/>
      <c r="H42" s="567" t="s">
        <v>2467</v>
      </c>
      <c r="I42" s="568"/>
      <c r="J42" s="568"/>
      <c r="K42" s="569"/>
    </row>
    <row r="43" spans="1:11">
      <c r="B43" s="17" t="s">
        <v>2029</v>
      </c>
      <c r="C43" s="18" t="s">
        <v>2030</v>
      </c>
      <c r="D43" s="18" t="s">
        <v>2037</v>
      </c>
      <c r="E43" s="19" t="s">
        <v>2031</v>
      </c>
      <c r="H43" s="17" t="s">
        <v>2029</v>
      </c>
      <c r="I43" s="18" t="s">
        <v>2030</v>
      </c>
      <c r="J43" s="18" t="s">
        <v>2037</v>
      </c>
      <c r="K43" s="19" t="s">
        <v>2031</v>
      </c>
    </row>
    <row r="44" spans="1:11" ht="25.5" customHeight="1">
      <c r="B44" s="20">
        <f>VLOOKUP(C40,Hinges!$D$59:$E$61,2,0)</f>
        <v>9091744</v>
      </c>
      <c r="C44" s="58" t="str">
        <f>VLOOKUP(B44,Цены!A:B,2,0)</f>
        <v>ПЕТЛЯ SENSYS 8638I,УГОЛ 95ГР,ЧАШКА TA32,НАКЛАДНАЯ, B12,5,ЧЕРНЫЙ ОБСИДИАН</v>
      </c>
      <c r="D44" s="292">
        <f>D40</f>
        <v>1</v>
      </c>
      <c r="E44" s="23">
        <f>IFERROR(VLOOKUP(B44,Sale!$A:$E,5,0),VLOOKUP(B44,Цены!$A:$G,7,0))*D44</f>
        <v>343.60199999999998</v>
      </c>
      <c r="H44" s="20">
        <v>9116394</v>
      </c>
      <c r="I44" s="58" t="str">
        <f>VLOOKUP(H44,Цены!$A:$B,2,0)</f>
        <v>ПЕТЛЯ INTERMAT 9930,УГОЛ 50ГР/65ГР,ЧАШКА TH52D35,НАКЛАДНАЯ, B24,ЧЕРНЫЙ ОБСИДИАН</v>
      </c>
      <c r="J44" s="292">
        <f>J40</f>
        <v>1</v>
      </c>
      <c r="K44" s="23">
        <f>IFERROR(VLOOKUP(H44,Sale!$A:$E,5,0),VLOOKUP(H44,Цены!$A:$G,7,0))*J44</f>
        <v>372.05099999999999</v>
      </c>
    </row>
    <row r="45" spans="1:11" ht="25.5" customHeight="1">
      <c r="B45" s="20">
        <f>VLOOKUP(C41,Hinges!$G$7:$H$8,2,0)</f>
        <v>9117472</v>
      </c>
      <c r="C45" s="218" t="str">
        <f>VLOOKUP(B45,Цены!$A:$B,2,0)</f>
        <v>МОНТАЖНАЯ ПЛАНКА ЛИНЕЙНАЯ SYSTEM 8099,L20,D3,ПРИКРУЧ.,ЭКСЦ.,ЧЕРНЫЙ ОБСИДИАН</v>
      </c>
      <c r="D45" s="292">
        <f>D40</f>
        <v>1</v>
      </c>
      <c r="E45" s="23">
        <f>IFERROR(VLOOKUP(B45,Sale!$A:$E,5,0),VLOOKUP(B45,Цены!$A:$G,7,0))*D45</f>
        <v>109.41749999999999</v>
      </c>
      <c r="H45" s="20">
        <f>VLOOKUP(I41,Hinges!$G$7:$H$8,2,0)</f>
        <v>9091801</v>
      </c>
      <c r="I45" s="218" t="str">
        <f>VLOOKUP(H45,Цены!$A:$B,2,0)</f>
        <v>МОНТАЖНАЯ ПЛАНКА SYSTEM 8099 ДЛЯ SENSYS,L37,D3,ЕВРОВИНТЫ,ЧЕРНЫЙ ОБСИДИАН</v>
      </c>
      <c r="J45" s="292">
        <f>J40</f>
        <v>1</v>
      </c>
      <c r="K45" s="23">
        <f>IFERROR(VLOOKUP(H45,Sale!$A:$E,5,0),VLOOKUP(H45,Цены!$A:$G,7,0))*J45</f>
        <v>36.355500000000006</v>
      </c>
    </row>
    <row r="46" spans="1:11" ht="25.5" customHeight="1" thickBot="1">
      <c r="B46" s="25">
        <v>9088250</v>
      </c>
      <c r="C46" s="291" t="str">
        <f>VLOOKUP(B46,Цены!$A:$B,2,0)</f>
        <v>ЗАГЛУШКА НА КОНСОЛЬ ПЕТЛИ SENSYS, С ЛОГОТИПОМ HETTICH, СТАЛЬ</v>
      </c>
      <c r="D46" s="288">
        <f>D40</f>
        <v>1</v>
      </c>
      <c r="E46" s="28">
        <f>IFERROR(VLOOKUP(B46,Sale!$A:$E,5,0),VLOOKUP(B46,Цены!$A:$G,7,0))*D46</f>
        <v>8.7074999999999996</v>
      </c>
      <c r="H46" s="115">
        <v>9088250</v>
      </c>
      <c r="I46" s="244" t="str">
        <f>VLOOKUP(H46,Цены!$A:$B,2,0)</f>
        <v>ЗАГЛУШКА НА КОНСОЛЬ ПЕТЛИ SENSYS, С ЛОГОТИПОМ HETTICH, СТАЛЬ</v>
      </c>
      <c r="J46" s="297">
        <f>J40</f>
        <v>1</v>
      </c>
      <c r="K46" s="118">
        <f>IFERROR(VLOOKUP(H46,Sale!$A:$E,5,0),VLOOKUP(H46,Цены!$A:$G,7,0))*J46</f>
        <v>8.7074999999999996</v>
      </c>
    </row>
    <row r="47" spans="1:11" ht="25.5" customHeight="1" thickBot="1">
      <c r="H47" s="242">
        <v>9091822</v>
      </c>
      <c r="I47" s="296" t="str">
        <f>VLOOKUP(H47,Цены!$A:$B,2,0)</f>
        <v>ЗАГЛУШКА ЧАШКИ ПЕТЛИ SENSYS,ЧЕРНЫЙ ОБСИДИАН</v>
      </c>
      <c r="J47" s="288">
        <f>J40</f>
        <v>1</v>
      </c>
      <c r="K47" s="28">
        <f>IFERROR(VLOOKUP(H47,Sale!$A:$E,5,0),VLOOKUP(H47,Цены!$A:$G,7,0))*J47</f>
        <v>13.428000000000001</v>
      </c>
    </row>
    <row r="48" spans="1:11" ht="15.75" customHeight="1" thickBot="1">
      <c r="A48" s="40"/>
      <c r="B48" s="34"/>
      <c r="C48" s="34"/>
      <c r="D48" s="34"/>
      <c r="E48" s="34"/>
      <c r="F48" s="34"/>
      <c r="G48" s="34"/>
      <c r="H48" s="34"/>
      <c r="I48" s="34"/>
      <c r="J48" s="34"/>
      <c r="K48" s="34"/>
    </row>
    <row r="49" spans="1:25" s="39" customFormat="1" ht="27" customHeight="1" thickTop="1">
      <c r="A49" s="295"/>
      <c r="B49" s="591" t="s">
        <v>2075</v>
      </c>
      <c r="C49" s="591"/>
      <c r="D49" s="591"/>
      <c r="E49" s="591"/>
      <c r="F49" s="591"/>
      <c r="G49" s="591"/>
      <c r="H49" s="591"/>
      <c r="I49" s="591"/>
      <c r="J49" s="591"/>
      <c r="K49" s="591"/>
      <c r="L49" s="149"/>
      <c r="M49" s="149"/>
      <c r="N49" s="149"/>
      <c r="O49" s="149"/>
      <c r="P49" s="149"/>
      <c r="Q49" s="149"/>
      <c r="R49" s="149"/>
      <c r="S49" s="149"/>
      <c r="T49" s="149"/>
      <c r="U49" s="149"/>
      <c r="V49" s="149"/>
      <c r="W49" s="149"/>
      <c r="X49" s="149"/>
      <c r="Y49" s="149"/>
    </row>
    <row r="50" spans="1:25" ht="172.5" customHeight="1" thickBot="1">
      <c r="B50" s="40"/>
      <c r="C50" s="40"/>
      <c r="D50" s="40"/>
      <c r="E50" s="40"/>
      <c r="F50" s="40"/>
      <c r="G50" s="40"/>
      <c r="H50" s="40"/>
      <c r="I50" s="40"/>
      <c r="J50" s="40"/>
      <c r="K50" s="40"/>
      <c r="L50" s="51"/>
    </row>
    <row r="51" spans="1:25" ht="15.75">
      <c r="B51" s="15" t="s">
        <v>2026</v>
      </c>
      <c r="C51" s="299" t="s">
        <v>2033</v>
      </c>
      <c r="D51" s="565">
        <v>1</v>
      </c>
      <c r="E51" s="553">
        <f>SUM(E55:E58)</f>
        <v>366.399</v>
      </c>
      <c r="H51" s="15" t="s">
        <v>2038</v>
      </c>
      <c r="I51" s="299" t="s">
        <v>2039</v>
      </c>
      <c r="J51" s="565">
        <v>1</v>
      </c>
      <c r="K51" s="553">
        <f>SUM(K55:K58)</f>
        <v>563.83199999999988</v>
      </c>
    </row>
    <row r="52" spans="1:25" ht="16.5" thickBot="1">
      <c r="B52" s="16" t="s">
        <v>2027</v>
      </c>
      <c r="C52" s="300" t="s">
        <v>2067</v>
      </c>
      <c r="D52" s="566"/>
      <c r="E52" s="554"/>
      <c r="H52" s="16" t="s">
        <v>2027</v>
      </c>
      <c r="I52" s="300" t="s">
        <v>2035</v>
      </c>
      <c r="J52" s="566"/>
      <c r="K52" s="554"/>
    </row>
    <row r="53" spans="1:25" ht="15.75" thickBot="1">
      <c r="B53" s="567" t="s">
        <v>2467</v>
      </c>
      <c r="C53" s="568"/>
      <c r="D53" s="568"/>
      <c r="E53" s="569"/>
      <c r="H53" s="567" t="s">
        <v>2467</v>
      </c>
      <c r="I53" s="568"/>
      <c r="J53" s="568"/>
      <c r="K53" s="569"/>
    </row>
    <row r="54" spans="1:25">
      <c r="B54" s="17" t="s">
        <v>2029</v>
      </c>
      <c r="C54" s="18" t="s">
        <v>2030</v>
      </c>
      <c r="D54" s="18" t="s">
        <v>2037</v>
      </c>
      <c r="E54" s="19" t="s">
        <v>2031</v>
      </c>
      <c r="H54" s="17" t="s">
        <v>2029</v>
      </c>
      <c r="I54" s="18" t="s">
        <v>2030</v>
      </c>
      <c r="J54" s="18" t="s">
        <v>2037</v>
      </c>
      <c r="K54" s="19" t="s">
        <v>2031</v>
      </c>
    </row>
    <row r="55" spans="1:25" ht="25.5" customHeight="1">
      <c r="B55" s="20">
        <f>VLOOKUP(C51,Hinges!$D$33:$E$36,2,0)</f>
        <v>9091743</v>
      </c>
      <c r="C55" s="58" t="str">
        <f>VLOOKUP(B55,Цены!$A:$B,2,0)</f>
        <v>ПЕТЛЯ SENSYS 8675,УГОЛ 110ГР,ЧАШКА TH52D35,ВКЛАДНАЯ, B-4,ЧЕРНЫЙ ОБСИДИАН</v>
      </c>
      <c r="D55" s="292">
        <f>D51</f>
        <v>1</v>
      </c>
      <c r="E55" s="23">
        <f>IFERROR(VLOOKUP(B55,Sale!$A:$E,5,0),VLOOKUP(B55,Цены!$A:$G,7,0))*D55</f>
        <v>233.10900000000001</v>
      </c>
      <c r="H55" s="20">
        <f>VLOOKUP(I51,Hinges!$D$33:$E$36,2,0)</f>
        <v>9091752</v>
      </c>
      <c r="I55" s="58" t="str">
        <f>VLOOKUP(H55,Цены!$A:$B,2,0)</f>
        <v>ПЕТЛЯ SENSYS 8669,W90,УГОЛ 95ГР,ЧАШКА TH52D35,ВКЛАДНАЯ, B4,ЧЕРНЫЙ ОБСИДИАН</v>
      </c>
      <c r="J55" s="292">
        <f>J51</f>
        <v>1</v>
      </c>
      <c r="K55" s="23">
        <f>IFERROR(VLOOKUP(H55,Sale!$A:$E,5,0),VLOOKUP(H55,Цены!$A:$G,7,0))*J55</f>
        <v>503.60399999999993</v>
      </c>
    </row>
    <row r="56" spans="1:25" ht="25.5" customHeight="1">
      <c r="B56" s="20">
        <f>VLOOKUP(C52,Hinges!$G$7:$H$8,2,0)</f>
        <v>9117472</v>
      </c>
      <c r="C56" s="218" t="str">
        <f>VLOOKUP(B56,Цены!$A:$B,2,0)</f>
        <v>МОНТАЖНАЯ ПЛАНКА ЛИНЕЙНАЯ SYSTEM 8099,L20,D3,ПРИКРУЧ.,ЭКСЦ.,ЧЕРНЫЙ ОБСИДИАН</v>
      </c>
      <c r="D56" s="292">
        <f>D51</f>
        <v>1</v>
      </c>
      <c r="E56" s="23">
        <f>IFERROR(VLOOKUP(B56,Sale!$A:$E,5,0),VLOOKUP(B56,Цены!$A:$G,7,0))*D56</f>
        <v>109.41749999999999</v>
      </c>
      <c r="H56" s="20">
        <f>VLOOKUP(I52,Hinges!$G$7:$H$8,2,0)</f>
        <v>9091801</v>
      </c>
      <c r="I56" s="218" t="str">
        <f>VLOOKUP(H56,Цены!$A:$B,2,0)</f>
        <v>МОНТАЖНАЯ ПЛАНКА SYSTEM 8099 ДЛЯ SENSYS,L37,D3,ЕВРОВИНТЫ,ЧЕРНЫЙ ОБСИДИАН</v>
      </c>
      <c r="J56" s="292">
        <f>J51</f>
        <v>1</v>
      </c>
      <c r="K56" s="23">
        <f>IFERROR(VLOOKUP(H56,Sale!$A:$E,5,0),VLOOKUP(H56,Цены!$A:$G,7,0))*J56</f>
        <v>36.355500000000006</v>
      </c>
    </row>
    <row r="57" spans="1:25" ht="25.5" customHeight="1">
      <c r="B57" s="20">
        <v>9091822</v>
      </c>
      <c r="C57" s="218" t="str">
        <f>VLOOKUP(B57,Цены!$A:$B,2,0)</f>
        <v>ЗАГЛУШКА ЧАШКИ ПЕТЛИ SENSYS,ЧЕРНЫЙ ОБСИДИАН</v>
      </c>
      <c r="D57" s="292">
        <f>D51</f>
        <v>1</v>
      </c>
      <c r="E57" s="23">
        <f>IFERROR(VLOOKUP(B57,Sale!$A:$E,5,0),VLOOKUP(B57,Цены!$A:$G,7,0))*D57</f>
        <v>13.428000000000001</v>
      </c>
      <c r="H57" s="20">
        <v>9091822</v>
      </c>
      <c r="I57" s="218" t="str">
        <f>VLOOKUP(H57,Цены!$A:$B,2,0)</f>
        <v>ЗАГЛУШКА ЧАШКИ ПЕТЛИ SENSYS,ЧЕРНЫЙ ОБСИДИАН</v>
      </c>
      <c r="J57" s="292">
        <f>J51</f>
        <v>1</v>
      </c>
      <c r="K57" s="23">
        <f>IFERROR(VLOOKUP(H57,Sale!$A:$E,5,0),VLOOKUP(H57,Цены!$A:$G,7,0))*J57</f>
        <v>13.428000000000001</v>
      </c>
    </row>
    <row r="58" spans="1:25" ht="25.5" customHeight="1" thickBot="1">
      <c r="B58" s="25">
        <v>9091821</v>
      </c>
      <c r="C58" s="291" t="str">
        <f>VLOOKUP(B58,Цены!$A:$B,2,0)</f>
        <v>ЗАГЛУШКА НА КОНСОЛЬ ПЕТЛИ SENSYS,С ЛОГОТИПОМ HETTICH,СТАЛЬ,ЧЕРНЫЙ ОБСИДИАН</v>
      </c>
      <c r="D58" s="288">
        <f>D51</f>
        <v>1</v>
      </c>
      <c r="E58" s="28">
        <f>IFERROR(VLOOKUP(B58,Sale!$A:$E,5,0),VLOOKUP(B58,Цены!$A:$G,7,0))*D58</f>
        <v>10.4445</v>
      </c>
      <c r="H58" s="25">
        <v>9091821</v>
      </c>
      <c r="I58" s="291" t="str">
        <f>VLOOKUP(H58,Цены!$A:$B,2,0)</f>
        <v>ЗАГЛУШКА НА КОНСОЛЬ ПЕТЛИ SENSYS,С ЛОГОТИПОМ HETTICH,СТАЛЬ,ЧЕРНЫЙ ОБСИДИАН</v>
      </c>
      <c r="J58" s="288">
        <f>J51</f>
        <v>1</v>
      </c>
      <c r="K58" s="28">
        <f>IFERROR(VLOOKUP(H58,Sale!$A:$E,5,0),VLOOKUP(H58,Цены!$A:$G,7,0))*J58</f>
        <v>10.4445</v>
      </c>
    </row>
    <row r="59" spans="1:25" ht="19.5" thickBot="1">
      <c r="B59" s="588" t="s">
        <v>2097</v>
      </c>
      <c r="C59" s="589"/>
      <c r="D59" s="589"/>
      <c r="E59" s="590"/>
      <c r="H59" s="588" t="s">
        <v>2097</v>
      </c>
      <c r="I59" s="589"/>
      <c r="J59" s="589"/>
      <c r="K59" s="590"/>
    </row>
    <row r="62" spans="1:25" ht="172.5" customHeight="1" thickBot="1"/>
    <row r="63" spans="1:25" ht="15.75">
      <c r="B63" s="15" t="s">
        <v>2060</v>
      </c>
      <c r="C63" s="299" t="s">
        <v>2032</v>
      </c>
      <c r="D63" s="565">
        <v>1</v>
      </c>
      <c r="E63" s="553">
        <f>SUM(E67:E70)</f>
        <v>360.93599999999998</v>
      </c>
      <c r="H63" s="15" t="s">
        <v>2459</v>
      </c>
      <c r="I63" s="299" t="s">
        <v>2063</v>
      </c>
      <c r="J63" s="565">
        <v>1</v>
      </c>
      <c r="K63" s="553">
        <f>SUM(K67:K70)</f>
        <v>563.83199999999988</v>
      </c>
    </row>
    <row r="64" spans="1:25" ht="16.5" thickBot="1">
      <c r="B64" s="16" t="s">
        <v>2027</v>
      </c>
      <c r="C64" s="300" t="s">
        <v>2067</v>
      </c>
      <c r="D64" s="566"/>
      <c r="E64" s="554"/>
      <c r="H64" s="16" t="s">
        <v>2027</v>
      </c>
      <c r="I64" s="300" t="s">
        <v>2035</v>
      </c>
      <c r="J64" s="566"/>
      <c r="K64" s="554"/>
    </row>
    <row r="65" spans="2:11" ht="15.75" thickBot="1">
      <c r="B65" s="567" t="s">
        <v>2467</v>
      </c>
      <c r="C65" s="568"/>
      <c r="D65" s="568"/>
      <c r="E65" s="569"/>
      <c r="H65" s="128" t="s">
        <v>2468</v>
      </c>
      <c r="I65" s="100"/>
      <c r="J65" s="570" t="s">
        <v>2469</v>
      </c>
      <c r="K65" s="571"/>
    </row>
    <row r="66" spans="2:11">
      <c r="B66" s="17" t="s">
        <v>2029</v>
      </c>
      <c r="C66" s="18" t="s">
        <v>2030</v>
      </c>
      <c r="D66" s="18" t="s">
        <v>2037</v>
      </c>
      <c r="E66" s="19" t="s">
        <v>2031</v>
      </c>
      <c r="H66" s="17" t="s">
        <v>2029</v>
      </c>
      <c r="I66" s="18" t="s">
        <v>2030</v>
      </c>
      <c r="J66" s="18" t="s">
        <v>2037</v>
      </c>
      <c r="K66" s="19" t="s">
        <v>2031</v>
      </c>
    </row>
    <row r="67" spans="2:11" ht="25.5" customHeight="1">
      <c r="B67" s="20">
        <f>VLOOKUP(C63,Hinges!$D$39:$E$41,2,0)</f>
        <v>9091758</v>
      </c>
      <c r="C67" s="58" t="str">
        <f>VLOOKUP(B67,Цены!$A:$B,2,0)</f>
        <v>ПЕТЛЯ SENSYS 8661,УГОЛ 95ГР,ЧАШКА TH52D35,НАКЛАДНАЯ, B12,5,ЧЕРНЫЙ ОБСИДИАН</v>
      </c>
      <c r="D67" s="292">
        <f>D63</f>
        <v>1</v>
      </c>
      <c r="E67" s="23">
        <f>IFERROR(VLOOKUP(B67,Sale!$A:$E,5,0),VLOOKUP(B67,Цены!$A:$G,7,0))*D67</f>
        <v>227.64599999999999</v>
      </c>
      <c r="H67" s="20">
        <f>VLOOKUP(I63,Hinges!$D$44:$E$47,2,0)</f>
        <v>9091750</v>
      </c>
      <c r="I67" s="58" t="str">
        <f>VLOOKUP(H67,Цены!$A:$B,2,0)</f>
        <v>ПЕТЛЯ SENSYS 8669,W45,УГОЛ 95ГР,ЧАШКА TH52D35,НАКЛАДНАЯ, B-2,ЧЕРНЫЙ ОБСИДИАН</v>
      </c>
      <c r="J67" s="292">
        <f>J63</f>
        <v>1</v>
      </c>
      <c r="K67" s="23">
        <f>IFERROR(VLOOKUP(H67,Sale!$A:$E,5,0),VLOOKUP(H67,Цены!$A:$G,7,0))*J67</f>
        <v>503.60399999999993</v>
      </c>
    </row>
    <row r="68" spans="2:11" ht="25.5" customHeight="1">
      <c r="B68" s="20">
        <f>VLOOKUP(C64,Hinges!$G$7:$H$8,2,0)</f>
        <v>9117472</v>
      </c>
      <c r="C68" s="218" t="str">
        <f>VLOOKUP(B68,Цены!$A:$B,2,0)</f>
        <v>МОНТАЖНАЯ ПЛАНКА ЛИНЕЙНАЯ SYSTEM 8099,L20,D3,ПРИКРУЧ.,ЭКСЦ.,ЧЕРНЫЙ ОБСИДИАН</v>
      </c>
      <c r="D68" s="292">
        <f>D63</f>
        <v>1</v>
      </c>
      <c r="E68" s="23">
        <f>IFERROR(VLOOKUP(B68,Sale!$A:$E,5,0),VLOOKUP(B68,Цены!$A:$G,7,0))*D68</f>
        <v>109.41749999999999</v>
      </c>
      <c r="H68" s="20">
        <f>VLOOKUP(I64,Hinges!$G$7:$H$8,2,0)</f>
        <v>9091801</v>
      </c>
      <c r="I68" s="218" t="str">
        <f>VLOOKUP(H68,Цены!$A:$B,2,0)</f>
        <v>МОНТАЖНАЯ ПЛАНКА SYSTEM 8099 ДЛЯ SENSYS,L37,D3,ЕВРОВИНТЫ,ЧЕРНЫЙ ОБСИДИАН</v>
      </c>
      <c r="J68" s="292">
        <f>J63</f>
        <v>1</v>
      </c>
      <c r="K68" s="23">
        <f>IFERROR(VLOOKUP(H68,Sale!$A:$E,5,0),VLOOKUP(H68,Цены!$A:$G,7,0))*J68</f>
        <v>36.355500000000006</v>
      </c>
    </row>
    <row r="69" spans="2:11" ht="25.5" customHeight="1">
      <c r="B69" s="20">
        <v>9091822</v>
      </c>
      <c r="C69" s="218" t="str">
        <f>VLOOKUP(B69,Цены!$A:$B,2,0)</f>
        <v>ЗАГЛУШКА ЧАШКИ ПЕТЛИ SENSYS,ЧЕРНЫЙ ОБСИДИАН</v>
      </c>
      <c r="D69" s="292">
        <f>D63</f>
        <v>1</v>
      </c>
      <c r="E69" s="23">
        <f>IFERROR(VLOOKUP(B69,Sale!$A:$E,5,0),VLOOKUP(B69,Цены!$A:$G,7,0))*D69</f>
        <v>13.428000000000001</v>
      </c>
      <c r="H69" s="20">
        <v>9091822</v>
      </c>
      <c r="I69" s="218" t="str">
        <f>VLOOKUP(H69,Цены!$A:$B,2,0)</f>
        <v>ЗАГЛУШКА ЧАШКИ ПЕТЛИ SENSYS,ЧЕРНЫЙ ОБСИДИАН</v>
      </c>
      <c r="J69" s="292">
        <f>J63</f>
        <v>1</v>
      </c>
      <c r="K69" s="23">
        <f>IFERROR(VLOOKUP(H69,Sale!$A:$E,5,0),VLOOKUP(H69,Цены!$A:$G,7,0))*J69</f>
        <v>13.428000000000001</v>
      </c>
    </row>
    <row r="70" spans="2:11" ht="25.5" customHeight="1" thickBot="1">
      <c r="B70" s="25">
        <v>9091821</v>
      </c>
      <c r="C70" s="291" t="str">
        <f>VLOOKUP(B70,Цены!$A:$B,2,0)</f>
        <v>ЗАГЛУШКА НА КОНСОЛЬ ПЕТЛИ SENSYS,С ЛОГОТИПОМ HETTICH,СТАЛЬ,ЧЕРНЫЙ ОБСИДИАН</v>
      </c>
      <c r="D70" s="288">
        <f>D63</f>
        <v>1</v>
      </c>
      <c r="E70" s="28">
        <f>IFERROR(VLOOKUP(B70,Sale!$A:$E,5,0),VLOOKUP(B70,Цены!$A:$G,7,0))*D70</f>
        <v>10.4445</v>
      </c>
      <c r="H70" s="25">
        <v>9091821</v>
      </c>
      <c r="I70" s="291" t="str">
        <f>VLOOKUP(H70,Цены!$A:$B,2,0)</f>
        <v>ЗАГЛУШКА НА КОНСОЛЬ ПЕТЛИ SENSYS,С ЛОГОТИПОМ HETTICH,СТАЛЬ,ЧЕРНЫЙ ОБСИДИАН</v>
      </c>
      <c r="J70" s="288">
        <f>J63</f>
        <v>1</v>
      </c>
      <c r="K70" s="28">
        <f>IFERROR(VLOOKUP(H70,Sale!$A:$E,5,0),VLOOKUP(H70,Цены!$A:$G,7,0))*J70</f>
        <v>10.4445</v>
      </c>
    </row>
    <row r="71" spans="2:11" ht="19.5" thickBot="1">
      <c r="B71" s="588" t="s">
        <v>2097</v>
      </c>
      <c r="C71" s="589"/>
      <c r="D71" s="589"/>
      <c r="E71" s="590"/>
      <c r="H71" s="588" t="s">
        <v>2097</v>
      </c>
      <c r="I71" s="589"/>
      <c r="J71" s="589"/>
      <c r="K71" s="590"/>
    </row>
    <row r="73" spans="2:11" ht="172.5" customHeight="1" thickBot="1"/>
    <row r="74" spans="2:11" ht="15.75">
      <c r="B74" s="15" t="s">
        <v>2044</v>
      </c>
      <c r="C74" s="301" t="s">
        <v>2032</v>
      </c>
      <c r="D74" s="565">
        <v>1</v>
      </c>
      <c r="E74" s="553">
        <f>SUM(E78:E81)</f>
        <v>433.791</v>
      </c>
      <c r="H74" s="15" t="s">
        <v>2046</v>
      </c>
      <c r="I74" s="301" t="s">
        <v>2463</v>
      </c>
      <c r="J74" s="565">
        <v>1</v>
      </c>
      <c r="K74" s="553">
        <f>SUM(K78:K81)</f>
        <v>596.96999999999991</v>
      </c>
    </row>
    <row r="75" spans="2:11" ht="16.5" thickBot="1">
      <c r="B75" s="95" t="s">
        <v>2027</v>
      </c>
      <c r="C75" s="302" t="s">
        <v>2067</v>
      </c>
      <c r="D75" s="592"/>
      <c r="E75" s="554"/>
      <c r="H75" s="95" t="s">
        <v>2027</v>
      </c>
      <c r="I75" s="302" t="s">
        <v>2035</v>
      </c>
      <c r="J75" s="592"/>
      <c r="K75" s="554"/>
    </row>
    <row r="76" spans="2:11" ht="15.75" thickBot="1">
      <c r="B76" s="567" t="s">
        <v>2467</v>
      </c>
      <c r="C76" s="568"/>
      <c r="D76" s="568"/>
      <c r="E76" s="569"/>
      <c r="H76" s="567" t="s">
        <v>2467</v>
      </c>
      <c r="I76" s="568"/>
      <c r="J76" s="568"/>
      <c r="K76" s="569"/>
    </row>
    <row r="77" spans="2:11">
      <c r="B77" s="17" t="s">
        <v>2029</v>
      </c>
      <c r="C77" s="18" t="s">
        <v>2030</v>
      </c>
      <c r="D77" s="18" t="s">
        <v>2037</v>
      </c>
      <c r="E77" s="19" t="s">
        <v>2031</v>
      </c>
      <c r="H77" s="17" t="s">
        <v>2029</v>
      </c>
      <c r="I77" s="18" t="s">
        <v>2030</v>
      </c>
      <c r="J77" s="18" t="s">
        <v>2037</v>
      </c>
      <c r="K77" s="19" t="s">
        <v>2031</v>
      </c>
    </row>
    <row r="78" spans="2:11" ht="25.5" customHeight="1">
      <c r="B78" s="20">
        <f>VLOOKUP(C74,Hinges!$D$50:$E$52,2,0)</f>
        <v>9091764</v>
      </c>
      <c r="C78" s="58" t="str">
        <f>VLOOKUP(B78,Цены!A:B,2,0)</f>
        <v>ПЕТЛЯ SENSYS 8676,УГОЛ 110ГР,ЧАШКА TH52D35,НАКЛАДНАЯ, B12,5,ЧЕРНЫЙ ОБСИДИАН</v>
      </c>
      <c r="D78" s="292">
        <f>D74</f>
        <v>1</v>
      </c>
      <c r="E78" s="23">
        <f>IFERROR(VLOOKUP(B78,Sale!$A:$E,5,0),VLOOKUP(B78,Цены!$A:$G,7,0))*D78</f>
        <v>300.50099999999998</v>
      </c>
      <c r="H78" s="20">
        <f>VLOOKUP(I74,Hinges!$D$55:$E$56,2,0)</f>
        <v>9091770</v>
      </c>
      <c r="I78" s="58" t="str">
        <f>VLOOKUP(H78,Цены!A:B,2,0)</f>
        <v>ПЕТЛЯ SENSYS 8687,УГОЛ 165ГР,ЧАШКА TH52D35,СРЕДНЯЯ СТЕНКА, B3,ЧЕРНЫЙ ОБСИДИАН</v>
      </c>
      <c r="J78" s="292">
        <f>J74</f>
        <v>1</v>
      </c>
      <c r="K78" s="23">
        <f>IFERROR(VLOOKUP(H78,Sale!$A:$E,5,0),VLOOKUP(H78,Цены!$A:$G,7,0))*J78</f>
        <v>526.30649999999991</v>
      </c>
    </row>
    <row r="79" spans="2:11" ht="25.5" customHeight="1">
      <c r="B79" s="20">
        <f>VLOOKUP(C75,Hinges!$G$7:$H$8,2,0)</f>
        <v>9117472</v>
      </c>
      <c r="C79" s="218" t="str">
        <f>VLOOKUP(B79,Цены!$A:$B,2,0)</f>
        <v>МОНТАЖНАЯ ПЛАНКА ЛИНЕЙНАЯ SYSTEM 8099,L20,D3,ПРИКРУЧ.,ЭКСЦ.,ЧЕРНЫЙ ОБСИДИАН</v>
      </c>
      <c r="D79" s="292">
        <f>D74</f>
        <v>1</v>
      </c>
      <c r="E79" s="23">
        <f>IFERROR(VLOOKUP(B79,Sale!$A:$E,5,0),VLOOKUP(B79,Цены!$A:$G,7,0))*D79</f>
        <v>109.41749999999999</v>
      </c>
      <c r="H79" s="20">
        <f>VLOOKUP(I75,Hinges!$G$7:$H$8,2,0)</f>
        <v>9091801</v>
      </c>
      <c r="I79" s="218" t="str">
        <f>VLOOKUP(H79,Цены!$A:$B,2,0)</f>
        <v>МОНТАЖНАЯ ПЛАНКА SYSTEM 8099 ДЛЯ SENSYS,L37,D3,ЕВРОВИНТЫ,ЧЕРНЫЙ ОБСИДИАН</v>
      </c>
      <c r="J79" s="292">
        <f>J74</f>
        <v>1</v>
      </c>
      <c r="K79" s="23">
        <f>IFERROR(VLOOKUP(H79,Sale!$A:$E,5,0),VLOOKUP(H79,Цены!$A:$G,7,0))*J79</f>
        <v>36.355500000000006</v>
      </c>
    </row>
    <row r="80" spans="2:11" ht="25.5" customHeight="1">
      <c r="B80" s="20">
        <v>9091822</v>
      </c>
      <c r="C80" s="218" t="str">
        <f>VLOOKUP(B80,Цены!$A:$B,2,0)</f>
        <v>ЗАГЛУШКА ЧАШКИ ПЕТЛИ SENSYS,ЧЕРНЫЙ ОБСИДИАН</v>
      </c>
      <c r="D80" s="292">
        <f>D74</f>
        <v>1</v>
      </c>
      <c r="E80" s="23">
        <f>IFERROR(VLOOKUP(B80,Sale!$A:$E,5,0),VLOOKUP(B80,Цены!$A:$G,7,0))*D80</f>
        <v>13.428000000000001</v>
      </c>
      <c r="H80" s="20">
        <v>9091822</v>
      </c>
      <c r="I80" s="218" t="str">
        <f>VLOOKUP(H80,Цены!$A:$B,2,0)</f>
        <v>ЗАГЛУШКА ЧАШКИ ПЕТЛИ SENSYS,ЧЕРНЫЙ ОБСИДИАН</v>
      </c>
      <c r="J80" s="292">
        <f>J74</f>
        <v>1</v>
      </c>
      <c r="K80" s="23">
        <f>IFERROR(VLOOKUP(H80,Sale!$A:$E,5,0),VLOOKUP(H80,Цены!$A:$G,7,0))*J80</f>
        <v>13.428000000000001</v>
      </c>
    </row>
    <row r="81" spans="2:12" ht="25.5" customHeight="1" thickBot="1">
      <c r="B81" s="25">
        <v>9091821</v>
      </c>
      <c r="C81" s="291" t="str">
        <f>VLOOKUP(B81,Цены!$A:$B,2,0)</f>
        <v>ЗАГЛУШКА НА КОНСОЛЬ ПЕТЛИ SENSYS,С ЛОГОТИПОМ HETTICH,СТАЛЬ,ЧЕРНЫЙ ОБСИДИАН</v>
      </c>
      <c r="D81" s="288">
        <f>D74</f>
        <v>1</v>
      </c>
      <c r="E81" s="28">
        <f>IFERROR(VLOOKUP(B81,Sale!$A:$E,5,0),VLOOKUP(B81,Цены!$A:$G,7,0))*D81</f>
        <v>10.4445</v>
      </c>
      <c r="H81" s="25">
        <v>9099871</v>
      </c>
      <c r="I81" s="291" t="str">
        <f>VLOOKUP(H81,Цены!$A:$B,2,0)</f>
        <v>ЗАГЛУШКА НА КОНСОЛЬ ПЕТЛИ SENSYS 8657I, С ЛОГОТИПОМ HETTICH, ПЛАСТИК</v>
      </c>
      <c r="J81" s="288">
        <f>J74</f>
        <v>1</v>
      </c>
      <c r="K81" s="28">
        <f>IFERROR(VLOOKUP(H81,Sale!$A:$E,5,0),VLOOKUP(H81,Цены!$A:$G,7,0))*J81</f>
        <v>20.88</v>
      </c>
    </row>
    <row r="82" spans="2:12" ht="19.5" thickBot="1">
      <c r="B82" s="588" t="s">
        <v>2097</v>
      </c>
      <c r="C82" s="589"/>
      <c r="D82" s="589"/>
      <c r="E82" s="590"/>
      <c r="H82" s="588" t="s">
        <v>2097</v>
      </c>
      <c r="I82" s="589"/>
      <c r="J82" s="589"/>
      <c r="K82" s="590"/>
    </row>
    <row r="84" spans="2:12" ht="28.5">
      <c r="B84" s="595" t="s">
        <v>2091</v>
      </c>
      <c r="C84" s="595"/>
      <c r="D84" s="595"/>
      <c r="E84" s="595"/>
      <c r="F84" s="595"/>
      <c r="G84" s="595"/>
      <c r="H84" s="595"/>
      <c r="I84" s="595"/>
      <c r="J84" s="595"/>
      <c r="K84" s="595"/>
    </row>
    <row r="85" spans="2:12" ht="86.25" customHeight="1" thickBot="1">
      <c r="C85" s="130" t="s">
        <v>2467</v>
      </c>
      <c r="I85" s="130" t="s">
        <v>2467</v>
      </c>
      <c r="L85" s="51"/>
    </row>
    <row r="86" spans="2:12">
      <c r="B86" s="17" t="s">
        <v>2029</v>
      </c>
      <c r="C86" s="18" t="s">
        <v>2030</v>
      </c>
      <c r="D86" s="18" t="s">
        <v>2037</v>
      </c>
      <c r="E86" s="19" t="s">
        <v>2031</v>
      </c>
      <c r="H86" s="17" t="s">
        <v>2029</v>
      </c>
      <c r="I86" s="18" t="s">
        <v>2030</v>
      </c>
      <c r="J86" s="18" t="s">
        <v>2037</v>
      </c>
      <c r="K86" s="19" t="s">
        <v>2031</v>
      </c>
    </row>
    <row r="87" spans="2:12" ht="25.5" customHeight="1">
      <c r="B87" s="20">
        <v>9100037</v>
      </c>
      <c r="C87" s="58" t="str">
        <f>VLOOKUP(B87,Цены!$A:$B,2,0)</f>
        <v>ДЕМПФЕР НА ОТКРЫВАНИЕ SENSYS 8657I ДЛЯ НАКЛАДНОЙ НАВЕСКИ, ПЛАСТИК</v>
      </c>
      <c r="D87" s="292">
        <v>1</v>
      </c>
      <c r="E87" s="23">
        <f>IFERROR(VLOOKUP(B87,Sale!$A:$E,5,0),VLOOKUP(B87,Цены!$A:$G,7,0))*D87</f>
        <v>24.961499999999997</v>
      </c>
      <c r="H87" s="20">
        <v>9076440</v>
      </c>
      <c r="I87" s="58" t="str">
        <f>VLOOKUP(H87,Цены!$A:$B,2,0)</f>
        <v>ОГРАНИЧИТЕЛЬ УГЛА ОТКРЫВАНИЯ ДЛЯ SENSYS 8646I,110ГР/85ГР,ПЛАСТИК</v>
      </c>
      <c r="J87" s="292">
        <v>1</v>
      </c>
      <c r="K87" s="23">
        <f>IFERROR(VLOOKUP(H87,Sale!$A:$E,5,0),VLOOKUP(H87,Цены!$A:$G,7,0))*J87</f>
        <v>8.2619999999999987</v>
      </c>
    </row>
    <row r="88" spans="2:12" ht="25.5" customHeight="1">
      <c r="B88" s="20">
        <v>9100116</v>
      </c>
      <c r="C88" s="218" t="str">
        <f>VLOOKUP(B88,Цены!$A:$B,2,0)</f>
        <v>ДЕМПФЕР НА ОТКРЫВАНИЕ SENSYS 8657I ДЛЯ НАВЕСКИ НА СРЕДНЮЮ СТЕНКУ, ПЛАСТИК</v>
      </c>
      <c r="D88" s="292">
        <v>1</v>
      </c>
      <c r="E88" s="23">
        <f>IFERROR(VLOOKUP(B88,Sale!$A:$E,5,0),VLOOKUP(B88,Цены!$A:$G,7,0))*D88</f>
        <v>24.961499999999997</v>
      </c>
    </row>
    <row r="91" spans="2:12" ht="86.25" customHeight="1" thickBot="1">
      <c r="C91" s="130" t="s">
        <v>2467</v>
      </c>
      <c r="I91" s="130" t="s">
        <v>2467</v>
      </c>
    </row>
    <row r="92" spans="2:12">
      <c r="B92" s="17" t="s">
        <v>2029</v>
      </c>
      <c r="C92" s="18" t="s">
        <v>2030</v>
      </c>
      <c r="D92" s="18" t="s">
        <v>2037</v>
      </c>
      <c r="E92" s="19" t="s">
        <v>2031</v>
      </c>
      <c r="H92" s="17" t="s">
        <v>2029</v>
      </c>
      <c r="I92" s="18" t="s">
        <v>2030</v>
      </c>
      <c r="J92" s="18" t="s">
        <v>2037</v>
      </c>
      <c r="K92" s="19" t="s">
        <v>2031</v>
      </c>
    </row>
    <row r="93" spans="2:12" ht="25.5" customHeight="1">
      <c r="B93" s="20">
        <v>9073595</v>
      </c>
      <c r="C93" s="58" t="str">
        <f>VLOOKUP(B93,Цены!$A:$B,2,0)</f>
        <v>АДАПТЕР ГЛУБИНЫ ЧАШКИ ПЕТЛИ SENSYS, T1, 8, ПЛАСТИК</v>
      </c>
      <c r="D93" s="292">
        <v>1</v>
      </c>
      <c r="E93" s="23">
        <f>IFERROR(VLOOKUP(B93,Sale!$A:$E,5,0),VLOOKUP(B93,Цены!$A:$G,7,0))*D93</f>
        <v>11.493</v>
      </c>
      <c r="H93" s="20">
        <v>9072541</v>
      </c>
      <c r="I93" s="58" t="str">
        <f>VLOOKUP(H93,Цены!$A:$B,2,0)</f>
        <v>ОГРАНИЧИТЕЛЬ УГЛА ОТКРЫВАНИЯ УГЛОВЫХ ПЕТЕЛЬ ДЛЯ SENSYS 8639I, 95ГР/85ГР, ПЛАСТИК</v>
      </c>
      <c r="J93" s="292">
        <v>1</v>
      </c>
      <c r="K93" s="23">
        <f>IFERROR(VLOOKUP(H93,Sale!$A:$E,5,0),VLOOKUP(H93,Цены!$A:$G,7,0))*J93</f>
        <v>8.2619999999999987</v>
      </c>
    </row>
    <row r="94" spans="2:12" ht="25.5" customHeight="1">
      <c r="B94" s="20">
        <v>9073596</v>
      </c>
      <c r="C94" s="218" t="str">
        <f>VLOOKUP(B94,Цены!$A:$B,2,0)</f>
        <v>АДАПТЕР ГЛУБИНЫ ЧАШКИ ПЕТЛИ SENSYS, T2,7, ПЛАСТИК</v>
      </c>
      <c r="D94" s="292">
        <v>1</v>
      </c>
      <c r="E94" s="23">
        <f>IFERROR(VLOOKUP(B94,Sale!$A:$E,5,0),VLOOKUP(B94,Цены!$A:$G,7,0))*D94</f>
        <v>11.493</v>
      </c>
    </row>
    <row r="97" spans="2:11" ht="86.25" customHeight="1" thickBot="1">
      <c r="C97" s="130" t="s">
        <v>2467</v>
      </c>
      <c r="I97" s="130" t="s">
        <v>2467</v>
      </c>
    </row>
    <row r="98" spans="2:11">
      <c r="B98" s="17" t="s">
        <v>2029</v>
      </c>
      <c r="C98" s="18" t="s">
        <v>2030</v>
      </c>
      <c r="D98" s="18" t="s">
        <v>2037</v>
      </c>
      <c r="E98" s="19" t="s">
        <v>2031</v>
      </c>
      <c r="H98" s="17" t="s">
        <v>2029</v>
      </c>
      <c r="I98" s="18" t="s">
        <v>2030</v>
      </c>
      <c r="J98" s="18" t="s">
        <v>2037</v>
      </c>
      <c r="K98" s="19" t="s">
        <v>2031</v>
      </c>
    </row>
    <row r="99" spans="2:11" ht="25.5">
      <c r="B99" s="20">
        <v>9072540</v>
      </c>
      <c r="C99" s="58" t="str">
        <f>VLOOKUP(B99,Цены!$A:$B,2,0)</f>
        <v>ОГРАНИЧИТЕЛЬ УГЛА ОТКРЫВАНИЯ ДЛЯ SENSYS 8645I, 110ГР/85ГР, ПЛАСТИК</v>
      </c>
      <c r="D99" s="292">
        <v>1</v>
      </c>
      <c r="E99" s="23">
        <f>IFERROR(VLOOKUP(B99,Sale!$A:$E,5,0),VLOOKUP(B99,Цены!$A:$G,7,0))*D99</f>
        <v>8.2619999999999987</v>
      </c>
      <c r="H99" s="20">
        <v>9072542</v>
      </c>
      <c r="I99" s="58" t="str">
        <f>VLOOKUP(H99,Цены!$A:$B,2,0)</f>
        <v>ОГРАНИЧИТЕЛЬ УГЛА ОТКРЫВАНИЯ ДЛЯ SENSYS 8638I, 95ГР/85ГР, ПЛАСТИК</v>
      </c>
      <c r="J99" s="292">
        <v>1</v>
      </c>
      <c r="K99" s="23">
        <f>IFERROR(VLOOKUP(H99,Sale!$A:$E,5,0),VLOOKUP(H99,Цены!$A:$G,7,0))*J99</f>
        <v>8.2619999999999987</v>
      </c>
    </row>
    <row r="102" spans="2:11" ht="86.25" customHeight="1" thickBot="1">
      <c r="C102" s="130" t="s">
        <v>2467</v>
      </c>
      <c r="I102" s="130" t="s">
        <v>2467</v>
      </c>
    </row>
    <row r="103" spans="2:11">
      <c r="B103" s="17" t="s">
        <v>2029</v>
      </c>
      <c r="C103" s="18" t="s">
        <v>2030</v>
      </c>
      <c r="D103" s="18" t="s">
        <v>2037</v>
      </c>
      <c r="E103" s="19" t="s">
        <v>2031</v>
      </c>
      <c r="H103" s="17" t="s">
        <v>2029</v>
      </c>
      <c r="I103" s="18" t="s">
        <v>2030</v>
      </c>
      <c r="J103" s="18" t="s">
        <v>2037</v>
      </c>
      <c r="K103" s="19" t="s">
        <v>2031</v>
      </c>
    </row>
    <row r="104" spans="2:11" ht="25.5">
      <c r="B104" s="20">
        <v>9090756</v>
      </c>
      <c r="C104" s="58" t="str">
        <f>VLOOKUP(B104,Цены!$A:$B,2,0)</f>
        <v>ОГРАНИЧИТЕЛЬ УГЛА ОТКРЫВАНИЯ ДЛЯ SENSYS 8657I, 105ГР/120ГР, ПЛАСТИК</v>
      </c>
      <c r="D104" s="292">
        <v>1</v>
      </c>
      <c r="E104" s="23">
        <f>IFERROR(VLOOKUP(B104,Sale!$A:$E,5,0),VLOOKUP(B104,Цены!$A:$G,7,0))*D104</f>
        <v>10.4445</v>
      </c>
      <c r="H104" s="20">
        <v>9090864</v>
      </c>
      <c r="I104" s="58" t="str">
        <f>VLOOKUP(H104,Цены!$A:$B,2,0)</f>
        <v>ОГРАНИЧИТЕЛЬ УГЛА ОТКРЫВАНИЯ ДЛЯ SENSYS 8657I, 90ГР/135ГР, ПЛАСТИК</v>
      </c>
      <c r="J104" s="292">
        <v>1</v>
      </c>
      <c r="K104" s="23">
        <f>IFERROR(VLOOKUP(H104,Sale!$A:$E,5,0),VLOOKUP(H104,Цены!$A:$G,7,0))*J104</f>
        <v>10.4445</v>
      </c>
    </row>
    <row r="105" spans="2:11">
      <c r="B105" s="63"/>
      <c r="C105" s="74"/>
      <c r="D105" s="40"/>
      <c r="E105" s="65"/>
      <c r="H105" s="63"/>
      <c r="I105" s="74"/>
      <c r="J105" s="40"/>
      <c r="K105" s="65"/>
    </row>
    <row r="106" spans="2:11">
      <c r="B106" s="63"/>
      <c r="C106" s="74"/>
      <c r="D106" s="40"/>
      <c r="E106" s="65"/>
      <c r="H106" s="63"/>
      <c r="I106" s="74"/>
      <c r="J106" s="40"/>
      <c r="K106" s="65"/>
    </row>
    <row r="107" spans="2:11" ht="86.25" customHeight="1" thickBot="1">
      <c r="C107" s="129" t="s">
        <v>2467</v>
      </c>
      <c r="I107" s="129" t="s">
        <v>2467</v>
      </c>
    </row>
    <row r="108" spans="2:11" ht="16.5" thickBot="1">
      <c r="B108" s="582" t="s">
        <v>4190</v>
      </c>
      <c r="C108" s="583"/>
      <c r="D108" s="597" t="s">
        <v>2577</v>
      </c>
      <c r="E108" s="598"/>
      <c r="H108" s="582" t="s">
        <v>4191</v>
      </c>
      <c r="I108" s="583"/>
      <c r="J108" s="597" t="s">
        <v>2576</v>
      </c>
      <c r="K108" s="598"/>
    </row>
    <row r="109" spans="2:11">
      <c r="B109" s="17" t="s">
        <v>2029</v>
      </c>
      <c r="C109" s="18" t="s">
        <v>2030</v>
      </c>
      <c r="D109" s="18" t="s">
        <v>2037</v>
      </c>
      <c r="E109" s="19" t="s">
        <v>2031</v>
      </c>
      <c r="H109" s="17" t="s">
        <v>2029</v>
      </c>
      <c r="I109" s="18" t="s">
        <v>2030</v>
      </c>
      <c r="J109" s="18" t="s">
        <v>2037</v>
      </c>
      <c r="K109" s="19" t="s">
        <v>2031</v>
      </c>
    </row>
    <row r="110" spans="2:11" ht="28.5" customHeight="1" thickBot="1">
      <c r="B110" s="25">
        <f>VLOOKUP(D108,Hinges!$G$24:$H$27,2,0)</f>
        <v>9091802</v>
      </c>
      <c r="C110" s="61" t="str">
        <f>VLOOKUP(B110,Цены!$A:$B,2,0)</f>
        <v>МОНТАЖНАЯ ПЛАНКА SYSTEM 8099 ДЛЯ SENSYS,L37,D5,ЕВРОВИНТЫ,ЧЕРНЫЙ ОБСИДИАН</v>
      </c>
      <c r="D110" s="288">
        <v>1</v>
      </c>
      <c r="E110" s="28">
        <f>IFERROR(VLOOKUP(B110,Sale!$A:$E,5,0),VLOOKUP(B110,Цены!$A:$G,7,0))*D110</f>
        <v>49.432500000000005</v>
      </c>
      <c r="H110" s="25">
        <f>VLOOKUP(J108,Hinges!$G$30:$H$33,2,0)</f>
        <v>9091809</v>
      </c>
      <c r="I110" s="61" t="str">
        <f>VLOOKUP(H110,Цены!$A:$B,2,0)</f>
        <v>МОНТАЖНАЯ ПЛАНКА SYSTEM 8099 HETTICH DIRECT ДЛЯ SENSYS,L37,D3,ЧЕРНЫЙ ОБСИДИАН</v>
      </c>
      <c r="J110" s="288">
        <v>1</v>
      </c>
      <c r="K110" s="28">
        <f>IFERROR(VLOOKUP(H110,Sale!$A:$E,5,0),VLOOKUP(H110,Цены!$A:$G,7,0))*J110</f>
        <v>37.080000000000005</v>
      </c>
    </row>
    <row r="111" spans="2:11">
      <c r="B111" s="63"/>
      <c r="C111" s="74"/>
      <c r="D111" s="40"/>
      <c r="E111" s="65"/>
      <c r="H111" s="63"/>
      <c r="I111" s="74"/>
      <c r="J111" s="40"/>
      <c r="K111" s="65"/>
    </row>
    <row r="112" spans="2:11">
      <c r="B112" s="63"/>
      <c r="C112" s="74"/>
      <c r="D112" s="40"/>
      <c r="E112" s="65"/>
      <c r="H112" s="63"/>
      <c r="I112" s="74"/>
      <c r="J112" s="40"/>
      <c r="K112" s="65"/>
    </row>
    <row r="113" spans="2:12" ht="86.25" customHeight="1" thickBot="1">
      <c r="C113" s="129" t="s">
        <v>2467</v>
      </c>
      <c r="I113" s="129" t="s">
        <v>2467</v>
      </c>
    </row>
    <row r="114" spans="2:12" ht="16.5" thickBot="1">
      <c r="B114" s="582" t="s">
        <v>4189</v>
      </c>
      <c r="C114" s="583"/>
      <c r="D114" s="597" t="s">
        <v>2576</v>
      </c>
      <c r="E114" s="598"/>
      <c r="H114" s="582" t="s">
        <v>4191</v>
      </c>
      <c r="I114" s="583"/>
      <c r="J114" s="597" t="s">
        <v>2576</v>
      </c>
      <c r="K114" s="598"/>
    </row>
    <row r="115" spans="2:12">
      <c r="B115" s="17" t="s">
        <v>2029</v>
      </c>
      <c r="C115" s="18" t="s">
        <v>2030</v>
      </c>
      <c r="D115" s="18" t="s">
        <v>2037</v>
      </c>
      <c r="E115" s="19" t="s">
        <v>2031</v>
      </c>
      <c r="H115" s="17" t="s">
        <v>2029</v>
      </c>
      <c r="I115" s="18" t="s">
        <v>2030</v>
      </c>
      <c r="J115" s="18" t="s">
        <v>2037</v>
      </c>
      <c r="K115" s="19" t="s">
        <v>2031</v>
      </c>
    </row>
    <row r="116" spans="2:12" ht="30.75" customHeight="1" thickBot="1">
      <c r="B116" s="25">
        <f>VLOOKUP(D114,Hinges!$J$24:$K$27,2,0)</f>
        <v>9091805</v>
      </c>
      <c r="C116" s="61" t="str">
        <f>VLOOKUP(B116,Цены!$A:$B,2,0)</f>
        <v>МОНТАЖНАЯ ПЛАНКА SYSTEM 8099 ДЛЯ SENSYS,L37,D3,ЕВРОВИНТЫ,ЭКСЦ.,ЧЕРНЫЙ ОБСИДИАН</v>
      </c>
      <c r="D116" s="288">
        <v>1</v>
      </c>
      <c r="E116" s="28">
        <f>IFERROR(VLOOKUP(B116,Sale!$A:$E,5,0),VLOOKUP(B116,Цены!$A:$G,7,0))*D116</f>
        <v>64.705500000000001</v>
      </c>
      <c r="H116" s="25">
        <f>VLOOKUP(J114,Hinges!$J$30:$K$33,2,0)</f>
        <v>9091813</v>
      </c>
      <c r="I116" s="61" t="str">
        <f>VLOOKUP(H116,Цены!$A:$B,2,0)</f>
        <v>МОНТАЖНАЯ ПЛАНКА SYSTEM 8099 HETTICH DIRECT ДЛЯ SENSYS,L37,D3,ЭКСЦ.,ЧЕРНЫЙ ОБСИДИАН</v>
      </c>
      <c r="J116" s="288">
        <v>1</v>
      </c>
      <c r="K116" s="28">
        <f>IFERROR(VLOOKUP(H116,Sale!$A:$E,5,0),VLOOKUP(H116,Цены!$A:$G,7,0))*J116</f>
        <v>69.358499999999992</v>
      </c>
    </row>
    <row r="117" spans="2:12">
      <c r="B117" s="63"/>
      <c r="C117" s="74"/>
      <c r="D117" s="40"/>
      <c r="E117" s="65"/>
      <c r="H117" s="63"/>
      <c r="I117" s="74"/>
      <c r="J117" s="40"/>
      <c r="K117" s="65"/>
    </row>
    <row r="118" spans="2:12">
      <c r="B118" s="63"/>
      <c r="C118" s="74"/>
      <c r="D118" s="40"/>
      <c r="E118" s="65"/>
      <c r="H118" s="63"/>
      <c r="I118" s="74"/>
      <c r="J118" s="40"/>
      <c r="K118" s="65"/>
    </row>
    <row r="119" spans="2:12" ht="86.25" customHeight="1" thickBot="1">
      <c r="C119" s="169" t="s">
        <v>2467</v>
      </c>
      <c r="H119" s="63"/>
      <c r="I119" s="74"/>
      <c r="J119" s="40"/>
      <c r="K119" s="65"/>
    </row>
    <row r="120" spans="2:12" ht="16.5" thickBot="1">
      <c r="B120" s="582" t="s">
        <v>4190</v>
      </c>
      <c r="C120" s="583"/>
      <c r="D120" s="597" t="s">
        <v>2574</v>
      </c>
      <c r="E120" s="598"/>
      <c r="H120" s="63"/>
      <c r="I120" s="74"/>
      <c r="J120" s="40"/>
      <c r="K120" s="65"/>
    </row>
    <row r="121" spans="2:12">
      <c r="B121" s="17" t="s">
        <v>2029</v>
      </c>
      <c r="C121" s="18" t="s">
        <v>2030</v>
      </c>
      <c r="D121" s="18" t="s">
        <v>2037</v>
      </c>
      <c r="E121" s="19" t="s">
        <v>2031</v>
      </c>
      <c r="H121" s="63"/>
      <c r="I121" s="74"/>
      <c r="J121" s="40"/>
      <c r="K121" s="65"/>
    </row>
    <row r="122" spans="2:12" ht="26.25" thickBot="1">
      <c r="B122" s="25">
        <f>VLOOKUP(D120,Hinges!$G$36:$H$39,2,0)</f>
        <v>9117471</v>
      </c>
      <c r="C122" s="61" t="str">
        <f>VLOOKUP(B122,Цены!$A:$B,2,0)</f>
        <v>МОНТАЖНАЯ ПЛАНКА ЛИНЕЙНАЯ SYSTEM 8099,L20,D1,5,ПРИКРУЧ.,ЭКСЦ.,ЧЕРНЫЙ ОБСИДИАН</v>
      </c>
      <c r="D122" s="288">
        <v>1</v>
      </c>
      <c r="E122" s="28">
        <f>IFERROR(VLOOKUP(B122,Sale!$A:$E,5,0),VLOOKUP(B122,Цены!$A:$G,7,0))*D122</f>
        <v>103.239</v>
      </c>
      <c r="H122" s="63"/>
      <c r="I122" s="74"/>
      <c r="J122" s="40"/>
      <c r="K122" s="65"/>
    </row>
    <row r="123" spans="2:12">
      <c r="B123" s="63"/>
      <c r="C123" s="74"/>
      <c r="D123" s="40"/>
      <c r="E123" s="65"/>
      <c r="H123" s="63"/>
      <c r="I123" s="74"/>
      <c r="J123" s="40"/>
      <c r="K123" s="65"/>
    </row>
    <row r="124" spans="2:12">
      <c r="B124" s="63"/>
      <c r="C124" s="74"/>
      <c r="D124" s="40"/>
      <c r="E124" s="65"/>
      <c r="H124" s="63"/>
      <c r="I124" s="74"/>
      <c r="J124" s="40"/>
      <c r="K124" s="65"/>
    </row>
    <row r="125" spans="2:12" ht="28.5">
      <c r="B125" s="596" t="s">
        <v>2460</v>
      </c>
      <c r="C125" s="596"/>
      <c r="D125" s="596"/>
      <c r="E125" s="596"/>
      <c r="F125" s="596"/>
      <c r="G125" s="596"/>
      <c r="H125" s="596"/>
      <c r="I125" s="596"/>
      <c r="J125" s="596"/>
      <c r="K125" s="596"/>
    </row>
    <row r="126" spans="2:12" ht="86.25" customHeight="1" thickBot="1">
      <c r="C126" s="130" t="s">
        <v>2467</v>
      </c>
      <c r="L126" s="51"/>
    </row>
    <row r="127" spans="2:12">
      <c r="B127" s="17" t="s">
        <v>2029</v>
      </c>
      <c r="C127" s="18" t="s">
        <v>2030</v>
      </c>
      <c r="D127" s="18" t="s">
        <v>2037</v>
      </c>
      <c r="E127" s="19" t="s">
        <v>2031</v>
      </c>
    </row>
    <row r="128" spans="2:12">
      <c r="B128" s="20">
        <v>9239087</v>
      </c>
      <c r="C128" s="58" t="str">
        <f>VLOOKUP(B128,Цены!$A:$B,2,0)</f>
        <v>МЕХАНИЗМ PUSH TO OPEN SILENT ДЛЯ ПЕТЕЛЬ,АНТРАЦИТ</v>
      </c>
      <c r="D128" s="292">
        <v>1</v>
      </c>
      <c r="E128" s="23">
        <f>IFERROR(VLOOKUP(B128,Sale!$A:$E,5,0),VLOOKUP(B128,Цены!$A:$G,7,0))*D128</f>
        <v>2149.1999999999998</v>
      </c>
    </row>
    <row r="129" spans="2:12">
      <c r="B129" s="20">
        <v>9239088</v>
      </c>
      <c r="C129" s="58" t="str">
        <f>VLOOKUP(B129,Цены!$A:$B,2,0)</f>
        <v>МЕХАНИЗМ PUSH TO OPEN SILENT ДЛЯ ПЕТЕЛЬ,БЕЛЫЙ</v>
      </c>
      <c r="D129" s="292">
        <v>1</v>
      </c>
      <c r="E129" s="23">
        <f>IFERROR(VLOOKUP(B129,Sale!$A:$E,5,0),VLOOKUP(B129,Цены!$A:$G,7,0))*D129</f>
        <v>2149.1999999999998</v>
      </c>
    </row>
    <row r="130" spans="2:12">
      <c r="B130" s="20">
        <v>9239099</v>
      </c>
      <c r="C130" s="218" t="str">
        <f>VLOOKUP(B130,Цены!$A:$B,2,0)</f>
        <v>МЕХАНИЗМ PUSH TO OPEN SILENT ДЛЯ ПЕТЕЛЬ,СЕРЫЙ</v>
      </c>
      <c r="D130" s="292">
        <v>1</v>
      </c>
      <c r="E130" s="23">
        <f>IFERROR(VLOOKUP(B130,Sale!$A:$E,5,0),VLOOKUP(B130,Цены!$A:$G,7,0))*D130</f>
        <v>2149.1999999999998</v>
      </c>
    </row>
    <row r="132" spans="2:12" ht="15.75" thickBot="1">
      <c r="B132" s="34"/>
      <c r="C132" s="34"/>
      <c r="D132" s="34"/>
      <c r="E132" s="34"/>
      <c r="F132" s="34"/>
      <c r="G132" s="34"/>
      <c r="H132" s="34"/>
      <c r="I132" s="34"/>
      <c r="J132" s="34"/>
      <c r="K132" s="34"/>
    </row>
    <row r="133" spans="2:12" ht="29.25" thickTop="1">
      <c r="B133" s="596" t="s">
        <v>2461</v>
      </c>
      <c r="C133" s="596"/>
      <c r="D133" s="596"/>
      <c r="E133" s="596"/>
      <c r="F133" s="596"/>
      <c r="G133" s="596"/>
      <c r="H133" s="596"/>
      <c r="I133" s="596"/>
      <c r="J133" s="596"/>
      <c r="K133" s="596"/>
    </row>
    <row r="134" spans="2:12" ht="86.25" customHeight="1" thickBot="1">
      <c r="C134" s="129" t="s">
        <v>2467</v>
      </c>
      <c r="I134" s="129" t="s">
        <v>2467</v>
      </c>
      <c r="L134" s="51"/>
    </row>
    <row r="135" spans="2:12">
      <c r="B135" s="17" t="s">
        <v>2029</v>
      </c>
      <c r="C135" s="18" t="s">
        <v>2030</v>
      </c>
      <c r="D135" s="18" t="s">
        <v>2037</v>
      </c>
      <c r="E135" s="19" t="s">
        <v>2031</v>
      </c>
      <c r="H135" s="17" t="s">
        <v>2029</v>
      </c>
      <c r="I135" s="18" t="s">
        <v>2030</v>
      </c>
      <c r="J135" s="18" t="s">
        <v>2037</v>
      </c>
      <c r="K135" s="19" t="s">
        <v>2031</v>
      </c>
    </row>
    <row r="136" spans="2:12" ht="25.5">
      <c r="B136" s="20">
        <v>9089626</v>
      </c>
      <c r="C136" s="58" t="str">
        <f>VLOOKUP(B136,Цены!$A:$B,2,0)</f>
        <v>МЕХАНИЗМ PUSH TO OPEN PIN ДЛЯ ПЕТЕЛЬ, ПОД ПРИКРУЧИВАНИЕ, ДЛИННЫЙ ХОД, ЦВЕТ АНТРАЦИТ</v>
      </c>
      <c r="D136" s="292">
        <v>1</v>
      </c>
      <c r="E136" s="23">
        <f>IFERROR(VLOOKUP(B136,Sale!$A:$E,5,0),VLOOKUP(B136,Цены!$A:$G,7,0))*D136</f>
        <v>347.28750000000002</v>
      </c>
      <c r="H136" s="20">
        <v>9089628</v>
      </c>
      <c r="I136" s="58" t="str">
        <f>VLOOKUP(H136,Цены!$A:$B,2,0)</f>
        <v>МЕХАНИЗМ PUSH TO OPEN PIN ДЛЯ ПЕТЕЛЬ, ПОД ЗАПРЕССОВКУ, ДЛИННЫЙ ХОД, ЦВЕТ АНТРАЦИТ</v>
      </c>
      <c r="J136" s="292">
        <v>1</v>
      </c>
      <c r="K136" s="23">
        <f>IFERROR(VLOOKUP(H136,Sale!$A:$E,5,0),VLOOKUP(H136,Цены!$A:$G,7,0))*J136</f>
        <v>312.17400000000004</v>
      </c>
    </row>
    <row r="137" spans="2:12" ht="25.5">
      <c r="B137" s="20">
        <v>9089601</v>
      </c>
      <c r="C137" s="58" t="str">
        <f>VLOOKUP(B137,Цены!$A:$B,2,0)</f>
        <v>МЕХАНИЗМ PUSH TO OPEN PIN ДЛЯ ПЕТЕЛЬ, ПОД ПРИКРУЧИВАНИЕ, ДЛИННЫЙ ХОД, ЦВЕТ СВЕТЛО-СЕРЫЙ</v>
      </c>
      <c r="D137" s="292">
        <v>1</v>
      </c>
      <c r="E137" s="23">
        <f>IFERROR(VLOOKUP(B137,Sale!$A:$E,5,0),VLOOKUP(B137,Цены!$A:$G,7,0))*D137</f>
        <v>347.28750000000002</v>
      </c>
      <c r="H137" s="20">
        <v>9089603</v>
      </c>
      <c r="I137" s="58" t="str">
        <f>VLOOKUP(H137,Цены!$A:$B,2,0)</f>
        <v>МЕХАНИЗМ PUSH TO OPEN PIN ДЛЯ ПЕТЕЛЬ, ПОД ЗАПРЕССОВКУ, ДЛИННЫЙ ХОД, ЦВЕТ СВЕТЛО СЕРЫЙ</v>
      </c>
      <c r="J137" s="292">
        <v>1</v>
      </c>
      <c r="K137" s="23">
        <f>IFERROR(VLOOKUP(H137,Sale!$A:$E,5,0),VLOOKUP(H137,Цены!$A:$G,7,0))*J137</f>
        <v>312.17400000000004</v>
      </c>
    </row>
    <row r="138" spans="2:12" ht="25.5">
      <c r="B138" s="20">
        <v>9089587</v>
      </c>
      <c r="C138" s="218" t="str">
        <f>VLOOKUP(B138,Цены!$A:$B,2,0)</f>
        <v>МЕХАНИЗМ PUSH TO OPEN PIN ДЛЯ ПЕТЕЛЬ, ПОД ПРИКРУЧИВАНИЕ, ДЛИННЫЙ ХОД, ЦВЕТ БЕЛЫЙ</v>
      </c>
      <c r="D138" s="292">
        <v>1</v>
      </c>
      <c r="E138" s="23">
        <f>IFERROR(VLOOKUP(B138,Sale!$A:$E,5,0),VLOOKUP(B138,Цены!$A:$G,7,0))*D138</f>
        <v>347.28750000000002</v>
      </c>
      <c r="H138" s="20">
        <v>9089589</v>
      </c>
      <c r="I138" s="218" t="str">
        <f>VLOOKUP(H138,Цены!$A:$B,2,0)</f>
        <v>МЕХАНИЗМ PUSH TO OPEN PIN ДЛЯ ПЕТЕЛЬ, ПОД ЗАПРЕССОВКУ, ДЛИННЫЙ ХОД, ЦВЕТ БЕЛЫЙ</v>
      </c>
      <c r="J138" s="292">
        <v>1</v>
      </c>
      <c r="K138" s="23">
        <f>IFERROR(VLOOKUP(H138,Sale!$A:$E,5,0),VLOOKUP(H138,Цены!$A:$G,7,0))*J138</f>
        <v>312.17400000000004</v>
      </c>
    </row>
    <row r="141" spans="2:12" ht="86.25" customHeight="1" thickBot="1">
      <c r="C141" s="129" t="s">
        <v>2467</v>
      </c>
      <c r="I141" s="129" t="s">
        <v>2467</v>
      </c>
    </row>
    <row r="142" spans="2:12" ht="16.5" thickBot="1">
      <c r="C142" s="293" t="s">
        <v>2095</v>
      </c>
      <c r="D142" s="593" t="s">
        <v>2092</v>
      </c>
      <c r="E142" s="594"/>
      <c r="I142" s="298" t="s">
        <v>2096</v>
      </c>
      <c r="J142" s="593" t="s">
        <v>2092</v>
      </c>
      <c r="K142" s="594"/>
    </row>
    <row r="143" spans="2:12">
      <c r="B143" s="49" t="s">
        <v>2029</v>
      </c>
      <c r="C143" s="48" t="s">
        <v>2030</v>
      </c>
      <c r="D143" s="18" t="s">
        <v>2037</v>
      </c>
      <c r="E143" s="19" t="s">
        <v>2031</v>
      </c>
      <c r="H143" s="50" t="s">
        <v>2029</v>
      </c>
      <c r="I143" s="48" t="s">
        <v>2030</v>
      </c>
      <c r="J143" s="18" t="s">
        <v>2037</v>
      </c>
      <c r="K143" s="19" t="s">
        <v>2031</v>
      </c>
    </row>
    <row r="144" spans="2:12" ht="25.5">
      <c r="B144" s="20">
        <f>VLOOKUP(D142,Hinges!$G$11:$J$13,MATCH(C142,Hinges!$G$11:$J$11,0),0)</f>
        <v>9089604</v>
      </c>
      <c r="C144" s="58" t="str">
        <f>VLOOKUP(B144,Цены!$A:$B,2,0)</f>
        <v>МЕХАНИЗМ PUSH TO OPEN MAGNET ДЛЯ ПЕТЕЛЬ, ПОД ПРИКРУЧИВАНИЕ, КОРОТКИЙ ХОД, ЦВЕТ СВЕТЛО-СЕРЫЙ</v>
      </c>
      <c r="D144" s="292">
        <v>1</v>
      </c>
      <c r="E144" s="23">
        <f>IFERROR(VLOOKUP(B144,Sale!$A:$E,5,0),VLOOKUP(B144,Цены!$A:$G,7,0))*D144</f>
        <v>296.24400000000003</v>
      </c>
      <c r="H144" s="20">
        <f>VLOOKUP(J142,Hinges!$G$15:$J$17,MATCH(I142,Hinges!$G$15:$J$15,0),0)</f>
        <v>9089592</v>
      </c>
      <c r="I144" s="58" t="str">
        <f>VLOOKUP(H144,Цены!$A:$B,2,0)</f>
        <v>МЕХАНИЗМ PUSH TO OPEN MAGNET ДЛЯ ПЕТЕЛЬ, ПОД ЗАПРЕССОВКУ, КОРОТКИЙ ХОД, ЦВЕТ БЕЛЫЙ</v>
      </c>
      <c r="J144" s="292">
        <v>1</v>
      </c>
      <c r="K144" s="23">
        <f>IFERROR(VLOOKUP(H144,Sale!$A:$E,5,0),VLOOKUP(H144,Цены!$A:$G,7,0))*J144</f>
        <v>402.28200000000004</v>
      </c>
    </row>
    <row r="158" spans="2:2" hidden="1">
      <c r="B158" s="56" t="s">
        <v>2094</v>
      </c>
    </row>
    <row r="159" spans="2:2" hidden="1">
      <c r="B159" s="57" t="s">
        <v>2095</v>
      </c>
    </row>
    <row r="160" spans="2:2" hidden="1">
      <c r="B160" s="14" t="s">
        <v>2096</v>
      </c>
    </row>
  </sheetData>
  <sheetProtection sheet="1" objects="1" scenarios="1"/>
  <mergeCells count="69">
    <mergeCell ref="B71:E71"/>
    <mergeCell ref="H71:K71"/>
    <mergeCell ref="B82:E82"/>
    <mergeCell ref="H82:K82"/>
    <mergeCell ref="J65:K65"/>
    <mergeCell ref="B76:E76"/>
    <mergeCell ref="J74:J75"/>
    <mergeCell ref="K74:K75"/>
    <mergeCell ref="H76:K76"/>
    <mergeCell ref="D74:D75"/>
    <mergeCell ref="E74:E75"/>
    <mergeCell ref="D142:E142"/>
    <mergeCell ref="J142:K142"/>
    <mergeCell ref="B84:K84"/>
    <mergeCell ref="B125:K125"/>
    <mergeCell ref="B133:K133"/>
    <mergeCell ref="D108:E108"/>
    <mergeCell ref="J108:K108"/>
    <mergeCell ref="D114:E114"/>
    <mergeCell ref="J114:K114"/>
    <mergeCell ref="B114:C114"/>
    <mergeCell ref="B108:C108"/>
    <mergeCell ref="H108:I108"/>
    <mergeCell ref="H114:I114"/>
    <mergeCell ref="B120:C120"/>
    <mergeCell ref="D120:E120"/>
    <mergeCell ref="D29:D30"/>
    <mergeCell ref="E29:E30"/>
    <mergeCell ref="B31:E31"/>
    <mergeCell ref="J29:J30"/>
    <mergeCell ref="K29:K30"/>
    <mergeCell ref="H31:K31"/>
    <mergeCell ref="D40:D41"/>
    <mergeCell ref="E40:E41"/>
    <mergeCell ref="B42:E42"/>
    <mergeCell ref="B65:E65"/>
    <mergeCell ref="J63:J64"/>
    <mergeCell ref="B53:E53"/>
    <mergeCell ref="J51:J52"/>
    <mergeCell ref="H53:K53"/>
    <mergeCell ref="B49:K49"/>
    <mergeCell ref="J40:J41"/>
    <mergeCell ref="K40:K41"/>
    <mergeCell ref="H42:K42"/>
    <mergeCell ref="K63:K64"/>
    <mergeCell ref="K7:K8"/>
    <mergeCell ref="H9:K9"/>
    <mergeCell ref="D18:D19"/>
    <mergeCell ref="E18:E19"/>
    <mergeCell ref="B20:E20"/>
    <mergeCell ref="J18:J19"/>
    <mergeCell ref="K18:K19"/>
    <mergeCell ref="J20:K20"/>
    <mergeCell ref="C1:K1"/>
    <mergeCell ref="D63:D64"/>
    <mergeCell ref="E63:E64"/>
    <mergeCell ref="C3:D3"/>
    <mergeCell ref="F3:G3"/>
    <mergeCell ref="H3:I3"/>
    <mergeCell ref="B5:K5"/>
    <mergeCell ref="D51:D52"/>
    <mergeCell ref="E51:E52"/>
    <mergeCell ref="K51:K52"/>
    <mergeCell ref="B59:E59"/>
    <mergeCell ref="H59:K59"/>
    <mergeCell ref="D7:D8"/>
    <mergeCell ref="E7:E8"/>
    <mergeCell ref="B9:E9"/>
    <mergeCell ref="J7:J8"/>
  </mergeCells>
  <conditionalFormatting sqref="C142 B108 H108 B114 H114 B120">
    <cfRule type="cellIs" dxfId="279" priority="13" operator="equal">
      <formula>$B$159</formula>
    </cfRule>
    <cfRule type="cellIs" dxfId="278" priority="14" operator="equal">
      <formula>$B$158</formula>
    </cfRule>
  </conditionalFormatting>
  <conditionalFormatting sqref="I142">
    <cfRule type="cellIs" dxfId="277" priority="11" operator="equal">
      <formula>$B$158</formula>
    </cfRule>
    <cfRule type="cellIs" dxfId="276" priority="12" operator="equal">
      <formula>$B$159</formula>
    </cfRule>
  </conditionalFormatting>
  <dataValidations count="11">
    <dataValidation type="list" allowBlank="1" showInputMessage="1" showErrorMessage="1" sqref="I142 C142">
      <formula1>"Антрацит,Светло-серый,Белый,"</formula1>
    </dataValidation>
    <dataValidation type="list" allowBlank="1" showInputMessage="1" showErrorMessage="1" sqref="J142 D142">
      <formula1>"Короткий ход,Длинный ход,"</formula1>
    </dataValidation>
    <dataValidation type="list" allowBlank="1" showInputMessage="1" showErrorMessage="1" sqref="C64 C19 C8 I30 C30 I19 I8 C41 I52 I64 C75 I75 C52 I41">
      <formula1>"с евровинтами,линейная монтажная планка под саморез"</formula1>
    </dataValidation>
    <dataValidation type="list" allowBlank="1" showErrorMessage="1" prompt="Выбрать тип петли" sqref="C74 C7 C18 C29 C63 C51">
      <formula1>"Накладная,На среднюю стенку,Вкладная,"</formula1>
    </dataValidation>
    <dataValidation allowBlank="1" showErrorMessage="1" prompt="Выбрать тип петли" sqref="I51 I7 I40"/>
    <dataValidation type="list" allowBlank="1" showErrorMessage="1" prompt="Выбрать тип петли" sqref="I63 I18">
      <formula1>"Накладная угол 30',Накладная угол 45' наложение 9мм,Накладная угол 45' наложение -2мм,"</formula1>
    </dataValidation>
    <dataValidation allowBlank="1" sqref="H63 H18"/>
    <dataValidation type="list" allowBlank="1" showErrorMessage="1" prompt="Выбрать тип петли" sqref="I74 I29">
      <formula1>"Накладная,На среднюю стенку,"</formula1>
    </dataValidation>
    <dataValidation type="list" allowBlank="1" showErrorMessage="1" prompt="Выбрать тип петли" sqref="C40">
      <formula1>"Накладная,"</formula1>
    </dataValidation>
    <dataValidation type="list" allowBlank="1" showInputMessage="1" showErrorMessage="1" sqref="D108:E108 J108:K108 D114:E114 J114:K114">
      <formula1>"0,0 мм,1,5 мм,3,0 мм,5,0 мм,"</formula1>
    </dataValidation>
    <dataValidation type="list" allowBlank="1" showInputMessage="1" showErrorMessage="1" sqref="D120:E120">
      <formula1>"1,5 мм,3,0 мм,"</formula1>
    </dataValidation>
  </dataValidations>
  <hyperlinks>
    <hyperlink ref="B59:E59" location="'Sensys Black'!A139" display="Выбор механизма Push to Open"/>
    <hyperlink ref="B71:E71" location="'Sensys Black'!A139" display="Выбор механизма Push to Open"/>
    <hyperlink ref="H71:K71" location="'Sensys Black'!A139" display="Выбор механизма Push to Open"/>
    <hyperlink ref="B82:E82" location="'Sensys Black'!A139" display="Выбор механизма Push to Open"/>
    <hyperlink ref="H82:K82" location="'Sensys Black'!A139" display="Выбор механизма Push to Open"/>
    <hyperlink ref="B9:E9" r:id="rId1" location="page_76" display="Каталог"/>
    <hyperlink ref="B53:E53" r:id="rId2" location="page_77" display="Каталог"/>
    <hyperlink ref="B20:E20" r:id="rId3" location="page_80" display="Каталог"/>
    <hyperlink ref="B65:E65" r:id="rId4" location="page_81" display="Каталог"/>
    <hyperlink ref="B31:E31" r:id="rId5" location="page_84" display="Каталог"/>
    <hyperlink ref="B76:E76" r:id="rId6" location="page_85" display="Каталог"/>
    <hyperlink ref="H31:K31" r:id="rId7" location="page_88" display="Каталог"/>
    <hyperlink ref="H76:K76" r:id="rId8" location="page_89" display="Каталог"/>
    <hyperlink ref="H20" r:id="rId9" location="page_92"/>
    <hyperlink ref="H65" r:id="rId10" location="page_93"/>
    <hyperlink ref="J20:K20" r:id="rId11" location="page_96" display="Каталог W45"/>
    <hyperlink ref="J65:K65" r:id="rId12" location="page_97" display="Каталог W45"/>
    <hyperlink ref="H9:K9" r:id="rId13" location="page_100" display="Каталог"/>
    <hyperlink ref="H53:K53" r:id="rId14" location="page_101" display="Каталог"/>
    <hyperlink ref="B42:E42" r:id="rId15" location="page_104" display="Каталог"/>
    <hyperlink ref="C85" r:id="rId16" location="page_110"/>
    <hyperlink ref="C97" r:id="rId17" location="page_110"/>
    <hyperlink ref="I85" r:id="rId18" location="page_111"/>
    <hyperlink ref="I91" r:id="rId19" location="page_111"/>
    <hyperlink ref="I97" r:id="rId20" location="page_111"/>
    <hyperlink ref="C102" r:id="rId21" location="page_111"/>
    <hyperlink ref="I102" r:id="rId22" location="page_112"/>
    <hyperlink ref="C91" r:id="rId23" location="page_65"/>
    <hyperlink ref="C126" r:id="rId24" location="page_235"/>
    <hyperlink ref="C134" r:id="rId25" location="page_242"/>
    <hyperlink ref="I134" r:id="rId26" location="page_243"/>
    <hyperlink ref="C141" r:id="rId27" location="page_244"/>
    <hyperlink ref="I141" r:id="rId28" location="page_245"/>
    <hyperlink ref="H59:K59" location="'Sensys Black'!A139" display="Выбор механизма Push to Open"/>
    <hyperlink ref="C107" r:id="rId29" location="page_108"/>
    <hyperlink ref="I107" r:id="rId30" location="page_108"/>
    <hyperlink ref="C113" r:id="rId31" location="page_108"/>
    <hyperlink ref="I113" r:id="rId32" location="page_108"/>
    <hyperlink ref="C119" r:id="rId33" location="page_108"/>
    <hyperlink ref="H42:K42" r:id="rId34" location="page_106" display="Каталог"/>
  </hyperlinks>
  <pageMargins left="0.7" right="0.7" top="0.75" bottom="0.75" header="0.3" footer="0.3"/>
  <pageSetup paperSize="9" orientation="portrait" r:id="rId35"/>
  <ignoredErrors>
    <ignoredError sqref="D11:D14 J11:J14" unlockedFormula="1"/>
  </ignoredErrors>
  <drawing r:id="rId36"/>
</worksheet>
</file>

<file path=xl/worksheets/sheet10.xml><?xml version="1.0" encoding="utf-8"?>
<worksheet xmlns="http://schemas.openxmlformats.org/spreadsheetml/2006/main" xmlns:r="http://schemas.openxmlformats.org/officeDocument/2006/relationships">
  <sheetPr codeName="Лист10">
    <tabColor rgb="FF006600"/>
  </sheetPr>
  <dimension ref="A1:L161"/>
  <sheetViews>
    <sheetView showGridLines="0"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4" style="14" customWidth="1"/>
    <col min="4" max="4" width="8.5703125" style="14" customWidth="1"/>
    <col min="5" max="5" width="13.28515625" style="14" customWidth="1"/>
    <col min="6" max="7" width="9.140625" style="14"/>
    <col min="8" max="8" width="24.7109375" style="14" customWidth="1"/>
    <col min="9" max="9" width="54" style="14" customWidth="1"/>
    <col min="10" max="10" width="8.5703125" style="14" customWidth="1"/>
    <col min="11" max="11" width="13.28515625" style="14" customWidth="1"/>
    <col min="12" max="12" width="15.5703125" style="14" customWidth="1"/>
    <col min="13" max="16384" width="9.140625" style="14"/>
  </cols>
  <sheetData>
    <row r="1" spans="1:12" ht="69.75" customHeight="1">
      <c r="B1" s="235"/>
      <c r="C1" s="559" t="s">
        <v>2604</v>
      </c>
      <c r="D1" s="559"/>
      <c r="E1" s="559"/>
      <c r="F1" s="559"/>
      <c r="G1" s="559"/>
      <c r="H1" s="559"/>
      <c r="I1" s="559"/>
      <c r="J1" s="559"/>
      <c r="K1" s="559"/>
    </row>
    <row r="2" spans="1:12" ht="39.75" customHeight="1">
      <c r="B2" s="222"/>
      <c r="C2" s="222"/>
      <c r="D2" s="222"/>
      <c r="E2" s="222"/>
      <c r="F2" s="222"/>
      <c r="G2" s="222"/>
      <c r="H2" s="222"/>
      <c r="I2" s="222"/>
      <c r="J2" s="222"/>
      <c r="K2" s="222"/>
    </row>
    <row r="3" spans="1:12" ht="26.25" customHeight="1">
      <c r="B3" s="226"/>
      <c r="C3" s="228"/>
      <c r="D3" s="602"/>
      <c r="E3" s="602"/>
      <c r="F3" s="602"/>
      <c r="G3" s="222"/>
      <c r="H3" s="234"/>
      <c r="I3" s="228"/>
      <c r="J3" s="222"/>
      <c r="K3" s="222"/>
    </row>
    <row r="4" spans="1:12">
      <c r="B4" s="222"/>
      <c r="C4" s="222"/>
      <c r="D4" s="222"/>
      <c r="E4" s="222"/>
      <c r="F4" s="222"/>
      <c r="G4" s="222"/>
      <c r="H4" s="222"/>
      <c r="I4" s="222"/>
      <c r="J4" s="222"/>
      <c r="K4" s="222"/>
    </row>
    <row r="5" spans="1:12" s="41" customFormat="1" ht="28.5" customHeight="1">
      <c r="A5" s="96"/>
      <c r="B5" s="558" t="s">
        <v>2491</v>
      </c>
      <c r="C5" s="558"/>
      <c r="D5" s="558"/>
      <c r="E5" s="558"/>
      <c r="F5" s="558"/>
      <c r="G5" s="558"/>
      <c r="H5" s="558"/>
      <c r="I5" s="558"/>
      <c r="J5" s="558"/>
      <c r="K5" s="558"/>
    </row>
    <row r="6" spans="1:12" ht="172.5" customHeight="1" thickBot="1">
      <c r="B6" s="599"/>
      <c r="C6" s="599"/>
      <c r="D6" s="599"/>
      <c r="E6" s="599"/>
      <c r="H6" s="599"/>
      <c r="I6" s="599"/>
      <c r="J6" s="599"/>
      <c r="K6" s="599"/>
      <c r="L6" s="51"/>
    </row>
    <row r="7" spans="1:12" ht="18.75" customHeight="1">
      <c r="B7" s="15" t="s">
        <v>2026</v>
      </c>
      <c r="C7" s="289" t="s">
        <v>2032</v>
      </c>
      <c r="D7" s="565">
        <v>1</v>
      </c>
      <c r="E7" s="553">
        <f>SUM(E11:E13)</f>
        <v>113.67899999999999</v>
      </c>
      <c r="H7" s="15" t="s">
        <v>2038</v>
      </c>
      <c r="I7" s="13" t="s">
        <v>2039</v>
      </c>
      <c r="J7" s="565">
        <v>1</v>
      </c>
      <c r="K7" s="553">
        <f>SUM(K11:K13)</f>
        <v>330.74549999999999</v>
      </c>
    </row>
    <row r="8" spans="1:12" ht="18.75" customHeight="1" thickBot="1">
      <c r="B8" s="16" t="s">
        <v>2027</v>
      </c>
      <c r="C8" s="290" t="s">
        <v>2028</v>
      </c>
      <c r="D8" s="566"/>
      <c r="E8" s="554"/>
      <c r="H8" s="16" t="s">
        <v>2027</v>
      </c>
      <c r="I8" s="290" t="s">
        <v>2028</v>
      </c>
      <c r="J8" s="566"/>
      <c r="K8" s="554"/>
    </row>
    <row r="9" spans="1:12" ht="18.75" customHeight="1" thickBot="1">
      <c r="B9" s="567" t="s">
        <v>2467</v>
      </c>
      <c r="C9" s="568"/>
      <c r="D9" s="568"/>
      <c r="E9" s="569"/>
      <c r="H9" s="567" t="s">
        <v>2467</v>
      </c>
      <c r="I9" s="568"/>
      <c r="J9" s="568"/>
      <c r="K9" s="569"/>
    </row>
    <row r="10" spans="1:12" ht="15" customHeight="1">
      <c r="B10" s="17" t="s">
        <v>2029</v>
      </c>
      <c r="C10" s="18" t="s">
        <v>2030</v>
      </c>
      <c r="D10" s="18" t="s">
        <v>2037</v>
      </c>
      <c r="E10" s="19" t="s">
        <v>2031</v>
      </c>
      <c r="H10" s="17" t="s">
        <v>2029</v>
      </c>
      <c r="I10" s="18" t="s">
        <v>2030</v>
      </c>
      <c r="J10" s="18" t="s">
        <v>2037</v>
      </c>
      <c r="K10" s="19" t="s">
        <v>2031</v>
      </c>
    </row>
    <row r="11" spans="1:12" ht="25.5" customHeight="1">
      <c r="B11" s="20">
        <f>VLOOKUP(C7,Hinges!$A$66:$B$69,2,0)</f>
        <v>1029518</v>
      </c>
      <c r="C11" s="58" t="str">
        <f>VLOOKUP(B11,Цены!$A:$B,2,0)</f>
        <v>ПЕТЛЯ INTERMAT 9943, УГОЛ 110ГР, ЧАШКА TH42D35, НАКЛАДНАЯ НАВЕСКА(B12,5)</v>
      </c>
      <c r="D11" s="292">
        <f>D7</f>
        <v>1</v>
      </c>
      <c r="E11" s="23">
        <f>IFERROR(VLOOKUP(B11,Sale!$A:$E,5,0),VLOOKUP(B11,Цены!$A:$G,7,0))*D11</f>
        <v>75.883499999999998</v>
      </c>
      <c r="H11" s="20">
        <f>VLOOKUP(I7,Hinges!$A$66:$B$69,2,0)</f>
        <v>9043480</v>
      </c>
      <c r="I11" s="58" t="str">
        <f>VLOOKUP(H11,Цены!$A:$B,2,0)</f>
        <v>ПЕТЛЯ INTERMAT 9936,УГОЛ КОРПУСА W90,УГОЛ 95ГР,ЧАШКА TH42D35,ВКЛАДНАЯ, B5</v>
      </c>
      <c r="J11" s="292">
        <f>J7</f>
        <v>1</v>
      </c>
      <c r="K11" s="23">
        <f>IFERROR(VLOOKUP(H11,Sale!$A:$E,5,0),VLOOKUP(H11,Цены!$A:$G,7,0))*J11</f>
        <v>292.95</v>
      </c>
    </row>
    <row r="12" spans="1:12" ht="25.5" customHeight="1">
      <c r="B12" s="20">
        <f>VLOOKUP(C8,Hinges!$D$3:$E$4,2,0)</f>
        <v>9071577</v>
      </c>
      <c r="C12" s="218" t="str">
        <f>VLOOKUP(B12,Цены!$A:$B,2,0)</f>
        <v>МОНТАЖНАЯ ПЛАНКА SYSTEM 8099 ДЛЯ SENSYS/INTERMAT, L37, D3, ПОД ПРИКРУЧИВАНИЕ</v>
      </c>
      <c r="D12" s="292">
        <f>D7</f>
        <v>1</v>
      </c>
      <c r="E12" s="23">
        <f>IFERROR(VLOOKUP(B12,Sale!$A:$E,5,0),VLOOKUP(B12,Цены!$A:$G,7,0))*D12</f>
        <v>29.087999999999997</v>
      </c>
      <c r="H12" s="20">
        <f>VLOOKUP(I8,Hinges!$D$3:$E$4,2,0)</f>
        <v>9071577</v>
      </c>
      <c r="I12" s="218" t="str">
        <f>VLOOKUP(H12,Цены!$A:$B,2,0)</f>
        <v>МОНТАЖНАЯ ПЛАНКА SYSTEM 8099 ДЛЯ SENSYS/INTERMAT, L37, D3, ПОД ПРИКРУЧИВАНИЕ</v>
      </c>
      <c r="J12" s="292">
        <f>J7</f>
        <v>1</v>
      </c>
      <c r="K12" s="23">
        <f>IFERROR(VLOOKUP(H12,Sale!$A:$E,5,0),VLOOKUP(H12,Цены!$A:$G,7,0))*J12</f>
        <v>29.087999999999997</v>
      </c>
    </row>
    <row r="13" spans="1:12" ht="25.5" customHeight="1" thickBot="1">
      <c r="B13" s="25">
        <v>9088250</v>
      </c>
      <c r="C13" s="291" t="str">
        <f>VLOOKUP(B13,Цены!$A:$B,2,0)</f>
        <v>ЗАГЛУШКА НА КОНСОЛЬ ПЕТЛИ SENSYS, С ЛОГОТИПОМ HETTICH, СТАЛЬ</v>
      </c>
      <c r="D13" s="288">
        <f>D7</f>
        <v>1</v>
      </c>
      <c r="E13" s="28">
        <f>IFERROR(VLOOKUP(B13,Sale!$A:$E,5,0),VLOOKUP(B13,Цены!$A:$G,7,0))*D13</f>
        <v>8.7074999999999996</v>
      </c>
      <c r="H13" s="25">
        <v>9088250</v>
      </c>
      <c r="I13" s="291" t="str">
        <f>VLOOKUP(H13,Цены!$A:$B,2,0)</f>
        <v>ЗАГЛУШКА НА КОНСОЛЬ ПЕТЛИ SENSYS, С ЛОГОТИПОМ HETTICH, СТАЛЬ</v>
      </c>
      <c r="J13" s="288">
        <f>J7</f>
        <v>1</v>
      </c>
      <c r="K13" s="28">
        <f>IFERROR(VLOOKUP(H13,Sale!$A:$E,5,0),VLOOKUP(H13,Цены!$A:$G,7,0))*J13</f>
        <v>8.7074999999999996</v>
      </c>
    </row>
    <row r="16" spans="1:12" ht="172.5" customHeight="1" thickBot="1"/>
    <row r="17" spans="2:11" ht="15.75">
      <c r="B17" s="42" t="s">
        <v>2465</v>
      </c>
      <c r="C17" s="289" t="s">
        <v>2032</v>
      </c>
      <c r="D17" s="565">
        <v>1</v>
      </c>
      <c r="E17" s="553">
        <f>SUM(E21:E23)</f>
        <v>118.97999999999999</v>
      </c>
      <c r="H17" s="42" t="s">
        <v>2466</v>
      </c>
      <c r="I17" s="289" t="s">
        <v>2032</v>
      </c>
      <c r="J17" s="565">
        <v>1</v>
      </c>
      <c r="K17" s="553">
        <f>SUM(K21:K23)</f>
        <v>348.6105</v>
      </c>
    </row>
    <row r="18" spans="2:11" ht="16.5" thickBot="1">
      <c r="B18" s="16" t="s">
        <v>2027</v>
      </c>
      <c r="C18" s="290" t="s">
        <v>2028</v>
      </c>
      <c r="D18" s="566"/>
      <c r="E18" s="554"/>
      <c r="H18" s="16" t="s">
        <v>2027</v>
      </c>
      <c r="I18" s="290" t="s">
        <v>2028</v>
      </c>
      <c r="J18" s="566"/>
      <c r="K18" s="554"/>
    </row>
    <row r="19" spans="2:11" ht="15.75" thickBot="1">
      <c r="B19" s="567" t="s">
        <v>2467</v>
      </c>
      <c r="C19" s="568"/>
      <c r="D19" s="568"/>
      <c r="E19" s="569"/>
      <c r="H19" s="567" t="s">
        <v>2467</v>
      </c>
      <c r="I19" s="568"/>
      <c r="J19" s="568"/>
      <c r="K19" s="569"/>
    </row>
    <row r="20" spans="2:11">
      <c r="B20" s="17" t="s">
        <v>2029</v>
      </c>
      <c r="C20" s="18" t="s">
        <v>2030</v>
      </c>
      <c r="D20" s="18" t="s">
        <v>2037</v>
      </c>
      <c r="E20" s="19" t="s">
        <v>2031</v>
      </c>
      <c r="H20" s="17" t="s">
        <v>2029</v>
      </c>
      <c r="I20" s="18" t="s">
        <v>2030</v>
      </c>
      <c r="J20" s="18" t="s">
        <v>2037</v>
      </c>
      <c r="K20" s="19" t="s">
        <v>2031</v>
      </c>
    </row>
    <row r="21" spans="2:11" ht="25.5">
      <c r="B21" s="20">
        <f>VLOOKUP(C17,Hinges!$A$72:$B$74,2,0)</f>
        <v>1058365</v>
      </c>
      <c r="C21" s="58" t="str">
        <f>VLOOKUP(B21,Цены!$A:$B,2,0)</f>
        <v>ПЕТЛЯ INTERMAT 9936, УГОЛ 95ГР, ЧАШКА TH42D35, НАКЛАДНАЯ НАВЕСКА(B12,5)</v>
      </c>
      <c r="D21" s="292">
        <f>D17</f>
        <v>1</v>
      </c>
      <c r="E21" s="23">
        <f>IFERROR(VLOOKUP(B21,Sale!$A:$E,5,0),VLOOKUP(B21,Цены!$A:$G,7,0))*D21</f>
        <v>81.1845</v>
      </c>
      <c r="H21" s="20">
        <f>VLOOKUP(I17,Hinges!$A$77:$B$79,2,0)</f>
        <v>9155241</v>
      </c>
      <c r="I21" s="58" t="str">
        <f>VLOOKUP(H21,Цены!$A:$B,2,0)</f>
        <v>ПЕТЛЯ INTERMAT 9935 ДЛЯ ПРОФИЛЬНЫХ ДВЕРЕЙ, УГОЛ 95ГР, ЧАШКА TH22D40, НАКЛАДНАЯ НАВЕСКА(B18)</v>
      </c>
      <c r="J21" s="292">
        <f>J17</f>
        <v>1</v>
      </c>
      <c r="K21" s="23">
        <f>IFERROR(VLOOKUP(H21,Sale!$A:$E,5,0),VLOOKUP(H21,Цены!$A:$G,7,0))*J21</f>
        <v>310.815</v>
      </c>
    </row>
    <row r="22" spans="2:11" ht="25.5">
      <c r="B22" s="20">
        <f>VLOOKUP(C18,Hinges!$D$3:$E$4,2,0)</f>
        <v>9071577</v>
      </c>
      <c r="C22" s="218" t="str">
        <f>VLOOKUP(B22,Цены!$A:$B,2,0)</f>
        <v>МОНТАЖНАЯ ПЛАНКА SYSTEM 8099 ДЛЯ SENSYS/INTERMAT, L37, D3, ПОД ПРИКРУЧИВАНИЕ</v>
      </c>
      <c r="D22" s="292">
        <f>D17</f>
        <v>1</v>
      </c>
      <c r="E22" s="23">
        <f>IFERROR(VLOOKUP(B22,Sale!$A:$E,5,0),VLOOKUP(B22,Цены!$A:$G,7,0))*D22</f>
        <v>29.087999999999997</v>
      </c>
      <c r="H22" s="20">
        <f>VLOOKUP(I18,Hinges!$D$3:$E$4,2,0)</f>
        <v>9071577</v>
      </c>
      <c r="I22" s="218" t="str">
        <f>VLOOKUP(H22,Цены!$A:$B,2,0)</f>
        <v>МОНТАЖНАЯ ПЛАНКА SYSTEM 8099 ДЛЯ SENSYS/INTERMAT, L37, D3, ПОД ПРИКРУЧИВАНИЕ</v>
      </c>
      <c r="J22" s="292">
        <f>J17</f>
        <v>1</v>
      </c>
      <c r="K22" s="23">
        <f>IFERROR(VLOOKUP(H22,Sale!$A:$E,5,0),VLOOKUP(H22,Цены!$A:$G,7,0))*J22</f>
        <v>29.087999999999997</v>
      </c>
    </row>
    <row r="23" spans="2:11" ht="26.25" thickBot="1">
      <c r="B23" s="25">
        <v>9088250</v>
      </c>
      <c r="C23" s="291" t="str">
        <f>VLOOKUP(B23,Цены!$A:$B,2,0)</f>
        <v>ЗАГЛУШКА НА КОНСОЛЬ ПЕТЛИ SENSYS, С ЛОГОТИПОМ HETTICH, СТАЛЬ</v>
      </c>
      <c r="D23" s="288">
        <f>D17</f>
        <v>1</v>
      </c>
      <c r="E23" s="28">
        <f>IFERROR(VLOOKUP(B23,Sale!$A:$E,5,0),VLOOKUP(B23,Цены!$A:$G,7,0))*D23</f>
        <v>8.7074999999999996</v>
      </c>
      <c r="H23" s="25">
        <v>9088250</v>
      </c>
      <c r="I23" s="291" t="str">
        <f>VLOOKUP(H23,Цены!$A:$B,2,0)</f>
        <v>ЗАГЛУШКА НА КОНСОЛЬ ПЕТЛИ SENSYS, С ЛОГОТИПОМ HETTICH, СТАЛЬ</v>
      </c>
      <c r="J23" s="288">
        <f>J17</f>
        <v>1</v>
      </c>
      <c r="K23" s="28">
        <f>IFERROR(VLOOKUP(H23,Sale!$A:$E,5,0),VLOOKUP(H23,Цены!$A:$G,7,0))*J23</f>
        <v>8.7074999999999996</v>
      </c>
    </row>
    <row r="26" spans="2:11" ht="172.5" customHeight="1" thickBot="1"/>
    <row r="27" spans="2:11" ht="15.75">
      <c r="B27" s="15" t="s">
        <v>2081</v>
      </c>
      <c r="C27" s="289" t="s">
        <v>2032</v>
      </c>
      <c r="D27" s="565">
        <v>1</v>
      </c>
      <c r="E27" s="553">
        <f>SUM(E31:E33)</f>
        <v>174.375</v>
      </c>
      <c r="H27" s="15" t="s">
        <v>2046</v>
      </c>
      <c r="I27" s="289" t="s">
        <v>2463</v>
      </c>
      <c r="J27" s="565">
        <v>1</v>
      </c>
      <c r="K27" s="553">
        <f>SUM(K31:K33)</f>
        <v>449.41950000000003</v>
      </c>
    </row>
    <row r="28" spans="2:11" ht="16.5" thickBot="1">
      <c r="B28" s="16" t="s">
        <v>2027</v>
      </c>
      <c r="C28" s="290" t="s">
        <v>2028</v>
      </c>
      <c r="D28" s="566"/>
      <c r="E28" s="554"/>
      <c r="H28" s="16" t="s">
        <v>2027</v>
      </c>
      <c r="I28" s="290" t="s">
        <v>2028</v>
      </c>
      <c r="J28" s="566"/>
      <c r="K28" s="554"/>
    </row>
    <row r="29" spans="2:11" ht="15.75" thickBot="1">
      <c r="B29" s="567" t="s">
        <v>2467</v>
      </c>
      <c r="C29" s="568"/>
      <c r="D29" s="568"/>
      <c r="E29" s="569"/>
      <c r="H29" s="567" t="s">
        <v>2467</v>
      </c>
      <c r="I29" s="568"/>
      <c r="J29" s="568"/>
      <c r="K29" s="569"/>
    </row>
    <row r="30" spans="2:11">
      <c r="B30" s="17" t="s">
        <v>2029</v>
      </c>
      <c r="C30" s="18" t="s">
        <v>2030</v>
      </c>
      <c r="D30" s="18" t="s">
        <v>2037</v>
      </c>
      <c r="E30" s="19" t="s">
        <v>2031</v>
      </c>
      <c r="H30" s="17" t="s">
        <v>2029</v>
      </c>
      <c r="I30" s="18" t="s">
        <v>2030</v>
      </c>
      <c r="J30" s="18" t="s">
        <v>2037</v>
      </c>
      <c r="K30" s="19" t="s">
        <v>2031</v>
      </c>
    </row>
    <row r="31" spans="2:11" ht="25.5">
      <c r="B31" s="20">
        <f>VLOOKUP(C27,Hinges!$A$82:$B$83,2,0)</f>
        <v>1058545</v>
      </c>
      <c r="C31" s="58" t="str">
        <f>VLOOKUP(B31,Цены!$A:$B,2,0)</f>
        <v>ПЕТЛЯ INTERMAT 9944, УГОЛ 125ГР, ЧАШКА TH42D35, НАКЛАДНАЯ НАВЕСКА(B12,5)</v>
      </c>
      <c r="D31" s="292">
        <f>D27</f>
        <v>1</v>
      </c>
      <c r="E31" s="23">
        <f>IFERROR(VLOOKUP(B31,Sale!$A:$E,5,0),VLOOKUP(B31,Цены!$A:$G,7,0))*D31</f>
        <v>136.5795</v>
      </c>
      <c r="H31" s="20">
        <f>VLOOKUP(I27,Hinges!$A$86:$B$87,2,0)</f>
        <v>9099760</v>
      </c>
      <c r="I31" s="58" t="str">
        <f>VLOOKUP(H31,Цены!$A:$B,2,0)</f>
        <v>ПЕТЛЯ SENSYS 8657, УГОЛ 165ГР, ЧАШКА TH42D35, НА СРЕДНЮЮ СТЕНКУ(B3)</v>
      </c>
      <c r="J31" s="292">
        <f>J27</f>
        <v>1</v>
      </c>
      <c r="K31" s="23">
        <f>IFERROR(VLOOKUP(H31,Sale!$A:$E,5,0),VLOOKUP(H31,Цены!$A:$G,7,0))*J31</f>
        <v>399.45150000000001</v>
      </c>
    </row>
    <row r="32" spans="2:11" ht="25.5">
      <c r="B32" s="20">
        <f>VLOOKUP(C28,Hinges!$D$3:$E$4,2,0)</f>
        <v>9071577</v>
      </c>
      <c r="C32" s="218" t="str">
        <f>VLOOKUP(B32,Цены!$A:$B,2,0)</f>
        <v>МОНТАЖНАЯ ПЛАНКА SYSTEM 8099 ДЛЯ SENSYS/INTERMAT, L37, D3, ПОД ПРИКРУЧИВАНИЕ</v>
      </c>
      <c r="D32" s="292">
        <f>D27</f>
        <v>1</v>
      </c>
      <c r="E32" s="23">
        <f>IFERROR(VLOOKUP(B32,Sale!$A:$E,5,0),VLOOKUP(B32,Цены!$A:$G,7,0))*D32</f>
        <v>29.087999999999997</v>
      </c>
      <c r="H32" s="20">
        <f>VLOOKUP(I28,Hinges!$D$3:$E$4,2,0)</f>
        <v>9071577</v>
      </c>
      <c r="I32" s="218" t="str">
        <f>VLOOKUP(H32,Цены!$A:$B,2,0)</f>
        <v>МОНТАЖНАЯ ПЛАНКА SYSTEM 8099 ДЛЯ SENSYS/INTERMAT, L37, D3, ПОД ПРИКРУЧИВАНИЕ</v>
      </c>
      <c r="J32" s="292">
        <f>J27</f>
        <v>1</v>
      </c>
      <c r="K32" s="23">
        <f>IFERROR(VLOOKUP(H32,Sale!$A:$E,5,0),VLOOKUP(H32,Цены!$A:$G,7,0))*J32</f>
        <v>29.087999999999997</v>
      </c>
    </row>
    <row r="33" spans="2:11" ht="26.25" thickBot="1">
      <c r="B33" s="25">
        <v>9088250</v>
      </c>
      <c r="C33" s="291" t="str">
        <f>VLOOKUP(B33,Цены!$A:$B,2,0)</f>
        <v>ЗАГЛУШКА НА КОНСОЛЬ ПЕТЛИ SENSYS, С ЛОГОТИПОМ HETTICH, СТАЛЬ</v>
      </c>
      <c r="D33" s="288">
        <f>D27</f>
        <v>1</v>
      </c>
      <c r="E33" s="28">
        <f>IFERROR(VLOOKUP(B33,Sale!$A:$E,5,0),VLOOKUP(B33,Цены!$A:$G,7,0))*D33</f>
        <v>8.7074999999999996</v>
      </c>
      <c r="H33" s="25">
        <v>9099871</v>
      </c>
      <c r="I33" s="291" t="str">
        <f>VLOOKUP(H33,Цены!$A:$B,2,0)</f>
        <v>ЗАГЛУШКА НА КОНСОЛЬ ПЕТЛИ SENSYS 8657I, С ЛОГОТИПОМ HETTICH, ПЛАСТИК</v>
      </c>
      <c r="J33" s="288">
        <f>J27</f>
        <v>1</v>
      </c>
      <c r="K33" s="28">
        <f>IFERROR(VLOOKUP(H33,Sale!$A:$E,5,0),VLOOKUP(H33,Цены!$A:$G,7,0))*J33</f>
        <v>20.88</v>
      </c>
    </row>
    <row r="36" spans="2:11" ht="172.5" customHeight="1" thickBot="1"/>
    <row r="37" spans="2:11" ht="15.75">
      <c r="B37" s="15" t="s">
        <v>2459</v>
      </c>
      <c r="C37" s="289" t="s">
        <v>2051</v>
      </c>
      <c r="D37" s="565">
        <v>1</v>
      </c>
      <c r="E37" s="553">
        <f>SUM(E41:E43)</f>
        <v>331.95149999999995</v>
      </c>
      <c r="H37" s="15" t="s">
        <v>2084</v>
      </c>
      <c r="I37" s="289" t="s">
        <v>2086</v>
      </c>
      <c r="J37" s="565">
        <v>1</v>
      </c>
      <c r="K37" s="553">
        <f>SUM(K41:K43)</f>
        <v>387.459</v>
      </c>
    </row>
    <row r="38" spans="2:11" ht="16.5" thickBot="1">
      <c r="B38" s="16" t="s">
        <v>2027</v>
      </c>
      <c r="C38" s="290" t="s">
        <v>2035</v>
      </c>
      <c r="D38" s="566"/>
      <c r="E38" s="554"/>
      <c r="H38" s="16" t="s">
        <v>2027</v>
      </c>
      <c r="I38" s="290" t="s">
        <v>2028</v>
      </c>
      <c r="J38" s="566"/>
      <c r="K38" s="554"/>
    </row>
    <row r="39" spans="2:11" ht="15.75" thickBot="1">
      <c r="B39" s="128" t="s">
        <v>2470</v>
      </c>
      <c r="C39" s="131" t="s">
        <v>2468</v>
      </c>
      <c r="D39" s="570" t="s">
        <v>2469</v>
      </c>
      <c r="E39" s="571"/>
      <c r="H39" s="128" t="s">
        <v>2471</v>
      </c>
      <c r="I39" s="100"/>
      <c r="J39" s="570" t="s">
        <v>2472</v>
      </c>
      <c r="K39" s="571"/>
    </row>
    <row r="40" spans="2:11">
      <c r="B40" s="17" t="s">
        <v>2029</v>
      </c>
      <c r="C40" s="18" t="s">
        <v>2030</v>
      </c>
      <c r="D40" s="18" t="s">
        <v>2037</v>
      </c>
      <c r="E40" s="19" t="s">
        <v>2031</v>
      </c>
      <c r="H40" s="17" t="s">
        <v>2029</v>
      </c>
      <c r="I40" s="18" t="s">
        <v>2030</v>
      </c>
      <c r="J40" s="18" t="s">
        <v>2037</v>
      </c>
      <c r="K40" s="19" t="s">
        <v>2031</v>
      </c>
    </row>
    <row r="41" spans="2:11" ht="25.5">
      <c r="B41" s="20">
        <f>VLOOKUP(C37,Hinges!$A$90:$B$95,2,0)</f>
        <v>9043474</v>
      </c>
      <c r="C41" s="58" t="str">
        <f>VLOOKUP(B41,Цены!$A:$B,2,0)</f>
        <v>ПЕТЛЯ INTERMAT 9936,УГОЛ КОРПУСА W45,УГОЛ 95ГР,ЧАШКА TH42D35,НАКЛАДНАЯ, B6</v>
      </c>
      <c r="D41" s="292">
        <f>D37</f>
        <v>1</v>
      </c>
      <c r="E41" s="23">
        <f>IFERROR(VLOOKUP(B41,Sale!$A:$E,5,0),VLOOKUP(B41,Цены!$A:$G,7,0))*D41</f>
        <v>292.95</v>
      </c>
      <c r="H41" s="20">
        <f>VLOOKUP(I37,Hinges!$A$98:$B$99,2,0)</f>
        <v>9043421</v>
      </c>
      <c r="I41" s="58" t="str">
        <f>VLOOKUP(H41,Цены!$A:$B,2,0)</f>
        <v>ПЕТЛЯ INTERMAT 9944,УГОЛ КОРПУСА W-45,УГОЛ 125ГР,ЧАШКА TH42D35,НАКЛАДНАЯ, B10</v>
      </c>
      <c r="J41" s="292">
        <f>J37</f>
        <v>1</v>
      </c>
      <c r="K41" s="23">
        <f>IFERROR(VLOOKUP(H41,Sale!$A:$E,5,0),VLOOKUP(H41,Цены!$A:$G,7,0))*J41</f>
        <v>349.6635</v>
      </c>
    </row>
    <row r="42" spans="2:11" ht="25.5">
      <c r="B42" s="20">
        <f>VLOOKUP(C38,Hinges!$D$3:$E$4,2,0)</f>
        <v>9071627</v>
      </c>
      <c r="C42" s="218" t="str">
        <f>VLOOKUP(B42,Цены!$A:$B,2,0)</f>
        <v>МОНТАЖНАЯ ПЛАНКА SYSTEM 8099 ДЛЯ SENSYS/INTERMAT, L37, D3, ЕВРОВИНТЫ</v>
      </c>
      <c r="D42" s="292">
        <f>D37</f>
        <v>1</v>
      </c>
      <c r="E42" s="23">
        <f>IFERROR(VLOOKUP(B42,Sale!$A:$E,5,0),VLOOKUP(B42,Цены!$A:$G,7,0))*D42</f>
        <v>30.293999999999997</v>
      </c>
      <c r="H42" s="20">
        <f>VLOOKUP(I38,Hinges!$D$3:$E$4,2,0)</f>
        <v>9071577</v>
      </c>
      <c r="I42" s="218" t="str">
        <f>VLOOKUP(H42,Цены!$A:$B,2,0)</f>
        <v>МОНТАЖНАЯ ПЛАНКА SYSTEM 8099 ДЛЯ SENSYS/INTERMAT, L37, D3, ПОД ПРИКРУЧИВАНИЕ</v>
      </c>
      <c r="J42" s="292">
        <f>J37</f>
        <v>1</v>
      </c>
      <c r="K42" s="23">
        <f>IFERROR(VLOOKUP(H42,Sale!$A:$E,5,0),VLOOKUP(H42,Цены!$A:$G,7,0))*J42</f>
        <v>29.087999999999997</v>
      </c>
    </row>
    <row r="43" spans="2:11" ht="26.25" thickBot="1">
      <c r="B43" s="25">
        <v>9088250</v>
      </c>
      <c r="C43" s="291" t="str">
        <f>VLOOKUP(B43,Цены!$A:$B,2,0)</f>
        <v>ЗАГЛУШКА НА КОНСОЛЬ ПЕТЛИ SENSYS, С ЛОГОТИПОМ HETTICH, СТАЛЬ</v>
      </c>
      <c r="D43" s="288">
        <f>D37</f>
        <v>1</v>
      </c>
      <c r="E43" s="28">
        <f>IFERROR(VLOOKUP(B43,Sale!$A:$E,5,0),VLOOKUP(B43,Цены!$A:$G,7,0))*D43</f>
        <v>8.7074999999999996</v>
      </c>
      <c r="H43" s="25">
        <v>9088250</v>
      </c>
      <c r="I43" s="291" t="str">
        <f>VLOOKUP(H43,Цены!$A:$B,2,0)</f>
        <v>ЗАГЛУШКА НА КОНСОЛЬ ПЕТЛИ SENSYS, С ЛОГОТИПОМ HETTICH, СТАЛЬ</v>
      </c>
      <c r="J43" s="288">
        <f>J37</f>
        <v>1</v>
      </c>
      <c r="K43" s="28">
        <f>IFERROR(VLOOKUP(H43,Sale!$A:$E,5,0),VLOOKUP(H43,Цены!$A:$G,7,0))*J43</f>
        <v>8.7074999999999996</v>
      </c>
    </row>
    <row r="46" spans="2:11" ht="172.5" customHeight="1" thickBot="1"/>
    <row r="47" spans="2:11" ht="15.75" customHeight="1">
      <c r="B47" s="44" t="s">
        <v>2048</v>
      </c>
      <c r="C47" s="289" t="s">
        <v>2032</v>
      </c>
      <c r="D47" s="565">
        <v>1</v>
      </c>
      <c r="E47" s="553">
        <f>SUM(E51:E53)</f>
        <v>202.44149999999999</v>
      </c>
    </row>
    <row r="48" spans="2:11" ht="16.5" customHeight="1" thickBot="1">
      <c r="B48" s="16" t="s">
        <v>2027</v>
      </c>
      <c r="C48" s="290" t="s">
        <v>2028</v>
      </c>
      <c r="D48" s="566"/>
      <c r="E48" s="554"/>
    </row>
    <row r="49" spans="2:12" ht="15.75" thickBot="1">
      <c r="B49" s="567" t="s">
        <v>2467</v>
      </c>
      <c r="C49" s="568"/>
      <c r="D49" s="568"/>
      <c r="E49" s="569"/>
    </row>
    <row r="50" spans="2:12">
      <c r="B50" s="17" t="s">
        <v>2029</v>
      </c>
      <c r="C50" s="18" t="s">
        <v>2030</v>
      </c>
      <c r="D50" s="18" t="s">
        <v>2037</v>
      </c>
      <c r="E50" s="19" t="s">
        <v>2031</v>
      </c>
    </row>
    <row r="51" spans="2:12" ht="25.5">
      <c r="B51" s="20">
        <f>VLOOKUP(C47,Hinges!$A$102:$B$104,2,0)</f>
        <v>9155233</v>
      </c>
      <c r="C51" s="58" t="str">
        <f>VLOOKUP(B51,Цены!$A:$B,2,0)</f>
        <v>ПЕТЛЯ INTERMAT 9936 ДЛЯ АЛЮМИНИЕВЫХ РАМ, УГОЛ 95ГР, ЧАШКА TA22, НАКЛАДНАЯ НАВЕСКА(B13,5)</v>
      </c>
      <c r="D51" s="292">
        <f>D47</f>
        <v>1</v>
      </c>
      <c r="E51" s="23">
        <f>IFERROR(VLOOKUP(B51,Sale!$A:$E,5,0),VLOOKUP(B51,Цены!$A:$G,7,0))*D51</f>
        <v>164.64599999999999</v>
      </c>
    </row>
    <row r="52" spans="2:12" ht="25.5">
      <c r="B52" s="20">
        <f>VLOOKUP(C48,Hinges!$D$3:$E$4,2,0)</f>
        <v>9071577</v>
      </c>
      <c r="C52" s="218" t="str">
        <f>VLOOKUP(B52,Цены!$A:$B,2,0)</f>
        <v>МОНТАЖНАЯ ПЛАНКА SYSTEM 8099 ДЛЯ SENSYS/INTERMAT, L37, D3, ПОД ПРИКРУЧИВАНИЕ</v>
      </c>
      <c r="D52" s="292">
        <f>D47</f>
        <v>1</v>
      </c>
      <c r="E52" s="23">
        <f>IFERROR(VLOOKUP(B52,Sale!$A:$E,5,0),VLOOKUP(B52,Цены!$A:$G,7,0))*D52</f>
        <v>29.087999999999997</v>
      </c>
    </row>
    <row r="53" spans="2:12" ht="26.25" thickBot="1">
      <c r="B53" s="25">
        <v>9088250</v>
      </c>
      <c r="C53" s="291" t="str">
        <f>VLOOKUP(B53,Цены!$A:$B,2,0)</f>
        <v>ЗАГЛУШКА НА КОНСОЛЬ ПЕТЛИ SENSYS, С ЛОГОТИПОМ HETTICH, СТАЛЬ</v>
      </c>
      <c r="D53" s="288">
        <f>D47</f>
        <v>1</v>
      </c>
      <c r="E53" s="28">
        <f>IFERROR(VLOOKUP(B53,Sale!$A:$E,5,0),VLOOKUP(B53,Цены!$A:$G,7,0))*D53</f>
        <v>8.7074999999999996</v>
      </c>
    </row>
    <row r="55" spans="2:12" ht="15.75" thickBot="1">
      <c r="B55" s="34"/>
      <c r="C55" s="34"/>
      <c r="D55" s="34"/>
      <c r="E55" s="34"/>
      <c r="F55" s="34"/>
      <c r="G55" s="34"/>
      <c r="H55" s="34"/>
      <c r="I55" s="34"/>
      <c r="J55" s="34"/>
      <c r="K55" s="34"/>
    </row>
    <row r="56" spans="2:12" ht="29.25" thickTop="1">
      <c r="B56" s="558" t="s">
        <v>2087</v>
      </c>
      <c r="C56" s="558"/>
      <c r="D56" s="558"/>
      <c r="E56" s="558"/>
      <c r="F56" s="558"/>
      <c r="G56" s="558"/>
      <c r="H56" s="558"/>
      <c r="I56" s="558"/>
      <c r="J56" s="558"/>
      <c r="K56" s="558"/>
    </row>
    <row r="57" spans="2:12" ht="172.5" customHeight="1" thickBot="1">
      <c r="L57" s="51"/>
    </row>
    <row r="58" spans="2:12" ht="15.75">
      <c r="B58" s="15" t="s">
        <v>2026</v>
      </c>
      <c r="C58" s="289" t="s">
        <v>2032</v>
      </c>
      <c r="D58" s="565">
        <v>1</v>
      </c>
      <c r="E58" s="553">
        <f>SUM(E62:E64)</f>
        <v>104.13989999999998</v>
      </c>
      <c r="H58" s="15" t="s">
        <v>2038</v>
      </c>
      <c r="I58" s="13" t="s">
        <v>2039</v>
      </c>
      <c r="J58" s="565">
        <v>1</v>
      </c>
      <c r="K58" s="553">
        <f>SUM(K62:K64)</f>
        <v>354.05549999999999</v>
      </c>
    </row>
    <row r="59" spans="2:12" ht="16.5" thickBot="1">
      <c r="B59" s="16" t="s">
        <v>2027</v>
      </c>
      <c r="C59" s="290" t="s">
        <v>2028</v>
      </c>
      <c r="D59" s="566"/>
      <c r="E59" s="554"/>
      <c r="H59" s="16" t="s">
        <v>2027</v>
      </c>
      <c r="I59" s="290" t="s">
        <v>2028</v>
      </c>
      <c r="J59" s="566"/>
      <c r="K59" s="554"/>
    </row>
    <row r="60" spans="2:12" ht="15.75" thickBot="1">
      <c r="B60" s="567" t="s">
        <v>2467</v>
      </c>
      <c r="C60" s="568"/>
      <c r="D60" s="568"/>
      <c r="E60" s="569"/>
      <c r="H60" s="567" t="s">
        <v>2467</v>
      </c>
      <c r="I60" s="568"/>
      <c r="J60" s="568"/>
      <c r="K60" s="569"/>
    </row>
    <row r="61" spans="2:12">
      <c r="B61" s="17" t="s">
        <v>2029</v>
      </c>
      <c r="C61" s="18" t="s">
        <v>2030</v>
      </c>
      <c r="D61" s="18" t="s">
        <v>2037</v>
      </c>
      <c r="E61" s="19" t="s">
        <v>2031</v>
      </c>
      <c r="H61" s="17" t="s">
        <v>2029</v>
      </c>
      <c r="I61" s="18" t="s">
        <v>2030</v>
      </c>
      <c r="J61" s="18" t="s">
        <v>2037</v>
      </c>
      <c r="K61" s="19" t="s">
        <v>2031</v>
      </c>
    </row>
    <row r="62" spans="2:12" ht="25.5">
      <c r="B62" s="20">
        <f>VLOOKUP(C58,Hinges!$D$66:$E$69,2,0)</f>
        <v>9005604</v>
      </c>
      <c r="C62" s="58" t="str">
        <f>VLOOKUP(B62,Цены!$A:$B,2,0)</f>
        <v>ПЕТЛЯ INTERMAT 9973, УГОЛ 110ГР, ЧАШКА TH42D35, НАКЛАДНАЯ НАВЕСКА(B12,5)</v>
      </c>
      <c r="D62" s="292">
        <f>D58</f>
        <v>1</v>
      </c>
      <c r="E62" s="23">
        <f>IFERROR(VLOOKUP(B62,Sale!$A:$E,5,0),VLOOKUP(B62,Цены!$A:$G,7,0))*D62</f>
        <v>66.344399999999993</v>
      </c>
      <c r="H62" s="20">
        <f>VLOOKUP(I58,Hinges!$D$66:$E$69,2,0)</f>
        <v>9044841</v>
      </c>
      <c r="I62" s="58" t="str">
        <f>VLOOKUP(H62,Цены!$A:$B,2,0)</f>
        <v>ПЕТЛЯ INTERMAT 9966, УГОЛ КОРПУСА W90, УГОЛ 95ГР, ЧАШКА TH42D35, ВКЛАДНАЯ НАВЕСКА(B5)</v>
      </c>
      <c r="J62" s="292">
        <f>J58</f>
        <v>1</v>
      </c>
      <c r="K62" s="23">
        <f>IFERROR(VLOOKUP(H62,Sale!$A:$E,5,0),VLOOKUP(H62,Цены!$A:$G,7,0))*J62</f>
        <v>316.26</v>
      </c>
    </row>
    <row r="63" spans="2:12" ht="25.5">
      <c r="B63" s="20">
        <f>VLOOKUP(C59,Hinges!$D$3:$E$4,2,0)</f>
        <v>9071577</v>
      </c>
      <c r="C63" s="218" t="str">
        <f>VLOOKUP(B63,Цены!$A:$B,2,0)</f>
        <v>МОНТАЖНАЯ ПЛАНКА SYSTEM 8099 ДЛЯ SENSYS/INTERMAT, L37, D3, ПОД ПРИКРУЧИВАНИЕ</v>
      </c>
      <c r="D63" s="292">
        <f>D58</f>
        <v>1</v>
      </c>
      <c r="E63" s="23">
        <f>IFERROR(VLOOKUP(B63,Sale!$A:$E,5,0),VLOOKUP(B63,Цены!$A:$G,7,0))*D63</f>
        <v>29.087999999999997</v>
      </c>
      <c r="H63" s="20">
        <f>VLOOKUP(I59,Hinges!$D$3:$E$4,2,0)</f>
        <v>9071577</v>
      </c>
      <c r="I63" s="218" t="str">
        <f>VLOOKUP(H63,Цены!$A:$B,2,0)</f>
        <v>МОНТАЖНАЯ ПЛАНКА SYSTEM 8099 ДЛЯ SENSYS/INTERMAT, L37, D3, ПОД ПРИКРУЧИВАНИЕ</v>
      </c>
      <c r="J63" s="292">
        <f>J58</f>
        <v>1</v>
      </c>
      <c r="K63" s="23">
        <f>IFERROR(VLOOKUP(H63,Sale!$A:$E,5,0),VLOOKUP(H63,Цены!$A:$G,7,0))*J63</f>
        <v>29.087999999999997</v>
      </c>
    </row>
    <row r="64" spans="2:12" ht="26.25" thickBot="1">
      <c r="B64" s="25">
        <v>9088250</v>
      </c>
      <c r="C64" s="291" t="str">
        <f>VLOOKUP(B64,Цены!$A:$B,2,0)</f>
        <v>ЗАГЛУШКА НА КОНСОЛЬ ПЕТЛИ SENSYS, С ЛОГОТИПОМ HETTICH, СТАЛЬ</v>
      </c>
      <c r="D64" s="288">
        <f>D58</f>
        <v>1</v>
      </c>
      <c r="E64" s="28">
        <f>IFERROR(VLOOKUP(B64,Sale!$A:$E,5,0),VLOOKUP(B64,Цены!$A:$G,7,0))*D64</f>
        <v>8.7074999999999996</v>
      </c>
      <c r="H64" s="25">
        <v>9088250</v>
      </c>
      <c r="I64" s="291" t="str">
        <f>VLOOKUP(H64,Цены!$A:$B,2,0)</f>
        <v>ЗАГЛУШКА НА КОНСОЛЬ ПЕТЛИ SENSYS, С ЛОГОТИПОМ HETTICH, СТАЛЬ</v>
      </c>
      <c r="J64" s="288">
        <f>J58</f>
        <v>1</v>
      </c>
      <c r="K64" s="28">
        <f>IFERROR(VLOOKUP(H64,Sale!$A:$E,5,0),VLOOKUP(H64,Цены!$A:$G,7,0))*J64</f>
        <v>8.7074999999999996</v>
      </c>
    </row>
    <row r="65" spans="2:12" ht="19.5" thickBot="1">
      <c r="B65" s="603" t="s">
        <v>2097</v>
      </c>
      <c r="C65" s="604"/>
      <c r="D65" s="604"/>
      <c r="E65" s="605"/>
      <c r="H65" s="603" t="s">
        <v>2097</v>
      </c>
      <c r="I65" s="604"/>
      <c r="J65" s="604"/>
      <c r="K65" s="605"/>
    </row>
    <row r="68" spans="2:12" ht="172.5" customHeight="1" thickBot="1"/>
    <row r="69" spans="2:12" ht="15.75">
      <c r="B69" s="42" t="s">
        <v>2465</v>
      </c>
      <c r="C69" s="289" t="s">
        <v>2032</v>
      </c>
      <c r="D69" s="565">
        <v>1</v>
      </c>
      <c r="E69" s="553">
        <f>SUM(E73:E75)</f>
        <v>141.74550000000002</v>
      </c>
      <c r="H69" s="15" t="s">
        <v>2459</v>
      </c>
      <c r="I69" s="289" t="s">
        <v>2051</v>
      </c>
      <c r="J69" s="565">
        <v>1</v>
      </c>
      <c r="K69" s="553">
        <f>SUM(K73:K75)</f>
        <v>354.05549999999999</v>
      </c>
    </row>
    <row r="70" spans="2:12" ht="16.5" thickBot="1">
      <c r="B70" s="16" t="s">
        <v>2027</v>
      </c>
      <c r="C70" s="290" t="s">
        <v>2028</v>
      </c>
      <c r="D70" s="566"/>
      <c r="E70" s="554"/>
      <c r="H70" s="16" t="s">
        <v>2027</v>
      </c>
      <c r="I70" s="290" t="s">
        <v>2028</v>
      </c>
      <c r="J70" s="566"/>
      <c r="K70" s="554"/>
    </row>
    <row r="71" spans="2:12" ht="15.75" thickBot="1">
      <c r="B71" s="567" t="s">
        <v>2467</v>
      </c>
      <c r="C71" s="568"/>
      <c r="D71" s="568"/>
      <c r="E71" s="569"/>
      <c r="H71" s="128" t="s">
        <v>2468</v>
      </c>
      <c r="I71" s="167"/>
      <c r="J71" s="570" t="s">
        <v>2469</v>
      </c>
      <c r="K71" s="571"/>
    </row>
    <row r="72" spans="2:12">
      <c r="B72" s="17" t="s">
        <v>2029</v>
      </c>
      <c r="C72" s="18" t="s">
        <v>2030</v>
      </c>
      <c r="D72" s="18" t="s">
        <v>2037</v>
      </c>
      <c r="E72" s="19" t="s">
        <v>2031</v>
      </c>
      <c r="H72" s="17" t="s">
        <v>2029</v>
      </c>
      <c r="I72" s="18" t="s">
        <v>2030</v>
      </c>
      <c r="J72" s="18" t="s">
        <v>2037</v>
      </c>
      <c r="K72" s="19" t="s">
        <v>2031</v>
      </c>
    </row>
    <row r="73" spans="2:12" ht="25.5">
      <c r="B73" s="20">
        <f>VLOOKUP(C69,Hinges!$D$72:$E$74,2,0)</f>
        <v>9044850</v>
      </c>
      <c r="C73" s="58" t="str">
        <f>VLOOKUP(B73,Цены!$A:$B,2,0)</f>
        <v>ПЕТЛЯ INTERMAT 9966, УГОЛ 95ГР, ЧАШКА TH42D35, НАКЛАДНАЯ НАВЕСКА(B12,5)</v>
      </c>
      <c r="D73" s="292">
        <f>D69</f>
        <v>1</v>
      </c>
      <c r="E73" s="23">
        <f>IFERROR(VLOOKUP(B73,Sale!$A:$E,5,0),VLOOKUP(B73,Цены!$A:$G,7,0))*D73</f>
        <v>103.95</v>
      </c>
      <c r="H73" s="20">
        <f>VLOOKUP(I69,Hinges!$D$77:$E$79,2,0)</f>
        <v>9044832</v>
      </c>
      <c r="I73" s="58" t="str">
        <f>VLOOKUP(H73,Цены!$A:$B,2,0)</f>
        <v>ПЕТЛЯ INTERMAT 9966, УГОЛ КОРПУСА W45, УГОЛ 95ГР, ЧАШКА TH42D35, НАКЛАДНАЯ НАВЕСКА(B0)</v>
      </c>
      <c r="J73" s="292">
        <f>J69</f>
        <v>1</v>
      </c>
      <c r="K73" s="23">
        <f>IFERROR(VLOOKUP(H73,Sale!$A:$E,5,0),VLOOKUP(H73,Цены!$A:$G,7,0))*J73</f>
        <v>316.26</v>
      </c>
    </row>
    <row r="74" spans="2:12" ht="25.5">
      <c r="B74" s="20">
        <f>VLOOKUP(C70,Hinges!$D$3:$E$4,2,0)</f>
        <v>9071577</v>
      </c>
      <c r="C74" s="218" t="str">
        <f>VLOOKUP(B74,Цены!$A:$B,2,0)</f>
        <v>МОНТАЖНАЯ ПЛАНКА SYSTEM 8099 ДЛЯ SENSYS/INTERMAT, L37, D3, ПОД ПРИКРУЧИВАНИЕ</v>
      </c>
      <c r="D74" s="292">
        <f>D69</f>
        <v>1</v>
      </c>
      <c r="E74" s="23">
        <f>IFERROR(VLOOKUP(B74,Sale!$A:$E,5,0),VLOOKUP(B74,Цены!$A:$G,7,0))*D74</f>
        <v>29.087999999999997</v>
      </c>
      <c r="H74" s="20">
        <f>VLOOKUP(I70,Hinges!$D$3:$E$4,2,0)</f>
        <v>9071577</v>
      </c>
      <c r="I74" s="218" t="str">
        <f>VLOOKUP(H74,Цены!$A:$B,2,0)</f>
        <v>МОНТАЖНАЯ ПЛАНКА SYSTEM 8099 ДЛЯ SENSYS/INTERMAT, L37, D3, ПОД ПРИКРУЧИВАНИЕ</v>
      </c>
      <c r="J74" s="292">
        <f>J69</f>
        <v>1</v>
      </c>
      <c r="K74" s="23">
        <f>IFERROR(VLOOKUP(H74,Sale!$A:$E,5,0),VLOOKUP(H74,Цены!$A:$G,7,0))*J74</f>
        <v>29.087999999999997</v>
      </c>
    </row>
    <row r="75" spans="2:12" ht="26.25" thickBot="1">
      <c r="B75" s="25">
        <v>9088250</v>
      </c>
      <c r="C75" s="291" t="str">
        <f>VLOOKUP(B75,Цены!$A:$B,2,0)</f>
        <v>ЗАГЛУШКА НА КОНСОЛЬ ПЕТЛИ SENSYS, С ЛОГОТИПОМ HETTICH, СТАЛЬ</v>
      </c>
      <c r="D75" s="288">
        <f>D69</f>
        <v>1</v>
      </c>
      <c r="E75" s="28">
        <f>IFERROR(VLOOKUP(B75,Sale!$A:$E,5,0),VLOOKUP(B75,Цены!$A:$G,7,0))*D75</f>
        <v>8.7074999999999996</v>
      </c>
      <c r="H75" s="25">
        <v>9088250</v>
      </c>
      <c r="I75" s="291" t="str">
        <f>VLOOKUP(H75,Цены!$A:$B,2,0)</f>
        <v>ЗАГЛУШКА НА КОНСОЛЬ ПЕТЛИ SENSYS, С ЛОГОТИПОМ HETTICH, СТАЛЬ</v>
      </c>
      <c r="J75" s="288">
        <f>J69</f>
        <v>1</v>
      </c>
      <c r="K75" s="28">
        <f>IFERROR(VLOOKUP(H75,Sale!$A:$E,5,0),VLOOKUP(H75,Цены!$A:$G,7,0))*J75</f>
        <v>8.7074999999999996</v>
      </c>
    </row>
    <row r="76" spans="2:12" ht="19.5" thickBot="1">
      <c r="B76" s="603" t="s">
        <v>2097</v>
      </c>
      <c r="C76" s="604"/>
      <c r="D76" s="604"/>
      <c r="E76" s="605"/>
      <c r="H76" s="603" t="s">
        <v>2097</v>
      </c>
      <c r="I76" s="604"/>
      <c r="J76" s="604"/>
      <c r="K76" s="605"/>
    </row>
    <row r="78" spans="2:12" ht="15.75" thickBot="1">
      <c r="B78" s="34"/>
      <c r="C78" s="34"/>
      <c r="D78" s="34"/>
      <c r="E78" s="34"/>
      <c r="F78" s="34"/>
      <c r="G78" s="34"/>
      <c r="H78" s="34"/>
      <c r="I78" s="34"/>
      <c r="J78" s="34"/>
      <c r="K78" s="34"/>
    </row>
    <row r="79" spans="2:12" ht="29.25" thickTop="1">
      <c r="B79" s="558" t="s">
        <v>2098</v>
      </c>
      <c r="C79" s="558"/>
      <c r="D79" s="558"/>
      <c r="E79" s="558"/>
      <c r="F79" s="558"/>
      <c r="G79" s="558"/>
      <c r="H79" s="558"/>
      <c r="I79" s="558"/>
      <c r="J79" s="558"/>
      <c r="K79" s="558"/>
    </row>
    <row r="80" spans="2:12" ht="86.25" customHeight="1" thickBot="1">
      <c r="C80" s="130" t="s">
        <v>2467</v>
      </c>
      <c r="I80" s="130" t="s">
        <v>2467</v>
      </c>
      <c r="L80" s="51"/>
    </row>
    <row r="81" spans="2:11">
      <c r="B81" s="17" t="s">
        <v>2029</v>
      </c>
      <c r="C81" s="18" t="s">
        <v>2030</v>
      </c>
      <c r="D81" s="18" t="s">
        <v>2037</v>
      </c>
      <c r="E81" s="19" t="s">
        <v>2031</v>
      </c>
      <c r="H81" s="17" t="s">
        <v>2029</v>
      </c>
      <c r="I81" s="18" t="s">
        <v>2030</v>
      </c>
      <c r="J81" s="18" t="s">
        <v>2037</v>
      </c>
      <c r="K81" s="19" t="s">
        <v>2031</v>
      </c>
    </row>
    <row r="82" spans="2:11" ht="25.5">
      <c r="B82" s="20">
        <v>9090756</v>
      </c>
      <c r="C82" s="58" t="str">
        <f>VLOOKUP(B82,Цены!$A:$B,2,0)</f>
        <v>ОГРАНИЧИТЕЛЬ УГЛА ОТКРЫВАНИЯ ДЛЯ SENSYS 8657I, 105ГР/120ГР, ПЛАСТИК</v>
      </c>
      <c r="D82" s="292">
        <v>1</v>
      </c>
      <c r="E82" s="23">
        <f>IFERROR(VLOOKUP(B82,Sale!$A:$E,5,0),VLOOKUP(B82,Цены!$A:$G,7,0))*D82</f>
        <v>10.4445</v>
      </c>
      <c r="H82" s="20">
        <v>9090864</v>
      </c>
      <c r="I82" s="58" t="str">
        <f>VLOOKUP(H82,Цены!$A:$B,2,0)</f>
        <v>ОГРАНИЧИТЕЛЬ УГЛА ОТКРЫВАНИЯ ДЛЯ SENSYS 8657I, 90ГР/135ГР, ПЛАСТИК</v>
      </c>
      <c r="J82" s="292">
        <v>1</v>
      </c>
      <c r="K82" s="23">
        <f>IFERROR(VLOOKUP(H82,Sale!$A:$E,5,0),VLOOKUP(H82,Цены!$A:$G,7,0))*J82</f>
        <v>10.4445</v>
      </c>
    </row>
    <row r="85" spans="2:11" ht="86.25" customHeight="1" thickBot="1">
      <c r="C85" s="130" t="s">
        <v>2467</v>
      </c>
      <c r="I85" s="130" t="s">
        <v>2467</v>
      </c>
    </row>
    <row r="86" spans="2:11">
      <c r="B86" s="17" t="s">
        <v>2029</v>
      </c>
      <c r="C86" s="18" t="s">
        <v>2030</v>
      </c>
      <c r="D86" s="18" t="s">
        <v>2037</v>
      </c>
      <c r="E86" s="19" t="s">
        <v>2031</v>
      </c>
      <c r="H86" s="17" t="s">
        <v>2029</v>
      </c>
      <c r="I86" s="18" t="s">
        <v>2030</v>
      </c>
      <c r="J86" s="18" t="s">
        <v>2037</v>
      </c>
      <c r="K86" s="19" t="s">
        <v>2031</v>
      </c>
    </row>
    <row r="87" spans="2:11" ht="25.5">
      <c r="B87" s="20">
        <v>9088253</v>
      </c>
      <c r="C87" s="58" t="str">
        <f>VLOOKUP(B87,Цены!$A:$B,2,0)</f>
        <v>ОГРАНИЧИТЕЛЬ УГЛА ОТКРЫВАНИЯ ДЛЯ ПЕТЕЛЬ INTERMAT 9943, 110ГР/85ГР, ПЛАСТИК</v>
      </c>
      <c r="D87" s="292">
        <v>1</v>
      </c>
      <c r="E87" s="23">
        <f>IFERROR(VLOOKUP(B87,Sale!$A:$E,5,0),VLOOKUP(B87,Цены!$A:$G,7,0))*D87</f>
        <v>9.2249999999999996</v>
      </c>
      <c r="H87" s="20">
        <v>9088254</v>
      </c>
      <c r="I87" s="58" t="str">
        <f>VLOOKUP(H87,Цены!$A:$B,2,0)</f>
        <v>ОГРАНИЧИТЕЛЬ УГЛА ОТКРЫВАНИЯ ДЛЯ INTERMAT 9936/9936W,95ГР/85ГР</v>
      </c>
      <c r="J87" s="292">
        <v>1</v>
      </c>
      <c r="K87" s="23">
        <f>IFERROR(VLOOKUP(H87,Sale!$A:$E,5,0),VLOOKUP(H87,Цены!$A:$G,7,0))*J87</f>
        <v>9.2249999999999996</v>
      </c>
    </row>
    <row r="88" spans="2:11">
      <c r="B88" s="63"/>
      <c r="C88" s="74"/>
      <c r="D88" s="40"/>
      <c r="E88" s="65"/>
      <c r="H88" s="63"/>
      <c r="I88" s="74"/>
      <c r="J88" s="40"/>
      <c r="K88" s="65"/>
    </row>
    <row r="89" spans="2:11">
      <c r="B89" s="63"/>
      <c r="C89" s="74"/>
      <c r="D89" s="40"/>
      <c r="E89" s="65"/>
      <c r="H89" s="63"/>
      <c r="I89" s="74"/>
      <c r="J89" s="40"/>
      <c r="K89" s="65"/>
    </row>
    <row r="90" spans="2:11">
      <c r="B90" s="63"/>
      <c r="C90" s="74"/>
      <c r="D90" s="40"/>
      <c r="E90" s="65"/>
      <c r="H90" s="63"/>
      <c r="I90" s="74"/>
      <c r="J90" s="40"/>
      <c r="K90" s="65"/>
    </row>
    <row r="91" spans="2:11" ht="86.25" customHeight="1" thickBot="1">
      <c r="C91" s="129" t="s">
        <v>2467</v>
      </c>
      <c r="I91" s="129" t="s">
        <v>2467</v>
      </c>
    </row>
    <row r="92" spans="2:11" ht="16.5" thickBot="1">
      <c r="B92" s="582" t="s">
        <v>4193</v>
      </c>
      <c r="C92" s="583"/>
      <c r="D92" s="580" t="s">
        <v>2576</v>
      </c>
      <c r="E92" s="581"/>
      <c r="H92" s="582" t="s">
        <v>4193</v>
      </c>
      <c r="I92" s="583"/>
      <c r="J92" s="580" t="s">
        <v>2576</v>
      </c>
      <c r="K92" s="581"/>
    </row>
    <row r="93" spans="2:11">
      <c r="B93" s="17" t="s">
        <v>2029</v>
      </c>
      <c r="C93" s="18" t="s">
        <v>2030</v>
      </c>
      <c r="D93" s="18" t="s">
        <v>2037</v>
      </c>
      <c r="E93" s="19" t="s">
        <v>2031</v>
      </c>
      <c r="H93" s="17" t="s">
        <v>2029</v>
      </c>
      <c r="I93" s="18" t="s">
        <v>2030</v>
      </c>
      <c r="J93" s="18" t="s">
        <v>2037</v>
      </c>
      <c r="K93" s="19" t="s">
        <v>2031</v>
      </c>
    </row>
    <row r="94" spans="2:11" ht="26.25" thickBot="1">
      <c r="B94" s="25">
        <f>VLOOKUP(D92,Hinges!$G$42:$H$46,2,0)</f>
        <v>9071577</v>
      </c>
      <c r="C94" s="61" t="str">
        <f>VLOOKUP(B94,Цены!$A:$B,2,0)</f>
        <v>МОНТАЖНАЯ ПЛАНКА SYSTEM 8099 ДЛЯ SENSYS/INTERMAT, L37, D3, ПОД ПРИКРУЧИВАНИЕ</v>
      </c>
      <c r="D94" s="288">
        <v>1</v>
      </c>
      <c r="E94" s="28">
        <f>IFERROR(VLOOKUP(B94,Sale!$A:$E,5,0),VLOOKUP(B94,Цены!$A:$G,7,0))*D94</f>
        <v>29.087999999999997</v>
      </c>
      <c r="H94" s="25">
        <f>VLOOKUP(J92,Hinges!$G$49:$H$53,2,0)</f>
        <v>9071627</v>
      </c>
      <c r="I94" s="61" t="str">
        <f>VLOOKUP(H94,Цены!$A:$B,2,0)</f>
        <v>МОНТАЖНАЯ ПЛАНКА SYSTEM 8099 ДЛЯ SENSYS/INTERMAT, L37, D3, ЕВРОВИНТЫ</v>
      </c>
      <c r="J94" s="288">
        <v>1</v>
      </c>
      <c r="K94" s="28">
        <f>IFERROR(VLOOKUP(H94,Sale!$A:$E,5,0),VLOOKUP(H94,Цены!$A:$G,7,0))*J94</f>
        <v>30.293999999999997</v>
      </c>
    </row>
    <row r="97" spans="2:11" ht="86.25" customHeight="1" thickBot="1">
      <c r="C97" s="129" t="s">
        <v>2467</v>
      </c>
      <c r="I97" s="169" t="s">
        <v>2467</v>
      </c>
    </row>
    <row r="98" spans="2:11" ht="16.5" thickBot="1">
      <c r="B98" s="582" t="s">
        <v>4190</v>
      </c>
      <c r="C98" s="583"/>
      <c r="D98" s="580" t="s">
        <v>2576</v>
      </c>
      <c r="E98" s="581"/>
      <c r="H98" s="582" t="s">
        <v>4192</v>
      </c>
      <c r="I98" s="583"/>
      <c r="J98" s="580" t="s">
        <v>2586</v>
      </c>
      <c r="K98" s="581"/>
    </row>
    <row r="99" spans="2:11">
      <c r="B99" s="17" t="s">
        <v>2029</v>
      </c>
      <c r="C99" s="18" t="s">
        <v>2030</v>
      </c>
      <c r="D99" s="18" t="s">
        <v>2037</v>
      </c>
      <c r="E99" s="19" t="s">
        <v>2031</v>
      </c>
      <c r="H99" s="17" t="s">
        <v>2029</v>
      </c>
      <c r="I99" s="18" t="s">
        <v>2030</v>
      </c>
      <c r="J99" s="18" t="s">
        <v>2037</v>
      </c>
      <c r="K99" s="19" t="s">
        <v>2031</v>
      </c>
    </row>
    <row r="100" spans="2:11" ht="26.25" thickBot="1">
      <c r="B100" s="25">
        <f>VLOOKUP(D98,Hinges!$G$56:$H$60,2,0)</f>
        <v>9075017</v>
      </c>
      <c r="C100" s="61" t="str">
        <f>VLOOKUP(B100,Цены!$A:$B,2,0)</f>
        <v>МОНТАЖНАЯ ПЛАНКА SYSTEM 8099 HETTICH DIRECT ДЛЯ SENSYS/INTERMAT, L37, D3, ВИНТЫ</v>
      </c>
      <c r="D100" s="288">
        <v>1</v>
      </c>
      <c r="E100" s="28">
        <f>IFERROR(VLOOKUP(B100,Sale!$A:$E,5,0),VLOOKUP(B100,Цены!$A:$G,7,0))*D100</f>
        <v>32.112000000000002</v>
      </c>
      <c r="H100" s="25">
        <f>VLOOKUP(J98,Hinges!$J$37:$K$41,2,0)</f>
        <v>9088244</v>
      </c>
      <c r="I100" s="61" t="str">
        <f>VLOOKUP(H100,Цены!$A:$B,2,0)</f>
        <v>МОНТАЖНАЯ ПЛАНКА ЛИНЕЙНАЯ SYSTEM 8099 SENSYS/INTERMAT, L20, D0,5, ПОД ПРИКРУЧИВАНИЕ</v>
      </c>
      <c r="J100" s="288">
        <v>1</v>
      </c>
      <c r="K100" s="28">
        <f>IFERROR(VLOOKUP(H100,Sale!$A:$E,5,0),VLOOKUP(H100,Цены!$A:$G,7,0))*J100</f>
        <v>60.803999999999995</v>
      </c>
    </row>
    <row r="103" spans="2:11" ht="86.25" customHeight="1" thickBot="1">
      <c r="C103" s="129" t="s">
        <v>2467</v>
      </c>
      <c r="I103" s="129" t="s">
        <v>2467</v>
      </c>
    </row>
    <row r="104" spans="2:11" ht="16.5" thickBot="1">
      <c r="B104" s="582" t="s">
        <v>4190</v>
      </c>
      <c r="C104" s="583"/>
      <c r="D104" s="580" t="s">
        <v>2576</v>
      </c>
      <c r="E104" s="581"/>
      <c r="H104" s="582" t="s">
        <v>4189</v>
      </c>
      <c r="I104" s="583"/>
      <c r="J104" s="580" t="s">
        <v>2576</v>
      </c>
      <c r="K104" s="581"/>
    </row>
    <row r="105" spans="2:11">
      <c r="B105" s="17" t="s">
        <v>2029</v>
      </c>
      <c r="C105" s="18" t="s">
        <v>2030</v>
      </c>
      <c r="D105" s="18" t="s">
        <v>2037</v>
      </c>
      <c r="E105" s="19" t="s">
        <v>2031</v>
      </c>
      <c r="H105" s="17" t="s">
        <v>2029</v>
      </c>
      <c r="I105" s="18" t="s">
        <v>2030</v>
      </c>
      <c r="J105" s="18" t="s">
        <v>2037</v>
      </c>
      <c r="K105" s="19" t="s">
        <v>2031</v>
      </c>
    </row>
    <row r="106" spans="2:11" ht="26.25" thickBot="1">
      <c r="B106" s="25">
        <f>VLOOKUP(D104,Hinges!$J$44:$K$48,2,0)</f>
        <v>9071667</v>
      </c>
      <c r="C106" s="61" t="str">
        <f>VLOOKUP(B106,Цены!$A:$B,2,0)</f>
        <v>МОНТАЖНАЯ ПЛАНКА SYSTEM 8099 ДЛЯ SENSYS/INTERMAT, L37, D3, ЕВРОВИНТЫ, ЭКСЦ.</v>
      </c>
      <c r="D106" s="288">
        <v>1</v>
      </c>
      <c r="E106" s="28">
        <f>IFERROR(VLOOKUP(B106,Sale!$A:$E,5,0),VLOOKUP(B106,Цены!$A:$G,7,0))*D106</f>
        <v>53.914499999999997</v>
      </c>
      <c r="H106" s="25">
        <f>VLOOKUP(J104,Hinges!$J$51:$K$55,2,0)</f>
        <v>9075067</v>
      </c>
      <c r="I106" s="61" t="str">
        <f>VLOOKUP(H106,Цены!$A:$B,2,0)</f>
        <v>МОНТАЖНАЯ ПЛАНКА SYSTEM 8099 HETTICH DIRECT ДЛЯ SENSYS/INTERMAT, L37, D3, ВИНТЫ, ЭКСЦЕНТРИК</v>
      </c>
      <c r="J106" s="288">
        <v>1</v>
      </c>
      <c r="K106" s="28">
        <f>IFERROR(VLOOKUP(H106,Sale!$A:$E,5,0),VLOOKUP(H106,Цены!$A:$G,7,0))*J106</f>
        <v>55.727999999999994</v>
      </c>
    </row>
    <row r="109" spans="2:11" ht="86.25" customHeight="1" thickBot="1">
      <c r="C109" s="169" t="s">
        <v>2467</v>
      </c>
      <c r="I109" s="169" t="s">
        <v>2467</v>
      </c>
    </row>
    <row r="110" spans="2:11" ht="16.5" thickBot="1">
      <c r="B110" s="582" t="s">
        <v>4193</v>
      </c>
      <c r="C110" s="583"/>
      <c r="D110" s="580" t="s">
        <v>2576</v>
      </c>
      <c r="E110" s="581"/>
      <c r="H110" s="582" t="s">
        <v>4193</v>
      </c>
      <c r="I110" s="583"/>
      <c r="J110" s="580" t="s">
        <v>2576</v>
      </c>
      <c r="K110" s="581"/>
    </row>
    <row r="111" spans="2:11">
      <c r="B111" s="17" t="s">
        <v>2029</v>
      </c>
      <c r="C111" s="18" t="s">
        <v>2030</v>
      </c>
      <c r="D111" s="18" t="s">
        <v>2037</v>
      </c>
      <c r="E111" s="19" t="s">
        <v>2031</v>
      </c>
      <c r="H111" s="17" t="s">
        <v>2029</v>
      </c>
      <c r="I111" s="18" t="s">
        <v>2030</v>
      </c>
      <c r="J111" s="18" t="s">
        <v>2037</v>
      </c>
      <c r="K111" s="19" t="s">
        <v>2031</v>
      </c>
    </row>
    <row r="112" spans="2:11" ht="26.25" thickBot="1">
      <c r="B112" s="25">
        <f>VLOOKUP(D110,Hinges!$J$58:$K$62,2,0)</f>
        <v>9117342</v>
      </c>
      <c r="C112" s="61" t="str">
        <f>VLOOKUP(B112,Цены!$A:$B,2,0)</f>
        <v>МОНТАЖНАЯ ПЛАНКА ЛИНЕЙНАЯ SYSTEM 8099,L20,D3,ПРИКРУЧ.,ЭКСЦ.</v>
      </c>
      <c r="D112" s="288">
        <v>1</v>
      </c>
      <c r="E112" s="28">
        <f>IFERROR(VLOOKUP(B112,Sale!$A:$E,5,0),VLOOKUP(B112,Цены!$A:$G,7,0))*D112</f>
        <v>86.021999999999991</v>
      </c>
      <c r="H112" s="25">
        <f>VLOOKUP(J110,Hinges!$J$65:$K$69,2,0)</f>
        <v>9133875</v>
      </c>
      <c r="I112" s="61" t="str">
        <f>VLOOKUP(H112,Цены!$A:$B,2,0)</f>
        <v>МОНТАЖНАЯ ПЛАНКА ЛИНЕЙНАЯ SYSTEM 8099,L20,D3,ЕВРОВИНТЫ,ЭКСЦ.</v>
      </c>
      <c r="J112" s="288">
        <v>1</v>
      </c>
      <c r="K112" s="28">
        <f>IFERROR(VLOOKUP(H112,Sale!$A:$E,5,0),VLOOKUP(H112,Цены!$A:$G,7,0))*J112</f>
        <v>92.470500000000001</v>
      </c>
    </row>
    <row r="113" spans="2:12">
      <c r="B113" s="63"/>
      <c r="C113" s="74"/>
      <c r="D113" s="40"/>
      <c r="E113" s="65"/>
      <c r="H113" s="63"/>
      <c r="I113" s="74"/>
      <c r="J113" s="40"/>
      <c r="K113" s="65"/>
    </row>
    <row r="114" spans="2:12">
      <c r="B114" s="63"/>
      <c r="C114" s="74"/>
      <c r="D114" s="40"/>
      <c r="E114" s="65"/>
      <c r="H114" s="63"/>
      <c r="I114" s="74"/>
      <c r="J114" s="40"/>
      <c r="K114" s="65"/>
    </row>
    <row r="116" spans="2:12" ht="15.75" thickBot="1">
      <c r="B116" s="34"/>
      <c r="C116" s="34"/>
      <c r="D116" s="34"/>
      <c r="E116" s="34"/>
      <c r="F116" s="34"/>
      <c r="G116" s="34"/>
      <c r="H116" s="34"/>
      <c r="I116" s="34"/>
      <c r="J116" s="34"/>
      <c r="K116" s="34"/>
    </row>
    <row r="117" spans="2:12" ht="28.5" customHeight="1" thickTop="1">
      <c r="B117" s="558" t="s">
        <v>2099</v>
      </c>
      <c r="C117" s="558"/>
      <c r="D117" s="558"/>
      <c r="E117" s="558"/>
      <c r="F117" s="558"/>
      <c r="G117" s="558"/>
      <c r="H117" s="558"/>
      <c r="I117" s="558"/>
      <c r="J117" s="558"/>
      <c r="K117" s="558"/>
    </row>
    <row r="118" spans="2:12" ht="114" customHeight="1" thickBot="1">
      <c r="C118" s="130" t="s">
        <v>2467</v>
      </c>
      <c r="L118" s="51"/>
    </row>
    <row r="119" spans="2:12" ht="16.5" thickBot="1">
      <c r="B119" s="17" t="s">
        <v>2029</v>
      </c>
      <c r="C119" s="18" t="s">
        <v>2030</v>
      </c>
      <c r="D119" s="18" t="s">
        <v>2037</v>
      </c>
      <c r="E119" s="19" t="s">
        <v>2031</v>
      </c>
      <c r="G119" s="40"/>
      <c r="H119" s="46"/>
      <c r="I119" s="304" t="s">
        <v>2100</v>
      </c>
      <c r="J119" s="600" t="s">
        <v>2467</v>
      </c>
      <c r="K119" s="601"/>
    </row>
    <row r="120" spans="2:12" ht="25.5">
      <c r="B120" s="20">
        <v>9046822</v>
      </c>
      <c r="C120" s="21" t="str">
        <f>VLOOKUP(B120,Цены!$A:$B,2,0)</f>
        <v>ДЕМПФЕР SILENT SYSTEM ДЛЯ INTERMAT 9943/9944, МОНТАЖ В ЧАШКУ ПЕТЛИ, НАКЛАДНАЯ НАВЕСКА, ЦИНК.</v>
      </c>
      <c r="D120" s="292">
        <v>1</v>
      </c>
      <c r="E120" s="23">
        <f>IFERROR(VLOOKUP(B120,Sale!$A:$E,5,0),VLOOKUP(B120,Цены!$A:$G,7,0))*D120</f>
        <v>154.31400000000002</v>
      </c>
      <c r="G120" s="40"/>
      <c r="H120" s="17" t="s">
        <v>2029</v>
      </c>
      <c r="I120" s="48" t="s">
        <v>2030</v>
      </c>
      <c r="J120" s="18" t="s">
        <v>2037</v>
      </c>
      <c r="K120" s="19" t="s">
        <v>2031</v>
      </c>
    </row>
    <row r="121" spans="2:12" ht="25.5">
      <c r="G121" s="40"/>
      <c r="H121" s="20">
        <f>VLOOKUP(I119,Hinges!$D$85:$E$87,2,0)</f>
        <v>9046469</v>
      </c>
      <c r="I121" s="21" t="str">
        <f>VLOOKUP(H121,Цены!$A:$B,2,0)</f>
        <v>ДЕМПФЕР SILENT SYSTEM ДЛЯ INTERMAT, ДЛЯ ЗАЩЕЛКИВАНИЯ, НАКЛАДНАЯ НАВЕСКА, ЦИНКОВОЕ ЛИТЬЕ</v>
      </c>
      <c r="J121" s="292">
        <v>1</v>
      </c>
      <c r="K121" s="23">
        <f>IFERROR(VLOOKUP(H121,Sale!$A:$E,5,0),VLOOKUP(H121,Цены!$A:$G,7,0))*J121</f>
        <v>237.89250000000001</v>
      </c>
    </row>
    <row r="122" spans="2:12">
      <c r="G122" s="40"/>
    </row>
    <row r="123" spans="2:12">
      <c r="G123" s="40"/>
    </row>
    <row r="124" spans="2:12" ht="114.75" customHeight="1" thickBot="1"/>
    <row r="125" spans="2:12" ht="16.5" thickBot="1">
      <c r="B125" s="46"/>
      <c r="C125" s="305" t="s">
        <v>2100</v>
      </c>
      <c r="D125" s="600" t="s">
        <v>2467</v>
      </c>
      <c r="E125" s="601"/>
    </row>
    <row r="126" spans="2:12">
      <c r="B126" s="17" t="s">
        <v>2029</v>
      </c>
      <c r="C126" s="47" t="s">
        <v>2030</v>
      </c>
      <c r="D126" s="18" t="s">
        <v>2037</v>
      </c>
      <c r="E126" s="19" t="s">
        <v>2031</v>
      </c>
      <c r="H126" s="17" t="s">
        <v>2029</v>
      </c>
      <c r="I126" s="18" t="s">
        <v>2030</v>
      </c>
      <c r="J126" s="18" t="s">
        <v>2037</v>
      </c>
      <c r="K126" s="19" t="s">
        <v>2031</v>
      </c>
    </row>
    <row r="127" spans="2:12" ht="25.5">
      <c r="B127" s="20">
        <f>VLOOKUP(C125,Hinges!$D$90:$E$92,2,0)</f>
        <v>9046472</v>
      </c>
      <c r="C127" s="21" t="str">
        <f>VLOOKUP(B127,Цены!$A:$B,2,0)</f>
        <v>ДЕМПФЕР SILENT SYSTEM ДЛЯ INTERMAT, ПОД ПРИКРУЧИВАНИЕ, ЦИНКОВОЕ ЛИТЬЕ</v>
      </c>
      <c r="D127" s="292">
        <v>1</v>
      </c>
      <c r="E127" s="23">
        <f>IFERROR(VLOOKUP(B127,Sale!$A:$E,5,0),VLOOKUP(B127,Цены!$A:$G,7,0))*D127</f>
        <v>263.60999999999996</v>
      </c>
      <c r="H127" s="20">
        <v>60687</v>
      </c>
      <c r="I127" s="21" t="str">
        <f>VLOOKUP(H127,Цены!$A:$B,2,0)</f>
        <v>УНИВЕРСАЛЬНЫЙ ДЕМПФЕР SILENT SYSTEM ДЛЯ ПЕТЕЛЬ, ПОД ПРИКРУЧИВАНИЕ, ПЛАСТИК</v>
      </c>
      <c r="J127" s="292">
        <v>1</v>
      </c>
      <c r="K127" s="23">
        <f>IFERROR(VLOOKUP(H127,Sale!$A:$E,5,0),VLOOKUP(H127,Цены!$A:$G,7,0))*J127</f>
        <v>133.38</v>
      </c>
    </row>
    <row r="128" spans="2:12">
      <c r="H128" s="40"/>
    </row>
    <row r="129" spans="2:12">
      <c r="H129" s="40"/>
    </row>
    <row r="130" spans="2:12" ht="86.45" customHeight="1" thickBot="1">
      <c r="H130" s="40"/>
    </row>
    <row r="131" spans="2:12">
      <c r="B131" s="17" t="s">
        <v>2029</v>
      </c>
      <c r="C131" s="18" t="s">
        <v>2030</v>
      </c>
      <c r="D131" s="18" t="s">
        <v>2037</v>
      </c>
      <c r="E131" s="19" t="s">
        <v>2031</v>
      </c>
      <c r="H131" s="40"/>
    </row>
    <row r="132" spans="2:12" ht="25.5">
      <c r="B132" s="20">
        <v>9051557</v>
      </c>
      <c r="C132" s="21" t="str">
        <f>VLOOKUP(B132,Цены!$A:$B,2,0)</f>
        <v>УНИВЕРСАЛЬНЫЙ ДЕМПФЕР SILENT SYSTEM ДЛЯ ПЕТЕЛЬ,ПОД ЗАПРЕССОВКУ,ПЛАСТИК</v>
      </c>
      <c r="D132" s="292">
        <v>1</v>
      </c>
      <c r="E132" s="23">
        <f>IFERROR(VLOOKUP(B132,Sale!$A:$E,5,0),VLOOKUP(B132,Цены!$A:$G,7,0))*D132</f>
        <v>112.20299999999999</v>
      </c>
      <c r="H132" s="40"/>
    </row>
    <row r="133" spans="2:12">
      <c r="H133" s="40"/>
    </row>
    <row r="134" spans="2:12">
      <c r="H134" s="40"/>
    </row>
    <row r="135" spans="2:12" ht="28.5">
      <c r="B135" s="579" t="s">
        <v>2461</v>
      </c>
      <c r="C135" s="579"/>
      <c r="D135" s="579"/>
      <c r="E135" s="579"/>
      <c r="F135" s="579"/>
      <c r="G135" s="579"/>
      <c r="H135" s="579"/>
      <c r="I135" s="579"/>
      <c r="J135" s="579"/>
      <c r="K135" s="579"/>
    </row>
    <row r="136" spans="2:12" ht="86.25" customHeight="1" thickBot="1">
      <c r="C136" s="129" t="s">
        <v>2467</v>
      </c>
      <c r="I136" s="129" t="s">
        <v>2467</v>
      </c>
      <c r="L136" s="51"/>
    </row>
    <row r="137" spans="2:12">
      <c r="B137" s="17" t="s">
        <v>2029</v>
      </c>
      <c r="C137" s="18" t="s">
        <v>2030</v>
      </c>
      <c r="D137" s="18" t="s">
        <v>2037</v>
      </c>
      <c r="E137" s="19" t="s">
        <v>2031</v>
      </c>
      <c r="H137" s="17" t="s">
        <v>2029</v>
      </c>
      <c r="I137" s="18" t="s">
        <v>2030</v>
      </c>
      <c r="J137" s="18" t="s">
        <v>2037</v>
      </c>
      <c r="K137" s="19" t="s">
        <v>2031</v>
      </c>
      <c r="L137" s="51"/>
    </row>
    <row r="138" spans="2:12" ht="25.5">
      <c r="B138" s="20">
        <v>9089626</v>
      </c>
      <c r="C138" s="21" t="str">
        <f>VLOOKUP(B138,Цены!$A:$B,2,0)</f>
        <v>МЕХАНИЗМ PUSH TO OPEN PIN ДЛЯ ПЕТЕЛЬ, ПОД ПРИКРУЧИВАНИЕ, ДЛИННЫЙ ХОД, ЦВЕТ АНТРАЦИТ</v>
      </c>
      <c r="D138" s="292">
        <v>1</v>
      </c>
      <c r="E138" s="23">
        <f>IFERROR(VLOOKUP(B138,Sale!$A:$E,5,0),VLOOKUP(B138,Цены!$A:$G,7,0))*D138</f>
        <v>347.28750000000002</v>
      </c>
      <c r="H138" s="20">
        <v>9089628</v>
      </c>
      <c r="I138" s="21" t="str">
        <f>VLOOKUP(H138,Цены!$A:$B,2,0)</f>
        <v>МЕХАНИЗМ PUSH TO OPEN PIN ДЛЯ ПЕТЕЛЬ, ПОД ЗАПРЕССОВКУ, ДЛИННЫЙ ХОД, ЦВЕТ АНТРАЦИТ</v>
      </c>
      <c r="J138" s="292">
        <v>1</v>
      </c>
      <c r="K138" s="23">
        <f>IFERROR(VLOOKUP(H138,Sale!$A:$E,5,0),VLOOKUP(H138,Цены!$A:$G,7,0))*J138</f>
        <v>312.17400000000004</v>
      </c>
    </row>
    <row r="139" spans="2:12" ht="25.5">
      <c r="B139" s="20">
        <v>9089601</v>
      </c>
      <c r="C139" s="21" t="str">
        <f>VLOOKUP(B139,Цены!$A:$B,2,0)</f>
        <v>МЕХАНИЗМ PUSH TO OPEN PIN ДЛЯ ПЕТЕЛЬ, ПОД ПРИКРУЧИВАНИЕ, ДЛИННЫЙ ХОД, ЦВЕТ СВЕТЛО-СЕРЫЙ</v>
      </c>
      <c r="D139" s="292">
        <v>1</v>
      </c>
      <c r="E139" s="23">
        <f>IFERROR(VLOOKUP(B139,Sale!$A:$E,5,0),VLOOKUP(B139,Цены!$A:$G,7,0))*D139</f>
        <v>347.28750000000002</v>
      </c>
      <c r="H139" s="20">
        <v>9089603</v>
      </c>
      <c r="I139" s="21" t="str">
        <f>VLOOKUP(H139,Цены!$A:$B,2,0)</f>
        <v>МЕХАНИЗМ PUSH TO OPEN PIN ДЛЯ ПЕТЕЛЬ, ПОД ЗАПРЕССОВКУ, ДЛИННЫЙ ХОД, ЦВЕТ СВЕТЛО СЕРЫЙ</v>
      </c>
      <c r="J139" s="292">
        <v>1</v>
      </c>
      <c r="K139" s="23">
        <f>IFERROR(VLOOKUP(H139,Sale!$A:$E,5,0),VLOOKUP(H139,Цены!$A:$G,7,0))*J139</f>
        <v>312.17400000000004</v>
      </c>
    </row>
    <row r="140" spans="2:12" ht="25.5">
      <c r="B140" s="20">
        <v>9089587</v>
      </c>
      <c r="C140" s="24" t="str">
        <f>VLOOKUP(B140,Цены!$A:$B,2,0)</f>
        <v>МЕХАНИЗМ PUSH TO OPEN PIN ДЛЯ ПЕТЕЛЬ, ПОД ПРИКРУЧИВАНИЕ, ДЛИННЫЙ ХОД, ЦВЕТ БЕЛЫЙ</v>
      </c>
      <c r="D140" s="292">
        <v>1</v>
      </c>
      <c r="E140" s="23">
        <f>IFERROR(VLOOKUP(B140,Sale!$A:$E,5,0),VLOOKUP(B140,Цены!$A:$G,7,0))*D140</f>
        <v>347.28750000000002</v>
      </c>
      <c r="H140" s="20">
        <v>9089589</v>
      </c>
      <c r="I140" s="24" t="str">
        <f>VLOOKUP(H140,Цены!$A:$B,2,0)</f>
        <v>МЕХАНИЗМ PUSH TO OPEN PIN ДЛЯ ПЕТЕЛЬ, ПОД ЗАПРЕССОВКУ, ДЛИННЫЙ ХОД, ЦВЕТ БЕЛЫЙ</v>
      </c>
      <c r="J140" s="292">
        <v>1</v>
      </c>
      <c r="K140" s="23">
        <f>IFERROR(VLOOKUP(H140,Sale!$A:$E,5,0),VLOOKUP(H140,Цены!$A:$G,7,0))*J140</f>
        <v>312.17400000000004</v>
      </c>
    </row>
    <row r="143" spans="2:12" ht="86.25" customHeight="1" thickBot="1">
      <c r="C143" s="129" t="s">
        <v>2467</v>
      </c>
      <c r="I143" s="129" t="s">
        <v>2467</v>
      </c>
    </row>
    <row r="144" spans="2:12" ht="16.5" thickBot="1">
      <c r="B144" s="165"/>
      <c r="C144" s="293" t="s">
        <v>2094</v>
      </c>
      <c r="D144" s="572" t="s">
        <v>2093</v>
      </c>
      <c r="E144" s="573"/>
      <c r="H144" s="165"/>
      <c r="I144" s="293" t="s">
        <v>2095</v>
      </c>
      <c r="J144" s="572" t="s">
        <v>2092</v>
      </c>
      <c r="K144" s="573"/>
    </row>
    <row r="145" spans="2:11">
      <c r="B145" s="49" t="s">
        <v>2029</v>
      </c>
      <c r="C145" s="48" t="s">
        <v>2030</v>
      </c>
      <c r="D145" s="18" t="s">
        <v>2037</v>
      </c>
      <c r="E145" s="19" t="s">
        <v>2031</v>
      </c>
      <c r="H145" s="49" t="s">
        <v>2029</v>
      </c>
      <c r="I145" s="48" t="s">
        <v>2030</v>
      </c>
      <c r="J145" s="18" t="s">
        <v>2037</v>
      </c>
      <c r="K145" s="19" t="s">
        <v>2031</v>
      </c>
    </row>
    <row r="146" spans="2:11" ht="26.25" thickBot="1">
      <c r="B146" s="25">
        <f>VLOOKUP(D144,Hinges!$G$11:$J$13,MATCH(C144,Hinges!$G$11:$J$11,0),0)</f>
        <v>9089630</v>
      </c>
      <c r="C146" s="62" t="str">
        <f>VLOOKUP(B146,Цены!$A:$B,2,0)</f>
        <v>МЕХАНИЗМ PUSH TO OPEN MAGNET ДЛЯ ПЕТЕЛЬ, ПОД ПРИКРУЧИВАНИЕ, ДЛИННЫЙ ХОД, ЦВЕТ АНТРАЦИТ</v>
      </c>
      <c r="D146" s="288">
        <v>1</v>
      </c>
      <c r="E146" s="28">
        <f>IFERROR(VLOOKUP(B146,Sale!$A:$E,5,0),VLOOKUP(B146,Цены!$A:$G,7,0))*D146</f>
        <v>479.30399999999997</v>
      </c>
      <c r="H146" s="25">
        <f>VLOOKUP(J144,Hinges!$G$15:$J$17,MATCH(I144,Hinges!$G$15:$J$15,0),0)</f>
        <v>9089606</v>
      </c>
      <c r="I146" s="62" t="str">
        <f>VLOOKUP(H146,Цены!$A:$B,2,0)</f>
        <v>МЕХАНИЗМ PUSH TO OPEN MAGNET ДЛЯ ПЕТЕЛЬ, ПОД ЗАПРЕССОВКУ, КОРОТКИЙ ХОД, ЦВЕТ СВЕТЛО-СЕРЫЙ</v>
      </c>
      <c r="J146" s="288">
        <v>1</v>
      </c>
      <c r="K146" s="28">
        <f>IFERROR(VLOOKUP(H146,Sale!$A:$E,5,0),VLOOKUP(H146,Цены!$A:$G,7,0))*J146</f>
        <v>265.35599999999999</v>
      </c>
    </row>
    <row r="159" spans="2:11" hidden="1">
      <c r="B159" s="56" t="s">
        <v>2094</v>
      </c>
    </row>
    <row r="160" spans="2:11" hidden="1">
      <c r="B160" s="57" t="s">
        <v>2095</v>
      </c>
    </row>
    <row r="161" spans="2:2" hidden="1">
      <c r="B161" s="14" t="s">
        <v>2096</v>
      </c>
    </row>
  </sheetData>
  <sheetProtection sheet="1" objects="1" scenarios="1"/>
  <mergeCells count="72">
    <mergeCell ref="B98:C98"/>
    <mergeCell ref="H98:I98"/>
    <mergeCell ref="B104:C104"/>
    <mergeCell ref="H104:I104"/>
    <mergeCell ref="D110:E110"/>
    <mergeCell ref="D104:E104"/>
    <mergeCell ref="D144:E144"/>
    <mergeCell ref="J144:K144"/>
    <mergeCell ref="D125:E125"/>
    <mergeCell ref="C1:K1"/>
    <mergeCell ref="D3:F3"/>
    <mergeCell ref="B79:K79"/>
    <mergeCell ref="B117:K117"/>
    <mergeCell ref="B135:K135"/>
    <mergeCell ref="B65:E65"/>
    <mergeCell ref="H65:K65"/>
    <mergeCell ref="B76:E76"/>
    <mergeCell ref="H76:K76"/>
    <mergeCell ref="D69:D70"/>
    <mergeCell ref="E69:E70"/>
    <mergeCell ref="B71:E71"/>
    <mergeCell ref="B110:C110"/>
    <mergeCell ref="J119:K119"/>
    <mergeCell ref="B49:E49"/>
    <mergeCell ref="B56:K56"/>
    <mergeCell ref="D58:D59"/>
    <mergeCell ref="E58:E59"/>
    <mergeCell ref="B60:E60"/>
    <mergeCell ref="J58:J59"/>
    <mergeCell ref="K58:K59"/>
    <mergeCell ref="H60:K60"/>
    <mergeCell ref="D92:E92"/>
    <mergeCell ref="J92:K92"/>
    <mergeCell ref="D98:E98"/>
    <mergeCell ref="J98:K98"/>
    <mergeCell ref="J110:K110"/>
    <mergeCell ref="H110:I110"/>
    <mergeCell ref="B92:C92"/>
    <mergeCell ref="J104:K104"/>
    <mergeCell ref="J37:J38"/>
    <mergeCell ref="K37:K38"/>
    <mergeCell ref="D47:D48"/>
    <mergeCell ref="E47:E48"/>
    <mergeCell ref="D37:D38"/>
    <mergeCell ref="E37:E38"/>
    <mergeCell ref="D39:E39"/>
    <mergeCell ref="J39:K39"/>
    <mergeCell ref="J69:J70"/>
    <mergeCell ref="K69:K70"/>
    <mergeCell ref="J71:K71"/>
    <mergeCell ref="H92:I92"/>
    <mergeCell ref="J27:J28"/>
    <mergeCell ref="K27:K28"/>
    <mergeCell ref="B9:E9"/>
    <mergeCell ref="H29:K29"/>
    <mergeCell ref="D17:D18"/>
    <mergeCell ref="E17:E18"/>
    <mergeCell ref="B19:E19"/>
    <mergeCell ref="J17:J18"/>
    <mergeCell ref="K17:K18"/>
    <mergeCell ref="H19:K19"/>
    <mergeCell ref="D27:D28"/>
    <mergeCell ref="E27:E28"/>
    <mergeCell ref="B29:E29"/>
    <mergeCell ref="B5:K5"/>
    <mergeCell ref="B6:E6"/>
    <mergeCell ref="J7:J8"/>
    <mergeCell ref="K7:K8"/>
    <mergeCell ref="H9:K9"/>
    <mergeCell ref="H6:K6"/>
    <mergeCell ref="D7:D8"/>
    <mergeCell ref="E7:E8"/>
  </mergeCells>
  <conditionalFormatting sqref="I144 C144">
    <cfRule type="cellIs" dxfId="275" priority="5" operator="equal">
      <formula>$B$159</formula>
    </cfRule>
    <cfRule type="cellIs" dxfId="274" priority="6" operator="equal">
      <formula>$B$160</formula>
    </cfRule>
  </conditionalFormatting>
  <conditionalFormatting sqref="B92 H92 B98 H98 B104 H104 B110 H110">
    <cfRule type="cellIs" dxfId="273" priority="1" operator="equal">
      <formula>$B$165</formula>
    </cfRule>
    <cfRule type="cellIs" dxfId="272" priority="2" operator="equal">
      <formula>$B$164</formula>
    </cfRule>
  </conditionalFormatting>
  <dataValidations count="15">
    <dataValidation type="list" allowBlank="1" showInputMessage="1" showErrorMessage="1" sqref="I144 C144">
      <formula1>"Антрацит,Светло-серый,Белый,"</formula1>
    </dataValidation>
    <dataValidation type="list" allowBlank="1" showInputMessage="1" showErrorMessage="1" sqref="J144 D144">
      <formula1>"Короткий ход,Длинный ход,"</formula1>
    </dataValidation>
    <dataValidation type="list" allowBlank="1" showInputMessage="1" showErrorMessage="1" sqref="C8 I70 C70 I59 C59 C48 I38 I8 C18 I18 C28 I28 C38">
      <formula1>"под саморез,с евровинтами"</formula1>
    </dataValidation>
    <dataValidation type="list" allowBlank="1" showErrorMessage="1" prompt="Выбрать тип петли" sqref="C69 C58 C47 I17 C17 C7">
      <formula1>"Накладная,На среднюю стенку,Вкладная,"</formula1>
    </dataValidation>
    <dataValidation allowBlank="1" showErrorMessage="1" prompt="Выбрать тип петли" sqref="I7 I58"/>
    <dataValidation type="list" allowBlank="1" showErrorMessage="1" prompt="Выбрать тип петли" sqref="I27 C27">
      <formula1>"Накладная,На среднюю стенку,"</formula1>
    </dataValidation>
    <dataValidation type="list" allowBlank="1" showErrorMessage="1" prompt="Выбрать тип петли" sqref="C37">
      <formula1>"Накладная угол 20',Вкладная угол 20',Накладная угол 30',Вкладная угол 30',Накладная угол 45',Вкладная угол 45'"</formula1>
    </dataValidation>
    <dataValidation allowBlank="1" sqref="B37 H69 B47 H37"/>
    <dataValidation type="list" allowBlank="1" showErrorMessage="1" prompt="Выбрать тип петли" sqref="I37">
      <formula1>"Накладная угол -30',Накладная угол -45',"</formula1>
    </dataValidation>
    <dataValidation type="list" allowBlank="1" showErrorMessage="1" prompt="Выбрать тип петли" sqref="I69">
      <formula1>"Накладная угол 30',Накладная угол 45',Вкладная угол 45',"</formula1>
    </dataValidation>
    <dataValidation type="list" allowBlank="1" showInputMessage="1" showErrorMessage="1" sqref="C125 I119">
      <formula1>"Накладная навеска,Навеска на среднюю стенку,Вкладная навеска,"</formula1>
    </dataValidation>
    <dataValidation type="list" allowBlank="1" showInputMessage="1" showErrorMessage="1" sqref="D110:E110 J110:K110">
      <formula1>"1,5 мм,3,0 мм,"</formula1>
    </dataValidation>
    <dataValidation type="list" allowBlank="1" showInputMessage="1" showErrorMessage="1" sqref="J98:K98">
      <formula1>"0,5 мм,3,0 мм,"</formula1>
    </dataValidation>
    <dataValidation type="list" allowBlank="1" showInputMessage="1" showErrorMessage="1" sqref="D98:E98 J104:K104 D104:E104">
      <formula1>"0,0 мм,1,5 мм,3,0 мм,5,0 мм,"</formula1>
    </dataValidation>
    <dataValidation type="list" allowBlank="1" showInputMessage="1" showErrorMessage="1" sqref="D92:E92 J92:K92">
      <formula1>"0,0 мм,1,5 мм,3,0 мм,5,0 мм,8,0 мм,"</formula1>
    </dataValidation>
  </dataValidations>
  <hyperlinks>
    <hyperlink ref="B65:E65" location="Intermat!A151" display="Выбор механизма Push to Open"/>
    <hyperlink ref="H65:K65" location="Intermat!A151" display="Выбор механизма Push to Open"/>
    <hyperlink ref="B76:E76" location="Intermat!A151" display="Выбор механизма Push to Open"/>
    <hyperlink ref="H76:K76" location="Intermat!A151" display="Выбор механизма Push to Open"/>
    <hyperlink ref="B9:E9" r:id="rId1" location="page_160" display="Каталог"/>
    <hyperlink ref="B60:E60" r:id="rId2" location="page_162" display="Каталог"/>
    <hyperlink ref="B19:E19" r:id="rId3" location="page_164" display="Каталог"/>
    <hyperlink ref="B71:E71" r:id="rId4" location="page_168" display="Каталог"/>
    <hyperlink ref="H19:K19" r:id="rId5" location="page_172" display="Каталог"/>
    <hyperlink ref="B29:E29" r:id="rId6" location="page_176" display="Каталог"/>
    <hyperlink ref="H29:K29" r:id="rId7" location="page_178" display="Каталог"/>
    <hyperlink ref="B39" r:id="rId8" location="page_182"/>
    <hyperlink ref="C39" r:id="rId9" location="page_184"/>
    <hyperlink ref="H71" r:id="rId10" location="page_186"/>
    <hyperlink ref="D39:E39" r:id="rId11" location="page_188" display="Каталог W45"/>
    <hyperlink ref="J71:K71" r:id="rId12" location="page_192" display="Каталог W45"/>
    <hyperlink ref="H9:K9" r:id="rId13" location="page_196" display="Каталог"/>
    <hyperlink ref="H60:K60" r:id="rId14" location="page_198" display="Каталог"/>
    <hyperlink ref="H39" r:id="rId15" location="page_200"/>
    <hyperlink ref="J39:K39" r:id="rId16" location="page_202" display="Каталог W-45"/>
    <hyperlink ref="B49:E49" r:id="rId17" location="page_208" display="Каталог"/>
    <hyperlink ref="C80" r:id="rId18" location="page_212"/>
    <hyperlink ref="I80" r:id="rId19" location="page_214"/>
    <hyperlink ref="C85" r:id="rId20" location="page_214"/>
    <hyperlink ref="I85" r:id="rId21" location="page_214"/>
    <hyperlink ref="C118" r:id="rId22" location="page_226"/>
    <hyperlink ref="J119" r:id="rId23" location="page_227"/>
    <hyperlink ref="D125" r:id="rId24" location="page_227"/>
    <hyperlink ref="C136" r:id="rId25" location="page_242"/>
    <hyperlink ref="I136" r:id="rId26" location="page_243"/>
    <hyperlink ref="C143" r:id="rId27" location="page_244"/>
    <hyperlink ref="I143" r:id="rId28" location="page_245"/>
    <hyperlink ref="C91" r:id="rId29" location="page_210"/>
    <hyperlink ref="I91" r:id="rId30" location="page_210"/>
    <hyperlink ref="C97" r:id="rId31" location="page_210"/>
    <hyperlink ref="I97" r:id="rId32" location="page_210"/>
    <hyperlink ref="C103" r:id="rId33" location="page_210"/>
    <hyperlink ref="I103" r:id="rId34" location="page_210"/>
    <hyperlink ref="C109" r:id="rId35" location="page_210"/>
    <hyperlink ref="I109" r:id="rId36" location="page_210"/>
  </hyperlinks>
  <pageMargins left="0.7" right="0.7" top="0.75" bottom="0.75" header="0.3" footer="0.3"/>
  <pageSetup paperSize="9" orientation="portrait" r:id="rId37"/>
  <drawing r:id="rId38"/>
</worksheet>
</file>

<file path=xl/worksheets/sheet11.xml><?xml version="1.0" encoding="utf-8"?>
<worksheet xmlns="http://schemas.openxmlformats.org/spreadsheetml/2006/main" xmlns:r="http://schemas.openxmlformats.org/officeDocument/2006/relationships">
  <sheetPr codeName="Лист11">
    <tabColor rgb="FF006600"/>
  </sheetPr>
  <dimension ref="B1:L26"/>
  <sheetViews>
    <sheetView showRowColHeaders="0" zoomScale="70" zoomScaleNormal="70" workbookViewId="0"/>
  </sheetViews>
  <sheetFormatPr defaultColWidth="9.140625" defaultRowHeight="15"/>
  <cols>
    <col min="1" max="1" width="13.28515625" style="14" customWidth="1"/>
    <col min="2" max="2" width="24.7109375" style="14" customWidth="1"/>
    <col min="3" max="3" width="54" style="14" customWidth="1"/>
    <col min="4" max="4" width="8.5703125" style="14" customWidth="1"/>
    <col min="5" max="5" width="13.28515625" style="14" customWidth="1"/>
    <col min="6" max="11" width="9.140625" style="14"/>
    <col min="12" max="12" width="19" style="14" customWidth="1"/>
    <col min="13" max="16384" width="9.140625" style="14"/>
  </cols>
  <sheetData>
    <row r="1" spans="2:12" ht="70.5" customHeight="1">
      <c r="B1" s="606" t="s">
        <v>2104</v>
      </c>
      <c r="C1" s="606"/>
      <c r="D1" s="606"/>
      <c r="E1" s="606"/>
      <c r="F1" s="606"/>
      <c r="G1" s="606"/>
      <c r="H1" s="606"/>
      <c r="I1" s="606"/>
      <c r="J1" s="606"/>
      <c r="K1" s="606"/>
    </row>
    <row r="2" spans="2:12" ht="172.5" customHeight="1" thickBot="1">
      <c r="B2" s="31"/>
      <c r="C2" s="168" t="s">
        <v>2467</v>
      </c>
      <c r="D2" s="31"/>
      <c r="E2" s="31"/>
      <c r="L2" s="51"/>
    </row>
    <row r="3" spans="2:12" ht="18.75" customHeight="1">
      <c r="B3" s="15" t="s">
        <v>2026</v>
      </c>
      <c r="C3" s="289" t="s">
        <v>2463</v>
      </c>
      <c r="D3" s="565">
        <v>1</v>
      </c>
      <c r="E3" s="553">
        <f>SUM(E7:E8)</f>
        <v>63.756</v>
      </c>
    </row>
    <row r="4" spans="2:12" ht="18.75" customHeight="1" thickBot="1">
      <c r="B4" s="16" t="s">
        <v>2027</v>
      </c>
      <c r="C4" s="290" t="s">
        <v>2028</v>
      </c>
      <c r="D4" s="566"/>
      <c r="E4" s="554"/>
    </row>
    <row r="5" spans="2:12" ht="18.75" customHeight="1" thickBot="1">
      <c r="B5" s="567" t="s">
        <v>2467</v>
      </c>
      <c r="C5" s="568"/>
      <c r="D5" s="568"/>
      <c r="E5" s="569"/>
    </row>
    <row r="6" spans="2:12">
      <c r="B6" s="17" t="s">
        <v>2029</v>
      </c>
      <c r="C6" s="18" t="s">
        <v>2030</v>
      </c>
      <c r="D6" s="18" t="s">
        <v>2037</v>
      </c>
      <c r="E6" s="19" t="s">
        <v>2031</v>
      </c>
    </row>
    <row r="7" spans="2:12" ht="25.5" customHeight="1">
      <c r="B7" s="20">
        <f>VLOOKUP(C3,Hinges!$A$109:$B$111,2,0)</f>
        <v>1078661</v>
      </c>
      <c r="C7" s="21" t="str">
        <f>VLOOKUP(B7,Цены!$A:$B,2,0)</f>
        <v>ПЕТЛЯ SLIDEON 2333, УГОЛ 95ГР, ЧАШКА TH42D35, НА СРЕДНЮЮ СТЕНКУ(B5)</v>
      </c>
      <c r="D7" s="292">
        <f>D3</f>
        <v>1</v>
      </c>
      <c r="E7" s="23">
        <f>IFERROR(VLOOKUP(B7,Sale!$A:$E,5,0),VLOOKUP(B7,Цены!$A:$G,7,0))*D7</f>
        <v>47.457000000000001</v>
      </c>
    </row>
    <row r="8" spans="2:12" ht="25.5" customHeight="1" thickBot="1">
      <c r="B8" s="25">
        <f>VLOOKUP(C4,Hinges!$D$109:$E$110,2,0)</f>
        <v>1079199</v>
      </c>
      <c r="C8" s="26" t="str">
        <f>VLOOKUP(B8,Цены!$A:$B,2,0)</f>
        <v>МОНТАЖНАЯ ПЛАНКА SYSTEM 2006 ДЛЯ ПЕТЕЛЬ SLIDEON, L37, D3, ПОД ПРИКРУЧИВАНИЕ</v>
      </c>
      <c r="D8" s="288">
        <f>D3</f>
        <v>1</v>
      </c>
      <c r="E8" s="28">
        <f>IFERROR(VLOOKUP(B8,Sale!$A:$E,5,0),VLOOKUP(B8,Цены!$A:$G,7,0))*D8</f>
        <v>16.298999999999999</v>
      </c>
    </row>
    <row r="10" spans="2:12" ht="15.75" thickBot="1">
      <c r="B10" s="34"/>
      <c r="C10" s="34"/>
      <c r="D10" s="34"/>
      <c r="E10" s="34"/>
      <c r="F10" s="34"/>
      <c r="G10" s="34"/>
      <c r="H10" s="34"/>
      <c r="I10" s="34"/>
      <c r="J10" s="34"/>
      <c r="K10" s="34"/>
    </row>
    <row r="11" spans="2:12" ht="42.75" customHeight="1" thickTop="1">
      <c r="B11" s="558" t="s">
        <v>2106</v>
      </c>
      <c r="C11" s="558"/>
      <c r="D11" s="558"/>
      <c r="E11" s="558"/>
      <c r="F11" s="558"/>
      <c r="G11" s="558"/>
      <c r="H11" s="558"/>
      <c r="I11" s="558"/>
      <c r="J11" s="558"/>
      <c r="K11" s="558"/>
    </row>
    <row r="12" spans="2:12" ht="114.75" customHeight="1" thickBot="1">
      <c r="L12" s="51"/>
    </row>
    <row r="13" spans="2:12" ht="16.5" thickBot="1">
      <c r="B13" s="46"/>
      <c r="C13" s="305" t="s">
        <v>2100</v>
      </c>
      <c r="D13" s="600" t="s">
        <v>2467</v>
      </c>
      <c r="E13" s="601"/>
    </row>
    <row r="14" spans="2:12">
      <c r="B14" s="17" t="s">
        <v>2029</v>
      </c>
      <c r="C14" s="47" t="s">
        <v>2030</v>
      </c>
      <c r="D14" s="18" t="s">
        <v>2037</v>
      </c>
      <c r="E14" s="19" t="s">
        <v>2031</v>
      </c>
    </row>
    <row r="15" spans="2:12" ht="25.5">
      <c r="B15" s="20">
        <f>VLOOKUP(C13,Hinges!$D$90:$E$92,2,0)</f>
        <v>9046472</v>
      </c>
      <c r="C15" s="21" t="str">
        <f>VLOOKUP(B15,Цены!$A:$B,2,0)</f>
        <v>ДЕМПФЕР SILENT SYSTEM ДЛЯ INTERMAT, ПОД ПРИКРУЧИВАНИЕ, ЦИНКОВОЕ ЛИТЬЕ</v>
      </c>
      <c r="D15" s="292">
        <v>1</v>
      </c>
      <c r="E15" s="23">
        <f>IFERROR(VLOOKUP(B15,Sale!$A:$E,5,0),VLOOKUP(B15,Цены!$A:$G,7,0))*D15</f>
        <v>263.60999999999996</v>
      </c>
    </row>
    <row r="18" spans="2:5" ht="86.45" customHeight="1"/>
    <row r="19" spans="2:5" ht="15.75" thickBot="1"/>
    <row r="20" spans="2:5">
      <c r="B20" s="17" t="s">
        <v>2029</v>
      </c>
      <c r="C20" s="18" t="s">
        <v>2030</v>
      </c>
      <c r="D20" s="18" t="s">
        <v>2037</v>
      </c>
      <c r="E20" s="19" t="s">
        <v>2031</v>
      </c>
    </row>
    <row r="21" spans="2:5" ht="25.5">
      <c r="B21" s="20">
        <v>60687</v>
      </c>
      <c r="C21" s="21" t="str">
        <f>VLOOKUP(B21,Цены!$A:$B,2,0)</f>
        <v>УНИВЕРСАЛЬНЫЙ ДЕМПФЕР SILENT SYSTEM ДЛЯ ПЕТЕЛЬ, ПОД ПРИКРУЧИВАНИЕ, ПЛАСТИК</v>
      </c>
      <c r="D21" s="292">
        <v>1</v>
      </c>
      <c r="E21" s="23">
        <f>IFERROR(VLOOKUP(B21,Sale!$A:$E,5,0),VLOOKUP(B21,Цены!$A:$G,7,0))*D21</f>
        <v>133.38</v>
      </c>
    </row>
    <row r="24" spans="2:5" ht="86.45" customHeight="1" thickBot="1"/>
    <row r="25" spans="2:5">
      <c r="B25" s="17" t="s">
        <v>2029</v>
      </c>
      <c r="C25" s="18" t="s">
        <v>2030</v>
      </c>
      <c r="D25" s="18" t="s">
        <v>2037</v>
      </c>
      <c r="E25" s="19" t="s">
        <v>2031</v>
      </c>
    </row>
    <row r="26" spans="2:5" ht="25.5">
      <c r="B26" s="20">
        <v>9051557</v>
      </c>
      <c r="C26" s="21" t="str">
        <f>VLOOKUP(B26,Цены!$A:$B,2,0)</f>
        <v>УНИВЕРСАЛЬНЫЙ ДЕМПФЕР SILENT SYSTEM ДЛЯ ПЕТЕЛЬ,ПОД ЗАПРЕССОВКУ,ПЛАСТИК</v>
      </c>
      <c r="D26" s="292">
        <v>1</v>
      </c>
      <c r="E26" s="23">
        <f>IFERROR(VLOOKUP(B26,Sale!$A:$E,5,0),VLOOKUP(B26,Цены!$A:$G,7,0))*D26</f>
        <v>112.20299999999999</v>
      </c>
    </row>
  </sheetData>
  <sheetProtection sheet="1" objects="1" scenarios="1"/>
  <mergeCells count="6">
    <mergeCell ref="D13:E13"/>
    <mergeCell ref="B1:K1"/>
    <mergeCell ref="D3:D4"/>
    <mergeCell ref="E3:E4"/>
    <mergeCell ref="B5:E5"/>
    <mergeCell ref="B11:K11"/>
  </mergeCells>
  <dataValidations count="3">
    <dataValidation type="list" allowBlank="1" showInputMessage="1" showErrorMessage="1" sqref="C4">
      <formula1>"под саморез,с евровинтами"</formula1>
    </dataValidation>
    <dataValidation type="list" allowBlank="1" showErrorMessage="1" prompt="Выбрать тип петли" sqref="C3">
      <formula1>"Накладная,На среднюю стенку,Вкладная,"</formula1>
    </dataValidation>
    <dataValidation type="list" allowBlank="1" showInputMessage="1" showErrorMessage="1" sqref="C13">
      <formula1>"Накладная навеска,Навеска на среднюю стенку,Вкладная навеска,"</formula1>
    </dataValidation>
  </dataValidations>
  <hyperlinks>
    <hyperlink ref="B5:E5" r:id="rId1" location="page_268" display="Каталог"/>
    <hyperlink ref="D13:E13" r:id="rId2" location="page_228" display="Каталог"/>
    <hyperlink ref="C2" r:id="rId3" location="page_268"/>
  </hyperlinks>
  <pageMargins left="0.7" right="0.7" top="0.75" bottom="0.75" header="0.3" footer="0.3"/>
  <drawing r:id="rId4"/>
</worksheet>
</file>

<file path=xl/worksheets/sheet12.xml><?xml version="1.0" encoding="utf-8"?>
<worksheet xmlns="http://schemas.openxmlformats.org/spreadsheetml/2006/main" xmlns:r="http://schemas.openxmlformats.org/officeDocument/2006/relationships">
  <sheetPr codeName="Лист12">
    <tabColor rgb="FF006600"/>
  </sheetPr>
  <dimension ref="A1:L14"/>
  <sheetViews>
    <sheetView showRowColHeaders="0" zoomScale="70" zoomScaleNormal="70" workbookViewId="0">
      <selection activeCell="G12" sqref="G12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4" style="14" customWidth="1"/>
    <col min="4" max="4" width="8.5703125" style="14" customWidth="1"/>
    <col min="5" max="5" width="14.42578125" style="14" customWidth="1"/>
    <col min="6" max="7" width="9.140625" style="14"/>
    <col min="8" max="8" width="24.7109375" style="14" customWidth="1"/>
    <col min="9" max="9" width="54" style="14" customWidth="1"/>
    <col min="10" max="10" width="8.5703125" style="14" customWidth="1"/>
    <col min="11" max="11" width="13.28515625" style="14" customWidth="1"/>
    <col min="12" max="12" width="15" style="14" customWidth="1"/>
    <col min="13" max="16384" width="9.140625" style="14"/>
  </cols>
  <sheetData>
    <row r="1" spans="1:12" ht="70.5" customHeight="1">
      <c r="B1" s="608" t="s">
        <v>2107</v>
      </c>
      <c r="C1" s="608"/>
      <c r="D1" s="608"/>
      <c r="E1" s="608"/>
      <c r="F1" s="608"/>
      <c r="G1" s="608"/>
      <c r="H1" s="608"/>
      <c r="I1" s="608"/>
      <c r="J1" s="608"/>
      <c r="K1" s="608"/>
    </row>
    <row r="2" spans="1:12" ht="243" customHeight="1" thickBot="1">
      <c r="C2" s="157" t="s">
        <v>2500</v>
      </c>
      <c r="D2" s="130" t="s">
        <v>2467</v>
      </c>
      <c r="J2" s="601" t="s">
        <v>2467</v>
      </c>
      <c r="K2" s="601"/>
      <c r="L2" s="51"/>
    </row>
    <row r="3" spans="1:12" ht="6.75" customHeight="1">
      <c r="B3" s="69"/>
      <c r="C3" s="70"/>
      <c r="D3" s="609">
        <v>1</v>
      </c>
      <c r="E3" s="612">
        <f>SUM(E7:E8)</f>
        <v>2456.7525000000001</v>
      </c>
      <c r="H3" s="69"/>
      <c r="I3" s="70"/>
      <c r="J3" s="609">
        <v>1</v>
      </c>
      <c r="K3" s="612">
        <f>SUM(K7:K7)</f>
        <v>289.053</v>
      </c>
    </row>
    <row r="4" spans="1:12" ht="7.5" customHeight="1">
      <c r="A4" s="40"/>
      <c r="B4" s="66"/>
      <c r="C4" s="71"/>
      <c r="D4" s="610"/>
      <c r="E4" s="613"/>
      <c r="H4" s="66"/>
      <c r="I4" s="71"/>
      <c r="J4" s="610"/>
      <c r="K4" s="613"/>
    </row>
    <row r="5" spans="1:12" ht="12.75" customHeight="1" thickBot="1">
      <c r="B5" s="72"/>
      <c r="C5" s="73"/>
      <c r="D5" s="611"/>
      <c r="E5" s="614"/>
      <c r="H5" s="72"/>
      <c r="I5" s="73"/>
      <c r="J5" s="611"/>
      <c r="K5" s="614"/>
    </row>
    <row r="6" spans="1:12">
      <c r="B6" s="17" t="s">
        <v>2029</v>
      </c>
      <c r="C6" s="18" t="s">
        <v>2030</v>
      </c>
      <c r="D6" s="18" t="s">
        <v>2037</v>
      </c>
      <c r="E6" s="19" t="s">
        <v>2031</v>
      </c>
      <c r="H6" s="17" t="s">
        <v>2029</v>
      </c>
      <c r="I6" s="18" t="s">
        <v>2030</v>
      </c>
      <c r="J6" s="18" t="s">
        <v>2037</v>
      </c>
      <c r="K6" s="19" t="s">
        <v>2031</v>
      </c>
    </row>
    <row r="7" spans="1:12" ht="25.5" customHeight="1" thickBot="1">
      <c r="B7" s="20">
        <v>9239784</v>
      </c>
      <c r="C7" s="58" t="str">
        <f>VLOOKUP(B7,Цены!$A:$B,2,0)</f>
        <v>ПЕТЛЯ KAMAT ДЛЯ КОРПУСОВ ВСТРАИВАЕМЫХ ХОЛОДИЛЬНИКОВ,УГОЛ 115 ГР</v>
      </c>
      <c r="D7" s="292">
        <f>D3</f>
        <v>1</v>
      </c>
      <c r="E7" s="23">
        <f>IFERROR(VLOOKUP(B7,Sale!$A:$E,5,0),VLOOKUP(B7,Цены!$A:$G,7,0))*D7</f>
        <v>2278.152</v>
      </c>
      <c r="H7" s="25">
        <v>9046480</v>
      </c>
      <c r="I7" s="61" t="str">
        <f>VLOOKUP(H7,Цены!$A:$B,2,0)</f>
        <v>ПЕТЛЯ ДЛЯ ОТКИДНЫХ ЭЛЕМЕНТОВ MARKANT 11, ЦИНКОВОЕ ЛИТЬЕ</v>
      </c>
      <c r="J7" s="288">
        <f>J3</f>
        <v>1</v>
      </c>
      <c r="K7" s="28">
        <f>IFERROR(VLOOKUP(H7,Sale!$A:$E,5,0),VLOOKUP(H7,Цены!$A:$G,7,0))*J7</f>
        <v>289.053</v>
      </c>
    </row>
    <row r="8" spans="1:12" ht="25.5" customHeight="1" thickBot="1">
      <c r="B8" s="25">
        <v>9248766</v>
      </c>
      <c r="C8" s="291" t="str">
        <f>VLOOKUP(B8,Цены!$A:$B,2,0)</f>
        <v>ЗАГЛУШКА KAMAT,ПЛАСТИК,СЕРЫЙ</v>
      </c>
      <c r="D8" s="288">
        <f>D3</f>
        <v>1</v>
      </c>
      <c r="E8" s="28">
        <f>IFERROR(VLOOKUP(B8,Sale!$A:$E,5,0),VLOOKUP(B8,Цены!$A:$G,7,0))*D8</f>
        <v>178.60049999999998</v>
      </c>
    </row>
    <row r="10" spans="1:12" ht="42.75" customHeight="1" thickBot="1">
      <c r="B10" s="607" t="s">
        <v>2492</v>
      </c>
      <c r="C10" s="607"/>
      <c r="D10" s="607"/>
      <c r="E10" s="607"/>
      <c r="F10" s="607"/>
      <c r="G10" s="607"/>
      <c r="H10" s="607"/>
      <c r="I10" s="607"/>
      <c r="J10" s="607"/>
      <c r="K10" s="607"/>
    </row>
    <row r="11" spans="1:12" ht="200.45" customHeight="1" thickTop="1" thickBot="1">
      <c r="C11" s="174" t="s">
        <v>2499</v>
      </c>
      <c r="E11" s="169" t="s">
        <v>2467</v>
      </c>
    </row>
    <row r="12" spans="1:12" ht="25.35" customHeight="1" thickBot="1">
      <c r="B12" s="69"/>
      <c r="C12" s="70"/>
      <c r="D12" s="306">
        <v>1</v>
      </c>
      <c r="E12" s="357">
        <f>SUM(E14:E14)</f>
        <v>27820.003500000003</v>
      </c>
    </row>
    <row r="13" spans="1:12">
      <c r="B13" s="17" t="s">
        <v>2029</v>
      </c>
      <c r="C13" s="18" t="s">
        <v>2030</v>
      </c>
      <c r="D13" s="18" t="s">
        <v>2037</v>
      </c>
      <c r="E13" s="19" t="s">
        <v>2031</v>
      </c>
    </row>
    <row r="14" spans="1:12" ht="26.25" thickBot="1">
      <c r="B14" s="25">
        <v>9210848</v>
      </c>
      <c r="C14" s="61" t="str">
        <f>VLOOKUP(B14,Цены!$A:$B,2,0)</f>
        <v>ЭЛЕКТРОМЕХАНИЧЕСКАЯ СИСТЕМА ОТКРЫВАНИЯ EASYS 200 ДЛЯ ХОЛОДИЛЬНИКОВ</v>
      </c>
      <c r="D14" s="288">
        <f>D12</f>
        <v>1</v>
      </c>
      <c r="E14" s="28">
        <f>IFERROR(VLOOKUP(B14,Sale!$A:$E,5,0),VLOOKUP(B14,Цены!$A:$G,7,0))*D14</f>
        <v>27820.003500000003</v>
      </c>
    </row>
  </sheetData>
  <sheetProtection sheet="1" objects="1" scenarios="1"/>
  <mergeCells count="7">
    <mergeCell ref="B10:K10"/>
    <mergeCell ref="B1:K1"/>
    <mergeCell ref="D3:D5"/>
    <mergeCell ref="E3:E5"/>
    <mergeCell ref="J3:J5"/>
    <mergeCell ref="K3:K5"/>
    <mergeCell ref="J2:K2"/>
  </mergeCells>
  <dataValidations count="1">
    <dataValidation allowBlank="1" showErrorMessage="1" prompt="Выбрать тип петли" sqref="C3 C12 I3"/>
  </dataValidations>
  <hyperlinks>
    <hyperlink ref="D2" r:id="rId1" location="page_283"/>
    <hyperlink ref="J2:K2" r:id="rId2" location="page_286" display="Каталог"/>
    <hyperlink ref="C2" r:id="rId3"/>
    <hyperlink ref="C11" r:id="rId4"/>
    <hyperlink ref="E11" r:id="rId5" location="page_262"/>
  </hyperlinks>
  <pageMargins left="0.7" right="0.7" top="0.75" bottom="0.75" header="0.3" footer="0.3"/>
  <drawing r:id="rId6"/>
</worksheet>
</file>

<file path=xl/worksheets/sheet13.xml><?xml version="1.0" encoding="utf-8"?>
<worksheet xmlns="http://schemas.openxmlformats.org/spreadsheetml/2006/main" xmlns:r="http://schemas.openxmlformats.org/officeDocument/2006/relationships">
  <sheetPr codeName="Лист38">
    <tabColor rgb="FF92D050"/>
  </sheetPr>
  <dimension ref="A1:L341"/>
  <sheetViews>
    <sheetView showRowColHeaders="0" zoomScale="70" zoomScaleNormal="70" workbookViewId="0">
      <pane ySplit="1" topLeftCell="A2" activePane="bottomLeft" state="frozen"/>
      <selection pane="bottomLeft" activeCell="K200" sqref="K200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4" style="14" customWidth="1"/>
    <col min="4" max="4" width="8.5703125" style="14" customWidth="1"/>
    <col min="5" max="5" width="13.42578125" style="14" customWidth="1"/>
    <col min="6" max="7" width="9.140625" style="14"/>
    <col min="8" max="8" width="24.7109375" style="14" customWidth="1"/>
    <col min="9" max="9" width="54" style="14" customWidth="1"/>
    <col min="10" max="10" width="8.5703125" style="14" customWidth="1"/>
    <col min="11" max="11" width="13.42578125" style="14" customWidth="1"/>
    <col min="12" max="12" width="15.28515625" style="14" customWidth="1"/>
    <col min="13" max="16384" width="9.140625" style="14"/>
  </cols>
  <sheetData>
    <row r="1" spans="1:12" ht="69.75" customHeight="1">
      <c r="B1" s="235"/>
      <c r="C1" s="559" t="s">
        <v>4167</v>
      </c>
      <c r="D1" s="559"/>
      <c r="E1" s="559"/>
      <c r="F1" s="559"/>
      <c r="G1" s="559"/>
      <c r="H1" s="559"/>
      <c r="I1" s="559"/>
      <c r="J1" s="559"/>
      <c r="K1" s="559"/>
    </row>
    <row r="2" spans="1:12">
      <c r="B2" s="222"/>
      <c r="C2" s="222"/>
      <c r="D2" s="225"/>
      <c r="E2" s="225"/>
      <c r="F2" s="225"/>
      <c r="G2" s="222"/>
      <c r="H2" s="222"/>
      <c r="I2" s="222"/>
      <c r="J2" s="222"/>
      <c r="K2" s="222"/>
    </row>
    <row r="3" spans="1:12" ht="34.5" customHeight="1">
      <c r="B3" s="345"/>
      <c r="C3" s="345"/>
      <c r="D3" s="634"/>
      <c r="E3" s="634"/>
      <c r="F3" s="634"/>
      <c r="G3" s="634"/>
      <c r="H3" s="634"/>
      <c r="I3" s="345"/>
      <c r="J3" s="222"/>
      <c r="K3" s="222"/>
    </row>
    <row r="4" spans="1:12">
      <c r="B4" s="222"/>
      <c r="C4" s="222"/>
      <c r="D4" s="225"/>
      <c r="E4" s="225"/>
      <c r="F4" s="225"/>
      <c r="G4" s="222"/>
      <c r="H4" s="222"/>
      <c r="I4" s="222"/>
      <c r="J4" s="222"/>
      <c r="K4" s="222"/>
    </row>
    <row r="5" spans="1:12" s="82" customFormat="1" ht="15.75" customHeight="1" thickBot="1">
      <c r="A5" s="84"/>
      <c r="B5" s="635"/>
      <c r="C5" s="635"/>
      <c r="D5" s="635"/>
      <c r="E5" s="635"/>
      <c r="F5" s="346"/>
      <c r="G5" s="81"/>
      <c r="H5" s="81"/>
      <c r="I5" s="81"/>
      <c r="J5" s="81"/>
      <c r="K5" s="81"/>
      <c r="L5" s="81"/>
    </row>
    <row r="6" spans="1:12" s="82" customFormat="1" ht="21.75" customHeight="1">
      <c r="B6" s="629" t="s">
        <v>2869</v>
      </c>
      <c r="C6" s="630"/>
      <c r="D6" s="630"/>
      <c r="E6" s="631"/>
      <c r="F6" s="81"/>
      <c r="G6" s="81"/>
      <c r="H6" s="629" t="s">
        <v>2870</v>
      </c>
      <c r="I6" s="630"/>
      <c r="J6" s="630"/>
      <c r="K6" s="631"/>
      <c r="L6" s="81"/>
    </row>
    <row r="7" spans="1:12" ht="172.5" customHeight="1">
      <c r="B7" s="395"/>
      <c r="C7" s="396"/>
      <c r="D7" s="396"/>
      <c r="E7" s="397"/>
      <c r="H7" s="395"/>
      <c r="I7" s="396"/>
      <c r="J7" s="396"/>
      <c r="K7" s="397"/>
      <c r="L7" s="136"/>
    </row>
    <row r="8" spans="1:12" ht="15.6" customHeight="1">
      <c r="B8" s="395"/>
      <c r="C8" s="396"/>
      <c r="D8" s="396"/>
      <c r="E8" s="397"/>
      <c r="H8" s="395"/>
      <c r="I8" s="396"/>
      <c r="J8" s="396"/>
      <c r="K8" s="397"/>
      <c r="L8" s="256"/>
    </row>
    <row r="9" spans="1:12" ht="15.6" customHeight="1" thickBot="1">
      <c r="B9" s="395"/>
      <c r="C9" s="396"/>
      <c r="D9" s="396"/>
      <c r="E9" s="397"/>
      <c r="H9" s="395"/>
      <c r="I9" s="396"/>
      <c r="J9" s="396"/>
      <c r="K9" s="397"/>
      <c r="L9" s="256"/>
    </row>
    <row r="10" spans="1:12" ht="15.75" customHeight="1">
      <c r="B10" s="15" t="s">
        <v>2109</v>
      </c>
      <c r="C10" s="308" t="s">
        <v>2111</v>
      </c>
      <c r="D10" s="622">
        <v>1</v>
      </c>
      <c r="E10" s="553">
        <f>SUM(E16:E18)</f>
        <v>3101.3865000000001</v>
      </c>
      <c r="H10" s="15" t="s">
        <v>2109</v>
      </c>
      <c r="I10" s="308" t="s">
        <v>2111</v>
      </c>
      <c r="J10" s="622">
        <v>1</v>
      </c>
      <c r="K10" s="553">
        <f>SUM(K16:K18)</f>
        <v>3005.5905000000002</v>
      </c>
    </row>
    <row r="11" spans="1:12" ht="16.5" customHeight="1">
      <c r="B11" s="59" t="s">
        <v>2110</v>
      </c>
      <c r="C11" s="309" t="s">
        <v>2116</v>
      </c>
      <c r="D11" s="501"/>
      <c r="E11" s="621"/>
      <c r="H11" s="59" t="s">
        <v>2110</v>
      </c>
      <c r="I11" s="309" t="s">
        <v>2112</v>
      </c>
      <c r="J11" s="501"/>
      <c r="K11" s="621"/>
    </row>
    <row r="12" spans="1:12" ht="17.25" customHeight="1" thickBot="1">
      <c r="B12" s="54" t="s">
        <v>2229</v>
      </c>
      <c r="C12" s="310" t="s">
        <v>4112</v>
      </c>
      <c r="D12" s="623"/>
      <c r="E12" s="554"/>
      <c r="H12" s="54" t="s">
        <v>2229</v>
      </c>
      <c r="I12" s="310" t="s">
        <v>4112</v>
      </c>
      <c r="J12" s="623"/>
      <c r="K12" s="554"/>
    </row>
    <row r="13" spans="1:12" ht="19.5" customHeight="1">
      <c r="B13" s="380"/>
      <c r="C13" s="394"/>
      <c r="D13" s="619"/>
      <c r="E13" s="620"/>
      <c r="H13" s="380"/>
      <c r="I13" s="394"/>
      <c r="J13" s="619"/>
      <c r="K13" s="620"/>
    </row>
    <row r="14" spans="1:12" ht="15.75" thickBot="1">
      <c r="B14" s="626"/>
      <c r="C14" s="627"/>
      <c r="D14" s="627"/>
      <c r="E14" s="628"/>
      <c r="H14" s="626"/>
      <c r="I14" s="627"/>
      <c r="J14" s="627"/>
      <c r="K14" s="628"/>
    </row>
    <row r="15" spans="1:12" ht="25.5" customHeight="1">
      <c r="B15" s="17" t="s">
        <v>2029</v>
      </c>
      <c r="C15" s="18" t="s">
        <v>2030</v>
      </c>
      <c r="D15" s="18" t="s">
        <v>2037</v>
      </c>
      <c r="E15" s="19" t="s">
        <v>2031</v>
      </c>
      <c r="H15" s="17" t="s">
        <v>2029</v>
      </c>
      <c r="I15" s="18" t="s">
        <v>2030</v>
      </c>
      <c r="J15" s="18" t="s">
        <v>2037</v>
      </c>
      <c r="K15" s="19" t="s">
        <v>2031</v>
      </c>
    </row>
    <row r="16" spans="1:12" ht="25.5" customHeight="1">
      <c r="B16" s="20">
        <f>VLOOKUP(C11,DrawerSystem!$B$555:$E$558,MATCH(C10,DrawerSystem!$B$554:$E$554,0),0)</f>
        <v>9255241</v>
      </c>
      <c r="C16" s="58" t="str">
        <f>VLOOKUP(B16,Цены!$A:$B,2,0)</f>
        <v>КОМПЛЕКТ ЯЩИКА AVANTECH YOU, H77,NL450,СЕРЕБРИСТЫЙ</v>
      </c>
      <c r="D16" s="315">
        <f>D10</f>
        <v>1</v>
      </c>
      <c r="E16" s="23">
        <f>IFERROR(VLOOKUP(B16,Sale!$A:$E,5,0),VLOOKUP(B16,Цены!$A:$G,7,0))*D16</f>
        <v>1703.7135000000001</v>
      </c>
      <c r="H16" s="20">
        <f>VLOOKUP(I11,DrawerSystem!$B$561:$E$569,MATCH(I10,DrawerSystem!$B$561:$E$561,0),0)</f>
        <v>9255244</v>
      </c>
      <c r="I16" s="58" t="str">
        <f>VLOOKUP(H16,Цены!$A:$B,2,0)</f>
        <v>КОМПЛЕКТ ЯЩИКА AVANTECH YOU, H101,NL270,СЕРЕБРИСТЫЙ</v>
      </c>
      <c r="J16" s="315">
        <f>J10</f>
        <v>1</v>
      </c>
      <c r="K16" s="23">
        <f>IFERROR(VLOOKUP(H16,Sale!$A:$E,5,0),VLOOKUP(H16,Цены!$A:$G,7,0))*J16</f>
        <v>1681.7355000000002</v>
      </c>
    </row>
    <row r="17" spans="2:12" ht="25.5" customHeight="1">
      <c r="B17" s="20">
        <f>VLOOKUP(C11,DrawerSystem!$H$554:$L$562,MATCH(C12,DrawerSystem!$H$554:$L$554,0),0)</f>
        <v>9256868</v>
      </c>
      <c r="C17" s="58" t="str">
        <f>VLOOKUP(B17,Цены!$A:$B,2,0)</f>
        <v>НАПРАВЛЯЮЩАЯ QUADRO YOU SILENT SYSTEM,M,NL450,EB21,ЛЕВАЯ</v>
      </c>
      <c r="D17" s="315">
        <f>D10</f>
        <v>1</v>
      </c>
      <c r="E17" s="23">
        <f>IFERROR(VLOOKUP(B17,Sale!$A:$E,5,0),VLOOKUP(B17,Цены!$A:$G,7,0))*D17</f>
        <v>698.8365</v>
      </c>
      <c r="H17" s="20">
        <f>VLOOKUP(I11,DrawerSystem!$H$554:$L$562,MATCH(I12,DrawerSystem!$H$554:$L$554,0),0)</f>
        <v>9256854</v>
      </c>
      <c r="I17" s="58" t="str">
        <f>VLOOKUP(H17,Цены!$A:$B,2,0)</f>
        <v>НАПРАВЛЯЮЩАЯ QUADRO YOU SILENT SYSTEM,M,NL270,EB21,ЛЕВАЯ</v>
      </c>
      <c r="J17" s="315">
        <f>J10</f>
        <v>1</v>
      </c>
      <c r="K17" s="23">
        <f>IFERROR(VLOOKUP(H17,Sale!$A:$E,5,0),VLOOKUP(H17,Цены!$A:$G,7,0))*J17</f>
        <v>661.92750000000001</v>
      </c>
    </row>
    <row r="18" spans="2:12" ht="25.5" customHeight="1" thickBot="1">
      <c r="B18" s="25">
        <f>VLOOKUP(C11,DrawerSystem!$H$564:$L$572,MATCH(C12,DrawerSystem!$H$564:$L$564,0),0)</f>
        <v>9256869</v>
      </c>
      <c r="C18" s="61" t="str">
        <f>VLOOKUP(B18,Цены!$A:$B,2,0)</f>
        <v>НАПРАВЛЯЮЩАЯ QUADRO YOU SILENT SYSTEM,M,NL450,EB21,ПРАВАЯ</v>
      </c>
      <c r="D18" s="316">
        <f>D10</f>
        <v>1</v>
      </c>
      <c r="E18" s="28">
        <f>IFERROR(VLOOKUP(B18,Sale!$A:$E,5,0),VLOOKUP(B18,Цены!$A:$G,7,0))*D18</f>
        <v>698.8365</v>
      </c>
      <c r="H18" s="25">
        <f>VLOOKUP(I11,DrawerSystem!$H$564:$L$572,MATCH(I12,DrawerSystem!$H$564:$L$564,0),0)</f>
        <v>9256855</v>
      </c>
      <c r="I18" s="61" t="str">
        <f>VLOOKUP(H18,Цены!$A:$B,2,0)</f>
        <v>НАПРАВЛЯЮЩАЯ QUADRO YOU SILENT SYSTEM,M,NL270,EB21,ПРАВАЯ</v>
      </c>
      <c r="J18" s="316">
        <f>J10</f>
        <v>1</v>
      </c>
      <c r="K18" s="28">
        <f>IFERROR(VLOOKUP(H18,Sale!$A:$E,5,0),VLOOKUP(H18,Цены!$A:$G,7,0))*J18</f>
        <v>661.92750000000001</v>
      </c>
    </row>
    <row r="19" spans="2:12">
      <c r="H19" s="63"/>
      <c r="I19" s="64"/>
      <c r="J19" s="40"/>
      <c r="K19" s="65"/>
    </row>
    <row r="20" spans="2:12">
      <c r="H20" s="63"/>
      <c r="I20" s="64"/>
      <c r="J20" s="40"/>
      <c r="K20" s="65"/>
    </row>
    <row r="21" spans="2:12" ht="15.75" thickBot="1">
      <c r="H21" s="63"/>
      <c r="I21" s="64"/>
      <c r="J21" s="40"/>
      <c r="K21" s="65"/>
    </row>
    <row r="22" spans="2:12" ht="21.75" customHeight="1">
      <c r="B22" s="629" t="s">
        <v>2871</v>
      </c>
      <c r="C22" s="630"/>
      <c r="D22" s="630"/>
      <c r="E22" s="631"/>
      <c r="H22" s="629" t="s">
        <v>2872</v>
      </c>
      <c r="I22" s="630"/>
      <c r="J22" s="630"/>
      <c r="K22" s="631"/>
    </row>
    <row r="23" spans="2:12" ht="172.5" customHeight="1">
      <c r="B23" s="395"/>
      <c r="C23" s="396"/>
      <c r="D23" s="396"/>
      <c r="E23" s="397"/>
      <c r="H23" s="395"/>
      <c r="I23" s="396"/>
      <c r="J23" s="396"/>
      <c r="K23" s="397"/>
      <c r="L23" s="51"/>
    </row>
    <row r="24" spans="2:12" ht="15.6" customHeight="1">
      <c r="B24" s="395"/>
      <c r="C24" s="396"/>
      <c r="D24" s="396"/>
      <c r="E24" s="397"/>
      <c r="H24" s="395"/>
      <c r="I24" s="396"/>
      <c r="J24" s="396"/>
      <c r="K24" s="397"/>
      <c r="L24" s="51"/>
    </row>
    <row r="25" spans="2:12" ht="15.6" customHeight="1" thickBot="1">
      <c r="B25" s="395"/>
      <c r="C25" s="396"/>
      <c r="D25" s="396"/>
      <c r="E25" s="397"/>
      <c r="H25" s="395"/>
      <c r="I25" s="396"/>
      <c r="J25" s="396"/>
      <c r="K25" s="397"/>
      <c r="L25" s="51"/>
    </row>
    <row r="26" spans="2:12" ht="15.75" customHeight="1">
      <c r="B26" s="15" t="s">
        <v>2109</v>
      </c>
      <c r="C26" s="308" t="s">
        <v>2111</v>
      </c>
      <c r="D26" s="622">
        <v>1</v>
      </c>
      <c r="E26" s="553">
        <f>SUM(E32:E34)</f>
        <v>3354.7950000000001</v>
      </c>
      <c r="H26" s="15" t="s">
        <v>2109</v>
      </c>
      <c r="I26" s="308" t="s">
        <v>2111</v>
      </c>
      <c r="J26" s="622">
        <v>1</v>
      </c>
      <c r="K26" s="553">
        <f>SUM(K32:K34)</f>
        <v>4077.2025000000003</v>
      </c>
    </row>
    <row r="27" spans="2:12" ht="16.5" customHeight="1">
      <c r="B27" s="59" t="s">
        <v>2110</v>
      </c>
      <c r="C27" s="309" t="s">
        <v>2113</v>
      </c>
      <c r="D27" s="501"/>
      <c r="E27" s="621"/>
      <c r="H27" s="59" t="s">
        <v>2110</v>
      </c>
      <c r="I27" s="309" t="s">
        <v>2112</v>
      </c>
      <c r="J27" s="501"/>
      <c r="K27" s="621"/>
    </row>
    <row r="28" spans="2:12" ht="16.5" customHeight="1" thickBot="1">
      <c r="B28" s="54" t="s">
        <v>2229</v>
      </c>
      <c r="C28" s="310" t="s">
        <v>4112</v>
      </c>
      <c r="D28" s="623"/>
      <c r="E28" s="554"/>
      <c r="H28" s="54" t="s">
        <v>2229</v>
      </c>
      <c r="I28" s="310" t="s">
        <v>4113</v>
      </c>
      <c r="J28" s="623"/>
      <c r="K28" s="554"/>
    </row>
    <row r="29" spans="2:12" ht="16.5" customHeight="1">
      <c r="B29" s="380"/>
      <c r="C29" s="394"/>
      <c r="D29" s="619"/>
      <c r="E29" s="620"/>
      <c r="H29" s="380"/>
      <c r="I29" s="394"/>
      <c r="J29" s="619"/>
      <c r="K29" s="620"/>
    </row>
    <row r="30" spans="2:12" ht="16.5" customHeight="1" thickBot="1">
      <c r="B30" s="626"/>
      <c r="C30" s="627"/>
      <c r="D30" s="627"/>
      <c r="E30" s="628"/>
      <c r="H30" s="626"/>
      <c r="I30" s="627"/>
      <c r="J30" s="627"/>
      <c r="K30" s="628"/>
    </row>
    <row r="31" spans="2:12" ht="25.5" customHeight="1">
      <c r="B31" s="17" t="s">
        <v>2029</v>
      </c>
      <c r="C31" s="18" t="s">
        <v>2030</v>
      </c>
      <c r="D31" s="18" t="s">
        <v>2037</v>
      </c>
      <c r="E31" s="19" t="s">
        <v>2031</v>
      </c>
      <c r="H31" s="17" t="s">
        <v>2029</v>
      </c>
      <c r="I31" s="18" t="s">
        <v>2030</v>
      </c>
      <c r="J31" s="18" t="s">
        <v>2037</v>
      </c>
      <c r="K31" s="19" t="s">
        <v>2031</v>
      </c>
    </row>
    <row r="32" spans="2:12" ht="25.5" customHeight="1">
      <c r="B32" s="20">
        <f>VLOOKUP(C27,DrawerSystem!$B$572:$E$580,MATCH(C26,DrawerSystem!$B$572:$E$572,0),0)</f>
        <v>9255254</v>
      </c>
      <c r="C32" s="58" t="str">
        <f>VLOOKUP(B32,Цены!$A:$B,2,0)</f>
        <v>КОМПЛЕКТ ЯЩИКА AVANTECH YOU, H139,NL300,СЕРЕБРИСТЫЙ</v>
      </c>
      <c r="D32" s="315">
        <f>D26</f>
        <v>1</v>
      </c>
      <c r="E32" s="23">
        <f>IFERROR(VLOOKUP(B32,Sale!$A:$E,5,0),VLOOKUP(B32,Цены!$A:$G,7,0))*D32</f>
        <v>2042.271</v>
      </c>
      <c r="H32" s="20">
        <f>VLOOKUP(I27,DrawerSystem!$B$583:$E$591,MATCH(I26,DrawerSystem!$B$583:$E$583,0),0)</f>
        <v>9255262</v>
      </c>
      <c r="I32" s="58" t="str">
        <f>VLOOKUP(H32,Цены!$A:$B,2,0)</f>
        <v>КОМПЛЕКТ КОРОБА AVANTECH YOU, H187,NL270,СЕРЕБРИСТЫЙ</v>
      </c>
      <c r="J32" s="315">
        <f>J26</f>
        <v>1</v>
      </c>
      <c r="K32" s="23">
        <f>IFERROR(VLOOKUP(H32,Sale!$A:$E,5,0),VLOOKUP(H32,Цены!$A:$G,7,0))*J32</f>
        <v>2535.2865000000002</v>
      </c>
    </row>
    <row r="33" spans="2:12" ht="25.5" customHeight="1">
      <c r="B33" s="20">
        <f>VLOOKUP(C27,DrawerSystem!$H$554:$L$562,MATCH(C28,DrawerSystem!$H$554:$L$554,0),0)</f>
        <v>9256856</v>
      </c>
      <c r="C33" s="58" t="str">
        <f>VLOOKUP(B33,Цены!$A:$B,2,0)</f>
        <v>НАПРАВЛЯЮЩАЯ QUADRO YOU SILENT SYSTEM,M,NL300,EB21,ЛЕВАЯ</v>
      </c>
      <c r="D33" s="315">
        <f>D26</f>
        <v>1</v>
      </c>
      <c r="E33" s="23">
        <f>IFERROR(VLOOKUP(B33,Sale!$A:$E,5,0),VLOOKUP(B33,Цены!$A:$G,7,0))*D33</f>
        <v>656.26199999999994</v>
      </c>
      <c r="H33" s="20">
        <f>VLOOKUP(I27,DrawerSystem!$H$554:$L$562,MATCH(I28,DrawerSystem!$H$554:$L$554,0),0)</f>
        <v>9256968</v>
      </c>
      <c r="I33" s="58" t="str">
        <f>VLOOKUP(H33,Цены!$A:$B,2,0)</f>
        <v>КОМПЛЕКТ НАПРАВЛЯЮЩИХ ACTRO YOU SILENT SYSTEM,10КГ,NL270,EB21</v>
      </c>
      <c r="J33" s="315">
        <f>J26</f>
        <v>1</v>
      </c>
      <c r="K33" s="23">
        <f>IFERROR(VLOOKUP(H33,Sale!$A:$E,5,0),VLOOKUP(H33,Цены!$A:$G,7,0))*J33</f>
        <v>1541.9159999999999</v>
      </c>
    </row>
    <row r="34" spans="2:12" ht="25.5" customHeight="1" thickBot="1">
      <c r="B34" s="25">
        <f>VLOOKUP(C27,DrawerSystem!$H$564:$L$572,MATCH(C28,DrawerSystem!$H$564:$L$564,0),0)</f>
        <v>9256857</v>
      </c>
      <c r="C34" s="61" t="str">
        <f>VLOOKUP(B34,Цены!$A:$B,2,0)</f>
        <v>НАПРАВЛЯЮЩАЯ QUADRO YOU SILENT SYSTEM,M,NL300,EB21,ПРАВАЯ</v>
      </c>
      <c r="D34" s="316">
        <f>D26</f>
        <v>1</v>
      </c>
      <c r="E34" s="28">
        <f>IFERROR(VLOOKUP(B34,Sale!$A:$E,5,0),VLOOKUP(B34,Цены!$A:$G,7,0))*D34</f>
        <v>656.26199999999994</v>
      </c>
      <c r="H34" s="25" t="str">
        <f>VLOOKUP(I27,DrawerSystem!$H$564:$L$572,MATCH(I28,DrawerSystem!$H$564:$L$564,0),0)</f>
        <v>-</v>
      </c>
      <c r="I34" s="61" t="str">
        <f>VLOOKUP(H34,Цены!$A:$B,2,0)</f>
        <v>-</v>
      </c>
      <c r="J34" s="316">
        <f>J26</f>
        <v>1</v>
      </c>
      <c r="K34" s="28">
        <f>IFERROR(VLOOKUP(H34,Sale!$A:$E,5,0),VLOOKUP(H34,Цены!$A:$G,7,0))*J34</f>
        <v>0</v>
      </c>
    </row>
    <row r="35" spans="2:12">
      <c r="B35" s="63"/>
      <c r="C35" s="64"/>
      <c r="D35" s="40"/>
      <c r="E35" s="65"/>
      <c r="H35" s="63"/>
      <c r="I35" s="64"/>
      <c r="J35" s="40"/>
      <c r="K35" s="65"/>
    </row>
    <row r="36" spans="2:12">
      <c r="B36" s="63"/>
      <c r="C36" s="64"/>
      <c r="D36" s="40"/>
      <c r="E36" s="65"/>
      <c r="H36" s="63"/>
      <c r="I36" s="64"/>
      <c r="J36" s="40"/>
      <c r="K36" s="65"/>
    </row>
    <row r="37" spans="2:12" ht="15.75" thickBot="1">
      <c r="B37" s="63"/>
      <c r="C37" s="64"/>
      <c r="D37" s="40"/>
      <c r="E37" s="65"/>
      <c r="H37" s="63"/>
      <c r="I37" s="64"/>
      <c r="J37" s="40"/>
      <c r="K37" s="65"/>
    </row>
    <row r="38" spans="2:12" ht="21.75" customHeight="1">
      <c r="B38" s="629" t="s">
        <v>2873</v>
      </c>
      <c r="C38" s="630"/>
      <c r="D38" s="630"/>
      <c r="E38" s="631"/>
    </row>
    <row r="39" spans="2:12" ht="172.5" customHeight="1">
      <c r="B39" s="395"/>
      <c r="C39" s="396"/>
      <c r="D39" s="396"/>
      <c r="E39" s="397"/>
      <c r="L39" s="51"/>
    </row>
    <row r="40" spans="2:12" ht="15.6" customHeight="1">
      <c r="B40" s="395"/>
      <c r="C40" s="396"/>
      <c r="D40" s="396"/>
      <c r="E40" s="397"/>
      <c r="L40" s="51"/>
    </row>
    <row r="41" spans="2:12" ht="15.6" customHeight="1" thickBot="1">
      <c r="B41" s="395"/>
      <c r="C41" s="396"/>
      <c r="D41" s="396"/>
      <c r="E41" s="397"/>
      <c r="L41" s="51"/>
    </row>
    <row r="42" spans="2:12" ht="15.75" customHeight="1">
      <c r="B42" s="15" t="s">
        <v>2109</v>
      </c>
      <c r="C42" s="308" t="s">
        <v>2111</v>
      </c>
      <c r="D42" s="622">
        <v>1</v>
      </c>
      <c r="E42" s="553">
        <f>SUM(E48:E50)</f>
        <v>5224.3829999999998</v>
      </c>
    </row>
    <row r="43" spans="2:12" ht="15.75" customHeight="1">
      <c r="B43" s="59" t="s">
        <v>2110</v>
      </c>
      <c r="C43" s="309" t="s">
        <v>2114</v>
      </c>
      <c r="D43" s="501"/>
      <c r="E43" s="621"/>
      <c r="H43" s="63"/>
      <c r="I43" s="64"/>
      <c r="J43" s="40"/>
      <c r="K43" s="65"/>
    </row>
    <row r="44" spans="2:12" ht="15.75" customHeight="1" thickBot="1">
      <c r="B44" s="54" t="s">
        <v>2229</v>
      </c>
      <c r="C44" s="310" t="s">
        <v>4113</v>
      </c>
      <c r="D44" s="623"/>
      <c r="E44" s="554"/>
      <c r="H44" s="63"/>
      <c r="I44" s="64"/>
      <c r="J44" s="40"/>
      <c r="K44" s="65"/>
    </row>
    <row r="45" spans="2:12" ht="15.75" customHeight="1">
      <c r="B45" s="380"/>
      <c r="C45" s="394"/>
      <c r="D45" s="619"/>
      <c r="E45" s="620"/>
      <c r="H45" s="63"/>
      <c r="I45" s="64"/>
      <c r="J45" s="40"/>
      <c r="K45" s="65"/>
    </row>
    <row r="46" spans="2:12" ht="15.75" customHeight="1" thickBot="1">
      <c r="B46" s="626"/>
      <c r="C46" s="627"/>
      <c r="D46" s="627"/>
      <c r="E46" s="628"/>
      <c r="H46" s="63"/>
      <c r="I46" s="64"/>
      <c r="J46" s="40"/>
      <c r="K46" s="65"/>
    </row>
    <row r="47" spans="2:12" ht="15.75" customHeight="1">
      <c r="B47" s="17" t="s">
        <v>2029</v>
      </c>
      <c r="C47" s="18" t="s">
        <v>2030</v>
      </c>
      <c r="D47" s="18" t="s">
        <v>2037</v>
      </c>
      <c r="E47" s="19" t="s">
        <v>2031</v>
      </c>
      <c r="H47" s="63"/>
      <c r="I47" s="64"/>
      <c r="J47" s="40"/>
      <c r="K47" s="65"/>
    </row>
    <row r="48" spans="2:12" ht="25.5" customHeight="1">
      <c r="B48" s="20">
        <f>VLOOKUP(C43,DrawerSystem!$B$594:$E$602,MATCH(C42,DrawerSystem!$B$594:$E$594,0),0)</f>
        <v>9255273</v>
      </c>
      <c r="C48" s="58" t="str">
        <f>VLOOKUP(B48,Цены!$A:$B,2,0)</f>
        <v>КОМПЛЕКТ КОРОБА AVANTECH YOU, H251,NL350,СЕРЕБРИСТЫЙ</v>
      </c>
      <c r="D48" s="315">
        <f>D42</f>
        <v>1</v>
      </c>
      <c r="E48" s="23">
        <f>IFERROR(VLOOKUP(B48,Sale!$A:$E,5,0),VLOOKUP(B48,Цены!$A:$G,7,0))*D48</f>
        <v>3682.4670000000001</v>
      </c>
      <c r="H48" s="63"/>
      <c r="I48" s="64"/>
      <c r="J48" s="40"/>
      <c r="K48" s="65"/>
    </row>
    <row r="49" spans="2:11" ht="25.5" customHeight="1">
      <c r="B49" s="20">
        <f>VLOOKUP(C43,DrawerSystem!$H$554:$L$562,MATCH(C44,DrawerSystem!$H$554:$L$554,0),0)</f>
        <v>9256971</v>
      </c>
      <c r="C49" s="58" t="str">
        <f>VLOOKUP(B49,Цены!$A:$B,2,0)</f>
        <v>КОМПЛЕКТ НАПРАВЛЯЮЩИХ ACTRO YOU SILENT SYSTEM,10КГ,NL350,EB21</v>
      </c>
      <c r="D49" s="315">
        <f>D42</f>
        <v>1</v>
      </c>
      <c r="E49" s="23">
        <f>IFERROR(VLOOKUP(B49,Sale!$A:$E,5,0),VLOOKUP(B49,Цены!$A:$G,7,0))*D49</f>
        <v>1541.9159999999999</v>
      </c>
      <c r="H49" s="63"/>
      <c r="I49" s="64"/>
      <c r="J49" s="40"/>
      <c r="K49" s="65"/>
    </row>
    <row r="50" spans="2:11" ht="25.5" customHeight="1" thickBot="1">
      <c r="B50" s="25" t="str">
        <f>VLOOKUP(C43,DrawerSystem!$H$564:$L$572,MATCH(C44,DrawerSystem!$H$564:$L$564,0),0)</f>
        <v>-</v>
      </c>
      <c r="C50" s="61" t="str">
        <f>VLOOKUP(B50,Цены!$A:$B,2,0)</f>
        <v>-</v>
      </c>
      <c r="D50" s="316">
        <f>D42</f>
        <v>1</v>
      </c>
      <c r="E50" s="28">
        <f>IFERROR(VLOOKUP(B50,Sale!$A:$E,5,0),VLOOKUP(B50,Цены!$A:$G,7,0))*D50</f>
        <v>0</v>
      </c>
      <c r="H50" s="63"/>
      <c r="I50" s="64"/>
      <c r="J50" s="40"/>
      <c r="K50" s="65"/>
    </row>
    <row r="51" spans="2:11">
      <c r="B51" s="63"/>
      <c r="C51" s="64"/>
      <c r="D51" s="40"/>
      <c r="E51" s="65"/>
      <c r="H51" s="63"/>
      <c r="I51" s="64"/>
      <c r="J51" s="40"/>
      <c r="K51" s="65"/>
    </row>
    <row r="52" spans="2:11">
      <c r="B52" s="63"/>
      <c r="C52" s="64"/>
      <c r="D52" s="40"/>
      <c r="E52" s="65"/>
      <c r="H52" s="63"/>
      <c r="I52" s="64"/>
      <c r="J52" s="40"/>
      <c r="K52" s="65"/>
    </row>
    <row r="53" spans="2:11">
      <c r="B53" s="63"/>
      <c r="C53" s="64"/>
      <c r="D53" s="40"/>
      <c r="E53" s="65"/>
      <c r="H53" s="63"/>
      <c r="I53" s="64"/>
      <c r="J53" s="40"/>
      <c r="K53" s="65"/>
    </row>
    <row r="55" spans="2:11" ht="29.25" thickBot="1">
      <c r="B55" s="636" t="s">
        <v>4169</v>
      </c>
      <c r="C55" s="636"/>
      <c r="D55" s="636"/>
      <c r="E55" s="636"/>
      <c r="F55" s="636"/>
      <c r="G55" s="636"/>
      <c r="H55" s="636"/>
      <c r="I55" s="636"/>
      <c r="J55" s="636"/>
      <c r="K55" s="636"/>
    </row>
    <row r="56" spans="2:11" ht="15.75" thickBot="1"/>
    <row r="57" spans="2:11" ht="24" thickBot="1">
      <c r="B57" s="629" t="s">
        <v>4170</v>
      </c>
      <c r="C57" s="630"/>
      <c r="D57" s="630"/>
      <c r="E57" s="631"/>
      <c r="H57" s="629" t="s">
        <v>4171</v>
      </c>
      <c r="I57" s="630"/>
      <c r="J57" s="630"/>
      <c r="K57" s="631"/>
    </row>
    <row r="58" spans="2:11" ht="172.5" customHeight="1">
      <c r="B58" s="398"/>
      <c r="C58" s="399"/>
      <c r="D58" s="399"/>
      <c r="E58" s="400"/>
      <c r="H58" s="398"/>
      <c r="I58" s="399"/>
      <c r="J58" s="399"/>
      <c r="K58" s="400"/>
    </row>
    <row r="59" spans="2:11" ht="15.6" customHeight="1">
      <c r="B59" s="395"/>
      <c r="C59" s="396"/>
      <c r="D59" s="396"/>
      <c r="E59" s="397"/>
      <c r="H59" s="395"/>
      <c r="I59" s="396"/>
      <c r="J59" s="396"/>
      <c r="K59" s="397"/>
    </row>
    <row r="60" spans="2:11" ht="15.6" customHeight="1" thickBot="1">
      <c r="B60" s="395"/>
      <c r="C60" s="396"/>
      <c r="D60" s="396"/>
      <c r="E60" s="397"/>
      <c r="H60" s="395"/>
      <c r="I60" s="396"/>
      <c r="J60" s="396"/>
      <c r="K60" s="397"/>
    </row>
    <row r="61" spans="2:11" ht="15.75" customHeight="1">
      <c r="B61" s="15" t="s">
        <v>2109</v>
      </c>
      <c r="C61" s="308" t="s">
        <v>2111</v>
      </c>
      <c r="D61" s="622">
        <v>1</v>
      </c>
      <c r="E61" s="553">
        <f>SUM(E66:E70)</f>
        <v>8818.4205000000002</v>
      </c>
      <c r="H61" s="15" t="s">
        <v>2109</v>
      </c>
      <c r="I61" s="308" t="s">
        <v>2111</v>
      </c>
      <c r="J61" s="622">
        <v>1</v>
      </c>
      <c r="K61" s="553">
        <f>SUM(K66:K70)</f>
        <v>10120.671000000002</v>
      </c>
    </row>
    <row r="62" spans="2:11" ht="15.75" customHeight="1">
      <c r="B62" s="59" t="s">
        <v>2110</v>
      </c>
      <c r="C62" s="309" t="s">
        <v>2112</v>
      </c>
      <c r="D62" s="501"/>
      <c r="E62" s="621"/>
      <c r="H62" s="59" t="s">
        <v>2110</v>
      </c>
      <c r="I62" s="309" t="s">
        <v>2114</v>
      </c>
      <c r="J62" s="501"/>
      <c r="K62" s="621"/>
    </row>
    <row r="63" spans="2:11" ht="15.75" customHeight="1" thickBot="1">
      <c r="B63" s="54" t="s">
        <v>2229</v>
      </c>
      <c r="C63" s="310" t="s">
        <v>4113</v>
      </c>
      <c r="D63" s="623"/>
      <c r="E63" s="554"/>
      <c r="H63" s="54" t="s">
        <v>2229</v>
      </c>
      <c r="I63" s="310" t="s">
        <v>4114</v>
      </c>
      <c r="J63" s="623"/>
      <c r="K63" s="554"/>
    </row>
    <row r="64" spans="2:11" ht="19.5" customHeight="1" thickBot="1">
      <c r="B64" s="380"/>
      <c r="C64" s="394"/>
      <c r="D64" s="632"/>
      <c r="E64" s="633"/>
      <c r="H64" s="380"/>
      <c r="I64" s="394"/>
      <c r="J64" s="632"/>
      <c r="K64" s="633"/>
    </row>
    <row r="65" spans="2:11">
      <c r="B65" s="17" t="s">
        <v>2029</v>
      </c>
      <c r="C65" s="18" t="s">
        <v>2030</v>
      </c>
      <c r="D65" s="18" t="s">
        <v>2037</v>
      </c>
      <c r="E65" s="19" t="s">
        <v>2031</v>
      </c>
      <c r="H65" s="17" t="s">
        <v>2029</v>
      </c>
      <c r="I65" s="18" t="s">
        <v>2030</v>
      </c>
      <c r="J65" s="18" t="s">
        <v>2037</v>
      </c>
      <c r="K65" s="19" t="s">
        <v>2031</v>
      </c>
    </row>
    <row r="66" spans="2:11" ht="25.5" customHeight="1">
      <c r="B66" s="20">
        <f>VLOOKUP(C62,DrawerSystem!$B$561:$E$569,MATCH(C61,DrawerSystem!$B$561:$E$561,0),0)</f>
        <v>9255244</v>
      </c>
      <c r="C66" s="58" t="str">
        <f>VLOOKUP(B66,Цены!$A:$B,2,0)</f>
        <v>КОМПЛЕКТ ЯЩИКА AVANTECH YOU, H101,NL270,СЕРЕБРИСТЫЙ</v>
      </c>
      <c r="D66" s="315">
        <f>D61</f>
        <v>1</v>
      </c>
      <c r="E66" s="23">
        <f>IFERROR(VLOOKUP(B66,Sale!$A:$E,5,0),VLOOKUP(B66,Цены!$A:$G,7,0))*D66</f>
        <v>1681.7355000000002</v>
      </c>
      <c r="H66" s="20">
        <f>VLOOKUP(I62,DrawerSystem!$B$572:$E$580,MATCH(I61,DrawerSystem!$B$572:$E$572,0),0)</f>
        <v>9255255</v>
      </c>
      <c r="I66" s="58" t="str">
        <f>VLOOKUP(H66,Цены!$A:$B,2,0)</f>
        <v>КОМПЛЕКТ ЯЩИКА AVANTECH YOU, H139,NL350,СЕРЕБРИСТЫЙ</v>
      </c>
      <c r="J66" s="315">
        <f>J61</f>
        <v>1</v>
      </c>
      <c r="K66" s="23">
        <f>IFERROR(VLOOKUP(H66,Sale!$A:$E,5,0),VLOOKUP(H66,Цены!$A:$G,7,0))*J66</f>
        <v>2068.5374999999999</v>
      </c>
    </row>
    <row r="67" spans="2:11" ht="25.5" customHeight="1">
      <c r="B67" s="20">
        <f>VLOOKUP(C61,DrawerSystem!$B$605:$C$607,2,0)</f>
        <v>9257269</v>
      </c>
      <c r="C67" s="58" t="str">
        <f>VLOOKUP(B67,Цены!$A:$B,2,0)</f>
        <v>ПЕРЕДНЯЯ ПАНЕЛЬ ВНУТРЕННЕГО ЯЩИКА AVANTECH YOU,H101,L2000, АЛЮМИНИЙ,СЕРЕБРИСТАЯ</v>
      </c>
      <c r="D67" s="315">
        <f>D61</f>
        <v>1</v>
      </c>
      <c r="E67" s="23">
        <f>IFERROR(VLOOKUP(B67,Sale!$A:$E,5,0),VLOOKUP(B67,Цены!$A:$G,7,0))*D67</f>
        <v>5336.7930000000006</v>
      </c>
      <c r="H67" s="20">
        <f>VLOOKUP(I61,DrawerSystem!$B$614:$C$616,2,0)</f>
        <v>9257270</v>
      </c>
      <c r="I67" s="58" t="str">
        <f>VLOOKUP(H67,Цены!$A:$B,2,0)</f>
        <v>ПЕРЕДНЯЯ ПАНЕЛЬ ВНУТРЕННЕГО ЯЩИКА AVANTECH YOU,H139,L2000, АЛЮМИНИЙ,СЕРЕБРИСТАЯ</v>
      </c>
      <c r="J67" s="315">
        <f>J61</f>
        <v>1</v>
      </c>
      <c r="K67" s="23">
        <f>IFERROR(VLOOKUP(H67,Sale!$A:$E,5,0),VLOOKUP(H67,Цены!$A:$G,7,0))*J67</f>
        <v>6384.1950000000006</v>
      </c>
    </row>
    <row r="68" spans="2:11" ht="25.5" customHeight="1">
      <c r="B68" s="20">
        <f>VLOOKUP(C62,DrawerSystem!$H$554:$L$562,MATCH(C63,DrawerSystem!$H$554:$L$554,0),0)</f>
        <v>9256968</v>
      </c>
      <c r="C68" s="58" t="str">
        <f>VLOOKUP(B68,Цены!$A:$B,2,0)</f>
        <v>КОМПЛЕКТ НАПРАВЛЯЮЩИХ ACTRO YOU SILENT SYSTEM,10КГ,NL270,EB21</v>
      </c>
      <c r="D68" s="315">
        <f>D61</f>
        <v>1</v>
      </c>
      <c r="E68" s="23">
        <f>IFERROR(VLOOKUP(B68,Sale!$A:$E,5,0),VLOOKUP(B68,Цены!$A:$G,7,0))*D68</f>
        <v>1541.9159999999999</v>
      </c>
      <c r="H68" s="20">
        <f>VLOOKUP(I62,DrawerSystem!$H$554:$L$562,MATCH(I63,DrawerSystem!$H$554:$L$554,0),0)</f>
        <v>9256950</v>
      </c>
      <c r="I68" s="58" t="str">
        <f>VLOOKUP(H68,Цены!$A:$B,2,0)</f>
        <v>НАПРАВЛЯЮЩАЯ QUADRO YOU SILENT SYSTEM,S,NL350,EB21,ЛЕВАЯ</v>
      </c>
      <c r="J68" s="315">
        <f>J61</f>
        <v>1</v>
      </c>
      <c r="K68" s="23">
        <f>IFERROR(VLOOKUP(H68,Sale!$A:$E,5,0),VLOOKUP(H68,Цены!$A:$G,7,0))*J68</f>
        <v>670.45050000000003</v>
      </c>
    </row>
    <row r="69" spans="2:11" ht="25.5" customHeight="1">
      <c r="B69" s="115" t="str">
        <f>VLOOKUP(C62,DrawerSystem!$H$564:$L$572,MATCH(C63,DrawerSystem!$H$564:$L$564,0),0)</f>
        <v>-</v>
      </c>
      <c r="C69" s="116" t="str">
        <f>VLOOKUP(B69,Цены!$A:$B,2,0)</f>
        <v>-</v>
      </c>
      <c r="D69" s="352">
        <f>D61</f>
        <v>1</v>
      </c>
      <c r="E69" s="118">
        <f>IFERROR(VLOOKUP(B69,Sale!$A:$E,5,0),VLOOKUP(B69,Цены!$A:$G,7,0))*D69</f>
        <v>0</v>
      </c>
      <c r="H69" s="20">
        <f>VLOOKUP(I62,DrawerSystem!$H$564:$L$572,MATCH(I63,DrawerSystem!$H$564:$L$564,0),0)</f>
        <v>9256951</v>
      </c>
      <c r="I69" s="58" t="str">
        <f>VLOOKUP(H69,Цены!$A:$B,2,0)</f>
        <v>НАПРАВЛЯЮЩАЯ QUADRO YOU SILENT SYSTEM,S,NL350,EB21,ПРАВАЯ</v>
      </c>
      <c r="J69" s="315">
        <f>J61</f>
        <v>1</v>
      </c>
      <c r="K69" s="23">
        <f>IFERROR(VLOOKUP(H69,Sale!$A:$E,5,0),VLOOKUP(H69,Цены!$A:$G,7,0))*J69</f>
        <v>670.45050000000003</v>
      </c>
    </row>
    <row r="70" spans="2:11" ht="25.5" customHeight="1" thickBot="1">
      <c r="B70" s="25">
        <f>VLOOKUP(C61,DrawerSystem!$B$609:$C$611,2,0)</f>
        <v>9257611</v>
      </c>
      <c r="C70" s="61" t="str">
        <f>VLOOKUP(B70,Цены!$A:$B,2,0)</f>
        <v>КОМПЛЕКТ СОЕДИНИТЕЛЕЙ ПЕРЕДНЕЙ ПАНЕЛИ ВНУТР. ЯЩИКА AVANTECH YOU,H101,СЕРЕБРИСТЫЙ</v>
      </c>
      <c r="D70" s="316">
        <f>D61</f>
        <v>1</v>
      </c>
      <c r="E70" s="28">
        <f>IFERROR(VLOOKUP(B70,Sale!$A:$E,5,0),VLOOKUP(B70,Цены!$A:$G,7,0))*D70</f>
        <v>257.976</v>
      </c>
      <c r="H70" s="25">
        <f>VLOOKUP(I61,DrawerSystem!$B$618:$C$620,2,0)</f>
        <v>9257612</v>
      </c>
      <c r="I70" s="61" t="str">
        <f>VLOOKUP(H70,Цены!$A:$B,2,0)</f>
        <v>КОМПЛЕКТ СОЕДИНИТЕЛЕЙ ПЕРЕДНЕЙ ПАНЕЛИ ВНУТР. ЯЩИКА AVANTECH YOU,H139,СЕРЕБРИСТЫЙ</v>
      </c>
      <c r="J70" s="316">
        <f>J61</f>
        <v>1</v>
      </c>
      <c r="K70" s="28">
        <f>IFERROR(VLOOKUP(H70,Sale!$A:$E,5,0),VLOOKUP(H70,Цены!$A:$G,7,0))*J70</f>
        <v>327.03750000000002</v>
      </c>
    </row>
    <row r="73" spans="2:11" ht="15.75" thickBot="1"/>
    <row r="74" spans="2:11" ht="23.25">
      <c r="B74" s="629" t="s">
        <v>4172</v>
      </c>
      <c r="C74" s="630"/>
      <c r="D74" s="630"/>
      <c r="E74" s="631"/>
    </row>
    <row r="75" spans="2:11" ht="172.5" customHeight="1">
      <c r="B75" s="395"/>
      <c r="C75" s="396"/>
      <c r="D75" s="396"/>
      <c r="E75" s="397"/>
    </row>
    <row r="76" spans="2:11" ht="15.6" customHeight="1">
      <c r="B76" s="395"/>
      <c r="C76" s="396"/>
      <c r="D76" s="396"/>
      <c r="E76" s="397"/>
    </row>
    <row r="77" spans="2:11" ht="15.6" customHeight="1" thickBot="1">
      <c r="B77" s="395"/>
      <c r="C77" s="396"/>
      <c r="D77" s="396"/>
      <c r="E77" s="397"/>
    </row>
    <row r="78" spans="2:11" ht="15.75">
      <c r="B78" s="15" t="s">
        <v>2109</v>
      </c>
      <c r="C78" s="308" t="s">
        <v>2111</v>
      </c>
      <c r="D78" s="622">
        <v>1</v>
      </c>
      <c r="E78" s="553">
        <f>SUM(E84:E88)</f>
        <v>12305.245499999999</v>
      </c>
    </row>
    <row r="79" spans="2:11" ht="15.75">
      <c r="B79" s="59" t="s">
        <v>2110</v>
      </c>
      <c r="C79" s="309" t="s">
        <v>2113</v>
      </c>
      <c r="D79" s="501"/>
      <c r="E79" s="621"/>
    </row>
    <row r="80" spans="2:11" ht="16.5" thickBot="1">
      <c r="B80" s="54" t="s">
        <v>2229</v>
      </c>
      <c r="C80" s="310" t="s">
        <v>4112</v>
      </c>
      <c r="D80" s="623"/>
      <c r="E80" s="554"/>
    </row>
    <row r="81" spans="2:11">
      <c r="B81" s="380"/>
      <c r="C81" s="394"/>
      <c r="D81" s="619"/>
      <c r="E81" s="620"/>
    </row>
    <row r="82" spans="2:11" ht="15.75" thickBot="1">
      <c r="B82" s="626"/>
      <c r="C82" s="627"/>
      <c r="D82" s="627"/>
      <c r="E82" s="628"/>
    </row>
    <row r="83" spans="2:11">
      <c r="B83" s="17" t="s">
        <v>2029</v>
      </c>
      <c r="C83" s="18" t="s">
        <v>2030</v>
      </c>
      <c r="D83" s="18" t="s">
        <v>2037</v>
      </c>
      <c r="E83" s="19" t="s">
        <v>2031</v>
      </c>
    </row>
    <row r="84" spans="2:11" ht="25.5" customHeight="1">
      <c r="B84" s="20">
        <f>VLOOKUP(C79,DrawerSystem!$B$583:$E$591,MATCH(C78,DrawerSystem!$B$583:$E$583,0),0)</f>
        <v>9255263</v>
      </c>
      <c r="C84" s="58" t="str">
        <f>VLOOKUP(B84,Цены!$A:$B,2,0)</f>
        <v>КОМПЛЕКТ КОРОБА AVANTECH YOU, H187,NL300,СЕРЕБРИСТЫЙ</v>
      </c>
      <c r="D84" s="315">
        <f>D78</f>
        <v>1</v>
      </c>
      <c r="E84" s="23">
        <f>IFERROR(VLOOKUP(B84,Sale!$A:$E,5,0),VLOOKUP(B84,Цены!$A:$G,7,0))*D84</f>
        <v>2555.5365000000002</v>
      </c>
    </row>
    <row r="85" spans="2:11" ht="25.5" customHeight="1">
      <c r="B85" s="20">
        <f>VLOOKUP(C78,DrawerSystem!$B$623:$C$625,2,0)</f>
        <v>9257271</v>
      </c>
      <c r="C85" s="58" t="str">
        <f>VLOOKUP(B85,Цены!$A:$B,2,0)</f>
        <v>ПЕРЕДНЯЯ ПАНЕЛЬ ВНУТРЕННЕГО КОРОБА AVANTECH YOU,H187, L2000,АЛЮМИНИЙ,СЕРЕБРИСТАЯ</v>
      </c>
      <c r="D85" s="315">
        <f>D78</f>
        <v>1</v>
      </c>
      <c r="E85" s="23">
        <f>IFERROR(VLOOKUP(B85,Sale!$A:$E,5,0),VLOOKUP(B85,Цены!$A:$G,7,0))*D85</f>
        <v>7980.2414999999992</v>
      </c>
    </row>
    <row r="86" spans="2:11" ht="25.5" customHeight="1">
      <c r="B86" s="20">
        <f>VLOOKUP(C79,DrawerSystem!$H$554:$L$562,MATCH(C80,DrawerSystem!$H$554:$L$554,0),0)</f>
        <v>9256856</v>
      </c>
      <c r="C86" s="58" t="str">
        <f>VLOOKUP(B86,Цены!$A:$B,2,0)</f>
        <v>НАПРАВЛЯЮЩАЯ QUADRO YOU SILENT SYSTEM,M,NL300,EB21,ЛЕВАЯ</v>
      </c>
      <c r="D86" s="315">
        <f>D78</f>
        <v>1</v>
      </c>
      <c r="E86" s="23">
        <f>IFERROR(VLOOKUP(B86,Sale!$A:$E,5,0),VLOOKUP(B86,Цены!$A:$G,7,0))*D86</f>
        <v>656.26199999999994</v>
      </c>
    </row>
    <row r="87" spans="2:11" ht="25.5" customHeight="1">
      <c r="B87" s="115">
        <f>VLOOKUP(C79,DrawerSystem!$H$564:$L$572,MATCH(C80,DrawerSystem!$H$564:$L$564,0),0)</f>
        <v>9256857</v>
      </c>
      <c r="C87" s="116" t="str">
        <f>VLOOKUP(B87,Цены!$A:$B,2,0)</f>
        <v>НАПРАВЛЯЮЩАЯ QUADRO YOU SILENT SYSTEM,M,NL300,EB21,ПРАВАЯ</v>
      </c>
      <c r="D87" s="352">
        <f>D78</f>
        <v>1</v>
      </c>
      <c r="E87" s="118">
        <f>IFERROR(VLOOKUP(B87,Sale!$A:$E,5,0),VLOOKUP(B87,Цены!$A:$G,7,0))*D87</f>
        <v>656.26199999999994</v>
      </c>
    </row>
    <row r="88" spans="2:11" ht="25.5" customHeight="1" thickBot="1">
      <c r="B88" s="242">
        <f>VLOOKUP(C78,DrawerSystem!$B$627:$C$629,2,0)</f>
        <v>9257613</v>
      </c>
      <c r="C88" s="353" t="str">
        <f>VLOOKUP(B88,Цены!$A:$B,2,0)</f>
        <v>КОМПЛЕКТ СОЕДИНИТЕЛЕЙ ПЕРЕДНЕЙ ПАНЕЛИ ВНУТР. ЯЩИКА AVANTECH YOU,H187,СЕРЕБРИСТЫЙ</v>
      </c>
      <c r="D88" s="27">
        <f>D78</f>
        <v>1</v>
      </c>
      <c r="E88" s="28">
        <f>IFERROR(VLOOKUP(B88,Sale!$A:$E,5,0),VLOOKUP(B88,Цены!$A:$G,7,0))*D88</f>
        <v>456.94349999999997</v>
      </c>
    </row>
    <row r="89" spans="2:11" ht="14.45" customHeight="1">
      <c r="B89" s="401"/>
      <c r="C89" s="402"/>
      <c r="D89" s="40"/>
      <c r="E89" s="65"/>
    </row>
    <row r="90" spans="2:11" ht="14.45" customHeight="1">
      <c r="B90" s="401"/>
      <c r="C90" s="402"/>
      <c r="D90" s="40"/>
      <c r="E90" s="65"/>
    </row>
    <row r="91" spans="2:11" ht="14.45" customHeight="1">
      <c r="B91" s="401"/>
      <c r="C91" s="402"/>
      <c r="D91" s="40"/>
      <c r="E91" s="65"/>
    </row>
    <row r="92" spans="2:11" ht="63.6" customHeight="1" thickBot="1">
      <c r="B92" s="636" t="s">
        <v>4168</v>
      </c>
      <c r="C92" s="636"/>
      <c r="D92" s="636"/>
      <c r="E92" s="636"/>
      <c r="F92" s="636"/>
      <c r="G92" s="636"/>
      <c r="H92" s="636"/>
      <c r="I92" s="636"/>
      <c r="J92" s="636"/>
      <c r="K92" s="636"/>
    </row>
    <row r="93" spans="2:11" ht="15.75" thickBot="1"/>
    <row r="94" spans="2:11" ht="23.25">
      <c r="B94" s="629" t="s">
        <v>2872</v>
      </c>
      <c r="C94" s="630"/>
      <c r="D94" s="630"/>
      <c r="E94" s="631"/>
      <c r="H94" s="629" t="s">
        <v>2882</v>
      </c>
      <c r="I94" s="630"/>
      <c r="J94" s="630"/>
      <c r="K94" s="631"/>
    </row>
    <row r="95" spans="2:11" ht="172.5" customHeight="1">
      <c r="B95" s="395"/>
      <c r="C95" s="396"/>
      <c r="D95" s="396"/>
      <c r="E95" s="397"/>
      <c r="H95" s="395"/>
      <c r="I95" s="396"/>
      <c r="J95" s="396"/>
      <c r="K95" s="397"/>
    </row>
    <row r="96" spans="2:11" ht="14.45" customHeight="1">
      <c r="B96" s="395"/>
      <c r="C96" s="396"/>
      <c r="D96" s="396"/>
      <c r="E96" s="397"/>
      <c r="H96" s="395"/>
      <c r="I96" s="396"/>
      <c r="J96" s="396"/>
      <c r="K96" s="397"/>
    </row>
    <row r="97" spans="2:11" ht="14.45" customHeight="1" thickBot="1">
      <c r="B97" s="395"/>
      <c r="C97" s="396"/>
      <c r="D97" s="396"/>
      <c r="E97" s="397"/>
      <c r="H97" s="395"/>
      <c r="I97" s="396"/>
      <c r="J97" s="396"/>
      <c r="K97" s="397"/>
    </row>
    <row r="98" spans="2:11" ht="15.75">
      <c r="B98" s="15" t="s">
        <v>2109</v>
      </c>
      <c r="C98" s="308" t="s">
        <v>2111</v>
      </c>
      <c r="D98" s="622">
        <v>1</v>
      </c>
      <c r="E98" s="553">
        <f>SUM(E104:E106)</f>
        <v>4207.7430000000004</v>
      </c>
      <c r="H98" s="15" t="s">
        <v>2109</v>
      </c>
      <c r="I98" s="308" t="s">
        <v>2111</v>
      </c>
      <c r="J98" s="622">
        <v>1</v>
      </c>
      <c r="K98" s="553">
        <f>SUM(K104:K108)</f>
        <v>8339.4720000000016</v>
      </c>
    </row>
    <row r="99" spans="2:11" ht="15.75">
      <c r="B99" s="59" t="s">
        <v>2110</v>
      </c>
      <c r="C99" s="309" t="s">
        <v>2114</v>
      </c>
      <c r="D99" s="501"/>
      <c r="E99" s="621"/>
      <c r="H99" s="59" t="s">
        <v>2110</v>
      </c>
      <c r="I99" s="309" t="s">
        <v>2114</v>
      </c>
      <c r="J99" s="501"/>
      <c r="K99" s="621"/>
    </row>
    <row r="100" spans="2:11" ht="16.5" thickBot="1">
      <c r="B100" s="54" t="s">
        <v>2229</v>
      </c>
      <c r="C100" s="310" t="s">
        <v>4113</v>
      </c>
      <c r="D100" s="623"/>
      <c r="E100" s="554"/>
      <c r="H100" s="54" t="s">
        <v>2229</v>
      </c>
      <c r="I100" s="310" t="s">
        <v>4112</v>
      </c>
      <c r="J100" s="623"/>
      <c r="K100" s="554"/>
    </row>
    <row r="101" spans="2:11">
      <c r="B101" s="380"/>
      <c r="C101" s="394"/>
      <c r="D101" s="619"/>
      <c r="E101" s="620"/>
      <c r="H101" s="378"/>
      <c r="I101" s="393"/>
      <c r="J101" s="619"/>
      <c r="K101" s="620"/>
    </row>
    <row r="102" spans="2:11" ht="15.75" thickBot="1">
      <c r="B102" s="626"/>
      <c r="C102" s="627"/>
      <c r="D102" s="627"/>
      <c r="E102" s="628"/>
      <c r="H102" s="626"/>
      <c r="I102" s="627"/>
      <c r="J102" s="627"/>
      <c r="K102" s="628"/>
    </row>
    <row r="103" spans="2:11">
      <c r="B103" s="17" t="s">
        <v>2029</v>
      </c>
      <c r="C103" s="18" t="s">
        <v>2030</v>
      </c>
      <c r="D103" s="18" t="s">
        <v>2037</v>
      </c>
      <c r="E103" s="19" t="s">
        <v>2031</v>
      </c>
      <c r="H103" s="17" t="s">
        <v>2029</v>
      </c>
      <c r="I103" s="18" t="s">
        <v>2030</v>
      </c>
      <c r="J103" s="18" t="s">
        <v>2037</v>
      </c>
      <c r="K103" s="19" t="s">
        <v>2031</v>
      </c>
    </row>
    <row r="104" spans="2:11" ht="25.5" customHeight="1">
      <c r="B104" s="20">
        <f>VLOOKUP(C99,DrawerSystem!$B$632:$E$636,MATCH(C98,DrawerSystem!$B$632:$E$632,0),0)</f>
        <v>9257173</v>
      </c>
      <c r="C104" s="58" t="str">
        <f>VLOOKUP(B104,Цены!$A:$B,2,0)</f>
        <v>КОМПЛЕКТ КОРОБА AVANTECH YOU INLAY, H187,NL350,СЕРЕБРИСТЫЙ</v>
      </c>
      <c r="D104" s="315">
        <f>D98</f>
        <v>1</v>
      </c>
      <c r="E104" s="23">
        <f>IFERROR(VLOOKUP(B104,Sale!$A:$E,5,0),VLOOKUP(B104,Цены!$A:$G,7,0))*D104</f>
        <v>2665.8270000000002</v>
      </c>
      <c r="H104" s="20">
        <f>VLOOKUP(I99,DrawerSystem!$B$632:$E$636,MATCH(I98,DrawerSystem!$B$632:$E$632,0),0)</f>
        <v>9257173</v>
      </c>
      <c r="I104" s="58" t="str">
        <f>VLOOKUP(H104,Цены!$A:$B,2,0)</f>
        <v>КОМПЛЕКТ КОРОБА AVANTECH YOU INLAY, H187,NL350,СЕРЕБРИСТЫЙ</v>
      </c>
      <c r="J104" s="315">
        <f>J98</f>
        <v>1</v>
      </c>
      <c r="K104" s="23">
        <f>IFERROR(VLOOKUP(H104,Sale!$A:$E,5,0),VLOOKUP(H104,Цены!$A:$G,7,0))*J104</f>
        <v>2665.8270000000002</v>
      </c>
    </row>
    <row r="105" spans="2:11" ht="25.5" customHeight="1">
      <c r="B105" s="20">
        <f>VLOOKUP(C99,DrawerSystem!$H$554:$L$562,MATCH(C100,DrawerSystem!$H$554:$L$554,0),0)</f>
        <v>9256971</v>
      </c>
      <c r="C105" s="58" t="str">
        <f>VLOOKUP(B105,Цены!$A:$B,2,0)</f>
        <v>КОМПЛЕКТ НАПРАВЛЯЮЩИХ ACTRO YOU SILENT SYSTEM,10КГ,NL350,EB21</v>
      </c>
      <c r="D105" s="315">
        <f>D98</f>
        <v>1</v>
      </c>
      <c r="E105" s="23">
        <f>IFERROR(VLOOKUP(B105,Sale!$A:$E,5,0),VLOOKUP(B105,Цены!$A:$G,7,0))*D105</f>
        <v>1541.9159999999999</v>
      </c>
      <c r="H105" s="20">
        <f>VLOOKUP(I99,DrawerSystem!$H$554:$L$562,MATCH(I100,DrawerSystem!$H$554:$L$554,0),0)</f>
        <v>9256860</v>
      </c>
      <c r="I105" s="58" t="str">
        <f>VLOOKUP(H105,Цены!$A:$B,2,0)</f>
        <v>НАПРАВЛЯЮЩАЯ QUADRO YOU SILENT SYSTEM,M,NL350,EB21,ЛЕВАЯ</v>
      </c>
      <c r="J105" s="315">
        <f>J98</f>
        <v>1</v>
      </c>
      <c r="K105" s="23">
        <f>IFERROR(VLOOKUP(H105,Sale!$A:$E,5,0),VLOOKUP(H105,Цены!$A:$G,7,0))*J105</f>
        <v>670.45050000000003</v>
      </c>
    </row>
    <row r="106" spans="2:11" ht="25.5" customHeight="1" thickBot="1">
      <c r="B106" s="25" t="str">
        <f>VLOOKUP(C99,DrawerSystem!$H$564:$L$572,MATCH(C100,DrawerSystem!$H$564:$L$564,0),0)</f>
        <v>-</v>
      </c>
      <c r="C106" s="61" t="str">
        <f>VLOOKUP(B106,Цены!$A:$B,2,0)</f>
        <v>-</v>
      </c>
      <c r="D106" s="316">
        <f>D98</f>
        <v>1</v>
      </c>
      <c r="E106" s="28">
        <f>IFERROR(VLOOKUP(B106,Sale!$A:$E,5,0),VLOOKUP(B106,Цены!$A:$G,7,0))*D106</f>
        <v>0</v>
      </c>
      <c r="H106" s="115">
        <f>VLOOKUP(I99,DrawerSystem!$H$564:$L$572,MATCH(I100,DrawerSystem!$H$564:$L$564,0),0)</f>
        <v>9256861</v>
      </c>
      <c r="I106" s="116" t="str">
        <f>VLOOKUP(H106,Цены!$A:$B,2,0)</f>
        <v>НАПРАВЛЯЮЩАЯ QUADRO YOU SILENT SYSTEM,M,NL350,EB21,ПРАВАЯ</v>
      </c>
      <c r="J106" s="352">
        <f>J98</f>
        <v>1</v>
      </c>
      <c r="K106" s="118">
        <f>IFERROR(VLOOKUP(H106,Sale!$A:$E,5,0),VLOOKUP(H106,Цены!$A:$G,7,0))*J106</f>
        <v>670.45050000000003</v>
      </c>
    </row>
    <row r="107" spans="2:11" ht="25.5" customHeight="1">
      <c r="H107" s="115">
        <f>VLOOKUP(I98,DrawerSystem!$B$644:$C$646,2,0)</f>
        <v>9257663</v>
      </c>
      <c r="I107" s="116" t="str">
        <f>VLOOKUP(H107,Цены!$A:$B,2,0)</f>
        <v>ПРОФИЛЬ ДЛЯ ПЕРЕДНЕЙ ПАНЕЛИ ВНУТРЕННЕГО КОРОБА AVANTECH YOU,H187,L2000,СЕРЕБРИСТЫЙ</v>
      </c>
      <c r="J107" s="352">
        <f>J98</f>
        <v>1</v>
      </c>
      <c r="K107" s="118">
        <f>IFERROR(VLOOKUP(H107,Sale!$A:$E,5,0),VLOOKUP(H107,Цены!$A:$G,7,0))*J107</f>
        <v>2668.4010000000003</v>
      </c>
    </row>
    <row r="108" spans="2:11" ht="25.5" customHeight="1" thickBot="1">
      <c r="H108" s="242">
        <f>VLOOKUP(I98,DrawerSystem!$B$649:$C$651,2,0)</f>
        <v>9257657</v>
      </c>
      <c r="I108" s="61" t="str">
        <f>VLOOKUP(H108,Цены!$A:$B,2,0)</f>
        <v>КОМПЛЕКТ СОЕДИНИТЕЛЕЙ ПЕРЕДНЕЙ ПАНЕЛИ ВНУТР. КОРОБА AVANTECH YOU INLAY,H187,СЕРЕБРИСТЫЙ</v>
      </c>
      <c r="J108" s="27">
        <f>J98</f>
        <v>1</v>
      </c>
      <c r="K108" s="28">
        <f>IFERROR(VLOOKUP(H108,Sale!$A:$E,5,0),VLOOKUP(H108,Цены!$A:$G,7,0))*J108</f>
        <v>1664.3430000000003</v>
      </c>
    </row>
    <row r="112" spans="2:11" ht="29.25" thickBot="1">
      <c r="B112" s="615" t="s">
        <v>2152</v>
      </c>
      <c r="C112" s="615"/>
      <c r="D112" s="615"/>
      <c r="E112" s="615"/>
      <c r="F112" s="615"/>
      <c r="G112" s="615"/>
      <c r="H112" s="615"/>
      <c r="I112" s="615"/>
      <c r="J112" s="615"/>
      <c r="K112" s="615"/>
    </row>
    <row r="113" spans="2:11" ht="86.25" customHeight="1" thickTop="1" thickBot="1"/>
    <row r="114" spans="2:11" ht="15.75">
      <c r="B114" s="15" t="s">
        <v>2109</v>
      </c>
      <c r="C114" s="308" t="s">
        <v>2111</v>
      </c>
      <c r="D114" s="622">
        <v>1</v>
      </c>
      <c r="E114" s="553">
        <f>SUM(E120:E120)</f>
        <v>2513.9925000000003</v>
      </c>
      <c r="H114" s="15" t="s">
        <v>2109</v>
      </c>
      <c r="I114" s="308" t="s">
        <v>2111</v>
      </c>
      <c r="J114" s="622">
        <v>1</v>
      </c>
      <c r="K114" s="553">
        <f>SUM(K119:K119)</f>
        <v>327.03750000000002</v>
      </c>
    </row>
    <row r="115" spans="2:11" ht="16.5" thickBot="1">
      <c r="B115" s="365" t="s">
        <v>2178</v>
      </c>
      <c r="C115" s="324" t="s">
        <v>4117</v>
      </c>
      <c r="D115" s="501"/>
      <c r="E115" s="621"/>
      <c r="H115" s="16" t="s">
        <v>2178</v>
      </c>
      <c r="I115" s="310" t="s">
        <v>4124</v>
      </c>
      <c r="J115" s="623"/>
      <c r="K115" s="554"/>
    </row>
    <row r="116" spans="2:11" ht="19.5" thickBot="1">
      <c r="B116" s="16" t="s">
        <v>2202</v>
      </c>
      <c r="C116" s="310" t="s">
        <v>2217</v>
      </c>
      <c r="D116" s="623"/>
      <c r="E116" s="554"/>
      <c r="H116" s="66"/>
      <c r="I116" s="55"/>
      <c r="J116" s="67"/>
      <c r="K116" s="68"/>
    </row>
    <row r="117" spans="2:11" ht="15.75" thickBot="1">
      <c r="B117" s="378"/>
      <c r="C117" s="379"/>
      <c r="D117" s="619"/>
      <c r="E117" s="620"/>
      <c r="H117" s="626"/>
      <c r="I117" s="627"/>
      <c r="J117" s="627"/>
      <c r="K117" s="628"/>
    </row>
    <row r="118" spans="2:11" ht="15.75" thickBot="1">
      <c r="B118" s="626"/>
      <c r="C118" s="627"/>
      <c r="D118" s="627"/>
      <c r="E118" s="628"/>
      <c r="H118" s="17" t="s">
        <v>2029</v>
      </c>
      <c r="I118" s="18" t="s">
        <v>2030</v>
      </c>
      <c r="J118" s="18" t="s">
        <v>2037</v>
      </c>
      <c r="K118" s="19" t="s">
        <v>2031</v>
      </c>
    </row>
    <row r="119" spans="2:11" ht="26.25" thickBot="1">
      <c r="B119" s="17" t="s">
        <v>2029</v>
      </c>
      <c r="C119" s="18" t="s">
        <v>2030</v>
      </c>
      <c r="D119" s="18" t="s">
        <v>2037</v>
      </c>
      <c r="E119" s="19" t="s">
        <v>2031</v>
      </c>
      <c r="H119" s="25">
        <f>VLOOKUP(I115,DrawerSystem!$B$654:$E$657,MATCH(I114,DrawerSystem!$B$654:$E$654,0),0)</f>
        <v>9257612</v>
      </c>
      <c r="I119" s="61" t="str">
        <f>VLOOKUP(H119,Цены!$A:$B,2,0)</f>
        <v>КОМПЛЕКТ СОЕДИНИТЕЛЕЙ ПЕРЕДНЕЙ ПАНЕЛИ ВНУТР. ЯЩИКА AVANTECH YOU,H139,СЕРЕБРИСТЫЙ</v>
      </c>
      <c r="J119" s="27">
        <f>J114</f>
        <v>1</v>
      </c>
      <c r="K119" s="28">
        <f>IFERROR(VLOOKUP(H119,Sale!$A:$E,5,0),VLOOKUP(H119,Цены!$A:$G,7,0))*J119</f>
        <v>327.03750000000002</v>
      </c>
    </row>
    <row r="120" spans="2:11" ht="26.25" thickBot="1">
      <c r="B120" s="25">
        <f>VLOOKUP(C115,DrawerSystem!$B$639:$E$641,MATCH(C114,DrawerSystem!$B$639:$E$639,0),0)</f>
        <v>9255684</v>
      </c>
      <c r="C120" s="61" t="str">
        <f>VLOOKUP(B120,Цены!$A:$B,2,0)</f>
        <v>ПЕРЕДНЯЯ ПАНЕЛЬ ВНУТРЕННЕГО ЯЩИКА AVANTECH YOU, H101,KD16,KB900,СЕРЕБРИСТАЯ</v>
      </c>
      <c r="D120" s="27">
        <f>D114</f>
        <v>1</v>
      </c>
      <c r="E120" s="28">
        <f>IFERROR(VLOOKUP(B120,Sale!$A:$E,5,0),VLOOKUP(B120,Цены!$A:$G,7,0))*D120</f>
        <v>2513.9925000000003</v>
      </c>
    </row>
    <row r="123" spans="2:11" ht="86.1" customHeight="1" thickBot="1"/>
    <row r="124" spans="2:11" ht="15.75">
      <c r="B124" s="15" t="s">
        <v>2109</v>
      </c>
      <c r="C124" s="308" t="s">
        <v>2111</v>
      </c>
      <c r="D124" s="622">
        <v>1</v>
      </c>
      <c r="E124" s="553">
        <f>SUM(E129:E129)</f>
        <v>5336.7930000000006</v>
      </c>
      <c r="H124" s="15" t="s">
        <v>2109</v>
      </c>
      <c r="I124" s="308" t="s">
        <v>2111</v>
      </c>
      <c r="J124" s="622">
        <v>1</v>
      </c>
      <c r="K124" s="553">
        <f>SUM(K129:K129)</f>
        <v>471.82049999999998</v>
      </c>
    </row>
    <row r="125" spans="2:11" ht="16.5" thickBot="1">
      <c r="B125" s="16" t="s">
        <v>2178</v>
      </c>
      <c r="C125" s="310" t="s">
        <v>4117</v>
      </c>
      <c r="D125" s="623"/>
      <c r="E125" s="554"/>
      <c r="H125" s="16"/>
      <c r="I125" s="310"/>
      <c r="J125" s="623"/>
      <c r="K125" s="554"/>
    </row>
    <row r="126" spans="2:11" ht="18.75">
      <c r="B126" s="66"/>
      <c r="C126" s="55"/>
      <c r="D126" s="67"/>
      <c r="E126" s="68"/>
      <c r="H126" s="66"/>
      <c r="I126" s="55"/>
      <c r="J126" s="67"/>
      <c r="K126" s="68"/>
    </row>
    <row r="127" spans="2:11" ht="15.75" thickBot="1">
      <c r="B127" s="626"/>
      <c r="C127" s="627"/>
      <c r="D127" s="627"/>
      <c r="E127" s="628"/>
      <c r="H127" s="626"/>
      <c r="I127" s="627"/>
      <c r="J127" s="627"/>
      <c r="K127" s="628"/>
    </row>
    <row r="128" spans="2:11">
      <c r="B128" s="17" t="s">
        <v>2029</v>
      </c>
      <c r="C128" s="18" t="s">
        <v>2030</v>
      </c>
      <c r="D128" s="18" t="s">
        <v>2037</v>
      </c>
      <c r="E128" s="19" t="s">
        <v>2031</v>
      </c>
      <c r="H128" s="17" t="s">
        <v>2029</v>
      </c>
      <c r="I128" s="18" t="s">
        <v>2030</v>
      </c>
      <c r="J128" s="18" t="s">
        <v>2037</v>
      </c>
      <c r="K128" s="19" t="s">
        <v>2031</v>
      </c>
    </row>
    <row r="129" spans="2:11" ht="26.25" thickBot="1">
      <c r="B129" s="25">
        <f>VLOOKUP(C125,DrawerSystem!$B$660:$E$663,MATCH(C124,DrawerSystem!$B$660:$E$660,0),0)</f>
        <v>9257269</v>
      </c>
      <c r="C129" s="61" t="str">
        <f>VLOOKUP(B129,Цены!$A:$B,2,0)</f>
        <v>ПЕРЕДНЯЯ ПАНЕЛЬ ВНУТРЕННЕГО ЯЩИКА AVANTECH YOU,H101,L2000, АЛЮМИНИЙ,СЕРЕБРИСТАЯ</v>
      </c>
      <c r="D129" s="27">
        <f>D124</f>
        <v>1</v>
      </c>
      <c r="E129" s="28">
        <f>IFERROR(VLOOKUP(B129,Sale!$A:$E,5,0),VLOOKUP(B129,Цены!$A:$G,7,0))*D129</f>
        <v>5336.7930000000006</v>
      </c>
      <c r="H129" s="25">
        <f>VLOOKUP(I124,DrawerSystem!$B$666:$C$668,2,0)</f>
        <v>9257734</v>
      </c>
      <c r="I129" s="61" t="str">
        <f>VLOOKUP(H129,Цены!$A:$B,2,0)</f>
        <v>ФИКСАТОР ПЕРЕДНЕЙ ПАНЕЛИ ВНУТРЕННЕГО ЯЩИКА AVANTECH YOU,H101,СЕРЕБРИСТЫЙ</v>
      </c>
      <c r="J129" s="27">
        <f>J124</f>
        <v>1</v>
      </c>
      <c r="K129" s="28">
        <f>IFERROR(VLOOKUP(H129,Sale!$A:$E,5,0),VLOOKUP(H129,Цены!$A:$G,7,0))*J129</f>
        <v>471.82049999999998</v>
      </c>
    </row>
    <row r="133" spans="2:11" ht="29.25" thickBot="1">
      <c r="B133" s="615" t="s">
        <v>2156</v>
      </c>
      <c r="C133" s="615"/>
      <c r="D133" s="615"/>
      <c r="E133" s="615"/>
      <c r="F133" s="615"/>
      <c r="G133" s="615"/>
      <c r="H133" s="615"/>
      <c r="I133" s="615"/>
      <c r="J133" s="615"/>
      <c r="K133" s="615"/>
    </row>
    <row r="134" spans="2:11" ht="86.25" customHeight="1" thickTop="1" thickBot="1"/>
    <row r="135" spans="2:11" ht="15.6" customHeight="1" thickBot="1">
      <c r="B135" s="15" t="s">
        <v>2109</v>
      </c>
      <c r="C135" s="308" t="s">
        <v>2111</v>
      </c>
      <c r="D135" s="622">
        <v>1</v>
      </c>
      <c r="E135" s="553">
        <f>SUM(E141:E142)</f>
        <v>3674.5020000000004</v>
      </c>
      <c r="H135" s="367" t="s">
        <v>2178</v>
      </c>
      <c r="I135" s="464" t="s">
        <v>4124</v>
      </c>
      <c r="J135" s="624"/>
      <c r="K135" s="625"/>
    </row>
    <row r="136" spans="2:11" ht="15.6" customHeight="1">
      <c r="B136" s="365" t="s">
        <v>2178</v>
      </c>
      <c r="C136" s="324" t="s">
        <v>4126</v>
      </c>
      <c r="D136" s="501"/>
      <c r="E136" s="621"/>
      <c r="H136" s="69"/>
      <c r="I136" s="152"/>
      <c r="J136" s="363"/>
      <c r="K136" s="368"/>
    </row>
    <row r="137" spans="2:11" ht="15.95" customHeight="1" thickBot="1">
      <c r="B137" s="16" t="s">
        <v>2201</v>
      </c>
      <c r="C137" s="310" t="s">
        <v>2116</v>
      </c>
      <c r="D137" s="623"/>
      <c r="E137" s="554"/>
      <c r="H137" s="361"/>
      <c r="I137" s="362"/>
      <c r="J137" s="461"/>
      <c r="K137" s="462"/>
    </row>
    <row r="138" spans="2:11">
      <c r="B138" s="378"/>
      <c r="C138" s="379"/>
      <c r="D138" s="619"/>
      <c r="E138" s="620"/>
      <c r="H138" s="17" t="s">
        <v>2029</v>
      </c>
      <c r="I138" s="18" t="s">
        <v>2030</v>
      </c>
      <c r="J138" s="18" t="s">
        <v>2037</v>
      </c>
      <c r="K138" s="19" t="s">
        <v>2031</v>
      </c>
    </row>
    <row r="139" spans="2:11" ht="26.25" thickBot="1">
      <c r="B139" s="616"/>
      <c r="C139" s="617"/>
      <c r="D139" s="617"/>
      <c r="E139" s="618"/>
      <c r="H139" s="115">
        <f>VLOOKUP(I135,DrawerSystem!$B$700:$C$704,2,0)</f>
        <v>9257884</v>
      </c>
      <c r="I139" s="116" t="str">
        <f>VLOOKUP(H139,Цены!$A:$B,2,0)</f>
        <v>СОЕДИНИТЕЛЬ ПЕРЕДНЕЙ ПАНЕЛИ AVANTECH YOU,H139,ПОД ПРИКРУЧИВАНИЕ</v>
      </c>
      <c r="J139" s="297">
        <v>1</v>
      </c>
      <c r="K139" s="118">
        <f>IFERROR(VLOOKUP(H139,Sale!$A:$E,5,0),VLOOKUP(H139,Цены!$A:$G,7,0))*J139</f>
        <v>121.00049999999999</v>
      </c>
    </row>
    <row r="140" spans="2:11" ht="26.45" customHeight="1" thickBot="1">
      <c r="B140" s="17" t="s">
        <v>2029</v>
      </c>
      <c r="C140" s="18" t="s">
        <v>2030</v>
      </c>
      <c r="D140" s="18" t="s">
        <v>2037</v>
      </c>
      <c r="E140" s="19" t="s">
        <v>2031</v>
      </c>
      <c r="H140" s="242">
        <f>VLOOKUP(I135,DrawerSystem!$B$707:$C$711,2,0)</f>
        <v>9257885</v>
      </c>
      <c r="I140" s="61" t="str">
        <f>VLOOKUP(H140,Цены!$A:$B,2,0)</f>
        <v>СОЕДИНИТЕЛЬ ПЕРЕДНЕЙ ПАНЕЛИ AVANTECH YOU,H139,ПОД ЗАПРЕССОВКУ</v>
      </c>
      <c r="J140" s="288">
        <v>1</v>
      </c>
      <c r="K140" s="28">
        <f>IFERROR(VLOOKUP(H140,Sale!$A:$E,5,0),VLOOKUP(H140,Цены!$A:$G,7,0))*J140</f>
        <v>123.2415</v>
      </c>
    </row>
    <row r="141" spans="2:11" ht="25.5" customHeight="1">
      <c r="B141" s="115">
        <f>VLOOKUP(C137,CHOOSE(IF(C135="Серебристый",1,IF(C135="Белый",2,3)),DrawerSystem!$B$673:$G$679,DrawerSystem!$B$682:$G$688,DrawerSystem!$B$691:$G$697),MATCH(C136,DrawerSystem!$B$673:$G$673,0),0)</f>
        <v>9255070</v>
      </c>
      <c r="C141" s="366" t="str">
        <f>VLOOKUP(B141,Цены!$A:$B,2,0)</f>
        <v>БОКОВИНА ЯЩИКА AVANTECH YOU, H251,NL450,СЕРЕБРИСТАЯ,ЛЕВАЯ</v>
      </c>
      <c r="D141" s="117">
        <f>D135</f>
        <v>1</v>
      </c>
      <c r="E141" s="118">
        <f>IFERROR(VLOOKUP(B141,Sale!$A:$E,5,0),VLOOKUP(B141,Цены!$A:$G,7,0))*D141</f>
        <v>1837.2510000000002</v>
      </c>
    </row>
    <row r="142" spans="2:11" ht="25.5" customHeight="1" thickBot="1">
      <c r="B142" s="25">
        <f>VLOOKUP(C137,CHOOSE(IF(C135="Серебристый",1,IF(C135="Белый",2,3)),DrawerSystem!$I$673:$N$679,DrawerSystem!$I$682:$N$688,DrawerSystem!$I$691:$N$697),MATCH(C136,DrawerSystem!$B$673:$G$673,0),0)</f>
        <v>9255071</v>
      </c>
      <c r="C142" s="291" t="str">
        <f>VLOOKUP(B142,Цены!$A:$B,2,0)</f>
        <v>БОКОВИНА ЯЩИКА AVANTECH YOU, H251,NL450,СЕРЕБРИСТАЯ,ПРАВАЯ</v>
      </c>
      <c r="D142" s="27">
        <f>D135</f>
        <v>1</v>
      </c>
      <c r="E142" s="28">
        <f>IFERROR(VLOOKUP(B142,Sale!$A:$E,5,0),VLOOKUP(B142,Цены!$A:$G,7,0))*D142</f>
        <v>1837.2510000000002</v>
      </c>
    </row>
    <row r="146" spans="2:11" ht="86.25" customHeight="1" thickBot="1"/>
    <row r="147" spans="2:11" ht="15.75">
      <c r="B147" s="15" t="s">
        <v>2109</v>
      </c>
      <c r="C147" s="308" t="s">
        <v>2111</v>
      </c>
      <c r="D147" s="622">
        <v>1</v>
      </c>
      <c r="E147" s="553">
        <f>SUM(E152:E152)</f>
        <v>33.462000000000003</v>
      </c>
      <c r="H147" s="15" t="s">
        <v>2109</v>
      </c>
      <c r="I147" s="308" t="s">
        <v>4133</v>
      </c>
      <c r="J147" s="622">
        <v>1</v>
      </c>
      <c r="K147" s="553">
        <f>SUM(K152:K152)</f>
        <v>52.402500000000003</v>
      </c>
    </row>
    <row r="148" spans="2:11" ht="16.5" thickBot="1">
      <c r="B148" s="16" t="s">
        <v>2201</v>
      </c>
      <c r="C148" s="310" t="s">
        <v>2116</v>
      </c>
      <c r="D148" s="623"/>
      <c r="E148" s="554"/>
      <c r="H148" s="16" t="s">
        <v>2201</v>
      </c>
      <c r="I148" s="310" t="s">
        <v>2117</v>
      </c>
      <c r="J148" s="623"/>
      <c r="K148" s="554"/>
    </row>
    <row r="149" spans="2:11">
      <c r="B149" s="378"/>
      <c r="C149" s="379"/>
      <c r="D149" s="619"/>
      <c r="E149" s="620"/>
      <c r="H149" s="378"/>
      <c r="I149" s="379"/>
      <c r="J149" s="619"/>
      <c r="K149" s="620"/>
    </row>
    <row r="150" spans="2:11" ht="15.75" thickBot="1">
      <c r="B150" s="616"/>
      <c r="C150" s="617"/>
      <c r="D150" s="617"/>
      <c r="E150" s="618"/>
      <c r="H150" s="616"/>
      <c r="I150" s="617"/>
      <c r="J150" s="617"/>
      <c r="K150" s="618"/>
    </row>
    <row r="151" spans="2:11" ht="15.75" thickBot="1">
      <c r="B151" s="371" t="s">
        <v>2029</v>
      </c>
      <c r="C151" s="372" t="s">
        <v>2030</v>
      </c>
      <c r="D151" s="372" t="s">
        <v>2037</v>
      </c>
      <c r="E151" s="373" t="s">
        <v>2031</v>
      </c>
      <c r="H151" s="371" t="s">
        <v>2029</v>
      </c>
      <c r="I151" s="372" t="s">
        <v>2030</v>
      </c>
      <c r="J151" s="372" t="s">
        <v>2037</v>
      </c>
      <c r="K151" s="373" t="s">
        <v>2031</v>
      </c>
    </row>
    <row r="152" spans="2:11" ht="26.1" customHeight="1" thickBot="1">
      <c r="B152" s="374">
        <f>VLOOKUP(C148,DrawerSystem!$B$714:$E$720,MATCH(C147,DrawerSystem!$B$714:$E$714,0),0)</f>
        <v>9255808</v>
      </c>
      <c r="C152" s="375" t="str">
        <f>VLOOKUP(B152,Цены!$A:$B,2,0)</f>
        <v>ДИЗАЙН-ПРОФИЛЬ AVANTECH YOU, NL450,СЕРЕБРИСТЫЙ</v>
      </c>
      <c r="D152" s="376">
        <f>D147</f>
        <v>1</v>
      </c>
      <c r="E152" s="377">
        <f>IFERROR(VLOOKUP(B152,Sale!$A:$E,5,0),VLOOKUP(B152,Цены!$A:$G,7,0))*D152</f>
        <v>33.462000000000003</v>
      </c>
      <c r="H152" s="374">
        <f>VLOOKUP(I147,DrawerSystem!$B$724:$C$728,2,0)</f>
        <v>9255764</v>
      </c>
      <c r="I152" s="375" t="str">
        <f>VLOOKUP(H152,Цены!$A:$B,2,0)</f>
        <v>ДИЗАЙН-ПРОФИЛЬ AVANTECH YOU, NL500,ПОД АЛЮМИНИЙ</v>
      </c>
      <c r="J152" s="376">
        <f>J147</f>
        <v>1</v>
      </c>
      <c r="K152" s="377">
        <f>IFERROR(VLOOKUP(H152,Sale!$A:$E,5,0),VLOOKUP(H152,Цены!$A:$G,7,0))*J152</f>
        <v>52.402500000000003</v>
      </c>
    </row>
    <row r="156" spans="2:11" ht="86.25" customHeight="1" thickBot="1"/>
    <row r="157" spans="2:11" ht="15.75">
      <c r="B157" s="15" t="s">
        <v>2109</v>
      </c>
      <c r="C157" s="308" t="s">
        <v>2111</v>
      </c>
      <c r="D157" s="622">
        <v>1</v>
      </c>
      <c r="E157" s="553">
        <f>SUM(E162:E162)</f>
        <v>10178.743499999999</v>
      </c>
      <c r="H157" s="15" t="s">
        <v>2109</v>
      </c>
      <c r="I157" s="308" t="s">
        <v>2111</v>
      </c>
      <c r="J157" s="622">
        <v>1</v>
      </c>
      <c r="K157" s="553">
        <f>SUM(K162:K163)</f>
        <v>290.19600000000003</v>
      </c>
    </row>
    <row r="158" spans="2:11" ht="16.5" thickBot="1">
      <c r="B158" s="16" t="s">
        <v>2178</v>
      </c>
      <c r="C158" s="310" t="s">
        <v>4126</v>
      </c>
      <c r="D158" s="623"/>
      <c r="E158" s="554"/>
      <c r="H158" s="16" t="s">
        <v>2178</v>
      </c>
      <c r="I158" s="310" t="s">
        <v>4117</v>
      </c>
      <c r="J158" s="623"/>
      <c r="K158" s="554"/>
    </row>
    <row r="159" spans="2:11" ht="18.75">
      <c r="B159" s="66"/>
      <c r="C159" s="55"/>
      <c r="D159" s="67"/>
      <c r="E159" s="68"/>
      <c r="H159" s="66"/>
      <c r="I159" s="55"/>
      <c r="J159" s="67"/>
      <c r="K159" s="68"/>
    </row>
    <row r="160" spans="2:11" ht="15.75" thickBot="1">
      <c r="B160" s="626"/>
      <c r="C160" s="627"/>
      <c r="D160" s="627"/>
      <c r="E160" s="628"/>
      <c r="H160" s="626"/>
      <c r="I160" s="627"/>
      <c r="J160" s="627"/>
      <c r="K160" s="628"/>
    </row>
    <row r="161" spans="2:11">
      <c r="B161" s="17" t="s">
        <v>2029</v>
      </c>
      <c r="C161" s="18" t="s">
        <v>2030</v>
      </c>
      <c r="D161" s="18" t="s">
        <v>2037</v>
      </c>
      <c r="E161" s="19" t="s">
        <v>2031</v>
      </c>
      <c r="H161" s="17" t="s">
        <v>2029</v>
      </c>
      <c r="I161" s="18" t="s">
        <v>2030</v>
      </c>
      <c r="J161" s="18" t="s">
        <v>2037</v>
      </c>
      <c r="K161" s="19" t="s">
        <v>2031</v>
      </c>
    </row>
    <row r="162" spans="2:11" ht="26.25" thickBot="1">
      <c r="B162" s="25">
        <f>VLOOKUP(C158,DrawerSystem!$B$731:$E$735,MATCH(C157,DrawerSystem!$B$731:$E$731,0),0)</f>
        <v>9257303</v>
      </c>
      <c r="C162" s="61" t="str">
        <f>VLOOKUP(B162,Цены!$A:$B,2,0)</f>
        <v>ЗАДНЯЯ СТЕНКА КОРОБА AVANTECH YOU,H251,L2000,АЛЮМИНИЙ, СЕРЕБРИСТАЯ</v>
      </c>
      <c r="D162" s="27">
        <f>D157</f>
        <v>1</v>
      </c>
      <c r="E162" s="28">
        <f>IFERROR(VLOOKUP(B162,Sale!$A:$E,5,0),VLOOKUP(B162,Цены!$A:$G,7,0))*D162</f>
        <v>10178.743499999999</v>
      </c>
      <c r="H162" s="115">
        <f>VLOOKUP(I158,DrawerSystem!$B$738:$E$742,MATCH(I157,DrawerSystem!$B$738:$E$738,0),0)</f>
        <v>9257666</v>
      </c>
      <c r="I162" s="116" t="str">
        <f>VLOOKUP(H162,Цены!$A:$B,2,0)</f>
        <v>СОЕДИНИТЕЛЬ ЗАДНЕЙ СТЕНКИ AVANTECH YOU,H101,СЕРЕБРИСТЫЙ, ЛЕВЫЙ</v>
      </c>
      <c r="J162" s="117">
        <f>J157</f>
        <v>1</v>
      </c>
      <c r="K162" s="118">
        <f>IFERROR(VLOOKUP(H162,Sale!$A:$E,5,0),VLOOKUP(H162,Цены!$A:$G,7,0))*J162</f>
        <v>145.09800000000001</v>
      </c>
    </row>
    <row r="163" spans="2:11" ht="25.5" customHeight="1" thickBot="1">
      <c r="H163" s="25">
        <f>VLOOKUP(I158,DrawerSystem!$B$745:$E$749,MATCH(I157,DrawerSystem!$B$745:$E$745,0),0)</f>
        <v>9257667</v>
      </c>
      <c r="I163" s="61" t="str">
        <f>VLOOKUP(H163,Цены!$A:$B,2,0)</f>
        <v>СОЕДИНИТЕЛЬ ЗАДНЕЙ СТЕНКИ AVANTECH YOU,H101,СЕРЕБРИСТЫЙ, ПРАВЫЙ</v>
      </c>
      <c r="J163" s="27">
        <f>J157</f>
        <v>1</v>
      </c>
      <c r="K163" s="28">
        <f>IFERROR(VLOOKUP(H163,Sale!$A:$E,5,0),VLOOKUP(H163,Цены!$A:$G,7,0))*J163</f>
        <v>145.09800000000001</v>
      </c>
    </row>
    <row r="167" spans="2:11" ht="86.25" customHeight="1" thickBot="1">
      <c r="I167" s="405" t="s">
        <v>4187</v>
      </c>
    </row>
    <row r="168" spans="2:11">
      <c r="B168" s="17" t="s">
        <v>2029</v>
      </c>
      <c r="C168" s="18" t="s">
        <v>2030</v>
      </c>
      <c r="D168" s="18" t="s">
        <v>2037</v>
      </c>
      <c r="E168" s="19" t="s">
        <v>2031</v>
      </c>
      <c r="H168" s="17" t="s">
        <v>2029</v>
      </c>
      <c r="I168" s="18" t="s">
        <v>2030</v>
      </c>
      <c r="J168" s="18" t="s">
        <v>2037</v>
      </c>
      <c r="K168" s="19" t="s">
        <v>2031</v>
      </c>
    </row>
    <row r="169" spans="2:11" ht="25.5" customHeight="1" thickBot="1">
      <c r="B169" s="25">
        <v>9257702</v>
      </c>
      <c r="C169" s="61" t="str">
        <f>VLOOKUP(B169,Цены!$A:$B,2,0)</f>
        <v>СТАБИЛИЗАТОР ЗАДНЕЙ СТЕНКИ AVANTECH YOU,ПЛАСТИК</v>
      </c>
      <c r="D169" s="288">
        <v>1</v>
      </c>
      <c r="E169" s="28">
        <f>IFERROR(VLOOKUP(B169,Sale!$A:$E,5,0),VLOOKUP(B169,Цены!$A:$G,7,0))*D169</f>
        <v>45.396000000000008</v>
      </c>
      <c r="H169" s="25">
        <v>9268149</v>
      </c>
      <c r="I169" s="61" t="str">
        <f>VLOOKUP(H169,[1]Цены!$A:$B,2,0)</f>
        <v>КОМПЛЕКТ СОЕДИНИТЕЛЕЙ ДЛЯ ТОНКОЙ ПЕРЕДНЕЙ ПАНЕЛИ ЯЩИКА AVANTECH YOU</v>
      </c>
      <c r="J169" s="288">
        <v>1</v>
      </c>
      <c r="K169" s="28">
        <f>IFERROR(VLOOKUP(H169,Sale!$A:$E,5,0),VLOOKUP(H169,Цены!$A:$G,7,0))*J169</f>
        <v>595.41750000000002</v>
      </c>
    </row>
    <row r="173" spans="2:11" ht="29.25" thickBot="1">
      <c r="B173" s="615" t="s">
        <v>2192</v>
      </c>
      <c r="C173" s="615"/>
      <c r="D173" s="615"/>
      <c r="E173" s="615"/>
      <c r="F173" s="615"/>
      <c r="G173" s="615"/>
      <c r="H173" s="615"/>
      <c r="I173" s="615"/>
      <c r="J173" s="615"/>
      <c r="K173" s="615"/>
    </row>
    <row r="174" spans="2:11" ht="86.25" customHeight="1" thickTop="1" thickBot="1"/>
    <row r="175" spans="2:11" ht="25.5">
      <c r="B175" s="17" t="s">
        <v>2029</v>
      </c>
      <c r="C175" s="18" t="s">
        <v>2030</v>
      </c>
      <c r="D175" s="89" t="s">
        <v>2195</v>
      </c>
      <c r="E175" s="19" t="s">
        <v>2031</v>
      </c>
    </row>
    <row r="176" spans="2:11" ht="25.5">
      <c r="B176" s="381">
        <v>9257890</v>
      </c>
      <c r="C176" s="58" t="str">
        <f>VLOOKUP(B176,Цены!$A:$B,2,0)</f>
        <v>КОМПЛЕКТ МЕХАНИЗМА PUSH TO OPEN SILENT ДЛЯ ACTRO YOU, 10 КГ</v>
      </c>
      <c r="D176" s="90" t="s">
        <v>2196</v>
      </c>
      <c r="E176" s="23">
        <f>IFERROR(VLOOKUP(B176,Sale!$A:$E,5,0),VLOOKUP(B176,Цены!$A:$G,7,0))</f>
        <v>1676.7720000000002</v>
      </c>
    </row>
    <row r="177" spans="2:11" ht="25.5">
      <c r="B177" s="381">
        <v>9257891</v>
      </c>
      <c r="C177" s="58" t="str">
        <f>VLOOKUP(B177,Цены!$A:$B,2,0)</f>
        <v>КОМПЛЕКТ МЕХАНИЗМА PUSH TO OPEN SILENT ДЛЯ ACTRO YOU, 20 КГ</v>
      </c>
      <c r="D177" s="90" t="s">
        <v>4142</v>
      </c>
      <c r="E177" s="23">
        <f>IFERROR(VLOOKUP(B177,Sale!$A:$E,5,0),VLOOKUP(B177,Цены!$A:$G,7,0))</f>
        <v>1676.7720000000002</v>
      </c>
    </row>
    <row r="178" spans="2:11" ht="25.5">
      <c r="B178" s="381">
        <v>9257892</v>
      </c>
      <c r="C178" s="58" t="str">
        <f>VLOOKUP(B178,Цены!$A:$B,2,0)</f>
        <v>КОМПЛЕКТ МЕХАНИЗМА PUSH TO OPEN SILENT ДЛЯ ACTRO YOU, 40 КГ</v>
      </c>
      <c r="D178" s="90" t="s">
        <v>4143</v>
      </c>
      <c r="E178" s="23">
        <f>IFERROR(VLOOKUP(B178,Sale!$A:$E,5,0),VLOOKUP(B178,Цены!$A:$G,7,0))</f>
        <v>1676.7720000000002</v>
      </c>
    </row>
    <row r="179" spans="2:11" ht="26.25" thickBot="1">
      <c r="B179" s="382">
        <v>9257893</v>
      </c>
      <c r="C179" s="61" t="str">
        <f>VLOOKUP(B179,Цены!$A:$B,2,0)</f>
        <v>КОМПЛЕКТ МЕХАНИЗМА PUSH TO OPEN SILENT ДЛЯ ACTRO YOU, 70 КГ</v>
      </c>
      <c r="D179" s="91" t="s">
        <v>4144</v>
      </c>
      <c r="E179" s="28">
        <f>IFERROR(VLOOKUP(B179,Sale!$A:$E,5,0),VLOOKUP(B179,Цены!$A:$G,7,0))</f>
        <v>1676.7720000000002</v>
      </c>
    </row>
    <row r="183" spans="2:11" ht="29.25" thickBot="1">
      <c r="B183" s="615" t="s">
        <v>4173</v>
      </c>
      <c r="C183" s="615"/>
      <c r="D183" s="615"/>
      <c r="E183" s="615"/>
      <c r="F183" s="615"/>
      <c r="G183" s="615"/>
      <c r="H183" s="615"/>
      <c r="I183" s="615"/>
      <c r="J183" s="615"/>
      <c r="K183" s="615"/>
    </row>
    <row r="184" spans="2:11" ht="86.25" customHeight="1" thickTop="1" thickBot="1"/>
    <row r="185" spans="2:11">
      <c r="B185" s="17" t="s">
        <v>2029</v>
      </c>
      <c r="C185" s="18" t="s">
        <v>2030</v>
      </c>
      <c r="D185" s="89" t="s">
        <v>2037</v>
      </c>
      <c r="E185" s="19" t="s">
        <v>2031</v>
      </c>
      <c r="H185" s="17" t="s">
        <v>2029</v>
      </c>
      <c r="I185" s="18" t="s">
        <v>2030</v>
      </c>
      <c r="J185" s="89" t="s">
        <v>2037</v>
      </c>
      <c r="K185" s="19" t="s">
        <v>2031</v>
      </c>
    </row>
    <row r="186" spans="2:11" ht="25.5" customHeight="1">
      <c r="B186" s="20">
        <v>9236718</v>
      </c>
      <c r="C186" s="58" t="str">
        <f>VLOOKUP(B186,Цены!$A:$B,2,0)</f>
        <v>ШТАНГА ДЛЯ СИНХРОНИЗАЦИИ МЕХАНИЗМА PUSH TO OPEN QUADRO,L2000,АЛЮМИНИЙ</v>
      </c>
      <c r="D186" s="403">
        <v>1</v>
      </c>
      <c r="E186" s="23">
        <f>IFERROR(VLOOKUP(B186,Sale!$A:$E,5,0),VLOOKUP(B186,Цены!$A:$G,7,0))*D186</f>
        <v>457.94249999999994</v>
      </c>
      <c r="H186" s="20">
        <v>9236718</v>
      </c>
      <c r="I186" s="58" t="str">
        <f>VLOOKUP(H186,Цены!$A:$B,2,0)</f>
        <v>ШТАНГА ДЛЯ СИНХРОНИЗАЦИИ МЕХАНИЗМА PUSH TO OPEN QUADRO,L2000,АЛЮМИНИЙ</v>
      </c>
      <c r="J186" s="403">
        <v>1</v>
      </c>
      <c r="K186" s="23">
        <f>IFERROR(VLOOKUP(H186,Sale!$A:$E,5,0),VLOOKUP(H186,Цены!$A:$G,7,0))*J186</f>
        <v>457.94249999999994</v>
      </c>
    </row>
    <row r="187" spans="2:11" ht="25.5" customHeight="1">
      <c r="B187" s="20">
        <v>9221295</v>
      </c>
      <c r="C187" s="58" t="str">
        <f>VLOOKUP(B187,Цены!$A:$B,2,0)</f>
        <v>СОЕДИНИТЕЛЬ ШТАНГИ PUSH TO OPEN SYNCHRO</v>
      </c>
      <c r="D187" s="403">
        <v>1</v>
      </c>
      <c r="E187" s="23">
        <f>IFERROR(VLOOKUP(B187,Sale!$A:$E,5,0),VLOOKUP(B187,Цены!$A:$G,7,0))*D187</f>
        <v>38.655000000000001</v>
      </c>
      <c r="H187" s="20">
        <v>9278452</v>
      </c>
      <c r="I187" s="58" t="str">
        <f>VLOOKUP(H187,Цены!$A:$B,2,0)</f>
        <v>АДАПТЕР ДЛЯ МУЛЬТИСИНХРОНИЗАЦИИ ACTRO YOU</v>
      </c>
      <c r="J187" s="403">
        <v>1</v>
      </c>
      <c r="K187" s="23">
        <f>IFERROR(VLOOKUP(H187,Sale!$A:$E,5,0),VLOOKUP(H187,Цены!$A:$G,7,0))*J187</f>
        <v>128.47499999999999</v>
      </c>
    </row>
    <row r="192" spans="2:11">
      <c r="K192" s="406"/>
    </row>
    <row r="193" spans="2:11">
      <c r="C193" s="406"/>
    </row>
    <row r="195" spans="2:11">
      <c r="C195" s="407"/>
      <c r="I195" s="408"/>
    </row>
    <row r="197" spans="2:11" ht="15.75" thickBot="1"/>
    <row r="198" spans="2:11">
      <c r="B198" s="17" t="s">
        <v>2029</v>
      </c>
      <c r="C198" s="18" t="s">
        <v>2030</v>
      </c>
      <c r="D198" s="89" t="s">
        <v>2037</v>
      </c>
      <c r="E198" s="19" t="s">
        <v>2031</v>
      </c>
      <c r="H198" s="17" t="s">
        <v>2029</v>
      </c>
      <c r="I198" s="18" t="s">
        <v>2030</v>
      </c>
      <c r="J198" s="89" t="s">
        <v>2037</v>
      </c>
      <c r="K198" s="19" t="s">
        <v>2031</v>
      </c>
    </row>
    <row r="199" spans="2:11" ht="25.5">
      <c r="B199" s="20">
        <v>9262213</v>
      </c>
      <c r="C199" s="58" t="str">
        <f>VLOOKUP(B199,[1]Цены!$A:$B,2,0)</f>
        <v>ГИБКИЙ АДАПТЕР ДЛЯ СИНХРОНИЗАЦИИ ACTRO YOU</v>
      </c>
      <c r="D199" s="403">
        <v>1</v>
      </c>
      <c r="E199" s="23">
        <f>IFERROR(VLOOKUP(B199,Sale!$A:$E,5,0),VLOOKUP(B199,Цены!$A:$G,7,0))*D199</f>
        <v>285.21899999999999</v>
      </c>
      <c r="H199" s="20">
        <v>9278453</v>
      </c>
      <c r="I199" s="58" t="str">
        <f>VLOOKUP(H199,[1]Цены!$A:$B,2,0)</f>
        <v>КОМПЛЕКТ ДЛЯ СИНХРОНИЗАЦИИ PUSH TO OPEN SILENT ДЛЯ ACTRO YOU ПОД МОЙКУ</v>
      </c>
      <c r="J199" s="403">
        <v>1</v>
      </c>
      <c r="K199" s="23">
        <f>IFERROR(VLOOKUP(H199,Sale!$A:$E,5,0),VLOOKUP(H199,Цены!$A:$G,7,0))*J199</f>
        <v>2850.6465000000003</v>
      </c>
    </row>
    <row r="333" spans="2:2" hidden="1"/>
    <row r="334" spans="2:2" hidden="1"/>
    <row r="335" spans="2:2" hidden="1">
      <c r="B335" s="56" t="s">
        <v>2094</v>
      </c>
    </row>
    <row r="336" spans="2:2" hidden="1">
      <c r="B336" s="57" t="s">
        <v>2111</v>
      </c>
    </row>
    <row r="337" spans="2:2" hidden="1">
      <c r="B337" s="14" t="s">
        <v>2096</v>
      </c>
    </row>
    <row r="338" spans="2:2" hidden="1"/>
    <row r="339" spans="2:2" ht="18.600000000000001" hidden="1" customHeight="1"/>
    <row r="340" spans="2:2" hidden="1"/>
    <row r="341" spans="2:2" hidden="1"/>
  </sheetData>
  <sheetProtection sheet="1" objects="1" scenarios="1"/>
  <dataConsolidate/>
  <mergeCells count="90">
    <mergeCell ref="B160:E160"/>
    <mergeCell ref="J157:J158"/>
    <mergeCell ref="K157:K158"/>
    <mergeCell ref="H160:K160"/>
    <mergeCell ref="B173:K173"/>
    <mergeCell ref="B102:E102"/>
    <mergeCell ref="B92:K92"/>
    <mergeCell ref="B94:E94"/>
    <mergeCell ref="D98:D100"/>
    <mergeCell ref="E98:E100"/>
    <mergeCell ref="D101:E101"/>
    <mergeCell ref="H94:K94"/>
    <mergeCell ref="J98:J100"/>
    <mergeCell ref="K98:K100"/>
    <mergeCell ref="J101:K101"/>
    <mergeCell ref="H102:K102"/>
    <mergeCell ref="E42:E44"/>
    <mergeCell ref="D45:E45"/>
    <mergeCell ref="H30:K30"/>
    <mergeCell ref="J29:K29"/>
    <mergeCell ref="J10:J12"/>
    <mergeCell ref="K10:K12"/>
    <mergeCell ref="J13:K13"/>
    <mergeCell ref="H14:K14"/>
    <mergeCell ref="D26:D28"/>
    <mergeCell ref="E26:E28"/>
    <mergeCell ref="J26:J28"/>
    <mergeCell ref="K26:K28"/>
    <mergeCell ref="B14:E14"/>
    <mergeCell ref="B22:E22"/>
    <mergeCell ref="H22:K22"/>
    <mergeCell ref="D13:E13"/>
    <mergeCell ref="D64:E64"/>
    <mergeCell ref="J64:K64"/>
    <mergeCell ref="C1:K1"/>
    <mergeCell ref="D3:F3"/>
    <mergeCell ref="G3:H3"/>
    <mergeCell ref="B5:E5"/>
    <mergeCell ref="B6:E6"/>
    <mergeCell ref="H6:K6"/>
    <mergeCell ref="D10:D12"/>
    <mergeCell ref="E10:E12"/>
    <mergeCell ref="D29:E29"/>
    <mergeCell ref="B30:E30"/>
    <mergeCell ref="B46:E46"/>
    <mergeCell ref="B55:K55"/>
    <mergeCell ref="B38:E38"/>
    <mergeCell ref="D42:D44"/>
    <mergeCell ref="D81:E81"/>
    <mergeCell ref="B82:E82"/>
    <mergeCell ref="B74:E74"/>
    <mergeCell ref="D78:D80"/>
    <mergeCell ref="E78:E80"/>
    <mergeCell ref="H57:K57"/>
    <mergeCell ref="E61:E63"/>
    <mergeCell ref="D61:D63"/>
    <mergeCell ref="J61:J63"/>
    <mergeCell ref="K61:K63"/>
    <mergeCell ref="B57:E57"/>
    <mergeCell ref="B112:K112"/>
    <mergeCell ref="D114:D116"/>
    <mergeCell ref="E114:E116"/>
    <mergeCell ref="D117:E117"/>
    <mergeCell ref="B118:E118"/>
    <mergeCell ref="J114:J115"/>
    <mergeCell ref="K114:K115"/>
    <mergeCell ref="H117:K117"/>
    <mergeCell ref="B133:K133"/>
    <mergeCell ref="D124:D125"/>
    <mergeCell ref="E124:E125"/>
    <mergeCell ref="B127:E127"/>
    <mergeCell ref="J124:J125"/>
    <mergeCell ref="K124:K125"/>
    <mergeCell ref="H127:K127"/>
    <mergeCell ref="B183:K183"/>
    <mergeCell ref="B139:E139"/>
    <mergeCell ref="D138:E138"/>
    <mergeCell ref="E135:E137"/>
    <mergeCell ref="D135:D137"/>
    <mergeCell ref="J135:K135"/>
    <mergeCell ref="K147:K148"/>
    <mergeCell ref="J149:K149"/>
    <mergeCell ref="H150:K150"/>
    <mergeCell ref="D157:D158"/>
    <mergeCell ref="E157:E158"/>
    <mergeCell ref="D147:D148"/>
    <mergeCell ref="E147:E148"/>
    <mergeCell ref="D149:E149"/>
    <mergeCell ref="B150:E150"/>
    <mergeCell ref="J147:J148"/>
  </mergeCells>
  <conditionalFormatting sqref="B6:E6 H6:K6 B22:E22 H22:K22 B38:E38 B57:E57 H57:K57">
    <cfRule type="cellIs" dxfId="271" priority="100" operator="equal">
      <formula>$C$10</formula>
    </cfRule>
  </conditionalFormatting>
  <conditionalFormatting sqref="B74:E74">
    <cfRule type="cellIs" dxfId="270" priority="66" operator="equal">
      <formula>$C$10</formula>
    </cfRule>
  </conditionalFormatting>
  <conditionalFormatting sqref="C78 C10 C26 I10 I26 C42 C61 I61">
    <cfRule type="cellIs" dxfId="269" priority="64" operator="equal">
      <formula>$B$336</formula>
    </cfRule>
    <cfRule type="cellIs" dxfId="268" priority="65" operator="equal">
      <formula>$B$335</formula>
    </cfRule>
  </conditionalFormatting>
  <conditionalFormatting sqref="I10 C42 C61">
    <cfRule type="cellIs" dxfId="267" priority="59" operator="equal">
      <formula>$B$335</formula>
    </cfRule>
    <cfRule type="cellIs" dxfId="266" priority="60" operator="equal">
      <formula>$B$336</formula>
    </cfRule>
  </conditionalFormatting>
  <conditionalFormatting sqref="B94:E94">
    <cfRule type="cellIs" dxfId="265" priority="58" operator="equal">
      <formula>$C$10</formula>
    </cfRule>
  </conditionalFormatting>
  <conditionalFormatting sqref="C98">
    <cfRule type="cellIs" dxfId="264" priority="56" operator="equal">
      <formula>$B$336</formula>
    </cfRule>
    <cfRule type="cellIs" dxfId="263" priority="57" operator="equal">
      <formula>$B$335</formula>
    </cfRule>
  </conditionalFormatting>
  <conditionalFormatting sqref="H94:K94">
    <cfRule type="cellIs" dxfId="262" priority="45" operator="equal">
      <formula>$C$10</formula>
    </cfRule>
  </conditionalFormatting>
  <conditionalFormatting sqref="I98">
    <cfRule type="cellIs" dxfId="261" priority="43" operator="equal">
      <formula>$B$336</formula>
    </cfRule>
    <cfRule type="cellIs" dxfId="260" priority="44" operator="equal">
      <formula>$B$335</formula>
    </cfRule>
  </conditionalFormatting>
  <conditionalFormatting sqref="C114:C115">
    <cfRule type="cellIs" dxfId="259" priority="36" operator="equal">
      <formula>$B$336</formula>
    </cfRule>
    <cfRule type="cellIs" dxfId="258" priority="37" operator="equal">
      <formula>$B$335</formula>
    </cfRule>
  </conditionalFormatting>
  <conditionalFormatting sqref="I114">
    <cfRule type="cellIs" dxfId="257" priority="29" operator="equal">
      <formula>$B$336</formula>
    </cfRule>
    <cfRule type="cellIs" dxfId="256" priority="30" operator="equal">
      <formula>$B$335</formula>
    </cfRule>
  </conditionalFormatting>
  <conditionalFormatting sqref="C124">
    <cfRule type="cellIs" dxfId="255" priority="21" operator="equal">
      <formula>$B$336</formula>
    </cfRule>
    <cfRule type="cellIs" dxfId="254" priority="22" operator="equal">
      <formula>$B$335</formula>
    </cfRule>
  </conditionalFormatting>
  <conditionalFormatting sqref="I124">
    <cfRule type="cellIs" dxfId="253" priority="19" operator="equal">
      <formula>$B$336</formula>
    </cfRule>
    <cfRule type="cellIs" dxfId="252" priority="20" operator="equal">
      <formula>$B$335</formula>
    </cfRule>
  </conditionalFormatting>
  <conditionalFormatting sqref="C135:C136">
    <cfRule type="cellIs" dxfId="251" priority="17" operator="equal">
      <formula>$B$336</formula>
    </cfRule>
    <cfRule type="cellIs" dxfId="250" priority="18" operator="equal">
      <formula>$B$335</formula>
    </cfRule>
  </conditionalFormatting>
  <conditionalFormatting sqref="C147">
    <cfRule type="cellIs" dxfId="249" priority="9" operator="equal">
      <formula>$B$336</formula>
    </cfRule>
    <cfRule type="cellIs" dxfId="248" priority="10" operator="equal">
      <formula>$B$335</formula>
    </cfRule>
  </conditionalFormatting>
  <conditionalFormatting sqref="I147">
    <cfRule type="cellIs" dxfId="247" priority="7" operator="equal">
      <formula>$B$336</formula>
    </cfRule>
    <cfRule type="cellIs" dxfId="246" priority="8" operator="equal">
      <formula>$B$335</formula>
    </cfRule>
  </conditionalFormatting>
  <conditionalFormatting sqref="C157">
    <cfRule type="cellIs" dxfId="245" priority="5" operator="equal">
      <formula>$B$336</formula>
    </cfRule>
    <cfRule type="cellIs" dxfId="244" priority="6" operator="equal">
      <formula>$B$335</formula>
    </cfRule>
  </conditionalFormatting>
  <conditionalFormatting sqref="I157">
    <cfRule type="cellIs" dxfId="243" priority="3" operator="equal">
      <formula>$B$336</formula>
    </cfRule>
    <cfRule type="cellIs" dxfId="242" priority="4" operator="equal">
      <formula>$B$335</formula>
    </cfRule>
  </conditionalFormatting>
  <dataValidations count="14">
    <dataValidation type="list" allowBlank="1" showErrorMessage="1" prompt="Выбрать тип петли" sqref="C78 I61 C61 C42 I10 C10 C26 I26 C98 I98 C114 I114 C124 I124 C135 C147 C157 I157">
      <formula1>"Серебристый,Белый,Антрацит,"</formula1>
    </dataValidation>
    <dataValidation type="list" allowBlank="1" showInputMessage="1" showErrorMessage="1" sqref="C79 I11 I27 C62 C137 C148">
      <formula1>"270 мм,300 мм,350 мм,400 мм,450 мм,500 мм"</formula1>
    </dataValidation>
    <dataValidation type="list" allowBlank="1" showInputMessage="1" showErrorMessage="1" sqref="C11">
      <formula1>"450 мм,500 мм"</formula1>
    </dataValidation>
    <dataValidation type="list" allowBlank="1" showInputMessage="1" showErrorMessage="1" sqref="I62 C27">
      <formula1>"300 мм,350 мм,400 мм,450 мм,500 мм"</formula1>
    </dataValidation>
    <dataValidation type="list" allowBlank="1" showInputMessage="1" showErrorMessage="1" sqref="C12">
      <formula1>"Actro 40 кг,Quadro 30 кг,"</formula1>
    </dataValidation>
    <dataValidation type="list" allowBlank="1" showInputMessage="1" showErrorMessage="1" sqref="I12 C28 I28 C44 C63 I63 C80 C100 I100">
      <formula1>"Actro 10 кг,Actro 40 кг,Quadro 10 кг,Quadro 30 кг,"</formula1>
    </dataValidation>
    <dataValidation type="list" allowBlank="1" showInputMessage="1" showErrorMessage="1" sqref="C43 C99 I99">
      <formula1>"350 мм,400 мм,450 мм,500 мм"</formula1>
    </dataValidation>
    <dataValidation type="list" allowBlank="1" showInputMessage="1" showErrorMessage="1" sqref="C116">
      <formula1>"900 мм"</formula1>
    </dataValidation>
    <dataValidation type="list" allowBlank="1" showErrorMessage="1" prompt="Выбрать тип петли" sqref="C115">
      <formula1>"Высота Н101 мм,Высота Н187 мм"</formula1>
    </dataValidation>
    <dataValidation type="list" allowBlank="1" showInputMessage="1" showErrorMessage="1" sqref="I115 C125">
      <formula1>"Высота Н101 мм,Высота Н139 мм,Высота Н187 мм,"</formula1>
    </dataValidation>
    <dataValidation type="list" allowBlank="1" showErrorMessage="1" prompt="Выбрать тип петли" sqref="C136">
      <formula1>"Высота Н77 мм,Высота Н101 мм,Высота Н139 мм,Высота Н187 мм,Высота Н251 мм,"</formula1>
    </dataValidation>
    <dataValidation type="list" allowBlank="1" showInputMessage="1" showErrorMessage="1" sqref="I135">
      <formula1>"Высота Н77 мм,Высота Н101 мм,Высота Н139 мм,Высота Н187 мм,Высота Н251 мм,"</formula1>
    </dataValidation>
    <dataValidation type="list" allowBlank="1" showErrorMessage="1" prompt="Выбрать тип петли" sqref="I147">
      <formula1>"ПОД АЛЮМИНИЙ,ПОД НЕРЖАВЕЮЩУЮ СТАЛЬ,ПОД ХРОМ,ПОД ДУБ,ПОД ОРЕХ,"</formula1>
    </dataValidation>
    <dataValidation type="list" allowBlank="1" showInputMessage="1" showErrorMessage="1" sqref="C158 I158">
      <formula1>"Высота Н101 мм,Высота Н139 мм,Высота Н187 мм,Высота Н251 мм,"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>
  <sheetPr codeName="Лист39">
    <tabColor rgb="FF92D050"/>
  </sheetPr>
  <dimension ref="A1:L173"/>
  <sheetViews>
    <sheetView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4" style="14" customWidth="1"/>
    <col min="4" max="4" width="8.5703125" style="14" customWidth="1"/>
    <col min="5" max="5" width="13.42578125" style="14" customWidth="1"/>
    <col min="6" max="7" width="9.140625" style="14"/>
    <col min="8" max="8" width="24.7109375" style="14" customWidth="1"/>
    <col min="9" max="9" width="54" style="14" customWidth="1"/>
    <col min="10" max="10" width="8.5703125" style="14" customWidth="1"/>
    <col min="11" max="11" width="13.42578125" style="14" customWidth="1"/>
    <col min="12" max="12" width="15" style="14" customWidth="1"/>
    <col min="13" max="16384" width="9.140625" style="14"/>
  </cols>
  <sheetData>
    <row r="1" spans="1:12" ht="71.25" customHeight="1">
      <c r="B1" s="606" t="s">
        <v>4203</v>
      </c>
      <c r="C1" s="606"/>
      <c r="D1" s="606"/>
      <c r="E1" s="606"/>
      <c r="F1" s="606"/>
      <c r="G1" s="606"/>
      <c r="H1" s="606"/>
      <c r="I1" s="606"/>
      <c r="J1" s="606"/>
      <c r="K1" s="606"/>
    </row>
    <row r="3" spans="1:12">
      <c r="A3" s="40"/>
    </row>
    <row r="4" spans="1:12" ht="28.5" customHeight="1" thickBot="1">
      <c r="B4" s="637" t="s">
        <v>2200</v>
      </c>
      <c r="C4" s="637"/>
      <c r="D4" s="637"/>
      <c r="E4" s="637"/>
      <c r="F4" s="637"/>
      <c r="G4" s="637"/>
      <c r="H4" s="637"/>
      <c r="I4" s="637"/>
      <c r="J4" s="637"/>
      <c r="K4" s="637"/>
    </row>
    <row r="5" spans="1:12" ht="172.5" customHeight="1" thickTop="1" thickBot="1">
      <c r="B5" s="638"/>
      <c r="C5" s="639"/>
      <c r="D5" s="639"/>
      <c r="E5" s="640"/>
      <c r="F5" s="92"/>
      <c r="G5" s="87"/>
      <c r="H5" s="87"/>
      <c r="I5" s="87"/>
      <c r="J5" s="87"/>
      <c r="K5" s="87"/>
      <c r="L5" s="51"/>
    </row>
    <row r="6" spans="1:12" ht="15.6" customHeight="1">
      <c r="B6" s="15" t="s">
        <v>2109</v>
      </c>
      <c r="C6" s="311" t="s">
        <v>2111</v>
      </c>
      <c r="D6" s="641">
        <v>1</v>
      </c>
      <c r="E6" s="612">
        <f>SUM(E11:E11)</f>
        <v>689.346</v>
      </c>
    </row>
    <row r="7" spans="1:12" ht="15.6" customHeight="1">
      <c r="B7" s="59" t="s">
        <v>2201</v>
      </c>
      <c r="C7" s="312" t="s">
        <v>2203</v>
      </c>
      <c r="D7" s="642"/>
      <c r="E7" s="613"/>
    </row>
    <row r="8" spans="1:12" ht="15.95" customHeight="1" thickBot="1">
      <c r="B8" s="54" t="s">
        <v>2202</v>
      </c>
      <c r="C8" s="314" t="s">
        <v>2206</v>
      </c>
      <c r="D8" s="643"/>
      <c r="E8" s="614"/>
    </row>
    <row r="9" spans="1:12" ht="15.75" thickBot="1">
      <c r="B9" s="128"/>
      <c r="C9" s="359"/>
      <c r="D9" s="570"/>
      <c r="E9" s="571"/>
    </row>
    <row r="10" spans="1:12">
      <c r="B10" s="17" t="s">
        <v>2029</v>
      </c>
      <c r="C10" s="18" t="s">
        <v>2030</v>
      </c>
      <c r="D10" s="18" t="s">
        <v>2037</v>
      </c>
      <c r="E10" s="19" t="s">
        <v>2031</v>
      </c>
    </row>
    <row r="11" spans="1:12" ht="25.5" customHeight="1" thickBot="1">
      <c r="B11" s="25">
        <f>VLOOKUP(C8,CHOOSE(IF(C7="370-440 мм",1,IF(C7="441-520 мм",2,3)),Organisation!$A$4:$D$13,Organisation!$F$4:$I$13,),MATCH(C6,Organisation!$A$4:$D$4,0),0)</f>
        <v>9194919</v>
      </c>
      <c r="C11" s="61" t="str">
        <f>VLOOKUP(B11,Цены!$A:$B,2,0)</f>
        <v>ОРГАНИЗАЦИЯ ORGATRAY 440 ДЛЯ INNOTECH ATIRA,ARCITECH, T370-440,B251-300,СЕРАЯ</v>
      </c>
      <c r="D11" s="27">
        <f>D6</f>
        <v>1</v>
      </c>
      <c r="E11" s="28">
        <f>IFERROR(VLOOKUP(B11,Sale!$A:$E,5,0),VLOOKUP(B11,Цены!$A:$G,7,0))*D11</f>
        <v>689.346</v>
      </c>
    </row>
    <row r="12" spans="1:12" ht="14.45" customHeight="1">
      <c r="B12" s="63"/>
      <c r="C12" s="64"/>
      <c r="D12" s="40"/>
      <c r="E12" s="65"/>
    </row>
    <row r="13" spans="1:12" ht="14.45" customHeight="1">
      <c r="B13" s="63"/>
      <c r="C13" s="64"/>
      <c r="D13" s="40"/>
      <c r="E13" s="65"/>
    </row>
    <row r="14" spans="1:12" ht="14.45" customHeight="1">
      <c r="B14" s="63"/>
      <c r="C14" s="64"/>
      <c r="D14" s="40"/>
      <c r="E14" s="65"/>
    </row>
    <row r="15" spans="1:12" ht="28.5" customHeight="1" thickBot="1">
      <c r="B15" s="644" t="s">
        <v>4145</v>
      </c>
      <c r="C15" s="644"/>
      <c r="D15" s="644"/>
      <c r="E15" s="644"/>
      <c r="F15" s="644"/>
      <c r="G15" s="644"/>
      <c r="H15" s="644"/>
      <c r="I15" s="644"/>
      <c r="J15" s="644"/>
      <c r="K15" s="644"/>
    </row>
    <row r="16" spans="1:12" ht="173.1" customHeight="1" thickTop="1">
      <c r="B16" s="99"/>
      <c r="C16" s="99"/>
      <c r="D16" s="99"/>
      <c r="E16" s="99"/>
      <c r="F16" s="99"/>
      <c r="G16" s="40"/>
      <c r="H16" s="99"/>
      <c r="I16" s="99"/>
      <c r="J16" s="99"/>
      <c r="K16" s="99"/>
    </row>
    <row r="17" spans="2:11" ht="14.45" customHeight="1">
      <c r="B17" s="99"/>
      <c r="C17" s="99"/>
      <c r="D17" s="99"/>
      <c r="E17" s="99"/>
      <c r="F17" s="99"/>
      <c r="G17" s="40"/>
      <c r="H17" s="99"/>
      <c r="I17" s="99"/>
      <c r="J17" s="99"/>
      <c r="K17" s="99"/>
    </row>
    <row r="18" spans="2:11" ht="14.45" customHeight="1" thickBot="1">
      <c r="B18" s="99"/>
      <c r="C18" s="99"/>
      <c r="D18" s="99"/>
      <c r="E18" s="99"/>
      <c r="F18" s="99"/>
      <c r="G18" s="40"/>
      <c r="H18" s="99"/>
      <c r="I18" s="99"/>
      <c r="J18" s="99"/>
      <c r="K18" s="99"/>
    </row>
    <row r="19" spans="2:11" ht="173.1" customHeight="1" thickTop="1" thickBot="1">
      <c r="B19" s="645"/>
      <c r="C19" s="646"/>
      <c r="D19" s="646"/>
      <c r="E19" s="647"/>
      <c r="H19" s="645"/>
      <c r="I19" s="646"/>
      <c r="J19" s="646"/>
      <c r="K19" s="647"/>
    </row>
    <row r="20" spans="2:11" ht="17.100000000000001" customHeight="1" thickBot="1">
      <c r="B20" s="15" t="s">
        <v>2201</v>
      </c>
      <c r="C20" s="383" t="s">
        <v>2116</v>
      </c>
      <c r="D20" s="565"/>
      <c r="E20" s="612">
        <f>SUM(E23)</f>
        <v>3321.7559999999999</v>
      </c>
      <c r="H20" s="15" t="s">
        <v>2201</v>
      </c>
      <c r="I20" s="383" t="s">
        <v>2116</v>
      </c>
      <c r="J20" s="565"/>
      <c r="K20" s="612">
        <f>SUM(K23)</f>
        <v>1929.5145000000002</v>
      </c>
    </row>
    <row r="21" spans="2:11" ht="14.45" customHeight="1" thickBot="1">
      <c r="B21" s="384"/>
      <c r="C21" s="360"/>
      <c r="D21" s="500"/>
      <c r="E21" s="613"/>
      <c r="H21" s="384"/>
      <c r="I21" s="360"/>
      <c r="J21" s="500"/>
      <c r="K21" s="613"/>
    </row>
    <row r="22" spans="2:11" ht="14.45" customHeight="1">
      <c r="B22" s="17" t="s">
        <v>2029</v>
      </c>
      <c r="C22" s="18" t="s">
        <v>2030</v>
      </c>
      <c r="D22" s="18" t="s">
        <v>2037</v>
      </c>
      <c r="E22" s="19" t="s">
        <v>2031</v>
      </c>
      <c r="H22" s="17" t="s">
        <v>2029</v>
      </c>
      <c r="I22" s="18" t="s">
        <v>2030</v>
      </c>
      <c r="J22" s="18" t="s">
        <v>2037</v>
      </c>
      <c r="K22" s="19" t="s">
        <v>2031</v>
      </c>
    </row>
    <row r="23" spans="2:11" ht="25.5" customHeight="1" thickBot="1">
      <c r="B23" s="25">
        <f>VLOOKUP(C20,Organisation!$A$134:$B$135,2,0)</f>
        <v>9278291</v>
      </c>
      <c r="C23" s="61" t="str">
        <f>VLOOKUP(B23,Цены!$A:$B,2,0)</f>
        <v>ЛОТОК ДЛЯ СТОЛОВЫХ ПРИБОРОВ ORGATRAY 270, NL450</v>
      </c>
      <c r="D23" s="288">
        <v>1</v>
      </c>
      <c r="E23" s="28">
        <f>IFERROR(VLOOKUP(B23,Sale!$A:$E,5,0),VLOOKUP(B23,Цены!$A:$G,7,0))*D23</f>
        <v>3321.7559999999999</v>
      </c>
      <c r="H23" s="25">
        <f>VLOOKUP(I20,Organisation!$A$138:$B$139,2,0)</f>
        <v>9278293</v>
      </c>
      <c r="I23" s="61" t="str">
        <f>VLOOKUP(H23,Цены!$A:$B,2,0)</f>
        <v>ЛОТОК МНОГОФУНКЦИОНАЛЬНЫЙ ORGATRAY 270, NL450</v>
      </c>
      <c r="J23" s="288">
        <v>1</v>
      </c>
      <c r="K23" s="28">
        <f>IFERROR(VLOOKUP(H23,Sale!$A:$E,5,0),VLOOKUP(H23,Цены!$A:$G,7,0))*J23</f>
        <v>1929.5145000000002</v>
      </c>
    </row>
    <row r="24" spans="2:11" ht="14.45" customHeight="1">
      <c r="B24" s="63"/>
      <c r="C24" s="64"/>
      <c r="D24" s="40"/>
      <c r="E24" s="65"/>
    </row>
    <row r="25" spans="2:11" ht="14.45" customHeight="1">
      <c r="B25" s="63"/>
      <c r="C25" s="64"/>
      <c r="D25" s="40"/>
      <c r="E25" s="65"/>
    </row>
    <row r="26" spans="2:11" ht="14.45" customHeight="1" thickBot="1">
      <c r="B26" s="63"/>
      <c r="C26" s="64"/>
      <c r="D26" s="40"/>
      <c r="E26" s="65"/>
    </row>
    <row r="27" spans="2:11" ht="173.1" customHeight="1" thickTop="1" thickBot="1">
      <c r="B27" s="645"/>
      <c r="C27" s="646"/>
      <c r="D27" s="646"/>
      <c r="E27" s="647"/>
      <c r="H27" s="648"/>
      <c r="I27" s="649"/>
      <c r="J27" s="649"/>
      <c r="K27" s="650"/>
    </row>
    <row r="28" spans="2:11" ht="14.45" customHeight="1" thickBot="1">
      <c r="B28" s="15" t="s">
        <v>2110</v>
      </c>
      <c r="C28" s="383" t="s">
        <v>4150</v>
      </c>
      <c r="D28" s="565"/>
      <c r="E28" s="612">
        <f>SUM(E31)</f>
        <v>1598.6699999999998</v>
      </c>
      <c r="H28" s="69"/>
      <c r="I28" s="386"/>
      <c r="J28" s="651"/>
      <c r="K28" s="612">
        <f>SUM(K31)</f>
        <v>389.916</v>
      </c>
    </row>
    <row r="29" spans="2:11" ht="14.45" customHeight="1" thickBot="1">
      <c r="B29" s="384"/>
      <c r="C29" s="360"/>
      <c r="D29" s="500"/>
      <c r="E29" s="613"/>
      <c r="H29" s="358"/>
      <c r="I29" s="385"/>
      <c r="J29" s="652"/>
      <c r="K29" s="613"/>
    </row>
    <row r="30" spans="2:11" ht="14.45" customHeight="1">
      <c r="B30" s="17" t="s">
        <v>2029</v>
      </c>
      <c r="C30" s="18" t="s">
        <v>2030</v>
      </c>
      <c r="D30" s="18" t="s">
        <v>2037</v>
      </c>
      <c r="E30" s="19" t="s">
        <v>2031</v>
      </c>
      <c r="H30" s="17" t="s">
        <v>2029</v>
      </c>
      <c r="I30" s="18" t="s">
        <v>2030</v>
      </c>
      <c r="J30" s="18" t="s">
        <v>2037</v>
      </c>
      <c r="K30" s="19" t="s">
        <v>2031</v>
      </c>
    </row>
    <row r="31" spans="2:11" ht="25.5" customHeight="1" thickBot="1">
      <c r="B31" s="25">
        <f>VLOOKUP(C28,Organisation!$A$142:$B$143,2,0)</f>
        <v>9278301</v>
      </c>
      <c r="C31" s="61" t="str">
        <f>VLOOKUP(B31,Цены!$A:$B,2,0)</f>
        <v>ЛОТОК ORGATRAY 270 L118</v>
      </c>
      <c r="D31" s="288">
        <v>1</v>
      </c>
      <c r="E31" s="28">
        <f>IFERROR(VLOOKUP(B31,Sale!$A:$E,5,0),VLOOKUP(B31,Цены!$A:$G,7,0))*D31</f>
        <v>1598.6699999999998</v>
      </c>
      <c r="H31" s="25">
        <v>9278312</v>
      </c>
      <c r="I31" s="61" t="str">
        <f>VLOOKUP(H31,Цены!$A:$B,2,0)</f>
        <v>СОЕДИНИТЕЛЬНЫЙ ЭЛЕМЕНТ ORGATRAY 270</v>
      </c>
      <c r="J31" s="288">
        <v>1</v>
      </c>
      <c r="K31" s="28">
        <f>IFERROR(VLOOKUP(H31,Sale!$A:$E,5,0),VLOOKUP(H31,Цены!$A:$G,7,0))*J31</f>
        <v>389.916</v>
      </c>
    </row>
    <row r="32" spans="2:11" ht="14.45" customHeight="1">
      <c r="B32" s="63"/>
      <c r="C32" s="64"/>
      <c r="D32" s="40"/>
      <c r="E32" s="65"/>
    </row>
    <row r="33" spans="2:11" ht="14.45" customHeight="1">
      <c r="B33" s="63"/>
      <c r="C33" s="64"/>
      <c r="D33" s="40"/>
      <c r="E33" s="65"/>
    </row>
    <row r="34" spans="2:11" ht="14.45" customHeight="1" thickBot="1">
      <c r="B34" s="63"/>
      <c r="C34" s="64"/>
      <c r="D34" s="40"/>
      <c r="E34" s="65"/>
    </row>
    <row r="35" spans="2:11" ht="173.1" customHeight="1" thickTop="1" thickBot="1">
      <c r="B35" s="645"/>
      <c r="C35" s="646"/>
      <c r="D35" s="646"/>
      <c r="E35" s="647"/>
      <c r="H35" s="645"/>
      <c r="I35" s="646"/>
      <c r="J35" s="646"/>
      <c r="K35" s="647"/>
    </row>
    <row r="36" spans="2:11" ht="14.45" customHeight="1" thickBot="1">
      <c r="B36" s="15" t="s">
        <v>2201</v>
      </c>
      <c r="C36" s="383" t="s">
        <v>2116</v>
      </c>
      <c r="D36" s="565"/>
      <c r="E36" s="612">
        <f>SUM(E39)</f>
        <v>2985.2505000000006</v>
      </c>
      <c r="H36" s="15" t="s">
        <v>2201</v>
      </c>
      <c r="I36" s="383" t="s">
        <v>2116</v>
      </c>
      <c r="J36" s="565"/>
      <c r="K36" s="612">
        <f>SUM(K39)</f>
        <v>4159.4174999999996</v>
      </c>
    </row>
    <row r="37" spans="2:11" ht="14.45" customHeight="1" thickBot="1">
      <c r="B37" s="384"/>
      <c r="C37" s="360"/>
      <c r="D37" s="500"/>
      <c r="E37" s="613"/>
      <c r="H37" s="384"/>
      <c r="I37" s="360"/>
      <c r="J37" s="500"/>
      <c r="K37" s="613"/>
    </row>
    <row r="38" spans="2:11" ht="14.45" customHeight="1">
      <c r="B38" s="17" t="s">
        <v>2029</v>
      </c>
      <c r="C38" s="18" t="s">
        <v>2030</v>
      </c>
      <c r="D38" s="18" t="s">
        <v>2037</v>
      </c>
      <c r="E38" s="19" t="s">
        <v>2031</v>
      </c>
      <c r="H38" s="17" t="s">
        <v>2029</v>
      </c>
      <c r="I38" s="18" t="s">
        <v>2030</v>
      </c>
      <c r="J38" s="18" t="s">
        <v>2037</v>
      </c>
      <c r="K38" s="19" t="s">
        <v>2031</v>
      </c>
    </row>
    <row r="39" spans="2:11" ht="25.5" customHeight="1" thickBot="1">
      <c r="B39" s="25">
        <f>VLOOKUP(C36,Organisation!$A$146:$B$147,2,0)</f>
        <v>9278295</v>
      </c>
      <c r="C39" s="61" t="str">
        <f>VLOOKUP(B39,Цены!$A:$B,2,0)</f>
        <v>ДЕРЖАТЕЛЬ НОЖЕЙ ORGATRAY 270, NL450</v>
      </c>
      <c r="D39" s="288">
        <v>1</v>
      </c>
      <c r="E39" s="28">
        <f>IFERROR(VLOOKUP(B39,Sale!$A:$E,5,0),VLOOKUP(B39,Цены!$A:$G,7,0))*D39</f>
        <v>2985.2505000000006</v>
      </c>
      <c r="H39" s="25">
        <f>VLOOKUP(I36,Organisation!$A$150:$B$151,2,0)</f>
        <v>9278297</v>
      </c>
      <c r="I39" s="61" t="str">
        <f>VLOOKUP(H39,Цены!$A:$B,2,0)</f>
        <v>ДЕРЖАТЕЛЬ РУЛОНОВ ORGATRAY 270, NL450</v>
      </c>
      <c r="J39" s="288">
        <v>1</v>
      </c>
      <c r="K39" s="28">
        <f>IFERROR(VLOOKUP(H39,Sale!$A:$E,5,0),VLOOKUP(H39,Цены!$A:$G,7,0))*J39</f>
        <v>4159.4174999999996</v>
      </c>
    </row>
    <row r="40" spans="2:11" ht="14.45" customHeight="1">
      <c r="B40" s="63"/>
      <c r="C40" s="64"/>
      <c r="D40" s="40"/>
      <c r="E40" s="65"/>
    </row>
    <row r="41" spans="2:11" ht="14.45" customHeight="1">
      <c r="B41" s="63"/>
      <c r="C41" s="64"/>
      <c r="D41" s="40"/>
      <c r="E41" s="65"/>
    </row>
    <row r="42" spans="2:11" ht="14.45" customHeight="1" thickBot="1">
      <c r="B42" s="63"/>
      <c r="C42" s="64"/>
      <c r="D42" s="40"/>
      <c r="E42" s="65"/>
    </row>
    <row r="43" spans="2:11" ht="173.1" customHeight="1" thickTop="1" thickBot="1">
      <c r="B43" s="645"/>
      <c r="C43" s="646"/>
      <c r="D43" s="646"/>
      <c r="E43" s="647"/>
    </row>
    <row r="44" spans="2:11" ht="14.45" customHeight="1" thickBot="1">
      <c r="B44" s="15" t="s">
        <v>2201</v>
      </c>
      <c r="C44" s="383" t="s">
        <v>2116</v>
      </c>
      <c r="D44" s="565"/>
      <c r="E44" s="612">
        <f>SUM(E47)</f>
        <v>1659.9555</v>
      </c>
    </row>
    <row r="45" spans="2:11" ht="14.45" customHeight="1" thickBot="1">
      <c r="B45" s="384"/>
      <c r="C45" s="360"/>
      <c r="D45" s="500"/>
      <c r="E45" s="613"/>
    </row>
    <row r="46" spans="2:11" ht="14.45" customHeight="1">
      <c r="B46" s="17" t="s">
        <v>2029</v>
      </c>
      <c r="C46" s="18" t="s">
        <v>2030</v>
      </c>
      <c r="D46" s="18" t="s">
        <v>2037</v>
      </c>
      <c r="E46" s="19" t="s">
        <v>2031</v>
      </c>
    </row>
    <row r="47" spans="2:11" ht="25.5" customHeight="1" thickBot="1">
      <c r="B47" s="25">
        <f>VLOOKUP(C44,Organisation!$A$154:$B$155,2,0)</f>
        <v>9278299</v>
      </c>
      <c r="C47" s="61" t="str">
        <f>VLOOKUP(B47,Цены!$A:$B,2,0)</f>
        <v>ДЕРЖАТЕЛЬ СПЕЦИЙ ORGATRAY 270, NL450</v>
      </c>
      <c r="D47" s="288">
        <v>1</v>
      </c>
      <c r="E47" s="28">
        <f>IFERROR(VLOOKUP(B47,Sale!$A:$E,5,0),VLOOKUP(B47,Цены!$A:$G,7,0))*D47</f>
        <v>1659.9555</v>
      </c>
    </row>
    <row r="48" spans="2:11" ht="14.45" customHeight="1">
      <c r="B48" s="63"/>
      <c r="C48" s="64"/>
      <c r="D48" s="40"/>
      <c r="E48" s="65"/>
    </row>
    <row r="49" spans="2:11" ht="14.45" customHeight="1">
      <c r="B49" s="63"/>
      <c r="C49" s="64"/>
      <c r="D49" s="40"/>
      <c r="E49" s="65"/>
    </row>
    <row r="50" spans="2:11" ht="14.45" customHeight="1">
      <c r="B50" s="63"/>
      <c r="C50" s="64"/>
      <c r="D50" s="40"/>
      <c r="E50" s="65"/>
    </row>
    <row r="51" spans="2:11" ht="28.5" customHeight="1" thickBot="1">
      <c r="B51" s="644" t="s">
        <v>4154</v>
      </c>
      <c r="C51" s="644"/>
      <c r="D51" s="644"/>
      <c r="E51" s="644"/>
      <c r="F51" s="644"/>
      <c r="G51" s="644"/>
      <c r="H51" s="644"/>
      <c r="I51" s="644"/>
      <c r="J51" s="644"/>
      <c r="K51" s="644"/>
    </row>
    <row r="52" spans="2:11" ht="173.1" customHeight="1" thickTop="1" thickBot="1">
      <c r="B52" s="638"/>
      <c r="C52" s="639"/>
      <c r="D52" s="639"/>
      <c r="E52" s="640"/>
    </row>
    <row r="53" spans="2:11" ht="14.45" customHeight="1">
      <c r="B53" s="15" t="s">
        <v>2109</v>
      </c>
      <c r="C53" s="311" t="s">
        <v>2111</v>
      </c>
      <c r="D53" s="641">
        <v>1</v>
      </c>
      <c r="E53" s="612">
        <f>SUM(E57:E57)</f>
        <v>3263.6655000000005</v>
      </c>
    </row>
    <row r="54" spans="2:11" ht="14.45" customHeight="1" thickBot="1">
      <c r="B54" s="59" t="s">
        <v>2201</v>
      </c>
      <c r="C54" s="312" t="s">
        <v>2118</v>
      </c>
      <c r="D54" s="642"/>
      <c r="E54" s="613"/>
    </row>
    <row r="55" spans="2:11" ht="14.45" customHeight="1" thickBot="1">
      <c r="B55" s="128"/>
      <c r="C55" s="359"/>
      <c r="D55" s="570"/>
      <c r="E55" s="571"/>
    </row>
    <row r="56" spans="2:11" ht="14.45" customHeight="1">
      <c r="B56" s="17" t="s">
        <v>2029</v>
      </c>
      <c r="C56" s="18" t="s">
        <v>2030</v>
      </c>
      <c r="D56" s="18" t="s">
        <v>2037</v>
      </c>
      <c r="E56" s="19" t="s">
        <v>2031</v>
      </c>
    </row>
    <row r="57" spans="2:11" ht="25.5" customHeight="1" thickBot="1">
      <c r="B57" s="25">
        <f>VLOOKUP(C54,Organisation!$A$158:$D$161,MATCH(C53,Organisation!$A$158:$D$158,0),0)</f>
        <v>9278317</v>
      </c>
      <c r="C57" s="61" t="str">
        <f>VLOOKUP(B57,Цены!$A:$B,2,0)</f>
        <v>ОРГАНИЗАЦИЯ ORGATRAY 630, NL550, СЕРЕБРИСТАЯ</v>
      </c>
      <c r="D57" s="27">
        <f>D53</f>
        <v>1</v>
      </c>
      <c r="E57" s="28">
        <f>IFERROR(VLOOKUP(B57,Sale!$A:$E,5,0),VLOOKUP(B57,Цены!$A:$G,7,0))*D57</f>
        <v>3263.6655000000005</v>
      </c>
    </row>
    <row r="58" spans="2:11" ht="14.45" customHeight="1">
      <c r="B58" s="63"/>
      <c r="C58" s="64"/>
      <c r="D58" s="40"/>
      <c r="E58" s="65"/>
    </row>
    <row r="59" spans="2:11" ht="14.45" customHeight="1">
      <c r="B59" s="63"/>
      <c r="C59" s="64"/>
      <c r="D59" s="40"/>
      <c r="E59" s="65"/>
    </row>
    <row r="60" spans="2:11" ht="14.45" customHeight="1">
      <c r="B60" s="63"/>
      <c r="C60" s="64"/>
      <c r="D60" s="40"/>
      <c r="E60" s="65"/>
    </row>
    <row r="61" spans="2:11" ht="28.5" customHeight="1" thickBot="1">
      <c r="B61" s="644" t="s">
        <v>4156</v>
      </c>
      <c r="C61" s="644"/>
      <c r="D61" s="644"/>
      <c r="E61" s="644"/>
      <c r="F61" s="644"/>
      <c r="G61" s="644"/>
      <c r="H61" s="644"/>
      <c r="I61" s="644"/>
      <c r="J61" s="644"/>
      <c r="K61" s="644"/>
    </row>
    <row r="62" spans="2:11" ht="173.1" customHeight="1" thickTop="1">
      <c r="B62" s="63"/>
      <c r="C62" s="64"/>
      <c r="D62" s="40"/>
      <c r="E62" s="65"/>
    </row>
    <row r="63" spans="2:11" ht="14.45" customHeight="1">
      <c r="B63" s="63"/>
      <c r="C63" s="64"/>
      <c r="D63" s="40"/>
      <c r="E63" s="65"/>
    </row>
    <row r="64" spans="2:11" ht="14.45" customHeight="1" thickBot="1">
      <c r="B64" s="63"/>
      <c r="C64" s="64"/>
      <c r="D64" s="40"/>
      <c r="E64" s="65"/>
    </row>
    <row r="65" spans="2:11" ht="173.1" customHeight="1" thickTop="1" thickBot="1">
      <c r="B65" s="645"/>
      <c r="C65" s="646"/>
      <c r="D65" s="646"/>
      <c r="E65" s="647"/>
      <c r="H65" s="645"/>
      <c r="I65" s="646"/>
      <c r="J65" s="646"/>
      <c r="K65" s="647"/>
    </row>
    <row r="66" spans="2:11" ht="14.45" customHeight="1" thickBot="1">
      <c r="B66" s="15" t="s">
        <v>2109</v>
      </c>
      <c r="C66" s="311" t="s">
        <v>2111</v>
      </c>
      <c r="D66" s="565"/>
      <c r="E66" s="612">
        <f>SUM(E69)</f>
        <v>248.58449999999999</v>
      </c>
      <c r="H66" s="15" t="s">
        <v>2109</v>
      </c>
      <c r="I66" s="311" t="s">
        <v>2111</v>
      </c>
      <c r="J66" s="565"/>
      <c r="K66" s="612">
        <f>SUM(K69)</f>
        <v>52.956000000000003</v>
      </c>
    </row>
    <row r="67" spans="2:11" ht="14.45" customHeight="1" thickBot="1">
      <c r="B67" s="384"/>
      <c r="C67" s="360"/>
      <c r="D67" s="500"/>
      <c r="E67" s="613"/>
      <c r="H67" s="384"/>
      <c r="I67" s="360"/>
      <c r="J67" s="500"/>
      <c r="K67" s="613"/>
    </row>
    <row r="68" spans="2:11" ht="14.45" customHeight="1">
      <c r="B68" s="17" t="s">
        <v>2029</v>
      </c>
      <c r="C68" s="18" t="s">
        <v>2030</v>
      </c>
      <c r="D68" s="18" t="s">
        <v>2037</v>
      </c>
      <c r="E68" s="19" t="s">
        <v>2031</v>
      </c>
      <c r="H68" s="17" t="s">
        <v>2029</v>
      </c>
      <c r="I68" s="18" t="s">
        <v>2030</v>
      </c>
      <c r="J68" s="18" t="s">
        <v>2037</v>
      </c>
      <c r="K68" s="19" t="s">
        <v>2031</v>
      </c>
    </row>
    <row r="69" spans="2:11" ht="25.5" customHeight="1" thickBot="1">
      <c r="B69" s="25">
        <f>VLOOKUP(C66,Organisation!$A$164:$B$166,2,0)</f>
        <v>9203466</v>
      </c>
      <c r="C69" s="61" t="str">
        <f>VLOOKUP(B69,Цены!$A:$B,2,0)</f>
        <v>ПРОФИЛЬ ORGASTRIPE, L1100, ПЛАСТИК,СЕРЫЙ</v>
      </c>
      <c r="D69" s="288">
        <v>1</v>
      </c>
      <c r="E69" s="28">
        <f>IFERROR(VLOOKUP(B69,Sale!$A:$E,5,0),VLOOKUP(B69,Цены!$A:$G,7,0))*D69</f>
        <v>248.58449999999999</v>
      </c>
      <c r="H69" s="25">
        <f>VLOOKUP(I66,Organisation!$A$169:$B$171,2,0)</f>
        <v>9203469</v>
      </c>
      <c r="I69" s="61" t="str">
        <f>VLOOKUP(H69,Цены!$A:$B,2,0)</f>
        <v>ФИКСАТОР ORGACLIP, ПЛАСТИК, СЕРЫЙ</v>
      </c>
      <c r="J69" s="288">
        <v>1</v>
      </c>
      <c r="K69" s="28">
        <f>IFERROR(VLOOKUP(H69,Sale!$A:$E,5,0),VLOOKUP(H69,Цены!$A:$G,7,0))*J69</f>
        <v>52.956000000000003</v>
      </c>
    </row>
    <row r="70" spans="2:11" ht="14.45" customHeight="1">
      <c r="B70" s="63"/>
      <c r="C70" s="64"/>
      <c r="D70" s="40"/>
      <c r="E70" s="65"/>
    </row>
    <row r="71" spans="2:11" ht="14.45" customHeight="1">
      <c r="B71" s="63"/>
      <c r="C71" s="64"/>
      <c r="D71" s="40"/>
      <c r="E71" s="65"/>
    </row>
    <row r="72" spans="2:11" ht="14.45" customHeight="1">
      <c r="B72" s="63"/>
      <c r="C72" s="64"/>
      <c r="D72" s="40"/>
      <c r="E72" s="65"/>
    </row>
    <row r="73" spans="2:11" ht="28.5" customHeight="1" thickBot="1">
      <c r="B73" s="644" t="s">
        <v>4158</v>
      </c>
      <c r="C73" s="644"/>
      <c r="D73" s="644"/>
      <c r="E73" s="644"/>
      <c r="F73" s="644"/>
      <c r="G73" s="644"/>
      <c r="H73" s="644"/>
      <c r="I73" s="644"/>
      <c r="J73" s="644"/>
      <c r="K73" s="644"/>
    </row>
    <row r="74" spans="2:11" ht="173.1" customHeight="1" thickTop="1">
      <c r="B74" s="63"/>
      <c r="C74" s="64"/>
      <c r="D74" s="40"/>
      <c r="E74" s="65"/>
    </row>
    <row r="75" spans="2:11" ht="14.45" customHeight="1">
      <c r="B75" s="63"/>
      <c r="C75" s="64"/>
      <c r="D75" s="40"/>
      <c r="E75" s="65"/>
    </row>
    <row r="76" spans="2:11" ht="14.45" customHeight="1" thickBot="1">
      <c r="B76" s="63"/>
      <c r="C76" s="64"/>
      <c r="D76" s="40"/>
      <c r="E76" s="65"/>
    </row>
    <row r="77" spans="2:11" ht="173.1" customHeight="1" thickTop="1" thickBot="1">
      <c r="B77" s="645"/>
      <c r="C77" s="646"/>
      <c r="D77" s="646"/>
      <c r="E77" s="647"/>
      <c r="H77" s="645"/>
      <c r="I77" s="646"/>
      <c r="J77" s="646"/>
      <c r="K77" s="647"/>
    </row>
    <row r="78" spans="2:11" ht="14.45" customHeight="1" thickBot="1">
      <c r="B78" s="15" t="s">
        <v>2109</v>
      </c>
      <c r="C78" s="311" t="s">
        <v>2111</v>
      </c>
      <c r="D78" s="565"/>
      <c r="E78" s="612">
        <f>SUM(E81)</f>
        <v>5428.9394999999995</v>
      </c>
      <c r="H78" s="15" t="s">
        <v>2109</v>
      </c>
      <c r="I78" s="311" t="s">
        <v>2111</v>
      </c>
      <c r="J78" s="565"/>
      <c r="K78" s="612">
        <f>SUM(K81)</f>
        <v>456.59699999999998</v>
      </c>
    </row>
    <row r="79" spans="2:11" ht="14.45" customHeight="1" thickBot="1">
      <c r="B79" s="384"/>
      <c r="C79" s="360"/>
      <c r="D79" s="500"/>
      <c r="E79" s="613"/>
      <c r="H79" s="384"/>
      <c r="I79" s="360"/>
      <c r="J79" s="500"/>
      <c r="K79" s="613"/>
    </row>
    <row r="80" spans="2:11" ht="14.45" customHeight="1">
      <c r="B80" s="17" t="s">
        <v>2029</v>
      </c>
      <c r="C80" s="18" t="s">
        <v>2030</v>
      </c>
      <c r="D80" s="18" t="s">
        <v>2037</v>
      </c>
      <c r="E80" s="19" t="s">
        <v>2031</v>
      </c>
      <c r="H80" s="17" t="s">
        <v>2029</v>
      </c>
      <c r="I80" s="18" t="s">
        <v>2030</v>
      </c>
      <c r="J80" s="18" t="s">
        <v>2037</v>
      </c>
      <c r="K80" s="19" t="s">
        <v>2031</v>
      </c>
    </row>
    <row r="81" spans="2:11" ht="25.5" customHeight="1" thickBot="1">
      <c r="B81" s="25">
        <f>VLOOKUP(C78,Organisation!$A$174:$B$176,2,0)</f>
        <v>9182247</v>
      </c>
      <c r="C81" s="61" t="str">
        <f>VLOOKUP(B81,Цены!$A:$B,2,0)</f>
        <v>ПРОФИЛЬ ORGASTORE 810/830 ДЛЯ AVANTECH YOU/ ARCITECH, L2000, СЕРЕБРИСТЫЙ</v>
      </c>
      <c r="D81" s="288">
        <v>1</v>
      </c>
      <c r="E81" s="28">
        <f>IFERROR(VLOOKUP(B81,Sale!$A:$E,5,0),VLOOKUP(B81,Цены!$A:$G,7,0))*D81</f>
        <v>5428.9394999999995</v>
      </c>
      <c r="H81" s="25">
        <f>VLOOKUP(I78,Organisation!$A$179:$B$181,2,0)</f>
        <v>9278248</v>
      </c>
      <c r="I81" s="61" t="str">
        <f>VLOOKUP(H81,Цены!$A:$B,2,0)</f>
        <v>АДАПТЕР ORGASTORE 830 ДЛЯ AVANTECH YOU,СЕРЕБРИСТЫЙ</v>
      </c>
      <c r="J81" s="288">
        <v>1</v>
      </c>
      <c r="K81" s="28">
        <f>IFERROR(VLOOKUP(H81,Sale!$A:$E,5,0),VLOOKUP(H81,Цены!$A:$G,7,0))*J81</f>
        <v>456.59699999999998</v>
      </c>
    </row>
    <row r="82" spans="2:11" ht="14.45" customHeight="1">
      <c r="B82" s="63"/>
      <c r="C82" s="64"/>
      <c r="D82" s="40"/>
      <c r="E82" s="65"/>
    </row>
    <row r="83" spans="2:11" ht="14.45" customHeight="1">
      <c r="B83" s="63"/>
      <c r="C83" s="64"/>
      <c r="D83" s="40"/>
      <c r="E83" s="65"/>
    </row>
    <row r="84" spans="2:11" ht="14.45" customHeight="1" thickBot="1">
      <c r="B84" s="63"/>
      <c r="C84" s="64"/>
      <c r="D84" s="40"/>
      <c r="E84" s="65"/>
    </row>
    <row r="85" spans="2:11" ht="173.1" customHeight="1" thickTop="1" thickBot="1">
      <c r="B85" s="645"/>
      <c r="C85" s="646"/>
      <c r="D85" s="646"/>
      <c r="E85" s="647"/>
    </row>
    <row r="86" spans="2:11" ht="14.45" customHeight="1" thickBot="1">
      <c r="B86" s="15" t="s">
        <v>2109</v>
      </c>
      <c r="C86" s="311" t="s">
        <v>2111</v>
      </c>
      <c r="D86" s="565"/>
      <c r="E86" s="612">
        <f>SUM(E89)</f>
        <v>369.85499999999996</v>
      </c>
    </row>
    <row r="87" spans="2:11" ht="14.45" customHeight="1" thickBot="1">
      <c r="B87" s="384"/>
      <c r="C87" s="360"/>
      <c r="D87" s="500"/>
      <c r="E87" s="613"/>
    </row>
    <row r="88" spans="2:11" ht="14.45" customHeight="1">
      <c r="B88" s="17" t="s">
        <v>2029</v>
      </c>
      <c r="C88" s="18" t="s">
        <v>2030</v>
      </c>
      <c r="D88" s="18" t="s">
        <v>2037</v>
      </c>
      <c r="E88" s="19" t="s">
        <v>2031</v>
      </c>
    </row>
    <row r="89" spans="2:11" ht="25.5" customHeight="1" thickBot="1">
      <c r="B89" s="25">
        <f>VLOOKUP(C86,Organisation!$A$184:$B$186,2,0)</f>
        <v>9278250</v>
      </c>
      <c r="C89" s="61" t="str">
        <f>VLOOKUP(B89,Цены!$A:$B,2,0)</f>
        <v>РАЗДЕЛИТЕЛЬ ORGASTORE 830 ДЛЯ AVANTECH YOU,СЕРЕБРИСТЫЙ</v>
      </c>
      <c r="D89" s="288">
        <v>1</v>
      </c>
      <c r="E89" s="28">
        <f>IFERROR(VLOOKUP(B89,Sale!$A:$E,5,0),VLOOKUP(B89,Цены!$A:$G,7,0))*D89</f>
        <v>369.85499999999996</v>
      </c>
    </row>
    <row r="90" spans="2:11" ht="14.45" customHeight="1">
      <c r="B90" s="63"/>
      <c r="C90" s="64"/>
      <c r="D90" s="40"/>
      <c r="E90" s="65"/>
    </row>
    <row r="91" spans="2:11" ht="14.45" customHeight="1">
      <c r="B91" s="63"/>
      <c r="C91" s="64"/>
      <c r="D91" s="40"/>
      <c r="E91" s="65"/>
    </row>
    <row r="92" spans="2:11" ht="14.45" customHeight="1">
      <c r="B92" s="63"/>
      <c r="C92" s="64"/>
      <c r="D92" s="40"/>
      <c r="E92" s="65"/>
    </row>
    <row r="93" spans="2:11" ht="28.5" customHeight="1" thickBot="1">
      <c r="B93" s="644" t="s">
        <v>4145</v>
      </c>
      <c r="C93" s="644"/>
      <c r="D93" s="644"/>
      <c r="E93" s="644"/>
      <c r="F93" s="644"/>
      <c r="G93" s="644"/>
      <c r="H93" s="644"/>
      <c r="I93" s="644"/>
      <c r="J93" s="644"/>
      <c r="K93" s="644"/>
    </row>
    <row r="94" spans="2:11" ht="173.1" customHeight="1" thickTop="1">
      <c r="B94" s="63"/>
      <c r="C94" s="64"/>
      <c r="D94" s="40"/>
      <c r="E94" s="65"/>
    </row>
    <row r="95" spans="2:11" ht="14.45" customHeight="1">
      <c r="B95" s="63"/>
      <c r="C95" s="64"/>
      <c r="D95" s="40"/>
      <c r="E95" s="65"/>
    </row>
    <row r="96" spans="2:11" ht="14.45" customHeight="1" thickBot="1">
      <c r="B96" s="63"/>
      <c r="C96" s="64"/>
      <c r="D96" s="40"/>
      <c r="E96" s="65"/>
    </row>
    <row r="97" spans="2:11" ht="173.1" customHeight="1" thickBot="1">
      <c r="B97" s="648"/>
      <c r="C97" s="649"/>
      <c r="D97" s="649"/>
      <c r="E97" s="650"/>
      <c r="H97" s="648"/>
      <c r="I97" s="649"/>
      <c r="J97" s="649"/>
      <c r="K97" s="650"/>
    </row>
    <row r="98" spans="2:11" ht="14.45" customHeight="1">
      <c r="B98" s="69"/>
      <c r="C98" s="386"/>
      <c r="D98" s="651"/>
      <c r="E98" s="612">
        <f>SUM(E101)</f>
        <v>5057.991</v>
      </c>
      <c r="H98" s="69"/>
      <c r="I98" s="386"/>
      <c r="J98" s="651"/>
      <c r="K98" s="612">
        <f>SUM(K101)</f>
        <v>7128.3420000000006</v>
      </c>
    </row>
    <row r="99" spans="2:11" ht="14.45" customHeight="1" thickBot="1">
      <c r="B99" s="358"/>
      <c r="C99" s="385"/>
      <c r="D99" s="652"/>
      <c r="E99" s="613"/>
      <c r="H99" s="358"/>
      <c r="I99" s="385"/>
      <c r="J99" s="652"/>
      <c r="K99" s="613"/>
    </row>
    <row r="100" spans="2:11" ht="14.45" customHeight="1">
      <c r="B100" s="17" t="s">
        <v>2029</v>
      </c>
      <c r="C100" s="18" t="s">
        <v>2030</v>
      </c>
      <c r="D100" s="18" t="s">
        <v>2037</v>
      </c>
      <c r="E100" s="19" t="s">
        <v>2031</v>
      </c>
      <c r="H100" s="17" t="s">
        <v>2029</v>
      </c>
      <c r="I100" s="18" t="s">
        <v>2030</v>
      </c>
      <c r="J100" s="18" t="s">
        <v>2037</v>
      </c>
      <c r="K100" s="19" t="s">
        <v>2031</v>
      </c>
    </row>
    <row r="101" spans="2:11" ht="25.5" customHeight="1" thickBot="1">
      <c r="B101" s="382">
        <v>9278309</v>
      </c>
      <c r="C101" s="61" t="str">
        <f>VLOOKUP(B101,Цены!$A:$B,2,0)</f>
        <v>ЛОТОК ORGASTORE 270 ДЛЯ AVANTECH YOU/ ARCITECH,БУК</v>
      </c>
      <c r="D101" s="288">
        <v>1</v>
      </c>
      <c r="E101" s="28">
        <f>IFERROR(VLOOKUP(B101,Sale!$A:$E,5,0),VLOOKUP(B101,Цены!$A:$G,7,0))*D101</f>
        <v>5057.991</v>
      </c>
      <c r="H101" s="382">
        <v>9278310</v>
      </c>
      <c r="I101" s="61" t="str">
        <f>VLOOKUP(H101,Цены!$A:$B,2,0)</f>
        <v>ДЕРЖАТЕЛЬ ТАРЕЛОК ORGASTORE 270 ДЛЯ AVANTECH YOU/ ARCITECH</v>
      </c>
      <c r="J101" s="288">
        <v>1</v>
      </c>
      <c r="K101" s="28">
        <f>IFERROR(VLOOKUP(H101,Sale!$A:$E,5,0),VLOOKUP(H101,Цены!$A:$G,7,0))*J101</f>
        <v>7128.3420000000006</v>
      </c>
    </row>
    <row r="102" spans="2:11" ht="14.45" customHeight="1">
      <c r="B102" s="63"/>
      <c r="C102" s="64"/>
      <c r="D102" s="40"/>
      <c r="E102" s="65"/>
    </row>
    <row r="103" spans="2:11" ht="14.45" customHeight="1">
      <c r="B103" s="63"/>
      <c r="C103" s="64"/>
      <c r="D103" s="40"/>
      <c r="E103" s="65"/>
    </row>
    <row r="104" spans="2:11" ht="14.45" customHeight="1">
      <c r="B104" s="63"/>
      <c r="C104" s="64"/>
      <c r="D104" s="40"/>
      <c r="E104" s="65"/>
    </row>
    <row r="105" spans="2:11" ht="28.5" customHeight="1" thickBot="1">
      <c r="B105" s="644" t="s">
        <v>4161</v>
      </c>
      <c r="C105" s="644"/>
      <c r="D105" s="644"/>
      <c r="E105" s="644"/>
      <c r="F105" s="644"/>
      <c r="G105" s="644"/>
      <c r="H105" s="644"/>
      <c r="I105" s="644"/>
      <c r="J105" s="644"/>
      <c r="K105" s="644"/>
    </row>
    <row r="106" spans="2:11" ht="173.1" customHeight="1" thickTop="1">
      <c r="B106" s="63"/>
      <c r="C106" s="64"/>
      <c r="D106" s="40"/>
      <c r="E106" s="65"/>
    </row>
    <row r="107" spans="2:11" ht="14.45" customHeight="1">
      <c r="B107" s="63"/>
      <c r="C107" s="64"/>
      <c r="D107" s="40"/>
      <c r="E107" s="65"/>
    </row>
    <row r="108" spans="2:11" ht="14.45" customHeight="1" thickBot="1">
      <c r="B108" s="63"/>
      <c r="C108" s="64"/>
      <c r="D108" s="40"/>
      <c r="E108" s="65"/>
    </row>
    <row r="109" spans="2:11" ht="173.1" customHeight="1" thickTop="1" thickBot="1">
      <c r="B109" s="638"/>
      <c r="C109" s="639"/>
      <c r="D109" s="639"/>
      <c r="E109" s="640"/>
      <c r="H109" s="648"/>
      <c r="I109" s="649"/>
      <c r="J109" s="649"/>
      <c r="K109" s="650"/>
    </row>
    <row r="110" spans="2:11" ht="14.45" customHeight="1">
      <c r="B110" s="15" t="s">
        <v>2109</v>
      </c>
      <c r="C110" s="311" t="s">
        <v>2096</v>
      </c>
      <c r="D110" s="641">
        <v>1</v>
      </c>
      <c r="E110" s="612">
        <f>SUM(E113:E113)</f>
        <v>4108.7970000000005</v>
      </c>
      <c r="H110" s="69"/>
      <c r="I110" s="386"/>
      <c r="J110" s="651"/>
      <c r="K110" s="612">
        <f>SUM(K113)</f>
        <v>292.51799999999997</v>
      </c>
    </row>
    <row r="111" spans="2:11" ht="14.45" customHeight="1" thickBot="1">
      <c r="B111" s="59" t="s">
        <v>2110</v>
      </c>
      <c r="C111" s="312" t="s">
        <v>2116</v>
      </c>
      <c r="D111" s="642"/>
      <c r="E111" s="613"/>
      <c r="H111" s="358"/>
      <c r="I111" s="385"/>
      <c r="J111" s="652"/>
      <c r="K111" s="613"/>
    </row>
    <row r="112" spans="2:11" ht="14.45" customHeight="1">
      <c r="B112" s="17" t="s">
        <v>2029</v>
      </c>
      <c r="C112" s="18" t="s">
        <v>2030</v>
      </c>
      <c r="D112" s="18" t="s">
        <v>2037</v>
      </c>
      <c r="E112" s="19" t="s">
        <v>2031</v>
      </c>
      <c r="H112" s="17" t="s">
        <v>2029</v>
      </c>
      <c r="I112" s="18" t="s">
        <v>2030</v>
      </c>
      <c r="J112" s="18" t="s">
        <v>2037</v>
      </c>
      <c r="K112" s="19" t="s">
        <v>2031</v>
      </c>
    </row>
    <row r="113" spans="2:11" ht="25.5" customHeight="1" thickBot="1">
      <c r="B113" s="25">
        <f>VLOOKUP(C111,Organisation!$A$189:$D$191,MATCH(C110,Organisation!$A$189:$D$189,0),0)</f>
        <v>9209569</v>
      </c>
      <c r="C113" s="61" t="str">
        <f>VLOOKUP(B113,Цены!$A:$B,2,0)</f>
        <v>ПРОТИВОСКОЛЬЗЯЩИЙ КОВРИК ДЛЯ ARCITECH,NL450,L5000,БЕЛЫЙ</v>
      </c>
      <c r="D113" s="27">
        <f>D110</f>
        <v>1</v>
      </c>
      <c r="E113" s="28">
        <f>IFERROR(VLOOKUP(B113,Sale!$A:$E,5,0),VLOOKUP(B113,Цены!$A:$G,7,0))*D113</f>
        <v>4108.7970000000005</v>
      </c>
      <c r="H113" s="382">
        <v>9135408</v>
      </c>
      <c r="I113" s="61" t="str">
        <f>VLOOKUP(H113,Цены!$A:$B,2,0)</f>
        <v>СТЫКОВОЧНЫЙ ПРОФИЛЬ ARCITECH ДЛЯ ORGATRAY,NL500,ПОД ХРОМ</v>
      </c>
      <c r="J113" s="288">
        <v>1</v>
      </c>
      <c r="K113" s="28">
        <f>IFERROR(VLOOKUP(H113,Sale!$A:$E,5,0),VLOOKUP(H113,Цены!$A:$G,7,0))*J113</f>
        <v>292.51799999999997</v>
      </c>
    </row>
    <row r="114" spans="2:11" ht="25.5" customHeight="1">
      <c r="B114" s="63"/>
      <c r="C114" s="64"/>
      <c r="D114" s="40"/>
      <c r="E114" s="65"/>
    </row>
    <row r="115" spans="2:11" ht="14.45" customHeight="1">
      <c r="B115" s="63"/>
      <c r="C115" s="64"/>
      <c r="D115" s="40"/>
      <c r="E115" s="65"/>
    </row>
    <row r="116" spans="2:11" ht="14.45" customHeight="1">
      <c r="B116" s="63"/>
      <c r="C116" s="64"/>
      <c r="D116" s="40"/>
      <c r="E116" s="65"/>
    </row>
    <row r="117" spans="2:11" ht="28.5" customHeight="1" thickBot="1">
      <c r="B117" s="644" t="s">
        <v>4188</v>
      </c>
      <c r="C117" s="644"/>
      <c r="D117" s="644"/>
      <c r="E117" s="644"/>
      <c r="F117" s="644"/>
      <c r="G117" s="644"/>
      <c r="H117" s="644"/>
      <c r="I117" s="644"/>
      <c r="J117" s="644"/>
      <c r="K117" s="644"/>
    </row>
    <row r="118" spans="2:11" ht="173.1" customHeight="1" thickTop="1">
      <c r="B118" s="63"/>
      <c r="C118" s="64"/>
      <c r="D118" s="40"/>
      <c r="E118" s="65"/>
    </row>
    <row r="119" spans="2:11" ht="14.45" customHeight="1">
      <c r="B119" s="63"/>
      <c r="C119" s="64"/>
      <c r="D119" s="40"/>
      <c r="E119" s="65"/>
    </row>
    <row r="120" spans="2:11" ht="14.45" customHeight="1" thickBot="1">
      <c r="B120" s="63"/>
      <c r="C120" s="64"/>
      <c r="D120" s="40"/>
      <c r="E120" s="65"/>
    </row>
    <row r="121" spans="2:11" ht="173.1" customHeight="1" thickTop="1" thickBot="1">
      <c r="B121" s="645"/>
      <c r="C121" s="646"/>
      <c r="D121" s="646"/>
      <c r="E121" s="647"/>
    </row>
    <row r="122" spans="2:11" ht="14.45" customHeight="1" thickBot="1">
      <c r="B122" s="15" t="s">
        <v>2109</v>
      </c>
      <c r="C122" s="311" t="s">
        <v>2111</v>
      </c>
      <c r="D122" s="565"/>
      <c r="E122" s="612">
        <f>SUM(E125)</f>
        <v>1051.3710000000001</v>
      </c>
    </row>
    <row r="123" spans="2:11" ht="14.45" customHeight="1" thickBot="1">
      <c r="B123" s="384"/>
      <c r="C123" s="360"/>
      <c r="D123" s="500"/>
      <c r="E123" s="613"/>
    </row>
    <row r="124" spans="2:11" ht="14.45" customHeight="1">
      <c r="B124" s="17" t="s">
        <v>2029</v>
      </c>
      <c r="C124" s="18" t="s">
        <v>2030</v>
      </c>
      <c r="D124" s="18" t="s">
        <v>2037</v>
      </c>
      <c r="E124" s="19" t="s">
        <v>2031</v>
      </c>
    </row>
    <row r="125" spans="2:11" ht="25.5" customHeight="1" thickBot="1">
      <c r="B125" s="25">
        <f>VLOOKUP(C122,Organisation!$A$194:$B$196,2,0)</f>
        <v>9207045</v>
      </c>
      <c r="C125" s="61" t="str">
        <f>VLOOKUP(B125,Цены!$A:$B,2,0)</f>
        <v>ОРГАНИЗАЦИЯ ORGATRAY 510 INNOTECH ATIRA,NL350+,KB550+, ПЛАСТИК,СЕРАЯ</v>
      </c>
      <c r="D125" s="288">
        <v>1</v>
      </c>
      <c r="E125" s="28">
        <f>IFERROR(VLOOKUP(B125,Sale!$A:$E,5,0),VLOOKUP(B125,Цены!$A:$G,7,0))*D125</f>
        <v>1051.3710000000001</v>
      </c>
    </row>
    <row r="126" spans="2:11" ht="14.45" customHeight="1">
      <c r="B126" s="63"/>
      <c r="C126" s="64"/>
      <c r="D126" s="40"/>
      <c r="E126" s="65"/>
    </row>
    <row r="127" spans="2:11" ht="14.45" customHeight="1">
      <c r="B127" s="63"/>
      <c r="C127" s="64"/>
      <c r="D127" s="40"/>
      <c r="E127" s="65"/>
    </row>
    <row r="128" spans="2:11" ht="14.45" customHeight="1" thickBot="1">
      <c r="B128" s="63"/>
      <c r="C128" s="64"/>
      <c r="D128" s="40"/>
      <c r="E128" s="65"/>
    </row>
    <row r="129" spans="2:11" ht="173.1" customHeight="1" thickTop="1" thickBot="1">
      <c r="B129" s="645"/>
      <c r="C129" s="646"/>
      <c r="D129" s="646"/>
      <c r="E129" s="647"/>
      <c r="H129" s="645"/>
      <c r="I129" s="646"/>
      <c r="J129" s="646"/>
      <c r="K129" s="647"/>
    </row>
    <row r="130" spans="2:11" ht="14.45" customHeight="1" thickBot="1">
      <c r="B130" s="15" t="s">
        <v>2109</v>
      </c>
      <c r="C130" s="311" t="s">
        <v>2111</v>
      </c>
      <c r="D130" s="565"/>
      <c r="E130" s="612">
        <f>SUM(E133)</f>
        <v>3119.2559999999999</v>
      </c>
      <c r="H130" s="15" t="s">
        <v>2109</v>
      </c>
      <c r="I130" s="311" t="s">
        <v>4165</v>
      </c>
      <c r="J130" s="565"/>
      <c r="K130" s="612">
        <f>SUM(K133)</f>
        <v>1559.6415000000002</v>
      </c>
    </row>
    <row r="131" spans="2:11" ht="14.45" customHeight="1" thickBot="1">
      <c r="B131" s="384"/>
      <c r="C131" s="360"/>
      <c r="D131" s="500"/>
      <c r="E131" s="613"/>
      <c r="H131" s="384"/>
      <c r="I131" s="360"/>
      <c r="J131" s="500"/>
      <c r="K131" s="613"/>
    </row>
    <row r="132" spans="2:11" ht="14.45" customHeight="1">
      <c r="B132" s="17" t="s">
        <v>2029</v>
      </c>
      <c r="C132" s="18" t="s">
        <v>2030</v>
      </c>
      <c r="D132" s="18" t="s">
        <v>2037</v>
      </c>
      <c r="E132" s="19" t="s">
        <v>2031</v>
      </c>
      <c r="H132" s="17" t="s">
        <v>2029</v>
      </c>
      <c r="I132" s="18" t="s">
        <v>2030</v>
      </c>
      <c r="J132" s="18" t="s">
        <v>2037</v>
      </c>
      <c r="K132" s="19" t="s">
        <v>2031</v>
      </c>
    </row>
    <row r="133" spans="2:11" ht="25.5" customHeight="1" thickBot="1">
      <c r="B133" s="25">
        <f>VLOOKUP(C130,Organisation!$A$199:$B$201,2,0)</f>
        <v>9153387</v>
      </c>
      <c r="C133" s="61" t="str">
        <f>VLOOKUP(B133,Цены!$A:$B,2,0)</f>
        <v>РАМА BANIO,ПЛАСТИК,СЕРАЯ</v>
      </c>
      <c r="D133" s="288">
        <v>1</v>
      </c>
      <c r="E133" s="28">
        <f>IFERROR(VLOOKUP(B133,Sale!$A:$E,5,0),VLOOKUP(B133,Цены!$A:$G,7,0))*D133</f>
        <v>3119.2559999999999</v>
      </c>
      <c r="H133" s="25">
        <f>VLOOKUP(I130,Organisation!$A$204:$B$205,2,0)</f>
        <v>9207260</v>
      </c>
      <c r="I133" s="61" t="str">
        <f>VLOOKUP(H133,Цены!$A:$B,2,0)</f>
        <v>КОМПЛЕКТ КОНТЕЙНЕРОВ BANIO, ПЛАСТИК,ПРОЗРАЧНЫЙ/СЕРЫЙ</v>
      </c>
      <c r="J133" s="288">
        <v>1</v>
      </c>
      <c r="K133" s="28">
        <f>IFERROR(VLOOKUP(H133,Sale!$A:$E,5,0),VLOOKUP(H133,Цены!$A:$G,7,0))*J133</f>
        <v>1559.6415000000002</v>
      </c>
    </row>
    <row r="134" spans="2:11" ht="14.45" customHeight="1">
      <c r="B134" s="63"/>
      <c r="C134" s="64"/>
      <c r="D134" s="40"/>
      <c r="E134" s="65"/>
    </row>
    <row r="135" spans="2:11" ht="14.45" customHeight="1">
      <c r="B135" s="63"/>
      <c r="C135" s="64"/>
      <c r="D135" s="40"/>
      <c r="E135" s="65"/>
    </row>
    <row r="136" spans="2:11" ht="14.45" customHeight="1" thickBot="1">
      <c r="B136" s="63"/>
      <c r="C136" s="64"/>
      <c r="D136" s="40"/>
      <c r="E136" s="65"/>
    </row>
    <row r="137" spans="2:11" ht="173.1" customHeight="1" thickTop="1" thickBot="1">
      <c r="B137" s="645"/>
      <c r="C137" s="646"/>
      <c r="D137" s="646"/>
      <c r="E137" s="647"/>
    </row>
    <row r="138" spans="2:11" ht="14.45" customHeight="1" thickBot="1">
      <c r="B138" s="15" t="s">
        <v>2109</v>
      </c>
      <c r="C138" s="311" t="s">
        <v>2111</v>
      </c>
      <c r="D138" s="565"/>
      <c r="E138" s="612">
        <f>SUM(E141)</f>
        <v>925.25850000000014</v>
      </c>
    </row>
    <row r="139" spans="2:11" ht="14.45" customHeight="1" thickBot="1">
      <c r="B139" s="384"/>
      <c r="C139" s="360"/>
      <c r="D139" s="500"/>
      <c r="E139" s="613"/>
    </row>
    <row r="140" spans="2:11" ht="14.45" customHeight="1">
      <c r="B140" s="17" t="s">
        <v>2029</v>
      </c>
      <c r="C140" s="18" t="s">
        <v>2030</v>
      </c>
      <c r="D140" s="18" t="s">
        <v>2037</v>
      </c>
      <c r="E140" s="19" t="s">
        <v>2031</v>
      </c>
    </row>
    <row r="141" spans="2:11" ht="25.5" customHeight="1" thickBot="1">
      <c r="B141" s="25">
        <f>VLOOKUP(C138,Organisation!$A$208:$B$210,2,0)</f>
        <v>9204282</v>
      </c>
      <c r="C141" s="61" t="str">
        <f>VLOOKUP(B141,Цены!$A:$B,2,0)</f>
        <v>U-ОБРАЗНАЯ СТЕНКА ДЛЯ ЯЩИКА ПОД МОЙКУ,СТАЛЬ,СЕРАЯ</v>
      </c>
      <c r="D141" s="288">
        <v>1</v>
      </c>
      <c r="E141" s="28">
        <f>IFERROR(VLOOKUP(B141,Sale!$A:$E,5,0),VLOOKUP(B141,Цены!$A:$G,7,0))*D141</f>
        <v>925.25850000000014</v>
      </c>
    </row>
    <row r="142" spans="2:11" ht="14.45" customHeight="1">
      <c r="B142" s="63"/>
      <c r="C142" s="64"/>
      <c r="D142" s="40"/>
      <c r="E142" s="65"/>
    </row>
    <row r="143" spans="2:11" ht="14.45" customHeight="1">
      <c r="B143" s="63"/>
      <c r="C143" s="64"/>
      <c r="D143" s="40"/>
      <c r="E143" s="65"/>
    </row>
    <row r="144" spans="2:11" ht="14.45" customHeight="1">
      <c r="B144" s="63"/>
      <c r="C144" s="64"/>
      <c r="D144" s="40"/>
      <c r="E144" s="65"/>
    </row>
    <row r="145" spans="2:5" ht="14.45" customHeight="1">
      <c r="B145" s="63"/>
      <c r="C145" s="64"/>
      <c r="D145" s="40"/>
      <c r="E145" s="65"/>
    </row>
    <row r="146" spans="2:5" ht="14.45" customHeight="1">
      <c r="B146" s="63"/>
      <c r="C146" s="64"/>
      <c r="D146" s="40"/>
      <c r="E146" s="65"/>
    </row>
    <row r="147" spans="2:5" ht="14.45" customHeight="1">
      <c r="B147" s="63"/>
      <c r="C147" s="64"/>
      <c r="D147" s="40"/>
      <c r="E147" s="65"/>
    </row>
    <row r="148" spans="2:5" ht="14.45" customHeight="1">
      <c r="B148" s="63"/>
      <c r="C148" s="64"/>
      <c r="D148" s="40"/>
      <c r="E148" s="65"/>
    </row>
    <row r="149" spans="2:5" ht="14.45" customHeight="1">
      <c r="B149" s="63"/>
      <c r="C149" s="64"/>
      <c r="D149" s="40"/>
      <c r="E149" s="65"/>
    </row>
    <row r="150" spans="2:5" ht="14.45" customHeight="1">
      <c r="B150" s="63"/>
      <c r="C150" s="64"/>
      <c r="D150" s="40"/>
      <c r="E150" s="65"/>
    </row>
    <row r="151" spans="2:5" ht="14.45" customHeight="1">
      <c r="B151" s="63"/>
      <c r="C151" s="64"/>
      <c r="D151" s="40"/>
      <c r="E151" s="65"/>
    </row>
    <row r="152" spans="2:5" ht="14.45" customHeight="1">
      <c r="B152" s="63"/>
      <c r="C152" s="64"/>
      <c r="D152" s="40"/>
      <c r="E152" s="65"/>
    </row>
    <row r="153" spans="2:5" ht="14.45" customHeight="1">
      <c r="B153" s="63"/>
      <c r="C153" s="64"/>
      <c r="D153" s="40"/>
      <c r="E153" s="65"/>
    </row>
    <row r="154" spans="2:5" ht="14.45" customHeight="1">
      <c r="B154" s="63"/>
      <c r="C154" s="64"/>
      <c r="D154" s="40"/>
      <c r="E154" s="65"/>
    </row>
    <row r="155" spans="2:5" ht="14.45" customHeight="1">
      <c r="B155" s="63"/>
      <c r="C155" s="64"/>
      <c r="D155" s="40"/>
      <c r="E155" s="65"/>
    </row>
    <row r="156" spans="2:5" ht="14.45" customHeight="1">
      <c r="B156" s="63"/>
      <c r="C156" s="64"/>
      <c r="D156" s="40"/>
      <c r="E156" s="65"/>
    </row>
    <row r="157" spans="2:5" ht="14.45" customHeight="1"/>
    <row r="158" spans="2:5" ht="14.45" customHeight="1"/>
    <row r="159" spans="2:5" ht="14.45" customHeight="1"/>
    <row r="160" spans="2:5" ht="14.45" customHeight="1"/>
    <row r="161" spans="2:2" ht="14.45" customHeight="1"/>
    <row r="162" spans="2:2" ht="14.45" customHeight="1"/>
    <row r="163" spans="2:2" ht="14.45" customHeight="1"/>
    <row r="171" spans="2:2" hidden="1">
      <c r="B171" s="56" t="s">
        <v>2094</v>
      </c>
    </row>
    <row r="172" spans="2:2" hidden="1">
      <c r="B172" s="57" t="s">
        <v>2111</v>
      </c>
    </row>
    <row r="173" spans="2:2" hidden="1">
      <c r="B173" s="14" t="s">
        <v>2096</v>
      </c>
    </row>
  </sheetData>
  <sheetProtection sheet="1" objects="1" scenarios="1"/>
  <mergeCells count="77">
    <mergeCell ref="B137:E137"/>
    <mergeCell ref="D138:D139"/>
    <mergeCell ref="E138:E139"/>
    <mergeCell ref="B117:K117"/>
    <mergeCell ref="B121:E121"/>
    <mergeCell ref="D122:D123"/>
    <mergeCell ref="E122:E123"/>
    <mergeCell ref="B129:E129"/>
    <mergeCell ref="D130:D131"/>
    <mergeCell ref="E130:E131"/>
    <mergeCell ref="H129:K129"/>
    <mergeCell ref="J130:J131"/>
    <mergeCell ref="K130:K131"/>
    <mergeCell ref="B105:K105"/>
    <mergeCell ref="B109:E109"/>
    <mergeCell ref="D110:D111"/>
    <mergeCell ref="E110:E111"/>
    <mergeCell ref="H109:K109"/>
    <mergeCell ref="J110:J111"/>
    <mergeCell ref="K110:K111"/>
    <mergeCell ref="B85:E85"/>
    <mergeCell ref="D86:D87"/>
    <mergeCell ref="E86:E87"/>
    <mergeCell ref="B93:K93"/>
    <mergeCell ref="B97:E97"/>
    <mergeCell ref="D98:D99"/>
    <mergeCell ref="E98:E99"/>
    <mergeCell ref="H97:K97"/>
    <mergeCell ref="J98:J99"/>
    <mergeCell ref="K98:K99"/>
    <mergeCell ref="B77:E77"/>
    <mergeCell ref="E78:E79"/>
    <mergeCell ref="H77:K77"/>
    <mergeCell ref="J78:J79"/>
    <mergeCell ref="D78:D79"/>
    <mergeCell ref="K78:K79"/>
    <mergeCell ref="H27:K27"/>
    <mergeCell ref="J28:J29"/>
    <mergeCell ref="K28:K29"/>
    <mergeCell ref="B35:E35"/>
    <mergeCell ref="D36:D37"/>
    <mergeCell ref="E36:E37"/>
    <mergeCell ref="H35:K35"/>
    <mergeCell ref="J36:J37"/>
    <mergeCell ref="K36:K37"/>
    <mergeCell ref="B27:E27"/>
    <mergeCell ref="D28:D29"/>
    <mergeCell ref="E28:E29"/>
    <mergeCell ref="B15:K15"/>
    <mergeCell ref="B19:E19"/>
    <mergeCell ref="D20:D21"/>
    <mergeCell ref="E20:E21"/>
    <mergeCell ref="H19:K19"/>
    <mergeCell ref="J20:J21"/>
    <mergeCell ref="K20:K21"/>
    <mergeCell ref="B73:K73"/>
    <mergeCell ref="B43:E43"/>
    <mergeCell ref="D44:D45"/>
    <mergeCell ref="E44:E45"/>
    <mergeCell ref="B51:K51"/>
    <mergeCell ref="B52:E52"/>
    <mergeCell ref="D53:D54"/>
    <mergeCell ref="E53:E54"/>
    <mergeCell ref="D55:E55"/>
    <mergeCell ref="B61:K61"/>
    <mergeCell ref="B65:E65"/>
    <mergeCell ref="D66:D67"/>
    <mergeCell ref="E66:E67"/>
    <mergeCell ref="H65:K65"/>
    <mergeCell ref="J66:J67"/>
    <mergeCell ref="K66:K67"/>
    <mergeCell ref="D9:E9"/>
    <mergeCell ref="B1:K1"/>
    <mergeCell ref="B4:K4"/>
    <mergeCell ref="B5:E5"/>
    <mergeCell ref="D6:D8"/>
    <mergeCell ref="E6:E8"/>
  </mergeCells>
  <conditionalFormatting sqref="C6">
    <cfRule type="cellIs" dxfId="241" priority="55" operator="equal">
      <formula>$B$278</formula>
    </cfRule>
    <cfRule type="cellIs" dxfId="240" priority="56" operator="equal">
      <formula>$B$279</formula>
    </cfRule>
  </conditionalFormatting>
  <conditionalFormatting sqref="C6">
    <cfRule type="cellIs" dxfId="239" priority="53" operator="equal">
      <formula>$B$172</formula>
    </cfRule>
    <cfRule type="cellIs" dxfId="238" priority="54" operator="equal">
      <formula>$B$171</formula>
    </cfRule>
  </conditionalFormatting>
  <conditionalFormatting sqref="C53">
    <cfRule type="cellIs" dxfId="237" priority="47" operator="equal">
      <formula>$B$278</formula>
    </cfRule>
    <cfRule type="cellIs" dxfId="236" priority="48" operator="equal">
      <formula>$B$279</formula>
    </cfRule>
  </conditionalFormatting>
  <conditionalFormatting sqref="C53">
    <cfRule type="cellIs" dxfId="235" priority="45" operator="equal">
      <formula>$B$172</formula>
    </cfRule>
    <cfRule type="cellIs" dxfId="234" priority="46" operator="equal">
      <formula>$B$171</formula>
    </cfRule>
  </conditionalFormatting>
  <conditionalFormatting sqref="C66">
    <cfRule type="cellIs" dxfId="233" priority="43" operator="equal">
      <formula>$B$278</formula>
    </cfRule>
    <cfRule type="cellIs" dxfId="232" priority="44" operator="equal">
      <formula>$B$279</formula>
    </cfRule>
  </conditionalFormatting>
  <conditionalFormatting sqref="C66">
    <cfRule type="cellIs" dxfId="231" priority="41" operator="equal">
      <formula>$B$172</formula>
    </cfRule>
    <cfRule type="cellIs" dxfId="230" priority="42" operator="equal">
      <formula>$B$171</formula>
    </cfRule>
  </conditionalFormatting>
  <conditionalFormatting sqref="I66">
    <cfRule type="cellIs" dxfId="229" priority="39" operator="equal">
      <formula>$B$278</formula>
    </cfRule>
    <cfRule type="cellIs" dxfId="228" priority="40" operator="equal">
      <formula>$B$279</formula>
    </cfRule>
  </conditionalFormatting>
  <conditionalFormatting sqref="I66">
    <cfRule type="cellIs" dxfId="227" priority="37" operator="equal">
      <formula>$B$172</formula>
    </cfRule>
    <cfRule type="cellIs" dxfId="226" priority="38" operator="equal">
      <formula>$B$171</formula>
    </cfRule>
  </conditionalFormatting>
  <conditionalFormatting sqref="C78">
    <cfRule type="cellIs" dxfId="225" priority="35" operator="equal">
      <formula>$B$278</formula>
    </cfRule>
    <cfRule type="cellIs" dxfId="224" priority="36" operator="equal">
      <formula>$B$279</formula>
    </cfRule>
  </conditionalFormatting>
  <conditionalFormatting sqref="C78">
    <cfRule type="cellIs" dxfId="223" priority="33" operator="equal">
      <formula>$B$172</formula>
    </cfRule>
    <cfRule type="cellIs" dxfId="222" priority="34" operator="equal">
      <formula>$B$171</formula>
    </cfRule>
  </conditionalFormatting>
  <conditionalFormatting sqref="I78">
    <cfRule type="cellIs" dxfId="221" priority="31" operator="equal">
      <formula>$B$278</formula>
    </cfRule>
    <cfRule type="cellIs" dxfId="220" priority="32" operator="equal">
      <formula>$B$279</formula>
    </cfRule>
  </conditionalFormatting>
  <conditionalFormatting sqref="I78">
    <cfRule type="cellIs" dxfId="219" priority="29" operator="equal">
      <formula>$B$172</formula>
    </cfRule>
    <cfRule type="cellIs" dxfId="218" priority="30" operator="equal">
      <formula>$B$171</formula>
    </cfRule>
  </conditionalFormatting>
  <conditionalFormatting sqref="C86">
    <cfRule type="cellIs" dxfId="217" priority="27" operator="equal">
      <formula>$B$278</formula>
    </cfRule>
    <cfRule type="cellIs" dxfId="216" priority="28" operator="equal">
      <formula>$B$279</formula>
    </cfRule>
  </conditionalFormatting>
  <conditionalFormatting sqref="C86">
    <cfRule type="cellIs" dxfId="215" priority="25" operator="equal">
      <formula>$B$172</formula>
    </cfRule>
    <cfRule type="cellIs" dxfId="214" priority="26" operator="equal">
      <formula>$B$171</formula>
    </cfRule>
  </conditionalFormatting>
  <conditionalFormatting sqref="C110">
    <cfRule type="cellIs" dxfId="213" priority="23" operator="equal">
      <formula>$B$278</formula>
    </cfRule>
    <cfRule type="cellIs" dxfId="212" priority="24" operator="equal">
      <formula>$B$279</formula>
    </cfRule>
  </conditionalFormatting>
  <conditionalFormatting sqref="C110">
    <cfRule type="cellIs" dxfId="211" priority="21" operator="equal">
      <formula>$B$172</formula>
    </cfRule>
    <cfRule type="cellIs" dxfId="210" priority="22" operator="equal">
      <formula>$B$171</formula>
    </cfRule>
  </conditionalFormatting>
  <conditionalFormatting sqref="C122">
    <cfRule type="cellIs" dxfId="209" priority="19" operator="equal">
      <formula>$B$278</formula>
    </cfRule>
    <cfRule type="cellIs" dxfId="208" priority="20" operator="equal">
      <formula>$B$279</formula>
    </cfRule>
  </conditionalFormatting>
  <conditionalFormatting sqref="C122">
    <cfRule type="cellIs" dxfId="207" priority="17" operator="equal">
      <formula>$B$172</formula>
    </cfRule>
    <cfRule type="cellIs" dxfId="206" priority="18" operator="equal">
      <formula>$B$171</formula>
    </cfRule>
  </conditionalFormatting>
  <conditionalFormatting sqref="C130">
    <cfRule type="cellIs" dxfId="205" priority="15" operator="equal">
      <formula>$B$278</formula>
    </cfRule>
    <cfRule type="cellIs" dxfId="204" priority="16" operator="equal">
      <formula>$B$279</formula>
    </cfRule>
  </conditionalFormatting>
  <conditionalFormatting sqref="C130">
    <cfRule type="cellIs" dxfId="203" priority="13" operator="equal">
      <formula>$B$172</formula>
    </cfRule>
    <cfRule type="cellIs" dxfId="202" priority="14" operator="equal">
      <formula>$B$171</formula>
    </cfRule>
  </conditionalFormatting>
  <conditionalFormatting sqref="I130">
    <cfRule type="cellIs" dxfId="201" priority="11" operator="equal">
      <formula>$B$278</formula>
    </cfRule>
    <cfRule type="cellIs" dxfId="200" priority="12" operator="equal">
      <formula>$B$279</formula>
    </cfRule>
  </conditionalFormatting>
  <conditionalFormatting sqref="I130">
    <cfRule type="cellIs" dxfId="199" priority="9" operator="equal">
      <formula>$B$172</formula>
    </cfRule>
    <cfRule type="cellIs" dxfId="198" priority="10" operator="equal">
      <formula>$B$171</formula>
    </cfRule>
  </conditionalFormatting>
  <conditionalFormatting sqref="C138">
    <cfRule type="cellIs" dxfId="197" priority="3" operator="equal">
      <formula>$B$278</formula>
    </cfRule>
    <cfRule type="cellIs" dxfId="196" priority="4" operator="equal">
      <formula>$B$279</formula>
    </cfRule>
  </conditionalFormatting>
  <conditionalFormatting sqref="C138">
    <cfRule type="cellIs" dxfId="195" priority="1" operator="equal">
      <formula>$B$172</formula>
    </cfRule>
    <cfRule type="cellIs" dxfId="194" priority="2" operator="equal">
      <formula>$B$171</formula>
    </cfRule>
  </conditionalFormatting>
  <dataValidations count="9">
    <dataValidation type="list" allowBlank="1" showErrorMessage="1" prompt="Выбрать тип петли" sqref="C6 C53 C66 I66 C78 I78 C86 C122 C130 C138">
      <formula1>"Серебристый,Белый,Антрацит,"</formula1>
    </dataValidation>
    <dataValidation type="list" allowBlank="1" showInputMessage="1" showErrorMessage="1" sqref="C7">
      <formula1>"370-440 мм,441-520 мм,"</formula1>
    </dataValidation>
    <dataValidation type="list" allowBlank="1" showInputMessage="1" showErrorMessage="1" sqref="C8">
      <formula1>"175-200 мм,251-300 мм,301-350 мм,351-400 мм,401-450 мм,451-500 мм,701-800 мм,801-900 мм,1091-1150 мм,"</formula1>
    </dataValidation>
    <dataValidation type="list" allowBlank="1" showInputMessage="1" showErrorMessage="1" sqref="C20 I20 C36 I36 C44">
      <formula1>"450 мм,500 мм"</formula1>
    </dataValidation>
    <dataValidation type="list" allowBlank="1" showInputMessage="1" showErrorMessage="1" sqref="C28">
      <formula1>"105,5 мм,118 мм,"</formula1>
    </dataValidation>
    <dataValidation type="list" allowBlank="1" showInputMessage="1" showErrorMessage="1" sqref="C54">
      <formula1>"450 мм,500 мм,550 мм,"</formula1>
    </dataValidation>
    <dataValidation type="list" allowBlank="1" showInputMessage="1" showErrorMessage="1" sqref="C111">
      <formula1>"450 мм,500 мм,"</formula1>
    </dataValidation>
    <dataValidation type="list" allowBlank="1" showErrorMessage="1" prompt="Выбрать тип петли" sqref="C110">
      <formula1>"Белый,Антрацит,"</formula1>
    </dataValidation>
    <dataValidation type="list" allowBlank="1" showErrorMessage="1" prompt="Выбрать тип петли" sqref="I130">
      <formula1>"ПРОЗРАЧНЫЙ/БЕЛЫЙ,ПРОЗРАЧНЫЙ/СЕРЫЙ,"</formula1>
    </dataValidation>
  </dataValidation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>
  <sheetPr codeName="Лист13">
    <tabColor rgb="FF92D050"/>
  </sheetPr>
  <dimension ref="A1:L306"/>
  <sheetViews>
    <sheetView showRowColHeaders="0" zoomScale="70" zoomScaleNormal="70" workbookViewId="0">
      <pane ySplit="1" topLeftCell="A2" activePane="bottomLeft" state="frozen"/>
      <selection pane="bottomLeft" activeCell="C10" sqref="C10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4" style="14" customWidth="1"/>
    <col min="4" max="4" width="8.5703125" style="14" customWidth="1"/>
    <col min="5" max="5" width="13.42578125" style="14" customWidth="1"/>
    <col min="6" max="7" width="9.140625" style="14"/>
    <col min="8" max="8" width="24.7109375" style="14" customWidth="1"/>
    <col min="9" max="9" width="54" style="14" customWidth="1"/>
    <col min="10" max="10" width="8.5703125" style="14" customWidth="1"/>
    <col min="11" max="11" width="13.42578125" style="14" customWidth="1"/>
    <col min="12" max="12" width="15.28515625" style="14" customWidth="1"/>
    <col min="13" max="16384" width="9.140625" style="14"/>
  </cols>
  <sheetData>
    <row r="1" spans="1:12" ht="69.75" customHeight="1">
      <c r="B1" s="235"/>
      <c r="C1" s="559" t="s">
        <v>2605</v>
      </c>
      <c r="D1" s="559"/>
      <c r="E1" s="559"/>
      <c r="F1" s="559"/>
      <c r="G1" s="559"/>
      <c r="H1" s="559"/>
      <c r="I1" s="559"/>
      <c r="J1" s="559"/>
      <c r="K1" s="559"/>
    </row>
    <row r="2" spans="1:12">
      <c r="B2" s="222"/>
      <c r="C2" s="222"/>
      <c r="D2" s="225"/>
      <c r="E2" s="225"/>
      <c r="F2" s="225"/>
      <c r="G2" s="222"/>
      <c r="H2" s="222"/>
      <c r="I2" s="222"/>
      <c r="J2" s="222"/>
      <c r="K2" s="222"/>
    </row>
    <row r="3" spans="1:12" ht="34.5" customHeight="1">
      <c r="B3" s="228"/>
      <c r="C3" s="228"/>
      <c r="D3" s="634"/>
      <c r="E3" s="634"/>
      <c r="F3" s="634"/>
      <c r="G3" s="634"/>
      <c r="H3" s="634"/>
      <c r="I3" s="228"/>
      <c r="J3" s="222"/>
      <c r="K3" s="222"/>
    </row>
    <row r="4" spans="1:12">
      <c r="B4" s="222"/>
      <c r="C4" s="222"/>
      <c r="D4" s="225"/>
      <c r="E4" s="225"/>
      <c r="F4" s="225"/>
      <c r="G4" s="222"/>
      <c r="H4" s="222"/>
      <c r="I4" s="222"/>
      <c r="J4" s="222"/>
      <c r="K4" s="222"/>
    </row>
    <row r="5" spans="1:12" ht="28.5">
      <c r="B5" s="558" t="s">
        <v>2157</v>
      </c>
      <c r="C5" s="558"/>
      <c r="D5" s="558"/>
      <c r="E5" s="558"/>
      <c r="F5" s="558"/>
      <c r="G5" s="558"/>
      <c r="H5" s="558"/>
      <c r="I5" s="558"/>
      <c r="J5" s="558"/>
      <c r="K5" s="558"/>
      <c r="L5" s="96"/>
    </row>
    <row r="6" spans="1:12" s="82" customFormat="1" ht="15.75" customHeight="1" thickBot="1">
      <c r="A6" s="84"/>
      <c r="B6" s="635"/>
      <c r="C6" s="635"/>
      <c r="D6" s="635"/>
      <c r="E6" s="635"/>
      <c r="F6" s="83"/>
      <c r="G6" s="81"/>
      <c r="H6" s="81"/>
      <c r="I6" s="81"/>
      <c r="J6" s="81"/>
      <c r="K6" s="81"/>
      <c r="L6" s="81"/>
    </row>
    <row r="7" spans="1:12" s="82" customFormat="1" ht="21.75" customHeight="1">
      <c r="B7" s="629" t="s">
        <v>2120</v>
      </c>
      <c r="C7" s="630"/>
      <c r="D7" s="630"/>
      <c r="E7" s="631"/>
      <c r="F7" s="81"/>
      <c r="G7" s="81"/>
      <c r="H7" s="629" t="s">
        <v>2136</v>
      </c>
      <c r="I7" s="630"/>
      <c r="J7" s="630"/>
      <c r="K7" s="631"/>
      <c r="L7" s="81"/>
    </row>
    <row r="8" spans="1:12" ht="172.5" customHeight="1" thickBot="1">
      <c r="B8" s="72"/>
      <c r="C8" s="86"/>
      <c r="D8" s="86"/>
      <c r="E8" s="73"/>
      <c r="H8" s="657"/>
      <c r="I8" s="655"/>
      <c r="J8" s="655"/>
      <c r="K8" s="656"/>
      <c r="L8" s="136"/>
    </row>
    <row r="9" spans="1:12" ht="15.75" customHeight="1">
      <c r="B9" s="15" t="s">
        <v>2109</v>
      </c>
      <c r="C9" s="308" t="s">
        <v>2094</v>
      </c>
      <c r="D9" s="622">
        <v>1</v>
      </c>
      <c r="E9" s="553">
        <f>SUM(E15:E16)</f>
        <v>2984.94</v>
      </c>
      <c r="H9" s="15" t="s">
        <v>2109</v>
      </c>
      <c r="I9" s="311" t="s">
        <v>2094</v>
      </c>
      <c r="J9" s="641">
        <v>1</v>
      </c>
      <c r="K9" s="612">
        <f>SUM(K15:K16)</f>
        <v>3496.7159999999999</v>
      </c>
    </row>
    <row r="10" spans="1:12" ht="16.5" customHeight="1">
      <c r="B10" s="59" t="s">
        <v>2110</v>
      </c>
      <c r="C10" s="309" t="s">
        <v>2118</v>
      </c>
      <c r="D10" s="501"/>
      <c r="E10" s="621"/>
      <c r="H10" s="59" t="s">
        <v>2110</v>
      </c>
      <c r="I10" s="312" t="s">
        <v>2115</v>
      </c>
      <c r="J10" s="642"/>
      <c r="K10" s="613"/>
    </row>
    <row r="11" spans="1:12" ht="17.25" customHeight="1" thickBot="1">
      <c r="B11" s="54" t="s">
        <v>2129</v>
      </c>
      <c r="C11" s="310" t="s">
        <v>2125</v>
      </c>
      <c r="D11" s="623"/>
      <c r="E11" s="554"/>
      <c r="H11" s="59" t="s">
        <v>2129</v>
      </c>
      <c r="I11" s="313" t="s">
        <v>2125</v>
      </c>
      <c r="J11" s="642"/>
      <c r="K11" s="613"/>
    </row>
    <row r="12" spans="1:12" ht="19.5" customHeight="1" thickBot="1">
      <c r="B12" s="132" t="s">
        <v>2475</v>
      </c>
      <c r="C12" s="133" t="s">
        <v>2474</v>
      </c>
      <c r="D12" s="653" t="s">
        <v>2473</v>
      </c>
      <c r="E12" s="654"/>
      <c r="H12" s="54" t="s">
        <v>2131</v>
      </c>
      <c r="I12" s="314" t="s">
        <v>2132</v>
      </c>
      <c r="J12" s="643"/>
      <c r="K12" s="614"/>
    </row>
    <row r="13" spans="1:12" ht="15.75" thickBot="1">
      <c r="B13" s="626"/>
      <c r="C13" s="627"/>
      <c r="D13" s="627"/>
      <c r="E13" s="628"/>
      <c r="H13" s="128" t="s">
        <v>2476</v>
      </c>
      <c r="I13" s="131" t="s">
        <v>2474</v>
      </c>
      <c r="J13" s="570" t="s">
        <v>2473</v>
      </c>
      <c r="K13" s="571"/>
    </row>
    <row r="14" spans="1:12" ht="25.5" customHeight="1">
      <c r="B14" s="17" t="s">
        <v>2029</v>
      </c>
      <c r="C14" s="18" t="s">
        <v>2030</v>
      </c>
      <c r="D14" s="18" t="s">
        <v>2037</v>
      </c>
      <c r="E14" s="19" t="s">
        <v>2031</v>
      </c>
      <c r="H14" s="17" t="s">
        <v>2029</v>
      </c>
      <c r="I14" s="18" t="s">
        <v>2030</v>
      </c>
      <c r="J14" s="18" t="s">
        <v>2037</v>
      </c>
      <c r="K14" s="19" t="s">
        <v>2031</v>
      </c>
    </row>
    <row r="15" spans="1:12" ht="25.5" customHeight="1">
      <c r="B15" s="20">
        <f>VLOOKUP(C10,DrawerSystem!$B$4:$E$11,MATCH(C9,DrawerSystem!$B$3:$E$3,0),0)</f>
        <v>9150527</v>
      </c>
      <c r="C15" s="58" t="str">
        <f>VLOOKUP(B15,Цены!$A:$B,2,0)</f>
        <v>КОМПЛЕКТ ЯЩИКА ARCITECH, H94, NL550, АНТРАЦИТ</v>
      </c>
      <c r="D15" s="315">
        <f>D9</f>
        <v>1</v>
      </c>
      <c r="E15" s="23">
        <f>IFERROR(VLOOKUP(B15,Sale!$A:$E,5,0),VLOOKUP(B15,Цены!$A:$G,7,0))*D15</f>
        <v>1477.8135</v>
      </c>
      <c r="H15" s="20">
        <f>VLOOKUP(I10,CHOOSE(IF(I12="с продольным релингом",1,IF(I12="с надставкой TopSide",2,3)),DrawerSystem!$B$27:$E$34,DrawerSystem!$G$27:$J$34,DrawerSystem!$L$27:$O$34),MATCH(I9,DrawerSystem!$B$26:$E$26,0),0)</f>
        <v>9150540</v>
      </c>
      <c r="I15" s="58" t="str">
        <f>VLOOKUP(H15,Цены!$A:$B,2,0)</f>
        <v>КОМПЛЕКТ КОРОБА ARCITECH С РЕЛИНГАМИ, H186/94, NL400, АНТРАЦИТ</v>
      </c>
      <c r="J15" s="22">
        <f>J9</f>
        <v>1</v>
      </c>
      <c r="K15" s="23">
        <f>IFERROR(VLOOKUP(H15,Sale!$A:$E,5,0),VLOOKUP(H15,Цены!$A:$G,7,0))*J15</f>
        <v>2061.7469999999998</v>
      </c>
    </row>
    <row r="16" spans="1:12" ht="26.25" thickBot="1">
      <c r="B16" s="25">
        <f>VLOOKUP(C10,DrawerSystem!$G$4:$K$11,MATCH(C11,DrawerSystem!$G$3:$K$3,0),0)</f>
        <v>9240874</v>
      </c>
      <c r="C16" s="61" t="str">
        <f>VLOOKUP(B16,Цены!$A:$B,2,0)</f>
        <v>КОМПЛЕКТ НАПРАВЛЯЮЩИХ ACTRO SILENT SYSTEM ДЛЯ ARCITECH, 40КГ,NL550,KD16/EB15</v>
      </c>
      <c r="D16" s="316">
        <f>D9</f>
        <v>1</v>
      </c>
      <c r="E16" s="28">
        <f>IFERROR(VLOOKUP(B16,Sale!$A:$E,5,0),VLOOKUP(B16,Цены!$A:$G,7,0))*D16</f>
        <v>1507.1265000000001</v>
      </c>
      <c r="H16" s="25">
        <f>VLOOKUP(I10,DrawerSystem!$G$4:$K$11,MATCH(I11,DrawerSystem!$G$3:$K$3,0),0)</f>
        <v>9240871</v>
      </c>
      <c r="I16" s="61" t="str">
        <f>VLOOKUP(H16,Цены!$A:$B,2,0)</f>
        <v>КОМПЛЕКТ НАПРАВЛЯЮЩИХ ACTRO SILENT SYSTEM ДЛЯ ARCITECH, 40КГ,NL400,KD16/EB15</v>
      </c>
      <c r="J16" s="27">
        <f>J9</f>
        <v>1</v>
      </c>
      <c r="K16" s="28">
        <f>IFERROR(VLOOKUP(H16,Sale!$A:$E,5,0),VLOOKUP(H16,Цены!$A:$G,7,0))*J16</f>
        <v>1434.9690000000001</v>
      </c>
    </row>
    <row r="17" spans="2:12" ht="18.75">
      <c r="B17" s="665"/>
      <c r="C17" s="665"/>
      <c r="D17" s="665"/>
      <c r="E17" s="665"/>
      <c r="H17" s="665"/>
      <c r="I17" s="665"/>
      <c r="J17" s="665"/>
      <c r="K17" s="665"/>
    </row>
    <row r="18" spans="2:12">
      <c r="H18" s="63"/>
      <c r="I18" s="64"/>
      <c r="J18" s="40"/>
      <c r="K18" s="65"/>
    </row>
    <row r="19" spans="2:12">
      <c r="H19" s="63"/>
      <c r="I19" s="64"/>
      <c r="J19" s="40"/>
      <c r="K19" s="65"/>
    </row>
    <row r="20" spans="2:12" ht="15.75" thickBot="1">
      <c r="H20" s="63"/>
      <c r="I20" s="64"/>
      <c r="J20" s="40"/>
      <c r="K20" s="65"/>
    </row>
    <row r="21" spans="2:12" ht="21.75" customHeight="1">
      <c r="B21" s="629" t="s">
        <v>2141</v>
      </c>
      <c r="C21" s="630"/>
      <c r="D21" s="630"/>
      <c r="E21" s="631"/>
      <c r="H21" s="629" t="s">
        <v>2146</v>
      </c>
      <c r="I21" s="630"/>
      <c r="J21" s="630"/>
      <c r="K21" s="631"/>
    </row>
    <row r="22" spans="2:12" ht="172.5" customHeight="1" thickBot="1">
      <c r="B22" s="657"/>
      <c r="C22" s="655"/>
      <c r="D22" s="655"/>
      <c r="E22" s="656"/>
      <c r="H22" s="657"/>
      <c r="I22" s="655"/>
      <c r="J22" s="655"/>
      <c r="K22" s="656"/>
      <c r="L22" s="51"/>
    </row>
    <row r="23" spans="2:12" ht="15.75" customHeight="1">
      <c r="B23" s="15" t="s">
        <v>2109</v>
      </c>
      <c r="C23" s="311" t="s">
        <v>2094</v>
      </c>
      <c r="D23" s="622">
        <v>1</v>
      </c>
      <c r="E23" s="612">
        <f>SUM(E29:E30)</f>
        <v>6315.9840000000004</v>
      </c>
      <c r="H23" s="15" t="s">
        <v>2109</v>
      </c>
      <c r="I23" s="308" t="s">
        <v>2094</v>
      </c>
      <c r="J23" s="622">
        <v>1</v>
      </c>
      <c r="K23" s="553">
        <f>SUM(K29:K30)</f>
        <v>3676.8824999999997</v>
      </c>
    </row>
    <row r="24" spans="2:12" ht="16.5" customHeight="1">
      <c r="B24" s="59" t="s">
        <v>2110</v>
      </c>
      <c r="C24" s="312" t="s">
        <v>2117</v>
      </c>
      <c r="D24" s="501"/>
      <c r="E24" s="613"/>
      <c r="H24" s="59" t="s">
        <v>2110</v>
      </c>
      <c r="I24" s="309" t="s">
        <v>2112</v>
      </c>
      <c r="J24" s="501"/>
      <c r="K24" s="621"/>
    </row>
    <row r="25" spans="2:12" ht="16.5" customHeight="1" thickBot="1">
      <c r="B25" s="59" t="s">
        <v>2129</v>
      </c>
      <c r="C25" s="313" t="s">
        <v>2128</v>
      </c>
      <c r="D25" s="501"/>
      <c r="E25" s="613"/>
      <c r="H25" s="54" t="s">
        <v>2129</v>
      </c>
      <c r="I25" s="310" t="s">
        <v>2125</v>
      </c>
      <c r="J25" s="623"/>
      <c r="K25" s="554"/>
    </row>
    <row r="26" spans="2:12" ht="16.5" customHeight="1" thickBot="1">
      <c r="B26" s="54" t="s">
        <v>2131</v>
      </c>
      <c r="C26" s="314" t="s">
        <v>4216</v>
      </c>
      <c r="D26" s="623"/>
      <c r="E26" s="614"/>
      <c r="H26" s="132" t="s">
        <v>2475</v>
      </c>
      <c r="I26" s="133" t="s">
        <v>2477</v>
      </c>
      <c r="J26" s="653" t="s">
        <v>2478</v>
      </c>
      <c r="K26" s="654"/>
    </row>
    <row r="27" spans="2:12" ht="16.5" customHeight="1" thickBot="1">
      <c r="B27" s="132" t="s">
        <v>2475</v>
      </c>
      <c r="C27" s="133" t="s">
        <v>2477</v>
      </c>
      <c r="D27" s="570" t="s">
        <v>2478</v>
      </c>
      <c r="E27" s="571"/>
      <c r="H27" s="626"/>
      <c r="I27" s="627"/>
      <c r="J27" s="627"/>
      <c r="K27" s="628"/>
    </row>
    <row r="28" spans="2:12" ht="25.5" customHeight="1">
      <c r="B28" s="17" t="s">
        <v>2029</v>
      </c>
      <c r="C28" s="18" t="s">
        <v>2030</v>
      </c>
      <c r="D28" s="18" t="s">
        <v>2037</v>
      </c>
      <c r="E28" s="19" t="s">
        <v>2031</v>
      </c>
      <c r="H28" s="17" t="s">
        <v>2029</v>
      </c>
      <c r="I28" s="18" t="s">
        <v>2030</v>
      </c>
      <c r="J28" s="18" t="s">
        <v>2037</v>
      </c>
      <c r="K28" s="19" t="s">
        <v>2031</v>
      </c>
    </row>
    <row r="29" spans="2:12" ht="25.5">
      <c r="B29" s="20">
        <f>VLOOKUP(C24,CHOOSE(IF(C26="с продольным релингом",1,IF(C26="с надставкой TopSide",2,3)),DrawerSystem!$B$50:$E$57,DrawerSystem!$G$50:$J$57,DrawerSystem!$L$50:$O$57),MATCH(C23,DrawerSystem!B49:E49,0),0)</f>
        <v>9150581</v>
      </c>
      <c r="C29" s="58" t="str">
        <f>VLOOKUP(B29,Цены!$A:$B,2,0)</f>
        <v>КОМПЛЕКТ КОРОБА ARCITECH С DESIGNSIDE, H218/94, NL500, АНТРАЦИТ</v>
      </c>
      <c r="D29" s="22">
        <f>D23</f>
        <v>1</v>
      </c>
      <c r="E29" s="23">
        <f>IFERROR(VLOOKUP(B29,Sale!$A:$E,5,0),VLOOKUP(B29,Цены!$A:$G,7,0))*D29</f>
        <v>4672.5839999999998</v>
      </c>
      <c r="H29" s="20">
        <f>VLOOKUP(I24,DrawerSystem!$B$76:$E$83,MATCH(I23,DrawerSystem!$B$3:$E$3,0),0)</f>
        <v>9150662</v>
      </c>
      <c r="I29" s="58" t="str">
        <f>VLOOKUP(H29,Цены!$A:$B,2,0)</f>
        <v>КОМПЛЕКТ КОРОБА ARCITECH С РЕЛИНГАМИ, H250/94, NL270, АНТРАЦИТ</v>
      </c>
      <c r="J29" s="22">
        <f>J23</f>
        <v>1</v>
      </c>
      <c r="K29" s="23">
        <f>IFERROR(VLOOKUP(H29,Sale!$A:$E,5,0),VLOOKUP(H29,Цены!$A:$G,7,0))*J29</f>
        <v>2304.4454999999998</v>
      </c>
    </row>
    <row r="30" spans="2:12" ht="26.25" thickBot="1">
      <c r="B30" s="25">
        <f>VLOOKUP(C24,DrawerSystem!$G$4:$K$11,MATCH(C25,DrawerSystem!$G$3:$K$3,0),0)</f>
        <v>9240881</v>
      </c>
      <c r="C30" s="61" t="str">
        <f>VLOOKUP(B30,Цены!$A:$B,2,0)</f>
        <v>КОМПЛЕКТ НАПРАВЛЯЮЩИХ ACTRO SILENT SYSTEM ДЛЯ ARCITECH, 80КГ,NL500,KD16/EB15</v>
      </c>
      <c r="D30" s="27">
        <f>D23</f>
        <v>1</v>
      </c>
      <c r="E30" s="28">
        <f>IFERROR(VLOOKUP(B30,Sale!$A:$E,5,0),VLOOKUP(B30,Цены!$A:$G,7,0))*D30</f>
        <v>1643.4</v>
      </c>
      <c r="H30" s="25">
        <f>VLOOKUP(I24,DrawerSystem!$G$4:$K$11,MATCH(I25,DrawerSystem!$G$3:$K$3,0),0)</f>
        <v>9240857</v>
      </c>
      <c r="I30" s="61" t="str">
        <f>VLOOKUP(H30,Цены!$A:$B,2,0)</f>
        <v>КОМПЛЕКТ НАПРАВЛЯЮЩИХ ACTRO SILENT SYSTEM ДЛЯ ARCITECH, 40КГ,NL270,KD16/EB15</v>
      </c>
      <c r="J30" s="27">
        <f>J23</f>
        <v>1</v>
      </c>
      <c r="K30" s="28">
        <f>IFERROR(VLOOKUP(H30,Sale!$A:$E,5,0),VLOOKUP(H30,Цены!$A:$G,7,0))*J30</f>
        <v>1372.4369999999999</v>
      </c>
    </row>
    <row r="31" spans="2:12" ht="19.5" customHeight="1" thickBot="1">
      <c r="B31" s="603" t="s">
        <v>2191</v>
      </c>
      <c r="C31" s="604"/>
      <c r="D31" s="604"/>
      <c r="E31" s="605"/>
      <c r="H31" s="603" t="s">
        <v>2191</v>
      </c>
      <c r="I31" s="604"/>
      <c r="J31" s="604"/>
      <c r="K31" s="605"/>
    </row>
    <row r="32" spans="2:12" ht="18.75">
      <c r="B32" s="665"/>
      <c r="C32" s="665"/>
      <c r="D32" s="665"/>
      <c r="E32" s="665"/>
      <c r="H32" s="63"/>
      <c r="I32" s="64"/>
      <c r="J32" s="40"/>
      <c r="K32" s="65"/>
    </row>
    <row r="33" spans="2:12">
      <c r="B33" s="63"/>
      <c r="C33" s="64"/>
      <c r="D33" s="40"/>
      <c r="E33" s="65"/>
      <c r="H33" s="63"/>
      <c r="I33" s="64"/>
      <c r="J33" s="40"/>
      <c r="K33" s="65"/>
    </row>
    <row r="34" spans="2:12">
      <c r="B34" s="63"/>
      <c r="C34" s="64"/>
      <c r="D34" s="40"/>
      <c r="E34" s="65"/>
      <c r="H34" s="63"/>
      <c r="I34" s="64"/>
      <c r="J34" s="40"/>
      <c r="K34" s="65"/>
    </row>
    <row r="35" spans="2:12" ht="15.75" thickBot="1">
      <c r="B35" s="63"/>
      <c r="C35" s="64"/>
      <c r="D35" s="40"/>
      <c r="E35" s="65"/>
      <c r="H35" s="63"/>
      <c r="I35" s="64"/>
      <c r="J35" s="40"/>
      <c r="K35" s="65"/>
    </row>
    <row r="36" spans="2:12" ht="21.75" customHeight="1">
      <c r="B36" s="629" t="s">
        <v>2148</v>
      </c>
      <c r="C36" s="630"/>
      <c r="D36" s="630"/>
      <c r="E36" s="631"/>
    </row>
    <row r="37" spans="2:12" ht="172.5" customHeight="1" thickBot="1">
      <c r="B37" s="657"/>
      <c r="C37" s="655"/>
      <c r="D37" s="655"/>
      <c r="E37" s="656"/>
      <c r="L37" s="51"/>
    </row>
    <row r="38" spans="2:12" ht="15.75" customHeight="1">
      <c r="B38" s="15" t="s">
        <v>2109</v>
      </c>
      <c r="C38" s="308" t="s">
        <v>2111</v>
      </c>
      <c r="D38" s="622">
        <v>1</v>
      </c>
      <c r="E38" s="553">
        <f>SUM(E44:E45)</f>
        <v>3833.2620000000002</v>
      </c>
    </row>
    <row r="39" spans="2:12" ht="15.75" customHeight="1">
      <c r="B39" s="59" t="s">
        <v>2110</v>
      </c>
      <c r="C39" s="309" t="s">
        <v>2117</v>
      </c>
      <c r="D39" s="501"/>
      <c r="E39" s="621"/>
      <c r="H39" s="63"/>
      <c r="I39" s="64"/>
      <c r="J39" s="40"/>
      <c r="K39" s="65"/>
    </row>
    <row r="40" spans="2:12" ht="15.75" customHeight="1" thickBot="1">
      <c r="B40" s="54" t="s">
        <v>2129</v>
      </c>
      <c r="C40" s="310" t="s">
        <v>2125</v>
      </c>
      <c r="D40" s="623"/>
      <c r="E40" s="554"/>
      <c r="H40" s="63"/>
      <c r="I40" s="64"/>
      <c r="J40" s="40"/>
      <c r="K40" s="65"/>
    </row>
    <row r="41" spans="2:12" ht="15.75" customHeight="1">
      <c r="B41" s="132" t="s">
        <v>2475</v>
      </c>
      <c r="C41" s="133" t="s">
        <v>2477</v>
      </c>
      <c r="D41" s="653" t="s">
        <v>2478</v>
      </c>
      <c r="E41" s="654"/>
      <c r="H41" s="63"/>
      <c r="I41" s="64"/>
      <c r="J41" s="40"/>
      <c r="K41" s="65"/>
    </row>
    <row r="42" spans="2:12" ht="15.75" customHeight="1" thickBot="1">
      <c r="B42" s="626"/>
      <c r="C42" s="627"/>
      <c r="D42" s="627"/>
      <c r="E42" s="628"/>
      <c r="H42" s="63"/>
      <c r="I42" s="64"/>
      <c r="J42" s="40"/>
      <c r="K42" s="65"/>
    </row>
    <row r="43" spans="2:12" ht="15.75" customHeight="1">
      <c r="B43" s="17" t="s">
        <v>2029</v>
      </c>
      <c r="C43" s="18" t="s">
        <v>2030</v>
      </c>
      <c r="D43" s="18" t="s">
        <v>2037</v>
      </c>
      <c r="E43" s="19" t="s">
        <v>2031</v>
      </c>
      <c r="H43" s="63"/>
      <c r="I43" s="64"/>
      <c r="J43" s="40"/>
      <c r="K43" s="65"/>
    </row>
    <row r="44" spans="2:12" ht="25.5" customHeight="1">
      <c r="B44" s="20">
        <f>VLOOKUP(C39,DrawerSystem!$B$101:$E$108,MATCH(C38,DrawerSystem!$B$100:$E$100,0),0)</f>
        <v>9150753</v>
      </c>
      <c r="C44" s="58" t="str">
        <f>VLOOKUP(B44,Цены!$A:$B,2,0)</f>
        <v>КОМПЛЕКТ КОРОБА ARCITECH С РЕЛИНГАМИ, H282/94, NL500, СЕРЕБРИСТЫЙ</v>
      </c>
      <c r="D44" s="22">
        <f>D38</f>
        <v>1</v>
      </c>
      <c r="E44" s="23">
        <f>IFERROR(VLOOKUP(B44,Sale!$A:$E,5,0),VLOOKUP(B44,Цены!$A:$G,7,0))*D44</f>
        <v>2350.1880000000001</v>
      </c>
      <c r="H44" s="63"/>
      <c r="I44" s="64"/>
      <c r="J44" s="40"/>
      <c r="K44" s="65"/>
    </row>
    <row r="45" spans="2:12" ht="25.5" customHeight="1" thickBot="1">
      <c r="B45" s="25">
        <f>VLOOKUP(C39,DrawerSystem!$G$4:$K$11,MATCH(C40,DrawerSystem!$G$3:$K$3,0),0)</f>
        <v>9240873</v>
      </c>
      <c r="C45" s="61" t="str">
        <f>VLOOKUP(B45,Цены!$A:$B,2,0)</f>
        <v>КОМПЛЕКТ НАПРАВЛЯЮЩИХ ACTRO SILENT SYSTEM ДЛЯ ARCITECH, 40КГ,NL500,KD16/EB15</v>
      </c>
      <c r="D45" s="27">
        <f>D38</f>
        <v>1</v>
      </c>
      <c r="E45" s="28">
        <f>IFERROR(VLOOKUP(B45,Sale!$A:$E,5,0),VLOOKUP(B45,Цены!$A:$G,7,0))*D45</f>
        <v>1483.0740000000001</v>
      </c>
      <c r="H45" s="63"/>
      <c r="I45" s="64"/>
      <c r="J45" s="40"/>
      <c r="K45" s="65"/>
    </row>
    <row r="46" spans="2:12" ht="19.5" thickBot="1">
      <c r="B46" s="603" t="s">
        <v>2191</v>
      </c>
      <c r="C46" s="604"/>
      <c r="D46" s="604"/>
      <c r="E46" s="605"/>
      <c r="H46" s="63"/>
      <c r="I46" s="64"/>
      <c r="J46" s="40"/>
      <c r="K46" s="65"/>
    </row>
    <row r="47" spans="2:12">
      <c r="B47" s="63"/>
      <c r="C47" s="64"/>
      <c r="D47" s="40"/>
      <c r="E47" s="65"/>
      <c r="H47" s="63"/>
      <c r="I47" s="64"/>
      <c r="J47" s="40"/>
      <c r="K47" s="65"/>
    </row>
    <row r="48" spans="2:12">
      <c r="B48" s="63"/>
      <c r="C48" s="64"/>
      <c r="D48" s="40"/>
      <c r="E48" s="65"/>
      <c r="H48" s="63"/>
      <c r="I48" s="64"/>
      <c r="J48" s="40"/>
      <c r="K48" s="65"/>
    </row>
    <row r="49" spans="2:12">
      <c r="B49" s="63"/>
      <c r="C49" s="64"/>
      <c r="D49" s="40"/>
      <c r="E49" s="65"/>
      <c r="H49" s="63"/>
      <c r="I49" s="64"/>
      <c r="J49" s="40"/>
      <c r="K49" s="65"/>
    </row>
    <row r="51" spans="2:12" ht="28.5">
      <c r="B51" s="658" t="s">
        <v>2158</v>
      </c>
      <c r="C51" s="658"/>
      <c r="D51" s="658"/>
      <c r="E51" s="658"/>
      <c r="F51" s="658"/>
      <c r="G51" s="658"/>
      <c r="H51" s="658"/>
      <c r="I51" s="658"/>
      <c r="J51" s="658"/>
      <c r="K51" s="658"/>
    </row>
    <row r="52" spans="2:12" ht="15.75" customHeight="1" thickBot="1">
      <c r="B52" s="80"/>
      <c r="C52" s="80"/>
      <c r="D52" s="80"/>
      <c r="E52" s="80"/>
      <c r="F52" s="80"/>
      <c r="G52" s="80"/>
      <c r="H52" s="80"/>
      <c r="I52" s="80"/>
      <c r="J52" s="80"/>
      <c r="K52" s="80"/>
    </row>
    <row r="53" spans="2:12" s="82" customFormat="1" ht="21.75" customHeight="1">
      <c r="B53" s="659" t="s">
        <v>2124</v>
      </c>
      <c r="C53" s="660"/>
      <c r="D53" s="660"/>
      <c r="E53" s="661"/>
      <c r="F53" s="81"/>
      <c r="G53" s="81"/>
      <c r="H53" s="659" t="s">
        <v>2139</v>
      </c>
      <c r="I53" s="660"/>
      <c r="J53" s="660"/>
      <c r="K53" s="661"/>
    </row>
    <row r="54" spans="2:12" ht="172.5" customHeight="1" thickBot="1">
      <c r="B54" s="657"/>
      <c r="C54" s="655"/>
      <c r="D54" s="655"/>
      <c r="E54" s="656"/>
      <c r="H54" s="85"/>
      <c r="I54" s="655"/>
      <c r="J54" s="655"/>
      <c r="K54" s="656"/>
      <c r="L54" s="51"/>
    </row>
    <row r="55" spans="2:12" ht="15.75" customHeight="1">
      <c r="B55" s="15" t="s">
        <v>2109</v>
      </c>
      <c r="C55" s="308" t="s">
        <v>2096</v>
      </c>
      <c r="D55" s="622">
        <v>1</v>
      </c>
      <c r="E55" s="553">
        <f>SUM(E60:E61)</f>
        <v>3287.5605</v>
      </c>
      <c r="H55" s="15" t="s">
        <v>2109</v>
      </c>
      <c r="I55" s="308" t="s">
        <v>2111</v>
      </c>
      <c r="J55" s="622">
        <v>1</v>
      </c>
      <c r="K55" s="553">
        <f>SUM(K60:K61)</f>
        <v>3729.1950000000002</v>
      </c>
    </row>
    <row r="56" spans="2:12" ht="16.5" customHeight="1">
      <c r="B56" s="59" t="s">
        <v>2110</v>
      </c>
      <c r="C56" s="309" t="s">
        <v>2118</v>
      </c>
      <c r="D56" s="501"/>
      <c r="E56" s="621"/>
      <c r="H56" s="59" t="s">
        <v>2110</v>
      </c>
      <c r="I56" s="309" t="s">
        <v>2115</v>
      </c>
      <c r="J56" s="501"/>
      <c r="K56" s="621"/>
    </row>
    <row r="57" spans="2:12" ht="16.5" thickBot="1">
      <c r="B57" s="54" t="s">
        <v>2129</v>
      </c>
      <c r="C57" s="310" t="s">
        <v>2125</v>
      </c>
      <c r="D57" s="623"/>
      <c r="E57" s="554"/>
      <c r="H57" s="54" t="s">
        <v>2129</v>
      </c>
      <c r="I57" s="310" t="s">
        <v>2125</v>
      </c>
      <c r="J57" s="623"/>
      <c r="K57" s="554"/>
    </row>
    <row r="58" spans="2:12" ht="15.75" thickBot="1">
      <c r="B58" s="128" t="s">
        <v>2475</v>
      </c>
      <c r="C58" s="131" t="s">
        <v>2477</v>
      </c>
      <c r="D58" s="570" t="s">
        <v>2478</v>
      </c>
      <c r="E58" s="571"/>
      <c r="H58" s="128" t="s">
        <v>2475</v>
      </c>
      <c r="I58" s="131" t="s">
        <v>2477</v>
      </c>
      <c r="J58" s="570" t="s">
        <v>2478</v>
      </c>
      <c r="K58" s="571"/>
    </row>
    <row r="59" spans="2:12">
      <c r="B59" s="17" t="s">
        <v>2029</v>
      </c>
      <c r="C59" s="18" t="s">
        <v>2030</v>
      </c>
      <c r="D59" s="18" t="s">
        <v>2037</v>
      </c>
      <c r="E59" s="19" t="s">
        <v>2031</v>
      </c>
      <c r="H59" s="17" t="s">
        <v>2029</v>
      </c>
      <c r="I59" s="18" t="s">
        <v>2030</v>
      </c>
      <c r="J59" s="18" t="s">
        <v>2037</v>
      </c>
      <c r="K59" s="19" t="s">
        <v>2031</v>
      </c>
    </row>
    <row r="60" spans="2:12" ht="25.5" customHeight="1">
      <c r="B60" s="20">
        <f>VLOOKUP(C56,DrawerSystem!$B$15:$E$22,MATCH(C55,DrawerSystem!$B$3:$E$3,0),0)</f>
        <v>9149313</v>
      </c>
      <c r="C60" s="58" t="str">
        <f>VLOOKUP(B60,Цены!$A:$B,2,0)</f>
        <v>КОМПЛЕКТ ЯЩИКА ARCITECH, H126, NL550, БЕЛЫЙ</v>
      </c>
      <c r="D60" s="22">
        <f>D55</f>
        <v>1</v>
      </c>
      <c r="E60" s="23">
        <f>IFERROR(VLOOKUP(B60,Sale!$A:$E,5,0),VLOOKUP(B60,Цены!$A:$G,7,0))*D60</f>
        <v>1780.434</v>
      </c>
      <c r="H60" s="20">
        <f>VLOOKUP(I56,DrawerSystem!$B$38:$E$45,MATCH(I55,DrawerSystem!$B$3:$E$3,0),0)</f>
        <v>9150936</v>
      </c>
      <c r="I60" s="58" t="str">
        <f>VLOOKUP(H60,Цены!$A:$B,2,0)</f>
        <v>КОМПЛЕКТ КОРОБА ARCITECH С РЕЛИНГАМИ, H186/126, NL400, СЕРЕБРИСТЫЙ</v>
      </c>
      <c r="J60" s="22">
        <f>J55</f>
        <v>1</v>
      </c>
      <c r="K60" s="23">
        <f>IFERROR(VLOOKUP(H60,Sale!$A:$E,5,0),VLOOKUP(H60,Цены!$A:$G,7,0))*J60</f>
        <v>2294.2260000000001</v>
      </c>
    </row>
    <row r="61" spans="2:12" ht="26.25" thickBot="1">
      <c r="B61" s="25">
        <f>VLOOKUP(C56,DrawerSystem!$G$4:$K$11,MATCH(C57,DrawerSystem!$G$3:$K$3,0),0)</f>
        <v>9240874</v>
      </c>
      <c r="C61" s="61" t="str">
        <f>VLOOKUP(B61,Цены!$A:$B,2,0)</f>
        <v>КОМПЛЕКТ НАПРАВЛЯЮЩИХ ACTRO SILENT SYSTEM ДЛЯ ARCITECH, 40КГ,NL550,KD16/EB15</v>
      </c>
      <c r="D61" s="27">
        <f>D55</f>
        <v>1</v>
      </c>
      <c r="E61" s="28">
        <f>IFERROR(VLOOKUP(B61,Sale!$A:$E,5,0),VLOOKUP(B61,Цены!$A:$G,7,0))*D61</f>
        <v>1507.1265000000001</v>
      </c>
      <c r="H61" s="25">
        <f>VLOOKUP(I56,DrawerSystem!$G$4:$K$11,MATCH(I57,DrawerSystem!$G$3:$K$3,0),0)</f>
        <v>9240871</v>
      </c>
      <c r="I61" s="61" t="str">
        <f>VLOOKUP(H61,Цены!$A:$B,2,0)</f>
        <v>КОМПЛЕКТ НАПРАВЛЯЮЩИХ ACTRO SILENT SYSTEM ДЛЯ ARCITECH, 40КГ,NL400,KD16/EB15</v>
      </c>
      <c r="J61" s="27">
        <f>J55</f>
        <v>1</v>
      </c>
      <c r="K61" s="28">
        <f>IFERROR(VLOOKUP(H61,Sale!$A:$E,5,0),VLOOKUP(H61,Цены!$A:$G,7,0))*J61</f>
        <v>1434.9690000000001</v>
      </c>
    </row>
    <row r="62" spans="2:12" ht="18.75">
      <c r="B62" s="665"/>
      <c r="C62" s="665"/>
      <c r="D62" s="665"/>
      <c r="E62" s="665"/>
      <c r="H62" s="665"/>
      <c r="I62" s="665"/>
      <c r="J62" s="665"/>
      <c r="K62" s="665"/>
    </row>
    <row r="65" spans="2:12" ht="15.75" thickBot="1"/>
    <row r="66" spans="2:12" ht="21.75" customHeight="1">
      <c r="B66" s="659" t="s">
        <v>2143</v>
      </c>
      <c r="C66" s="660"/>
      <c r="D66" s="660"/>
      <c r="E66" s="661"/>
      <c r="H66" s="659" t="s">
        <v>2147</v>
      </c>
      <c r="I66" s="660"/>
      <c r="J66" s="660"/>
      <c r="K66" s="661"/>
    </row>
    <row r="67" spans="2:12" ht="172.5" customHeight="1" thickBot="1">
      <c r="B67" s="657"/>
      <c r="C67" s="655"/>
      <c r="D67" s="655"/>
      <c r="E67" s="656"/>
      <c r="H67" s="657"/>
      <c r="I67" s="655"/>
      <c r="J67" s="655"/>
      <c r="K67" s="656"/>
      <c r="L67" s="51"/>
    </row>
    <row r="68" spans="2:12" ht="15.75" customHeight="1">
      <c r="B68" s="15" t="s">
        <v>2109</v>
      </c>
      <c r="C68" s="311" t="s">
        <v>2111</v>
      </c>
      <c r="D68" s="622">
        <v>1</v>
      </c>
      <c r="E68" s="612">
        <f>SUM(E74:E75)</f>
        <v>5269.7969999999996</v>
      </c>
      <c r="H68" s="15" t="s">
        <v>2109</v>
      </c>
      <c r="I68" s="311" t="s">
        <v>2111</v>
      </c>
      <c r="J68" s="622">
        <v>1</v>
      </c>
      <c r="K68" s="612">
        <f>SUM(K74:K75)</f>
        <v>5345.0550000000003</v>
      </c>
    </row>
    <row r="69" spans="2:12" ht="15.75" customHeight="1">
      <c r="B69" s="59" t="s">
        <v>2110</v>
      </c>
      <c r="C69" s="312" t="s">
        <v>2118</v>
      </c>
      <c r="D69" s="501"/>
      <c r="E69" s="613"/>
      <c r="H69" s="59" t="s">
        <v>2110</v>
      </c>
      <c r="I69" s="312" t="s">
        <v>2115</v>
      </c>
      <c r="J69" s="501"/>
      <c r="K69" s="613"/>
    </row>
    <row r="70" spans="2:12" ht="15.75" customHeight="1">
      <c r="B70" s="59" t="s">
        <v>2129</v>
      </c>
      <c r="C70" s="313" t="s">
        <v>2128</v>
      </c>
      <c r="D70" s="501"/>
      <c r="E70" s="613"/>
      <c r="H70" s="59" t="s">
        <v>2129</v>
      </c>
      <c r="I70" s="313" t="s">
        <v>2125</v>
      </c>
      <c r="J70" s="501"/>
      <c r="K70" s="613"/>
    </row>
    <row r="71" spans="2:12" ht="16.5" customHeight="1" thickBot="1">
      <c r="B71" s="54" t="s">
        <v>2131</v>
      </c>
      <c r="C71" s="314" t="s">
        <v>2133</v>
      </c>
      <c r="D71" s="623"/>
      <c r="E71" s="614"/>
      <c r="H71" s="54" t="s">
        <v>2131</v>
      </c>
      <c r="I71" s="314" t="s">
        <v>2133</v>
      </c>
      <c r="J71" s="623"/>
      <c r="K71" s="614"/>
    </row>
    <row r="72" spans="2:12" ht="25.5" customHeight="1" thickBot="1">
      <c r="B72" s="128" t="s">
        <v>2475</v>
      </c>
      <c r="C72" s="131" t="s">
        <v>2477</v>
      </c>
      <c r="D72" s="570" t="s">
        <v>2478</v>
      </c>
      <c r="E72" s="571"/>
      <c r="H72" s="128" t="s">
        <v>2475</v>
      </c>
      <c r="I72" s="131" t="s">
        <v>2477</v>
      </c>
      <c r="J72" s="570" t="s">
        <v>2478</v>
      </c>
      <c r="K72" s="571"/>
    </row>
    <row r="73" spans="2:12" ht="25.5" customHeight="1">
      <c r="B73" s="17" t="s">
        <v>2029</v>
      </c>
      <c r="C73" s="18" t="s">
        <v>2030</v>
      </c>
      <c r="D73" s="18" t="s">
        <v>2037</v>
      </c>
      <c r="E73" s="19" t="s">
        <v>2031</v>
      </c>
      <c r="H73" s="17" t="s">
        <v>2029</v>
      </c>
      <c r="I73" s="18" t="s">
        <v>2030</v>
      </c>
      <c r="J73" s="18" t="s">
        <v>2037</v>
      </c>
      <c r="K73" s="19" t="s">
        <v>2031</v>
      </c>
    </row>
    <row r="74" spans="2:12" ht="25.5">
      <c r="B74" s="20">
        <f>VLOOKUP(C69,CHOOSE(IF(C71="с продольным релингом",1,IF(C71="с надставкой TopSide",2,3)),DrawerSystem!$B$63:$E$70,DrawerSystem!$G$63:$J$70,DrawerSystem!$L$63:$O$70),MATCH(C68,DrawerSystem!B62:E62,0),0)</f>
        <v>9150785</v>
      </c>
      <c r="C74" s="58" t="str">
        <f>VLOOKUP(B74,Цены!$A:$B,2,0)</f>
        <v>КОМПЛЕКТ КОРОБА ARCITECH С TOPSIDE, H218/126, NL550, СЕРЕБРИСТЫЙ</v>
      </c>
      <c r="D74" s="22">
        <f>D68</f>
        <v>1</v>
      </c>
      <c r="E74" s="23">
        <f>IFERROR(VLOOKUP(B74,Sale!$A:$E,5,0),VLOOKUP(B74,Цены!$A:$G,7,0))*D74</f>
        <v>3602.3399999999997</v>
      </c>
      <c r="H74" s="20">
        <f>VLOOKUP(I69,CHOOSE(IF(I71="с продольным релингом",1,IF(I71="с надставкой TopSide",2,3)),DrawerSystem!$B$88:$E$95,DrawerSystem!$G$88:$J$95,DrawerSystem!$L$88:$O$95),MATCH(I68,DrawerSystem!B87:E87,0),0)</f>
        <v>9150983</v>
      </c>
      <c r="I74" s="58" t="str">
        <f>VLOOKUP(H74,Цены!$A:$B,2,0)</f>
        <v>КОМПЛЕКТ КОРОБА ARCITECH С TOPSIDE, H250/126, NL400, СЕРЕБРИСТЫЙ</v>
      </c>
      <c r="J74" s="22">
        <f>J68</f>
        <v>1</v>
      </c>
      <c r="K74" s="23">
        <f>IFERROR(VLOOKUP(H74,Sale!$A:$E,5,0),VLOOKUP(H74,Цены!$A:$G,7,0))*J74</f>
        <v>3910.0859999999998</v>
      </c>
    </row>
    <row r="75" spans="2:12" ht="26.25" thickBot="1">
      <c r="B75" s="25">
        <f>VLOOKUP(C69,DrawerSystem!$G$4:$K$11,MATCH(C70,DrawerSystem!$G$3:$K$3,0),0)</f>
        <v>9240882</v>
      </c>
      <c r="C75" s="61" t="str">
        <f>VLOOKUP(B75,Цены!$A:$B,2,0)</f>
        <v>КОМПЛЕКТ НАПРАВЛЯЮЩИХ ACTRO SILENT SYSTEM ДЛЯ ARCITECH, 80КГ,NL550,KD16/EB15</v>
      </c>
      <c r="D75" s="27">
        <f>D68</f>
        <v>1</v>
      </c>
      <c r="E75" s="28">
        <f>IFERROR(VLOOKUP(B75,Sale!$A:$E,5,0),VLOOKUP(B75,Цены!$A:$G,7,0))*D75</f>
        <v>1667.4570000000001</v>
      </c>
      <c r="H75" s="25">
        <f>VLOOKUP(I69,DrawerSystem!$G$4:$K$11,MATCH(I70,DrawerSystem!$G$3:$K$3,0),0)</f>
        <v>9240871</v>
      </c>
      <c r="I75" s="61" t="str">
        <f>VLOOKUP(H75,Цены!$A:$B,2,0)</f>
        <v>КОМПЛЕКТ НАПРАВЛЯЮЩИХ ACTRO SILENT SYSTEM ДЛЯ ARCITECH, 40КГ,NL400,KD16/EB15</v>
      </c>
      <c r="J75" s="27">
        <f>J68</f>
        <v>1</v>
      </c>
      <c r="K75" s="28">
        <f>IFERROR(VLOOKUP(H75,Sale!$A:$E,5,0),VLOOKUP(H75,Цены!$A:$G,7,0))*J75</f>
        <v>1434.9690000000001</v>
      </c>
    </row>
    <row r="76" spans="2:12" ht="19.5" customHeight="1" thickBot="1">
      <c r="B76" s="665"/>
      <c r="C76" s="665"/>
      <c r="D76" s="665"/>
      <c r="E76" s="665"/>
      <c r="H76" s="603" t="s">
        <v>2191</v>
      </c>
      <c r="I76" s="604"/>
      <c r="J76" s="604"/>
      <c r="K76" s="605"/>
    </row>
    <row r="77" spans="2:12" ht="15" customHeight="1"/>
    <row r="78" spans="2:12" ht="15" customHeight="1"/>
    <row r="79" spans="2:12" ht="15" customHeight="1" thickBot="1"/>
    <row r="80" spans="2:12" ht="21.75" customHeight="1">
      <c r="B80" s="629" t="s">
        <v>2150</v>
      </c>
      <c r="C80" s="630"/>
      <c r="D80" s="630"/>
      <c r="E80" s="631"/>
    </row>
    <row r="81" spans="2:12" ht="172.5" customHeight="1" thickBot="1">
      <c r="B81" s="85"/>
      <c r="C81" s="655"/>
      <c r="D81" s="655"/>
      <c r="E81" s="656"/>
      <c r="L81" s="51"/>
    </row>
    <row r="82" spans="2:12" ht="15.75">
      <c r="B82" s="15" t="s">
        <v>2109</v>
      </c>
      <c r="C82" s="308" t="s">
        <v>2094</v>
      </c>
      <c r="D82" s="622">
        <v>1</v>
      </c>
      <c r="E82" s="553">
        <f>SUM(E87:E88)</f>
        <v>4065.732</v>
      </c>
    </row>
    <row r="83" spans="2:12" ht="15.75">
      <c r="B83" s="59" t="s">
        <v>2110</v>
      </c>
      <c r="C83" s="309" t="s">
        <v>2117</v>
      </c>
      <c r="D83" s="501"/>
      <c r="E83" s="621"/>
    </row>
    <row r="84" spans="2:12" ht="16.5" thickBot="1">
      <c r="B84" s="54" t="s">
        <v>2129</v>
      </c>
      <c r="C84" s="310" t="s">
        <v>2125</v>
      </c>
      <c r="D84" s="623"/>
      <c r="E84" s="554"/>
    </row>
    <row r="85" spans="2:12" ht="15.75" thickBot="1">
      <c r="B85" s="128" t="s">
        <v>2475</v>
      </c>
      <c r="C85" s="131" t="s">
        <v>2477</v>
      </c>
      <c r="D85" s="570" t="s">
        <v>2478</v>
      </c>
      <c r="E85" s="571"/>
    </row>
    <row r="86" spans="2:12">
      <c r="B86" s="17" t="s">
        <v>2029</v>
      </c>
      <c r="C86" s="18" t="s">
        <v>2030</v>
      </c>
      <c r="D86" s="18" t="s">
        <v>2037</v>
      </c>
      <c r="E86" s="19" t="s">
        <v>2031</v>
      </c>
    </row>
    <row r="87" spans="2:12" ht="25.5">
      <c r="B87" s="20">
        <f>VLOOKUP(C83,DrawerSystem!$B$114:$E$121,MATCH(C82,DrawerSystem!$B$113:$E$113,0),0)</f>
        <v>9150881</v>
      </c>
      <c r="C87" s="58" t="str">
        <f>VLOOKUP(B87,Цены!$A:$B,2,0)</f>
        <v>КОМПЛЕКТ КОРОБА ARCITECH С РЕЛИНГАМИ, H282/126, NL500, АНТРАЦИТ</v>
      </c>
      <c r="D87" s="22">
        <f>D82</f>
        <v>1</v>
      </c>
      <c r="E87" s="23">
        <f>IFERROR(VLOOKUP(B87,Sale!$A:$E,5,0),VLOOKUP(B87,Цены!$A:$G,7,0))*D87</f>
        <v>2582.6579999999999</v>
      </c>
    </row>
    <row r="88" spans="2:12" ht="26.25" thickBot="1">
      <c r="B88" s="25">
        <f>VLOOKUP(C83,DrawerSystem!$G$4:$K$11,MATCH(C84,DrawerSystem!$G$3:$K$3,0),0)</f>
        <v>9240873</v>
      </c>
      <c r="C88" s="61" t="str">
        <f>VLOOKUP(B88,Цены!$A:$B,2,0)</f>
        <v>КОМПЛЕКТ НАПРАВЛЯЮЩИХ ACTRO SILENT SYSTEM ДЛЯ ARCITECH, 40КГ,NL500,KD16/EB15</v>
      </c>
      <c r="D88" s="27">
        <f>D82</f>
        <v>1</v>
      </c>
      <c r="E88" s="28">
        <f>IFERROR(VLOOKUP(B88,Sale!$A:$E,5,0),VLOOKUP(B88,Цены!$A:$G,7,0))*D88</f>
        <v>1483.0740000000001</v>
      </c>
    </row>
    <row r="89" spans="2:12" ht="19.5" thickBot="1">
      <c r="B89" s="603" t="s">
        <v>2191</v>
      </c>
      <c r="C89" s="604"/>
      <c r="D89" s="604"/>
      <c r="E89" s="605"/>
    </row>
    <row r="93" spans="2:12" ht="31.5">
      <c r="B93" s="666" t="s">
        <v>4194</v>
      </c>
      <c r="C93" s="666"/>
      <c r="D93" s="666"/>
      <c r="E93" s="666"/>
      <c r="F93" s="666"/>
      <c r="G93" s="666"/>
      <c r="H93" s="666"/>
      <c r="I93" s="666"/>
      <c r="J93" s="666"/>
      <c r="K93" s="666"/>
    </row>
    <row r="94" spans="2:12" ht="15.75" thickBot="1"/>
    <row r="95" spans="2:12" ht="23.25">
      <c r="B95" s="629" t="s">
        <v>4196</v>
      </c>
      <c r="C95" s="630"/>
      <c r="D95" s="630"/>
      <c r="E95" s="631"/>
      <c r="H95" s="629" t="s">
        <v>4197</v>
      </c>
      <c r="I95" s="630"/>
      <c r="J95" s="630"/>
      <c r="K95" s="631"/>
    </row>
    <row r="96" spans="2:12" ht="171.95" customHeight="1" thickBot="1">
      <c r="B96" s="72"/>
      <c r="C96" s="86"/>
      <c r="D96" s="86"/>
      <c r="E96" s="73"/>
      <c r="H96" s="72"/>
      <c r="I96" s="86"/>
      <c r="J96" s="86"/>
      <c r="K96" s="73"/>
    </row>
    <row r="97" spans="2:11" ht="15.6" customHeight="1">
      <c r="B97" s="15" t="s">
        <v>2109</v>
      </c>
      <c r="C97" s="308" t="s">
        <v>2111</v>
      </c>
      <c r="D97" s="641">
        <v>1</v>
      </c>
      <c r="E97" s="612">
        <f>SUM(E104:E107)</f>
        <v>6143.2695000000003</v>
      </c>
      <c r="H97" s="15" t="s">
        <v>2109</v>
      </c>
      <c r="I97" s="308" t="s">
        <v>2096</v>
      </c>
      <c r="J97" s="641">
        <v>1</v>
      </c>
      <c r="K97" s="612">
        <f>SUM(K104:K107)</f>
        <v>6323.6475</v>
      </c>
    </row>
    <row r="98" spans="2:11" ht="15.95" customHeight="1">
      <c r="B98" s="59" t="s">
        <v>2110</v>
      </c>
      <c r="C98" s="309" t="s">
        <v>2115</v>
      </c>
      <c r="D98" s="642"/>
      <c r="E98" s="613"/>
      <c r="H98" s="59" t="s">
        <v>2110</v>
      </c>
      <c r="I98" s="309" t="s">
        <v>2115</v>
      </c>
      <c r="J98" s="642"/>
      <c r="K98" s="613"/>
    </row>
    <row r="99" spans="2:11" ht="15.95" customHeight="1">
      <c r="B99" s="66" t="s">
        <v>2129</v>
      </c>
      <c r="C99" s="309" t="s">
        <v>2125</v>
      </c>
      <c r="D99" s="642"/>
      <c r="E99" s="613"/>
      <c r="H99" s="66" t="s">
        <v>2129</v>
      </c>
      <c r="I99" s="309" t="s">
        <v>2125</v>
      </c>
      <c r="J99" s="642"/>
      <c r="K99" s="613"/>
    </row>
    <row r="100" spans="2:11" ht="15.95" customHeight="1" thickBot="1">
      <c r="B100" s="59" t="s">
        <v>4195</v>
      </c>
      <c r="C100" s="465" t="s">
        <v>2120</v>
      </c>
      <c r="D100" s="643"/>
      <c r="E100" s="614"/>
      <c r="H100" s="59" t="s">
        <v>4195</v>
      </c>
      <c r="I100" s="465" t="s">
        <v>2124</v>
      </c>
      <c r="J100" s="643"/>
      <c r="K100" s="614"/>
    </row>
    <row r="101" spans="2:11" ht="15.95" customHeight="1">
      <c r="B101" s="409" t="s">
        <v>2475</v>
      </c>
      <c r="C101" s="410" t="s">
        <v>2474</v>
      </c>
      <c r="D101" s="653" t="s">
        <v>2473</v>
      </c>
      <c r="E101" s="654"/>
      <c r="H101" s="409" t="s">
        <v>2475</v>
      </c>
      <c r="I101" s="410" t="s">
        <v>2474</v>
      </c>
      <c r="J101" s="653" t="s">
        <v>2473</v>
      </c>
      <c r="K101" s="654"/>
    </row>
    <row r="102" spans="2:11" ht="15.75" thickBot="1">
      <c r="B102" s="616"/>
      <c r="C102" s="617"/>
      <c r="D102" s="617"/>
      <c r="E102" s="618"/>
      <c r="H102" s="616"/>
      <c r="I102" s="617"/>
      <c r="J102" s="617"/>
      <c r="K102" s="618"/>
    </row>
    <row r="103" spans="2:11">
      <c r="B103" s="17" t="s">
        <v>2029</v>
      </c>
      <c r="C103" s="18" t="s">
        <v>2030</v>
      </c>
      <c r="D103" s="18" t="s">
        <v>2037</v>
      </c>
      <c r="E103" s="19" t="s">
        <v>2031</v>
      </c>
      <c r="H103" s="17" t="s">
        <v>2029</v>
      </c>
      <c r="I103" s="18" t="s">
        <v>2030</v>
      </c>
      <c r="J103" s="18" t="s">
        <v>2037</v>
      </c>
      <c r="K103" s="19" t="s">
        <v>2031</v>
      </c>
    </row>
    <row r="104" spans="2:11" ht="25.5" customHeight="1">
      <c r="B104" s="20">
        <f>VLOOKUP(C98,DrawerSystem!$B$4:$E$11,MATCH(C97,DrawerSystem!$B$3:$E$3,0),0)</f>
        <v>9150681</v>
      </c>
      <c r="C104" s="58" t="str">
        <f>VLOOKUP(B104,Цены!$A:$B,2,0)</f>
        <v>КОМПЛЕКТ ЯЩИКА ARCITECH, H94, NL400, СЕРЕБРИСТЫЙ</v>
      </c>
      <c r="D104" s="315">
        <f>D97</f>
        <v>1</v>
      </c>
      <c r="E104" s="23">
        <f>IFERROR(VLOOKUP(B104,Sale!$A:$E,5,0),VLOOKUP(B104,Цены!$A:$G,7,0))*D104</f>
        <v>1435.9680000000001</v>
      </c>
      <c r="H104" s="20">
        <f>VLOOKUP(I98,DrawerSystem!$B$4:$E$11,MATCH(I97,DrawerSystem!$B$3:$E$3,0),0)</f>
        <v>9149299</v>
      </c>
      <c r="I104" s="58" t="str">
        <f>VLOOKUP(H104,Цены!$A:$B,2,0)</f>
        <v>КОМПЛЕКТ ЯЩИКА ARCITECH, H94, NL400, БЕЛЫЙ</v>
      </c>
      <c r="J104" s="315">
        <f>J97</f>
        <v>1</v>
      </c>
      <c r="K104" s="23">
        <f>IFERROR(VLOOKUP(H104,Sale!$A:$E,5,0),VLOOKUP(H104,Цены!$A:$G,7,0))*J104</f>
        <v>1435.9680000000001</v>
      </c>
    </row>
    <row r="105" spans="2:11" ht="25.5" customHeight="1">
      <c r="B105" s="115">
        <f>VLOOKUP(C98,DrawerSystem!$G$4:$K$11,MATCH(C99,DrawerSystem!$G$3:$K$3,0),0)</f>
        <v>9240871</v>
      </c>
      <c r="C105" s="116" t="str">
        <f>VLOOKUP(B105,Цены!$A:$B,2,0)</f>
        <v>КОМПЛЕКТ НАПРАВЛЯЮЩИХ ACTRO SILENT SYSTEM ДЛЯ ARCITECH, 40КГ,NL400,KD16/EB15</v>
      </c>
      <c r="D105" s="352">
        <f>D97</f>
        <v>1</v>
      </c>
      <c r="E105" s="118">
        <f>IFERROR(VLOOKUP(B105,Sale!$A:$E,5,0),VLOOKUP(B105,Цены!$A:$G,7,0))*D105</f>
        <v>1434.9690000000001</v>
      </c>
      <c r="H105" s="115">
        <f>VLOOKUP(I98,DrawerSystem!$G$4:$K$11,MATCH(I99,DrawerSystem!$G$3:$K$3,0),0)</f>
        <v>9240871</v>
      </c>
      <c r="I105" s="116" t="str">
        <f>VLOOKUP(H105,Цены!$A:$B,2,0)</f>
        <v>КОМПЛЕКТ НАПРАВЛЯЮЩИХ ACTRO SILENT SYSTEM ДЛЯ ARCITECH, 40КГ,NL400,KD16/EB15</v>
      </c>
      <c r="J105" s="352">
        <f>J97</f>
        <v>1</v>
      </c>
      <c r="K105" s="118">
        <f>IFERROR(VLOOKUP(H105,Sale!$A:$E,5,0),VLOOKUP(H105,Цены!$A:$G,7,0))*J105</f>
        <v>1434.9690000000001</v>
      </c>
    </row>
    <row r="106" spans="2:11" ht="25.5" customHeight="1">
      <c r="B106" s="249">
        <f>VLOOKUP(C97,DrawerSystem!$E$125:$F$127,2,0)</f>
        <v>9192204</v>
      </c>
      <c r="C106" s="116" t="str">
        <f>VLOOKUP(B106,Цены!$A:$B,2,0)</f>
        <v>ПЕРЕДНЯЯ ПАНЕЛЬ ВНУТРЕННЕГО ЯЩИКА ARCITECH, L2000, АЛЮМИНИЙ, СЕРЕБРИСТАЯ</v>
      </c>
      <c r="D106" s="22">
        <f>D97</f>
        <v>1</v>
      </c>
      <c r="E106" s="118">
        <f>IFERROR(VLOOKUP(B106,Sale!$A:$E,5,0),VLOOKUP(B106,Цены!$A:$G,7,0))*D106</f>
        <v>2631.0015000000003</v>
      </c>
      <c r="H106" s="249">
        <f>VLOOKUP(I97,DrawerSystem!$E$125:$F$127,2,0)</f>
        <v>9192206</v>
      </c>
      <c r="I106" s="116" t="str">
        <f>VLOOKUP(H106,Цены!$A:$B,2,0)</f>
        <v>ПЕРЕДНЯЯ ПАНЕЛЬ ВНУТРЕННЕГО ЯЩИКА ARCITECH, L2000, АЛЮМИНИЙ, БЕЛАЯ</v>
      </c>
      <c r="J106" s="22">
        <f>J97</f>
        <v>1</v>
      </c>
      <c r="K106" s="118">
        <f>IFERROR(VLOOKUP(H106,Sale!$A:$E,5,0),VLOOKUP(H106,Цены!$A:$G,7,0))*J106</f>
        <v>2631.0015000000003</v>
      </c>
    </row>
    <row r="107" spans="2:11" ht="25.5" customHeight="1" thickBot="1">
      <c r="B107" s="242">
        <f>VLOOKUP(C100,DrawerSystem!$H$124:$K$128,MATCH(C97,DrawerSystem!$H$124:$K$124,0),0)</f>
        <v>9123083</v>
      </c>
      <c r="C107" s="61" t="str">
        <f>VLOOKUP(B107,Цены!$A:$B,2,0)</f>
        <v>КОМПЛЕКТ СОЕДИНИТЕЛЕЙ ПЕРЕДНЕЙ ПАНЕЛИ ВНУТР. ЯЩИКА ARCITECH, H94, СЕРЕБРИСТЫЙ</v>
      </c>
      <c r="D107" s="27">
        <f>D97</f>
        <v>1</v>
      </c>
      <c r="E107" s="28">
        <f>IFERROR(VLOOKUP(B107,Sale!$A:$E,5,0),VLOOKUP(B107,Цены!$A:$G,7,0))*D107</f>
        <v>641.33100000000002</v>
      </c>
      <c r="H107" s="242">
        <f>VLOOKUP(I100,DrawerSystem!$H$124:$K$128,MATCH(I97,DrawerSystem!$H$124:$K$124,0),0)</f>
        <v>9123087</v>
      </c>
      <c r="I107" s="61" t="str">
        <f>VLOOKUP(H107,Цены!$A:$B,2,0)</f>
        <v>КОМПЛЕКТ СОЕДИНИТЕЛЕЙ ПЕРЕДНЕЙ ПАНЕЛИ ВНУТР. ЯЩИКА ARCITECH, H126, БЕЛЫЕ</v>
      </c>
      <c r="J107" s="27">
        <f>J97</f>
        <v>1</v>
      </c>
      <c r="K107" s="28">
        <f>IFERROR(VLOOKUP(H107,Sale!$A:$E,5,0),VLOOKUP(H107,Цены!$A:$G,7,0))*J107</f>
        <v>821.70900000000006</v>
      </c>
    </row>
    <row r="110" spans="2:11" ht="15.75" thickBot="1"/>
    <row r="111" spans="2:11" ht="23.25">
      <c r="B111" s="629" t="s">
        <v>4201</v>
      </c>
      <c r="C111" s="630"/>
      <c r="D111" s="630"/>
      <c r="E111" s="631"/>
      <c r="H111" s="659" t="s">
        <v>4202</v>
      </c>
      <c r="I111" s="660"/>
      <c r="J111" s="660"/>
      <c r="K111" s="661"/>
    </row>
    <row r="112" spans="2:11" ht="173.1" customHeight="1" thickBot="1">
      <c r="B112" s="657"/>
      <c r="C112" s="655"/>
      <c r="D112" s="655"/>
      <c r="E112" s="656"/>
      <c r="H112" s="85"/>
      <c r="I112" s="655"/>
      <c r="J112" s="655"/>
      <c r="K112" s="656"/>
    </row>
    <row r="113" spans="2:11" ht="16.5" customHeight="1">
      <c r="B113" s="15" t="s">
        <v>2109</v>
      </c>
      <c r="C113" s="311" t="s">
        <v>2111</v>
      </c>
      <c r="D113" s="641">
        <v>1</v>
      </c>
      <c r="E113" s="612">
        <f>SUM(E120:E124)</f>
        <v>8003.2275000000009</v>
      </c>
      <c r="H113" s="15" t="s">
        <v>2109</v>
      </c>
      <c r="I113" s="308" t="s">
        <v>2111</v>
      </c>
      <c r="J113" s="622">
        <v>1</v>
      </c>
      <c r="K113" s="553">
        <f>SUM(K118:K122)</f>
        <v>8235.7065000000002</v>
      </c>
    </row>
    <row r="114" spans="2:11" ht="16.5" customHeight="1">
      <c r="B114" s="59" t="s">
        <v>2110</v>
      </c>
      <c r="C114" s="312" t="s">
        <v>2115</v>
      </c>
      <c r="D114" s="642"/>
      <c r="E114" s="613"/>
      <c r="H114" s="59" t="s">
        <v>2110</v>
      </c>
      <c r="I114" s="309" t="s">
        <v>2115</v>
      </c>
      <c r="J114" s="501"/>
      <c r="K114" s="621"/>
    </row>
    <row r="115" spans="2:11" ht="16.5" customHeight="1" thickBot="1">
      <c r="B115" s="59" t="s">
        <v>2129</v>
      </c>
      <c r="C115" s="313" t="s">
        <v>2125</v>
      </c>
      <c r="D115" s="642"/>
      <c r="E115" s="613"/>
      <c r="H115" s="54" t="s">
        <v>2129</v>
      </c>
      <c r="I115" s="310" t="s">
        <v>2125</v>
      </c>
      <c r="J115" s="623"/>
      <c r="K115" s="554"/>
    </row>
    <row r="116" spans="2:11" ht="16.5" customHeight="1" thickBot="1">
      <c r="B116" s="66" t="s">
        <v>2131</v>
      </c>
      <c r="C116" s="312" t="s">
        <v>2132</v>
      </c>
      <c r="D116" s="642"/>
      <c r="E116" s="613"/>
      <c r="H116" s="128" t="s">
        <v>2475</v>
      </c>
      <c r="I116" s="414" t="s">
        <v>2477</v>
      </c>
      <c r="J116" s="570" t="s">
        <v>2478</v>
      </c>
      <c r="K116" s="571"/>
    </row>
    <row r="117" spans="2:11" ht="16.5" customHeight="1" thickBot="1">
      <c r="B117" s="79" t="s">
        <v>4195</v>
      </c>
      <c r="C117" s="465" t="s">
        <v>2251</v>
      </c>
      <c r="D117" s="643"/>
      <c r="E117" s="614"/>
      <c r="H117" s="17" t="s">
        <v>2029</v>
      </c>
      <c r="I117" s="18" t="s">
        <v>2030</v>
      </c>
      <c r="J117" s="18" t="s">
        <v>2037</v>
      </c>
      <c r="K117" s="19" t="s">
        <v>2031</v>
      </c>
    </row>
    <row r="118" spans="2:11" ht="26.25" thickBot="1">
      <c r="B118" s="416" t="s">
        <v>2476</v>
      </c>
      <c r="C118" s="417" t="s">
        <v>2474</v>
      </c>
      <c r="D118" s="570" t="s">
        <v>2473</v>
      </c>
      <c r="E118" s="571"/>
      <c r="H118" s="20">
        <f>VLOOKUP(I114,DrawerSystem!$B$38:$E$45,MATCH(I113,DrawerSystem!$B$3:$E$3,0),0)</f>
        <v>9150936</v>
      </c>
      <c r="I118" s="58" t="str">
        <f>VLOOKUP(H118,Цены!$A:$B,2,0)</f>
        <v>КОМПЛЕКТ КОРОБА ARCITECH С РЕЛИНГАМИ, H186/126, NL400, СЕРЕБРИСТЫЙ</v>
      </c>
      <c r="J118" s="22">
        <f>J113</f>
        <v>1</v>
      </c>
      <c r="K118" s="23">
        <f>IFERROR(VLOOKUP(H118,Sale!$A:$E,5,0),VLOOKUP(H118,Цены!$A:$G,7,0))*J118</f>
        <v>2294.2260000000001</v>
      </c>
    </row>
    <row r="119" spans="2:11" ht="25.5">
      <c r="B119" s="17" t="s">
        <v>2029</v>
      </c>
      <c r="C119" s="18" t="s">
        <v>2030</v>
      </c>
      <c r="D119" s="18" t="s">
        <v>2037</v>
      </c>
      <c r="E119" s="19" t="s">
        <v>2031</v>
      </c>
      <c r="H119" s="115">
        <f>VLOOKUP(I114,DrawerSystem!$G$4:$K$11,MATCH(I115,DrawerSystem!$G$3:$K$3,0),0)</f>
        <v>9240871</v>
      </c>
      <c r="I119" s="116" t="str">
        <f>VLOOKUP(H119,Цены!$A:$B,2,0)</f>
        <v>КОМПЛЕКТ НАПРАВЛЯЮЩИХ ACTRO SILENT SYSTEM ДЛЯ ARCITECH, 40КГ,NL400,KD16/EB15</v>
      </c>
      <c r="J119" s="117">
        <f>J113</f>
        <v>1</v>
      </c>
      <c r="K119" s="118">
        <f>IFERROR(VLOOKUP(H119,Sale!$A:$E,5,0),VLOOKUP(H119,Цены!$A:$G,7,0))*J119</f>
        <v>1434.9690000000001</v>
      </c>
    </row>
    <row r="120" spans="2:11" ht="25.5">
      <c r="B120" s="20">
        <f>VLOOKUP(C114,CHOOSE(IF(C116="с продольным релингом",1,IF(C116="с надставкой TopSide",2,3)),DrawerSystem!$B$27:$E$34,DrawerSystem!$G$27:$J$34,DrawerSystem!$L$27:$O$34),MATCH(C113,DrawerSystem!$B$26:$E$26,0),0)</f>
        <v>9150398</v>
      </c>
      <c r="C120" s="58" t="str">
        <f>VLOOKUP(B120,Цены!$A:$B,2,0)</f>
        <v>КОМПЛЕКТ КОРОБА ARCITECH С РЕЛИНГАМИ, H186/94, NL400, СЕРЕБРИСТЫЙ</v>
      </c>
      <c r="D120" s="22">
        <f>D113</f>
        <v>1</v>
      </c>
      <c r="E120" s="23">
        <f>IFERROR(VLOOKUP(B120,Sale!$A:$E,5,0),VLOOKUP(B120,Цены!$A:$G,7,0))*D120</f>
        <v>2061.7469999999998</v>
      </c>
      <c r="H120" s="249">
        <f>VLOOKUP(I113,DrawerSystem!$E$125:$F$127,2,0)</f>
        <v>9192204</v>
      </c>
      <c r="I120" s="116" t="str">
        <f>VLOOKUP(H120,Цены!$A:$B,2,0)</f>
        <v>ПЕРЕДНЯЯ ПАНЕЛЬ ВНУТРЕННЕГО ЯЩИКА ARCITECH, L2000, АЛЮМИНИЙ, СЕРЕБРИСТАЯ</v>
      </c>
      <c r="J120" s="22">
        <f>J113</f>
        <v>1</v>
      </c>
      <c r="K120" s="118">
        <f>IFERROR(VLOOKUP(H120,Sale!$A:$E,5,0),VLOOKUP(H120,Цены!$A:$G,7,0))*J120</f>
        <v>2631.0015000000003</v>
      </c>
    </row>
    <row r="121" spans="2:11" ht="25.5">
      <c r="B121" s="20">
        <f>VLOOKUP(C114,DrawerSystem!$G$4:$K$11,MATCH(C115,DrawerSystem!$G$3:$K$3,0),0)</f>
        <v>9240871</v>
      </c>
      <c r="C121" s="58" t="str">
        <f>VLOOKUP(B121,Цены!$A:$B,2,0)</f>
        <v>КОМПЛЕКТ НАПРАВЛЯЮЩИХ ACTRO SILENT SYSTEM ДЛЯ ARCITECH, 40КГ,NL400,KD16/EB15</v>
      </c>
      <c r="D121" s="22">
        <f>D113</f>
        <v>1</v>
      </c>
      <c r="E121" s="23">
        <f>IFERROR(VLOOKUP(B121,Sale!$A:$E,5,0),VLOOKUP(B121,Цены!$A:$G,7,0))*D121</f>
        <v>1434.9690000000001</v>
      </c>
      <c r="H121" s="249">
        <f>VLOOKUP(C117,DrawerSystem!$H$124:$K$128,MATCH(I113,DrawerSystem!$H$124:$K$124,0),0)</f>
        <v>9123089</v>
      </c>
      <c r="I121" s="116" t="str">
        <f>VLOOKUP(H121,Цены!$A:$B,2,0)</f>
        <v>КОМПЛЕКТ СОЕДИНИТЕЛЕЙ ПЕРЕДНЕЙ ПАНЕЛИ ВНУТР. КОРОБА ARCITECH, H186, СЕРЕБРИСТЫЙ</v>
      </c>
      <c r="J121" s="22">
        <f>J113</f>
        <v>1</v>
      </c>
      <c r="K121" s="118">
        <f>IFERROR(VLOOKUP(H121,Sale!$A:$E,5,0),VLOOKUP(H121,Цены!$A:$G,7,0))*J121</f>
        <v>1162.422</v>
      </c>
    </row>
    <row r="122" spans="2:11" ht="25.5" customHeight="1" thickBot="1">
      <c r="B122" s="249">
        <f>VLOOKUP(C113,DrawerSystem!$E$125:$F$127,2,0)</f>
        <v>9192204</v>
      </c>
      <c r="C122" s="58" t="str">
        <f>VLOOKUP(B122,Цены!$A:$B,2,0)</f>
        <v>ПЕРЕДНЯЯ ПАНЕЛЬ ВНУТРЕННЕГО ЯЩИКА ARCITECH, L2000, АЛЮМИНИЙ, СЕРЕБРИСТАЯ</v>
      </c>
      <c r="D122" s="22">
        <f>D113</f>
        <v>1</v>
      </c>
      <c r="E122" s="23">
        <f>IFERROR(VLOOKUP(B122,Sale!$A:$E,5,0),VLOOKUP(B122,Цены!$A:$G,7,0))*D122</f>
        <v>2631.0015000000003</v>
      </c>
      <c r="H122" s="242">
        <f>VLOOKUP(I113,DrawerSystem!$J$116:$K$118,2,0)</f>
        <v>9182706</v>
      </c>
      <c r="I122" s="61" t="str">
        <f>VLOOKUP(H122,Цены!$A:$B,2,0)</f>
        <v>РЕЛИНГ ПЕРЕДНЕЙ ПАНЕЛИ ARCITECH, L2000, АЛЮМИНИЙ, СЕРЕБРИСТЫЙ</v>
      </c>
      <c r="J122" s="27">
        <f>J113</f>
        <v>1</v>
      </c>
      <c r="K122" s="28">
        <f>IFERROR(VLOOKUP(H122,Sale!$A:$E,5,0),VLOOKUP(H122,Цены!$A:$G,7,0))*J122</f>
        <v>713.08800000000008</v>
      </c>
    </row>
    <row r="123" spans="2:11" ht="25.5" customHeight="1">
      <c r="B123" s="249">
        <f>VLOOKUP(C117,DrawerSystem!$H$124:$K$128,MATCH(C113,DrawerSystem!$H$124:$K$124,0),0)</f>
        <v>9123089</v>
      </c>
      <c r="C123" s="58" t="str">
        <f>VLOOKUP(B123,Цены!$A:$B,2,0)</f>
        <v>КОМПЛЕКТ СОЕДИНИТЕЛЕЙ ПЕРЕДНЕЙ ПАНЕЛИ ВНУТР. КОРОБА ARCITECH, H186, СЕРЕБРИСТЫЙ</v>
      </c>
      <c r="D123" s="22">
        <f>D113</f>
        <v>1</v>
      </c>
      <c r="E123" s="23">
        <f>IFERROR(VLOOKUP(B123,Sale!$A:$E,5,0),VLOOKUP(B123,Цены!$A:$G,7,0))*D123</f>
        <v>1162.422</v>
      </c>
    </row>
    <row r="124" spans="2:11" ht="25.5" customHeight="1" thickBot="1">
      <c r="B124" s="242">
        <f>VLOOKUP(C113,DrawerSystem!$J$116:$K$118,2,0)</f>
        <v>9182706</v>
      </c>
      <c r="C124" s="61" t="str">
        <f>VLOOKUP(B124,Цены!$A:$B,2,0)</f>
        <v>РЕЛИНГ ПЕРЕДНЕЙ ПАНЕЛИ ARCITECH, L2000, АЛЮМИНИЙ, СЕРЕБРИСТЫЙ</v>
      </c>
      <c r="D124" s="27">
        <f>D113</f>
        <v>1</v>
      </c>
      <c r="E124" s="28">
        <f>IFERROR(VLOOKUP(B124,Sale!$A:$E,5,0),VLOOKUP(B124,Цены!$A:$G,7,0))*D124</f>
        <v>713.08800000000008</v>
      </c>
    </row>
    <row r="127" spans="2:11" ht="15.75" thickBot="1"/>
    <row r="128" spans="2:11" ht="23.25">
      <c r="B128" s="629" t="s">
        <v>4200</v>
      </c>
      <c r="C128" s="630"/>
      <c r="D128" s="630"/>
      <c r="E128" s="631"/>
      <c r="H128" s="659" t="s">
        <v>4199</v>
      </c>
      <c r="I128" s="660"/>
      <c r="J128" s="660"/>
      <c r="K128" s="661"/>
    </row>
    <row r="129" spans="2:11" ht="173.1" customHeight="1" thickBot="1">
      <c r="B129" s="657"/>
      <c r="C129" s="655"/>
      <c r="D129" s="655"/>
      <c r="E129" s="656"/>
      <c r="H129" s="657"/>
      <c r="I129" s="655"/>
      <c r="J129" s="655"/>
      <c r="K129" s="656"/>
    </row>
    <row r="130" spans="2:11" ht="16.5" customHeight="1">
      <c r="B130" s="15" t="s">
        <v>2109</v>
      </c>
      <c r="C130" s="311" t="s">
        <v>2096</v>
      </c>
      <c r="D130" s="641">
        <v>1</v>
      </c>
      <c r="E130" s="662">
        <f>SUM(E137:E141)</f>
        <v>11001.014999999999</v>
      </c>
      <c r="H130" s="15" t="s">
        <v>2109</v>
      </c>
      <c r="I130" s="311" t="s">
        <v>2111</v>
      </c>
      <c r="J130" s="622">
        <v>1</v>
      </c>
      <c r="K130" s="612">
        <f>SUM(K136:K140)</f>
        <v>9956.6684999999998</v>
      </c>
    </row>
    <row r="131" spans="2:11" ht="16.5" customHeight="1">
      <c r="B131" s="59" t="s">
        <v>2110</v>
      </c>
      <c r="C131" s="312" t="s">
        <v>2117</v>
      </c>
      <c r="D131" s="642"/>
      <c r="E131" s="663"/>
      <c r="H131" s="59" t="s">
        <v>2110</v>
      </c>
      <c r="I131" s="312" t="s">
        <v>2118</v>
      </c>
      <c r="J131" s="501"/>
      <c r="K131" s="613"/>
    </row>
    <row r="132" spans="2:11" ht="16.5" customHeight="1">
      <c r="B132" s="59" t="s">
        <v>2129</v>
      </c>
      <c r="C132" s="313" t="s">
        <v>2128</v>
      </c>
      <c r="D132" s="642"/>
      <c r="E132" s="663"/>
      <c r="H132" s="59" t="s">
        <v>2129</v>
      </c>
      <c r="I132" s="313" t="s">
        <v>2128</v>
      </c>
      <c r="J132" s="501"/>
      <c r="K132" s="613"/>
    </row>
    <row r="133" spans="2:11" ht="16.5" customHeight="1" thickBot="1">
      <c r="B133" s="66" t="s">
        <v>2131</v>
      </c>
      <c r="C133" s="312" t="s">
        <v>2135</v>
      </c>
      <c r="D133" s="642"/>
      <c r="E133" s="663"/>
      <c r="H133" s="54" t="s">
        <v>2131</v>
      </c>
      <c r="I133" s="314" t="s">
        <v>2133</v>
      </c>
      <c r="J133" s="623"/>
      <c r="K133" s="614"/>
    </row>
    <row r="134" spans="2:11" ht="16.5" customHeight="1" thickBot="1">
      <c r="B134" s="59" t="s">
        <v>4195</v>
      </c>
      <c r="C134" s="465" t="s">
        <v>2252</v>
      </c>
      <c r="D134" s="643"/>
      <c r="E134" s="664"/>
      <c r="H134" s="384" t="s">
        <v>2475</v>
      </c>
      <c r="I134" s="415" t="s">
        <v>2477</v>
      </c>
      <c r="J134" s="653" t="s">
        <v>2478</v>
      </c>
      <c r="K134" s="654"/>
    </row>
    <row r="135" spans="2:11" ht="15.75" thickBot="1">
      <c r="B135" s="412" t="s">
        <v>2475</v>
      </c>
      <c r="C135" s="413" t="s">
        <v>2477</v>
      </c>
      <c r="D135" s="653" t="s">
        <v>2478</v>
      </c>
      <c r="E135" s="654"/>
      <c r="H135" s="17" t="s">
        <v>2029</v>
      </c>
      <c r="I135" s="18" t="s">
        <v>2030</v>
      </c>
      <c r="J135" s="18" t="s">
        <v>2037</v>
      </c>
      <c r="K135" s="19" t="s">
        <v>2031</v>
      </c>
    </row>
    <row r="136" spans="2:11" ht="25.5">
      <c r="B136" s="17" t="s">
        <v>2029</v>
      </c>
      <c r="C136" s="18" t="s">
        <v>2030</v>
      </c>
      <c r="D136" s="18" t="s">
        <v>2037</v>
      </c>
      <c r="E136" s="19" t="s">
        <v>2031</v>
      </c>
      <c r="H136" s="20">
        <f>VLOOKUP(I131,CHOOSE(IF(I133="с продольным релингом",1,IF(I133="с надставкой TopSide",2,3)),DrawerSystem!$B$63:$E$70,DrawerSystem!$G$63:$J$70,DrawerSystem!$L$63:$O$70),MATCH(I130,DrawerSystem!H124:K124,0),0)</f>
        <v>9150785</v>
      </c>
      <c r="I136" s="58" t="str">
        <f>VLOOKUP(H136,Цены!$A:$B,2,0)</f>
        <v>КОМПЛЕКТ КОРОБА ARCITECH С TOPSIDE, H218/126, NL550, СЕРЕБРИСТЫЙ</v>
      </c>
      <c r="J136" s="22">
        <f>J130</f>
        <v>1</v>
      </c>
      <c r="K136" s="23">
        <f>IFERROR(VLOOKUP(H136,Sale!$A:$E,5,0),VLOOKUP(H136,Цены!$A:$G,7,0))*J136</f>
        <v>3602.3399999999997</v>
      </c>
    </row>
    <row r="137" spans="2:11" ht="25.5">
      <c r="B137" s="20">
        <f>VLOOKUP(C131,CHOOSE(IF(C133="с продольным релингом",1,IF(C133="с надставкой TopSide",2,3)),DrawerSystem!$B$50:$E$57,DrawerSystem!$G$50:$J$57,DrawerSystem!$L$50:$O$57),MATCH(C130,DrawerSystem!$B$49:$E$49,0),0)</f>
        <v>9149358</v>
      </c>
      <c r="C137" s="58" t="str">
        <f>VLOOKUP(B137,Цены!$A:$B,2,0)</f>
        <v>КОМПЛЕКТ КОРОБА ARCITECH С DESIGNSIDE, H218/94, NL500, БЕЛЫЙ</v>
      </c>
      <c r="D137" s="22">
        <f>D130</f>
        <v>1</v>
      </c>
      <c r="E137" s="23">
        <f>IFERROR(VLOOKUP(B137,Sale!$A:$E,5,0),VLOOKUP(B137,Цены!$A:$G,7,0))*D137</f>
        <v>4672.5839999999998</v>
      </c>
      <c r="H137" s="20">
        <f>VLOOKUP(I131,DrawerSystem!$G$4:$K$11,MATCH(I132,DrawerSystem!$G$3:$K$3,0),0)</f>
        <v>9240882</v>
      </c>
      <c r="I137" s="58" t="str">
        <f>VLOOKUP(H137,Цены!$A:$B,2,0)</f>
        <v>КОМПЛЕКТ НАПРАВЛЯЮЩИХ ACTRO SILENT SYSTEM ДЛЯ ARCITECH, 80КГ,NL550,KD16/EB15</v>
      </c>
      <c r="J137" s="22">
        <f>J130</f>
        <v>1</v>
      </c>
      <c r="K137" s="23">
        <f>IFERROR(VLOOKUP(H137,Sale!$A:$E,5,0),VLOOKUP(H137,Цены!$A:$G,7,0))*J137</f>
        <v>1667.4570000000001</v>
      </c>
    </row>
    <row r="138" spans="2:11" ht="25.5">
      <c r="B138" s="20">
        <f>VLOOKUP(C131,DrawerSystem!$G$4:$K$11,MATCH(C132,DrawerSystem!$G$3:$K$3,0),0)</f>
        <v>9240881</v>
      </c>
      <c r="C138" s="58" t="str">
        <f>VLOOKUP(B138,Цены!$A:$B,2,0)</f>
        <v>КОМПЛЕКТ НАПРАВЛЯЮЩИХ ACTRO SILENT SYSTEM ДЛЯ ARCITECH, 80КГ,NL500,KD16/EB15</v>
      </c>
      <c r="D138" s="22">
        <f>D130</f>
        <v>1</v>
      </c>
      <c r="E138" s="23">
        <f>IFERROR(VLOOKUP(B138,Sale!$A:$E,5,0),VLOOKUP(B138,Цены!$A:$G,7,0))*D138</f>
        <v>1643.4</v>
      </c>
      <c r="H138" s="249">
        <f>VLOOKUP(I130,DrawerSystem!$E$125:$F$127,2,0)</f>
        <v>9192204</v>
      </c>
      <c r="I138" s="58" t="str">
        <f>VLOOKUP(H138,Цены!$A:$B,2,0)</f>
        <v>ПЕРЕДНЯЯ ПАНЕЛЬ ВНУТРЕННЕГО ЯЩИКА ARCITECH, L2000, АЛЮМИНИЙ, СЕРЕБРИСТАЯ</v>
      </c>
      <c r="J138" s="22">
        <f>J130</f>
        <v>1</v>
      </c>
      <c r="K138" s="23">
        <f>IFERROR(VLOOKUP(H138,Sale!$A:$E,5,0),VLOOKUP(H138,Цены!$A:$G,7,0))*J138</f>
        <v>2631.0015000000003</v>
      </c>
    </row>
    <row r="139" spans="2:11" ht="25.5">
      <c r="B139" s="249">
        <f>VLOOKUP(C130,DrawerSystem!$E$125:$F$127,2,0)</f>
        <v>9192206</v>
      </c>
      <c r="C139" s="58" t="str">
        <f>VLOOKUP(B139,Цены!$A:$B,2,0)</f>
        <v>ПЕРЕДНЯЯ ПАНЕЛЬ ВНУТРЕННЕГО ЯЩИКА ARCITECH, L2000, АЛЮМИНИЙ, БЕЛАЯ</v>
      </c>
      <c r="D139" s="22">
        <f>D130</f>
        <v>1</v>
      </c>
      <c r="E139" s="23">
        <f>IFERROR(VLOOKUP(B139,Sale!$A:$E,5,0),VLOOKUP(B139,Цены!$A:$G,7,0))*D139</f>
        <v>2631.0015000000003</v>
      </c>
      <c r="H139" s="249">
        <f>VLOOKUP(C134,DrawerSystem!$H$124:$K$128,MATCH(I130,DrawerSystem!$H$124:$K$124,0),0)</f>
        <v>9123092</v>
      </c>
      <c r="I139" s="58" t="str">
        <f>VLOOKUP(H139,Цены!$A:$B,2,0)</f>
        <v>КОМПЛЕКТ СОЕДИНИТЕЛЕЙ ПЕРЕДНЕЙ ПАНЕЛИ ВНУТР. КОРОБА ARCITECH, H218, СЕРЕБРИСТЫЙ</v>
      </c>
      <c r="J139" s="22">
        <f>J130</f>
        <v>1</v>
      </c>
      <c r="K139" s="23">
        <f>IFERROR(VLOOKUP(H139,Sale!$A:$E,5,0),VLOOKUP(H139,Цены!$A:$G,7,0))*J139</f>
        <v>1342.7819999999999</v>
      </c>
    </row>
    <row r="140" spans="2:11" ht="26.25" thickBot="1">
      <c r="B140" s="249">
        <f>VLOOKUP(C134,DrawerSystem!$H$124:$K$128,MATCH(C130,DrawerSystem!$H$124:$K$124,0),0)</f>
        <v>9123093</v>
      </c>
      <c r="C140" s="58" t="str">
        <f>VLOOKUP(B140,Цены!$A:$B,2,0)</f>
        <v>КОМПЛЕКТ СОЕДИНИТЕЛЕЙ ПЕРЕДНЕЙ ПАНЕЛИ ВНУТР. КОРОБА ARCITECH, H218, БЕЛЫЕ</v>
      </c>
      <c r="D140" s="22">
        <f>D130</f>
        <v>1</v>
      </c>
      <c r="E140" s="23">
        <f>IFERROR(VLOOKUP(B140,Sale!$A:$E,5,0),VLOOKUP(B140,Цены!$A:$G,7,0))*D140</f>
        <v>1342.7819999999999</v>
      </c>
      <c r="H140" s="242">
        <f>VLOOKUP(I130,DrawerSystem!$J$116:$K$118,2,0)</f>
        <v>9182706</v>
      </c>
      <c r="I140" s="61" t="str">
        <f>VLOOKUP(H140,Цены!$A:$B,2,0)</f>
        <v>РЕЛИНГ ПЕРЕДНЕЙ ПАНЕЛИ ARCITECH, L2000, АЛЮМИНИЙ, СЕРЕБРИСТЫЙ</v>
      </c>
      <c r="J140" s="27">
        <f>J130</f>
        <v>1</v>
      </c>
      <c r="K140" s="28">
        <f>IFERROR(VLOOKUP(H140,Sale!$A:$E,5,0),VLOOKUP(H140,Цены!$A:$G,7,0))*J140</f>
        <v>713.08800000000008</v>
      </c>
    </row>
    <row r="141" spans="2:11" ht="25.5" customHeight="1" thickBot="1">
      <c r="B141" s="242">
        <f>VLOOKUP(C130,DrawerSystem!$J$116:$K$118,2,0)</f>
        <v>9182714</v>
      </c>
      <c r="C141" s="61" t="str">
        <f>VLOOKUP(B141,Цены!$A:$B,2,0)</f>
        <v>ПОПЕРЕЧНЫЙ РЕЛИНГ ARCITECH, L2000, БЕЛЫЙ</v>
      </c>
      <c r="D141" s="27">
        <f>D130</f>
        <v>1</v>
      </c>
      <c r="E141" s="28">
        <f>IFERROR(VLOOKUP(B141,Sale!$A:$E,5,0),VLOOKUP(B141,Цены!$A:$G,7,0))*D141</f>
        <v>711.24750000000006</v>
      </c>
    </row>
    <row r="145" spans="2:12" ht="28.5">
      <c r="B145" s="658" t="s">
        <v>2152</v>
      </c>
      <c r="C145" s="658"/>
      <c r="D145" s="658"/>
      <c r="E145" s="658"/>
      <c r="F145" s="658"/>
      <c r="G145" s="658"/>
      <c r="H145" s="658"/>
      <c r="I145" s="658"/>
      <c r="J145" s="658"/>
      <c r="K145" s="658"/>
    </row>
    <row r="146" spans="2:12" ht="86.25" customHeight="1" thickBot="1">
      <c r="L146" s="51"/>
    </row>
    <row r="147" spans="2:12" ht="16.5" customHeight="1" thickBot="1">
      <c r="B147" s="307" t="s">
        <v>2109</v>
      </c>
      <c r="C147" s="317" t="s">
        <v>2111</v>
      </c>
      <c r="D147" s="40"/>
      <c r="E147" s="40"/>
      <c r="H147" s="15" t="s">
        <v>2109</v>
      </c>
      <c r="I147" s="308" t="s">
        <v>2111</v>
      </c>
      <c r="J147" s="565">
        <v>1</v>
      </c>
      <c r="K147" s="553">
        <f>SUM(K151:K151)</f>
        <v>821.70900000000006</v>
      </c>
      <c r="L147" s="51"/>
    </row>
    <row r="148" spans="2:12" ht="16.5" customHeight="1" thickBot="1">
      <c r="B148" s="17" t="s">
        <v>2029</v>
      </c>
      <c r="C148" s="18" t="s">
        <v>2030</v>
      </c>
      <c r="D148" s="18" t="s">
        <v>2037</v>
      </c>
      <c r="E148" s="19" t="s">
        <v>2031</v>
      </c>
      <c r="H148" s="16" t="s">
        <v>2178</v>
      </c>
      <c r="I148" s="310" t="s">
        <v>2124</v>
      </c>
      <c r="J148" s="566"/>
      <c r="K148" s="554"/>
    </row>
    <row r="149" spans="2:12" ht="26.25" thickBot="1">
      <c r="B149" s="25">
        <f>VLOOKUP(C147,DrawerSystem!$E$125:$F$127,2,0)</f>
        <v>9192204</v>
      </c>
      <c r="C149" s="62" t="str">
        <f>VLOOKUP(B149,Цены!$A:$B,2,0)</f>
        <v>ПЕРЕДНЯЯ ПАНЕЛЬ ВНУТРЕННЕГО ЯЩИКА ARCITECH, L2000, АЛЮМИНИЙ, СЕРЕБРИСТАЯ</v>
      </c>
      <c r="D149" s="288">
        <v>1</v>
      </c>
      <c r="E149" s="28">
        <f>IFERROR(VLOOKUP(B149,Sale!$A:$E,5,0),VLOOKUP(B149,Цены!$A:$G,7,0))*D149</f>
        <v>2631.0015000000003</v>
      </c>
      <c r="H149" s="626"/>
      <c r="I149" s="627"/>
      <c r="J149" s="627"/>
      <c r="K149" s="628"/>
    </row>
    <row r="150" spans="2:12" ht="16.5" customHeight="1">
      <c r="B150" s="63"/>
      <c r="C150" s="74"/>
      <c r="D150" s="40"/>
      <c r="E150" s="65"/>
      <c r="H150" s="17" t="s">
        <v>2029</v>
      </c>
      <c r="I150" s="18" t="s">
        <v>2030</v>
      </c>
      <c r="J150" s="18" t="s">
        <v>2037</v>
      </c>
      <c r="K150" s="19" t="s">
        <v>2031</v>
      </c>
    </row>
    <row r="151" spans="2:12" ht="26.25" thickBot="1">
      <c r="B151" s="63"/>
      <c r="C151" s="74"/>
      <c r="D151" s="40"/>
      <c r="E151" s="65"/>
      <c r="H151" s="25">
        <f>VLOOKUP(I148,DrawerSystem!$H$124:$K$128,MATCH(I147,DrawerSystem!$H$124:$K$124,0),0)</f>
        <v>9123086</v>
      </c>
      <c r="I151" s="61" t="str">
        <f>VLOOKUP(H151,Цены!$A:$B,2,0)</f>
        <v>КОМПЛЕКТ СОЕДИНИТЕЛЕЙ ПЕРЕДНЕЙ ПАНЕЛИ ВНУТР. ЯЩИКА ARCITECH, H126, СЕРЕБРИСТЫЙ</v>
      </c>
      <c r="J151" s="27">
        <f>J147</f>
        <v>1</v>
      </c>
      <c r="K151" s="28">
        <f>IFERROR(VLOOKUP(H151,Sale!$A:$E,5,0),VLOOKUP(H151,Цены!$A:$G,7,0))*J151</f>
        <v>821.70900000000006</v>
      </c>
    </row>
    <row r="152" spans="2:12">
      <c r="H152" s="63"/>
      <c r="I152" s="64"/>
      <c r="J152" s="40"/>
      <c r="K152" s="65"/>
    </row>
    <row r="153" spans="2:12" ht="86.25" customHeight="1" thickBot="1"/>
    <row r="154" spans="2:12" ht="16.5" thickBot="1">
      <c r="B154" s="307" t="s">
        <v>2109</v>
      </c>
      <c r="C154" s="317" t="s">
        <v>2111</v>
      </c>
      <c r="D154" s="40"/>
      <c r="E154" s="40"/>
      <c r="H154" s="307" t="s">
        <v>2109</v>
      </c>
      <c r="I154" s="317" t="s">
        <v>2111</v>
      </c>
      <c r="J154" s="40"/>
      <c r="K154" s="40"/>
    </row>
    <row r="155" spans="2:12">
      <c r="B155" s="17" t="s">
        <v>2029</v>
      </c>
      <c r="C155" s="18" t="s">
        <v>2030</v>
      </c>
      <c r="D155" s="18" t="s">
        <v>2037</v>
      </c>
      <c r="E155" s="19" t="s">
        <v>2031</v>
      </c>
      <c r="H155" s="17" t="s">
        <v>2029</v>
      </c>
      <c r="I155" s="18" t="s">
        <v>2030</v>
      </c>
      <c r="J155" s="18" t="s">
        <v>2037</v>
      </c>
      <c r="K155" s="19" t="s">
        <v>2031</v>
      </c>
    </row>
    <row r="156" spans="2:12" ht="25.5" customHeight="1" thickBot="1">
      <c r="B156" s="25">
        <f>VLOOKUP(C154,DrawerSystem!$G$116:$H$118,2,0)</f>
        <v>9182706</v>
      </c>
      <c r="C156" s="61" t="str">
        <f>VLOOKUP(B156,Цены!$A:$B,2,0)</f>
        <v>РЕЛИНГ ПЕРЕДНЕЙ ПАНЕЛИ ARCITECH, L2000, АЛЮМИНИЙ, СЕРЕБРИСТЫЙ</v>
      </c>
      <c r="D156" s="288">
        <v>1</v>
      </c>
      <c r="E156" s="28">
        <f>IFERROR(VLOOKUP(B156,Sale!$A:$E,5,0),VLOOKUP(B156,Цены!$A:$G,7,0))*D156</f>
        <v>713.08800000000008</v>
      </c>
      <c r="H156" s="25">
        <f>VLOOKUP(I154,DrawerSystem!$B$131:$C$132,2,0)</f>
        <v>9235835</v>
      </c>
      <c r="I156" s="61" t="str">
        <f>VLOOKUP(H156,Цены!$A:$B,2,0)</f>
        <v>ФИКСАТОР ВНУТРЕННЕГО ЯЩИКА ARCITECH,СЕРЫЙ</v>
      </c>
      <c r="J156" s="288">
        <v>1</v>
      </c>
      <c r="K156" s="28">
        <f>IFERROR(VLOOKUP(H156,Sale!$A:$E,5,0),VLOOKUP(H156,Цены!$A:$G,7,0))*J156</f>
        <v>367.065</v>
      </c>
    </row>
    <row r="157" spans="2:12" ht="15" customHeight="1"/>
    <row r="158" spans="2:12" ht="15.75" customHeight="1"/>
    <row r="159" spans="2:12" ht="86.25" customHeight="1" thickBot="1"/>
    <row r="160" spans="2:12" ht="25.5" customHeight="1">
      <c r="B160" s="17" t="s">
        <v>2029</v>
      </c>
      <c r="C160" s="18" t="s">
        <v>2030</v>
      </c>
      <c r="D160" s="18" t="s">
        <v>2037</v>
      </c>
      <c r="E160" s="19" t="s">
        <v>2031</v>
      </c>
      <c r="H160" s="17" t="s">
        <v>2029</v>
      </c>
      <c r="I160" s="18" t="s">
        <v>2030</v>
      </c>
      <c r="J160" s="18" t="s">
        <v>2037</v>
      </c>
      <c r="K160" s="19" t="s">
        <v>2031</v>
      </c>
    </row>
    <row r="161" spans="2:12" ht="26.25" thickBot="1">
      <c r="B161" s="20">
        <v>9123080</v>
      </c>
      <c r="C161" s="58" t="str">
        <f>VLOOKUP(B161,Цены!$A:$B,2,0)</f>
        <v>СТАБИЛИЗАТОР ПЕРЕДНЕЙ ПАНЕЛИ</v>
      </c>
      <c r="D161" s="292">
        <v>1</v>
      </c>
      <c r="E161" s="23">
        <f>IFERROR(VLOOKUP(B161,Sale!$A:$E,5,0),VLOOKUP(B161,Цены!$A:$G,7,0))*D161</f>
        <v>52.123499999999993</v>
      </c>
      <c r="H161" s="25">
        <v>9192208</v>
      </c>
      <c r="I161" s="62" t="str">
        <f>VLOOKUP(H161,Цены!$A:$B,2,0)</f>
        <v>ПРОФИЛЬ ДЛЯ ПЕРЕДНЕЙ ПАНЕЛИ ВНУТРЕННЕГО ЯЩИКА ARCITECH, L2000, АЛЮМИНИЙ</v>
      </c>
      <c r="J161" s="288">
        <v>1</v>
      </c>
      <c r="K161" s="28">
        <f>IFERROR(VLOOKUP(H161,Sale!$A:$E,5,0),VLOOKUP(H161,Цены!$A:$G,7,0))*J161</f>
        <v>874.08899999999994</v>
      </c>
    </row>
    <row r="163" spans="2:12" ht="15" customHeight="1" thickBot="1">
      <c r="B163" s="34"/>
      <c r="C163" s="34"/>
      <c r="D163" s="34"/>
      <c r="E163" s="34"/>
      <c r="F163" s="34"/>
      <c r="G163" s="34"/>
      <c r="H163" s="34"/>
      <c r="I163" s="34"/>
      <c r="J163" s="34"/>
      <c r="K163" s="34"/>
    </row>
    <row r="164" spans="2:12" ht="29.25" thickTop="1">
      <c r="B164" s="674" t="s">
        <v>2156</v>
      </c>
      <c r="C164" s="674"/>
      <c r="D164" s="674"/>
      <c r="E164" s="674"/>
      <c r="F164" s="674"/>
      <c r="G164" s="674"/>
      <c r="H164" s="674"/>
      <c r="I164" s="674"/>
      <c r="J164" s="674"/>
      <c r="K164" s="674"/>
    </row>
    <row r="165" spans="2:12" ht="86.25" customHeight="1" thickBot="1">
      <c r="L165" s="51"/>
    </row>
    <row r="166" spans="2:12" ht="16.5" customHeight="1">
      <c r="B166" s="15" t="s">
        <v>2109</v>
      </c>
      <c r="C166" s="308" t="s">
        <v>2111</v>
      </c>
      <c r="D166" s="622">
        <v>1</v>
      </c>
      <c r="E166" s="553">
        <f>SUM(E171:E171)</f>
        <v>1161.4860000000001</v>
      </c>
      <c r="L166" s="51"/>
    </row>
    <row r="167" spans="2:12" ht="16.5" customHeight="1">
      <c r="B167" s="59" t="s">
        <v>2110</v>
      </c>
      <c r="C167" s="309" t="s">
        <v>2114</v>
      </c>
      <c r="D167" s="501"/>
      <c r="E167" s="621"/>
      <c r="L167" s="51"/>
    </row>
    <row r="168" spans="2:12" ht="16.5" thickBot="1">
      <c r="B168" s="54" t="s">
        <v>2162</v>
      </c>
      <c r="C168" s="310" t="s">
        <v>2159</v>
      </c>
      <c r="D168" s="623"/>
      <c r="E168" s="554"/>
    </row>
    <row r="169" spans="2:12" ht="16.5" thickBot="1">
      <c r="B169" s="626"/>
      <c r="C169" s="627"/>
      <c r="D169" s="627"/>
      <c r="E169" s="628"/>
      <c r="H169" s="75" t="s">
        <v>2109</v>
      </c>
      <c r="I169" s="294" t="s">
        <v>2111</v>
      </c>
      <c r="J169" s="76"/>
      <c r="K169" s="77"/>
    </row>
    <row r="170" spans="2:12">
      <c r="B170" s="17" t="s">
        <v>2029</v>
      </c>
      <c r="C170" s="18" t="s">
        <v>2030</v>
      </c>
      <c r="D170" s="18" t="s">
        <v>2037</v>
      </c>
      <c r="E170" s="19" t="s">
        <v>2031</v>
      </c>
      <c r="H170" s="49" t="s">
        <v>2029</v>
      </c>
      <c r="I170" s="48" t="s">
        <v>2030</v>
      </c>
      <c r="J170" s="48" t="s">
        <v>2037</v>
      </c>
      <c r="K170" s="78" t="s">
        <v>2031</v>
      </c>
    </row>
    <row r="171" spans="2:12" ht="25.5" customHeight="1" thickBot="1">
      <c r="B171" s="20">
        <f>VLOOKUP(C167,CHOOSE(IF(C168="Боковины 94 мм",1,IF(C168="Боковины 126 мм",2,3)),DrawerSystem!$B$138:$E$145,DrawerSystem!$G$138:$J$145,DrawerSystem!$L$138:$O$145),MATCH(C166,DrawerSystem!B137:E137,0),0)</f>
        <v>9150615</v>
      </c>
      <c r="C171" s="58" t="str">
        <f>VLOOKUP(B171,Цены!$A:$B,2,0)</f>
        <v>КОМПЛЕКТ БОКОВИН ЯЩИКА ARCITECH, H94, NL350, СЕРЕБРИСТЫЙ</v>
      </c>
      <c r="D171" s="22">
        <f>D166</f>
        <v>1</v>
      </c>
      <c r="E171" s="23">
        <f>IFERROR(VLOOKUP(B171,Sale!$A:$E,5,0),VLOOKUP(B171,Цены!$A:$G,7,0))*D171</f>
        <v>1161.4860000000001</v>
      </c>
      <c r="H171" s="25">
        <f>VLOOKUP(I169,DrawerSystem!$B$125:$C$127,2,0)</f>
        <v>9192200</v>
      </c>
      <c r="I171" s="62" t="str">
        <f>VLOOKUP(H171,Цены!$A:$B,2,0)</f>
        <v>ЗАДНЯЯ СТЕНКА ЯЩИКА ARCITECH, H94, L2000, АЛЮМИНИЙ, СЕРЕБРИСТАЯ</v>
      </c>
      <c r="J171" s="288">
        <v>1</v>
      </c>
      <c r="K171" s="28">
        <f>IFERROR(VLOOKUP(H171,Sale!$A:$E,5,0),VLOOKUP(H171,Цены!$A:$G,7,0))*J171</f>
        <v>4184.6489999999994</v>
      </c>
    </row>
    <row r="174" spans="2:12" ht="86.25" customHeight="1" thickBot="1"/>
    <row r="175" spans="2:12" ht="15.75">
      <c r="B175" s="15" t="s">
        <v>2109</v>
      </c>
      <c r="C175" s="308" t="s">
        <v>2111</v>
      </c>
      <c r="D175" s="565">
        <v>1</v>
      </c>
      <c r="E175" s="553">
        <f>SUM(E179:E179)</f>
        <v>485.0145</v>
      </c>
    </row>
    <row r="176" spans="2:12" ht="16.5" thickBot="1">
      <c r="B176" s="59" t="s">
        <v>2178</v>
      </c>
      <c r="C176" s="318" t="s">
        <v>2167</v>
      </c>
      <c r="D176" s="670"/>
      <c r="E176" s="621"/>
    </row>
    <row r="177" spans="2:11" ht="15.75" thickBot="1">
      <c r="B177" s="626"/>
      <c r="C177" s="627"/>
      <c r="D177" s="627"/>
      <c r="E177" s="628"/>
      <c r="H177" s="17" t="s">
        <v>2029</v>
      </c>
      <c r="I177" s="18" t="s">
        <v>2030</v>
      </c>
      <c r="J177" s="18" t="s">
        <v>2037</v>
      </c>
      <c r="K177" s="19" t="s">
        <v>2031</v>
      </c>
    </row>
    <row r="178" spans="2:11" ht="25.5">
      <c r="B178" s="17" t="s">
        <v>2029</v>
      </c>
      <c r="C178" s="18" t="s">
        <v>2030</v>
      </c>
      <c r="D178" s="18" t="s">
        <v>2037</v>
      </c>
      <c r="E178" s="19" t="s">
        <v>2031</v>
      </c>
      <c r="H178" s="20">
        <v>9123011</v>
      </c>
      <c r="I178" s="21" t="str">
        <f>VLOOKUP(H178,Цены!$A:$B,2,0)</f>
        <v>СОЕДИНИТЕЛЬ ПЕРЕДНЕЙ ПАНЕЛИ ARCITECH, ПОД ПРИКРУЧИВАНИЕ</v>
      </c>
      <c r="J178" s="292">
        <v>1</v>
      </c>
      <c r="K178" s="23">
        <f>IFERROR(VLOOKUP(H178,Sale!$A:$E,5,0),VLOOKUP(H178,Цены!$A:$G,7,0))*J178</f>
        <v>70.154999999999987</v>
      </c>
    </row>
    <row r="179" spans="2:11" ht="26.25" thickBot="1">
      <c r="B179" s="25">
        <f>VLOOKUP(C176,DrawerSystem!$B$149:$E$155,MATCH(C175,DrawerSystem!$B$149:$E$149,0),0)</f>
        <v>9150644</v>
      </c>
      <c r="C179" s="61" t="str">
        <f>VLOOKUP(B179,Цены!$A:$B,2,0)</f>
        <v>КОМПЛЕКТ СОЕДИНИТЕЛЕЙ ЗАДНЕЙ СТЕНКИ ARCITECH, H218, СЕРЕБРИСТЫЙ</v>
      </c>
      <c r="D179" s="27">
        <f>D175</f>
        <v>1</v>
      </c>
      <c r="E179" s="28">
        <f>IFERROR(VLOOKUP(B179,Sale!$A:$E,5,0),VLOOKUP(B179,Цены!$A:$G,7,0))*D179</f>
        <v>485.0145</v>
      </c>
      <c r="H179" s="20">
        <v>9123010</v>
      </c>
      <c r="I179" s="21" t="str">
        <f>VLOOKUP(H179,Цены!$A:$B,2,0)</f>
        <v>СОЕДИНИТЕЛЬ ПЕРЕДНЕЙ ПАНЕЛИ ARCITECH, C РАСПОРНОЙ МУФТОЙ</v>
      </c>
      <c r="J179" s="292">
        <v>1</v>
      </c>
      <c r="K179" s="23">
        <f>IFERROR(VLOOKUP(H179,Sale!$A:$E,5,0),VLOOKUP(H179,Цены!$A:$G,7,0))*J179</f>
        <v>73.359000000000009</v>
      </c>
    </row>
    <row r="182" spans="2:11" ht="86.25" customHeight="1" thickBot="1"/>
    <row r="183" spans="2:11" ht="15.75" customHeight="1" thickBot="1">
      <c r="B183" s="102" t="s">
        <v>2109</v>
      </c>
      <c r="C183" s="319" t="s">
        <v>2111</v>
      </c>
    </row>
    <row r="184" spans="2:11" ht="16.5" customHeight="1">
      <c r="B184" s="17" t="s">
        <v>2029</v>
      </c>
      <c r="C184" s="18" t="s">
        <v>2030</v>
      </c>
      <c r="D184" s="18" t="s">
        <v>2037</v>
      </c>
      <c r="E184" s="19" t="s">
        <v>2031</v>
      </c>
      <c r="H184" s="15" t="s">
        <v>2170</v>
      </c>
      <c r="I184" s="308" t="s">
        <v>2171</v>
      </c>
      <c r="J184" s="565">
        <v>2</v>
      </c>
      <c r="K184" s="553">
        <f>SUM(K188:K188)</f>
        <v>312.53399999999999</v>
      </c>
    </row>
    <row r="185" spans="2:11" ht="25.5" customHeight="1">
      <c r="B185" s="20">
        <f>VLOOKUP(C183,DrawerSystem!$G$103:$H$105,2,0)</f>
        <v>9123005</v>
      </c>
      <c r="C185" s="21" t="str">
        <f>VLOOKUP(B185,Цены!$A:$B,2,0)</f>
        <v>ЗАГЛУШКА НА БОКОВИНУ ARCITECH, С ЛОГОТИПОМ HETTICH, АНТРАЦИТ</v>
      </c>
      <c r="D185" s="292">
        <v>1</v>
      </c>
      <c r="E185" s="23">
        <f>IFERROR(VLOOKUP(B185,Sale!$A:$E,5,0),VLOOKUP(B185,Цены!$A:$G,7,0))*D185</f>
        <v>13.221</v>
      </c>
      <c r="H185" s="59" t="s">
        <v>2110</v>
      </c>
      <c r="I185" s="318" t="s">
        <v>2117</v>
      </c>
      <c r="J185" s="670"/>
      <c r="K185" s="621"/>
    </row>
    <row r="186" spans="2:11" ht="26.25" thickBot="1">
      <c r="B186" s="20">
        <f>VLOOKUP(C183,DrawerSystem!$I$103:$J$105,2,0)</f>
        <v>9123009</v>
      </c>
      <c r="C186" s="21" t="str">
        <f>VLOOKUP(B186,Цены!$A:$B,2,0)</f>
        <v>ЗАГЛУШКА НА БОКОВИНУ ARCITECH, С ЛОГОТИПОМ HETTICH, ПОД АЛЮМИНИЙ</v>
      </c>
      <c r="D186" s="292">
        <v>1</v>
      </c>
      <c r="E186" s="23">
        <f>IFERROR(VLOOKUP(B186,Sale!$A:$E,5,0),VLOOKUP(B186,Цены!$A:$G,7,0))*D186</f>
        <v>42.497999999999998</v>
      </c>
      <c r="H186" s="616"/>
      <c r="I186" s="617"/>
      <c r="J186" s="617"/>
      <c r="K186" s="618"/>
    </row>
    <row r="187" spans="2:11" ht="26.25" thickBot="1">
      <c r="B187" s="25">
        <f>VLOOKUP(C183,DrawerSystem!$K$103:$L$105,2,0)</f>
        <v>9123008</v>
      </c>
      <c r="C187" s="62" t="str">
        <f>VLOOKUP(B187,Цены!$A:$B,2,0)</f>
        <v>ЗАГЛУШКА НА БОКОВИНУ ARCITECH, С ЛОГОТИПОМ HETTICH, ПОД ХРОМ</v>
      </c>
      <c r="D187" s="288">
        <v>1</v>
      </c>
      <c r="E187" s="28">
        <f>IFERROR(VLOOKUP(B187,Sale!$A:$E,5,0),VLOOKUP(B187,Цены!$A:$G,7,0))*D187</f>
        <v>42.497999999999998</v>
      </c>
      <c r="H187" s="17" t="s">
        <v>2029</v>
      </c>
      <c r="I187" s="18" t="s">
        <v>2030</v>
      </c>
      <c r="J187" s="18" t="s">
        <v>2037</v>
      </c>
      <c r="K187" s="19" t="s">
        <v>2031</v>
      </c>
    </row>
    <row r="188" spans="2:11" ht="25.5" customHeight="1" thickBot="1">
      <c r="B188" s="63"/>
      <c r="C188" s="101"/>
      <c r="D188" s="40"/>
      <c r="E188" s="65"/>
      <c r="F188" s="40"/>
      <c r="H188" s="25">
        <f>VLOOKUP(I184,DrawerSystem!$B$159:$E$164,MATCH(I185,DrawerSystem!$B$159:$E$159,0),0)</f>
        <v>9240689</v>
      </c>
      <c r="I188" s="61" t="str">
        <f>VLOOKUP(H188,Цены!$A:$B,2,0)</f>
        <v>ДИЗАЙН-ПРОФИЛЬ ARCITECH, NL500,ПОД ХРОМ</v>
      </c>
      <c r="J188" s="27">
        <f>J184</f>
        <v>2</v>
      </c>
      <c r="K188" s="28">
        <f>IFERROR(VLOOKUP(H188,Sale!$A:$E,5,0),VLOOKUP(H188,Цены!$A:$G,7,0))*J188</f>
        <v>312.53399999999999</v>
      </c>
    </row>
    <row r="193" spans="2:12" ht="86.45" customHeight="1" thickBot="1"/>
    <row r="194" spans="2:12">
      <c r="B194" s="17" t="s">
        <v>2029</v>
      </c>
      <c r="C194" s="18" t="s">
        <v>2030</v>
      </c>
      <c r="D194" s="18" t="s">
        <v>2037</v>
      </c>
      <c r="E194" s="19" t="s">
        <v>2031</v>
      </c>
      <c r="H194" s="17" t="s">
        <v>2029</v>
      </c>
      <c r="I194" s="18" t="s">
        <v>2030</v>
      </c>
      <c r="J194" s="18" t="s">
        <v>2037</v>
      </c>
      <c r="K194" s="19" t="s">
        <v>2031</v>
      </c>
    </row>
    <row r="195" spans="2:12" ht="25.5" customHeight="1" thickBot="1">
      <c r="B195" s="25">
        <v>9268147</v>
      </c>
      <c r="C195" s="61" t="str">
        <f>VLOOKUP(B195,Цены!$A:$B,2,0)</f>
        <v>КОМПЛЕКТ СОЕДИНИТЕЛЕЙ ДЛЯ ТОНКОЙ ПЕРЕДНЕЙ ПАНЕЛИ ЯЩИКА ARCITECH</v>
      </c>
      <c r="D195" s="288">
        <v>1</v>
      </c>
      <c r="E195" s="28">
        <f>IFERROR(VLOOKUP(B195,Sale!$A:$E,5,0),VLOOKUP(B195,Цены!$A:$G,7,0))*D195</f>
        <v>382.66649999999998</v>
      </c>
      <c r="H195" s="25">
        <v>9268146</v>
      </c>
      <c r="I195" s="61" t="str">
        <f>VLOOKUP(H195,Цены!$A:$B,2,0)</f>
        <v>КОМПЛЕКТ СОЕДИНИТЕЛЕЙ РЕЛИНГА ДЛЯ ТОНКОЙ ПЕРЕДНЕЙ ПАНЕЛИ ЯЩИКА ARCITECH</v>
      </c>
      <c r="J195" s="288">
        <v>1</v>
      </c>
      <c r="K195" s="28">
        <f>IFERROR(VLOOKUP(H195,Sale!$A:$E,5,0),VLOOKUP(H195,Цены!$A:$G,7,0))*J195</f>
        <v>232.88849999999999</v>
      </c>
    </row>
    <row r="201" spans="2:12" ht="86.45" customHeight="1" thickBot="1"/>
    <row r="202" spans="2:12">
      <c r="B202" s="17" t="s">
        <v>2029</v>
      </c>
      <c r="C202" s="18" t="s">
        <v>2030</v>
      </c>
      <c r="D202" s="18" t="s">
        <v>2037</v>
      </c>
      <c r="E202" s="19" t="s">
        <v>2031</v>
      </c>
    </row>
    <row r="203" spans="2:12" ht="25.5" customHeight="1" thickBot="1">
      <c r="B203" s="25">
        <v>9268148</v>
      </c>
      <c r="C203" s="61" t="str">
        <f>VLOOKUP(B203,Цены!$A:$B,2,0)</f>
        <v>КОМПЛЕКТ СОЕДИНИТЕЛЕЙ TOPSIDE/DESIGNSIDE ДЛЯ ТОНКОЙ ПЕРЕДНЕЙ ПАНЕЛИ ЯЩИКА ARCITECH</v>
      </c>
      <c r="D203" s="288">
        <v>1</v>
      </c>
      <c r="E203" s="28">
        <f>IFERROR(VLOOKUP(B203,Sale!$A:$E,5,0),VLOOKUP(B203,Цены!$A:$G,7,0))*D203</f>
        <v>531.9135</v>
      </c>
    </row>
    <row r="207" spans="2:12" ht="29.25" thickBot="1">
      <c r="B207" s="644" t="s">
        <v>2267</v>
      </c>
      <c r="C207" s="644"/>
      <c r="D207" s="644"/>
      <c r="E207" s="644"/>
      <c r="F207" s="644"/>
      <c r="G207" s="644"/>
      <c r="H207" s="644"/>
      <c r="I207" s="644"/>
      <c r="J207" s="644"/>
      <c r="K207" s="644"/>
    </row>
    <row r="208" spans="2:12" ht="86.25" customHeight="1" thickTop="1" thickBot="1">
      <c r="C208" s="87"/>
      <c r="L208" s="51"/>
    </row>
    <row r="209" spans="2:12" ht="15.75" customHeight="1">
      <c r="B209" s="15" t="s">
        <v>2109</v>
      </c>
      <c r="C209" s="308" t="s">
        <v>2094</v>
      </c>
      <c r="D209" s="565">
        <v>1</v>
      </c>
      <c r="E209" s="675">
        <f>SUM(E213:E213)</f>
        <v>485.48699999999997</v>
      </c>
      <c r="H209" s="17" t="s">
        <v>2029</v>
      </c>
      <c r="I209" s="18" t="s">
        <v>2030</v>
      </c>
      <c r="J209" s="18" t="s">
        <v>2037</v>
      </c>
      <c r="K209" s="19" t="s">
        <v>2031</v>
      </c>
      <c r="L209" s="51"/>
    </row>
    <row r="210" spans="2:12" ht="25.5" customHeight="1">
      <c r="B210" s="59" t="s">
        <v>2110</v>
      </c>
      <c r="C210" s="318" t="s">
        <v>2117</v>
      </c>
      <c r="D210" s="670"/>
      <c r="E210" s="676"/>
      <c r="H210" s="20">
        <v>9127011</v>
      </c>
      <c r="I210" s="58" t="str">
        <f>VLOOKUP(H210,Цены!$A:$B,2,0)</f>
        <v>СОЕДИНИТЕЛЬ ПЕРЕДНЕЙ ПАНЕЛИ ДЛЯ ПРОДОЛЬНОГО РЕЛИНГА ARCITECH, ПОД ПРИКРУЧИВАНИЕ</v>
      </c>
      <c r="J210" s="292">
        <v>1</v>
      </c>
      <c r="K210" s="23">
        <f>IFERROR(VLOOKUP(H210,Sale!$A:$E,5,0),VLOOKUP(H210,Цены!$A:$G,7,0))*J210</f>
        <v>8.0280000000000005</v>
      </c>
    </row>
    <row r="211" spans="2:12" ht="25.5" customHeight="1">
      <c r="B211" s="671"/>
      <c r="C211" s="672"/>
      <c r="D211" s="672"/>
      <c r="E211" s="673"/>
      <c r="H211" s="20">
        <v>9127000</v>
      </c>
      <c r="I211" s="58" t="str">
        <f>VLOOKUP(H211,Цены!$A:$B,2,0)</f>
        <v>СОЕДИНИТЕЛЬ ПЕРЕДНЕЙ ПАНЕЛИ ДЛЯ ПРОДОЛЬНОГО РЕЛИНГА ARCITECH, ПОД ЗАПРЕССОВКУ</v>
      </c>
      <c r="J211" s="292">
        <v>1</v>
      </c>
      <c r="K211" s="23">
        <f>IFERROR(VLOOKUP(H211,Sale!$A:$E,5,0),VLOOKUP(H211,Цены!$A:$G,7,0))*J211</f>
        <v>11.232000000000001</v>
      </c>
    </row>
    <row r="212" spans="2:12" ht="25.5" customHeight="1">
      <c r="B212" s="49" t="s">
        <v>2029</v>
      </c>
      <c r="C212" s="48" t="s">
        <v>2030</v>
      </c>
      <c r="D212" s="48" t="s">
        <v>2037</v>
      </c>
      <c r="E212" s="78" t="s">
        <v>2031</v>
      </c>
    </row>
    <row r="213" spans="2:12" ht="26.25" thickBot="1">
      <c r="B213" s="25">
        <f>VLOOKUP(C210,DrawerSystem!$B$174:$E$182,MATCH(C209,DrawerSystem!$B$174:$E$174,0),0)</f>
        <v>9150517</v>
      </c>
      <c r="C213" s="61" t="str">
        <f>VLOOKUP(B213,Цены!$A:$B,2,0)</f>
        <v>КОМПЛЕКТ ПРОДОЛЬНЫХ РЕЛИНГОВ КОРОБА С СОЕД. ПЕРЕД. ПАНЕЛИ ARCITECH, NL500, АНТРАЦИТ</v>
      </c>
      <c r="D213" s="27">
        <f>D209</f>
        <v>1</v>
      </c>
      <c r="E213" s="28">
        <f>IFERROR(VLOOKUP(B213,Sale!$A:$E,5,0),VLOOKUP(B213,Цены!$A:$G,7,0))*D213</f>
        <v>485.48699999999997</v>
      </c>
    </row>
    <row r="217" spans="2:12" ht="86.25" customHeight="1" thickBot="1"/>
    <row r="218" spans="2:12" ht="15.75">
      <c r="B218" s="15" t="s">
        <v>2110</v>
      </c>
      <c r="C218" s="320" t="s">
        <v>2112</v>
      </c>
      <c r="D218" s="622">
        <v>1</v>
      </c>
      <c r="E218" s="553">
        <f>SUM(E222:E222)</f>
        <v>1244.8440000000001</v>
      </c>
      <c r="H218" s="15" t="s">
        <v>2109</v>
      </c>
      <c r="I218" s="320" t="s">
        <v>2094</v>
      </c>
      <c r="J218" s="622">
        <v>1</v>
      </c>
      <c r="K218" s="553">
        <f>SUM(K222:K222)</f>
        <v>801.65699999999993</v>
      </c>
    </row>
    <row r="219" spans="2:12" ht="16.5" thickBot="1">
      <c r="B219" s="54" t="s">
        <v>2178</v>
      </c>
      <c r="C219" s="310" t="s">
        <v>2180</v>
      </c>
      <c r="D219" s="623"/>
      <c r="E219" s="554"/>
      <c r="H219" s="54" t="s">
        <v>2178</v>
      </c>
      <c r="I219" s="310" t="s">
        <v>2180</v>
      </c>
      <c r="J219" s="623"/>
      <c r="K219" s="554"/>
    </row>
    <row r="220" spans="2:12" ht="15.75" thickBot="1">
      <c r="B220" s="626"/>
      <c r="C220" s="627"/>
      <c r="D220" s="627"/>
      <c r="E220" s="628"/>
      <c r="H220" s="667"/>
      <c r="I220" s="668"/>
      <c r="J220" s="668"/>
      <c r="K220" s="669"/>
    </row>
    <row r="221" spans="2:12">
      <c r="B221" s="17" t="s">
        <v>2029</v>
      </c>
      <c r="C221" s="18" t="s">
        <v>2030</v>
      </c>
      <c r="D221" s="18" t="s">
        <v>2037</v>
      </c>
      <c r="E221" s="19" t="s">
        <v>2031</v>
      </c>
      <c r="H221" s="17" t="s">
        <v>2029</v>
      </c>
      <c r="I221" s="18" t="s">
        <v>2030</v>
      </c>
      <c r="J221" s="18" t="s">
        <v>2037</v>
      </c>
      <c r="K221" s="19" t="s">
        <v>2031</v>
      </c>
    </row>
    <row r="222" spans="2:12" ht="26.25" thickBot="1">
      <c r="B222" s="25">
        <f>VLOOKUP(C218,DrawerSystem!$B$207:$F$215,MATCH(C219,DrawerSystem!$B$207:$F$207,0),0)</f>
        <v>9122983</v>
      </c>
      <c r="C222" s="61" t="str">
        <f>VLOOKUP(B222,Цены!$A:$B,2,0)</f>
        <v>КОМПЛЕКТ НАДСТАВОК НА БОКОВИНУ DESIGNSIDE ДЛЯ ARCITECH, H92, NL270, СТЕКЛО, ПРОЗРАЧНОЕ</v>
      </c>
      <c r="D222" s="27">
        <f>D218</f>
        <v>1</v>
      </c>
      <c r="E222" s="28">
        <f>IFERROR(VLOOKUP(B222,Sale!$A:$E,5,0),VLOOKUP(B222,Цены!$A:$G,7,0))*D222</f>
        <v>1244.8440000000001</v>
      </c>
      <c r="H222" s="25">
        <f>VLOOKUP(I219,DrawerSystem!$B$220:$E$224,MATCH(I218,DrawerSystem!$B$220:$F$220,0),0)</f>
        <v>9122974</v>
      </c>
      <c r="I222" s="61" t="str">
        <f>VLOOKUP(H222,Цены!$A:$B,2,0)</f>
        <v>КОМПЛЕКТ АДАПТЕРОВ DESIGNSIDE ARCITECH, H92, АНТРАЦИТ</v>
      </c>
      <c r="J222" s="27">
        <f>J218</f>
        <v>1</v>
      </c>
      <c r="K222" s="28">
        <f>IFERROR(VLOOKUP(H222,Sale!$A:$E,5,0),VLOOKUP(H222,Цены!$A:$G,7,0))*J222</f>
        <v>801.65699999999993</v>
      </c>
    </row>
    <row r="226" spans="2:12" ht="86.25" customHeight="1" thickBot="1"/>
    <row r="227" spans="2:12" ht="15.75">
      <c r="B227" s="15" t="s">
        <v>2109</v>
      </c>
      <c r="C227" s="308" t="s">
        <v>2094</v>
      </c>
      <c r="D227" s="622">
        <v>1</v>
      </c>
      <c r="E227" s="553">
        <f>SUM(E232:E232)</f>
        <v>2034.7695000000001</v>
      </c>
    </row>
    <row r="228" spans="2:12" ht="15.75">
      <c r="B228" s="59" t="s">
        <v>2110</v>
      </c>
      <c r="C228" s="309" t="s">
        <v>2115</v>
      </c>
      <c r="D228" s="501"/>
      <c r="E228" s="621"/>
    </row>
    <row r="229" spans="2:12" ht="16.5" thickBot="1">
      <c r="B229" s="54" t="s">
        <v>2178</v>
      </c>
      <c r="C229" s="310" t="s">
        <v>2184</v>
      </c>
      <c r="D229" s="623"/>
      <c r="E229" s="554"/>
    </row>
    <row r="230" spans="2:12" ht="15.75" thickBot="1">
      <c r="B230" s="626"/>
      <c r="C230" s="627"/>
      <c r="D230" s="627"/>
      <c r="E230" s="628"/>
    </row>
    <row r="231" spans="2:12">
      <c r="B231" s="17" t="s">
        <v>2029</v>
      </c>
      <c r="C231" s="18" t="s">
        <v>2030</v>
      </c>
      <c r="D231" s="18" t="s">
        <v>2037</v>
      </c>
      <c r="E231" s="19" t="s">
        <v>2031</v>
      </c>
    </row>
    <row r="232" spans="2:12" ht="25.5">
      <c r="B232" s="20">
        <f>VLOOKUP(C228,CHOOSE(IF(C229="Боковина 94 мм задняя стенка 186 мм",1,IF(C229="Боковина 94 мм задняя стенка 218 мм",2,IF(C229="Боковина 126 мм задняя стенка 218 мм",3,4))),DrawerSystem!$B$187:$E$192,DrawerSystem!$G$187:$J$192,DrawerSystem!$L$187:$O$192,DrawerSystem!$B$197:$E$202),MATCH(C227,DrawerSystem!B187:E187,0),0)</f>
        <v>9122950</v>
      </c>
      <c r="C232" s="58" t="str">
        <f>VLOOKUP(B232,Цены!$A:$B,2,0)</f>
        <v>КОМПЛЕКТ НАДСТАВОК НА БОКОВИНУ TOPSIDE ДЛЯ ARCITECH, H124, NL400, СТАЛЬ, АНТРАЦИТ</v>
      </c>
      <c r="D232" s="22">
        <f>D227</f>
        <v>1</v>
      </c>
      <c r="E232" s="23">
        <f>IFERROR(VLOOKUP(B232,Sale!$A:$E,5,0),VLOOKUP(B232,Цены!$A:$G,7,0))*D232</f>
        <v>2034.7695000000001</v>
      </c>
    </row>
    <row r="235" spans="2:12" ht="29.25" thickBot="1">
      <c r="B235" s="615" t="s">
        <v>2192</v>
      </c>
      <c r="C235" s="615"/>
      <c r="D235" s="615"/>
      <c r="E235" s="615"/>
      <c r="F235" s="615"/>
      <c r="G235" s="615"/>
      <c r="H235" s="615"/>
      <c r="I235" s="615"/>
      <c r="J235" s="615"/>
      <c r="K235" s="615"/>
    </row>
    <row r="236" spans="2:12" ht="82.5" customHeight="1" thickTop="1" thickBot="1">
      <c r="C236" s="130" t="s">
        <v>2467</v>
      </c>
      <c r="L236" s="51"/>
    </row>
    <row r="237" spans="2:12" ht="25.5">
      <c r="B237" s="17" t="s">
        <v>2029</v>
      </c>
      <c r="C237" s="18" t="s">
        <v>2030</v>
      </c>
      <c r="D237" s="89" t="s">
        <v>2195</v>
      </c>
      <c r="E237" s="19" t="s">
        <v>2031</v>
      </c>
      <c r="L237" s="51"/>
    </row>
    <row r="238" spans="2:12" ht="25.5" customHeight="1">
      <c r="B238" s="20">
        <v>9241038</v>
      </c>
      <c r="C238" s="58" t="str">
        <f>VLOOKUP(B238,Цены!$A:$B,2,0)</f>
        <v>КОМПЛЕКТ МЕХАНИЗМА PUSH TO OPEN SILENT 10 ДЛЯ ARCITECH</v>
      </c>
      <c r="D238" s="90" t="s">
        <v>2196</v>
      </c>
      <c r="E238" s="23">
        <f>IFERROR(VLOOKUP(B238,Sale!$A:$E,5,0),VLOOKUP(B238,Цены!$A:$G,7,0))</f>
        <v>1578.3525</v>
      </c>
    </row>
    <row r="239" spans="2:12" ht="25.5" customHeight="1">
      <c r="B239" s="20">
        <v>9241049</v>
      </c>
      <c r="C239" s="58" t="str">
        <f>VLOOKUP(B239,Цены!$A:$B,2,0)</f>
        <v>КОМПЛЕКТ МЕХАНИЗМА PUSH TO OPEN SILENT 20 ДЛЯ ARCITECH</v>
      </c>
      <c r="D239" s="90" t="s">
        <v>2194</v>
      </c>
      <c r="E239" s="23">
        <f>IFERROR(VLOOKUP(B239,Sale!$A:$E,5,0),VLOOKUP(B239,Цены!$A:$G,7,0))</f>
        <v>1578.3525</v>
      </c>
    </row>
    <row r="240" spans="2:12" ht="25.5" customHeight="1">
      <c r="B240" s="20">
        <v>9241050</v>
      </c>
      <c r="C240" s="58" t="str">
        <f>VLOOKUP(B240,Цены!$A:$B,2,0)</f>
        <v>КОМПЛЕКТ МЕХАНИЗМА PUSH TO OPEN SILENT 40 ДЛЯ ARCITECH</v>
      </c>
      <c r="D240" s="90" t="s">
        <v>2193</v>
      </c>
      <c r="E240" s="23">
        <f>IFERROR(VLOOKUP(B240,Sale!$A:$E,5,0),VLOOKUP(B240,Цены!$A:$G,7,0))</f>
        <v>1578.3525</v>
      </c>
    </row>
    <row r="241" spans="2:11" ht="25.5" customHeight="1" thickBot="1">
      <c r="B241" s="25">
        <v>9241051</v>
      </c>
      <c r="C241" s="61" t="str">
        <f>VLOOKUP(B241,Цены!$A:$B,2,0)</f>
        <v>КОМПЛЕКТ МЕХАНИЗМА PUSH TO OPEN SILENT 80 ДЛЯ ARCITECH</v>
      </c>
      <c r="D241" s="91" t="s">
        <v>2197</v>
      </c>
      <c r="E241" s="28">
        <f>IFERROR(VLOOKUP(B241,Sale!$A:$E,5,0),VLOOKUP(B241,Цены!$A:$G,7,0))</f>
        <v>1578.3525</v>
      </c>
    </row>
    <row r="244" spans="2:11" ht="284.10000000000002" customHeight="1"/>
    <row r="245" spans="2:11" ht="37.5" customHeight="1" thickBot="1">
      <c r="B245" s="615" t="s">
        <v>4173</v>
      </c>
      <c r="C245" s="615"/>
      <c r="D245" s="615"/>
      <c r="E245" s="615"/>
      <c r="F245" s="615"/>
      <c r="G245" s="615"/>
      <c r="H245" s="615"/>
      <c r="I245" s="615"/>
      <c r="J245" s="615"/>
      <c r="K245" s="615"/>
    </row>
    <row r="246" spans="2:11" ht="86.45" customHeight="1" thickTop="1"/>
    <row r="247" spans="2:11" ht="15.6" customHeight="1" thickBot="1"/>
    <row r="248" spans="2:11" ht="15.6" customHeight="1">
      <c r="B248" s="17" t="s">
        <v>2029</v>
      </c>
      <c r="C248" s="18" t="s">
        <v>2030</v>
      </c>
      <c r="D248" s="89" t="s">
        <v>2037</v>
      </c>
      <c r="E248" s="19" t="s">
        <v>2031</v>
      </c>
      <c r="H248" s="17" t="s">
        <v>2029</v>
      </c>
      <c r="I248" s="18" t="s">
        <v>2030</v>
      </c>
      <c r="J248" s="89" t="s">
        <v>2037</v>
      </c>
      <c r="K248" s="19" t="s">
        <v>2031</v>
      </c>
    </row>
    <row r="249" spans="2:11" ht="25.5" customHeight="1">
      <c r="B249" s="20">
        <v>9236718</v>
      </c>
      <c r="C249" s="58" t="str">
        <f>VLOOKUP(B249,Цены!$A:$B,2,0)</f>
        <v>ШТАНГА ДЛЯ СИНХРОНИЗАЦИИ МЕХАНИЗМА PUSH TO OPEN QUADRO,L2000,АЛЮМИНИЙ</v>
      </c>
      <c r="D249" s="403">
        <v>1</v>
      </c>
      <c r="E249" s="23">
        <f>IFERROR(VLOOKUP(B249,Sale!$A:$E,5,0),VLOOKUP(B249,Цены!$A:$G,7,0))*D249</f>
        <v>457.94249999999994</v>
      </c>
      <c r="H249" s="20">
        <v>9236718</v>
      </c>
      <c r="I249" s="58" t="str">
        <f>VLOOKUP(H249,Цены!$A:$B,2,0)</f>
        <v>ШТАНГА ДЛЯ СИНХРОНИЗАЦИИ МЕХАНИЗМА PUSH TO OPEN QUADRO,L2000,АЛЮМИНИЙ</v>
      </c>
      <c r="J249" s="403">
        <v>1</v>
      </c>
      <c r="K249" s="23">
        <f>IFERROR(VLOOKUP(H249,Sale!$A:$E,5,0),VLOOKUP(H249,Цены!$A:$G,7,0))*J249</f>
        <v>457.94249999999994</v>
      </c>
    </row>
    <row r="250" spans="2:11" ht="25.5" customHeight="1">
      <c r="B250" s="20">
        <v>9221295</v>
      </c>
      <c r="C250" s="58" t="str">
        <f>VLOOKUP(B250,Цены!$A:$B,2,0)</f>
        <v>СОЕДИНИТЕЛЬ ШТАНГИ PUSH TO OPEN SYNCHRO</v>
      </c>
      <c r="D250" s="403">
        <v>1</v>
      </c>
      <c r="E250" s="23">
        <f>IFERROR(VLOOKUP(B250,Sale!$A:$E,5,0),VLOOKUP(B250,Цены!$A:$G,7,0))*D250</f>
        <v>38.655000000000001</v>
      </c>
      <c r="H250" s="20">
        <v>9278452</v>
      </c>
      <c r="I250" s="58" t="str">
        <f>VLOOKUP(H250,Цены!$A:$B,2,0)</f>
        <v>АДАПТЕР ДЛЯ МУЛЬТИСИНХРОНИЗАЦИИ ACTRO YOU</v>
      </c>
      <c r="J250" s="403">
        <v>1</v>
      </c>
      <c r="K250" s="23">
        <f>IFERROR(VLOOKUP(H250,Sale!$A:$E,5,0),VLOOKUP(H250,Цены!$A:$G,7,0))*J250</f>
        <v>128.47499999999999</v>
      </c>
    </row>
    <row r="303" spans="2:2" hidden="1"/>
    <row r="304" spans="2:2" hidden="1">
      <c r="B304" s="56" t="s">
        <v>2094</v>
      </c>
    </row>
    <row r="305" spans="2:2" hidden="1">
      <c r="B305" s="57" t="s">
        <v>2111</v>
      </c>
    </row>
    <row r="306" spans="2:2" hidden="1">
      <c r="B306" s="14" t="s">
        <v>2096</v>
      </c>
    </row>
  </sheetData>
  <sheetProtection sheet="1" objects="1" scenarios="1"/>
  <mergeCells count="129">
    <mergeCell ref="B245:K245"/>
    <mergeCell ref="B230:E230"/>
    <mergeCell ref="E218:E219"/>
    <mergeCell ref="K218:K219"/>
    <mergeCell ref="H66:K66"/>
    <mergeCell ref="H62:K62"/>
    <mergeCell ref="C1:K1"/>
    <mergeCell ref="J26:K26"/>
    <mergeCell ref="D41:E41"/>
    <mergeCell ref="D58:E58"/>
    <mergeCell ref="J58:K58"/>
    <mergeCell ref="J23:J25"/>
    <mergeCell ref="K23:K25"/>
    <mergeCell ref="J13:K13"/>
    <mergeCell ref="B17:E17"/>
    <mergeCell ref="H17:K17"/>
    <mergeCell ref="B21:E21"/>
    <mergeCell ref="H22:K22"/>
    <mergeCell ref="H7:K7"/>
    <mergeCell ref="D9:D11"/>
    <mergeCell ref="B36:E36"/>
    <mergeCell ref="H27:K27"/>
    <mergeCell ref="B37:E37"/>
    <mergeCell ref="D12:E12"/>
    <mergeCell ref="E9:E11"/>
    <mergeCell ref="J9:J12"/>
    <mergeCell ref="D38:D40"/>
    <mergeCell ref="E38:E40"/>
    <mergeCell ref="D27:E27"/>
    <mergeCell ref="B235:K235"/>
    <mergeCell ref="B164:K164"/>
    <mergeCell ref="H149:K149"/>
    <mergeCell ref="H31:K31"/>
    <mergeCell ref="E209:E210"/>
    <mergeCell ref="J147:J148"/>
    <mergeCell ref="K147:K148"/>
    <mergeCell ref="B42:E42"/>
    <mergeCell ref="D209:D210"/>
    <mergeCell ref="B31:E31"/>
    <mergeCell ref="B32:E32"/>
    <mergeCell ref="B46:E46"/>
    <mergeCell ref="B62:E62"/>
    <mergeCell ref="H76:K76"/>
    <mergeCell ref="D68:D71"/>
    <mergeCell ref="E68:E71"/>
    <mergeCell ref="B145:K145"/>
    <mergeCell ref="B89:E89"/>
    <mergeCell ref="D85:E85"/>
    <mergeCell ref="B93:K93"/>
    <mergeCell ref="B95:E95"/>
    <mergeCell ref="D101:E101"/>
    <mergeCell ref="D227:D229"/>
    <mergeCell ref="E227:E229"/>
    <mergeCell ref="H220:K220"/>
    <mergeCell ref="D166:D168"/>
    <mergeCell ref="E166:E168"/>
    <mergeCell ref="D175:D176"/>
    <mergeCell ref="E175:E176"/>
    <mergeCell ref="B177:E177"/>
    <mergeCell ref="B211:E211"/>
    <mergeCell ref="B207:K207"/>
    <mergeCell ref="B220:E220"/>
    <mergeCell ref="K184:K185"/>
    <mergeCell ref="J218:J219"/>
    <mergeCell ref="B169:E169"/>
    <mergeCell ref="J184:J185"/>
    <mergeCell ref="H186:K186"/>
    <mergeCell ref="D218:D219"/>
    <mergeCell ref="J116:K116"/>
    <mergeCell ref="B128:E128"/>
    <mergeCell ref="B129:E129"/>
    <mergeCell ref="B112:E112"/>
    <mergeCell ref="D118:E118"/>
    <mergeCell ref="H95:K95"/>
    <mergeCell ref="J97:J100"/>
    <mergeCell ref="K97:K100"/>
    <mergeCell ref="J101:K101"/>
    <mergeCell ref="H102:K102"/>
    <mergeCell ref="B102:E102"/>
    <mergeCell ref="D97:D100"/>
    <mergeCell ref="E97:E100"/>
    <mergeCell ref="I54:K54"/>
    <mergeCell ref="D55:D57"/>
    <mergeCell ref="D135:E135"/>
    <mergeCell ref="D113:D117"/>
    <mergeCell ref="E113:E117"/>
    <mergeCell ref="B111:E111"/>
    <mergeCell ref="B67:E67"/>
    <mergeCell ref="E55:E57"/>
    <mergeCell ref="B54:E54"/>
    <mergeCell ref="K68:K71"/>
    <mergeCell ref="D72:E72"/>
    <mergeCell ref="J72:K72"/>
    <mergeCell ref="J68:J71"/>
    <mergeCell ref="H67:K67"/>
    <mergeCell ref="D130:D134"/>
    <mergeCell ref="E130:E134"/>
    <mergeCell ref="H128:K128"/>
    <mergeCell ref="H129:K129"/>
    <mergeCell ref="J130:J133"/>
    <mergeCell ref="B76:E76"/>
    <mergeCell ref="H111:K111"/>
    <mergeCell ref="I112:K112"/>
    <mergeCell ref="J113:J115"/>
    <mergeCell ref="K113:K115"/>
    <mergeCell ref="K130:K133"/>
    <mergeCell ref="J134:K134"/>
    <mergeCell ref="D3:F3"/>
    <mergeCell ref="G3:H3"/>
    <mergeCell ref="C81:E81"/>
    <mergeCell ref="D82:D84"/>
    <mergeCell ref="E82:E84"/>
    <mergeCell ref="B5:K5"/>
    <mergeCell ref="H21:K21"/>
    <mergeCell ref="B22:E22"/>
    <mergeCell ref="E23:E26"/>
    <mergeCell ref="D23:D26"/>
    <mergeCell ref="B51:K51"/>
    <mergeCell ref="H8:K8"/>
    <mergeCell ref="B13:E13"/>
    <mergeCell ref="B6:E6"/>
    <mergeCell ref="B7:E7"/>
    <mergeCell ref="K9:K12"/>
    <mergeCell ref="B80:E80"/>
    <mergeCell ref="B53:E53"/>
    <mergeCell ref="H53:K53"/>
    <mergeCell ref="B66:E66"/>
    <mergeCell ref="J55:J57"/>
    <mergeCell ref="K55:K57"/>
  </mergeCells>
  <conditionalFormatting sqref="B7:E7">
    <cfRule type="cellIs" dxfId="193" priority="33" operator="equal">
      <formula>$C$9</formula>
    </cfRule>
  </conditionalFormatting>
  <conditionalFormatting sqref="C209 C9 C23 I23 C68 I68 C147 I218 I147">
    <cfRule type="cellIs" dxfId="192" priority="114" operator="equal">
      <formula>$B$305</formula>
    </cfRule>
    <cfRule type="cellIs" dxfId="191" priority="115" operator="equal">
      <formula>$B$304</formula>
    </cfRule>
  </conditionalFormatting>
  <conditionalFormatting sqref="C227 I9 C38 C55 I55 C82 I154 C166 I169 C175 I147 C154 C183">
    <cfRule type="cellIs" dxfId="190" priority="132" operator="equal">
      <formula>$B$304</formula>
    </cfRule>
    <cfRule type="cellIs" dxfId="189" priority="133" operator="equal">
      <formula>$B$305</formula>
    </cfRule>
  </conditionalFormatting>
  <conditionalFormatting sqref="I147">
    <cfRule type="cellIs" dxfId="188" priority="212" operator="equal">
      <formula>$B$304</formula>
    </cfRule>
    <cfRule type="cellIs" dxfId="187" priority="213" operator="equal">
      <formula>$B$303</formula>
    </cfRule>
  </conditionalFormatting>
  <conditionalFormatting sqref="I147">
    <cfRule type="cellIs" dxfId="186" priority="214" operator="equal">
      <formula>$B$304</formula>
    </cfRule>
    <cfRule type="cellIs" dxfId="185" priority="215" operator="equal">
      <formula>$B$303</formula>
    </cfRule>
  </conditionalFormatting>
  <conditionalFormatting sqref="I147">
    <cfRule type="cellIs" dxfId="184" priority="216" operator="equal">
      <formula>$B$296</formula>
    </cfRule>
    <cfRule type="cellIs" dxfId="183" priority="217" operator="equal">
      <formula>$B$297</formula>
    </cfRule>
  </conditionalFormatting>
  <conditionalFormatting sqref="I147">
    <cfRule type="cellIs" dxfId="182" priority="218" operator="equal">
      <formula>$B$298</formula>
    </cfRule>
    <cfRule type="cellIs" dxfId="181" priority="219" operator="equal">
      <formula>$B$297</formula>
    </cfRule>
  </conditionalFormatting>
  <conditionalFormatting sqref="B95:E95">
    <cfRule type="cellIs" dxfId="180" priority="12" operator="equal">
      <formula>$C$9</formula>
    </cfRule>
  </conditionalFormatting>
  <conditionalFormatting sqref="C97">
    <cfRule type="cellIs" dxfId="179" priority="13" operator="equal">
      <formula>$B$305</formula>
    </cfRule>
    <cfRule type="cellIs" dxfId="178" priority="14" operator="equal">
      <formula>$B$304</formula>
    </cfRule>
  </conditionalFormatting>
  <conditionalFormatting sqref="H95:K95">
    <cfRule type="cellIs" dxfId="177" priority="9" operator="equal">
      <formula>$C$9</formula>
    </cfRule>
  </conditionalFormatting>
  <conditionalFormatting sqref="I97">
    <cfRule type="cellIs" dxfId="176" priority="10" operator="equal">
      <formula>$B$305</formula>
    </cfRule>
    <cfRule type="cellIs" dxfId="175" priority="11" operator="equal">
      <formula>$B$304</formula>
    </cfRule>
  </conditionalFormatting>
  <conditionalFormatting sqref="C113">
    <cfRule type="cellIs" dxfId="174" priority="7" operator="equal">
      <formula>$B$304</formula>
    </cfRule>
    <cfRule type="cellIs" dxfId="173" priority="8" operator="equal">
      <formula>$B$305</formula>
    </cfRule>
  </conditionalFormatting>
  <conditionalFormatting sqref="I113">
    <cfRule type="cellIs" dxfId="172" priority="5" operator="equal">
      <formula>$B$304</formula>
    </cfRule>
    <cfRule type="cellIs" dxfId="171" priority="6" operator="equal">
      <formula>$B$305</formula>
    </cfRule>
  </conditionalFormatting>
  <conditionalFormatting sqref="C130">
    <cfRule type="cellIs" dxfId="170" priority="3" operator="equal">
      <formula>$B$305</formula>
    </cfRule>
    <cfRule type="cellIs" dxfId="169" priority="4" operator="equal">
      <formula>$B$304</formula>
    </cfRule>
  </conditionalFormatting>
  <conditionalFormatting sqref="I130">
    <cfRule type="cellIs" dxfId="168" priority="1" operator="equal">
      <formula>$B$305</formula>
    </cfRule>
    <cfRule type="cellIs" dxfId="167" priority="2" operator="equal">
      <formula>$B$304</formula>
    </cfRule>
  </conditionalFormatting>
  <dataValidations count="13">
    <dataValidation type="list" allowBlank="1" showInputMessage="1" showErrorMessage="1" sqref="I218 I169 C147 C154 C183">
      <formula1>"Серебристый,Белый,Антрацит,"</formula1>
    </dataValidation>
    <dataValidation type="list" allowBlank="1" showInputMessage="1" showErrorMessage="1" sqref="C229 I219 C219">
      <formula1>"Боковина 94 мм задняя стенка 186 мм,Боковина 94 мм задняя стенка 218 мм,Боковина 126 мм задняя стенка 218 мм,Боковина 126 мм задняя стенка 250 мм,"</formula1>
    </dataValidation>
    <dataValidation type="list" allowBlank="1" showErrorMessage="1" prompt="Выбрать тип петли" sqref="C227 C175 C166 C209 I147 C55 I55 I23 C9 I9 C23 I68 C38 C82 C68 C97 I97 C113 I113 C130 I130">
      <formula1>"Серебристый,Белый,Антрацит,"</formula1>
    </dataValidation>
    <dataValidation type="list" allowBlank="1" showInputMessage="1" showErrorMessage="1" sqref="C228">
      <formula1>"400 мм,450 мм,500 мм,550 мм,650 мм,"</formula1>
    </dataValidation>
    <dataValidation type="list" allowBlank="1" showInputMessage="1" showErrorMessage="1" sqref="C218 C210 C167 C69 C56 I56 I24 C10 I10 C24 I69 C39 C83 C98 I98 C114 I114 C131 I131">
      <formula1>"270 мм,300 мм,350 мм,400 мм,450 мм,500 мм,550 мм,650 мм,"</formula1>
    </dataValidation>
    <dataValidation type="list" allowBlank="1" showInputMessage="1" showErrorMessage="1" sqref="I185">
      <formula1>"450 мм,500 мм,600 мм,"</formula1>
    </dataValidation>
    <dataValidation type="list" allowBlank="1" showInputMessage="1" showErrorMessage="1" sqref="I154">
      <formula1>"Серебристый,Антрацит,"</formula1>
    </dataValidation>
    <dataValidation type="list" allowBlank="1" showInputMessage="1" showErrorMessage="1" sqref="C168">
      <formula1>"Боковины 94 мм,Боковины 126 мм,"</formula1>
    </dataValidation>
    <dataValidation type="list" allowBlank="1" showErrorMessage="1" prompt="Выбрать тип петли" sqref="I184">
      <formula1>"Под хром,Под алюминий,Под нержавеющую сталь,Под дуб,Под орех,"</formula1>
    </dataValidation>
    <dataValidation type="list" allowBlank="1" showInputMessage="1" showErrorMessage="1" sqref="C176">
      <formula1>"94 мм,126 мм,186 мм,218 мм,250 мм,282 мм,"</formula1>
    </dataValidation>
    <dataValidation type="list" allowBlank="1" showInputMessage="1" showErrorMessage="1" sqref="C70 C57 I57 C11 I11 C84 C25 I70 I25 C40 C99 I99 C115 I115 C132 I132">
      <formula1>"10 кг,40 кг,60 кг,80 кг,"</formula1>
    </dataValidation>
    <dataValidation type="list" allowBlank="1" showInputMessage="1" showErrorMessage="1" sqref="C71 I12 C26 I71 C116 C133 I133">
      <formula1>"с продольным релингом,с надставкой TopSide,с надставкой DesingSide,"</formula1>
    </dataValidation>
    <dataValidation type="list" allowBlank="1" showInputMessage="1" showErrorMessage="1" sqref="I148">
      <formula1>"Высота задней стенки 94 мм,Высота задней стенки 126 мм,Высота задней стенки 186 мм,Высота задней стенки 218 мм, "</formula1>
    </dataValidation>
  </dataValidations>
  <hyperlinks>
    <hyperlink ref="B31:E31" location="ArciTech!A211" display="Выбор дополнительного релинга"/>
    <hyperlink ref="B12" r:id="rId1" location="page_302"/>
    <hyperlink ref="C12" r:id="rId2" location="page_374"/>
    <hyperlink ref="D12:E12" r:id="rId3" location="page_446" display="Каталог (антрацит)"/>
    <hyperlink ref="H13" r:id="rId4" location="page_310"/>
    <hyperlink ref="I13" r:id="rId5" location="page_382"/>
    <hyperlink ref="J13:K13" r:id="rId6" location="page_454" display="Каталог (антрацит)"/>
    <hyperlink ref="B27" r:id="rId7" location="page_318"/>
    <hyperlink ref="C27" r:id="rId8" location="page_390"/>
    <hyperlink ref="D27:E27" r:id="rId9" location="page_462" display="Каталог(антрацит)"/>
    <hyperlink ref="H26" r:id="rId10" location="page_326"/>
    <hyperlink ref="I26" r:id="rId11" location="page_398"/>
    <hyperlink ref="J26:K26" r:id="rId12" location="page_470" display="Каталог(антрацит)"/>
    <hyperlink ref="B41" r:id="rId13" location="page_334"/>
    <hyperlink ref="C41" r:id="rId14" location="page_406"/>
    <hyperlink ref="D41:E41" r:id="rId15" location="page_478" display="Каталог(антрацит)"/>
    <hyperlink ref="B58" r:id="rId16" location="page_306"/>
    <hyperlink ref="C58" r:id="rId17" location="page_378"/>
    <hyperlink ref="D58:E58" r:id="rId18" location="page_450" display="Каталог(антрацит)"/>
    <hyperlink ref="H58" r:id="rId19" location="page_314"/>
    <hyperlink ref="I58" r:id="rId20" location="page_386"/>
    <hyperlink ref="J58:K58" r:id="rId21" location="page_458" display="Каталог(антрацит)"/>
    <hyperlink ref="B72" r:id="rId22" location="page_322"/>
    <hyperlink ref="C72" r:id="rId23" location="page_394"/>
    <hyperlink ref="D72:E72" r:id="rId24" location="page_466" display="Каталог(антрацит)"/>
    <hyperlink ref="H72" r:id="rId25" location="page_330"/>
    <hyperlink ref="I72" r:id="rId26" location="page_402"/>
    <hyperlink ref="J72" r:id="rId27" location="page_474"/>
    <hyperlink ref="B85" r:id="rId28" location="page_338"/>
    <hyperlink ref="C85" r:id="rId29" location="page_410"/>
    <hyperlink ref="D85" r:id="rId30" location="page_482"/>
    <hyperlink ref="C236" r:id="rId31" location="page_518"/>
    <hyperlink ref="C246" r:id="rId32" location="page_518" display="Каталог"/>
    <hyperlink ref="B101" r:id="rId33" location="page_302"/>
    <hyperlink ref="C101" r:id="rId34" location="page_374"/>
    <hyperlink ref="D101:E101" r:id="rId35" location="page_446" display="Каталог (антрацит)"/>
    <hyperlink ref="H101" r:id="rId36" location="page_302"/>
    <hyperlink ref="I101" r:id="rId37" location="page_374"/>
    <hyperlink ref="J101:K101" r:id="rId38" location="page_446" display="Каталог (антрацит)"/>
    <hyperlink ref="B118" r:id="rId39" location="page_310"/>
    <hyperlink ref="C118" r:id="rId40" location="page_382"/>
    <hyperlink ref="D118:E118" r:id="rId41" location="page_454" display="Каталог (антрацит)"/>
    <hyperlink ref="H116" r:id="rId42" location="page_314"/>
    <hyperlink ref="I116" r:id="rId43" location="page_386"/>
    <hyperlink ref="J116:K116" r:id="rId44" location="page_458" display="Каталог(антрацит)"/>
    <hyperlink ref="B135" r:id="rId45" location="page_318"/>
    <hyperlink ref="C135" r:id="rId46" location="page_390"/>
    <hyperlink ref="D135:E135" r:id="rId47" location="page_462" display="Каталог(антрацит)"/>
    <hyperlink ref="H134" r:id="rId48" location="page_322"/>
    <hyperlink ref="I134" r:id="rId49" location="page_394"/>
    <hyperlink ref="J134:K134" r:id="rId50" location="page_466" display="Каталог(антрацит)"/>
    <hyperlink ref="H31:K31" location="ArciTech!A211" display="Выбор дополнительного релинга"/>
    <hyperlink ref="B46:E46" location="ArciTech!A211" display="Выбор дополнительного релинга"/>
    <hyperlink ref="H76:K76" location="ArciTech!A211" display="Выбор дополнительного релинга"/>
    <hyperlink ref="B89:E89" location="ArciTech!A211" display="Выбор дополнительного релинга"/>
  </hyperlinks>
  <pageMargins left="0.7" right="0.7" top="0.75" bottom="0.75" header="0.3" footer="0.3"/>
  <pageSetup paperSize="9" orientation="portrait" r:id="rId51"/>
  <drawing r:id="rId52"/>
</worksheet>
</file>

<file path=xl/worksheets/sheet16.xml><?xml version="1.0" encoding="utf-8"?>
<worksheet xmlns="http://schemas.openxmlformats.org/spreadsheetml/2006/main" xmlns:r="http://schemas.openxmlformats.org/officeDocument/2006/relationships">
  <sheetPr codeName="Лист14">
    <tabColor rgb="FF92D050"/>
  </sheetPr>
  <dimension ref="A1:L146"/>
  <sheetViews>
    <sheetView showGridLines="0"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4" style="14" customWidth="1"/>
    <col min="4" max="4" width="8.5703125" style="14" customWidth="1"/>
    <col min="5" max="5" width="13.28515625" style="14" customWidth="1"/>
    <col min="6" max="6" width="9.140625" style="14"/>
    <col min="7" max="7" width="9.140625" style="14" customWidth="1"/>
    <col min="8" max="8" width="24.7109375" style="14" customWidth="1"/>
    <col min="9" max="9" width="54" style="14" customWidth="1"/>
    <col min="10" max="10" width="8.5703125" style="14" customWidth="1"/>
    <col min="11" max="11" width="13.28515625" style="14" customWidth="1"/>
    <col min="12" max="12" width="15" style="14" customWidth="1"/>
    <col min="13" max="16384" width="9.140625" style="14"/>
  </cols>
  <sheetData>
    <row r="1" spans="1:12" ht="71.25" customHeight="1">
      <c r="B1" s="606" t="s">
        <v>2198</v>
      </c>
      <c r="C1" s="606"/>
      <c r="D1" s="606"/>
      <c r="E1" s="606"/>
      <c r="F1" s="606"/>
      <c r="G1" s="606"/>
      <c r="H1" s="606"/>
      <c r="I1" s="606"/>
      <c r="J1" s="606"/>
      <c r="K1" s="606"/>
    </row>
    <row r="3" spans="1:12">
      <c r="A3" s="40"/>
    </row>
    <row r="4" spans="1:12" ht="28.5" customHeight="1" thickBot="1">
      <c r="B4" s="637" t="s">
        <v>2200</v>
      </c>
      <c r="C4" s="637"/>
      <c r="D4" s="637"/>
      <c r="E4" s="637"/>
      <c r="F4" s="637"/>
      <c r="G4" s="637"/>
      <c r="H4" s="637"/>
      <c r="I4" s="637"/>
      <c r="J4" s="637"/>
      <c r="K4" s="637"/>
    </row>
    <row r="5" spans="1:12" ht="172.5" customHeight="1" thickTop="1" thickBot="1">
      <c r="B5" s="638"/>
      <c r="C5" s="639"/>
      <c r="D5" s="639"/>
      <c r="E5" s="640"/>
      <c r="F5" s="92"/>
      <c r="G5" s="87"/>
      <c r="H5" s="87"/>
      <c r="I5" s="87"/>
      <c r="J5" s="87"/>
      <c r="K5" s="87"/>
      <c r="L5" s="51"/>
    </row>
    <row r="6" spans="1:12" ht="15.6" customHeight="1">
      <c r="B6" s="15" t="s">
        <v>2109</v>
      </c>
      <c r="C6" s="311" t="s">
        <v>2111</v>
      </c>
      <c r="D6" s="641">
        <v>1</v>
      </c>
      <c r="E6" s="612">
        <f>SUM(E11:E11)</f>
        <v>734.92200000000003</v>
      </c>
    </row>
    <row r="7" spans="1:12" ht="15.6" customHeight="1">
      <c r="B7" s="59" t="s">
        <v>2201</v>
      </c>
      <c r="C7" s="312" t="s">
        <v>2205</v>
      </c>
      <c r="D7" s="642"/>
      <c r="E7" s="613"/>
    </row>
    <row r="8" spans="1:12" ht="15.95" customHeight="1" thickBot="1">
      <c r="B8" s="54" t="s">
        <v>2202</v>
      </c>
      <c r="C8" s="314" t="s">
        <v>2206</v>
      </c>
      <c r="D8" s="643"/>
      <c r="E8" s="614"/>
    </row>
    <row r="9" spans="1:12" ht="15.75" thickBot="1">
      <c r="B9" s="128"/>
      <c r="C9" s="421"/>
      <c r="D9" s="570"/>
      <c r="E9" s="571"/>
    </row>
    <row r="10" spans="1:12">
      <c r="B10" s="17" t="s">
        <v>2029</v>
      </c>
      <c r="C10" s="18" t="s">
        <v>2030</v>
      </c>
      <c r="D10" s="18" t="s">
        <v>2037</v>
      </c>
      <c r="E10" s="19" t="s">
        <v>2031</v>
      </c>
    </row>
    <row r="11" spans="1:12" ht="25.5" customHeight="1" thickBot="1">
      <c r="B11" s="25">
        <f>VLOOKUP(C8,CHOOSE(IF(C7="370-440 мм",1,IF(C7="441-520 мм",2,3)),Organisation!$A$4:$D$13,Organisation!$F$4:$I$13,),MATCH(C6,Organisation!$A$4:$D$4,0),0)</f>
        <v>9194932</v>
      </c>
      <c r="C11" s="61" t="str">
        <f>VLOOKUP(B11,Цены!$A:$B,2,0)</f>
        <v>ОРГАНИЗАЦИЯ ORGATRAY 440 ДЛЯ INNOTECH ATIRA,ARCITECH, T441-520,B251-300,СЕРАЯ</v>
      </c>
      <c r="D11" s="27">
        <f>D6</f>
        <v>1</v>
      </c>
      <c r="E11" s="28">
        <f>IFERROR(VLOOKUP(B11,Sale!$A:$E,5,0),VLOOKUP(B11,Цены!$A:$G,7,0))*D11</f>
        <v>734.92200000000003</v>
      </c>
    </row>
    <row r="16" spans="1:12" ht="28.5" customHeight="1" thickBot="1">
      <c r="B16" s="615" t="s">
        <v>2214</v>
      </c>
      <c r="C16" s="615"/>
      <c r="D16" s="615"/>
      <c r="E16" s="615"/>
      <c r="F16" s="615"/>
      <c r="G16" s="615"/>
      <c r="H16" s="615"/>
      <c r="I16" s="615"/>
      <c r="J16" s="615"/>
      <c r="K16" s="615"/>
    </row>
    <row r="17" spans="2:12" ht="172.5" customHeight="1" thickTop="1" thickBot="1">
      <c r="B17" s="638"/>
      <c r="C17" s="639"/>
      <c r="D17" s="639"/>
      <c r="E17" s="640"/>
      <c r="L17" s="51"/>
    </row>
    <row r="18" spans="2:12" ht="15.75">
      <c r="B18" s="15" t="s">
        <v>2109</v>
      </c>
      <c r="C18" s="311" t="s">
        <v>2111</v>
      </c>
      <c r="D18" s="641">
        <v>1</v>
      </c>
      <c r="E18" s="612">
        <f>SUM(E23:E23)</f>
        <v>2345.2560000000003</v>
      </c>
    </row>
    <row r="19" spans="2:12" ht="15.75">
      <c r="B19" s="59" t="s">
        <v>2201</v>
      </c>
      <c r="C19" s="312" t="s">
        <v>2116</v>
      </c>
      <c r="D19" s="642"/>
      <c r="E19" s="613"/>
    </row>
    <row r="20" spans="2:12" ht="16.5" thickBot="1">
      <c r="B20" s="54" t="s">
        <v>2202</v>
      </c>
      <c r="C20" s="314" t="s">
        <v>2216</v>
      </c>
      <c r="D20" s="643"/>
      <c r="E20" s="614"/>
    </row>
    <row r="21" spans="2:12" ht="15.75" thickBot="1">
      <c r="B21" s="128" t="s">
        <v>2475</v>
      </c>
      <c r="C21" s="131" t="s">
        <v>2477</v>
      </c>
      <c r="D21" s="570" t="s">
        <v>2478</v>
      </c>
      <c r="E21" s="571"/>
    </row>
    <row r="22" spans="2:12">
      <c r="B22" s="17" t="s">
        <v>2029</v>
      </c>
      <c r="C22" s="18" t="s">
        <v>2030</v>
      </c>
      <c r="D22" s="18" t="s">
        <v>2037</v>
      </c>
      <c r="E22" s="19" t="s">
        <v>2031</v>
      </c>
    </row>
    <row r="23" spans="2:12" ht="25.5" customHeight="1" thickBot="1">
      <c r="B23" s="25">
        <f>VLOOKUP(C20,CHOOSE(IF(C19="450 мм",1,IF(C19="500 мм",2,3)),Organisation!$A$18:$D$27,Organisation!$F$18:$I$27,),MATCH(C18,Organisation!$A$18:$D$18,0),0)</f>
        <v>9183288</v>
      </c>
      <c r="C23" s="61" t="str">
        <f>VLOOKUP(B23,Цены!$A:$B,2,0)</f>
        <v>ВНУТРЕННЯЯ ОРГАНИЗАЦИЯ ORGATRAY 570 ДЛЯ ARCITECH, NL450, KB800, ПЛАСТИК, СЕРЕБРИСТАЯ</v>
      </c>
      <c r="D23" s="27">
        <f>D18</f>
        <v>1</v>
      </c>
      <c r="E23" s="28">
        <f>IFERROR(VLOOKUP(B23,Sale!$A:$E,5,0),VLOOKUP(B23,Цены!$A:$G,7,0))*D23</f>
        <v>2345.2560000000003</v>
      </c>
    </row>
    <row r="28" spans="2:12" ht="29.25" thickBot="1">
      <c r="B28" s="683" t="s">
        <v>2221</v>
      </c>
      <c r="C28" s="683"/>
      <c r="D28" s="683"/>
      <c r="E28" s="683"/>
      <c r="F28" s="615"/>
      <c r="G28" s="615"/>
      <c r="H28" s="615"/>
      <c r="I28" s="615"/>
      <c r="J28" s="615"/>
      <c r="K28" s="615"/>
    </row>
    <row r="29" spans="2:12" ht="172.5" customHeight="1" thickTop="1" thickBot="1">
      <c r="B29" s="648"/>
      <c r="C29" s="649"/>
      <c r="D29" s="649"/>
      <c r="E29" s="650"/>
      <c r="L29" s="51"/>
    </row>
    <row r="30" spans="2:12" ht="15.75">
      <c r="B30" s="94" t="s">
        <v>2109</v>
      </c>
      <c r="C30" s="321" t="s">
        <v>2111</v>
      </c>
      <c r="D30" s="565">
        <v>1</v>
      </c>
      <c r="E30" s="675">
        <f>SUM(E34:E34)</f>
        <v>474.89850000000001</v>
      </c>
    </row>
    <row r="31" spans="2:12" ht="16.5" thickBot="1">
      <c r="B31" s="95" t="s">
        <v>2110</v>
      </c>
      <c r="C31" s="322" t="s">
        <v>2117</v>
      </c>
      <c r="D31" s="566"/>
      <c r="E31" s="677"/>
    </row>
    <row r="32" spans="2:12">
      <c r="B32" s="137" t="s">
        <v>2475</v>
      </c>
      <c r="C32" s="138" t="s">
        <v>2477</v>
      </c>
      <c r="D32" s="681" t="s">
        <v>2478</v>
      </c>
      <c r="E32" s="682"/>
      <c r="H32" s="17" t="s">
        <v>2029</v>
      </c>
      <c r="I32" s="18" t="s">
        <v>2030</v>
      </c>
      <c r="J32" s="18" t="s">
        <v>2037</v>
      </c>
      <c r="K32" s="19" t="s">
        <v>2031</v>
      </c>
    </row>
    <row r="33" spans="2:12" ht="25.5">
      <c r="B33" s="50" t="s">
        <v>2029</v>
      </c>
      <c r="C33" s="47" t="s">
        <v>2030</v>
      </c>
      <c r="D33" s="47" t="s">
        <v>2037</v>
      </c>
      <c r="E33" s="93" t="s">
        <v>2031</v>
      </c>
      <c r="H33" s="20">
        <v>9182225</v>
      </c>
      <c r="I33" s="21" t="str">
        <f>VLOOKUP(H33,Цены!$A:$B,2,0)</f>
        <v>ПРОДОЛЬНЫЙ РАЗДЕЛИТЕЛЬ ORGASTORE 400 ДЛЯ ARCITECH, АНТРАЦИТ</v>
      </c>
      <c r="J33" s="292">
        <v>1</v>
      </c>
      <c r="K33" s="23">
        <f>IFERROR(VLOOKUP(H33,Sale!$A:$E,5,0),VLOOKUP(H33,Цены!$A:$G,7,0))*J33</f>
        <v>171.072</v>
      </c>
    </row>
    <row r="34" spans="2:12" ht="25.5" customHeight="1" thickBot="1">
      <c r="B34" s="25">
        <f>VLOOKUP(C31,Organisation!$A$37:$D$48,MATCH(C30,Organisation!$A$37:$D$37,0),0)</f>
        <v>9139174</v>
      </c>
      <c r="C34" s="61" t="str">
        <f>VLOOKUP(B34,Цены!$A:$B,2,0)</f>
        <v>ПОПЕРЕЧНЫЙ РЕЛИНГ ORGASTORE 400 ДЛЯ ARCITECH, KB500, СЕРЕБРИСТЫЙ</v>
      </c>
      <c r="D34" s="27">
        <f>D30</f>
        <v>1</v>
      </c>
      <c r="E34" s="28">
        <f>IFERROR(VLOOKUP(B34,Sale!$A:$E,5,0),VLOOKUP(B34,Цены!$A:$G,7,0))*D34</f>
        <v>474.89850000000001</v>
      </c>
      <c r="H34" s="20">
        <v>9182227</v>
      </c>
      <c r="I34" s="21" t="str">
        <f>VLOOKUP(H34,Цены!$A:$B,2,0)</f>
        <v>ПРОДОЛЬНЫЙ РАЗДЕЛИТЕЛЬ ORGASTORE 400 ДЛЯ ARCITECH, БЕЛЫЙ</v>
      </c>
      <c r="J34" s="292">
        <v>1</v>
      </c>
      <c r="K34" s="23">
        <f>IFERROR(VLOOKUP(H34,Sale!$A:$E,5,0),VLOOKUP(H34,Цены!$A:$G,7,0))*J34</f>
        <v>159.40800000000002</v>
      </c>
    </row>
    <row r="38" spans="2:12" ht="29.25" thickBot="1">
      <c r="B38" s="615" t="s">
        <v>2224</v>
      </c>
      <c r="C38" s="615"/>
      <c r="D38" s="615"/>
      <c r="E38" s="615"/>
      <c r="F38" s="615"/>
      <c r="G38" s="615"/>
      <c r="H38" s="615"/>
      <c r="I38" s="615"/>
      <c r="J38" s="615"/>
      <c r="K38" s="615"/>
    </row>
    <row r="39" spans="2:12" ht="172.5" customHeight="1" thickTop="1" thickBot="1">
      <c r="B39" s="648"/>
      <c r="C39" s="649"/>
      <c r="D39" s="649"/>
      <c r="E39" s="650"/>
      <c r="L39" s="51"/>
    </row>
    <row r="40" spans="2:12" ht="15.75">
      <c r="B40" s="94" t="s">
        <v>2109</v>
      </c>
      <c r="C40" s="321" t="s">
        <v>2111</v>
      </c>
      <c r="D40" s="565">
        <v>1</v>
      </c>
      <c r="E40" s="675">
        <f>SUM(E44:E44)</f>
        <v>3814.1100000000006</v>
      </c>
    </row>
    <row r="41" spans="2:12" ht="16.5" thickBot="1">
      <c r="B41" s="95" t="s">
        <v>2110</v>
      </c>
      <c r="C41" s="322" t="s">
        <v>2217</v>
      </c>
      <c r="D41" s="566"/>
      <c r="E41" s="677"/>
    </row>
    <row r="42" spans="2:12">
      <c r="B42" s="678"/>
      <c r="C42" s="679"/>
      <c r="D42" s="679"/>
      <c r="E42" s="680"/>
    </row>
    <row r="43" spans="2:12">
      <c r="B43" s="50" t="s">
        <v>2029</v>
      </c>
      <c r="C43" s="47" t="s">
        <v>2030</v>
      </c>
      <c r="D43" s="47" t="s">
        <v>2037</v>
      </c>
      <c r="E43" s="93" t="s">
        <v>2031</v>
      </c>
    </row>
    <row r="44" spans="2:12" ht="26.25" thickBot="1">
      <c r="B44" s="25">
        <f>VLOOKUP(C41,Organisation!$A$58:$D$62,MATCH(C40,Organisation!$A$57:$D$57,0),0)</f>
        <v>9182257</v>
      </c>
      <c r="C44" s="61" t="str">
        <f>VLOOKUP(B44,Цены!$A:$B,2,0)</f>
        <v>ВНУТРЕННЯЯ ОРГАНИЗАЦИЯ ORGASTORE 810 ДЛЯ ARCITECH, KB900, СЕРЕБРИСТАЯ</v>
      </c>
      <c r="D44" s="27">
        <f>D40</f>
        <v>1</v>
      </c>
      <c r="E44" s="28">
        <f>IFERROR(VLOOKUP(B44,Sale!$A:$E,5,0),VLOOKUP(B44,Цены!$A:$G,7,0))*D44</f>
        <v>3814.1100000000006</v>
      </c>
    </row>
    <row r="47" spans="2:12" ht="29.25" thickBot="1">
      <c r="B47" s="644" t="s">
        <v>4161</v>
      </c>
      <c r="C47" s="644"/>
      <c r="D47" s="644"/>
      <c r="E47" s="644"/>
      <c r="F47" s="644"/>
      <c r="G47" s="644"/>
      <c r="H47" s="644"/>
      <c r="I47" s="644"/>
      <c r="J47" s="644"/>
      <c r="K47" s="644"/>
    </row>
    <row r="48" spans="2:12" ht="172.5" customHeight="1" thickTop="1">
      <c r="B48" s="63"/>
      <c r="C48" s="64"/>
      <c r="D48" s="40"/>
      <c r="E48" s="65"/>
      <c r="L48" s="51"/>
    </row>
    <row r="49" spans="2:11">
      <c r="B49" s="63"/>
      <c r="C49" s="64"/>
      <c r="D49" s="40"/>
      <c r="E49" s="65"/>
    </row>
    <row r="50" spans="2:11" ht="15.75" thickBot="1">
      <c r="B50" s="63"/>
      <c r="C50" s="64"/>
      <c r="D50" s="40"/>
      <c r="E50" s="65"/>
    </row>
    <row r="51" spans="2:11" ht="173.1" customHeight="1" thickTop="1" thickBot="1">
      <c r="B51" s="638"/>
      <c r="C51" s="639"/>
      <c r="D51" s="639"/>
      <c r="E51" s="640"/>
      <c r="H51" s="648"/>
      <c r="I51" s="649"/>
      <c r="J51" s="649"/>
      <c r="K51" s="650"/>
    </row>
    <row r="52" spans="2:11" ht="15.6" customHeight="1">
      <c r="B52" s="15" t="s">
        <v>2109</v>
      </c>
      <c r="C52" s="321" t="s">
        <v>2094</v>
      </c>
      <c r="D52" s="641">
        <v>1</v>
      </c>
      <c r="E52" s="612">
        <f>SUM(E55:E55)</f>
        <v>4108.7970000000005</v>
      </c>
      <c r="H52" s="69"/>
      <c r="I52" s="386"/>
      <c r="J52" s="651"/>
      <c r="K52" s="612">
        <f>SUM(K55)</f>
        <v>292.51799999999997</v>
      </c>
    </row>
    <row r="53" spans="2:11" ht="15.95" customHeight="1" thickBot="1">
      <c r="B53" s="59" t="s">
        <v>2110</v>
      </c>
      <c r="C53" s="312" t="s">
        <v>2116</v>
      </c>
      <c r="D53" s="642"/>
      <c r="E53" s="613"/>
      <c r="H53" s="419"/>
      <c r="I53" s="385"/>
      <c r="J53" s="652"/>
      <c r="K53" s="613"/>
    </row>
    <row r="54" spans="2:11">
      <c r="B54" s="17" t="s">
        <v>2029</v>
      </c>
      <c r="C54" s="18" t="s">
        <v>2030</v>
      </c>
      <c r="D54" s="18" t="s">
        <v>2037</v>
      </c>
      <c r="E54" s="19" t="s">
        <v>2031</v>
      </c>
      <c r="H54" s="17" t="s">
        <v>2029</v>
      </c>
      <c r="I54" s="18" t="s">
        <v>2030</v>
      </c>
      <c r="J54" s="18" t="s">
        <v>2037</v>
      </c>
      <c r="K54" s="19" t="s">
        <v>2031</v>
      </c>
    </row>
    <row r="55" spans="2:11" ht="26.25" thickBot="1">
      <c r="B55" s="25">
        <f>VLOOKUP(C53,Organisation!$A$189:$D$191,MATCH(C52,Organisation!$A$189:$D$189,0),0)</f>
        <v>9209578</v>
      </c>
      <c r="C55" s="61" t="str">
        <f>VLOOKUP(B55,Цены!$A:$B,2,0)</f>
        <v>ПРОТИВОСКОЛЬЗЯЩИЙ КОВРИК ДЛЯ ARCITECH,NL450,L5000,АНТРАЦИТ</v>
      </c>
      <c r="D55" s="27">
        <f>D52</f>
        <v>1</v>
      </c>
      <c r="E55" s="28">
        <f>IFERROR(VLOOKUP(B55,Sale!$A:$E,5,0),VLOOKUP(B55,Цены!$A:$G,7,0))*D55</f>
        <v>4108.7970000000005</v>
      </c>
      <c r="H55" s="382">
        <v>9135408</v>
      </c>
      <c r="I55" s="61" t="str">
        <f>VLOOKUP(H55,Цены!$A:$B,2,0)</f>
        <v>СТЫКОВОЧНЫЙ ПРОФИЛЬ ARCITECH ДЛЯ ORGATRAY,NL500,ПОД ХРОМ</v>
      </c>
      <c r="J55" s="288">
        <v>1</v>
      </c>
      <c r="K55" s="28">
        <f>IFERROR(VLOOKUP(H55,Sale!$A:$E,5,0),VLOOKUP(H55,Цены!$A:$G,7,0))*J55</f>
        <v>292.51799999999997</v>
      </c>
    </row>
    <row r="56" spans="2:11">
      <c r="B56" s="63"/>
      <c r="C56" s="74"/>
      <c r="D56" s="428"/>
      <c r="E56" s="65"/>
    </row>
    <row r="57" spans="2:11">
      <c r="B57" s="63"/>
      <c r="C57" s="74"/>
      <c r="D57" s="428"/>
      <c r="E57" s="65"/>
    </row>
    <row r="58" spans="2:11">
      <c r="B58" s="63"/>
      <c r="C58" s="74"/>
      <c r="D58" s="428"/>
      <c r="E58" s="65"/>
    </row>
    <row r="59" spans="2:11" ht="29.25" thickBot="1">
      <c r="B59" s="644" t="s">
        <v>4188</v>
      </c>
      <c r="C59" s="644"/>
      <c r="D59" s="644"/>
      <c r="E59" s="644"/>
      <c r="F59" s="644"/>
      <c r="G59" s="644"/>
      <c r="H59" s="644"/>
      <c r="I59" s="644"/>
      <c r="J59" s="644"/>
      <c r="K59" s="644"/>
    </row>
    <row r="60" spans="2:11" ht="173.1" customHeight="1" thickTop="1">
      <c r="B60" s="63"/>
      <c r="C60" s="64"/>
      <c r="D60" s="40"/>
      <c r="E60" s="65"/>
    </row>
    <row r="61" spans="2:11">
      <c r="B61" s="63"/>
      <c r="C61" s="64"/>
      <c r="D61" s="40"/>
      <c r="E61" s="65"/>
    </row>
    <row r="62" spans="2:11" ht="15.75" thickBot="1">
      <c r="B62" s="63"/>
      <c r="C62" s="64"/>
      <c r="D62" s="40"/>
      <c r="E62" s="65"/>
    </row>
    <row r="63" spans="2:11" ht="173.1" customHeight="1" thickTop="1" thickBot="1">
      <c r="B63" s="645"/>
      <c r="C63" s="646"/>
      <c r="D63" s="646"/>
      <c r="E63" s="647"/>
    </row>
    <row r="64" spans="2:11" ht="16.5" thickBot="1">
      <c r="B64" s="15" t="s">
        <v>2109</v>
      </c>
      <c r="C64" s="321" t="s">
        <v>2111</v>
      </c>
      <c r="D64" s="565"/>
      <c r="E64" s="612">
        <f>SUM(E67)</f>
        <v>1051.3710000000001</v>
      </c>
    </row>
    <row r="65" spans="2:11" ht="15.75" thickBot="1">
      <c r="B65" s="384"/>
      <c r="C65" s="422"/>
      <c r="D65" s="500"/>
      <c r="E65" s="613"/>
    </row>
    <row r="66" spans="2:11">
      <c r="B66" s="17" t="s">
        <v>2029</v>
      </c>
      <c r="C66" s="18" t="s">
        <v>2030</v>
      </c>
      <c r="D66" s="18" t="s">
        <v>2037</v>
      </c>
      <c r="E66" s="19" t="s">
        <v>2031</v>
      </c>
    </row>
    <row r="67" spans="2:11" ht="26.25" thickBot="1">
      <c r="B67" s="25">
        <f>VLOOKUP(C64,Organisation!$A$194:$B$196,2,0)</f>
        <v>9207045</v>
      </c>
      <c r="C67" s="61" t="str">
        <f>VLOOKUP(B67,Цены!$A:$B,2,0)</f>
        <v>ОРГАНИЗАЦИЯ ORGATRAY 510 INNOTECH ATIRA,NL350+,KB550+, ПЛАСТИК,СЕРАЯ</v>
      </c>
      <c r="D67" s="288">
        <v>1</v>
      </c>
      <c r="E67" s="28">
        <f>IFERROR(VLOOKUP(B67,Sale!$A:$E,5,0),VLOOKUP(B67,Цены!$A:$G,7,0))*D67</f>
        <v>1051.3710000000001</v>
      </c>
    </row>
    <row r="68" spans="2:11">
      <c r="B68" s="63"/>
      <c r="C68" s="64"/>
      <c r="D68" s="40"/>
      <c r="E68" s="65"/>
    </row>
    <row r="69" spans="2:11">
      <c r="B69" s="63"/>
      <c r="C69" s="64"/>
      <c r="D69" s="40"/>
      <c r="E69" s="65"/>
    </row>
    <row r="70" spans="2:11" ht="15.75" thickBot="1">
      <c r="B70" s="63"/>
      <c r="C70" s="64"/>
      <c r="D70" s="40"/>
      <c r="E70" s="65"/>
    </row>
    <row r="71" spans="2:11" ht="173.1" customHeight="1" thickTop="1" thickBot="1">
      <c r="B71" s="645"/>
      <c r="C71" s="646"/>
      <c r="D71" s="646"/>
      <c r="E71" s="647"/>
      <c r="H71" s="645"/>
      <c r="I71" s="646"/>
      <c r="J71" s="646"/>
      <c r="K71" s="647"/>
    </row>
    <row r="72" spans="2:11" ht="15.6" customHeight="1" thickBot="1">
      <c r="B72" s="15" t="s">
        <v>2109</v>
      </c>
      <c r="C72" s="321" t="s">
        <v>2111</v>
      </c>
      <c r="D72" s="565"/>
      <c r="E72" s="612">
        <f>SUM(E75)</f>
        <v>3119.2559999999999</v>
      </c>
      <c r="H72" s="15" t="s">
        <v>2109</v>
      </c>
      <c r="I72" s="311" t="s">
        <v>4165</v>
      </c>
      <c r="J72" s="565"/>
      <c r="K72" s="612">
        <f>SUM(K75)</f>
        <v>1559.6415000000002</v>
      </c>
    </row>
    <row r="73" spans="2:11" ht="15.6" customHeight="1" thickBot="1">
      <c r="B73" s="384"/>
      <c r="C73" s="422"/>
      <c r="D73" s="500"/>
      <c r="E73" s="613"/>
      <c r="H73" s="384"/>
      <c r="I73" s="422"/>
      <c r="J73" s="500"/>
      <c r="K73" s="613"/>
    </row>
    <row r="74" spans="2:11" ht="15.6" customHeight="1">
      <c r="B74" s="17" t="s">
        <v>2029</v>
      </c>
      <c r="C74" s="18" t="s">
        <v>2030</v>
      </c>
      <c r="D74" s="18" t="s">
        <v>2037</v>
      </c>
      <c r="E74" s="19" t="s">
        <v>2031</v>
      </c>
      <c r="H74" s="17" t="s">
        <v>2029</v>
      </c>
      <c r="I74" s="18" t="s">
        <v>2030</v>
      </c>
      <c r="J74" s="18" t="s">
        <v>2037</v>
      </c>
      <c r="K74" s="19" t="s">
        <v>2031</v>
      </c>
    </row>
    <row r="75" spans="2:11" ht="25.5" customHeight="1" thickBot="1">
      <c r="B75" s="25">
        <f>VLOOKUP(C72,Organisation!$A$199:$B$201,2,0)</f>
        <v>9153387</v>
      </c>
      <c r="C75" s="61" t="str">
        <f>VLOOKUP(B75,Цены!$A:$B,2,0)</f>
        <v>РАМА BANIO,ПЛАСТИК,СЕРАЯ</v>
      </c>
      <c r="D75" s="288">
        <v>1</v>
      </c>
      <c r="E75" s="28">
        <f>IFERROR(VLOOKUP(B75,Sale!$A:$E,5,0),VLOOKUP(B75,Цены!$A:$G,7,0))*D75</f>
        <v>3119.2559999999999</v>
      </c>
      <c r="H75" s="25">
        <f>VLOOKUP(I72,Organisation!$A$204:$B$205,2,0)</f>
        <v>9207260</v>
      </c>
      <c r="I75" s="61" t="str">
        <f>VLOOKUP(H75,Цены!$A:$B,2,0)</f>
        <v>КОМПЛЕКТ КОНТЕЙНЕРОВ BANIO, ПЛАСТИК,ПРОЗРАЧНЫЙ/СЕРЫЙ</v>
      </c>
      <c r="J75" s="288">
        <v>1</v>
      </c>
      <c r="K75" s="28">
        <f>IFERROR(VLOOKUP(H75,Sale!$A:$E,5,0),VLOOKUP(H75,Цены!$A:$G,7,0))*J75</f>
        <v>1559.6415000000002</v>
      </c>
    </row>
    <row r="76" spans="2:11" ht="15.6" customHeight="1">
      <c r="B76" s="63"/>
      <c r="C76" s="64"/>
      <c r="D76" s="40"/>
      <c r="E76" s="65"/>
    </row>
    <row r="77" spans="2:11" ht="15.6" customHeight="1">
      <c r="B77" s="63"/>
      <c r="C77" s="64"/>
      <c r="D77" s="40"/>
      <c r="E77" s="65"/>
    </row>
    <row r="78" spans="2:11" ht="15.6" customHeight="1" thickBot="1">
      <c r="B78" s="63"/>
      <c r="C78" s="64"/>
      <c r="D78" s="40"/>
      <c r="E78" s="65"/>
    </row>
    <row r="79" spans="2:11" ht="173.1" customHeight="1" thickTop="1" thickBot="1">
      <c r="B79" s="645"/>
      <c r="C79" s="646"/>
      <c r="D79" s="646"/>
      <c r="E79" s="647"/>
    </row>
    <row r="80" spans="2:11" ht="15.6" customHeight="1" thickBot="1">
      <c r="B80" s="15" t="s">
        <v>2109</v>
      </c>
      <c r="C80" s="321" t="s">
        <v>2111</v>
      </c>
      <c r="D80" s="565"/>
      <c r="E80" s="612">
        <f>SUM(E83)</f>
        <v>925.25850000000014</v>
      </c>
    </row>
    <row r="81" spans="2:5" ht="15.6" customHeight="1" thickBot="1">
      <c r="B81" s="384"/>
      <c r="C81" s="422"/>
      <c r="D81" s="500"/>
      <c r="E81" s="613"/>
    </row>
    <row r="82" spans="2:5" ht="15.6" customHeight="1">
      <c r="B82" s="17" t="s">
        <v>2029</v>
      </c>
      <c r="C82" s="18" t="s">
        <v>2030</v>
      </c>
      <c r="D82" s="18" t="s">
        <v>2037</v>
      </c>
      <c r="E82" s="19" t="s">
        <v>2031</v>
      </c>
    </row>
    <row r="83" spans="2:5" ht="25.5" customHeight="1" thickBot="1">
      <c r="B83" s="25">
        <f>VLOOKUP(C80,Organisation!$A$208:$B$210,2,0)</f>
        <v>9204282</v>
      </c>
      <c r="C83" s="61" t="str">
        <f>VLOOKUP(B83,Цены!$A:$B,2,0)</f>
        <v>U-ОБРАЗНАЯ СТЕНКА ДЛЯ ЯЩИКА ПОД МОЙКУ,СТАЛЬ,СЕРАЯ</v>
      </c>
      <c r="D83" s="288">
        <v>1</v>
      </c>
      <c r="E83" s="28">
        <f>IFERROR(VLOOKUP(B83,Sale!$A:$E,5,0),VLOOKUP(B83,Цены!$A:$G,7,0))*D83</f>
        <v>925.25850000000014</v>
      </c>
    </row>
    <row r="84" spans="2:5" ht="11.45" customHeight="1">
      <c r="B84" s="63"/>
      <c r="C84" s="64"/>
      <c r="D84" s="40"/>
      <c r="E84" s="65"/>
    </row>
    <row r="85" spans="2:5" ht="11.45" customHeight="1">
      <c r="B85" s="63"/>
      <c r="C85" s="74"/>
      <c r="D85" s="428"/>
      <c r="E85" s="65"/>
    </row>
    <row r="86" spans="2:5" ht="11.45" customHeight="1">
      <c r="B86" s="63"/>
      <c r="C86" s="74"/>
      <c r="D86" s="428"/>
      <c r="E86" s="65"/>
    </row>
    <row r="87" spans="2:5" ht="11.45" customHeight="1">
      <c r="B87" s="63"/>
      <c r="C87" s="74"/>
      <c r="D87" s="428"/>
      <c r="E87" s="65"/>
    </row>
    <row r="88" spans="2:5" ht="11.45" customHeight="1">
      <c r="B88" s="63"/>
      <c r="C88" s="74"/>
      <c r="D88" s="428"/>
      <c r="E88" s="65"/>
    </row>
    <row r="89" spans="2:5" ht="11.45" customHeight="1">
      <c r="B89" s="63"/>
      <c r="C89" s="74"/>
      <c r="D89" s="428"/>
      <c r="E89" s="65"/>
    </row>
    <row r="90" spans="2:5" ht="11.45" customHeight="1">
      <c r="B90" s="63"/>
      <c r="C90" s="74"/>
      <c r="D90" s="428"/>
      <c r="E90" s="65"/>
    </row>
    <row r="91" spans="2:5" ht="11.45" customHeight="1">
      <c r="B91" s="63"/>
      <c r="C91" s="74"/>
      <c r="D91" s="428"/>
      <c r="E91" s="65"/>
    </row>
    <row r="92" spans="2:5" ht="11.45" customHeight="1">
      <c r="B92" s="63"/>
      <c r="C92" s="74"/>
      <c r="D92" s="428"/>
      <c r="E92" s="65"/>
    </row>
    <row r="93" spans="2:5" ht="11.45" customHeight="1">
      <c r="B93" s="63"/>
      <c r="C93" s="74"/>
      <c r="D93" s="428"/>
      <c r="E93" s="65"/>
    </row>
    <row r="94" spans="2:5" ht="11.45" customHeight="1">
      <c r="B94" s="63"/>
      <c r="C94" s="74"/>
      <c r="D94" s="428"/>
      <c r="E94" s="65"/>
    </row>
    <row r="95" spans="2:5" ht="11.45" customHeight="1">
      <c r="B95" s="63"/>
      <c r="C95" s="74"/>
      <c r="D95" s="428"/>
      <c r="E95" s="65"/>
    </row>
    <row r="96" spans="2:5" ht="11.45" customHeight="1">
      <c r="B96" s="63"/>
      <c r="C96" s="74"/>
      <c r="D96" s="428"/>
      <c r="E96" s="65"/>
    </row>
    <row r="97" spans="2:5" ht="11.45" customHeight="1">
      <c r="B97" s="63"/>
      <c r="C97" s="74"/>
      <c r="D97" s="428"/>
      <c r="E97" s="65"/>
    </row>
    <row r="98" spans="2:5" ht="11.45" customHeight="1">
      <c r="B98" s="63"/>
      <c r="C98" s="74"/>
      <c r="D98" s="428"/>
      <c r="E98" s="65"/>
    </row>
    <row r="99" spans="2:5" ht="11.45" customHeight="1">
      <c r="B99" s="63"/>
      <c r="C99" s="74"/>
      <c r="D99" s="428"/>
      <c r="E99" s="65"/>
    </row>
    <row r="100" spans="2:5" ht="11.45" customHeight="1">
      <c r="B100" s="63"/>
      <c r="C100" s="74"/>
      <c r="D100" s="428"/>
      <c r="E100" s="65"/>
    </row>
    <row r="101" spans="2:5" ht="11.45" customHeight="1">
      <c r="B101" s="63"/>
      <c r="C101" s="74"/>
      <c r="D101" s="428"/>
      <c r="E101" s="65"/>
    </row>
    <row r="102" spans="2:5" ht="11.45" customHeight="1">
      <c r="B102" s="63"/>
      <c r="C102" s="74"/>
      <c r="D102" s="428"/>
      <c r="E102" s="65"/>
    </row>
    <row r="103" spans="2:5" ht="11.45" customHeight="1">
      <c r="B103" s="63"/>
      <c r="C103" s="74"/>
      <c r="D103" s="428"/>
      <c r="E103" s="65"/>
    </row>
    <row r="104" spans="2:5" ht="11.45" customHeight="1">
      <c r="B104" s="63"/>
      <c r="C104" s="74"/>
      <c r="D104" s="428"/>
      <c r="E104" s="65"/>
    </row>
    <row r="105" spans="2:5" ht="11.45" customHeight="1">
      <c r="B105" s="63"/>
      <c r="C105" s="74"/>
      <c r="D105" s="428"/>
      <c r="E105" s="65"/>
    </row>
    <row r="106" spans="2:5" ht="11.45" customHeight="1">
      <c r="B106" s="63"/>
      <c r="C106" s="74"/>
      <c r="D106" s="428"/>
      <c r="E106" s="65"/>
    </row>
    <row r="107" spans="2:5" ht="11.45" customHeight="1">
      <c r="B107" s="63"/>
      <c r="C107" s="74"/>
      <c r="D107" s="428"/>
      <c r="E107" s="65"/>
    </row>
    <row r="108" spans="2:5" ht="11.45" customHeight="1">
      <c r="B108" s="63"/>
      <c r="C108" s="74"/>
      <c r="D108" s="428"/>
      <c r="E108" s="65"/>
    </row>
    <row r="109" spans="2:5" ht="11.45" customHeight="1">
      <c r="B109" s="63"/>
      <c r="C109" s="74"/>
      <c r="D109" s="428"/>
      <c r="E109" s="65"/>
    </row>
    <row r="110" spans="2:5" ht="11.45" customHeight="1">
      <c r="B110" s="63"/>
      <c r="C110" s="74"/>
      <c r="D110" s="428"/>
      <c r="E110" s="65"/>
    </row>
    <row r="111" spans="2:5" ht="11.45" customHeight="1">
      <c r="B111" s="63"/>
      <c r="C111" s="74"/>
      <c r="D111" s="428"/>
      <c r="E111" s="65"/>
    </row>
    <row r="112" spans="2:5" ht="11.45" customHeight="1">
      <c r="B112" s="63"/>
      <c r="C112" s="74"/>
      <c r="D112" s="428"/>
      <c r="E112" s="65"/>
    </row>
    <row r="113" spans="2:5" ht="11.45" customHeight="1">
      <c r="B113" s="63"/>
      <c r="C113" s="74"/>
      <c r="D113" s="428"/>
      <c r="E113" s="65"/>
    </row>
    <row r="114" spans="2:5" ht="11.45" customHeight="1">
      <c r="B114" s="63"/>
      <c r="C114" s="74"/>
      <c r="D114" s="428"/>
      <c r="E114" s="65"/>
    </row>
    <row r="115" spans="2:5" ht="11.45" customHeight="1">
      <c r="B115" s="63"/>
      <c r="C115" s="74"/>
      <c r="D115" s="428"/>
      <c r="E115" s="65"/>
    </row>
    <row r="116" spans="2:5" ht="11.45" customHeight="1">
      <c r="B116" s="63"/>
      <c r="C116" s="74"/>
      <c r="D116" s="428"/>
      <c r="E116" s="65"/>
    </row>
    <row r="117" spans="2:5" ht="11.45" customHeight="1">
      <c r="B117" s="63"/>
      <c r="C117" s="74"/>
      <c r="D117" s="428"/>
      <c r="E117" s="65"/>
    </row>
    <row r="118" spans="2:5" ht="11.45" customHeight="1">
      <c r="B118" s="63"/>
      <c r="C118" s="74"/>
      <c r="D118" s="428"/>
      <c r="E118" s="65"/>
    </row>
    <row r="119" spans="2:5" ht="11.45" customHeight="1">
      <c r="B119" s="63"/>
      <c r="C119" s="74"/>
      <c r="D119" s="428"/>
      <c r="E119" s="65"/>
    </row>
    <row r="120" spans="2:5">
      <c r="B120" s="63"/>
      <c r="C120" s="74"/>
      <c r="D120" s="428"/>
      <c r="E120" s="65"/>
    </row>
    <row r="121" spans="2:5">
      <c r="B121" s="63"/>
      <c r="C121" s="74"/>
      <c r="D121" s="428"/>
      <c r="E121" s="65"/>
    </row>
    <row r="122" spans="2:5">
      <c r="B122" s="63"/>
      <c r="C122" s="74"/>
      <c r="D122" s="428"/>
      <c r="E122" s="65"/>
    </row>
    <row r="123" spans="2:5">
      <c r="B123" s="63"/>
      <c r="C123" s="74"/>
      <c r="D123" s="428"/>
      <c r="E123" s="65"/>
    </row>
    <row r="124" spans="2:5">
      <c r="B124" s="63"/>
      <c r="C124" s="74"/>
      <c r="D124" s="428"/>
      <c r="E124" s="65"/>
    </row>
    <row r="125" spans="2:5">
      <c r="B125" s="63"/>
      <c r="C125" s="74"/>
      <c r="D125" s="428"/>
      <c r="E125" s="65"/>
    </row>
    <row r="126" spans="2:5">
      <c r="B126" s="63"/>
      <c r="C126" s="74"/>
      <c r="D126" s="428"/>
      <c r="E126" s="65"/>
    </row>
    <row r="127" spans="2:5">
      <c r="B127" s="63"/>
      <c r="C127" s="74"/>
      <c r="D127" s="428"/>
      <c r="E127" s="65"/>
    </row>
    <row r="128" spans="2:5">
      <c r="B128" s="63"/>
      <c r="C128" s="74"/>
      <c r="D128" s="428"/>
      <c r="E128" s="65"/>
    </row>
    <row r="129" spans="2:5">
      <c r="B129" s="63"/>
      <c r="C129" s="74"/>
      <c r="D129" s="428"/>
      <c r="E129" s="65"/>
    </row>
    <row r="130" spans="2:5">
      <c r="B130" s="63"/>
      <c r="C130" s="74"/>
      <c r="D130" s="428"/>
      <c r="E130" s="65"/>
    </row>
    <row r="131" spans="2:5">
      <c r="B131" s="63"/>
      <c r="C131" s="74"/>
      <c r="D131" s="428"/>
      <c r="E131" s="65"/>
    </row>
    <row r="132" spans="2:5">
      <c r="B132" s="63"/>
      <c r="C132" s="74"/>
      <c r="D132" s="428"/>
      <c r="E132" s="65"/>
    </row>
    <row r="133" spans="2:5">
      <c r="B133" s="63"/>
      <c r="C133" s="74"/>
      <c r="D133" s="428"/>
      <c r="E133" s="65"/>
    </row>
    <row r="134" spans="2:5">
      <c r="B134" s="63"/>
      <c r="C134" s="74"/>
      <c r="D134" s="428"/>
      <c r="E134" s="65"/>
    </row>
    <row r="135" spans="2:5">
      <c r="B135" s="63"/>
      <c r="C135" s="74"/>
      <c r="D135" s="428"/>
      <c r="E135" s="65"/>
    </row>
    <row r="136" spans="2:5">
      <c r="B136" s="63"/>
      <c r="C136" s="74"/>
      <c r="D136" s="428"/>
      <c r="E136" s="65"/>
    </row>
    <row r="137" spans="2:5">
      <c r="B137" s="63"/>
      <c r="C137" s="74"/>
      <c r="D137" s="428"/>
      <c r="E137" s="65"/>
    </row>
    <row r="138" spans="2:5">
      <c r="B138" s="63"/>
      <c r="C138" s="74"/>
      <c r="D138" s="428"/>
      <c r="E138" s="65"/>
    </row>
    <row r="139" spans="2:5">
      <c r="B139" s="63"/>
      <c r="C139" s="74"/>
      <c r="D139" s="428"/>
      <c r="E139" s="65"/>
    </row>
    <row r="141" spans="2:5" ht="18.75" customHeight="1"/>
    <row r="142" spans="2:5" hidden="1"/>
    <row r="143" spans="2:5" hidden="1">
      <c r="B143" s="56" t="s">
        <v>2094</v>
      </c>
    </row>
    <row r="144" spans="2:5" hidden="1">
      <c r="B144" s="57" t="s">
        <v>2111</v>
      </c>
    </row>
    <row r="145" spans="2:2" hidden="1">
      <c r="B145" s="14" t="s">
        <v>2096</v>
      </c>
    </row>
    <row r="146" spans="2:2" hidden="1"/>
  </sheetData>
  <sheetProtection sheet="1" objects="1" scenarios="1"/>
  <mergeCells count="41">
    <mergeCell ref="D80:D81"/>
    <mergeCell ref="E80:E81"/>
    <mergeCell ref="D72:D73"/>
    <mergeCell ref="E72:E73"/>
    <mergeCell ref="J72:J73"/>
    <mergeCell ref="K72:K73"/>
    <mergeCell ref="B79:E79"/>
    <mergeCell ref="B59:K59"/>
    <mergeCell ref="B63:E63"/>
    <mergeCell ref="D64:D65"/>
    <mergeCell ref="E64:E65"/>
    <mergeCell ref="B71:E71"/>
    <mergeCell ref="H71:K71"/>
    <mergeCell ref="B51:E51"/>
    <mergeCell ref="H51:K51"/>
    <mergeCell ref="D52:D53"/>
    <mergeCell ref="E52:E53"/>
    <mergeCell ref="J52:J53"/>
    <mergeCell ref="K52:K53"/>
    <mergeCell ref="B16:K16"/>
    <mergeCell ref="B29:E29"/>
    <mergeCell ref="D30:D31"/>
    <mergeCell ref="E30:E31"/>
    <mergeCell ref="E18:E20"/>
    <mergeCell ref="B28:K28"/>
    <mergeCell ref="D9:E9"/>
    <mergeCell ref="D21:E21"/>
    <mergeCell ref="B47:K47"/>
    <mergeCell ref="B1:K1"/>
    <mergeCell ref="B38:K38"/>
    <mergeCell ref="B39:E39"/>
    <mergeCell ref="D40:D41"/>
    <mergeCell ref="E40:E41"/>
    <mergeCell ref="B42:E42"/>
    <mergeCell ref="B4:K4"/>
    <mergeCell ref="B5:E5"/>
    <mergeCell ref="D6:D8"/>
    <mergeCell ref="E6:E8"/>
    <mergeCell ref="B17:E17"/>
    <mergeCell ref="D18:D20"/>
    <mergeCell ref="D32:E32"/>
  </mergeCells>
  <conditionalFormatting sqref="C30 C40">
    <cfRule type="cellIs" dxfId="166" priority="87" operator="equal">
      <formula>$B$252</formula>
    </cfRule>
    <cfRule type="cellIs" dxfId="165" priority="88" operator="equal">
      <formula>$B$253</formula>
    </cfRule>
  </conditionalFormatting>
  <conditionalFormatting sqref="C18">
    <cfRule type="cellIs" dxfId="164" priority="91" operator="equal">
      <formula>$B$250</formula>
    </cfRule>
    <cfRule type="cellIs" dxfId="163" priority="92" operator="equal">
      <formula>$B$251</formula>
    </cfRule>
  </conditionalFormatting>
  <conditionalFormatting sqref="C18">
    <cfRule type="cellIs" dxfId="162" priority="60" operator="equal">
      <formula>$B$144</formula>
    </cfRule>
    <cfRule type="cellIs" dxfId="161" priority="61" operator="equal">
      <formula>$B$143</formula>
    </cfRule>
  </conditionalFormatting>
  <conditionalFormatting sqref="C30">
    <cfRule type="cellIs" dxfId="160" priority="56" operator="equal">
      <formula>$B$144</formula>
    </cfRule>
    <cfRule type="cellIs" dxfId="159" priority="57" operator="equal">
      <formula>$B$143</formula>
    </cfRule>
  </conditionalFormatting>
  <conditionalFormatting sqref="C40">
    <cfRule type="cellIs" dxfId="158" priority="52" operator="equal">
      <formula>$B$144</formula>
    </cfRule>
    <cfRule type="cellIs" dxfId="157" priority="53" operator="equal">
      <formula>$B$143</formula>
    </cfRule>
  </conditionalFormatting>
  <conditionalFormatting sqref="C52">
    <cfRule type="cellIs" dxfId="156" priority="35" operator="equal">
      <formula>$B$252</formula>
    </cfRule>
    <cfRule type="cellIs" dxfId="155" priority="36" operator="equal">
      <formula>$B$253</formula>
    </cfRule>
  </conditionalFormatting>
  <conditionalFormatting sqref="C52">
    <cfRule type="cellIs" dxfId="154" priority="33" operator="equal">
      <formula>$B$144</formula>
    </cfRule>
    <cfRule type="cellIs" dxfId="153" priority="34" operator="equal">
      <formula>$B$143</formula>
    </cfRule>
  </conditionalFormatting>
  <conditionalFormatting sqref="I72">
    <cfRule type="cellIs" dxfId="152" priority="23" operator="equal">
      <formula>$B$255</formula>
    </cfRule>
    <cfRule type="cellIs" dxfId="151" priority="24" operator="equal">
      <formula>$B$256</formula>
    </cfRule>
  </conditionalFormatting>
  <conditionalFormatting sqref="I72">
    <cfRule type="cellIs" dxfId="150" priority="21" operator="equal">
      <formula>$B$149</formula>
    </cfRule>
    <cfRule type="cellIs" dxfId="149" priority="22" operator="equal">
      <formula>$B$148</formula>
    </cfRule>
  </conditionalFormatting>
  <conditionalFormatting sqref="C64">
    <cfRule type="cellIs" dxfId="148" priority="15" operator="equal">
      <formula>$B$252</formula>
    </cfRule>
    <cfRule type="cellIs" dxfId="147" priority="16" operator="equal">
      <formula>$B$253</formula>
    </cfRule>
  </conditionalFormatting>
  <conditionalFormatting sqref="C64">
    <cfRule type="cellIs" dxfId="146" priority="13" operator="equal">
      <formula>$B$144</formula>
    </cfRule>
    <cfRule type="cellIs" dxfId="145" priority="14" operator="equal">
      <formula>$B$143</formula>
    </cfRule>
  </conditionalFormatting>
  <conditionalFormatting sqref="C72">
    <cfRule type="cellIs" dxfId="144" priority="11" operator="equal">
      <formula>$B$252</formula>
    </cfRule>
    <cfRule type="cellIs" dxfId="143" priority="12" operator="equal">
      <formula>$B$253</formula>
    </cfRule>
  </conditionalFormatting>
  <conditionalFormatting sqref="C72">
    <cfRule type="cellIs" dxfId="142" priority="9" operator="equal">
      <formula>$B$144</formula>
    </cfRule>
    <cfRule type="cellIs" dxfId="141" priority="10" operator="equal">
      <formula>$B$143</formula>
    </cfRule>
  </conditionalFormatting>
  <conditionalFormatting sqref="C80">
    <cfRule type="cellIs" dxfId="140" priority="7" operator="equal">
      <formula>$B$252</formula>
    </cfRule>
    <cfRule type="cellIs" dxfId="139" priority="8" operator="equal">
      <formula>$B$253</formula>
    </cfRule>
  </conditionalFormatting>
  <conditionalFormatting sqref="C80">
    <cfRule type="cellIs" dxfId="138" priority="5" operator="equal">
      <formula>$B$144</formula>
    </cfRule>
    <cfRule type="cellIs" dxfId="137" priority="6" operator="equal">
      <formula>$B$143</formula>
    </cfRule>
  </conditionalFormatting>
  <conditionalFormatting sqref="C6">
    <cfRule type="cellIs" dxfId="136" priority="3" operator="equal">
      <formula>$B$250</formula>
    </cfRule>
    <cfRule type="cellIs" dxfId="135" priority="4" operator="equal">
      <formula>$B$251</formula>
    </cfRule>
  </conditionalFormatting>
  <conditionalFormatting sqref="C6">
    <cfRule type="cellIs" dxfId="134" priority="1" operator="equal">
      <formula>$B$144</formula>
    </cfRule>
    <cfRule type="cellIs" dxfId="133" priority="2" operator="equal">
      <formula>$B$143</formula>
    </cfRule>
  </conditionalFormatting>
  <dataValidations count="9">
    <dataValidation type="list" allowBlank="1" showErrorMessage="1" prompt="Выбрать тип петли" sqref="C30 C40 C18 C6 C72 C64 C80">
      <formula1>"Серебристый,Белый,Антрацит,"</formula1>
    </dataValidation>
    <dataValidation type="list" allowBlank="1" showInputMessage="1" showErrorMessage="1" sqref="C31">
      <formula1>"300 мм,350 мм,400 мм,450 мм,500 мм,550 мм,600 мм,800 мм,900 мм,1000 мм,1200 мм,"</formula1>
    </dataValidation>
    <dataValidation type="list" allowBlank="1" showInputMessage="1" showErrorMessage="1" sqref="C8">
      <formula1>"175-200 мм,251-300 мм,301-350 мм,351-400 мм,401-450 мм,451-500 мм,701-800 мм,801-900 мм,1091-1150 мм,"</formula1>
    </dataValidation>
    <dataValidation type="list" allowBlank="1" showInputMessage="1" showErrorMessage="1" sqref="C7">
      <formula1>"370-440 мм,441-520 мм,"</formula1>
    </dataValidation>
    <dataValidation type="list" allowBlank="1" showInputMessage="1" showErrorMessage="1" sqref="C19 C53">
      <formula1>"450 мм,500 мм,"</formula1>
    </dataValidation>
    <dataValidation type="list" allowBlank="1" showInputMessage="1" showErrorMessage="1" sqref="C20">
      <formula1>"300 мм,350 мм,400 мм,450 мм,500 мм,600 мм,800 мм,900 мм,1000 мм,"</formula1>
    </dataValidation>
    <dataValidation type="list" allowBlank="1" showInputMessage="1" showErrorMessage="1" sqref="C41">
      <formula1>"600 мм,800 мм,900 мм,1000 мм,1200 мм,"</formula1>
    </dataValidation>
    <dataValidation type="list" allowBlank="1" showErrorMessage="1" prompt="Выбрать тип петли" sqref="C52">
      <formula1>"Белый,Антрацит,"</formula1>
    </dataValidation>
    <dataValidation type="list" allowBlank="1" showErrorMessage="1" prompt="Выбрать тип петли" sqref="I72">
      <formula1>"ПРОЗРАЧНЫЙ/БЕЛЫЙ,ПРОЗРАЧНЫЙ/СЕРЫЙ,"</formula1>
    </dataValidation>
  </dataValidations>
  <hyperlinks>
    <hyperlink ref="B9" r:id="rId1" location="page_354" display="Каталог(серый)"/>
    <hyperlink ref="C9" r:id="rId2" location="page_426" display="Каталог(белый)"/>
    <hyperlink ref="D9:E9" r:id="rId3" location="page_498" display="Каталог(антрацит)"/>
    <hyperlink ref="B21" r:id="rId4" location="page_356"/>
    <hyperlink ref="C21" r:id="rId5" location="page_428"/>
    <hyperlink ref="D21:E21" r:id="rId6" location="page_500" display="Каталог(антрацит)"/>
    <hyperlink ref="B32" r:id="rId7" location="page_501"/>
    <hyperlink ref="C32" r:id="rId8" location="page_432"/>
    <hyperlink ref="D32:E32" r:id="rId9" location="page_504" display="Каталог(антрацит)"/>
    <hyperlink ref="I48" r:id="rId10" location="page_363" display="Каталог"/>
  </hyperlinks>
  <pageMargins left="0.7" right="0.7" top="0.75" bottom="0.75" header="0.3" footer="0.3"/>
  <pageSetup paperSize="9" orientation="portrait" r:id="rId11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>
  <sheetPr codeName="Лист15">
    <tabColor rgb="FF92D050"/>
  </sheetPr>
  <dimension ref="B1:L293"/>
  <sheetViews>
    <sheetView showGridLines="0" showRowColHeaders="0" zoomScale="70" zoomScaleNormal="70" workbookViewId="0">
      <pane ySplit="1" topLeftCell="A2" activePane="bottomLeft" state="frozen"/>
      <selection pane="bottomLeft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4.140625" style="14" customWidth="1"/>
    <col min="4" max="4" width="8.5703125" style="14" customWidth="1"/>
    <col min="5" max="5" width="13.28515625" style="14" customWidth="1"/>
    <col min="6" max="7" width="9.140625" style="14"/>
    <col min="8" max="8" width="24.7109375" style="14" customWidth="1"/>
    <col min="9" max="9" width="54" style="14" customWidth="1"/>
    <col min="10" max="10" width="8.5703125" style="14" customWidth="1"/>
    <col min="11" max="11" width="13.28515625" style="14" customWidth="1"/>
    <col min="12" max="12" width="14.85546875" style="14" customWidth="1"/>
    <col min="13" max="16384" width="9.140625" style="14"/>
  </cols>
  <sheetData>
    <row r="1" spans="2:11" ht="69.75" customHeight="1">
      <c r="B1" s="158"/>
      <c r="C1" s="559" t="s">
        <v>2606</v>
      </c>
      <c r="D1" s="559"/>
      <c r="E1" s="559"/>
      <c r="F1" s="559"/>
      <c r="G1" s="559"/>
      <c r="H1" s="559"/>
      <c r="I1" s="559"/>
      <c r="J1" s="559"/>
      <c r="K1" s="559"/>
    </row>
    <row r="2" spans="2:11">
      <c r="B2" s="222"/>
      <c r="C2" s="222"/>
      <c r="D2" s="222"/>
      <c r="E2" s="222"/>
      <c r="F2" s="222"/>
      <c r="G2" s="222"/>
      <c r="H2" s="222"/>
      <c r="I2" s="222"/>
      <c r="J2" s="222"/>
      <c r="K2" s="222"/>
    </row>
    <row r="3" spans="2:11" ht="36.75" customHeight="1">
      <c r="B3" s="228"/>
      <c r="C3" s="634"/>
      <c r="D3" s="634"/>
      <c r="E3" s="634"/>
      <c r="F3" s="634"/>
      <c r="G3" s="687"/>
      <c r="H3" s="687"/>
      <c r="I3" s="228"/>
      <c r="J3" s="222"/>
      <c r="K3" s="222"/>
    </row>
    <row r="4" spans="2:11" ht="30.75" customHeight="1">
      <c r="B4" s="222"/>
      <c r="C4" s="222"/>
      <c r="D4" s="222"/>
      <c r="E4" s="222"/>
      <c r="F4" s="222"/>
      <c r="G4" s="236"/>
      <c r="H4" s="222"/>
      <c r="I4" s="222"/>
      <c r="J4" s="222"/>
      <c r="K4" s="222"/>
    </row>
    <row r="5" spans="2:11" ht="15.6" customHeight="1" thickBot="1">
      <c r="B5" s="429"/>
      <c r="C5" s="429"/>
      <c r="D5" s="429"/>
      <c r="E5" s="429"/>
      <c r="F5" s="429"/>
      <c r="G5" s="429"/>
      <c r="H5" s="429"/>
      <c r="I5" s="429"/>
      <c r="J5" s="429"/>
      <c r="K5" s="429"/>
    </row>
    <row r="6" spans="2:11" ht="21.6" customHeight="1">
      <c r="B6" s="629" t="s">
        <v>4204</v>
      </c>
      <c r="C6" s="630"/>
      <c r="D6" s="630"/>
      <c r="E6" s="631"/>
      <c r="F6" s="429"/>
      <c r="G6" s="429"/>
      <c r="H6" s="629" t="s">
        <v>4218</v>
      </c>
      <c r="I6" s="630"/>
      <c r="J6" s="630"/>
      <c r="K6" s="631"/>
    </row>
    <row r="7" spans="2:11" ht="173.1" customHeight="1" thickBot="1">
      <c r="B7" s="657"/>
      <c r="C7" s="655"/>
      <c r="D7" s="655"/>
      <c r="E7" s="656"/>
      <c r="F7" s="429"/>
      <c r="G7" s="429"/>
      <c r="H7" s="72"/>
      <c r="I7" s="86"/>
      <c r="J7" s="86"/>
      <c r="K7" s="73"/>
    </row>
    <row r="8" spans="2:11" ht="15.6" customHeight="1">
      <c r="B8" s="15" t="s">
        <v>2109</v>
      </c>
      <c r="C8" s="308" t="s">
        <v>2094</v>
      </c>
      <c r="D8" s="622">
        <v>1</v>
      </c>
      <c r="E8" s="553">
        <f>SUM(E13:E13)</f>
        <v>3292.8344999999999</v>
      </c>
      <c r="F8" s="429"/>
      <c r="G8" s="429"/>
      <c r="H8" s="15" t="s">
        <v>2109</v>
      </c>
      <c r="I8" s="308" t="s">
        <v>2111</v>
      </c>
      <c r="J8" s="622">
        <v>1</v>
      </c>
      <c r="K8" s="553">
        <f>SUM(K13:K13)</f>
        <v>1881.36</v>
      </c>
    </row>
    <row r="9" spans="2:11" ht="15.6" customHeight="1" thickBot="1">
      <c r="B9" s="16" t="s">
        <v>2110</v>
      </c>
      <c r="C9" s="310" t="s">
        <v>2228</v>
      </c>
      <c r="D9" s="623"/>
      <c r="E9" s="554"/>
      <c r="F9" s="429"/>
      <c r="G9" s="429"/>
      <c r="H9" s="59" t="s">
        <v>2110</v>
      </c>
      <c r="I9" s="309" t="s">
        <v>2228</v>
      </c>
      <c r="J9" s="501"/>
      <c r="K9" s="621"/>
    </row>
    <row r="10" spans="2:11" ht="15.6" customHeight="1" thickBot="1">
      <c r="B10" s="128" t="s">
        <v>2479</v>
      </c>
      <c r="C10" s="421" t="s">
        <v>2477</v>
      </c>
      <c r="D10" s="570" t="s">
        <v>2478</v>
      </c>
      <c r="E10" s="571"/>
      <c r="F10" s="429"/>
      <c r="G10" s="429"/>
      <c r="H10" s="54" t="s">
        <v>2229</v>
      </c>
      <c r="I10" s="310" t="s">
        <v>2231</v>
      </c>
      <c r="J10" s="623"/>
      <c r="K10" s="554"/>
    </row>
    <row r="11" spans="2:11" ht="15.6" customHeight="1" thickBot="1">
      <c r="B11" s="384"/>
      <c r="C11" s="422"/>
      <c r="D11" s="422"/>
      <c r="E11" s="423"/>
      <c r="F11" s="429"/>
      <c r="G11" s="429"/>
      <c r="H11" s="128" t="s">
        <v>2479</v>
      </c>
      <c r="I11" s="421" t="s">
        <v>2477</v>
      </c>
      <c r="J11" s="570" t="s">
        <v>2478</v>
      </c>
      <c r="K11" s="571"/>
    </row>
    <row r="12" spans="2:11" ht="15.6" customHeight="1">
      <c r="B12" s="17" t="s">
        <v>2029</v>
      </c>
      <c r="C12" s="18" t="s">
        <v>2030</v>
      </c>
      <c r="D12" s="18" t="s">
        <v>2037</v>
      </c>
      <c r="E12" s="19" t="s">
        <v>2031</v>
      </c>
      <c r="F12" s="429"/>
      <c r="G12" s="429"/>
      <c r="H12" s="17" t="s">
        <v>2029</v>
      </c>
      <c r="I12" s="18" t="s">
        <v>2030</v>
      </c>
      <c r="J12" s="18" t="s">
        <v>2037</v>
      </c>
      <c r="K12" s="19" t="s">
        <v>2031</v>
      </c>
    </row>
    <row r="13" spans="2:11" ht="25.5" customHeight="1" thickBot="1">
      <c r="B13" s="25">
        <f>VLOOKUP(C9,DrawerSystem!$B$231:$E$231,MATCH(C8,DrawerSystem!$B$230:$E$230,0),0)</f>
        <v>9245477</v>
      </c>
      <c r="C13" s="61" t="str">
        <f>VLOOKUP(B13,Цены!$A:$B,2,0)</f>
        <v>КОМПЛЕКТ ЯЩИКА INNOTECH ATIRA ПОЛН. ВЫДВ. С SILENT SYSTEM, H54, NL470, АНТРАЦИТ</v>
      </c>
      <c r="D13" s="27">
        <f>D8</f>
        <v>1</v>
      </c>
      <c r="E13" s="28">
        <f>IFERROR(VLOOKUP(B13,Sale!$A:$E,5,0),VLOOKUP(B13,Цены!$A:$G,7,0))*D13</f>
        <v>3292.8344999999999</v>
      </c>
      <c r="F13" s="429"/>
      <c r="G13" s="429"/>
      <c r="H13" s="25">
        <f>VLOOKUP(I9,CHOOSE(IF(I10="Полное выдвижение с демпфером",1,IF(I10="Частичное выдвижение с демпфером",2,3)),DrawerSystem!$B$237:$E$242,DrawerSystem!$B$247:$E$252,DrawerSystem!$B$257:$E$262),MATCH(I8,DrawerSystem!$B$236:$E$236,0),0)</f>
        <v>9228916</v>
      </c>
      <c r="I13" s="61" t="str">
        <f>VLOOKUP(H13,Цены!$A:$B,2,0)</f>
        <v>КОМПЛЕКТ ЯЩИКА INNOTECH ATIRA ЧАСТИЧНОГО ВЫДВ. SILENT SYSTEM, H70, NL470, СЕРЫЙ</v>
      </c>
      <c r="J13" s="27">
        <f>J8</f>
        <v>1</v>
      </c>
      <c r="K13" s="28">
        <f>IFERROR(VLOOKUP(H13,Sale!$A:$E,5,0),VLOOKUP(H13,Цены!$A:$G,7,0))*J13</f>
        <v>1881.36</v>
      </c>
    </row>
    <row r="14" spans="2:11" ht="15.6" customHeight="1">
      <c r="B14" s="429"/>
      <c r="C14" s="429"/>
      <c r="D14" s="429"/>
      <c r="E14" s="429"/>
      <c r="F14" s="429"/>
      <c r="G14" s="429"/>
      <c r="H14" s="429"/>
      <c r="I14" s="429"/>
      <c r="J14" s="429"/>
      <c r="K14" s="429"/>
    </row>
    <row r="15" spans="2:11" ht="15.6" customHeight="1">
      <c r="B15" s="429"/>
      <c r="C15" s="429"/>
      <c r="D15" s="429"/>
      <c r="E15" s="429"/>
      <c r="F15" s="429"/>
      <c r="G15" s="429"/>
      <c r="H15" s="429"/>
      <c r="I15" s="429"/>
      <c r="J15" s="429"/>
      <c r="K15" s="429"/>
    </row>
    <row r="16" spans="2:11" ht="15.6" customHeight="1" thickBot="1">
      <c r="B16" s="429"/>
      <c r="C16" s="429"/>
      <c r="D16" s="429"/>
      <c r="E16" s="429"/>
      <c r="F16" s="429"/>
      <c r="G16" s="429"/>
      <c r="H16" s="429"/>
      <c r="I16" s="429"/>
      <c r="J16" s="429"/>
      <c r="K16" s="429"/>
    </row>
    <row r="17" spans="2:11" ht="21.6" customHeight="1">
      <c r="B17" s="629" t="s">
        <v>4219</v>
      </c>
      <c r="C17" s="630"/>
      <c r="D17" s="630"/>
      <c r="E17" s="631"/>
      <c r="F17" s="429"/>
      <c r="G17" s="429"/>
      <c r="H17" s="629" t="s">
        <v>4220</v>
      </c>
      <c r="I17" s="630"/>
      <c r="J17" s="630"/>
      <c r="K17" s="631"/>
    </row>
    <row r="18" spans="2:11" ht="173.1" customHeight="1" thickBot="1">
      <c r="B18" s="72"/>
      <c r="C18" s="430"/>
      <c r="D18" s="430"/>
      <c r="E18" s="73"/>
      <c r="F18" s="429"/>
      <c r="G18" s="429"/>
      <c r="H18" s="85"/>
      <c r="I18" s="40"/>
      <c r="J18" s="40"/>
      <c r="K18" s="104"/>
    </row>
    <row r="19" spans="2:11" ht="15.6" customHeight="1">
      <c r="B19" s="15" t="s">
        <v>2109</v>
      </c>
      <c r="C19" s="308" t="s">
        <v>2111</v>
      </c>
      <c r="D19" s="622">
        <v>1</v>
      </c>
      <c r="E19" s="553">
        <f>SUM(E24:E24)</f>
        <v>2668.8330000000001</v>
      </c>
      <c r="F19" s="429"/>
      <c r="G19" s="429"/>
      <c r="H19" s="15" t="s">
        <v>2109</v>
      </c>
      <c r="I19" s="308" t="s">
        <v>2111</v>
      </c>
      <c r="J19" s="622">
        <v>1</v>
      </c>
      <c r="K19" s="553">
        <f>SUM(K24:K24)</f>
        <v>2509.4565000000002</v>
      </c>
    </row>
    <row r="20" spans="2:11" ht="15.6" customHeight="1">
      <c r="B20" s="59" t="s">
        <v>2110</v>
      </c>
      <c r="C20" s="309" t="s">
        <v>2114</v>
      </c>
      <c r="D20" s="501"/>
      <c r="E20" s="621"/>
      <c r="F20" s="429"/>
      <c r="G20" s="429"/>
      <c r="H20" s="59" t="s">
        <v>2110</v>
      </c>
      <c r="I20" s="309" t="s">
        <v>2234</v>
      </c>
      <c r="J20" s="501"/>
      <c r="K20" s="621"/>
    </row>
    <row r="21" spans="2:11" ht="15.6" customHeight="1" thickBot="1">
      <c r="B21" s="54" t="s">
        <v>2229</v>
      </c>
      <c r="C21" s="310" t="s">
        <v>2230</v>
      </c>
      <c r="D21" s="623"/>
      <c r="E21" s="554"/>
      <c r="F21" s="429"/>
      <c r="G21" s="429"/>
      <c r="H21" s="54" t="s">
        <v>2229</v>
      </c>
      <c r="I21" s="310" t="s">
        <v>2231</v>
      </c>
      <c r="J21" s="623"/>
      <c r="K21" s="554"/>
    </row>
    <row r="22" spans="2:11" ht="15.6" customHeight="1" thickBot="1">
      <c r="B22" s="128" t="s">
        <v>2479</v>
      </c>
      <c r="C22" s="421" t="s">
        <v>2477</v>
      </c>
      <c r="D22" s="570" t="s">
        <v>2478</v>
      </c>
      <c r="E22" s="571"/>
      <c r="F22" s="429"/>
      <c r="G22" s="429"/>
      <c r="H22" s="128" t="s">
        <v>2479</v>
      </c>
      <c r="I22" s="421" t="s">
        <v>2477</v>
      </c>
      <c r="J22" s="570" t="s">
        <v>2478</v>
      </c>
      <c r="K22" s="571"/>
    </row>
    <row r="23" spans="2:11" ht="15.6" customHeight="1">
      <c r="B23" s="17" t="s">
        <v>2029</v>
      </c>
      <c r="C23" s="18" t="s">
        <v>2030</v>
      </c>
      <c r="D23" s="18" t="s">
        <v>2037</v>
      </c>
      <c r="E23" s="19" t="s">
        <v>2031</v>
      </c>
      <c r="F23" s="429"/>
      <c r="G23" s="429"/>
      <c r="H23" s="17" t="s">
        <v>2029</v>
      </c>
      <c r="I23" s="18" t="s">
        <v>2030</v>
      </c>
      <c r="J23" s="18" t="s">
        <v>2037</v>
      </c>
      <c r="K23" s="19" t="s">
        <v>2031</v>
      </c>
    </row>
    <row r="24" spans="2:11" ht="25.5" customHeight="1" thickBot="1">
      <c r="B24" s="25">
        <f>VLOOKUP(C20,CHOOSE(IF(C21="Полное выдвижение с демпфером",1,IF(C21="Частичное выдвижение с демпфером",2,3)),DrawerSystem!$B$267:$E$272,DrawerSystem!$B$277:$E$282,DrawerSystem!$B$287:$E$292),MATCH(C19,DrawerSystem!B266:E266,0),0)</f>
        <v>9228894</v>
      </c>
      <c r="C24" s="61" t="str">
        <f>VLOOKUP(B24,Цены!$A:$B,2,0)</f>
        <v>КОМПЛЕКТ КОРОБА INNOTECH ATIRA ПОЛН. ВЫДВ. С SILENT SYSTEM, H144, NL350, РЕЛИНГИ, СЕРЫЙ</v>
      </c>
      <c r="D24" s="27">
        <f>D19</f>
        <v>1</v>
      </c>
      <c r="E24" s="28">
        <f>IFERROR(VLOOKUP(B24,Sale!$A:$E,5,0),VLOOKUP(B24,Цены!$A:$G,7,0))*D24</f>
        <v>2668.8330000000001</v>
      </c>
      <c r="F24" s="429"/>
      <c r="G24" s="429"/>
      <c r="H24" s="25">
        <f>VLOOKUP(I20,CHOOSE(IF(I21="Полное выдвижение с демпфером",1,IF(I21="Частичное выдвижение с демпфером",2,3)),DrawerSystem!$B$297:$E$302,DrawerSystem!$B$307:$E$312,DrawerSystem!$B$317:$E$322),MATCH(I19,DrawerSystem!$B$296:$E$296,0),0)</f>
        <v>9248737</v>
      </c>
      <c r="I24" s="61" t="str">
        <f>VLOOKUP(H24,Цены!$A:$B,2,0)</f>
        <v>КОМПЛЕКТ КОРОБА INNOTECH ATIRA ЧАСТИЧ. ВЫДВ. С SILENT SYSTEM, H176, NL420, РЕЛИНГИ, СЕРЫЙ</v>
      </c>
      <c r="J24" s="27">
        <f>J19</f>
        <v>1</v>
      </c>
      <c r="K24" s="28">
        <f>IFERROR(VLOOKUP(H24,Sale!$A:$E,5,0),VLOOKUP(H24,Цены!$A:$G,7,0))*J24</f>
        <v>2509.4565000000002</v>
      </c>
    </row>
    <row r="25" spans="2:11" ht="15.6" customHeight="1">
      <c r="B25" s="429"/>
      <c r="C25" s="429"/>
      <c r="D25" s="429"/>
      <c r="E25" s="429"/>
      <c r="F25" s="429"/>
      <c r="G25" s="429"/>
      <c r="H25" s="429"/>
      <c r="I25" s="429"/>
      <c r="J25" s="429"/>
      <c r="K25" s="429"/>
    </row>
    <row r="26" spans="2:11" ht="15.6" customHeight="1">
      <c r="B26" s="429"/>
      <c r="C26" s="429"/>
      <c r="D26" s="429"/>
      <c r="E26" s="429"/>
      <c r="F26" s="429"/>
      <c r="G26" s="429"/>
      <c r="H26" s="429"/>
      <c r="I26" s="429"/>
      <c r="J26" s="429"/>
      <c r="K26" s="429"/>
    </row>
    <row r="27" spans="2:11" ht="15.6" customHeight="1">
      <c r="B27" s="429"/>
      <c r="C27" s="429"/>
      <c r="D27" s="429"/>
      <c r="E27" s="429"/>
      <c r="F27" s="429"/>
      <c r="G27" s="429"/>
      <c r="H27" s="429"/>
      <c r="I27" s="429"/>
      <c r="J27" s="429"/>
      <c r="K27" s="429"/>
    </row>
    <row r="28" spans="2:11" ht="29.45" customHeight="1" thickBot="1">
      <c r="B28" s="615" t="s">
        <v>2239</v>
      </c>
      <c r="C28" s="615"/>
      <c r="D28" s="615"/>
      <c r="E28" s="615"/>
      <c r="F28" s="615"/>
      <c r="G28" s="615"/>
      <c r="H28" s="615"/>
      <c r="I28" s="615"/>
      <c r="J28" s="615"/>
      <c r="K28" s="615"/>
    </row>
    <row r="29" spans="2:11" ht="15.6" customHeight="1" thickTop="1" thickBot="1">
      <c r="B29" s="429"/>
      <c r="C29" s="429"/>
      <c r="D29" s="429"/>
      <c r="E29" s="429"/>
      <c r="F29" s="429"/>
      <c r="G29" s="429"/>
      <c r="H29" s="429"/>
      <c r="I29" s="429"/>
      <c r="J29" s="429"/>
      <c r="K29" s="429"/>
    </row>
    <row r="30" spans="2:11" ht="21.6" customHeight="1">
      <c r="B30" s="629" t="s">
        <v>4218</v>
      </c>
      <c r="C30" s="630"/>
      <c r="D30" s="630"/>
      <c r="E30" s="631"/>
      <c r="F30" s="429"/>
      <c r="G30" s="429"/>
      <c r="H30" s="629" t="s">
        <v>4219</v>
      </c>
      <c r="I30" s="630"/>
      <c r="J30" s="630"/>
      <c r="K30" s="631"/>
    </row>
    <row r="31" spans="2:11" ht="173.1" customHeight="1">
      <c r="B31" s="395"/>
      <c r="C31" s="396"/>
      <c r="D31" s="396"/>
      <c r="E31" s="397"/>
      <c r="F31" s="429"/>
      <c r="G31" s="429"/>
      <c r="H31" s="395"/>
      <c r="I31" s="396"/>
      <c r="J31" s="396"/>
      <c r="K31" s="397"/>
    </row>
    <row r="32" spans="2:11" ht="15.6" customHeight="1">
      <c r="B32" s="395"/>
      <c r="C32" s="396"/>
      <c r="D32" s="396"/>
      <c r="E32" s="397"/>
      <c r="F32" s="429"/>
      <c r="G32" s="429"/>
      <c r="H32" s="395"/>
      <c r="I32" s="396"/>
      <c r="J32" s="396"/>
      <c r="K32" s="397"/>
    </row>
    <row r="33" spans="2:11" ht="15.6" customHeight="1" thickBot="1">
      <c r="B33" s="395"/>
      <c r="C33" s="396"/>
      <c r="D33" s="396"/>
      <c r="E33" s="397"/>
      <c r="F33" s="429"/>
      <c r="G33" s="429"/>
      <c r="H33" s="395"/>
      <c r="I33" s="396"/>
      <c r="J33" s="396"/>
      <c r="K33" s="397"/>
    </row>
    <row r="34" spans="2:11" ht="15.6" customHeight="1">
      <c r="B34" s="15" t="s">
        <v>2109</v>
      </c>
      <c r="C34" s="308" t="s">
        <v>2111</v>
      </c>
      <c r="D34" s="622">
        <v>1</v>
      </c>
      <c r="E34" s="553">
        <f>SUM(E39:E40)</f>
        <v>3338.8199999999997</v>
      </c>
      <c r="F34" s="429"/>
      <c r="G34" s="429"/>
      <c r="H34" s="15" t="s">
        <v>2109</v>
      </c>
      <c r="I34" s="308" t="s">
        <v>2111</v>
      </c>
      <c r="J34" s="622">
        <v>1</v>
      </c>
      <c r="K34" s="553">
        <f>SUM(K39:K40)</f>
        <v>3690.3599999999997</v>
      </c>
    </row>
    <row r="35" spans="2:11" ht="15.6" customHeight="1">
      <c r="B35" s="59" t="s">
        <v>2110</v>
      </c>
      <c r="C35" s="309" t="s">
        <v>2228</v>
      </c>
      <c r="D35" s="501"/>
      <c r="E35" s="621"/>
      <c r="F35" s="429"/>
      <c r="G35" s="429"/>
      <c r="H35" s="59" t="s">
        <v>2110</v>
      </c>
      <c r="I35" s="309" t="s">
        <v>2228</v>
      </c>
      <c r="J35" s="501"/>
      <c r="K35" s="621"/>
    </row>
    <row r="36" spans="2:11" ht="15.6" customHeight="1" thickBot="1">
      <c r="B36" s="54" t="s">
        <v>2129</v>
      </c>
      <c r="C36" s="310" t="s">
        <v>2241</v>
      </c>
      <c r="D36" s="623"/>
      <c r="E36" s="554"/>
      <c r="F36" s="429"/>
      <c r="G36" s="429"/>
      <c r="H36" s="54" t="s">
        <v>2129</v>
      </c>
      <c r="I36" s="310" t="s">
        <v>2241</v>
      </c>
      <c r="J36" s="623"/>
      <c r="K36" s="554"/>
    </row>
    <row r="37" spans="2:11" ht="15.6" customHeight="1" thickBot="1">
      <c r="B37" s="419" t="s">
        <v>2475</v>
      </c>
      <c r="C37" s="420" t="s">
        <v>2477</v>
      </c>
      <c r="D37" s="691"/>
      <c r="E37" s="692"/>
      <c r="F37" s="429"/>
      <c r="G37" s="429"/>
      <c r="H37" s="419" t="s">
        <v>2475</v>
      </c>
      <c r="I37" s="420" t="s">
        <v>2477</v>
      </c>
      <c r="J37" s="691"/>
      <c r="K37" s="692"/>
    </row>
    <row r="38" spans="2:11" ht="15.6" customHeight="1">
      <c r="B38" s="17" t="s">
        <v>2029</v>
      </c>
      <c r="C38" s="18" t="s">
        <v>2030</v>
      </c>
      <c r="D38" s="18" t="s">
        <v>2037</v>
      </c>
      <c r="E38" s="19" t="s">
        <v>2031</v>
      </c>
      <c r="F38" s="429"/>
      <c r="G38" s="429"/>
      <c r="H38" s="17" t="s">
        <v>2029</v>
      </c>
      <c r="I38" s="18" t="s">
        <v>2030</v>
      </c>
      <c r="J38" s="18" t="s">
        <v>2037</v>
      </c>
      <c r="K38" s="19" t="s">
        <v>2031</v>
      </c>
    </row>
    <row r="39" spans="2:11" ht="25.5" customHeight="1">
      <c r="B39" s="115">
        <f>VLOOKUP(C35,CHOOSE(IF(C36="до 10 кг",1,IF(C36="до 30 кг",2,3)),DrawerSystem!$B$327:$E$332,DrawerSystem!$B$337:$E$342,),MATCH(C34,DrawerSystem!$B$326:$E$326,0),0)</f>
        <v>9254864</v>
      </c>
      <c r="C39" s="116" t="str">
        <f>VLOOKUP(B39,Цены!$A:$B,2,0)</f>
        <v>КОМПЛЕКТ ЯЩИКА INNOTECH ATIRA ПОЛНОГО ВЫДВ. ДЛЯ PUSH TO OPEN SILENT,30КГ,H70,NL470,СЕРЫЙ</v>
      </c>
      <c r="D39" s="117">
        <f>D34</f>
        <v>1</v>
      </c>
      <c r="E39" s="118">
        <f>IFERROR(VLOOKUP(B39,Sale!$A:$E,5,0),VLOOKUP(B39,Цены!$A:$G,7,0))*D39</f>
        <v>1913.2199999999998</v>
      </c>
      <c r="F39" s="429"/>
      <c r="G39" s="429"/>
      <c r="H39" s="115">
        <f>VLOOKUP(I35,DrawerSystem!$B$347:$E$352,MATCH(I34,DrawerSystem!$B$346:$E$346,0),0)</f>
        <v>9254870</v>
      </c>
      <c r="I39" s="116" t="str">
        <f>VLOOKUP(H39,Цены!$A:$B,2,0)</f>
        <v>КОМПЛЕКТ ЯЩИКА INNOTECH ATIRA ПОЛНОГО ВЫДВ. ДЛЯ PUSH TO OPEN SILENT,30КГ,H144,NL470,СЕРЫЙ</v>
      </c>
      <c r="J39" s="117">
        <f>J34</f>
        <v>1</v>
      </c>
      <c r="K39" s="118">
        <f>IFERROR(VLOOKUP(H39,Sale!$A:$E,5,0),VLOOKUP(H39,Цены!$A:$G,7,0))*J39</f>
        <v>2264.7599999999998</v>
      </c>
    </row>
    <row r="40" spans="2:11" ht="25.5" customHeight="1" thickBot="1">
      <c r="B40" s="431">
        <f>VLOOKUP(C36,DrawerSystem!$G$229:$H$230,2,0)</f>
        <v>9240163</v>
      </c>
      <c r="C40" s="61" t="str">
        <f>VLOOKUP(B40,Цены!$A:$B,2,0)</f>
        <v>КОМПЛЕКТ МЕХАНИЗМА PUSH TO OPEN SILENT 30 ДЛЯ INNOTECH ATIRA</v>
      </c>
      <c r="D40" s="432">
        <f>D34</f>
        <v>1</v>
      </c>
      <c r="E40" s="28">
        <f>IFERROR(VLOOKUP(B40,Sale!$A:$E,5,0),VLOOKUP(B40,Цены!$A:$G,7,0))*D40</f>
        <v>1425.6</v>
      </c>
      <c r="F40" s="429"/>
      <c r="G40" s="429"/>
      <c r="H40" s="431">
        <f>VLOOKUP(I36,DrawerSystem!$G$229:$H$230,2,0)</f>
        <v>9240163</v>
      </c>
      <c r="I40" s="61" t="str">
        <f>VLOOKUP(H40,Цены!$A:$B,2,0)</f>
        <v>КОМПЛЕКТ МЕХАНИЗМА PUSH TO OPEN SILENT 30 ДЛЯ INNOTECH ATIRA</v>
      </c>
      <c r="J40" s="432">
        <f>J34</f>
        <v>1</v>
      </c>
      <c r="K40" s="28">
        <f>IFERROR(VLOOKUP(H40,Sale!$A:$E,5,0),VLOOKUP(H40,Цены!$A:$G,7,0))*J40</f>
        <v>1425.6</v>
      </c>
    </row>
    <row r="41" spans="2:11" ht="19.5" customHeight="1" thickBot="1">
      <c r="B41" s="688" t="s">
        <v>4173</v>
      </c>
      <c r="C41" s="689"/>
      <c r="D41" s="689"/>
      <c r="E41" s="690"/>
      <c r="F41" s="429"/>
      <c r="G41" s="429"/>
      <c r="H41" s="688" t="s">
        <v>4173</v>
      </c>
      <c r="I41" s="689"/>
      <c r="J41" s="689"/>
      <c r="K41" s="690"/>
    </row>
    <row r="42" spans="2:11" ht="15.6" customHeight="1">
      <c r="B42" s="429"/>
      <c r="C42" s="429"/>
      <c r="D42" s="429"/>
      <c r="E42" s="429"/>
      <c r="F42" s="429"/>
      <c r="G42" s="429"/>
      <c r="H42" s="429"/>
      <c r="I42" s="429"/>
      <c r="J42" s="429"/>
      <c r="K42" s="429"/>
    </row>
    <row r="43" spans="2:11" ht="15.6" customHeight="1">
      <c r="B43" s="429"/>
      <c r="C43" s="429"/>
      <c r="D43" s="429"/>
      <c r="E43" s="429"/>
      <c r="F43" s="429"/>
      <c r="G43" s="429"/>
      <c r="H43" s="429"/>
      <c r="I43" s="429"/>
      <c r="J43" s="429"/>
      <c r="K43" s="429"/>
    </row>
    <row r="44" spans="2:11" ht="15.6" customHeight="1" thickBot="1">
      <c r="B44" s="429"/>
      <c r="C44" s="429"/>
      <c r="D44" s="429"/>
      <c r="E44" s="429"/>
      <c r="F44" s="429"/>
      <c r="G44" s="429"/>
      <c r="H44" s="429"/>
      <c r="I44" s="429"/>
      <c r="J44" s="429"/>
      <c r="K44" s="429"/>
    </row>
    <row r="45" spans="2:11" ht="21.6" customHeight="1">
      <c r="B45" s="629" t="s">
        <v>4220</v>
      </c>
      <c r="C45" s="630"/>
      <c r="D45" s="630"/>
      <c r="E45" s="631"/>
      <c r="F45" s="429"/>
      <c r="G45" s="429"/>
      <c r="H45" s="429"/>
      <c r="I45" s="429"/>
      <c r="J45" s="429"/>
      <c r="K45" s="429"/>
    </row>
    <row r="46" spans="2:11" ht="173.1" customHeight="1">
      <c r="B46" s="395"/>
      <c r="C46" s="396"/>
      <c r="D46" s="396"/>
      <c r="E46" s="397"/>
      <c r="F46" s="429"/>
      <c r="G46" s="429"/>
      <c r="H46" s="429"/>
      <c r="I46" s="429"/>
      <c r="J46" s="429"/>
      <c r="K46" s="429"/>
    </row>
    <row r="47" spans="2:11" ht="15.6" customHeight="1">
      <c r="B47" s="395"/>
      <c r="C47" s="396"/>
      <c r="D47" s="396"/>
      <c r="E47" s="397"/>
      <c r="F47" s="429"/>
      <c r="G47" s="429"/>
      <c r="H47" s="429"/>
      <c r="I47" s="429"/>
      <c r="J47" s="429"/>
      <c r="K47" s="429"/>
    </row>
    <row r="48" spans="2:11" ht="15.6" customHeight="1" thickBot="1">
      <c r="B48" s="395"/>
      <c r="C48" s="396"/>
      <c r="D48" s="396"/>
      <c r="E48" s="397"/>
      <c r="F48" s="429"/>
      <c r="G48" s="429"/>
      <c r="H48" s="429"/>
      <c r="I48" s="429"/>
      <c r="J48" s="429"/>
      <c r="K48" s="429"/>
    </row>
    <row r="49" spans="2:11" ht="15.6" customHeight="1">
      <c r="B49" s="15" t="s">
        <v>2109</v>
      </c>
      <c r="C49" s="308" t="s">
        <v>2111</v>
      </c>
      <c r="D49" s="622">
        <v>1</v>
      </c>
      <c r="E49" s="553">
        <f>SUM(E54:E55)</f>
        <v>4074.2594999999997</v>
      </c>
      <c r="F49" s="429"/>
      <c r="G49" s="429"/>
      <c r="H49" s="429"/>
      <c r="I49" s="429"/>
      <c r="J49" s="429"/>
      <c r="K49" s="429"/>
    </row>
    <row r="50" spans="2:11" ht="15.6" customHeight="1">
      <c r="B50" s="59" t="s">
        <v>2110</v>
      </c>
      <c r="C50" s="309" t="s">
        <v>2233</v>
      </c>
      <c r="D50" s="501"/>
      <c r="E50" s="621"/>
      <c r="F50" s="429"/>
      <c r="G50" s="429"/>
      <c r="H50" s="429"/>
      <c r="I50" s="429"/>
      <c r="J50" s="429"/>
      <c r="K50" s="429"/>
    </row>
    <row r="51" spans="2:11" ht="15.6" customHeight="1" thickBot="1">
      <c r="B51" s="54" t="s">
        <v>2129</v>
      </c>
      <c r="C51" s="310" t="s">
        <v>2241</v>
      </c>
      <c r="D51" s="623"/>
      <c r="E51" s="554"/>
      <c r="F51" s="429"/>
      <c r="G51" s="429"/>
      <c r="H51" s="429"/>
      <c r="I51" s="429"/>
      <c r="J51" s="429"/>
      <c r="K51" s="429"/>
    </row>
    <row r="52" spans="2:11" ht="15.6" customHeight="1" thickBot="1">
      <c r="B52" s="419" t="s">
        <v>2475</v>
      </c>
      <c r="C52" s="420" t="s">
        <v>2477</v>
      </c>
      <c r="D52" s="691"/>
      <c r="E52" s="692"/>
      <c r="F52" s="429"/>
      <c r="G52" s="429"/>
      <c r="H52" s="429"/>
      <c r="I52" s="429"/>
      <c r="J52" s="429"/>
      <c r="K52" s="429"/>
    </row>
    <row r="53" spans="2:11" ht="15.6" customHeight="1">
      <c r="B53" s="17" t="s">
        <v>2029</v>
      </c>
      <c r="C53" s="18" t="s">
        <v>2030</v>
      </c>
      <c r="D53" s="18" t="s">
        <v>2037</v>
      </c>
      <c r="E53" s="19" t="s">
        <v>2031</v>
      </c>
      <c r="F53" s="429"/>
      <c r="G53" s="429"/>
      <c r="H53" s="429"/>
      <c r="I53" s="429"/>
      <c r="J53" s="429"/>
      <c r="K53" s="429"/>
    </row>
    <row r="54" spans="2:11" ht="25.5" customHeight="1">
      <c r="B54" s="115">
        <f>VLOOKUP(C50,DrawerSystem!$B$357:$E$3305,MATCH(C49,DrawerSystem!$B$356:$E$356,0),0)</f>
        <v>9254872</v>
      </c>
      <c r="C54" s="116" t="str">
        <f>VLOOKUP(B54,Цены!$A:$B,2,0)</f>
        <v>КОМПЛЕКТ ЯЩИКА INNOTECH ATIRA ПОЛНОГО ВЫДВ. ДЛЯ PUSH TO OPEN SILENT,30КГ,H176,NL260,СЕРЫЙ</v>
      </c>
      <c r="D54" s="117">
        <f>D49</f>
        <v>1</v>
      </c>
      <c r="E54" s="118">
        <f>IFERROR(VLOOKUP(B54,Sale!$A:$E,5,0),VLOOKUP(B54,Цены!$A:$G,7,0))*D54</f>
        <v>2648.6594999999998</v>
      </c>
      <c r="F54" s="429"/>
      <c r="G54" s="429"/>
      <c r="H54" s="429"/>
      <c r="I54" s="429"/>
      <c r="J54" s="429"/>
      <c r="K54" s="429"/>
    </row>
    <row r="55" spans="2:11" ht="25.5" customHeight="1" thickBot="1">
      <c r="B55" s="431">
        <f>VLOOKUP(C51,DrawerSystem!$G$229:$H$230,2,0)</f>
        <v>9240163</v>
      </c>
      <c r="C55" s="61" t="str">
        <f>VLOOKUP(B55,Цены!$A:$B,2,0)</f>
        <v>КОМПЛЕКТ МЕХАНИЗМА PUSH TO OPEN SILENT 30 ДЛЯ INNOTECH ATIRA</v>
      </c>
      <c r="D55" s="432">
        <f>D49</f>
        <v>1</v>
      </c>
      <c r="E55" s="28">
        <f>IFERROR(VLOOKUP(B55,Sale!$A:$E,5,0),VLOOKUP(B55,Цены!$A:$G,7,0))*D55</f>
        <v>1425.6</v>
      </c>
      <c r="F55" s="429"/>
      <c r="G55" s="429"/>
      <c r="H55" s="429"/>
      <c r="I55" s="429"/>
      <c r="J55" s="429"/>
      <c r="K55" s="429"/>
    </row>
    <row r="56" spans="2:11" ht="19.5" customHeight="1" thickBot="1">
      <c r="B56" s="688" t="s">
        <v>4173</v>
      </c>
      <c r="C56" s="689"/>
      <c r="D56" s="689"/>
      <c r="E56" s="690"/>
      <c r="F56" s="429"/>
      <c r="G56" s="429"/>
      <c r="H56" s="429"/>
      <c r="I56" s="429"/>
      <c r="J56" s="429"/>
      <c r="K56" s="429"/>
    </row>
    <row r="57" spans="2:11" ht="15.6" customHeight="1">
      <c r="B57" s="429"/>
      <c r="C57" s="429"/>
      <c r="D57" s="429"/>
      <c r="E57" s="429"/>
      <c r="F57" s="429"/>
      <c r="G57" s="429"/>
      <c r="H57" s="429"/>
      <c r="I57" s="429"/>
      <c r="J57" s="429"/>
      <c r="K57" s="429"/>
    </row>
    <row r="58" spans="2:11" ht="15.6" customHeight="1">
      <c r="B58" s="429"/>
      <c r="C58" s="429"/>
      <c r="D58" s="429"/>
      <c r="E58" s="429"/>
      <c r="F58" s="429"/>
      <c r="G58" s="429"/>
      <c r="H58" s="429"/>
      <c r="I58" s="429"/>
      <c r="J58" s="429"/>
      <c r="K58" s="429"/>
    </row>
    <row r="59" spans="2:11" ht="15.6" customHeight="1">
      <c r="B59" s="429"/>
      <c r="C59" s="429"/>
      <c r="D59" s="429"/>
      <c r="E59" s="429"/>
      <c r="F59" s="429"/>
      <c r="G59" s="429"/>
      <c r="H59" s="429"/>
      <c r="I59" s="429"/>
      <c r="J59" s="429"/>
      <c r="K59" s="429"/>
    </row>
    <row r="60" spans="2:11" ht="29.45" customHeight="1" thickBot="1">
      <c r="B60" s="693" t="s">
        <v>4205</v>
      </c>
      <c r="C60" s="693"/>
      <c r="D60" s="693"/>
      <c r="E60" s="693"/>
      <c r="F60" s="693"/>
      <c r="G60" s="693"/>
      <c r="H60" s="693"/>
      <c r="I60" s="693"/>
      <c r="J60" s="693"/>
      <c r="K60" s="693"/>
    </row>
    <row r="61" spans="2:11" ht="15.6" customHeight="1" thickTop="1" thickBot="1">
      <c r="B61" s="429"/>
      <c r="C61" s="429"/>
      <c r="D61" s="429"/>
      <c r="E61" s="429"/>
      <c r="F61" s="429"/>
      <c r="G61" s="429"/>
      <c r="H61" s="429"/>
      <c r="I61" s="429"/>
      <c r="J61" s="429"/>
      <c r="K61" s="429"/>
    </row>
    <row r="62" spans="2:11" ht="21.6" customHeight="1">
      <c r="B62" s="694" t="s">
        <v>4218</v>
      </c>
      <c r="C62" s="695"/>
      <c r="D62" s="695"/>
      <c r="E62" s="696"/>
      <c r="F62" s="429"/>
      <c r="G62" s="429"/>
      <c r="H62" s="694" t="s">
        <v>4221</v>
      </c>
      <c r="I62" s="695"/>
      <c r="J62" s="695"/>
      <c r="K62" s="696"/>
    </row>
    <row r="63" spans="2:11" ht="173.1" customHeight="1">
      <c r="B63" s="395"/>
      <c r="C63" s="396"/>
      <c r="D63" s="396"/>
      <c r="E63" s="397"/>
      <c r="F63" s="429"/>
      <c r="G63" s="429"/>
      <c r="H63" s="395"/>
      <c r="I63" s="396"/>
      <c r="J63" s="396"/>
      <c r="K63" s="397"/>
    </row>
    <row r="64" spans="2:11" ht="15.6" customHeight="1">
      <c r="B64" s="395"/>
      <c r="C64" s="396"/>
      <c r="D64" s="396"/>
      <c r="E64" s="397"/>
      <c r="F64" s="429"/>
      <c r="G64" s="429"/>
      <c r="H64" s="395"/>
      <c r="I64" s="396"/>
      <c r="J64" s="396"/>
      <c r="K64" s="397"/>
    </row>
    <row r="65" spans="2:11" ht="15.6" customHeight="1" thickBot="1">
      <c r="B65" s="72"/>
      <c r="C65" s="86"/>
      <c r="D65" s="86"/>
      <c r="E65" s="73"/>
      <c r="F65" s="429"/>
      <c r="G65" s="429"/>
      <c r="H65" s="72"/>
      <c r="I65" s="86"/>
      <c r="J65" s="86"/>
      <c r="K65" s="73"/>
    </row>
    <row r="66" spans="2:11" ht="15.6" customHeight="1">
      <c r="B66" s="15" t="s">
        <v>2109</v>
      </c>
      <c r="C66" s="308" t="s">
        <v>2111</v>
      </c>
      <c r="D66" s="622">
        <v>1</v>
      </c>
      <c r="E66" s="553">
        <f>SUM(E71:E73)</f>
        <v>3159.6705000000002</v>
      </c>
      <c r="F66" s="429"/>
      <c r="G66" s="429"/>
      <c r="H66" s="15" t="s">
        <v>2109</v>
      </c>
      <c r="I66" s="308" t="s">
        <v>2111</v>
      </c>
      <c r="J66" s="622">
        <v>1</v>
      </c>
      <c r="K66" s="553">
        <f>SUM(K71:K74)</f>
        <v>5312.2662</v>
      </c>
    </row>
    <row r="67" spans="2:11" ht="15.6" customHeight="1">
      <c r="B67" s="214" t="s">
        <v>2110</v>
      </c>
      <c r="C67" s="318" t="s">
        <v>2228</v>
      </c>
      <c r="D67" s="501"/>
      <c r="E67" s="621"/>
      <c r="F67" s="429"/>
      <c r="G67" s="429"/>
      <c r="H67" s="214" t="s">
        <v>2110</v>
      </c>
      <c r="I67" s="318" t="s">
        <v>2228</v>
      </c>
      <c r="J67" s="501"/>
      <c r="K67" s="621"/>
    </row>
    <row r="68" spans="2:11" ht="15.6" customHeight="1">
      <c r="B68" s="214" t="s">
        <v>2229</v>
      </c>
      <c r="C68" s="318" t="s">
        <v>2230</v>
      </c>
      <c r="D68" s="501"/>
      <c r="E68" s="621"/>
      <c r="F68" s="429"/>
      <c r="G68" s="429"/>
      <c r="H68" s="214" t="s">
        <v>2229</v>
      </c>
      <c r="I68" s="318" t="s">
        <v>2230</v>
      </c>
      <c r="J68" s="501"/>
      <c r="K68" s="621"/>
    </row>
    <row r="69" spans="2:11" ht="15.6" customHeight="1" thickBot="1">
      <c r="B69" s="214" t="s">
        <v>2594</v>
      </c>
      <c r="C69" s="324" t="s">
        <v>2598</v>
      </c>
      <c r="D69" s="501"/>
      <c r="E69" s="621"/>
      <c r="F69" s="429"/>
      <c r="G69" s="429"/>
      <c r="H69" s="214" t="s">
        <v>2594</v>
      </c>
      <c r="I69" s="324" t="s">
        <v>2599</v>
      </c>
      <c r="J69" s="501"/>
      <c r="K69" s="621"/>
    </row>
    <row r="70" spans="2:11" ht="15.6" customHeight="1">
      <c r="B70" s="17" t="s">
        <v>2029</v>
      </c>
      <c r="C70" s="18" t="s">
        <v>2030</v>
      </c>
      <c r="D70" s="18" t="s">
        <v>2037</v>
      </c>
      <c r="E70" s="19" t="s">
        <v>2031</v>
      </c>
      <c r="F70" s="429"/>
      <c r="G70" s="429"/>
      <c r="H70" s="17" t="s">
        <v>2029</v>
      </c>
      <c r="I70" s="18" t="s">
        <v>2030</v>
      </c>
      <c r="J70" s="18" t="s">
        <v>2037</v>
      </c>
      <c r="K70" s="19" t="s">
        <v>2031</v>
      </c>
    </row>
    <row r="71" spans="2:11" ht="25.5" customHeight="1">
      <c r="B71" s="20">
        <f>VLOOKUP(C67,CHOOSE(IF(C68="Полное выдвижение с демпфером",1,IF(C68="Частичное выдвижение с демпфером",2,3)),'Internal drawer'!$B$4:$E$10,'Internal drawer'!$B$14:$E$20,'Internal drawer'!$B$24:$E$30),MATCH(C66,'Internal drawer'!$B$4:$E$4,0),0)</f>
        <v>9228890</v>
      </c>
      <c r="C71" s="58" t="str">
        <f>VLOOKUP(B71,Цены!$A:$B,2,0)</f>
        <v>КОМПЛЕКТ ЯЩИКА INNOTECH ATIRA ПОЛНОГО ВЫДВ. SILENT SYSTEM, H70, NL470, СЕРЫЙ</v>
      </c>
      <c r="D71" s="22">
        <f>D66</f>
        <v>1</v>
      </c>
      <c r="E71" s="23">
        <f>IFERROR(VLOOKUP(B71,Sale!$A:$E,5,0),VLOOKUP(B71,Цены!$A:$G,7,0))*D71</f>
        <v>1913.2199999999998</v>
      </c>
      <c r="F71" s="429"/>
      <c r="G71" s="429"/>
      <c r="H71" s="20">
        <f>VLOOKUP(I67,'Internal drawer'!$B$152:$E$154,MATCH(I66,'Internal drawer'!$B$152:$E$152,0),0)</f>
        <v>9288592</v>
      </c>
      <c r="I71" s="216" t="str">
        <f>VLOOKUP(H71,Цены!$A:$B,2,0)</f>
        <v>КОМПЛЕКТ ВНУТР.КОРОБА INNOTECH ATIRA,ПОЛН.ВЫД,SILENT SYSTEM, H144,NL470,РЕЛИНГИ, СЕРЫЙ</v>
      </c>
      <c r="J71" s="22">
        <f>J66</f>
        <v>1</v>
      </c>
      <c r="K71" s="23">
        <f>IFERROR(VLOOKUP(H71,Sale!$A:$E,5,0),VLOOKUP(H71,Цены!$A:$G,7,0))*J71</f>
        <v>3400.2125999999998</v>
      </c>
    </row>
    <row r="72" spans="2:11" ht="25.5" customHeight="1">
      <c r="B72" s="219">
        <f>VLOOKUP(C69,'Internal drawer'!$B$34:$E$37,MATCH(C66,'Internal drawer'!$B$33:$E$33,0),0)</f>
        <v>9194721</v>
      </c>
      <c r="C72" s="216" t="str">
        <f>VLOOKUP(B72,Цены!$A:$B,2,0)</f>
        <v>ПЕРЕДНЯЯ ПАНЕЛЬ ВНУТРЕННЕГО ЯЩИКА 100 INNOTECH ATIRA, H70, KB450, СЕРАЯ</v>
      </c>
      <c r="D72" s="217">
        <f>D66</f>
        <v>1</v>
      </c>
      <c r="E72" s="23">
        <f>IFERROR(VLOOKUP(B72,Sale!$A:$E,5,0),VLOOKUP(B72,Цены!$A:$G,7,0))*D72</f>
        <v>1246.4505000000001</v>
      </c>
      <c r="F72" s="429"/>
      <c r="G72" s="429"/>
      <c r="H72" s="219">
        <f>VLOOKUP(I69,'Internal drawer'!$B$157:$E$159,MATCH(I66,'Internal drawer'!$B$157:$E$157,0),0)</f>
        <v>9194774</v>
      </c>
      <c r="I72" s="216" t="str">
        <f>VLOOKUP(H72,Цены!$A:$B,2,0)</f>
        <v>ПЕРЕДНЯЯ ПАНЕЛЬ ВНУТРЕННЕГО КОРОБА 100 INNOTECH ATIRA, H144,KB600,СЕРАЯ</v>
      </c>
      <c r="J72" s="217">
        <f>J66</f>
        <v>1</v>
      </c>
      <c r="K72" s="23">
        <f>IFERROR(VLOOKUP(H72,Sale!$A:$E,5,0),VLOOKUP(H72,Цены!$A:$G,7,0))*J72</f>
        <v>1912.0536</v>
      </c>
    </row>
    <row r="73" spans="2:11" ht="25.5" customHeight="1" thickBot="1">
      <c r="B73" s="192" t="str">
        <f>VLOOKUP(C69,'Internal drawer'!$B$48:$E$51,MATCH(C66,'Internal drawer'!$B$47:$E$47,0),0)</f>
        <v>-</v>
      </c>
      <c r="C73" s="330" t="str">
        <f>IFERROR(VLOOKUP(B73,Цены!$A:$B,2,0),"-")</f>
        <v>-</v>
      </c>
      <c r="D73" s="433">
        <f>D66</f>
        <v>1</v>
      </c>
      <c r="E73" s="434">
        <f>IFERROR(VLOOKUP(B73,Sale!$A:$E,5,0),VLOOKUP(B73,Цены!$A:$G,7,0))*D73</f>
        <v>0</v>
      </c>
      <c r="F73" s="429"/>
      <c r="G73" s="429"/>
      <c r="H73" s="435" t="str">
        <f>VLOOKUP(I69,'Internal drawer'!$B$163:$E$164,MATCH(I66,'Internal drawer'!$B$162:$E$162,0),0)</f>
        <v>-</v>
      </c>
      <c r="I73" s="436" t="str">
        <f>IFERROR(VLOOKUP(H73,Цены!$A:$B,2,0),"-")</f>
        <v>-</v>
      </c>
      <c r="J73" s="437">
        <f>J66</f>
        <v>1</v>
      </c>
      <c r="K73" s="438">
        <f>IFERROR(VLOOKUP(H73,Sale!$A:$E,5,0),VLOOKUP(H73,Цены!$A:$G,7,0))*J73</f>
        <v>0</v>
      </c>
    </row>
    <row r="74" spans="2:11" ht="25.5" customHeight="1" thickBot="1">
      <c r="B74" s="429"/>
      <c r="C74" s="429"/>
      <c r="D74" s="429"/>
      <c r="E74" s="429"/>
      <c r="F74" s="429"/>
      <c r="G74" s="429"/>
      <c r="H74" s="192" t="str">
        <f>VLOOKUP(I69,'Internal drawer'!$B$168:$E$169,MATCH(I66,'Internal drawer'!$B$167:$E$167,0),0)</f>
        <v>-</v>
      </c>
      <c r="I74" s="330" t="str">
        <f>IFERROR(VLOOKUP(H74,Цены!$A:$B,2,0),"-")</f>
        <v>-</v>
      </c>
      <c r="J74" s="432">
        <f>J66</f>
        <v>1</v>
      </c>
      <c r="K74" s="434">
        <f>IFERROR(VLOOKUP(H74,Sale!$A:$E,5,0),VLOOKUP(H74,Цены!$A:$G,7,0))*J74</f>
        <v>0</v>
      </c>
    </row>
    <row r="75" spans="2:11" ht="15.6" customHeight="1">
      <c r="B75" s="429"/>
      <c r="C75" s="429"/>
      <c r="D75" s="429"/>
      <c r="E75" s="429"/>
      <c r="F75" s="429"/>
      <c r="G75" s="429"/>
      <c r="H75" s="429"/>
      <c r="I75" s="429"/>
      <c r="J75" s="429"/>
      <c r="K75" s="429"/>
    </row>
    <row r="76" spans="2:11" ht="15.6" customHeight="1">
      <c r="B76" s="429"/>
      <c r="C76" s="429"/>
      <c r="D76" s="429"/>
      <c r="E76" s="429"/>
      <c r="F76" s="429"/>
      <c r="G76" s="429"/>
      <c r="H76" s="429"/>
      <c r="I76" s="429"/>
      <c r="J76" s="429"/>
      <c r="K76" s="429"/>
    </row>
    <row r="77" spans="2:11" ht="19.5" thickBot="1">
      <c r="B77" s="213"/>
      <c r="C77" s="213"/>
      <c r="D77" s="213"/>
      <c r="E77" s="213"/>
    </row>
    <row r="78" spans="2:11" ht="21.75" customHeight="1">
      <c r="B78" s="694" t="s">
        <v>4219</v>
      </c>
      <c r="C78" s="695"/>
      <c r="D78" s="695"/>
      <c r="E78" s="696"/>
      <c r="F78" s="215"/>
      <c r="G78" s="215"/>
    </row>
    <row r="79" spans="2:11" ht="172.5" customHeight="1">
      <c r="B79" s="395"/>
      <c r="C79" s="396"/>
      <c r="D79" s="396"/>
      <c r="E79" s="397"/>
    </row>
    <row r="80" spans="2:11" ht="15.6" customHeight="1">
      <c r="B80" s="395"/>
      <c r="C80" s="396"/>
      <c r="D80" s="396"/>
      <c r="E80" s="397"/>
    </row>
    <row r="81" spans="2:5" ht="15.6" customHeight="1" thickBot="1">
      <c r="B81" s="72"/>
      <c r="C81" s="86"/>
      <c r="D81" s="86"/>
      <c r="E81" s="73"/>
    </row>
    <row r="82" spans="2:5" ht="17.25" customHeight="1">
      <c r="B82" s="15" t="s">
        <v>2109</v>
      </c>
      <c r="C82" s="308" t="s">
        <v>2111</v>
      </c>
      <c r="D82" s="622">
        <v>1</v>
      </c>
      <c r="E82" s="684">
        <f>SUM(E86:E96)</f>
        <v>7079.6879999999992</v>
      </c>
    </row>
    <row r="83" spans="2:5" ht="17.25" customHeight="1">
      <c r="B83" s="214" t="s">
        <v>2110</v>
      </c>
      <c r="C83" s="318" t="s">
        <v>2234</v>
      </c>
      <c r="D83" s="501"/>
      <c r="E83" s="685"/>
    </row>
    <row r="84" spans="2:5" ht="17.25" customHeight="1" thickBot="1">
      <c r="B84" s="214" t="s">
        <v>2229</v>
      </c>
      <c r="C84" s="318" t="s">
        <v>2230</v>
      </c>
      <c r="D84" s="623"/>
      <c r="E84" s="686"/>
    </row>
    <row r="85" spans="2:5" ht="18.75" customHeight="1">
      <c r="B85" s="17" t="s">
        <v>2029</v>
      </c>
      <c r="C85" s="18" t="s">
        <v>2030</v>
      </c>
      <c r="D85" s="18" t="s">
        <v>2037</v>
      </c>
      <c r="E85" s="19" t="s">
        <v>2031</v>
      </c>
    </row>
    <row r="86" spans="2:5" ht="25.5" customHeight="1">
      <c r="B86" s="20">
        <f>VLOOKUP(C82,'Internal drawer'!B128:C130,2,0)</f>
        <v>9194764</v>
      </c>
      <c r="C86" s="58" t="str">
        <f>VLOOKUP(B86,Цены!$A:$B,2,0)</f>
        <v>ПЕРЕДНЯЯ ПАНЕЛЬ ВНУТРЕННЕГО ЯЩИКА 100 INNOTECH ATIRA, L2000, АЛЮМИНИЙ, СЕРАЯ</v>
      </c>
      <c r="D86" s="22">
        <f>D82</f>
        <v>1</v>
      </c>
      <c r="E86" s="23">
        <f>IFERROR(VLOOKUP(B86,Sale!$A:$E,5,0),VLOOKUP(B86,Цены!$A:$G,7,0))*D86</f>
        <v>2704.5899999999997</v>
      </c>
    </row>
    <row r="87" spans="2:5" ht="25.5" customHeight="1">
      <c r="B87" s="219">
        <f>VLOOKUP(C82,'Internal drawer'!B134:C136,2,0)</f>
        <v>9204257</v>
      </c>
      <c r="C87" s="216" t="str">
        <f>VLOOKUP(B87,Цены!$A:$B,2,0)</f>
        <v>КОМПЛЕКТ СОЕДИНИТЕЛЕЙ ПЕРЕДНЕЙ ПАНЕЛИ ВНУТР. КОРОБА 100 INNOTECH ATIRA, H144, СЕРЫЙ</v>
      </c>
      <c r="D87" s="217">
        <v>1</v>
      </c>
      <c r="E87" s="23">
        <f>IFERROR(VLOOKUP(B87,Sale!$A:$E,5,0),VLOOKUP(B87,Цены!$A:$G,7,0))*D87</f>
        <v>844.1819999999999</v>
      </c>
    </row>
    <row r="88" spans="2:5" ht="25.5" customHeight="1">
      <c r="B88" s="219">
        <f>VLOOKUP(C82,'Internal drawer'!B140:C142,2,0)</f>
        <v>9194614</v>
      </c>
      <c r="C88" s="216" t="str">
        <f>VLOOKUP(B88,Цены!$A:$B,2,0)</f>
        <v>ПОПЕРЕЧНЫЙ РЕЛИНГ INNOTECH ATIRA, L2000, СЕРЫЙ</v>
      </c>
      <c r="D88" s="217">
        <f>D82</f>
        <v>1</v>
      </c>
      <c r="E88" s="23">
        <f>IFERROR(VLOOKUP(B88,Sale!$A:$E,5,0),VLOOKUP(B88,Цены!$A:$G,7,0))*D88</f>
        <v>887.95799999999997</v>
      </c>
    </row>
    <row r="89" spans="2:5" ht="25.5" customHeight="1">
      <c r="B89" s="439">
        <f>VLOOKUP(C83,'Internal drawer'!B86:E88,MATCH(C82,'Internal drawer'!B85:E85,0),0)</f>
        <v>9194396</v>
      </c>
      <c r="C89" s="244" t="str">
        <f>VLOOKUP(B89,Цены!$A:$B,2,0)</f>
        <v>БОКОВИНА ЯЩИКА INNOTECH ATIRA, H70, NL420, СЕРАЯ, ЛЕВАЯ</v>
      </c>
      <c r="D89" s="117">
        <f>D82</f>
        <v>1</v>
      </c>
      <c r="E89" s="118">
        <f>IFERROR(VLOOKUP(B89,Sale!$A:$E,5,0),VLOOKUP(B89,Цены!$A:$G,7,0))*D89</f>
        <v>367.23599999999999</v>
      </c>
    </row>
    <row r="90" spans="2:5" ht="25.5" customHeight="1">
      <c r="B90" s="219">
        <f>VLOOKUP(C83,'Internal drawer'!B92:E94,MATCH(C82,'Internal drawer'!B85:E85,0),0)</f>
        <v>9194397</v>
      </c>
      <c r="C90" s="246" t="str">
        <f>VLOOKUP(B90,Цены!$A:$B,2,0)</f>
        <v>БОКОВИНА ЯЩИКА INNOTECH ATIRA, H70, NL420, СЕРАЯ, ПРАВАЯ</v>
      </c>
      <c r="D90" s="245">
        <f>D82</f>
        <v>1</v>
      </c>
      <c r="E90" s="248">
        <f>IFERROR(VLOOKUP(B90,Sale!$A:$E,5,0),VLOOKUP(B90,Цены!$A:$G,7,0))*D90</f>
        <v>367.23599999999999</v>
      </c>
    </row>
    <row r="91" spans="2:5" ht="25.5" customHeight="1">
      <c r="B91" s="249">
        <f>VLOOKUP(C82,'Internal drawer'!B146:C148,2,0)</f>
        <v>9194646</v>
      </c>
      <c r="C91" s="247" t="str">
        <f>VLOOKUP(B91,Цены!$A:$B,2,0)</f>
        <v>ЗАГЛУШКА НА БОКОВИНУ INNOTECH ATIRA, С ЛОГОТИПОМ HETTICH, СЕРАЯ</v>
      </c>
      <c r="D91" s="22">
        <f>D82*2</f>
        <v>2</v>
      </c>
      <c r="E91" s="23">
        <f>IFERROR(VLOOKUP(B91,Sale!$A:$E,5,0),VLOOKUP(B91,Цены!$A:$G,7,0))*D91</f>
        <v>27.846</v>
      </c>
    </row>
    <row r="92" spans="2:5" ht="25.5" customHeight="1">
      <c r="B92" s="249">
        <f>VLOOKUP(C83,'Internal drawer'!B98:E100,MATCH(C82,'Internal drawer'!B97:E97,0),0)</f>
        <v>9196124</v>
      </c>
      <c r="C92" s="247" t="str">
        <f>VLOOKUP(B92,Цены!$A:$B,2,0)</f>
        <v>КОМПЛЕКТ ПРОДОЛЬНЫХ РЕЛИНГОВ ВНУТРЕННЕГО КОРОБА 100 INNOTECH ATIRA, NL420, СЕРЫЙ</v>
      </c>
      <c r="D92" s="22">
        <f>D82</f>
        <v>1</v>
      </c>
      <c r="E92" s="23">
        <f>IFERROR(VLOOKUP(B92,Sale!$A:$E,5,0),VLOOKUP(B92,Цены!$A:$G,7,0))*D92</f>
        <v>434.75400000000002</v>
      </c>
    </row>
    <row r="93" spans="2:5" ht="25.5" customHeight="1">
      <c r="B93" s="249">
        <f>VLOOKUP(C82,'Internal drawer'!B104:C106,2,0)</f>
        <v>9007355</v>
      </c>
      <c r="C93" s="218" t="str">
        <f>VLOOKUP(B93,Цены!$A:$B,2,0)</f>
        <v>СОЕДИНИТЕЛЬ ЗАДНЕЙ СТЕНКИ INNOTECH/INNOTECH ATIRA, H144, СЕРЫЙ, ЛЕВЫЙ</v>
      </c>
      <c r="D93" s="22">
        <f>D82</f>
        <v>1</v>
      </c>
      <c r="E93" s="23">
        <f>IFERROR(VLOOKUP(B93,Sale!$A:$E,5,0),VLOOKUP(B93,Цены!$A:$G,7,0))*D93</f>
        <v>184.67099999999999</v>
      </c>
    </row>
    <row r="94" spans="2:5" ht="25.5" customHeight="1">
      <c r="B94" s="249">
        <f>VLOOKUP(C82,'Internal drawer'!B110:C112,2,0)</f>
        <v>9007356</v>
      </c>
      <c r="C94" s="247" t="str">
        <f>VLOOKUP(B94,Цены!$A:$B,2,0)</f>
        <v>СОЕДИНИТЕЛЬ ЗАДНЕЙ СТЕНКИ INNOTECH/INNOTECH ATIRA, H144, СЕРЫЙ, ПРАВЫЙ</v>
      </c>
      <c r="D94" s="22">
        <f>D82</f>
        <v>1</v>
      </c>
      <c r="E94" s="23">
        <f>IFERROR(VLOOKUP(B94,Sale!$A:$E,5,0),VLOOKUP(B94,Цены!$A:$G,7,0))*D94</f>
        <v>184.67099999999999</v>
      </c>
    </row>
    <row r="95" spans="2:5" ht="25.5" customHeight="1">
      <c r="B95" s="249">
        <f>VLOOKUP(C83,'Internal drawer'!B116:E118,MATCH(C84,'Internal drawer'!B115:E115,0),0)</f>
        <v>9046294</v>
      </c>
      <c r="C95" s="247" t="str">
        <f>VLOOKUP(B95,Цены!$A:$B,2,0)</f>
        <v>НАПРАВЛЯЮЩАЯ QUADRO V6 30 SFD ДЛЯ INNOTECH ATIRA, 30 КГ, NL420, EB12.5, ЛЕВАЯ</v>
      </c>
      <c r="D95" s="22">
        <f>D82</f>
        <v>1</v>
      </c>
      <c r="E95" s="23">
        <f>IFERROR(VLOOKUP(B95,Sale!$A:$E,5,0),VLOOKUP(B95,Цены!$A:$G,7,0))*D95</f>
        <v>538.27200000000005</v>
      </c>
    </row>
    <row r="96" spans="2:5" ht="25.5" customHeight="1" thickBot="1">
      <c r="B96" s="242">
        <f>VLOOKUP(C83,'Internal drawer'!B122:E124,MATCH(C84,'Internal drawer'!B121:E121,0),0)</f>
        <v>9046295</v>
      </c>
      <c r="C96" s="269" t="str">
        <f>VLOOKUP(B96,Цены!$A:$B,2,0)</f>
        <v>НАПРАВЛЯЮЩАЯ QUADRO V6 30 SFD ДЛЯ INNOTECH ATIRA, 30 КГ, NL420, EB12.5, ПРАВАЯ</v>
      </c>
      <c r="D96" s="27">
        <f>D82</f>
        <v>1</v>
      </c>
      <c r="E96" s="28">
        <f>IFERROR(VLOOKUP(B96,Sale!$A:$E,5,0),VLOOKUP(B96,Цены!$A:$G,7,0))*D96</f>
        <v>538.27200000000005</v>
      </c>
    </row>
    <row r="97" spans="2:12" ht="18.75">
      <c r="B97" s="213"/>
      <c r="C97" s="213"/>
      <c r="D97" s="213"/>
      <c r="E97" s="213"/>
    </row>
    <row r="98" spans="2:12" ht="18.75">
      <c r="B98" s="213"/>
      <c r="C98" s="213"/>
      <c r="D98" s="213"/>
      <c r="E98" s="213"/>
    </row>
    <row r="99" spans="2:12" ht="29.25" thickBot="1">
      <c r="B99" s="615" t="s">
        <v>2152</v>
      </c>
      <c r="C99" s="615"/>
      <c r="D99" s="615"/>
      <c r="E99" s="615"/>
      <c r="F99" s="615"/>
      <c r="G99" s="615"/>
      <c r="H99" s="615"/>
      <c r="I99" s="615"/>
      <c r="J99" s="615"/>
      <c r="K99" s="615"/>
    </row>
    <row r="100" spans="2:12" ht="86.25" customHeight="1" thickTop="1" thickBot="1">
      <c r="L100" s="51"/>
    </row>
    <row r="101" spans="2:12" ht="15.75">
      <c r="B101" s="15" t="s">
        <v>2109</v>
      </c>
      <c r="C101" s="308" t="s">
        <v>2094</v>
      </c>
      <c r="D101" s="622">
        <v>1</v>
      </c>
      <c r="E101" s="553">
        <f>SUM(E106:E106)</f>
        <v>1373.7420000000002</v>
      </c>
      <c r="H101" s="15" t="s">
        <v>2109</v>
      </c>
      <c r="I101" s="308" t="s">
        <v>2111</v>
      </c>
      <c r="J101" s="622">
        <v>1</v>
      </c>
      <c r="K101" s="553">
        <f>SUM(K106:K106)</f>
        <v>844.1819999999999</v>
      </c>
      <c r="L101" s="51"/>
    </row>
    <row r="102" spans="2:12" ht="16.5" thickBot="1">
      <c r="B102" s="16" t="s">
        <v>2202</v>
      </c>
      <c r="C102" s="310" t="s">
        <v>2174</v>
      </c>
      <c r="D102" s="623"/>
      <c r="E102" s="554"/>
      <c r="H102" s="16" t="s">
        <v>2178</v>
      </c>
      <c r="I102" s="310" t="s">
        <v>2250</v>
      </c>
      <c r="J102" s="623"/>
      <c r="K102" s="554"/>
    </row>
    <row r="103" spans="2:12" ht="18.75">
      <c r="B103" s="134" t="s">
        <v>2475</v>
      </c>
      <c r="C103" s="135" t="s">
        <v>2477</v>
      </c>
      <c r="D103" s="653" t="s">
        <v>2478</v>
      </c>
      <c r="E103" s="654"/>
      <c r="H103" s="66"/>
      <c r="I103" s="55"/>
      <c r="J103" s="67"/>
      <c r="K103" s="68"/>
    </row>
    <row r="104" spans="2:12" ht="15.75" thickBot="1">
      <c r="B104" s="626"/>
      <c r="C104" s="627"/>
      <c r="D104" s="627"/>
      <c r="E104" s="628"/>
      <c r="H104" s="626"/>
      <c r="I104" s="627"/>
      <c r="J104" s="627"/>
      <c r="K104" s="628"/>
    </row>
    <row r="105" spans="2:12">
      <c r="B105" s="17" t="s">
        <v>2029</v>
      </c>
      <c r="C105" s="18" t="s">
        <v>2030</v>
      </c>
      <c r="D105" s="18" t="s">
        <v>2037</v>
      </c>
      <c r="E105" s="19" t="s">
        <v>2031</v>
      </c>
      <c r="H105" s="17" t="s">
        <v>2029</v>
      </c>
      <c r="I105" s="18" t="s">
        <v>2030</v>
      </c>
      <c r="J105" s="18" t="s">
        <v>2037</v>
      </c>
      <c r="K105" s="19" t="s">
        <v>2031</v>
      </c>
    </row>
    <row r="106" spans="2:12" ht="25.5">
      <c r="B106" s="20">
        <f>VLOOKUP(C102,DrawerSystem!$B$367:$E$369,MATCH(C101,DrawerSystem!$B$366:$E$366,0),0)</f>
        <v>9194741</v>
      </c>
      <c r="C106" s="58" t="str">
        <f>VLOOKUP(B106,Цены!$A:$B,2,0)</f>
        <v>ПЕРЕДНЯЯ ПАНЕЛЬ ВНУТРЕННЕГО ЯЩИКА 100 INNOTECH ATIRA, H70, KB600, АНТРАЦИТ</v>
      </c>
      <c r="D106" s="22">
        <f>D101</f>
        <v>1</v>
      </c>
      <c r="E106" s="23">
        <f>IFERROR(VLOOKUP(B106,Sale!$A:$E,5,0),VLOOKUP(B106,Цены!$A:$G,7,0))*D106</f>
        <v>1373.7420000000002</v>
      </c>
      <c r="H106" s="20">
        <f>VLOOKUP(I102,DrawerSystem!$B$379:$E$380,MATCH(I101,DrawerSystem!$B$378:$E$378,0),0)</f>
        <v>9204257</v>
      </c>
      <c r="I106" s="58" t="str">
        <f>VLOOKUP(H106,Цены!$A:$B,2,0)</f>
        <v>КОМПЛЕКТ СОЕДИНИТЕЛЕЙ ПЕРЕДНЕЙ ПАНЕЛИ ВНУТР. КОРОБА 100 INNOTECH ATIRA, H144, СЕРЫЙ</v>
      </c>
      <c r="J106" s="22">
        <f>J101</f>
        <v>1</v>
      </c>
      <c r="K106" s="23">
        <f>IFERROR(VLOOKUP(H106,Sale!$A:$E,5,0),VLOOKUP(H106,Цены!$A:$G,7,0))*J106</f>
        <v>844.1819999999999</v>
      </c>
    </row>
    <row r="109" spans="2:12" ht="86.25" customHeight="1" thickBot="1"/>
    <row r="110" spans="2:12" ht="16.5" thickBot="1">
      <c r="B110" s="46" t="s">
        <v>2109</v>
      </c>
      <c r="C110" s="323" t="s">
        <v>2111</v>
      </c>
      <c r="H110" s="46" t="s">
        <v>2109</v>
      </c>
      <c r="I110" s="323" t="s">
        <v>2111</v>
      </c>
    </row>
    <row r="111" spans="2:12">
      <c r="B111" s="17" t="s">
        <v>2029</v>
      </c>
      <c r="C111" s="47" t="s">
        <v>2030</v>
      </c>
      <c r="D111" s="18" t="s">
        <v>2037</v>
      </c>
      <c r="E111" s="19" t="s">
        <v>2031</v>
      </c>
      <c r="H111" s="17" t="s">
        <v>2029</v>
      </c>
      <c r="I111" s="47" t="s">
        <v>2030</v>
      </c>
      <c r="J111" s="18" t="s">
        <v>2037</v>
      </c>
      <c r="K111" s="19" t="s">
        <v>2031</v>
      </c>
    </row>
    <row r="112" spans="2:12" ht="25.5">
      <c r="B112" s="20">
        <f>VLOOKUP(C110,DrawerSystem!$B$372:$C$375,2,0)</f>
        <v>9194764</v>
      </c>
      <c r="C112" s="21" t="str">
        <f>VLOOKUP(B112,Цены!$A:$B,2,0)</f>
        <v>ПЕРЕДНЯЯ ПАНЕЛЬ ВНУТРЕННЕГО ЯЩИКА 100 INNOTECH ATIRA, L2000, АЛЮМИНИЙ, СЕРАЯ</v>
      </c>
      <c r="D112" s="292">
        <v>1</v>
      </c>
      <c r="E112" s="23">
        <f>IFERROR(VLOOKUP(B112,Sale!$A:$E,5,0),VLOOKUP(B112,Цены!$A:$G,7,0))*D112</f>
        <v>2704.5899999999997</v>
      </c>
      <c r="H112" s="20">
        <f>VLOOKUP(I110,DrawerSystem!$B$384:$C$385,2,0)</f>
        <v>9235838</v>
      </c>
      <c r="I112" s="21" t="str">
        <f>VLOOKUP(H112,Цены!$A:$B,2,0)</f>
        <v>ФИКСАТОР ВНУТРЕННЕГО ЯЩИКА INNOTECH ATIRA,СЕРЫЙ</v>
      </c>
      <c r="J112" s="292">
        <v>1</v>
      </c>
      <c r="K112" s="23">
        <f>IFERROR(VLOOKUP(H112,Sale!$A:$E,5,0),VLOOKUP(H112,Цены!$A:$G,7,0))*J112</f>
        <v>386.53200000000004</v>
      </c>
    </row>
    <row r="115" spans="2:12" ht="86.25" customHeight="1" thickBot="1"/>
    <row r="116" spans="2:12" ht="16.5" thickBot="1">
      <c r="B116" s="46" t="s">
        <v>2109</v>
      </c>
      <c r="C116" s="323" t="s">
        <v>2111</v>
      </c>
    </row>
    <row r="117" spans="2:12">
      <c r="B117" s="17" t="s">
        <v>2029</v>
      </c>
      <c r="C117" s="47" t="s">
        <v>2030</v>
      </c>
      <c r="D117" s="18" t="s">
        <v>2037</v>
      </c>
      <c r="E117" s="19" t="s">
        <v>2031</v>
      </c>
    </row>
    <row r="118" spans="2:12" ht="25.5" customHeight="1">
      <c r="B118" s="20">
        <f>VLOOKUP(C116,DrawerSystem!$B$390:$C$392,2,0)</f>
        <v>9194614</v>
      </c>
      <c r="C118" s="58" t="str">
        <f>VLOOKUP(B118,Цены!$A:$B,2,0)</f>
        <v>ПОПЕРЕЧНЫЙ РЕЛИНГ INNOTECH ATIRA, L2000, СЕРЫЙ</v>
      </c>
      <c r="D118" s="292">
        <v>1</v>
      </c>
      <c r="E118" s="23">
        <f>IFERROR(VLOOKUP(B118,Sale!$A:$E,5,0),VLOOKUP(B118,Цены!$A:$G,7,0))*D118</f>
        <v>887.95799999999997</v>
      </c>
    </row>
    <row r="120" spans="2:12">
      <c r="B120" s="40"/>
      <c r="C120" s="40"/>
      <c r="D120" s="40"/>
      <c r="E120" s="40"/>
      <c r="F120" s="40"/>
      <c r="G120" s="40"/>
      <c r="H120" s="40"/>
      <c r="I120" s="40"/>
      <c r="J120" s="40"/>
      <c r="K120" s="40"/>
    </row>
    <row r="121" spans="2:12" ht="29.25" thickBot="1">
      <c r="B121" s="615" t="s">
        <v>2156</v>
      </c>
      <c r="C121" s="615"/>
      <c r="D121" s="615"/>
      <c r="E121" s="615"/>
      <c r="F121" s="615"/>
      <c r="G121" s="615"/>
      <c r="H121" s="615"/>
      <c r="I121" s="615"/>
      <c r="J121" s="615"/>
      <c r="K121" s="615"/>
    </row>
    <row r="122" spans="2:12" ht="86.25" customHeight="1" thickTop="1" thickBot="1">
      <c r="L122" s="51"/>
    </row>
    <row r="123" spans="2:12" ht="15.75">
      <c r="B123" s="15" t="s">
        <v>2109</v>
      </c>
      <c r="C123" s="308" t="s">
        <v>2111</v>
      </c>
      <c r="D123" s="565">
        <v>1</v>
      </c>
      <c r="E123" s="675">
        <f>SUM(E127:E128)</f>
        <v>798.19200000000001</v>
      </c>
      <c r="L123" s="51"/>
    </row>
    <row r="124" spans="2:12" ht="15.75">
      <c r="B124" s="59" t="s">
        <v>2201</v>
      </c>
      <c r="C124" s="318" t="s">
        <v>2235</v>
      </c>
      <c r="D124" s="670"/>
      <c r="E124" s="676"/>
    </row>
    <row r="125" spans="2:12" ht="15.75" thickBot="1">
      <c r="B125" s="671"/>
      <c r="C125" s="672"/>
      <c r="D125" s="672"/>
      <c r="E125" s="673"/>
    </row>
    <row r="126" spans="2:12">
      <c r="B126" s="49" t="s">
        <v>2029</v>
      </c>
      <c r="C126" s="48" t="s">
        <v>2030</v>
      </c>
      <c r="D126" s="48" t="s">
        <v>2037</v>
      </c>
      <c r="E126" s="78" t="s">
        <v>2031</v>
      </c>
      <c r="H126" s="17" t="s">
        <v>2029</v>
      </c>
      <c r="I126" s="18" t="s">
        <v>2030</v>
      </c>
      <c r="J126" s="18" t="s">
        <v>2037</v>
      </c>
      <c r="K126" s="19" t="s">
        <v>2031</v>
      </c>
    </row>
    <row r="127" spans="2:12" ht="25.5" customHeight="1">
      <c r="B127" s="20">
        <f>VLOOKUP(C124,DrawerSystem!$B$397:$E$402,MATCH(C123,DrawerSystem!$B$396:$E$396,0),0)</f>
        <v>9194400</v>
      </c>
      <c r="C127" s="58" t="str">
        <f>VLOOKUP(B127,Цены!$A:$B,2,0)</f>
        <v>БОКОВИНА ЯЩИКА INNOTECH ATIRA, H70, NL520, СЕРАЯ, ЛЕВАЯ</v>
      </c>
      <c r="D127" s="22">
        <f>D123</f>
        <v>1</v>
      </c>
      <c r="E127" s="23">
        <f>IFERROR(VLOOKUP(B127,Sale!$A:$E,5,0),VLOOKUP(B127,Цены!$A:$G,7,0))*D127</f>
        <v>399.096</v>
      </c>
      <c r="H127" s="20">
        <v>1065191</v>
      </c>
      <c r="I127" s="58" t="str">
        <f>VLOOKUP(H127,Цены!$A:$B,2,0)</f>
        <v>СОЕДИНИТЕЛЬ ПЕРЕДНЕЙ ПАНЕЛИ INNOTECH/INNOTECH ATIRA</v>
      </c>
      <c r="J127" s="292">
        <v>1</v>
      </c>
      <c r="K127" s="23">
        <f>IFERROR(VLOOKUP(H127,Sale!$A:$E,5,0),VLOOKUP(H127,Цены!$A:$G,7,0))*J127</f>
        <v>13.923</v>
      </c>
    </row>
    <row r="128" spans="2:12" ht="25.5" customHeight="1" thickBot="1">
      <c r="B128" s="25">
        <f>VLOOKUP(C124,DrawerSystem!$B$407:$E$412,MATCH(C123,DrawerSystem!$B$406:$E$406,0),0)</f>
        <v>9194401</v>
      </c>
      <c r="C128" s="61" t="str">
        <f>VLOOKUP(B128,Цены!$A:$B,2,0)</f>
        <v>БОКОВИНА ЯЩИКА INNOTECH ATIRA, H70, NL520, СЕРАЯ, ПРАВАЯ</v>
      </c>
      <c r="D128" s="27">
        <f>D123</f>
        <v>1</v>
      </c>
      <c r="E128" s="28">
        <f>IFERROR(VLOOKUP(B128,Sale!$A:$E,5,0),VLOOKUP(B128,Цены!$A:$G,7,0))*D128</f>
        <v>399.096</v>
      </c>
      <c r="H128" s="20">
        <v>1061450</v>
      </c>
      <c r="I128" s="58" t="str">
        <f>VLOOKUP(H128,Цены!$A:$B,2,0)</f>
        <v>СОЕДИНИТЕЛЬ ПЕРЕДНЕЙ ПАНЕЛИ INNOTECH/INNOTECH ATIRA, С РАСПОРНОЙ МУФТОЙ</v>
      </c>
      <c r="J128" s="292">
        <v>1</v>
      </c>
      <c r="K128" s="23">
        <f>IFERROR(VLOOKUP(H128,Sale!$A:$E,5,0),VLOOKUP(H128,Цены!$A:$G,7,0))*J128</f>
        <v>17.009999999999998</v>
      </c>
    </row>
    <row r="131" spans="2:11" ht="86.25" customHeight="1" thickBot="1"/>
    <row r="132" spans="2:11" ht="16.5" customHeight="1" thickBot="1">
      <c r="H132" s="15" t="s">
        <v>2109</v>
      </c>
      <c r="I132" s="308" t="s">
        <v>2111</v>
      </c>
      <c r="J132" s="622">
        <v>1</v>
      </c>
      <c r="K132" s="553">
        <f>SUM(K137:K137)</f>
        <v>546.10199999999998</v>
      </c>
    </row>
    <row r="133" spans="2:11" ht="15.75" customHeight="1" thickBot="1">
      <c r="B133" s="102" t="s">
        <v>2109</v>
      </c>
      <c r="C133" s="319" t="s">
        <v>2111</v>
      </c>
      <c r="H133" s="59" t="s">
        <v>2202</v>
      </c>
      <c r="I133" s="309" t="s">
        <v>2174</v>
      </c>
      <c r="J133" s="501"/>
      <c r="K133" s="621"/>
    </row>
    <row r="134" spans="2:11" ht="16.5" thickBot="1">
      <c r="B134" s="17" t="s">
        <v>2029</v>
      </c>
      <c r="C134" s="18" t="s">
        <v>2030</v>
      </c>
      <c r="D134" s="18" t="s">
        <v>2037</v>
      </c>
      <c r="E134" s="19" t="s">
        <v>2031</v>
      </c>
      <c r="H134" s="54" t="s">
        <v>2178</v>
      </c>
      <c r="I134" s="310" t="s">
        <v>2257</v>
      </c>
      <c r="J134" s="623"/>
      <c r="K134" s="554"/>
    </row>
    <row r="135" spans="2:11" ht="26.25" thickBot="1">
      <c r="B135" s="20">
        <f>VLOOKUP(C133,DrawerSystem!$B$417:$C$419,2,0)</f>
        <v>9194646</v>
      </c>
      <c r="C135" s="21" t="str">
        <f>VLOOKUP(B135,Цены!$A:$B,2,0)</f>
        <v>ЗАГЛУШКА НА БОКОВИНУ INNOTECH ATIRA, С ЛОГОТИПОМ HETTICH, СЕРАЯ</v>
      </c>
      <c r="D135" s="292">
        <v>1</v>
      </c>
      <c r="E135" s="23">
        <f>IFERROR(VLOOKUP(B135,Sale!$A:$E,5,0),VLOOKUP(B135,Цены!$A:$G,7,0))*D135</f>
        <v>13.923</v>
      </c>
      <c r="H135" s="626"/>
      <c r="I135" s="627"/>
      <c r="J135" s="627"/>
      <c r="K135" s="628"/>
    </row>
    <row r="136" spans="2:11" ht="25.5">
      <c r="B136" s="20">
        <f>VLOOKUP(C133,DrawerSystem!$D$417:$E$419,2,0)</f>
        <v>9194652</v>
      </c>
      <c r="C136" s="21" t="str">
        <f>VLOOKUP(B136,Цены!$A:$B,2,0)</f>
        <v>ЗАГЛУШКА НА БОКОВИНУ INNOTECH ATIRA, С ЛОГОТИПОМ HETTICH, СЕРАЯ/ПОД ХРОМ</v>
      </c>
      <c r="D136" s="292">
        <v>1</v>
      </c>
      <c r="E136" s="23">
        <f>IFERROR(VLOOKUP(B136,Sale!$A:$E,5,0),VLOOKUP(B136,Цены!$A:$G,7,0))*D136</f>
        <v>40.977000000000004</v>
      </c>
      <c r="H136" s="17" t="s">
        <v>2029</v>
      </c>
      <c r="I136" s="18" t="s">
        <v>2030</v>
      </c>
      <c r="J136" s="18" t="s">
        <v>2037</v>
      </c>
      <c r="K136" s="19" t="s">
        <v>2031</v>
      </c>
    </row>
    <row r="137" spans="2:11" ht="26.25" thickBot="1">
      <c r="H137" s="25">
        <f>VLOOKUP(I133,CHOOSE(IF(I134="Задняя стенка для ящика 70 мм",1,IF(I134="Задняя стенка для ящика 144 мм",2,3)),DrawerSystem!$B$424:$E$431,DrawerSystem!$B$436:$E$443,),MATCH(I132,DrawerSystem!B423:E423,0),0)</f>
        <v>9004072</v>
      </c>
      <c r="I137" s="61" t="str">
        <f>VLOOKUP(H137,Цены!$A:$B,2,0)</f>
        <v>ЗАДНЯЯ СТЕНКА КОРОБА INNOTECH/INNOTECH ATIRA, H144, KB600, СТАЛЬ, СЕРАЯ</v>
      </c>
      <c r="J137" s="27">
        <f>J132</f>
        <v>1</v>
      </c>
      <c r="K137" s="28">
        <f>IFERROR(VLOOKUP(H137,Sale!$A:$E,5,0),VLOOKUP(H137,Цены!$A:$G,7,0))*J137</f>
        <v>546.10199999999998</v>
      </c>
    </row>
    <row r="140" spans="2:11" ht="86.25" customHeight="1" thickBot="1"/>
    <row r="141" spans="2:11" ht="15.75">
      <c r="B141" s="15" t="s">
        <v>2109</v>
      </c>
      <c r="C141" s="308" t="s">
        <v>2094</v>
      </c>
      <c r="D141" s="565">
        <v>1</v>
      </c>
      <c r="E141" s="675">
        <f>SUM(E145:E146)</f>
        <v>200.51999999999998</v>
      </c>
      <c r="H141" s="15" t="s">
        <v>2170</v>
      </c>
      <c r="I141" s="308" t="s">
        <v>2175</v>
      </c>
      <c r="J141" s="565">
        <v>2</v>
      </c>
      <c r="K141" s="553">
        <f>SUM(K145:K145)</f>
        <v>332.42399999999998</v>
      </c>
    </row>
    <row r="142" spans="2:11" ht="15.75">
      <c r="B142" s="59" t="s">
        <v>2178</v>
      </c>
      <c r="C142" s="318" t="s">
        <v>2249</v>
      </c>
      <c r="D142" s="670"/>
      <c r="E142" s="676"/>
      <c r="H142" s="59" t="s">
        <v>2110</v>
      </c>
      <c r="I142" s="318" t="s">
        <v>2228</v>
      </c>
      <c r="J142" s="670"/>
      <c r="K142" s="621"/>
    </row>
    <row r="143" spans="2:11" ht="15.75" thickBot="1">
      <c r="B143" s="697"/>
      <c r="C143" s="698"/>
      <c r="D143" s="698"/>
      <c r="E143" s="699"/>
      <c r="H143" s="616"/>
      <c r="I143" s="617"/>
      <c r="J143" s="617"/>
      <c r="K143" s="618"/>
    </row>
    <row r="144" spans="2:11">
      <c r="B144" s="17" t="s">
        <v>2029</v>
      </c>
      <c r="C144" s="18" t="s">
        <v>2030</v>
      </c>
      <c r="D144" s="18" t="s">
        <v>2037</v>
      </c>
      <c r="E144" s="19" t="s">
        <v>2031</v>
      </c>
      <c r="H144" s="17" t="s">
        <v>2029</v>
      </c>
      <c r="I144" s="18" t="s">
        <v>2030</v>
      </c>
      <c r="J144" s="18" t="s">
        <v>2037</v>
      </c>
      <c r="K144" s="19" t="s">
        <v>2031</v>
      </c>
    </row>
    <row r="145" spans="2:11" ht="26.25" thickBot="1">
      <c r="B145" s="20">
        <f>VLOOKUP(C142,DrawerSystem!$B$448:$E$450,MATCH(C141,DrawerSystem!$B$447:$E$447,0),0)</f>
        <v>9194629</v>
      </c>
      <c r="C145" s="58" t="str">
        <f>VLOOKUP(B145,Цены!$A:$B,2,0)</f>
        <v>СОЕДИНИТЕЛЬ ЗАДНЕЙ СТЕНКИ INNOTECH ATIRA, H70, АНТРАЦИТ, ЛЕВЫЙ</v>
      </c>
      <c r="D145" s="22">
        <f>D141</f>
        <v>1</v>
      </c>
      <c r="E145" s="23">
        <f>IFERROR(VLOOKUP(B145,Sale!$A:$E,5,0),VLOOKUP(B145,Цены!$A:$G,7,0))*D145</f>
        <v>100.25999999999999</v>
      </c>
      <c r="H145" s="25">
        <f>VLOOKUP(I141,DrawerSystem!$B$467:$D$471,MATCH(I142,DrawerSystem!$B$467:$E$467,0),0)</f>
        <v>9240700</v>
      </c>
      <c r="I145" s="61" t="str">
        <f>VLOOKUP(H145,Цены!$A:$B,2,0)</f>
        <v>ДИЗАЙН-ПРОФИЛЬ INNOTECH ATIRA, NL470,ПОД АЛЮМИНИЙ</v>
      </c>
      <c r="J145" s="27">
        <f>J141</f>
        <v>2</v>
      </c>
      <c r="K145" s="28">
        <f>IFERROR(VLOOKUP(H145,Sale!$A:$E,5,0),VLOOKUP(H145,Цены!$A:$G,7,0))*J145</f>
        <v>332.42399999999998</v>
      </c>
    </row>
    <row r="146" spans="2:11" ht="26.25" thickBot="1">
      <c r="B146" s="25">
        <f>VLOOKUP(C142,DrawerSystem!$B$457:$E$459,MATCH(C141,DrawerSystem!$B$447:$E$447,0),0)</f>
        <v>9194630</v>
      </c>
      <c r="C146" s="61" t="str">
        <f>VLOOKUP(B146,Цены!$A:$B,2,0)</f>
        <v>СОЕДИНИТЕЛЬ ЗАДНЕЙ СТЕНКИ INNOTECH ATIRA, H70, АНТРАЦИТ, ПРАВЫЙ</v>
      </c>
      <c r="D146" s="27">
        <f>D141</f>
        <v>1</v>
      </c>
      <c r="E146" s="28">
        <f>IFERROR(VLOOKUP(B146,Sale!$A:$E,5,0),VLOOKUP(B146,Цены!$A:$G,7,0))*D146</f>
        <v>100.25999999999999</v>
      </c>
    </row>
    <row r="152" spans="2:11" ht="86.45" customHeight="1" thickBot="1"/>
    <row r="153" spans="2:11">
      <c r="B153" s="17" t="s">
        <v>2029</v>
      </c>
      <c r="C153" s="18" t="s">
        <v>2030</v>
      </c>
      <c r="D153" s="18" t="s">
        <v>2037</v>
      </c>
      <c r="E153" s="19" t="s">
        <v>2031</v>
      </c>
      <c r="H153" s="17" t="s">
        <v>2029</v>
      </c>
      <c r="I153" s="18" t="s">
        <v>2030</v>
      </c>
      <c r="J153" s="18" t="s">
        <v>2037</v>
      </c>
      <c r="K153" s="19" t="s">
        <v>2031</v>
      </c>
    </row>
    <row r="154" spans="2:11" ht="25.5" customHeight="1" thickBot="1">
      <c r="B154" s="25">
        <v>9268143</v>
      </c>
      <c r="C154" s="61" t="str">
        <f>VLOOKUP(B154,Цены!$A:$B,2,0)</f>
        <v>КОМПЛЕКТ СОЕДИНИТЕЛЕЙ ДЛЯ ТОНКОЙ ПЕРЕДНЕЙ ПАНЕЛИ ЯЩИКА INNOTECH ATIRA</v>
      </c>
      <c r="D154" s="288">
        <v>1</v>
      </c>
      <c r="E154" s="28">
        <f>IFERROR(VLOOKUP(B154,Sale!$A:$E,5,0),VLOOKUP(B154,Цены!$A:$G,7,0))*D154</f>
        <v>348.84000000000003</v>
      </c>
      <c r="H154" s="25">
        <v>9268145</v>
      </c>
      <c r="I154" s="61" t="str">
        <f>VLOOKUP(H154,Цены!$A:$B,2,0)</f>
        <v>КОМПЛЕКТ СОЕДИНИТЕЛЕЙ РЕЛИНГА ДЛЯ ТОНКОЙ ПЕРЕДНЕЙ ПАНЕЛИ ЯЩИКА INNOTECH ATIRA</v>
      </c>
      <c r="J154" s="288">
        <v>1</v>
      </c>
      <c r="K154" s="28">
        <f>IFERROR(VLOOKUP(H154,Sale!$A:$E,5,0),VLOOKUP(H154,Цены!$A:$G,7,0))*J154</f>
        <v>232.88849999999999</v>
      </c>
    </row>
    <row r="160" spans="2:11" ht="86.45" customHeight="1" thickBot="1"/>
    <row r="161" spans="2:12">
      <c r="B161" s="17" t="s">
        <v>2029</v>
      </c>
      <c r="C161" s="18" t="s">
        <v>2030</v>
      </c>
      <c r="D161" s="18" t="s">
        <v>2037</v>
      </c>
      <c r="E161" s="19" t="s">
        <v>2031</v>
      </c>
    </row>
    <row r="162" spans="2:12" ht="25.5" customHeight="1" thickBot="1">
      <c r="B162" s="25">
        <v>9268144</v>
      </c>
      <c r="C162" s="61" t="str">
        <f>VLOOKUP(B162,Цены!$A:$B,2,0)</f>
        <v>КОМПЛЕКТ СОЕДИНИТЕЛЕЙ DESIGNSIDE ДЛЯ ТОНКОЙ ПЕРЕДНЕЙ ПАНЕЛИ ЯЩИКА INNOTECH ATIRA</v>
      </c>
      <c r="D162" s="288">
        <v>1</v>
      </c>
      <c r="E162" s="28">
        <f>IFERROR(VLOOKUP(B162,Sale!$A:$E,5,0),VLOOKUP(B162,Цены!$A:$G,7,0))*D162</f>
        <v>444.51</v>
      </c>
    </row>
    <row r="167" spans="2:12" ht="29.25" thickBot="1">
      <c r="B167" s="615" t="s">
        <v>2267</v>
      </c>
      <c r="C167" s="615"/>
      <c r="D167" s="615"/>
      <c r="E167" s="615"/>
      <c r="F167" s="615"/>
      <c r="G167" s="615"/>
      <c r="H167" s="615"/>
      <c r="I167" s="615"/>
      <c r="J167" s="615"/>
      <c r="K167" s="615"/>
    </row>
    <row r="168" spans="2:12" ht="86.25" customHeight="1" thickTop="1" thickBot="1">
      <c r="C168" s="87"/>
      <c r="L168" s="51"/>
    </row>
    <row r="169" spans="2:12" ht="15.75">
      <c r="B169" s="15" t="s">
        <v>2109</v>
      </c>
      <c r="C169" s="308" t="s">
        <v>2111</v>
      </c>
      <c r="D169" s="565">
        <v>1</v>
      </c>
      <c r="E169" s="675">
        <f>SUM(E173:E174)</f>
        <v>386.25300000000004</v>
      </c>
      <c r="H169" s="17" t="s">
        <v>2029</v>
      </c>
      <c r="I169" s="18" t="s">
        <v>2030</v>
      </c>
      <c r="J169" s="18" t="s">
        <v>2037</v>
      </c>
      <c r="K169" s="19" t="s">
        <v>2031</v>
      </c>
      <c r="L169" s="51"/>
    </row>
    <row r="170" spans="2:12" ht="25.5">
      <c r="B170" s="59" t="s">
        <v>2110</v>
      </c>
      <c r="C170" s="318" t="s">
        <v>2114</v>
      </c>
      <c r="D170" s="670"/>
      <c r="E170" s="676"/>
      <c r="H170" s="20">
        <v>9002503</v>
      </c>
      <c r="I170" s="21" t="str">
        <f>VLOOKUP(H170,Цены!$A:$B,2,0)</f>
        <v>СОЕДИНИТЕЛЬ ПЕРЕДНЕЙ ПАНЕЛИ ДЛЯ ПРОДОЛЬНОГО РЕЛИНГА INNOTECH/INNOTECH ATIRA</v>
      </c>
      <c r="J170" s="292">
        <v>1</v>
      </c>
      <c r="K170" s="23">
        <f>IFERROR(VLOOKUP(H170,Sale!$A:$E,5,0),VLOOKUP(H170,Цены!$A:$G,7,0))*J170</f>
        <v>6.1920000000000002</v>
      </c>
    </row>
    <row r="171" spans="2:12" ht="25.5">
      <c r="B171" s="671"/>
      <c r="C171" s="672"/>
      <c r="D171" s="672"/>
      <c r="E171" s="673"/>
      <c r="H171" s="20">
        <v>1061965</v>
      </c>
      <c r="I171" s="21" t="str">
        <f>VLOOKUP(H171,Цены!$A:$B,2,0)</f>
        <v>СОЕДИНИТЕЛЬ ПЕРЕДНЕЙ ПАНЕЛИ ДЛЯ ПРОДОЛЬНОГО РЕЛИНГА INNOTECH/INNOTECH ATIRA, РАСПОРН. МУФТА</v>
      </c>
      <c r="J171" s="292">
        <v>1</v>
      </c>
      <c r="K171" s="23">
        <f>IFERROR(VLOOKUP(H171,Sale!$A:$E,5,0),VLOOKUP(H171,Цены!$A:$G,7,0))*J171</f>
        <v>6.6960000000000006</v>
      </c>
    </row>
    <row r="172" spans="2:12">
      <c r="B172" s="49" t="s">
        <v>2029</v>
      </c>
      <c r="C172" s="48" t="s">
        <v>2030</v>
      </c>
      <c r="D172" s="48" t="s">
        <v>2037</v>
      </c>
      <c r="E172" s="78" t="s">
        <v>2031</v>
      </c>
    </row>
    <row r="173" spans="2:12" ht="25.5">
      <c r="B173" s="20">
        <f>VLOOKUP(C170,DrawerSystem!$B$477:$E$482,MATCH(C169,DrawerSystem!$B$476:$E$476,0),0)</f>
        <v>9195014</v>
      </c>
      <c r="C173" s="58" t="str">
        <f>VLOOKUP(B173,Цены!$A:$B,2,0)</f>
        <v>ПРОДОЛЬНЫЙ РЕЛИНГ КОРОБА ВТОРОГО УРОВНЯ INNOTECH ATIRA, NL350, СЕРЫЙ, ЛЕВЫЙ</v>
      </c>
      <c r="D173" s="22">
        <f>D169</f>
        <v>1</v>
      </c>
      <c r="E173" s="23">
        <f>IFERROR(VLOOKUP(B173,Sale!$A:$E,5,0),VLOOKUP(B173,Цены!$A:$G,7,0))*D173</f>
        <v>193.12650000000002</v>
      </c>
    </row>
    <row r="174" spans="2:12" ht="26.25" thickBot="1">
      <c r="B174" s="25">
        <f>VLOOKUP(C170,DrawerSystem!$B$485:$E$491,MATCH(C169,DrawerSystem!$B$476:$E$476,0),0)</f>
        <v>9195015</v>
      </c>
      <c r="C174" s="61" t="str">
        <f>VLOOKUP(B174,Цены!$A:$B,2,0)</f>
        <v>ПРОДОЛЬНЫЙ РЕЛИНГ КОРОБА ВТОРОГО УРОВНЯ INNOTECH ATIRA, NL350, СЕРЫЙ, ПРАВЫЙ</v>
      </c>
      <c r="D174" s="27">
        <f>D169</f>
        <v>1</v>
      </c>
      <c r="E174" s="28">
        <f>IFERROR(VLOOKUP(B174,Sale!$A:$E,5,0),VLOOKUP(B174,Цены!$A:$G,7,0))*D174</f>
        <v>193.12650000000002</v>
      </c>
    </row>
    <row r="178" spans="2:11" ht="86.25" customHeight="1" thickBot="1"/>
    <row r="179" spans="2:11" ht="15.75" customHeight="1">
      <c r="B179" s="15" t="s">
        <v>2109</v>
      </c>
      <c r="C179" s="308" t="s">
        <v>2111</v>
      </c>
      <c r="D179" s="622">
        <v>1</v>
      </c>
      <c r="E179" s="553">
        <f>SUM(E184:E184)</f>
        <v>1853.5725</v>
      </c>
      <c r="H179" s="15" t="s">
        <v>2109</v>
      </c>
      <c r="I179" s="320" t="s">
        <v>2111</v>
      </c>
      <c r="J179" s="622">
        <v>1</v>
      </c>
      <c r="K179" s="553">
        <f>SUM(K183:K183)</f>
        <v>763.77599999999995</v>
      </c>
    </row>
    <row r="180" spans="2:11" ht="16.5" customHeight="1" thickBot="1">
      <c r="B180" s="59" t="s">
        <v>2110</v>
      </c>
      <c r="C180" s="309" t="s">
        <v>2228</v>
      </c>
      <c r="D180" s="501"/>
      <c r="E180" s="621"/>
      <c r="H180" s="54" t="s">
        <v>2178</v>
      </c>
      <c r="I180" s="310" t="s">
        <v>2265</v>
      </c>
      <c r="J180" s="623"/>
      <c r="K180" s="554"/>
    </row>
    <row r="181" spans="2:11" ht="16.5" thickBot="1">
      <c r="B181" s="54" t="s">
        <v>2178</v>
      </c>
      <c r="C181" s="310" t="s">
        <v>2265</v>
      </c>
      <c r="D181" s="623"/>
      <c r="E181" s="554"/>
      <c r="H181" s="667"/>
      <c r="I181" s="668"/>
      <c r="J181" s="668"/>
      <c r="K181" s="669"/>
    </row>
    <row r="182" spans="2:11" ht="15.75" thickBot="1">
      <c r="B182" s="626"/>
      <c r="C182" s="627"/>
      <c r="D182" s="627"/>
      <c r="E182" s="628"/>
      <c r="H182" s="17" t="s">
        <v>2029</v>
      </c>
      <c r="I182" s="18" t="s">
        <v>2030</v>
      </c>
      <c r="J182" s="18" t="s">
        <v>2037</v>
      </c>
      <c r="K182" s="19" t="s">
        <v>2031</v>
      </c>
    </row>
    <row r="183" spans="2:11" ht="26.25" thickBot="1">
      <c r="B183" s="17" t="s">
        <v>2029</v>
      </c>
      <c r="C183" s="18" t="s">
        <v>2030</v>
      </c>
      <c r="D183" s="18" t="s">
        <v>2037</v>
      </c>
      <c r="E183" s="19" t="s">
        <v>2031</v>
      </c>
      <c r="H183" s="25">
        <f>VLOOKUP(I180,DrawerSystem!$B$518:$E$520,MATCH(I179,DrawerSystem!$B$518:$E$518,0),0)</f>
        <v>9196317</v>
      </c>
      <c r="I183" s="61" t="str">
        <f>VLOOKUP(H183,Цены!$A:$B,2,0)</f>
        <v>КОМПЛЕКТ АДАПТЕРОВ DESIGNSIDE INNOTECH ATIRA, H144, СЕРЫЙ</v>
      </c>
      <c r="J183" s="27">
        <f>J179</f>
        <v>1</v>
      </c>
      <c r="K183" s="28">
        <f>IFERROR(VLOOKUP(H183,Sale!$A:$E,5,0),VLOOKUP(H183,Цены!$A:$G,7,0))*J183</f>
        <v>763.77599999999995</v>
      </c>
    </row>
    <row r="184" spans="2:11" ht="26.25" thickBot="1">
      <c r="B184" s="25">
        <f>VLOOKUP(C180,CHOOSE(IF(C181="Для ящика 144 мм",1,IF(C181="Для ящика 176 мм",2,3)),DrawerSystem!$B$497:$E$503,DrawerSystem!$B$507:$E$513,),MATCH(C179,DrawerSystem!B497:E497,0),0)</f>
        <v>9194801</v>
      </c>
      <c r="C184" s="61" t="str">
        <f>VLOOKUP(B184,Цены!$A:$B,2,0)</f>
        <v>КОМПЛЕКТ НАДСТАВОК НА БОКОВИНУ DESIGNSIDE INNOTECH ATIRA, H144, NL470, СТЕКЛО, СЕРЫЙ</v>
      </c>
      <c r="D184" s="27">
        <f>D179</f>
        <v>1</v>
      </c>
      <c r="E184" s="28">
        <f>IFERROR(VLOOKUP(B184,Sale!$A:$E,5,0),VLOOKUP(B184,Цены!$A:$G,7,0))*D184</f>
        <v>1853.5725</v>
      </c>
    </row>
    <row r="187" spans="2:11" ht="86.25" customHeight="1" thickBot="1"/>
    <row r="188" spans="2:11" ht="15.75">
      <c r="B188" s="15" t="s">
        <v>2109</v>
      </c>
      <c r="C188" s="308" t="s">
        <v>2094</v>
      </c>
      <c r="D188" s="622">
        <v>1</v>
      </c>
      <c r="E188" s="553">
        <f>SUM(E193:E193)</f>
        <v>914.202</v>
      </c>
      <c r="H188" s="15" t="s">
        <v>2109</v>
      </c>
      <c r="I188" s="320" t="s">
        <v>2111</v>
      </c>
      <c r="J188" s="622">
        <v>1</v>
      </c>
      <c r="K188" s="553">
        <f>SUM(K192:K192)</f>
        <v>321.59249999999997</v>
      </c>
    </row>
    <row r="189" spans="2:11" ht="16.5" thickBot="1">
      <c r="B189" s="59" t="s">
        <v>2110</v>
      </c>
      <c r="C189" s="309" t="s">
        <v>2228</v>
      </c>
      <c r="D189" s="501"/>
      <c r="E189" s="621"/>
      <c r="H189" s="54" t="s">
        <v>2178</v>
      </c>
      <c r="I189" s="310" t="s">
        <v>2265</v>
      </c>
      <c r="J189" s="623"/>
      <c r="K189" s="554"/>
    </row>
    <row r="190" spans="2:11" ht="16.5" thickBot="1">
      <c r="B190" s="54" t="s">
        <v>2178</v>
      </c>
      <c r="C190" s="310" t="s">
        <v>2265</v>
      </c>
      <c r="D190" s="623"/>
      <c r="E190" s="554"/>
      <c r="H190" s="667"/>
      <c r="I190" s="668"/>
      <c r="J190" s="668"/>
      <c r="K190" s="669"/>
    </row>
    <row r="191" spans="2:11" ht="15.75" thickBot="1">
      <c r="B191" s="626"/>
      <c r="C191" s="627"/>
      <c r="D191" s="627"/>
      <c r="E191" s="628"/>
      <c r="H191" s="17" t="s">
        <v>2029</v>
      </c>
      <c r="I191" s="18" t="s">
        <v>2030</v>
      </c>
      <c r="J191" s="18" t="s">
        <v>2037</v>
      </c>
      <c r="K191" s="19" t="s">
        <v>2031</v>
      </c>
    </row>
    <row r="192" spans="2:11" ht="25.5" customHeight="1" thickBot="1">
      <c r="B192" s="17" t="s">
        <v>2029</v>
      </c>
      <c r="C192" s="18" t="s">
        <v>2030</v>
      </c>
      <c r="D192" s="18" t="s">
        <v>2037</v>
      </c>
      <c r="E192" s="19" t="s">
        <v>2031</v>
      </c>
      <c r="H192" s="25">
        <f>VLOOKUP(I189,DrawerSystem!$B$547:$E$549,MATCH(I188,DrawerSystem!$B$547:$E$547,0),0)</f>
        <v>9194657</v>
      </c>
      <c r="I192" s="61" t="str">
        <f>VLOOKUP(H192,Цены!$A:$B,2,0)</f>
        <v>КОМПЛЕКТ АДАПТЕРОВ TOPSIDE INNOTECH ATIRA, H144, СЕРЫЕ</v>
      </c>
      <c r="J192" s="27">
        <f>J188</f>
        <v>1</v>
      </c>
      <c r="K192" s="28">
        <f>IFERROR(VLOOKUP(H192,Sale!$A:$E,5,0),VLOOKUP(H192,Цены!$A:$G,7,0))*J192</f>
        <v>321.59249999999997</v>
      </c>
    </row>
    <row r="193" spans="2:12" ht="26.25" thickBot="1">
      <c r="B193" s="25">
        <f>VLOOKUP(C189,CHOOSE(IF(C190="Для ящика 144 мм",1,IF(C190="Для ящика 176 мм",2,3)),DrawerSystem!$B$527:$E$532,DrawerSystem!$B$537:$E$542,),MATCH(C188,DrawerSystem!B526:E526,0),0)</f>
        <v>9194695</v>
      </c>
      <c r="C193" s="61" t="str">
        <f>VLOOKUP(B193,Цены!$A:$B,2,0)</f>
        <v>КОМПЛЕКТ НАДСТАВОК НА БОКОВИНУ TOPSIDE INNOTECH ATIRA, H144, NL470, СТАЛЬ, АНТРАЦИТ</v>
      </c>
      <c r="D193" s="27">
        <f>D188</f>
        <v>1</v>
      </c>
      <c r="E193" s="28">
        <f>IFERROR(VLOOKUP(B193,Sale!$A:$E,5,0),VLOOKUP(B193,Цены!$A:$G,7,0))*D193</f>
        <v>914.202</v>
      </c>
    </row>
    <row r="197" spans="2:12" ht="29.25" thickBot="1">
      <c r="B197" s="615" t="s">
        <v>2192</v>
      </c>
      <c r="C197" s="615"/>
      <c r="D197" s="615"/>
      <c r="E197" s="615"/>
      <c r="F197" s="615"/>
      <c r="G197" s="615"/>
      <c r="H197" s="615"/>
      <c r="I197" s="615"/>
      <c r="J197" s="615"/>
      <c r="K197" s="615"/>
    </row>
    <row r="198" spans="2:12" ht="82.5" customHeight="1" thickTop="1" thickBot="1">
      <c r="L198" s="51"/>
    </row>
    <row r="199" spans="2:12" ht="25.5">
      <c r="B199" s="17" t="s">
        <v>2029</v>
      </c>
      <c r="C199" s="18" t="s">
        <v>2030</v>
      </c>
      <c r="D199" s="89" t="s">
        <v>2195</v>
      </c>
      <c r="E199" s="19" t="s">
        <v>2031</v>
      </c>
      <c r="L199" s="51"/>
    </row>
    <row r="200" spans="2:12" ht="25.5" customHeight="1">
      <c r="B200" s="20">
        <v>9240161</v>
      </c>
      <c r="C200" s="58" t="str">
        <f>VLOOKUP(B200,Цены!$A:$B,2,0)</f>
        <v xml:space="preserve">КОМПЛЕКТ МЕХАНИЗМА PUSH TO OPEN SILENT 10 ДЛЯ INNOTECH ATIRA </v>
      </c>
      <c r="D200" s="90" t="s">
        <v>2196</v>
      </c>
      <c r="E200" s="23">
        <f>IFERROR(VLOOKUP(B200,Sale!$A:$E,5,0),VLOOKUP(B200,Цены!$A:$G,7,0))</f>
        <v>1425.6</v>
      </c>
    </row>
    <row r="201" spans="2:12" ht="25.5" customHeight="1">
      <c r="B201" s="20">
        <v>9240162</v>
      </c>
      <c r="C201" s="58" t="str">
        <f>VLOOKUP(B201,Цены!$A:$B,2,0)</f>
        <v>КОМПЛЕКТ МЕХАНИЗМА PUSH TO OPEN SILENT 20 ДЛЯ INNOTECH ATIRA</v>
      </c>
      <c r="D201" s="90" t="s">
        <v>2194</v>
      </c>
      <c r="E201" s="23">
        <f>IFERROR(VLOOKUP(B201,Sale!$A:$E,5,0),VLOOKUP(B201,Цены!$A:$G,7,0))</f>
        <v>1425.6</v>
      </c>
    </row>
    <row r="202" spans="2:12" ht="25.5" customHeight="1">
      <c r="B202" s="20">
        <v>9240163</v>
      </c>
      <c r="C202" s="58" t="str">
        <f>VLOOKUP(B202,Цены!$A:$B,2,0)</f>
        <v>КОМПЛЕКТ МЕХАНИЗМА PUSH TO OPEN SILENT 30 ДЛЯ INNOTECH ATIRA</v>
      </c>
      <c r="D202" s="90" t="s">
        <v>2269</v>
      </c>
      <c r="E202" s="23">
        <f>IFERROR(VLOOKUP(B202,Sale!$A:$E,5,0),VLOOKUP(B202,Цены!$A:$G,7,0))</f>
        <v>1425.6</v>
      </c>
    </row>
    <row r="203" spans="2:12" ht="25.5" customHeight="1" thickBot="1">
      <c r="B203" s="25">
        <v>9240164</v>
      </c>
      <c r="C203" s="61" t="str">
        <f>VLOOKUP(B203,Цены!$A:$B,2,0)</f>
        <v>КОМПЛЕКТ МЕХАНИЗМА PUSH TO OPEN SILENT 50 ДЛЯ INNOTECH ATIRA</v>
      </c>
      <c r="D203" s="91" t="s">
        <v>2270</v>
      </c>
      <c r="E203" s="28">
        <f>IFERROR(VLOOKUP(B203,Sale!$A:$E,5,0),VLOOKUP(B203,Цены!$A:$G,7,0))</f>
        <v>1425.6</v>
      </c>
    </row>
    <row r="204" spans="2:12" ht="285" customHeight="1"/>
    <row r="206" spans="2:12" ht="1.5" customHeight="1"/>
    <row r="207" spans="2:12" ht="29.25" thickBot="1">
      <c r="B207" s="615" t="s">
        <v>4173</v>
      </c>
      <c r="C207" s="615"/>
      <c r="D207" s="615"/>
      <c r="E207" s="615"/>
      <c r="F207" s="615"/>
      <c r="G207" s="615"/>
      <c r="H207" s="615"/>
      <c r="I207" s="615"/>
      <c r="J207" s="615"/>
      <c r="K207" s="615"/>
    </row>
    <row r="208" spans="2:12" ht="15.75" thickTop="1"/>
    <row r="209" spans="2:11" ht="86.45" customHeight="1" thickBot="1"/>
    <row r="210" spans="2:11">
      <c r="B210" s="17" t="s">
        <v>2029</v>
      </c>
      <c r="C210" s="18" t="s">
        <v>2030</v>
      </c>
      <c r="D210" s="89" t="s">
        <v>2037</v>
      </c>
      <c r="E210" s="19" t="s">
        <v>2031</v>
      </c>
      <c r="H210" s="17" t="s">
        <v>2029</v>
      </c>
      <c r="I210" s="18" t="s">
        <v>2030</v>
      </c>
      <c r="J210" s="89" t="s">
        <v>2037</v>
      </c>
      <c r="K210" s="19" t="s">
        <v>2031</v>
      </c>
    </row>
    <row r="211" spans="2:11" ht="25.5" customHeight="1">
      <c r="B211" s="20">
        <v>9236718</v>
      </c>
      <c r="C211" s="58" t="str">
        <f>VLOOKUP(B211,Цены!$A:$B,2,0)</f>
        <v>ШТАНГА ДЛЯ СИНХРОНИЗАЦИИ МЕХАНИЗМА PUSH TO OPEN QUADRO,L2000,АЛЮМИНИЙ</v>
      </c>
      <c r="D211" s="403">
        <v>1</v>
      </c>
      <c r="E211" s="23">
        <f>IFERROR(VLOOKUP(B211,Sale!$A:$E,5,0),VLOOKUP(B211,Цены!$A:$G,7,0))*D211</f>
        <v>457.94249999999994</v>
      </c>
      <c r="H211" s="20">
        <v>9236718</v>
      </c>
      <c r="I211" s="58" t="str">
        <f>VLOOKUP(H211,Цены!$A:$B,2,0)</f>
        <v>ШТАНГА ДЛЯ СИНХРОНИЗАЦИИ МЕХАНИЗМА PUSH TO OPEN QUADRO,L2000,АЛЮМИНИЙ</v>
      </c>
      <c r="J211" s="403">
        <v>1</v>
      </c>
      <c r="K211" s="23">
        <f>IFERROR(VLOOKUP(H211,Sale!$A:$E,5,0),VLOOKUP(H211,Цены!$A:$G,7,0))*J211</f>
        <v>457.94249999999994</v>
      </c>
    </row>
    <row r="212" spans="2:11" ht="25.5" customHeight="1">
      <c r="B212" s="20">
        <v>9221295</v>
      </c>
      <c r="C212" s="58" t="str">
        <f>VLOOKUP(B212,Цены!$A:$B,2,0)</f>
        <v>СОЕДИНИТЕЛЬ ШТАНГИ PUSH TO OPEN SYNCHRO</v>
      </c>
      <c r="D212" s="403">
        <v>1</v>
      </c>
      <c r="E212" s="23">
        <f>IFERROR(VLOOKUP(B212,Sale!$A:$E,5,0),VLOOKUP(B212,Цены!$A:$G,7,0))*D212</f>
        <v>38.655000000000001</v>
      </c>
      <c r="H212" s="20">
        <v>9278452</v>
      </c>
      <c r="I212" s="58" t="str">
        <f>VLOOKUP(H212,Цены!$A:$B,2,0)</f>
        <v>АДАПТЕР ДЛЯ МУЛЬТИСИНХРОНИЗАЦИИ ACTRO YOU</v>
      </c>
      <c r="J212" s="403">
        <v>1</v>
      </c>
      <c r="K212" s="23">
        <f>IFERROR(VLOOKUP(H212,Sale!$A:$E,5,0),VLOOKUP(H212,Цены!$A:$G,7,0))*J212</f>
        <v>128.47499999999999</v>
      </c>
    </row>
    <row r="216" spans="2:11" ht="86.45" customHeight="1" thickBot="1"/>
    <row r="217" spans="2:11" ht="15.75" thickBot="1">
      <c r="B217" s="371" t="s">
        <v>2029</v>
      </c>
      <c r="C217" s="372" t="s">
        <v>2030</v>
      </c>
      <c r="D217" s="440" t="s">
        <v>2037</v>
      </c>
      <c r="E217" s="373" t="s">
        <v>2031</v>
      </c>
    </row>
    <row r="218" spans="2:11" ht="25.5" customHeight="1">
      <c r="B218" s="441">
        <v>9236718</v>
      </c>
      <c r="C218" s="442" t="str">
        <f>VLOOKUP(B218,Цены!$A:$B,2,0)</f>
        <v>ШТАНГА ДЛЯ СИНХРОНИЗАЦИИ МЕХАНИЗМА PUSH TO OPEN QUADRO,L2000,АЛЮМИНИЙ</v>
      </c>
      <c r="D218" s="443">
        <v>1</v>
      </c>
      <c r="E218" s="444">
        <f>IFERROR(VLOOKUP(B218,Sale!$A:$E,5,0),VLOOKUP(B218,Цены!$A:$G,7,0))*D218</f>
        <v>457.94249999999994</v>
      </c>
    </row>
    <row r="219" spans="2:11" ht="25.5" customHeight="1">
      <c r="B219" s="20">
        <v>9221295</v>
      </c>
      <c r="C219" s="58" t="str">
        <f>VLOOKUP(B219,Цены!$A:$B,2,0)</f>
        <v>СОЕДИНИТЕЛЬ ШТАНГИ PUSH TO OPEN SYNCHRO</v>
      </c>
      <c r="D219" s="403">
        <v>1</v>
      </c>
      <c r="E219" s="23">
        <f>IFERROR(VLOOKUP(B219,Sale!$A:$E,5,0),VLOOKUP(B219,Цены!$A:$G,7,0))*D219</f>
        <v>38.655000000000001</v>
      </c>
    </row>
    <row r="220" spans="2:11" ht="25.5" customHeight="1">
      <c r="B220" s="249">
        <v>9219966</v>
      </c>
      <c r="C220" s="58" t="str">
        <f>VLOOKUP(B220,Цены!$A:$B,2,0)</f>
        <v>АДАПТЕР PUSH TO OPEN SYNCHRO ДЛЯ QUADRO V6 EB20, V6+ EB12,5/10,5/20, ТИП A</v>
      </c>
      <c r="D220" s="466">
        <v>1</v>
      </c>
      <c r="E220" s="23">
        <f>IFERROR(VLOOKUP(B220,Sale!$A:$E,5,0),VLOOKUP(B220,Цены!$A:$G,7,0))*D220</f>
        <v>53.212500000000006</v>
      </c>
    </row>
    <row r="221" spans="2:11" ht="25.5" customHeight="1" thickBot="1">
      <c r="B221" s="242">
        <v>9219965</v>
      </c>
      <c r="C221" s="61" t="str">
        <f>VLOOKUP(B221,Цены!$A:$B,2,0)</f>
        <v>АДАПТЕР PUSH TO OPEN SYNCHRO ДЛЯ QUADRO V6 EB12,5/10,5, ТИП В</v>
      </c>
      <c r="D221" s="467">
        <v>1</v>
      </c>
      <c r="E221" s="28">
        <f>IFERROR(VLOOKUP(B221,Sale!$A:$E,5,0),VLOOKUP(B221,Цены!$A:$G,7,0))*D221</f>
        <v>40.211999999999996</v>
      </c>
    </row>
    <row r="291" spans="2:2">
      <c r="B291" s="56" t="s">
        <v>2094</v>
      </c>
    </row>
    <row r="292" spans="2:2">
      <c r="B292" s="57" t="s">
        <v>2111</v>
      </c>
    </row>
    <row r="293" spans="2:2">
      <c r="B293" s="14" t="s">
        <v>2096</v>
      </c>
    </row>
  </sheetData>
  <sheetProtection sheet="1" objects="1" scenarios="1"/>
  <mergeCells count="86">
    <mergeCell ref="B207:K207"/>
    <mergeCell ref="D52:E52"/>
    <mergeCell ref="B60:K60"/>
    <mergeCell ref="B62:E62"/>
    <mergeCell ref="D66:D69"/>
    <mergeCell ref="E66:E69"/>
    <mergeCell ref="H62:K62"/>
    <mergeCell ref="J66:J69"/>
    <mergeCell ref="K66:K69"/>
    <mergeCell ref="B143:E143"/>
    <mergeCell ref="H143:K143"/>
    <mergeCell ref="J101:J102"/>
    <mergeCell ref="K101:K102"/>
    <mergeCell ref="D103:E103"/>
    <mergeCell ref="B99:K99"/>
    <mergeCell ref="B78:E78"/>
    <mergeCell ref="B41:E41"/>
    <mergeCell ref="H41:K41"/>
    <mergeCell ref="B45:E45"/>
    <mergeCell ref="D49:D51"/>
    <mergeCell ref="E49:E51"/>
    <mergeCell ref="J19:J21"/>
    <mergeCell ref="K19:K21"/>
    <mergeCell ref="J22:K22"/>
    <mergeCell ref="B28:K28"/>
    <mergeCell ref="B30:E30"/>
    <mergeCell ref="D19:D21"/>
    <mergeCell ref="E19:E21"/>
    <mergeCell ref="D22:E22"/>
    <mergeCell ref="D34:D36"/>
    <mergeCell ref="E34:E36"/>
    <mergeCell ref="D37:E37"/>
    <mergeCell ref="H30:K30"/>
    <mergeCell ref="J34:J36"/>
    <mergeCell ref="K34:K36"/>
    <mergeCell ref="J37:K37"/>
    <mergeCell ref="C1:K1"/>
    <mergeCell ref="C3:D3"/>
    <mergeCell ref="H135:K135"/>
    <mergeCell ref="D141:D142"/>
    <mergeCell ref="E141:E142"/>
    <mergeCell ref="J132:J134"/>
    <mergeCell ref="K132:K134"/>
    <mergeCell ref="J141:J142"/>
    <mergeCell ref="K141:K142"/>
    <mergeCell ref="B121:K121"/>
    <mergeCell ref="D123:D124"/>
    <mergeCell ref="E123:E124"/>
    <mergeCell ref="B125:E125"/>
    <mergeCell ref="H104:K104"/>
    <mergeCell ref="E101:E102"/>
    <mergeCell ref="B104:E104"/>
    <mergeCell ref="K179:K180"/>
    <mergeCell ref="D179:D181"/>
    <mergeCell ref="E179:E181"/>
    <mergeCell ref="B182:E182"/>
    <mergeCell ref="J179:J180"/>
    <mergeCell ref="H181:K181"/>
    <mergeCell ref="B197:K197"/>
    <mergeCell ref="D188:D190"/>
    <mergeCell ref="E188:E190"/>
    <mergeCell ref="B191:E191"/>
    <mergeCell ref="J188:J189"/>
    <mergeCell ref="K188:K189"/>
    <mergeCell ref="H190:K190"/>
    <mergeCell ref="B171:E171"/>
    <mergeCell ref="B167:K167"/>
    <mergeCell ref="D169:D170"/>
    <mergeCell ref="E169:E170"/>
    <mergeCell ref="D101:D102"/>
    <mergeCell ref="D82:D84"/>
    <mergeCell ref="E82:E84"/>
    <mergeCell ref="E3:F3"/>
    <mergeCell ref="G3:H3"/>
    <mergeCell ref="B56:E56"/>
    <mergeCell ref="H6:K6"/>
    <mergeCell ref="J8:J10"/>
    <mergeCell ref="K8:K10"/>
    <mergeCell ref="J11:K11"/>
    <mergeCell ref="B17:E17"/>
    <mergeCell ref="H17:K17"/>
    <mergeCell ref="B7:E7"/>
    <mergeCell ref="D8:D9"/>
    <mergeCell ref="E8:E9"/>
    <mergeCell ref="D10:E10"/>
    <mergeCell ref="B6:E6"/>
  </mergeCells>
  <conditionalFormatting sqref="C82:C84 C179 C188 I68:I69">
    <cfRule type="cellIs" dxfId="132" priority="160" operator="equal">
      <formula>$B$291</formula>
    </cfRule>
  </conditionalFormatting>
  <conditionalFormatting sqref="C179 I101 C101 C188">
    <cfRule type="cellIs" dxfId="131" priority="167" operator="equal">
      <formula>$B$288</formula>
    </cfRule>
  </conditionalFormatting>
  <conditionalFormatting sqref="I179 I188">
    <cfRule type="cellIs" dxfId="130" priority="177" operator="equal">
      <formula>$B$298</formula>
    </cfRule>
    <cfRule type="cellIs" dxfId="129" priority="178" operator="equal">
      <formula>$B$297</formula>
    </cfRule>
  </conditionalFormatting>
  <conditionalFormatting sqref="C141">
    <cfRule type="cellIs" dxfId="128" priority="43" operator="equal">
      <formula>$B$291</formula>
    </cfRule>
    <cfRule type="cellIs" dxfId="127" priority="44" operator="equal">
      <formula>$B$292</formula>
    </cfRule>
    <cfRule type="cellIs" dxfId="126" priority="82" operator="equal">
      <formula>$B$297</formula>
    </cfRule>
    <cfRule type="cellIs" dxfId="125" priority="83" operator="equal">
      <formula>$B$298</formula>
    </cfRule>
  </conditionalFormatting>
  <conditionalFormatting sqref="C169">
    <cfRule type="cellIs" dxfId="124" priority="41" operator="equal">
      <formula>$B$291</formula>
    </cfRule>
    <cfRule type="cellIs" dxfId="123" priority="42" operator="equal">
      <formula>$B$292</formula>
    </cfRule>
    <cfRule type="cellIs" dxfId="122" priority="80" operator="equal">
      <formula>$B$298</formula>
    </cfRule>
    <cfRule type="cellIs" dxfId="121" priority="81" operator="equal">
      <formula>$B$297</formula>
    </cfRule>
  </conditionalFormatting>
  <conditionalFormatting sqref="C133 C116 C123">
    <cfRule type="cellIs" dxfId="120" priority="185" operator="equal">
      <formula>$B$296</formula>
    </cfRule>
    <cfRule type="cellIs" dxfId="119" priority="186" operator="equal">
      <formula>$B$297</formula>
    </cfRule>
  </conditionalFormatting>
  <conditionalFormatting sqref="C110 I101 C101">
    <cfRule type="cellIs" dxfId="118" priority="217" operator="equal">
      <formula>$B$296</formula>
    </cfRule>
    <cfRule type="cellIs" dxfId="117" priority="218" operator="equal">
      <formula>$B$295</formula>
    </cfRule>
  </conditionalFormatting>
  <conditionalFormatting sqref="I110">
    <cfRule type="cellIs" dxfId="116" priority="53" operator="equal">
      <formula>$B$291</formula>
    </cfRule>
    <cfRule type="cellIs" dxfId="115" priority="54" operator="equal">
      <formula>$B$292</formula>
    </cfRule>
    <cfRule type="cellIs" dxfId="114" priority="223" operator="equal">
      <formula>$B$295</formula>
    </cfRule>
    <cfRule type="cellIs" dxfId="113" priority="224" operator="equal">
      <formula>$B$296</formula>
    </cfRule>
  </conditionalFormatting>
  <conditionalFormatting sqref="I101 C116 C123 C133 I132 I188">
    <cfRule type="cellIs" dxfId="112" priority="66" operator="equal">
      <formula>$B$291</formula>
    </cfRule>
    <cfRule type="cellIs" dxfId="111" priority="67" operator="equal">
      <formula>$B$292</formula>
    </cfRule>
  </conditionalFormatting>
  <conditionalFormatting sqref="C101 C110 I179">
    <cfRule type="cellIs" dxfId="110" priority="59" operator="equal">
      <formula>$B$292</formula>
    </cfRule>
    <cfRule type="cellIs" dxfId="109" priority="61" operator="equal">
      <formula>$B$291</formula>
    </cfRule>
  </conditionalFormatting>
  <conditionalFormatting sqref="C82:C84 C179 C188 I68:I69">
    <cfRule type="cellIs" dxfId="108" priority="40" operator="equal">
      <formula>$B$292</formula>
    </cfRule>
  </conditionalFormatting>
  <conditionalFormatting sqref="C8">
    <cfRule type="cellIs" dxfId="107" priority="26" operator="equal">
      <formula>$B$288</formula>
    </cfRule>
  </conditionalFormatting>
  <conditionalFormatting sqref="C8">
    <cfRule type="cellIs" dxfId="106" priority="24" operator="equal">
      <formula>$B$291</formula>
    </cfRule>
    <cfRule type="cellIs" dxfId="105" priority="25" operator="equal">
      <formula>$B$292</formula>
    </cfRule>
  </conditionalFormatting>
  <conditionalFormatting sqref="B6:E6">
    <cfRule type="cellIs" dxfId="104" priority="23" operator="equal">
      <formula>$C$10</formula>
    </cfRule>
  </conditionalFormatting>
  <conditionalFormatting sqref="I8">
    <cfRule type="cellIs" dxfId="103" priority="20" operator="equal">
      <formula>$B$291</formula>
    </cfRule>
  </conditionalFormatting>
  <conditionalFormatting sqref="I8">
    <cfRule type="cellIs" dxfId="102" priority="19" operator="equal">
      <formula>$B$292</formula>
    </cfRule>
  </conditionalFormatting>
  <conditionalFormatting sqref="C19">
    <cfRule type="cellIs" dxfId="101" priority="16" operator="equal">
      <formula>$B$291</formula>
    </cfRule>
  </conditionalFormatting>
  <conditionalFormatting sqref="C19">
    <cfRule type="cellIs" dxfId="100" priority="15" operator="equal">
      <formula>$B$292</formula>
    </cfRule>
  </conditionalFormatting>
  <conditionalFormatting sqref="I19">
    <cfRule type="cellIs" dxfId="99" priority="14" operator="equal">
      <formula>$B$291</formula>
    </cfRule>
  </conditionalFormatting>
  <conditionalFormatting sqref="I19">
    <cfRule type="cellIs" dxfId="98" priority="13" operator="equal">
      <formula>$B$292</formula>
    </cfRule>
  </conditionalFormatting>
  <conditionalFormatting sqref="C34">
    <cfRule type="cellIs" dxfId="97" priority="12" operator="equal">
      <formula>$B$291</formula>
    </cfRule>
  </conditionalFormatting>
  <conditionalFormatting sqref="C34">
    <cfRule type="cellIs" dxfId="96" priority="11" operator="equal">
      <formula>$B$292</formula>
    </cfRule>
  </conditionalFormatting>
  <conditionalFormatting sqref="I34">
    <cfRule type="cellIs" dxfId="95" priority="10" operator="equal">
      <formula>$B$291</formula>
    </cfRule>
  </conditionalFormatting>
  <conditionalFormatting sqref="I34">
    <cfRule type="cellIs" dxfId="94" priority="9" operator="equal">
      <formula>$B$292</formula>
    </cfRule>
  </conditionalFormatting>
  <conditionalFormatting sqref="C49">
    <cfRule type="cellIs" dxfId="93" priority="8" operator="equal">
      <formula>$B$291</formula>
    </cfRule>
  </conditionalFormatting>
  <conditionalFormatting sqref="C49">
    <cfRule type="cellIs" dxfId="92" priority="7" operator="equal">
      <formula>$B$292</formula>
    </cfRule>
  </conditionalFormatting>
  <conditionalFormatting sqref="C66:C69">
    <cfRule type="cellIs" dxfId="91" priority="6" operator="equal">
      <formula>$B$291</formula>
    </cfRule>
  </conditionalFormatting>
  <conditionalFormatting sqref="C66:C69">
    <cfRule type="cellIs" dxfId="90" priority="5" operator="equal">
      <formula>$B$292</formula>
    </cfRule>
  </conditionalFormatting>
  <conditionalFormatting sqref="I66">
    <cfRule type="cellIs" dxfId="89" priority="4" operator="equal">
      <formula>$B$291</formula>
    </cfRule>
  </conditionalFormatting>
  <conditionalFormatting sqref="I66">
    <cfRule type="cellIs" dxfId="88" priority="3" operator="equal">
      <formula>$B$292</formula>
    </cfRule>
  </conditionalFormatting>
  <conditionalFormatting sqref="I67">
    <cfRule type="cellIs" dxfId="87" priority="2" operator="equal">
      <formula>$B$291</formula>
    </cfRule>
  </conditionalFormatting>
  <conditionalFormatting sqref="I67">
    <cfRule type="cellIs" dxfId="86" priority="1" operator="equal">
      <formula>$B$292</formula>
    </cfRule>
  </conditionalFormatting>
  <dataValidations count="23">
    <dataValidation type="list" allowBlank="1" showErrorMessage="1" prompt="Выбрать тип петли" sqref="C82 I101 C123 C101 I132 C188 C179 C169 C141 C8 I8 C19 I19 C34 I34 C49 C66 I66">
      <formula1>"Серебристый,Белый,Антрацит,"</formula1>
    </dataValidation>
    <dataValidation type="list" allowBlank="1" showErrorMessage="1" prompt="Выбрать тип петли" sqref="C84 C68">
      <formula1>"Полное выдвижение с демпфером,Частичное выдвижение с демпфером,Push to Open полное выдвижение,"</formula1>
    </dataValidation>
    <dataValidation type="list" allowBlank="1" showErrorMessage="1" prompt="Выбрать тип петли" sqref="C83">
      <formula1>"420 мм,470 мм,520 мм,"</formula1>
    </dataValidation>
    <dataValidation type="list" allowBlank="1" showInputMessage="1" showErrorMessage="1" sqref="I179 C133 C116 C110 I188">
      <formula1>"Серебристый,Белый,Антрацит,"</formula1>
    </dataValidation>
    <dataValidation type="list" allowBlank="1" showInputMessage="1" showErrorMessage="1" sqref="C180 C124 C170 C189 I9 C20 I20 C35 I35 C50">
      <formula1>"260 мм,300 мм,350 мм,420 мм,470 мм,520 мм,"</formula1>
    </dataValidation>
    <dataValidation type="list" allowBlank="1" showInputMessage="1" showErrorMessage="1" sqref="C142">
      <formula1>"70 мм,144 мм,176 мм,"</formula1>
    </dataValidation>
    <dataValidation type="list" allowBlank="1" showErrorMessage="1" prompt="Выбрать тип петли" sqref="I141">
      <formula1>"Под хром,Под алюминий,Под нержавеющую сталь,Под дуб,Под орех,"</formula1>
    </dataValidation>
    <dataValidation type="list" allowBlank="1" showInputMessage="1" showErrorMessage="1" sqref="I142">
      <formula1>"470 мм,620 мм,"</formula1>
    </dataValidation>
    <dataValidation type="list" allowBlank="1" showInputMessage="1" showErrorMessage="1" sqref="I180 C190 C181 I189">
      <formula1>"Для ящика 144 мм,Для ящика 176 мм,"</formula1>
    </dataValidation>
    <dataValidation type="list" allowBlank="1" showInputMessage="1" showErrorMessage="1" sqref="I102">
      <formula1>"70 мм,144 мм,"</formula1>
    </dataValidation>
    <dataValidation type="list" allowBlank="1" showInputMessage="1" showErrorMessage="1" sqref="C102">
      <formula1>"450 мм,600 мм,900 мм,"</formula1>
    </dataValidation>
    <dataValidation type="list" allowBlank="1" showInputMessage="1" showErrorMessage="1" sqref="I110">
      <formula1>"Серебристый,Антрацит,"</formula1>
    </dataValidation>
    <dataValidation type="list" allowBlank="1" showInputMessage="1" showErrorMessage="1" sqref="I133">
      <formula1>"300 мм,400 мм,450 мм,500 мм,600 мм,800 мм,900 мм,1200 мм,"</formula1>
    </dataValidation>
    <dataValidation type="list" allowBlank="1" showInputMessage="1" showErrorMessage="1" sqref="I134">
      <formula1>"Задняя стенка для ящика 70 мм,Задняя стенка для ящика 144 мм,"</formula1>
    </dataValidation>
    <dataValidation type="list" allowBlank="1" showErrorMessage="1" prompt="Выбрать тип петли" sqref="C69">
      <formula1>"Ширина корпуса 450 мм,Ширина корпуса 600 мм,Ширина корпуса 900 мм,Ширина корпуса другая от 200 мм до 1200 мм,"</formula1>
    </dataValidation>
    <dataValidation type="list" allowBlank="1" showInputMessage="1" showErrorMessage="1" sqref="C9">
      <formula1>"470 мм,"</formula1>
    </dataValidation>
    <dataValidation type="list" allowBlank="1" showInputMessage="1" showErrorMessage="1" sqref="C36">
      <formula1>"до 10 кг,до 30 кг,"</formula1>
    </dataValidation>
    <dataValidation type="list" allowBlank="1" showInputMessage="1" showErrorMessage="1" sqref="I10 C21 I21">
      <formula1>"Полное выдвижение с демпфером,Частичное выдвижение с демпфером,Push to Open полное выдвижение,"</formula1>
    </dataValidation>
    <dataValidation type="list" allowBlank="1" showErrorMessage="1" prompt="Выбрать тип петли" sqref="C67">
      <formula1>"260 мм,300 мм,350 мм,420 мм,470 мм,520 мм,"</formula1>
    </dataValidation>
    <dataValidation type="list" allowBlank="1" showInputMessage="1" showErrorMessage="1" sqref="I36 C51">
      <formula1>"до 30 кг,"</formula1>
    </dataValidation>
    <dataValidation type="list" allowBlank="1" showErrorMessage="1" prompt="Выбрать тип петли" sqref="I68">
      <formula1>"Полное выдвижение с демпфером,"</formula1>
    </dataValidation>
    <dataValidation type="list" allowBlank="1" showErrorMessage="1" prompt="Выбрать тип петли" sqref="I69">
      <formula1>"Ширина корпуса 600 мм,Ширина корпуса другая от 200 мм до 1200 мм,"</formula1>
    </dataValidation>
    <dataValidation type="list" allowBlank="1" showErrorMessage="1" prompt="Выбрать тип петли" sqref="I67">
      <formula1>"420 мм,470 мм,"</formula1>
    </dataValidation>
  </dataValidations>
  <hyperlinks>
    <hyperlink ref="B103" r:id="rId1" location="page_580"/>
    <hyperlink ref="C103" r:id="rId2" location="page_650"/>
    <hyperlink ref="D103:E103" r:id="rId3" location="page_720" display="Каталог(антрацит)"/>
    <hyperlink ref="B10" r:id="rId4" location="page_572"/>
    <hyperlink ref="C10" r:id="rId5" location="page_642"/>
    <hyperlink ref="D10:E10" r:id="rId6" location="page_712" display="Каталог(антрацит)"/>
    <hyperlink ref="H11" r:id="rId7" location="page_574"/>
    <hyperlink ref="I11" r:id="rId8" location="page_644"/>
    <hyperlink ref="J11:K11" r:id="rId9" location="page_714" display="Каталог(антрацит)"/>
    <hyperlink ref="B22" r:id="rId10" location="page_568"/>
    <hyperlink ref="C22" r:id="rId11" location="page_656"/>
    <hyperlink ref="D22:E22" r:id="rId12" location="page_726" display="Каталог(антрацит)"/>
    <hyperlink ref="H22" r:id="rId13" location="page_606"/>
    <hyperlink ref="I22" r:id="rId14" location="page_676"/>
    <hyperlink ref="J22:K22" r:id="rId15" location="page_746" display="Каталог(антрацит)"/>
    <hyperlink ref="B37" r:id="rId16" location="page_574"/>
    <hyperlink ref="C37" r:id="rId17" location="page_644"/>
    <hyperlink ref="H37" r:id="rId18" location="page_574"/>
    <hyperlink ref="I37" r:id="rId19" location="page_644"/>
    <hyperlink ref="B41:E41" location="'InnoTech Atira'!A211" display="Синхронизация"/>
    <hyperlink ref="B52" r:id="rId20" location="page_574"/>
    <hyperlink ref="C52" r:id="rId21" location="page_644"/>
    <hyperlink ref="H41:K41" location="'InnoTech Atira'!A211" display="Синхронизация"/>
    <hyperlink ref="B56:E56" location="'InnoTech Atira'!A211" display="Синхронизация"/>
  </hyperlinks>
  <pageMargins left="0.7" right="0.7" top="0.75" bottom="0.75" header="0.3" footer="0.3"/>
  <pageSetup paperSize="9" orientation="portrait" r:id="rId22"/>
  <drawing r:id="rId23"/>
</worksheet>
</file>

<file path=xl/worksheets/sheet18.xml><?xml version="1.0" encoding="utf-8"?>
<worksheet xmlns="http://schemas.openxmlformats.org/spreadsheetml/2006/main" xmlns:r="http://schemas.openxmlformats.org/officeDocument/2006/relationships">
  <sheetPr codeName="Лист31"/>
  <dimension ref="B2:E169"/>
  <sheetViews>
    <sheetView topLeftCell="A156" zoomScale="80" zoomScaleNormal="80" workbookViewId="0">
      <selection activeCell="C158" sqref="C158"/>
    </sheetView>
  </sheetViews>
  <sheetFormatPr defaultRowHeight="15"/>
  <cols>
    <col min="1" max="1" width="4" customWidth="1"/>
    <col min="2" max="2" width="45.85546875" customWidth="1"/>
    <col min="3" max="3" width="17.140625" customWidth="1"/>
    <col min="4" max="4" width="24.42578125" customWidth="1"/>
    <col min="5" max="5" width="40" customWidth="1"/>
    <col min="6" max="6" width="22" customWidth="1"/>
    <col min="7" max="7" width="38.85546875" customWidth="1"/>
  </cols>
  <sheetData>
    <row r="2" spans="2:5">
      <c r="B2" s="521" t="s">
        <v>2232</v>
      </c>
      <c r="C2" s="521"/>
      <c r="D2" s="521"/>
      <c r="E2" s="521"/>
    </row>
    <row r="3" spans="2:5">
      <c r="B3" s="700" t="s">
        <v>2230</v>
      </c>
      <c r="C3" s="701"/>
      <c r="D3" s="701"/>
      <c r="E3" s="702"/>
    </row>
    <row r="4" spans="2:5">
      <c r="B4" s="212"/>
      <c r="C4" s="212" t="s">
        <v>2094</v>
      </c>
      <c r="D4" s="212" t="s">
        <v>2111</v>
      </c>
      <c r="E4" s="212" t="s">
        <v>2096</v>
      </c>
    </row>
    <row r="5" spans="2:5">
      <c r="B5" s="212" t="s">
        <v>2233</v>
      </c>
      <c r="C5" s="212">
        <v>9234541</v>
      </c>
      <c r="D5" s="212">
        <v>9228876</v>
      </c>
      <c r="E5" s="212">
        <v>9230044</v>
      </c>
    </row>
    <row r="6" spans="2:5">
      <c r="B6" s="212" t="s">
        <v>2113</v>
      </c>
      <c r="C6" s="212">
        <v>9234542</v>
      </c>
      <c r="D6" s="212">
        <v>9228877</v>
      </c>
      <c r="E6" s="212">
        <v>9230045</v>
      </c>
    </row>
    <row r="7" spans="2:5">
      <c r="B7" s="212" t="s">
        <v>2114</v>
      </c>
      <c r="C7" s="212">
        <v>9234543</v>
      </c>
      <c r="D7" s="212">
        <v>9228878</v>
      </c>
      <c r="E7" s="212">
        <v>9230046</v>
      </c>
    </row>
    <row r="8" spans="2:5">
      <c r="B8" s="212" t="s">
        <v>2234</v>
      </c>
      <c r="C8" s="212">
        <v>9234544</v>
      </c>
      <c r="D8" s="212">
        <v>9228889</v>
      </c>
      <c r="E8" s="212">
        <v>9230047</v>
      </c>
    </row>
    <row r="9" spans="2:5">
      <c r="B9" s="212" t="s">
        <v>2228</v>
      </c>
      <c r="C9" s="212">
        <v>9234545</v>
      </c>
      <c r="D9" s="212">
        <v>9228890</v>
      </c>
      <c r="E9" s="212">
        <v>9230048</v>
      </c>
    </row>
    <row r="10" spans="2:5">
      <c r="B10" s="212" t="s">
        <v>2235</v>
      </c>
      <c r="C10" s="212">
        <v>9234546</v>
      </c>
      <c r="D10" s="212">
        <v>9228891</v>
      </c>
      <c r="E10" s="212">
        <v>9230049</v>
      </c>
    </row>
    <row r="12" spans="2:5">
      <c r="B12" s="521" t="s">
        <v>2232</v>
      </c>
      <c r="C12" s="521"/>
      <c r="D12" s="521"/>
      <c r="E12" s="521"/>
    </row>
    <row r="13" spans="2:5">
      <c r="B13" s="700" t="s">
        <v>2231</v>
      </c>
      <c r="C13" s="701"/>
      <c r="D13" s="701"/>
      <c r="E13" s="702"/>
    </row>
    <row r="14" spans="2:5">
      <c r="B14" s="212"/>
      <c r="C14" s="212" t="s">
        <v>2094</v>
      </c>
      <c r="D14" s="212" t="s">
        <v>2111</v>
      </c>
      <c r="E14" s="212" t="s">
        <v>2096</v>
      </c>
    </row>
    <row r="15" spans="2:5">
      <c r="B15" s="212" t="s">
        <v>2233</v>
      </c>
      <c r="C15" s="212">
        <v>9248751</v>
      </c>
      <c r="D15" s="212">
        <v>9248729</v>
      </c>
      <c r="E15" s="212">
        <v>9248740</v>
      </c>
    </row>
    <row r="16" spans="2:5">
      <c r="B16" s="212" t="s">
        <v>2113</v>
      </c>
      <c r="C16" s="212" t="s">
        <v>2243</v>
      </c>
      <c r="D16" s="212" t="s">
        <v>2243</v>
      </c>
      <c r="E16" s="212" t="s">
        <v>2243</v>
      </c>
    </row>
    <row r="17" spans="2:5">
      <c r="B17" s="212" t="s">
        <v>2114</v>
      </c>
      <c r="C17" s="212">
        <v>9248752</v>
      </c>
      <c r="D17" s="212">
        <v>9248730</v>
      </c>
      <c r="E17" s="212">
        <v>9248741</v>
      </c>
    </row>
    <row r="18" spans="2:5">
      <c r="B18" s="212" t="s">
        <v>2234</v>
      </c>
      <c r="C18" s="212">
        <v>9234569</v>
      </c>
      <c r="D18" s="212">
        <v>9228915</v>
      </c>
      <c r="E18" s="212">
        <v>9230062</v>
      </c>
    </row>
    <row r="19" spans="2:5">
      <c r="B19" s="212" t="s">
        <v>2228</v>
      </c>
      <c r="C19" s="212">
        <v>9234570</v>
      </c>
      <c r="D19" s="212">
        <v>9228916</v>
      </c>
      <c r="E19" s="212">
        <v>9230064</v>
      </c>
    </row>
    <row r="20" spans="2:5">
      <c r="B20" s="212" t="s">
        <v>2235</v>
      </c>
      <c r="C20" s="212">
        <v>9248753</v>
      </c>
      <c r="D20" s="212">
        <v>9248731</v>
      </c>
      <c r="E20" s="212">
        <v>9248742</v>
      </c>
    </row>
    <row r="22" spans="2:5">
      <c r="B22" s="521" t="s">
        <v>2232</v>
      </c>
      <c r="C22" s="521"/>
      <c r="D22" s="521"/>
      <c r="E22" s="521"/>
    </row>
    <row r="23" spans="2:5">
      <c r="B23" s="700" t="s">
        <v>2236</v>
      </c>
      <c r="C23" s="701"/>
      <c r="D23" s="701"/>
      <c r="E23" s="702"/>
    </row>
    <row r="24" spans="2:5">
      <c r="B24" s="212"/>
      <c r="C24" s="212" t="s">
        <v>2094</v>
      </c>
      <c r="D24" s="212" t="s">
        <v>2111</v>
      </c>
      <c r="E24" s="212" t="s">
        <v>2096</v>
      </c>
    </row>
    <row r="25" spans="2:5">
      <c r="B25" s="212" t="s">
        <v>2233</v>
      </c>
      <c r="C25" s="212" t="s">
        <v>2243</v>
      </c>
      <c r="D25" s="212">
        <v>9242926</v>
      </c>
      <c r="E25" s="212" t="s">
        <v>2243</v>
      </c>
    </row>
    <row r="26" spans="2:5">
      <c r="B26" s="212" t="s">
        <v>2113</v>
      </c>
      <c r="C26" s="212" t="s">
        <v>2243</v>
      </c>
      <c r="D26" s="212">
        <v>9242927</v>
      </c>
      <c r="E26" s="212" t="s">
        <v>2243</v>
      </c>
    </row>
    <row r="27" spans="2:5">
      <c r="B27" s="212" t="s">
        <v>2114</v>
      </c>
      <c r="C27" s="212" t="s">
        <v>2243</v>
      </c>
      <c r="D27" s="212">
        <v>9242928</v>
      </c>
      <c r="E27" s="212" t="s">
        <v>2243</v>
      </c>
    </row>
    <row r="28" spans="2:5">
      <c r="B28" s="212" t="s">
        <v>2234</v>
      </c>
      <c r="C28" s="212">
        <v>9245440</v>
      </c>
      <c r="D28" s="212">
        <v>9242929</v>
      </c>
      <c r="E28" s="212">
        <v>9245409</v>
      </c>
    </row>
    <row r="29" spans="2:5">
      <c r="B29" s="212" t="s">
        <v>2228</v>
      </c>
      <c r="C29" s="212">
        <v>9245438</v>
      </c>
      <c r="D29" s="212">
        <v>9239731</v>
      </c>
      <c r="E29" s="212">
        <v>9245431</v>
      </c>
    </row>
    <row r="30" spans="2:5">
      <c r="B30" s="212" t="s">
        <v>2235</v>
      </c>
      <c r="C30" s="212" t="s">
        <v>2243</v>
      </c>
      <c r="D30" s="212">
        <v>9242930</v>
      </c>
      <c r="E30" s="212" t="s">
        <v>2243</v>
      </c>
    </row>
    <row r="32" spans="2:5">
      <c r="B32" s="547" t="s">
        <v>2596</v>
      </c>
      <c r="C32" s="547"/>
      <c r="D32" s="547"/>
      <c r="E32" s="547"/>
    </row>
    <row r="33" spans="2:5">
      <c r="B33" s="211"/>
      <c r="C33" s="211" t="s">
        <v>2111</v>
      </c>
      <c r="D33" s="211" t="s">
        <v>2096</v>
      </c>
      <c r="E33" s="211" t="s">
        <v>2094</v>
      </c>
    </row>
    <row r="34" spans="2:5">
      <c r="B34" s="212" t="s">
        <v>2598</v>
      </c>
      <c r="C34" s="212">
        <v>9194721</v>
      </c>
      <c r="D34" s="212">
        <v>9194730</v>
      </c>
      <c r="E34" s="212">
        <v>9194739</v>
      </c>
    </row>
    <row r="35" spans="2:5">
      <c r="B35" s="212" t="s">
        <v>2599</v>
      </c>
      <c r="C35" s="212">
        <v>9194723</v>
      </c>
      <c r="D35" s="212">
        <v>9194732</v>
      </c>
      <c r="E35" s="212">
        <v>9194741</v>
      </c>
    </row>
    <row r="36" spans="2:5">
      <c r="B36" s="212" t="s">
        <v>2600</v>
      </c>
      <c r="C36" s="212">
        <v>9194725</v>
      </c>
      <c r="D36" s="212">
        <v>9194734</v>
      </c>
      <c r="E36" s="212">
        <v>9194743</v>
      </c>
    </row>
    <row r="37" spans="2:5">
      <c r="B37" s="212" t="s">
        <v>2595</v>
      </c>
      <c r="C37" s="212">
        <v>9194764</v>
      </c>
      <c r="D37" s="212">
        <v>9194765</v>
      </c>
      <c r="E37" s="212">
        <v>9194766</v>
      </c>
    </row>
    <row r="39" spans="2:5">
      <c r="B39" s="547" t="s">
        <v>2597</v>
      </c>
      <c r="C39" s="547"/>
      <c r="D39" s="547"/>
      <c r="E39" s="547"/>
    </row>
    <row r="40" spans="2:5">
      <c r="B40" s="211"/>
      <c r="C40" s="211" t="s">
        <v>2111</v>
      </c>
      <c r="D40" s="211" t="s">
        <v>2096</v>
      </c>
      <c r="E40" s="211" t="s">
        <v>2094</v>
      </c>
    </row>
    <row r="41" spans="2:5">
      <c r="B41" s="212" t="s">
        <v>2116</v>
      </c>
      <c r="C41" s="212"/>
      <c r="D41" s="212"/>
      <c r="E41" s="212"/>
    </row>
    <row r="42" spans="2:5">
      <c r="B42" s="212" t="s">
        <v>2174</v>
      </c>
      <c r="C42" s="212"/>
      <c r="D42" s="212"/>
      <c r="E42" s="212"/>
    </row>
    <row r="43" spans="2:5">
      <c r="B43" s="212" t="s">
        <v>2217</v>
      </c>
      <c r="C43" s="212"/>
      <c r="D43" s="212"/>
      <c r="E43" s="212"/>
    </row>
    <row r="44" spans="2:5">
      <c r="B44" s="212" t="s">
        <v>2595</v>
      </c>
      <c r="C44" s="212"/>
      <c r="D44" s="212"/>
      <c r="E44" s="212"/>
    </row>
    <row r="46" spans="2:5">
      <c r="B46" s="547" t="s">
        <v>2601</v>
      </c>
      <c r="C46" s="547"/>
      <c r="D46" s="547"/>
      <c r="E46" s="547"/>
    </row>
    <row r="47" spans="2:5">
      <c r="C47" s="212" t="s">
        <v>2111</v>
      </c>
      <c r="D47" s="212" t="s">
        <v>2096</v>
      </c>
      <c r="E47" s="212" t="s">
        <v>2094</v>
      </c>
    </row>
    <row r="48" spans="2:5">
      <c r="B48" s="212" t="s">
        <v>2595</v>
      </c>
      <c r="C48" s="212">
        <v>9104107</v>
      </c>
      <c r="D48" s="212">
        <v>9196348</v>
      </c>
      <c r="E48" s="212">
        <v>9196349</v>
      </c>
    </row>
    <row r="49" spans="2:5">
      <c r="B49" s="212" t="s">
        <v>2598</v>
      </c>
      <c r="C49" s="212" t="s">
        <v>2134</v>
      </c>
      <c r="D49" s="212" t="s">
        <v>2134</v>
      </c>
      <c r="E49" s="212" t="s">
        <v>2134</v>
      </c>
    </row>
    <row r="50" spans="2:5">
      <c r="B50" s="212" t="s">
        <v>2599</v>
      </c>
      <c r="C50" s="212" t="s">
        <v>2134</v>
      </c>
      <c r="D50" s="212" t="s">
        <v>2134</v>
      </c>
      <c r="E50" s="212" t="s">
        <v>2134</v>
      </c>
    </row>
    <row r="51" spans="2:5">
      <c r="B51" s="212" t="s">
        <v>2600</v>
      </c>
      <c r="C51" s="212" t="s">
        <v>2134</v>
      </c>
      <c r="D51" s="212" t="s">
        <v>2134</v>
      </c>
      <c r="E51" s="212" t="s">
        <v>2134</v>
      </c>
    </row>
    <row r="54" spans="2:5">
      <c r="B54" s="521" t="s">
        <v>2237</v>
      </c>
      <c r="C54" s="521"/>
      <c r="D54" s="521"/>
      <c r="E54" s="521"/>
    </row>
    <row r="55" spans="2:5">
      <c r="B55" s="700" t="s">
        <v>2230</v>
      </c>
      <c r="C55" s="701"/>
      <c r="D55" s="701"/>
      <c r="E55" s="702"/>
    </row>
    <row r="56" spans="2:5">
      <c r="B56" s="240"/>
      <c r="C56" s="240" t="s">
        <v>2094</v>
      </c>
      <c r="D56" s="240" t="s">
        <v>2111</v>
      </c>
      <c r="E56" s="240" t="s">
        <v>2096</v>
      </c>
    </row>
    <row r="57" spans="2:5">
      <c r="B57" s="240" t="s">
        <v>2233</v>
      </c>
      <c r="C57" s="240">
        <v>9234547</v>
      </c>
      <c r="D57" s="240">
        <v>9228892</v>
      </c>
      <c r="E57" s="240">
        <v>9230050</v>
      </c>
    </row>
    <row r="58" spans="2:5">
      <c r="B58" s="240" t="s">
        <v>2113</v>
      </c>
      <c r="C58" s="240">
        <v>9234548</v>
      </c>
      <c r="D58" s="240">
        <v>9228893</v>
      </c>
      <c r="E58" s="240">
        <v>9230051</v>
      </c>
    </row>
    <row r="59" spans="2:5">
      <c r="B59" s="240" t="s">
        <v>2114</v>
      </c>
      <c r="C59" s="240">
        <v>9234549</v>
      </c>
      <c r="D59" s="240">
        <v>9228894</v>
      </c>
      <c r="E59" s="240">
        <v>9230052</v>
      </c>
    </row>
    <row r="60" spans="2:5">
      <c r="B60" s="240" t="s">
        <v>2234</v>
      </c>
      <c r="C60" s="240">
        <v>9234550</v>
      </c>
      <c r="D60" s="240">
        <v>9228895</v>
      </c>
      <c r="E60" s="240">
        <v>9230053</v>
      </c>
    </row>
    <row r="61" spans="2:5">
      <c r="B61" s="240" t="s">
        <v>2228</v>
      </c>
      <c r="C61" s="240">
        <v>9234551</v>
      </c>
      <c r="D61" s="240">
        <v>9228897</v>
      </c>
      <c r="E61" s="240">
        <v>9230054</v>
      </c>
    </row>
    <row r="62" spans="2:5">
      <c r="B62" s="240" t="s">
        <v>2235</v>
      </c>
      <c r="C62" s="240">
        <v>9234552</v>
      </c>
      <c r="D62" s="240">
        <v>9228898</v>
      </c>
      <c r="E62" s="240">
        <v>9230055</v>
      </c>
    </row>
    <row r="64" spans="2:5">
      <c r="B64" s="521" t="s">
        <v>2237</v>
      </c>
      <c r="C64" s="521"/>
      <c r="D64" s="521"/>
      <c r="E64" s="521"/>
    </row>
    <row r="65" spans="2:5">
      <c r="B65" s="700" t="s">
        <v>2231</v>
      </c>
      <c r="C65" s="701"/>
      <c r="D65" s="701"/>
      <c r="E65" s="702"/>
    </row>
    <row r="66" spans="2:5">
      <c r="B66" s="240"/>
      <c r="C66" s="240" t="s">
        <v>2094</v>
      </c>
      <c r="D66" s="240" t="s">
        <v>2111</v>
      </c>
      <c r="E66" s="240" t="s">
        <v>2096</v>
      </c>
    </row>
    <row r="67" spans="2:5">
      <c r="B67" s="240" t="s">
        <v>2233</v>
      </c>
      <c r="C67" s="240">
        <v>9248754</v>
      </c>
      <c r="D67" s="240">
        <v>9248732</v>
      </c>
      <c r="E67" s="240">
        <v>9248743</v>
      </c>
    </row>
    <row r="68" spans="2:5">
      <c r="B68" s="240" t="s">
        <v>2113</v>
      </c>
      <c r="C68" s="240" t="s">
        <v>2243</v>
      </c>
      <c r="D68" s="240" t="s">
        <v>2243</v>
      </c>
      <c r="E68" s="240" t="s">
        <v>2243</v>
      </c>
    </row>
    <row r="69" spans="2:5">
      <c r="B69" s="240" t="s">
        <v>2114</v>
      </c>
      <c r="C69" s="240">
        <v>9248755</v>
      </c>
      <c r="D69" s="240">
        <v>9248733</v>
      </c>
      <c r="E69" s="240">
        <v>9248744</v>
      </c>
    </row>
    <row r="70" spans="2:5">
      <c r="B70" s="240" t="s">
        <v>2234</v>
      </c>
      <c r="C70" s="240">
        <v>9234571</v>
      </c>
      <c r="D70" s="240">
        <v>9228917</v>
      </c>
      <c r="E70" s="240">
        <v>9230065</v>
      </c>
    </row>
    <row r="71" spans="2:5">
      <c r="B71" s="240" t="s">
        <v>2228</v>
      </c>
      <c r="C71" s="240">
        <v>9234572</v>
      </c>
      <c r="D71" s="240">
        <v>9228918</v>
      </c>
      <c r="E71" s="240">
        <v>9230066</v>
      </c>
    </row>
    <row r="72" spans="2:5">
      <c r="B72" s="240" t="s">
        <v>2235</v>
      </c>
      <c r="C72" s="240">
        <v>9248756</v>
      </c>
      <c r="D72" s="240">
        <v>9248734</v>
      </c>
      <c r="E72" s="240">
        <v>9248745</v>
      </c>
    </row>
    <row r="74" spans="2:5">
      <c r="B74" s="521" t="s">
        <v>2237</v>
      </c>
      <c r="C74" s="521"/>
      <c r="D74" s="521"/>
      <c r="E74" s="521"/>
    </row>
    <row r="75" spans="2:5">
      <c r="B75" s="700" t="s">
        <v>2236</v>
      </c>
      <c r="C75" s="701"/>
      <c r="D75" s="701"/>
      <c r="E75" s="702"/>
    </row>
    <row r="76" spans="2:5">
      <c r="B76" s="240"/>
      <c r="C76" s="240" t="s">
        <v>2094</v>
      </c>
      <c r="D76" s="240" t="s">
        <v>2111</v>
      </c>
      <c r="E76" s="240" t="s">
        <v>2096</v>
      </c>
    </row>
    <row r="77" spans="2:5">
      <c r="B77" s="240" t="s">
        <v>2233</v>
      </c>
      <c r="C77" s="240" t="s">
        <v>2243</v>
      </c>
      <c r="D77" s="240">
        <v>9242931</v>
      </c>
      <c r="E77" s="240" t="s">
        <v>2243</v>
      </c>
    </row>
    <row r="78" spans="2:5">
      <c r="B78" s="240" t="s">
        <v>2113</v>
      </c>
      <c r="C78" s="240" t="s">
        <v>2243</v>
      </c>
      <c r="D78" s="240">
        <v>9242932</v>
      </c>
      <c r="E78" s="240" t="s">
        <v>2243</v>
      </c>
    </row>
    <row r="79" spans="2:5">
      <c r="B79" s="240" t="s">
        <v>2114</v>
      </c>
      <c r="C79" s="240" t="s">
        <v>2243</v>
      </c>
      <c r="D79" s="240">
        <v>9242933</v>
      </c>
      <c r="E79" s="240" t="s">
        <v>2243</v>
      </c>
    </row>
    <row r="80" spans="2:5">
      <c r="B80" s="240" t="s">
        <v>2234</v>
      </c>
      <c r="C80" s="240">
        <v>9245441</v>
      </c>
      <c r="D80" s="240">
        <v>9242934</v>
      </c>
      <c r="E80" s="240">
        <v>9245433</v>
      </c>
    </row>
    <row r="81" spans="2:5">
      <c r="B81" s="240" t="s">
        <v>2228</v>
      </c>
      <c r="C81" s="240">
        <v>9245442</v>
      </c>
      <c r="D81" s="240">
        <v>9242935</v>
      </c>
      <c r="E81" s="240">
        <v>9245434</v>
      </c>
    </row>
    <row r="82" spans="2:5">
      <c r="B82" s="240" t="s">
        <v>2235</v>
      </c>
      <c r="C82" s="240" t="s">
        <v>2243</v>
      </c>
      <c r="D82" s="240">
        <v>9242936</v>
      </c>
      <c r="E82" s="240" t="s">
        <v>2243</v>
      </c>
    </row>
    <row r="84" spans="2:5">
      <c r="B84" s="545" t="s">
        <v>2626</v>
      </c>
      <c r="C84" s="545"/>
      <c r="D84" s="545"/>
      <c r="E84" s="545"/>
    </row>
    <row r="85" spans="2:5">
      <c r="B85" s="243"/>
      <c r="C85" s="243" t="s">
        <v>2094</v>
      </c>
      <c r="D85" s="243" t="s">
        <v>2111</v>
      </c>
      <c r="E85" s="243" t="s">
        <v>2096</v>
      </c>
    </row>
    <row r="86" spans="2:5">
      <c r="B86" s="243" t="s">
        <v>2234</v>
      </c>
      <c r="C86" s="243">
        <v>9194424</v>
      </c>
      <c r="D86" s="243">
        <v>9194396</v>
      </c>
      <c r="E86" s="243">
        <v>9194410</v>
      </c>
    </row>
    <row r="87" spans="2:5">
      <c r="B87" s="243" t="s">
        <v>2228</v>
      </c>
      <c r="C87" s="243">
        <v>9194426</v>
      </c>
      <c r="D87" s="243">
        <v>9194398</v>
      </c>
      <c r="E87" s="243">
        <v>9194412</v>
      </c>
    </row>
    <row r="88" spans="2:5">
      <c r="B88" s="243" t="s">
        <v>2235</v>
      </c>
      <c r="C88" s="243">
        <v>9194428</v>
      </c>
      <c r="D88" s="243">
        <v>9194400</v>
      </c>
      <c r="E88" s="243">
        <v>9194414</v>
      </c>
    </row>
    <row r="89" spans="2:5">
      <c r="B89" s="103"/>
      <c r="C89" s="103"/>
      <c r="D89" s="103"/>
      <c r="E89" s="103"/>
    </row>
    <row r="90" spans="2:5">
      <c r="B90" s="545" t="s">
        <v>2627</v>
      </c>
      <c r="C90" s="545"/>
      <c r="D90" s="545"/>
      <c r="E90" s="545"/>
    </row>
    <row r="91" spans="2:5">
      <c r="B91" s="243"/>
      <c r="C91" s="243" t="s">
        <v>2094</v>
      </c>
      <c r="D91" s="243" t="s">
        <v>2111</v>
      </c>
      <c r="E91" s="243" t="s">
        <v>2096</v>
      </c>
    </row>
    <row r="92" spans="2:5">
      <c r="B92" s="243" t="s">
        <v>2234</v>
      </c>
      <c r="C92" s="243">
        <v>9194425</v>
      </c>
      <c r="D92" s="243">
        <v>9194397</v>
      </c>
      <c r="E92" s="243">
        <v>9194411</v>
      </c>
    </row>
    <row r="93" spans="2:5">
      <c r="B93" s="243" t="s">
        <v>2228</v>
      </c>
      <c r="C93" s="243">
        <v>9194427</v>
      </c>
      <c r="D93" s="243">
        <v>9194399</v>
      </c>
      <c r="E93" s="243">
        <v>9194413</v>
      </c>
    </row>
    <row r="94" spans="2:5">
      <c r="B94" s="243" t="s">
        <v>2235</v>
      </c>
      <c r="C94" s="243">
        <v>9194429</v>
      </c>
      <c r="D94" s="243">
        <v>9194401</v>
      </c>
      <c r="E94" s="243">
        <v>9194415</v>
      </c>
    </row>
    <row r="96" spans="2:5">
      <c r="B96" s="545" t="s">
        <v>2628</v>
      </c>
      <c r="C96" s="545"/>
      <c r="D96" s="545"/>
      <c r="E96" s="545"/>
    </row>
    <row r="97" spans="2:5">
      <c r="B97" s="243"/>
      <c r="C97" s="243" t="s">
        <v>2094</v>
      </c>
      <c r="D97" s="243" t="s">
        <v>2111</v>
      </c>
      <c r="E97" s="243" t="s">
        <v>2096</v>
      </c>
    </row>
    <row r="98" spans="2:5">
      <c r="B98" s="243" t="s">
        <v>2234</v>
      </c>
      <c r="C98" s="243">
        <v>9196186</v>
      </c>
      <c r="D98" s="243">
        <v>9196124</v>
      </c>
      <c r="E98" s="243">
        <v>9196155</v>
      </c>
    </row>
    <row r="99" spans="2:5">
      <c r="B99" s="243" t="s">
        <v>2228</v>
      </c>
      <c r="C99" s="243">
        <v>9196187</v>
      </c>
      <c r="D99" s="243">
        <v>9196125</v>
      </c>
      <c r="E99" s="243">
        <v>9196156</v>
      </c>
    </row>
    <row r="100" spans="2:5">
      <c r="B100" s="243" t="s">
        <v>2235</v>
      </c>
      <c r="C100" s="243">
        <v>9196188</v>
      </c>
      <c r="D100" s="243">
        <v>9196126</v>
      </c>
      <c r="E100" s="243">
        <v>9196157</v>
      </c>
    </row>
    <row r="101" spans="2:5">
      <c r="B101" s="103"/>
      <c r="C101" s="103"/>
      <c r="D101" s="103"/>
      <c r="E101" s="103"/>
    </row>
    <row r="102" spans="2:5">
      <c r="B102" s="545" t="s">
        <v>2630</v>
      </c>
      <c r="C102" s="545"/>
      <c r="D102" s="545"/>
      <c r="E102" s="545"/>
    </row>
    <row r="103" spans="2:5">
      <c r="B103" s="243"/>
      <c r="C103" s="243" t="s">
        <v>2094</v>
      </c>
      <c r="D103" s="243" t="s">
        <v>2111</v>
      </c>
      <c r="E103" s="243" t="s">
        <v>2096</v>
      </c>
    </row>
    <row r="104" spans="2:5">
      <c r="B104" s="243" t="s">
        <v>2094</v>
      </c>
      <c r="C104" s="243">
        <v>9194637</v>
      </c>
    </row>
    <row r="105" spans="2:5">
      <c r="B105" s="243" t="s">
        <v>2111</v>
      </c>
      <c r="C105" s="243">
        <v>9007355</v>
      </c>
      <c r="D105" s="243"/>
      <c r="E105" s="243"/>
    </row>
    <row r="106" spans="2:5">
      <c r="B106" s="243" t="s">
        <v>2096</v>
      </c>
      <c r="C106" s="243">
        <v>9194635</v>
      </c>
      <c r="D106" s="243"/>
      <c r="E106" s="243"/>
    </row>
    <row r="107" spans="2:5">
      <c r="B107" s="103"/>
      <c r="C107" s="103"/>
      <c r="D107" s="103"/>
      <c r="E107" s="103"/>
    </row>
    <row r="108" spans="2:5">
      <c r="B108" s="545" t="s">
        <v>2629</v>
      </c>
      <c r="C108" s="545"/>
      <c r="D108" s="545"/>
      <c r="E108" s="545"/>
    </row>
    <row r="109" spans="2:5">
      <c r="B109" s="243"/>
      <c r="C109" s="243" t="s">
        <v>2094</v>
      </c>
      <c r="D109" s="243" t="s">
        <v>2111</v>
      </c>
      <c r="E109" s="243" t="s">
        <v>2096</v>
      </c>
    </row>
    <row r="110" spans="2:5">
      <c r="B110" s="243" t="s">
        <v>2094</v>
      </c>
      <c r="C110" s="243">
        <v>9194638</v>
      </c>
    </row>
    <row r="111" spans="2:5">
      <c r="B111" s="243" t="s">
        <v>2111</v>
      </c>
      <c r="C111" s="243">
        <v>9007356</v>
      </c>
    </row>
    <row r="112" spans="2:5">
      <c r="B112" s="243" t="s">
        <v>2096</v>
      </c>
      <c r="C112" s="243">
        <v>9194636</v>
      </c>
    </row>
    <row r="114" spans="2:5">
      <c r="B114" s="521" t="s">
        <v>2631</v>
      </c>
      <c r="C114" s="521"/>
      <c r="D114" s="521"/>
      <c r="E114" s="521"/>
    </row>
    <row r="115" spans="2:5">
      <c r="B115" s="243"/>
      <c r="C115" s="243" t="s">
        <v>2231</v>
      </c>
      <c r="D115" s="243" t="s">
        <v>2230</v>
      </c>
      <c r="E115" s="243" t="s">
        <v>2632</v>
      </c>
    </row>
    <row r="116" spans="2:5">
      <c r="B116" s="243" t="s">
        <v>2234</v>
      </c>
      <c r="C116" s="243">
        <v>9158956</v>
      </c>
      <c r="D116" s="243">
        <v>9046294</v>
      </c>
      <c r="E116" s="243">
        <v>9116789</v>
      </c>
    </row>
    <row r="117" spans="2:5">
      <c r="B117" s="243" t="s">
        <v>2228</v>
      </c>
      <c r="C117" s="243">
        <v>9158958</v>
      </c>
      <c r="D117" s="243">
        <v>9046288</v>
      </c>
      <c r="E117" s="243">
        <v>9115820</v>
      </c>
    </row>
    <row r="118" spans="2:5">
      <c r="B118" s="243" t="s">
        <v>2235</v>
      </c>
      <c r="C118" s="243">
        <v>9158960</v>
      </c>
      <c r="D118" s="243">
        <v>9047171</v>
      </c>
      <c r="E118" s="243">
        <v>9117871</v>
      </c>
    </row>
    <row r="120" spans="2:5">
      <c r="B120" s="521" t="s">
        <v>2633</v>
      </c>
      <c r="C120" s="521"/>
      <c r="D120" s="521"/>
      <c r="E120" s="521"/>
    </row>
    <row r="121" spans="2:5">
      <c r="B121" s="243"/>
      <c r="C121" s="243" t="s">
        <v>2231</v>
      </c>
      <c r="D121" s="243" t="s">
        <v>2230</v>
      </c>
      <c r="E121" s="243" t="s">
        <v>2632</v>
      </c>
    </row>
    <row r="122" spans="2:5">
      <c r="B122" s="243" t="s">
        <v>2234</v>
      </c>
      <c r="C122" s="243">
        <v>9158957</v>
      </c>
      <c r="D122" s="243">
        <v>9046295</v>
      </c>
      <c r="E122" s="243">
        <v>9116790</v>
      </c>
    </row>
    <row r="123" spans="2:5">
      <c r="B123" s="243" t="s">
        <v>2228</v>
      </c>
      <c r="C123" s="243">
        <v>9158959</v>
      </c>
      <c r="D123" s="243">
        <v>9046289</v>
      </c>
      <c r="E123" s="243">
        <v>9115821</v>
      </c>
    </row>
    <row r="124" spans="2:5">
      <c r="B124" s="243" t="s">
        <v>2235</v>
      </c>
      <c r="C124" s="243">
        <v>9158961</v>
      </c>
      <c r="D124" s="243">
        <v>9047172</v>
      </c>
      <c r="E124" s="243">
        <v>9117872</v>
      </c>
    </row>
    <row r="126" spans="2:5">
      <c r="B126" s="547" t="s">
        <v>2707</v>
      </c>
      <c r="C126" s="547"/>
      <c r="D126" s="547"/>
      <c r="E126" s="547"/>
    </row>
    <row r="127" spans="2:5">
      <c r="B127" s="258"/>
      <c r="C127" s="258" t="s">
        <v>2111</v>
      </c>
    </row>
    <row r="128" spans="2:5">
      <c r="B128" s="258" t="s">
        <v>2111</v>
      </c>
      <c r="C128" s="259">
        <v>9194764</v>
      </c>
    </row>
    <row r="129" spans="2:5">
      <c r="B129" s="258" t="s">
        <v>2096</v>
      </c>
      <c r="C129" s="259">
        <v>9194765</v>
      </c>
    </row>
    <row r="130" spans="2:5">
      <c r="B130" s="258" t="s">
        <v>2094</v>
      </c>
      <c r="C130" s="259">
        <v>9194766</v>
      </c>
    </row>
    <row r="132" spans="2:5">
      <c r="B132" s="547" t="s">
        <v>2706</v>
      </c>
      <c r="C132" s="547"/>
      <c r="D132" s="547"/>
      <c r="E132" s="547"/>
    </row>
    <row r="133" spans="2:5">
      <c r="B133" s="258"/>
      <c r="C133" s="258" t="s">
        <v>2111</v>
      </c>
    </row>
    <row r="134" spans="2:5">
      <c r="B134" s="258" t="s">
        <v>2111</v>
      </c>
      <c r="C134" s="259">
        <v>9204257</v>
      </c>
    </row>
    <row r="135" spans="2:5">
      <c r="B135" s="258" t="s">
        <v>2096</v>
      </c>
      <c r="C135" s="259">
        <v>9204258</v>
      </c>
    </row>
    <row r="136" spans="2:5">
      <c r="B136" s="258" t="s">
        <v>2094</v>
      </c>
      <c r="C136" s="259">
        <v>9204259</v>
      </c>
    </row>
    <row r="138" spans="2:5">
      <c r="B138" s="547" t="s">
        <v>2705</v>
      </c>
      <c r="C138" s="547"/>
      <c r="D138" s="547"/>
      <c r="E138" s="547"/>
    </row>
    <row r="139" spans="2:5">
      <c r="B139" s="260"/>
      <c r="C139" s="260" t="s">
        <v>2111</v>
      </c>
    </row>
    <row r="140" spans="2:5">
      <c r="B140" s="260" t="s">
        <v>2111</v>
      </c>
      <c r="C140" s="261">
        <v>9194614</v>
      </c>
    </row>
    <row r="141" spans="2:5">
      <c r="B141" s="260" t="s">
        <v>2096</v>
      </c>
      <c r="C141" s="261">
        <v>9194615</v>
      </c>
    </row>
    <row r="142" spans="2:5">
      <c r="B142" s="260" t="s">
        <v>2094</v>
      </c>
      <c r="C142" s="261">
        <v>9194616</v>
      </c>
    </row>
    <row r="144" spans="2:5">
      <c r="B144" s="547" t="s">
        <v>2708</v>
      </c>
      <c r="C144" s="547"/>
      <c r="D144" s="547"/>
      <c r="E144" s="547"/>
    </row>
    <row r="145" spans="2:5">
      <c r="B145" s="260"/>
      <c r="C145" s="260" t="s">
        <v>2111</v>
      </c>
    </row>
    <row r="146" spans="2:5">
      <c r="B146" s="260" t="s">
        <v>2111</v>
      </c>
      <c r="C146" s="261">
        <v>9194646</v>
      </c>
    </row>
    <row r="147" spans="2:5">
      <c r="B147" s="260" t="s">
        <v>2096</v>
      </c>
      <c r="C147" s="261">
        <v>9194647</v>
      </c>
    </row>
    <row r="148" spans="2:5">
      <c r="B148" s="260" t="s">
        <v>2094</v>
      </c>
      <c r="C148" s="261">
        <v>9194648</v>
      </c>
    </row>
    <row r="150" spans="2:5">
      <c r="B150" s="521" t="s">
        <v>2237</v>
      </c>
      <c r="C150" s="521"/>
      <c r="D150" s="521"/>
      <c r="E150" s="521"/>
    </row>
    <row r="151" spans="2:5">
      <c r="B151" s="700" t="s">
        <v>2230</v>
      </c>
      <c r="C151" s="701"/>
      <c r="D151" s="701"/>
      <c r="E151" s="702"/>
    </row>
    <row r="152" spans="2:5">
      <c r="B152" s="424"/>
      <c r="C152" s="424" t="s">
        <v>2094</v>
      </c>
      <c r="D152" s="424" t="s">
        <v>2111</v>
      </c>
      <c r="E152" s="424" t="s">
        <v>2096</v>
      </c>
    </row>
    <row r="153" spans="2:5">
      <c r="B153" s="424" t="s">
        <v>2234</v>
      </c>
      <c r="C153" s="424">
        <v>9288595</v>
      </c>
      <c r="D153" s="424">
        <v>9288591</v>
      </c>
      <c r="E153" s="424">
        <v>9288593</v>
      </c>
    </row>
    <row r="154" spans="2:5">
      <c r="B154" s="424" t="s">
        <v>2228</v>
      </c>
      <c r="C154" s="424">
        <v>9288596</v>
      </c>
      <c r="D154" s="424">
        <v>9288592</v>
      </c>
      <c r="E154" s="424">
        <v>9288594</v>
      </c>
    </row>
    <row r="156" spans="2:5">
      <c r="B156" s="547" t="s">
        <v>4214</v>
      </c>
      <c r="C156" s="547"/>
      <c r="D156" s="547"/>
      <c r="E156" s="547"/>
    </row>
    <row r="157" spans="2:5">
      <c r="B157" s="418"/>
      <c r="C157" s="418" t="s">
        <v>2111</v>
      </c>
      <c r="D157" s="418" t="s">
        <v>2096</v>
      </c>
      <c r="E157" s="418" t="s">
        <v>2094</v>
      </c>
    </row>
    <row r="158" spans="2:5">
      <c r="B158" s="424" t="s">
        <v>2599</v>
      </c>
      <c r="C158" s="424">
        <v>9194774</v>
      </c>
      <c r="D158" s="424">
        <v>9194783</v>
      </c>
      <c r="E158" s="424">
        <v>9194792</v>
      </c>
    </row>
    <row r="159" spans="2:5">
      <c r="B159" s="424" t="s">
        <v>2595</v>
      </c>
      <c r="C159" s="424">
        <v>9194764</v>
      </c>
      <c r="D159" s="424">
        <v>9194765</v>
      </c>
      <c r="E159" s="424">
        <v>9194766</v>
      </c>
    </row>
    <row r="161" spans="2:5">
      <c r="B161" s="547" t="s">
        <v>4215</v>
      </c>
      <c r="C161" s="547"/>
      <c r="D161" s="547"/>
      <c r="E161" s="547"/>
    </row>
    <row r="162" spans="2:5">
      <c r="B162" s="418"/>
      <c r="C162" s="418" t="s">
        <v>2111</v>
      </c>
      <c r="D162" s="418" t="s">
        <v>2096</v>
      </c>
      <c r="E162" s="418" t="s">
        <v>2094</v>
      </c>
    </row>
    <row r="163" spans="2:5">
      <c r="B163" s="424" t="s">
        <v>2599</v>
      </c>
      <c r="C163" s="424" t="s">
        <v>2134</v>
      </c>
      <c r="D163" s="424" t="s">
        <v>2134</v>
      </c>
      <c r="E163" s="424" t="s">
        <v>2134</v>
      </c>
    </row>
    <row r="164" spans="2:5">
      <c r="B164" s="424" t="s">
        <v>2595</v>
      </c>
      <c r="C164" s="424">
        <v>9204257</v>
      </c>
      <c r="D164" s="424">
        <v>9204258</v>
      </c>
      <c r="E164" s="424">
        <v>9204259</v>
      </c>
    </row>
    <row r="166" spans="2:5">
      <c r="B166" s="547" t="s">
        <v>2628</v>
      </c>
      <c r="C166" s="547"/>
      <c r="D166" s="547"/>
      <c r="E166" s="547"/>
    </row>
    <row r="167" spans="2:5">
      <c r="B167" s="418"/>
      <c r="C167" s="418" t="s">
        <v>2111</v>
      </c>
      <c r="D167" s="418" t="s">
        <v>2096</v>
      </c>
      <c r="E167" s="418" t="s">
        <v>2094</v>
      </c>
    </row>
    <row r="168" spans="2:5">
      <c r="B168" s="424" t="s">
        <v>2599</v>
      </c>
      <c r="C168" s="424" t="s">
        <v>2134</v>
      </c>
      <c r="D168" s="424" t="s">
        <v>2134</v>
      </c>
      <c r="E168" s="424" t="s">
        <v>2134</v>
      </c>
    </row>
    <row r="169" spans="2:5">
      <c r="B169" s="424" t="s">
        <v>2595</v>
      </c>
      <c r="C169" s="424">
        <v>9194614</v>
      </c>
      <c r="D169" s="424">
        <v>9194615</v>
      </c>
      <c r="E169" s="424">
        <v>9194616</v>
      </c>
    </row>
  </sheetData>
  <mergeCells count="31">
    <mergeCell ref="B150:E150"/>
    <mergeCell ref="B151:E151"/>
    <mergeCell ref="B156:E156"/>
    <mergeCell ref="B161:E161"/>
    <mergeCell ref="B166:E166"/>
    <mergeCell ref="B54:E54"/>
    <mergeCell ref="B55:E55"/>
    <mergeCell ref="B64:E64"/>
    <mergeCell ref="B65:E65"/>
    <mergeCell ref="B46:E46"/>
    <mergeCell ref="B2:E2"/>
    <mergeCell ref="B3:E3"/>
    <mergeCell ref="B12:E12"/>
    <mergeCell ref="B13:E13"/>
    <mergeCell ref="B22:E22"/>
    <mergeCell ref="B23:E23"/>
    <mergeCell ref="B32:E32"/>
    <mergeCell ref="B39:E39"/>
    <mergeCell ref="B138:E138"/>
    <mergeCell ref="B144:E144"/>
    <mergeCell ref="B74:E74"/>
    <mergeCell ref="B114:E114"/>
    <mergeCell ref="B120:E120"/>
    <mergeCell ref="B84:E84"/>
    <mergeCell ref="B90:E90"/>
    <mergeCell ref="B96:E96"/>
    <mergeCell ref="B102:E102"/>
    <mergeCell ref="B108:E108"/>
    <mergeCell ref="B126:E126"/>
    <mergeCell ref="B132:E132"/>
    <mergeCell ref="B75:E75"/>
  </mergeCells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>
  <sheetPr codeName="Лист2"/>
  <dimension ref="B1:O749"/>
  <sheetViews>
    <sheetView topLeftCell="A209" zoomScale="60" zoomScaleNormal="60" workbookViewId="0">
      <selection activeCell="H231" sqref="H231"/>
    </sheetView>
  </sheetViews>
  <sheetFormatPr defaultRowHeight="15"/>
  <cols>
    <col min="2" max="2" width="35.85546875" customWidth="1"/>
    <col min="3" max="3" width="23.28515625" customWidth="1"/>
    <col min="4" max="4" width="15.28515625" customWidth="1"/>
    <col min="5" max="5" width="19.5703125" customWidth="1"/>
    <col min="6" max="6" width="23.85546875" customWidth="1"/>
    <col min="7" max="7" width="13.5703125" customWidth="1"/>
    <col min="8" max="8" width="14.7109375" customWidth="1"/>
    <col min="9" max="9" width="22.42578125" customWidth="1"/>
    <col min="10" max="10" width="12.7109375" customWidth="1"/>
    <col min="11" max="11" width="12.140625" customWidth="1"/>
    <col min="12" max="12" width="14.85546875" customWidth="1"/>
    <col min="13" max="13" width="16.85546875" customWidth="1"/>
    <col min="14" max="14" width="15.42578125" customWidth="1"/>
  </cols>
  <sheetData>
    <row r="1" spans="2:11" ht="23.25">
      <c r="B1" s="705" t="s">
        <v>2121</v>
      </c>
      <c r="C1" s="705"/>
      <c r="D1" s="705"/>
      <c r="E1" s="705"/>
    </row>
    <row r="2" spans="2:11">
      <c r="B2" s="521" t="s">
        <v>2122</v>
      </c>
      <c r="C2" s="521"/>
      <c r="D2" s="521"/>
      <c r="E2" s="521"/>
    </row>
    <row r="3" spans="2:11">
      <c r="B3" s="35"/>
      <c r="C3" s="35" t="s">
        <v>2094</v>
      </c>
      <c r="D3" s="35" t="s">
        <v>2111</v>
      </c>
      <c r="E3" s="35" t="s">
        <v>2096</v>
      </c>
      <c r="G3" s="35"/>
      <c r="H3" s="35" t="s">
        <v>2126</v>
      </c>
      <c r="I3" s="35" t="s">
        <v>2125</v>
      </c>
      <c r="J3" s="35" t="s">
        <v>2127</v>
      </c>
      <c r="K3" s="38" t="s">
        <v>2128</v>
      </c>
    </row>
    <row r="4" spans="2:11">
      <c r="B4" s="35" t="s">
        <v>2112</v>
      </c>
      <c r="C4" s="35">
        <v>9150521</v>
      </c>
      <c r="D4" s="35">
        <v>9150678</v>
      </c>
      <c r="E4" s="35">
        <v>9149294</v>
      </c>
      <c r="G4" s="35" t="s">
        <v>2112</v>
      </c>
      <c r="H4" s="35">
        <v>9240853</v>
      </c>
      <c r="I4" s="35">
        <v>9240857</v>
      </c>
      <c r="J4" s="35" t="s">
        <v>2130</v>
      </c>
      <c r="K4" s="35" t="s">
        <v>2130</v>
      </c>
    </row>
    <row r="5" spans="2:11">
      <c r="B5" s="35" t="s">
        <v>2113</v>
      </c>
      <c r="C5" s="35">
        <v>9150522</v>
      </c>
      <c r="D5" s="35">
        <v>9150679</v>
      </c>
      <c r="E5" s="35">
        <v>9149295</v>
      </c>
      <c r="G5" s="35" t="s">
        <v>2113</v>
      </c>
      <c r="H5" s="35">
        <v>9240854</v>
      </c>
      <c r="I5" s="35">
        <v>9240869</v>
      </c>
      <c r="J5" s="35" t="s">
        <v>2130</v>
      </c>
      <c r="K5" s="35" t="s">
        <v>2130</v>
      </c>
    </row>
    <row r="6" spans="2:11">
      <c r="B6" s="35" t="s">
        <v>2114</v>
      </c>
      <c r="C6" s="35">
        <v>9150523</v>
      </c>
      <c r="D6" s="35">
        <v>9150680</v>
      </c>
      <c r="E6" s="35">
        <v>9149297</v>
      </c>
      <c r="G6" s="35" t="s">
        <v>2114</v>
      </c>
      <c r="H6" s="35">
        <v>9240856</v>
      </c>
      <c r="I6" s="35">
        <v>9240870</v>
      </c>
      <c r="J6" s="35" t="s">
        <v>2130</v>
      </c>
      <c r="K6" s="35" t="s">
        <v>2130</v>
      </c>
    </row>
    <row r="7" spans="2:11">
      <c r="B7" s="35" t="s">
        <v>2115</v>
      </c>
      <c r="C7" s="35">
        <v>9150524</v>
      </c>
      <c r="D7" s="35">
        <v>9150681</v>
      </c>
      <c r="E7" s="35">
        <v>9149299</v>
      </c>
      <c r="G7" s="35" t="s">
        <v>2115</v>
      </c>
      <c r="H7" s="35" t="s">
        <v>2130</v>
      </c>
      <c r="I7" s="35">
        <v>9240871</v>
      </c>
      <c r="J7" s="35" t="s">
        <v>2130</v>
      </c>
      <c r="K7" s="35" t="s">
        <v>2130</v>
      </c>
    </row>
    <row r="8" spans="2:11">
      <c r="B8" s="35" t="s">
        <v>2116</v>
      </c>
      <c r="C8" s="35">
        <v>9150525</v>
      </c>
      <c r="D8" s="35">
        <v>9150682</v>
      </c>
      <c r="E8" s="35">
        <v>9149300</v>
      </c>
      <c r="G8" s="35" t="s">
        <v>2116</v>
      </c>
      <c r="H8" s="35" t="s">
        <v>2130</v>
      </c>
      <c r="I8" s="35">
        <v>9240872</v>
      </c>
      <c r="J8" s="35">
        <v>9240877</v>
      </c>
      <c r="K8" s="35" t="s">
        <v>2130</v>
      </c>
    </row>
    <row r="9" spans="2:11">
      <c r="B9" s="35" t="s">
        <v>2117</v>
      </c>
      <c r="C9" s="35">
        <v>9150526</v>
      </c>
      <c r="D9" s="35">
        <v>9150683</v>
      </c>
      <c r="E9" s="35">
        <v>9149302</v>
      </c>
      <c r="G9" s="35" t="s">
        <v>2117</v>
      </c>
      <c r="H9" s="35" t="s">
        <v>2130</v>
      </c>
      <c r="I9" s="35">
        <v>9240873</v>
      </c>
      <c r="J9" s="35">
        <v>9240878</v>
      </c>
      <c r="K9" s="35">
        <v>9240881</v>
      </c>
    </row>
    <row r="10" spans="2:11">
      <c r="B10" s="35" t="s">
        <v>2118</v>
      </c>
      <c r="C10" s="35">
        <v>9150527</v>
      </c>
      <c r="D10" s="35">
        <v>9150684</v>
      </c>
      <c r="E10" s="35">
        <v>9149304</v>
      </c>
      <c r="G10" s="35" t="s">
        <v>2118</v>
      </c>
      <c r="H10" s="35" t="s">
        <v>2130</v>
      </c>
      <c r="I10" s="35">
        <v>9240874</v>
      </c>
      <c r="J10" s="35">
        <v>9240879</v>
      </c>
      <c r="K10" s="35">
        <v>9240882</v>
      </c>
    </row>
    <row r="11" spans="2:11">
      <c r="B11" s="35" t="s">
        <v>2119</v>
      </c>
      <c r="C11" s="35">
        <v>9150528</v>
      </c>
      <c r="D11" s="35">
        <v>9150685</v>
      </c>
      <c r="E11" s="35">
        <v>9149306</v>
      </c>
      <c r="G11" s="35" t="s">
        <v>2119</v>
      </c>
      <c r="H11" s="35" t="s">
        <v>2130</v>
      </c>
      <c r="I11" s="35" t="s">
        <v>2130</v>
      </c>
      <c r="J11" s="35">
        <v>9240880</v>
      </c>
      <c r="K11" s="35">
        <v>9240883</v>
      </c>
    </row>
    <row r="12" spans="2:11">
      <c r="H12" s="35"/>
    </row>
    <row r="13" spans="2:11">
      <c r="B13" s="521" t="s">
        <v>2123</v>
      </c>
      <c r="C13" s="521"/>
      <c r="D13" s="521"/>
      <c r="E13" s="521"/>
    </row>
    <row r="14" spans="2:11">
      <c r="B14" s="35"/>
      <c r="C14" s="35" t="s">
        <v>2094</v>
      </c>
      <c r="D14" s="35" t="s">
        <v>2111</v>
      </c>
      <c r="E14" s="35" t="s">
        <v>2096</v>
      </c>
    </row>
    <row r="15" spans="2:11">
      <c r="B15" s="35" t="s">
        <v>2112</v>
      </c>
      <c r="C15" s="35">
        <v>9150529</v>
      </c>
      <c r="D15" s="35">
        <v>9150922</v>
      </c>
      <c r="E15" s="35">
        <v>9149307</v>
      </c>
    </row>
    <row r="16" spans="2:11">
      <c r="B16" s="35" t="s">
        <v>2113</v>
      </c>
      <c r="C16" s="35">
        <v>9150530</v>
      </c>
      <c r="D16" s="35">
        <v>9150924</v>
      </c>
      <c r="E16" s="35">
        <v>9149308</v>
      </c>
    </row>
    <row r="17" spans="2:15">
      <c r="B17" s="35" t="s">
        <v>2114</v>
      </c>
      <c r="C17" s="35">
        <v>9150531</v>
      </c>
      <c r="D17" s="35">
        <v>9150925</v>
      </c>
      <c r="E17" s="35">
        <v>9149309</v>
      </c>
    </row>
    <row r="18" spans="2:15">
      <c r="B18" s="35" t="s">
        <v>2115</v>
      </c>
      <c r="C18" s="35">
        <v>9150532</v>
      </c>
      <c r="D18" s="35">
        <v>9150927</v>
      </c>
      <c r="E18" s="35">
        <v>9149310</v>
      </c>
    </row>
    <row r="19" spans="2:15">
      <c r="B19" s="35" t="s">
        <v>2116</v>
      </c>
      <c r="C19" s="35">
        <v>9150533</v>
      </c>
      <c r="D19" s="35">
        <v>9150928</v>
      </c>
      <c r="E19" s="35">
        <v>9149311</v>
      </c>
    </row>
    <row r="20" spans="2:15">
      <c r="B20" s="35" t="s">
        <v>2117</v>
      </c>
      <c r="C20" s="35">
        <v>9150534</v>
      </c>
      <c r="D20" s="35">
        <v>9150930</v>
      </c>
      <c r="E20" s="35">
        <v>9149312</v>
      </c>
    </row>
    <row r="21" spans="2:15">
      <c r="B21" s="35" t="s">
        <v>2118</v>
      </c>
      <c r="C21" s="35">
        <v>9150535</v>
      </c>
      <c r="D21" s="35">
        <v>9150931</v>
      </c>
      <c r="E21" s="35">
        <v>9149313</v>
      </c>
    </row>
    <row r="22" spans="2:15">
      <c r="B22" s="35" t="s">
        <v>2119</v>
      </c>
      <c r="C22" s="35">
        <v>9150536</v>
      </c>
      <c r="D22" s="35">
        <v>9150932</v>
      </c>
      <c r="E22" s="35">
        <v>9149314</v>
      </c>
    </row>
    <row r="24" spans="2:15">
      <c r="B24" s="545" t="s">
        <v>2137</v>
      </c>
      <c r="C24" s="545"/>
      <c r="D24" s="545"/>
      <c r="E24" s="545"/>
      <c r="G24" s="545" t="s">
        <v>2137</v>
      </c>
      <c r="H24" s="545"/>
      <c r="I24" s="545"/>
      <c r="J24" s="545"/>
      <c r="L24" s="545" t="s">
        <v>2137</v>
      </c>
      <c r="M24" s="545"/>
      <c r="N24" s="545"/>
      <c r="O24" s="545"/>
    </row>
    <row r="25" spans="2:15">
      <c r="B25" s="521" t="s">
        <v>2132</v>
      </c>
      <c r="C25" s="521"/>
      <c r="D25" s="521"/>
      <c r="E25" s="521"/>
      <c r="G25" s="521" t="s">
        <v>2133</v>
      </c>
      <c r="H25" s="521"/>
      <c r="I25" s="521"/>
      <c r="J25" s="521"/>
      <c r="L25" s="521" t="s">
        <v>2135</v>
      </c>
      <c r="M25" s="521"/>
      <c r="N25" s="521"/>
      <c r="O25" s="521"/>
    </row>
    <row r="26" spans="2:15">
      <c r="B26" s="35"/>
      <c r="C26" s="35" t="s">
        <v>2094</v>
      </c>
      <c r="D26" s="35" t="s">
        <v>2111</v>
      </c>
      <c r="E26" s="35" t="s">
        <v>2096</v>
      </c>
      <c r="G26" s="35"/>
      <c r="H26" s="35" t="s">
        <v>2094</v>
      </c>
      <c r="I26" s="35" t="s">
        <v>2111</v>
      </c>
      <c r="J26" s="35" t="s">
        <v>2096</v>
      </c>
      <c r="L26" s="35"/>
      <c r="M26" s="35" t="s">
        <v>2094</v>
      </c>
      <c r="N26" s="35" t="s">
        <v>2111</v>
      </c>
      <c r="O26" s="35" t="s">
        <v>2096</v>
      </c>
    </row>
    <row r="27" spans="2:15">
      <c r="B27" s="35" t="s">
        <v>2112</v>
      </c>
      <c r="C27" s="35">
        <v>9150537</v>
      </c>
      <c r="D27" s="35">
        <v>9150686</v>
      </c>
      <c r="E27" s="35">
        <v>9149315</v>
      </c>
      <c r="G27" s="35" t="s">
        <v>2112</v>
      </c>
      <c r="H27" s="35" t="s">
        <v>2134</v>
      </c>
      <c r="I27" s="35" t="s">
        <v>2134</v>
      </c>
      <c r="J27" s="35" t="s">
        <v>2134</v>
      </c>
      <c r="L27" s="35" t="s">
        <v>2112</v>
      </c>
      <c r="M27" s="35">
        <v>9150546</v>
      </c>
      <c r="N27" s="35">
        <v>9150706</v>
      </c>
      <c r="O27" s="35">
        <v>9149323</v>
      </c>
    </row>
    <row r="28" spans="2:15">
      <c r="B28" s="35" t="s">
        <v>2113</v>
      </c>
      <c r="C28" s="35">
        <v>9150538</v>
      </c>
      <c r="D28" s="35">
        <v>9150687</v>
      </c>
      <c r="E28" s="35">
        <v>9149316</v>
      </c>
      <c r="G28" s="35" t="s">
        <v>2113</v>
      </c>
      <c r="H28" s="35" t="s">
        <v>2134</v>
      </c>
      <c r="I28" s="35" t="s">
        <v>2134</v>
      </c>
      <c r="J28" s="35" t="s">
        <v>2134</v>
      </c>
      <c r="L28" s="35" t="s">
        <v>2113</v>
      </c>
      <c r="M28" s="35">
        <v>9150547</v>
      </c>
      <c r="N28" s="35">
        <v>9150707</v>
      </c>
      <c r="O28" s="35">
        <v>9149324</v>
      </c>
    </row>
    <row r="29" spans="2:15">
      <c r="B29" s="35" t="s">
        <v>2114</v>
      </c>
      <c r="C29" s="35">
        <v>9150539</v>
      </c>
      <c r="D29" s="35">
        <v>9150688</v>
      </c>
      <c r="E29" s="35">
        <v>9149317</v>
      </c>
      <c r="G29" s="35" t="s">
        <v>2114</v>
      </c>
      <c r="H29" s="35" t="s">
        <v>2134</v>
      </c>
      <c r="I29" s="35" t="s">
        <v>2134</v>
      </c>
      <c r="J29" s="35" t="s">
        <v>2134</v>
      </c>
      <c r="L29" s="35" t="s">
        <v>2114</v>
      </c>
      <c r="M29" s="35">
        <v>9150548</v>
      </c>
      <c r="N29" s="35">
        <v>9150708</v>
      </c>
      <c r="O29" s="35">
        <v>9149325</v>
      </c>
    </row>
    <row r="30" spans="2:15">
      <c r="B30" s="35" t="s">
        <v>2115</v>
      </c>
      <c r="C30" s="35">
        <v>9150540</v>
      </c>
      <c r="D30" s="35">
        <v>9150398</v>
      </c>
      <c r="E30" s="35">
        <v>9149318</v>
      </c>
      <c r="G30" s="35" t="s">
        <v>2115</v>
      </c>
      <c r="H30" s="35">
        <v>9150554</v>
      </c>
      <c r="I30" s="35">
        <v>9150714</v>
      </c>
      <c r="J30" s="35">
        <v>9149331</v>
      </c>
      <c r="L30" s="35" t="s">
        <v>2115</v>
      </c>
      <c r="M30" s="35">
        <v>9150549</v>
      </c>
      <c r="N30" s="35">
        <v>9150709</v>
      </c>
      <c r="O30" s="35">
        <v>9149326</v>
      </c>
    </row>
    <row r="31" spans="2:15">
      <c r="B31" s="35" t="s">
        <v>2116</v>
      </c>
      <c r="C31" s="35">
        <v>9150542</v>
      </c>
      <c r="D31" s="35">
        <v>9150702</v>
      </c>
      <c r="E31" s="35">
        <v>9149319</v>
      </c>
      <c r="G31" s="35" t="s">
        <v>2116</v>
      </c>
      <c r="H31" s="35">
        <v>9150555</v>
      </c>
      <c r="I31" s="35">
        <v>9150715</v>
      </c>
      <c r="J31" s="35">
        <v>9149332</v>
      </c>
      <c r="L31" s="35" t="s">
        <v>2116</v>
      </c>
      <c r="M31" s="35">
        <v>9150550</v>
      </c>
      <c r="N31" s="35">
        <v>9150710</v>
      </c>
      <c r="O31" s="35">
        <v>9149327</v>
      </c>
    </row>
    <row r="32" spans="2:15">
      <c r="B32" s="35" t="s">
        <v>2117</v>
      </c>
      <c r="C32" s="35">
        <v>9150543</v>
      </c>
      <c r="D32" s="35">
        <v>9150703</v>
      </c>
      <c r="E32" s="35">
        <v>9149320</v>
      </c>
      <c r="G32" s="35" t="s">
        <v>2117</v>
      </c>
      <c r="H32" s="35">
        <v>9150556</v>
      </c>
      <c r="I32" s="35">
        <v>9150716</v>
      </c>
      <c r="J32" s="35">
        <v>9149333</v>
      </c>
      <c r="L32" s="35" t="s">
        <v>2117</v>
      </c>
      <c r="M32" s="35">
        <v>9150551</v>
      </c>
      <c r="N32" s="35">
        <v>9150711</v>
      </c>
      <c r="O32" s="35">
        <v>9149328</v>
      </c>
    </row>
    <row r="33" spans="2:15">
      <c r="B33" s="35" t="s">
        <v>2118</v>
      </c>
      <c r="C33" s="35">
        <v>9150544</v>
      </c>
      <c r="D33" s="35">
        <v>9150704</v>
      </c>
      <c r="E33" s="35">
        <v>9149321</v>
      </c>
      <c r="G33" s="35" t="s">
        <v>2118</v>
      </c>
      <c r="H33" s="35">
        <v>9150557</v>
      </c>
      <c r="I33" s="35">
        <v>9150717</v>
      </c>
      <c r="J33" s="35">
        <v>9149334</v>
      </c>
      <c r="L33" s="35" t="s">
        <v>2118</v>
      </c>
      <c r="M33" s="35">
        <v>9150552</v>
      </c>
      <c r="N33" s="35">
        <v>9150712</v>
      </c>
      <c r="O33" s="35">
        <v>9149329</v>
      </c>
    </row>
    <row r="34" spans="2:15">
      <c r="B34" s="35" t="s">
        <v>2119</v>
      </c>
      <c r="C34" s="35">
        <v>9150545</v>
      </c>
      <c r="D34" s="35">
        <v>9150705</v>
      </c>
      <c r="E34" s="35">
        <v>9149322</v>
      </c>
      <c r="G34" s="35" t="s">
        <v>2119</v>
      </c>
      <c r="H34" s="35">
        <v>9150558</v>
      </c>
      <c r="I34" s="35">
        <v>9150718</v>
      </c>
      <c r="J34" s="35">
        <v>9149335</v>
      </c>
      <c r="L34" s="35" t="s">
        <v>2119</v>
      </c>
      <c r="M34" s="35">
        <v>9150553</v>
      </c>
      <c r="N34" s="35">
        <v>9150713</v>
      </c>
      <c r="O34" s="35">
        <v>9149330</v>
      </c>
    </row>
    <row r="36" spans="2:15">
      <c r="B36" s="521" t="s">
        <v>2138</v>
      </c>
      <c r="C36" s="521"/>
      <c r="D36" s="521"/>
      <c r="E36" s="521"/>
    </row>
    <row r="37" spans="2:15">
      <c r="B37" s="35"/>
      <c r="C37" s="35" t="s">
        <v>2094</v>
      </c>
      <c r="D37" s="35" t="s">
        <v>2111</v>
      </c>
      <c r="E37" s="35" t="s">
        <v>2096</v>
      </c>
    </row>
    <row r="38" spans="2:15">
      <c r="B38" s="35" t="s">
        <v>2112</v>
      </c>
      <c r="C38" s="35">
        <v>9150559</v>
      </c>
      <c r="D38" s="35">
        <v>9150933</v>
      </c>
      <c r="E38" s="35">
        <v>9149336</v>
      </c>
    </row>
    <row r="39" spans="2:15">
      <c r="B39" s="35" t="s">
        <v>2113</v>
      </c>
      <c r="C39" s="35">
        <v>9150560</v>
      </c>
      <c r="D39" s="35">
        <v>9150934</v>
      </c>
      <c r="E39" s="35">
        <v>9149337</v>
      </c>
    </row>
    <row r="40" spans="2:15">
      <c r="B40" s="35" t="s">
        <v>2114</v>
      </c>
      <c r="C40" s="35">
        <v>9150562</v>
      </c>
      <c r="D40" s="35">
        <v>9150935</v>
      </c>
      <c r="E40" s="35">
        <v>9149338</v>
      </c>
    </row>
    <row r="41" spans="2:15">
      <c r="B41" s="35" t="s">
        <v>2115</v>
      </c>
      <c r="C41" s="35">
        <v>9150563</v>
      </c>
      <c r="D41" s="35">
        <v>9150936</v>
      </c>
      <c r="E41" s="35">
        <v>9149339</v>
      </c>
    </row>
    <row r="42" spans="2:15">
      <c r="B42" s="35" t="s">
        <v>2116</v>
      </c>
      <c r="C42" s="35">
        <v>9150564</v>
      </c>
      <c r="D42" s="35">
        <v>9150937</v>
      </c>
      <c r="E42" s="35">
        <v>9149340</v>
      </c>
    </row>
    <row r="43" spans="2:15">
      <c r="B43" s="35" t="s">
        <v>2117</v>
      </c>
      <c r="C43" s="35">
        <v>9150565</v>
      </c>
      <c r="D43" s="35">
        <v>9150938</v>
      </c>
      <c r="E43" s="35">
        <v>9149341</v>
      </c>
    </row>
    <row r="44" spans="2:15">
      <c r="B44" s="35" t="s">
        <v>2118</v>
      </c>
      <c r="C44" s="35">
        <v>9150566</v>
      </c>
      <c r="D44" s="35">
        <v>9150939</v>
      </c>
      <c r="E44" s="35">
        <v>9149343</v>
      </c>
    </row>
    <row r="45" spans="2:15">
      <c r="B45" s="35" t="s">
        <v>2119</v>
      </c>
      <c r="C45" s="35">
        <v>9150567</v>
      </c>
      <c r="D45" s="35">
        <v>9150940</v>
      </c>
      <c r="E45" s="35">
        <v>9149344</v>
      </c>
    </row>
    <row r="47" spans="2:15">
      <c r="B47" s="545" t="s">
        <v>2140</v>
      </c>
      <c r="C47" s="545"/>
      <c r="D47" s="545"/>
      <c r="E47" s="545"/>
      <c r="G47" s="545" t="s">
        <v>2140</v>
      </c>
      <c r="H47" s="545"/>
      <c r="I47" s="545"/>
      <c r="J47" s="545"/>
      <c r="L47" s="545" t="s">
        <v>2140</v>
      </c>
      <c r="M47" s="545"/>
      <c r="N47" s="545"/>
      <c r="O47" s="545"/>
    </row>
    <row r="48" spans="2:15">
      <c r="B48" s="521" t="s">
        <v>2132</v>
      </c>
      <c r="C48" s="521"/>
      <c r="D48" s="521"/>
      <c r="E48" s="521"/>
      <c r="G48" s="521" t="s">
        <v>2133</v>
      </c>
      <c r="H48" s="521"/>
      <c r="I48" s="521"/>
      <c r="J48" s="521"/>
      <c r="L48" s="521" t="s">
        <v>2135</v>
      </c>
      <c r="M48" s="521"/>
      <c r="N48" s="521"/>
      <c r="O48" s="521"/>
    </row>
    <row r="49" spans="2:15">
      <c r="B49" s="35"/>
      <c r="C49" s="35" t="s">
        <v>2094</v>
      </c>
      <c r="D49" s="35" t="s">
        <v>2111</v>
      </c>
      <c r="E49" s="35" t="s">
        <v>2096</v>
      </c>
      <c r="G49" s="35"/>
      <c r="H49" s="35" t="s">
        <v>2094</v>
      </c>
      <c r="I49" s="35" t="s">
        <v>2111</v>
      </c>
      <c r="J49" s="35" t="s">
        <v>2096</v>
      </c>
      <c r="L49" s="35"/>
      <c r="M49" s="35" t="s">
        <v>2094</v>
      </c>
      <c r="N49" s="35" t="s">
        <v>2111</v>
      </c>
      <c r="O49" s="35" t="s">
        <v>2096</v>
      </c>
    </row>
    <row r="50" spans="2:15">
      <c r="B50" s="35" t="s">
        <v>2112</v>
      </c>
      <c r="C50" s="35">
        <v>9150568</v>
      </c>
      <c r="D50" s="35">
        <v>9150719</v>
      </c>
      <c r="E50" s="35">
        <v>9149345</v>
      </c>
      <c r="G50" s="35" t="s">
        <v>2112</v>
      </c>
      <c r="H50" s="35" t="s">
        <v>2134</v>
      </c>
      <c r="I50" s="35" t="s">
        <v>2134</v>
      </c>
      <c r="J50" s="35" t="s">
        <v>2134</v>
      </c>
      <c r="L50" s="35" t="s">
        <v>2112</v>
      </c>
      <c r="M50" s="35">
        <v>9150576</v>
      </c>
      <c r="N50" s="35">
        <v>9150727</v>
      </c>
      <c r="O50" s="35">
        <v>9149353</v>
      </c>
    </row>
    <row r="51" spans="2:15">
      <c r="B51" s="35" t="s">
        <v>2113</v>
      </c>
      <c r="C51" s="35">
        <v>9150569</v>
      </c>
      <c r="D51" s="35">
        <v>9150720</v>
      </c>
      <c r="E51" s="35">
        <v>9149346</v>
      </c>
      <c r="G51" s="35" t="s">
        <v>2113</v>
      </c>
      <c r="H51" s="35" t="s">
        <v>2134</v>
      </c>
      <c r="I51" s="35" t="s">
        <v>2134</v>
      </c>
      <c r="J51" s="35" t="s">
        <v>2134</v>
      </c>
      <c r="L51" s="35" t="s">
        <v>2113</v>
      </c>
      <c r="M51" s="35">
        <v>9150577</v>
      </c>
      <c r="N51" s="35">
        <v>9150728</v>
      </c>
      <c r="O51" s="35">
        <v>9149354</v>
      </c>
    </row>
    <row r="52" spans="2:15">
      <c r="B52" s="35" t="s">
        <v>2114</v>
      </c>
      <c r="C52" s="35">
        <v>9150570</v>
      </c>
      <c r="D52" s="35">
        <v>9150721</v>
      </c>
      <c r="E52" s="35">
        <v>9149347</v>
      </c>
      <c r="G52" s="35" t="s">
        <v>2114</v>
      </c>
      <c r="H52" s="35" t="s">
        <v>2134</v>
      </c>
      <c r="I52" s="35" t="s">
        <v>2134</v>
      </c>
      <c r="J52" s="35" t="s">
        <v>2134</v>
      </c>
      <c r="L52" s="35" t="s">
        <v>2114</v>
      </c>
      <c r="M52" s="35">
        <v>9150578</v>
      </c>
      <c r="N52" s="35">
        <v>9150729</v>
      </c>
      <c r="O52" s="35">
        <v>9149355</v>
      </c>
    </row>
    <row r="53" spans="2:15">
      <c r="B53" s="35" t="s">
        <v>2115</v>
      </c>
      <c r="C53" s="35">
        <v>9150571</v>
      </c>
      <c r="D53" s="35">
        <v>9150722</v>
      </c>
      <c r="E53" s="35">
        <v>9149348</v>
      </c>
      <c r="G53" s="35" t="s">
        <v>2115</v>
      </c>
      <c r="H53" s="35">
        <v>9150657</v>
      </c>
      <c r="I53" s="35">
        <v>9150735</v>
      </c>
      <c r="J53" s="35">
        <v>9149361</v>
      </c>
      <c r="L53" s="35" t="s">
        <v>2115</v>
      </c>
      <c r="M53" s="35">
        <v>9150579</v>
      </c>
      <c r="N53" s="35">
        <v>9150730</v>
      </c>
      <c r="O53" s="35">
        <v>9149356</v>
      </c>
    </row>
    <row r="54" spans="2:15">
      <c r="B54" s="35" t="s">
        <v>2116</v>
      </c>
      <c r="C54" s="35">
        <v>9150572</v>
      </c>
      <c r="D54" s="35">
        <v>9150723</v>
      </c>
      <c r="E54" s="35">
        <v>9149349</v>
      </c>
      <c r="G54" s="35" t="s">
        <v>2116</v>
      </c>
      <c r="H54" s="35">
        <v>9150658</v>
      </c>
      <c r="I54" s="35">
        <v>9150736</v>
      </c>
      <c r="J54" s="35">
        <v>9149362</v>
      </c>
      <c r="L54" s="35" t="s">
        <v>2116</v>
      </c>
      <c r="M54" s="35">
        <v>9150580</v>
      </c>
      <c r="N54" s="35">
        <v>9150731</v>
      </c>
      <c r="O54" s="35">
        <v>9149357</v>
      </c>
    </row>
    <row r="55" spans="2:15">
      <c r="B55" s="35" t="s">
        <v>2117</v>
      </c>
      <c r="C55" s="35">
        <v>9150573</v>
      </c>
      <c r="D55" s="35">
        <v>9150724</v>
      </c>
      <c r="E55" s="35">
        <v>9149350</v>
      </c>
      <c r="G55" s="35" t="s">
        <v>2117</v>
      </c>
      <c r="H55" s="35">
        <v>9150659</v>
      </c>
      <c r="I55" s="35">
        <v>9150737</v>
      </c>
      <c r="J55" s="35">
        <v>9149363</v>
      </c>
      <c r="L55" s="35" t="s">
        <v>2117</v>
      </c>
      <c r="M55" s="35">
        <v>9150581</v>
      </c>
      <c r="N55" s="35">
        <v>9150732</v>
      </c>
      <c r="O55" s="35">
        <v>9149358</v>
      </c>
    </row>
    <row r="56" spans="2:15">
      <c r="B56" s="35" t="s">
        <v>2118</v>
      </c>
      <c r="C56" s="35">
        <v>9150574</v>
      </c>
      <c r="D56" s="35">
        <v>9150725</v>
      </c>
      <c r="E56" s="35">
        <v>9149351</v>
      </c>
      <c r="G56" s="35" t="s">
        <v>2118</v>
      </c>
      <c r="H56" s="35">
        <v>9150660</v>
      </c>
      <c r="I56" s="35">
        <v>9150738</v>
      </c>
      <c r="J56" s="35">
        <v>9149364</v>
      </c>
      <c r="L56" s="35" t="s">
        <v>2118</v>
      </c>
      <c r="M56" s="35">
        <v>9150582</v>
      </c>
      <c r="N56" s="35">
        <v>9150733</v>
      </c>
      <c r="O56" s="35">
        <v>9149359</v>
      </c>
    </row>
    <row r="57" spans="2:15">
      <c r="B57" s="35" t="s">
        <v>2119</v>
      </c>
      <c r="C57" s="35">
        <v>9150575</v>
      </c>
      <c r="D57" s="35">
        <v>9150726</v>
      </c>
      <c r="E57" s="35">
        <v>9149352</v>
      </c>
      <c r="G57" s="35" t="s">
        <v>2119</v>
      </c>
      <c r="H57" s="35">
        <v>9150661</v>
      </c>
      <c r="I57" s="35">
        <v>9150739</v>
      </c>
      <c r="J57" s="35">
        <v>9149365</v>
      </c>
      <c r="L57" s="35" t="s">
        <v>2119</v>
      </c>
      <c r="M57" s="35">
        <v>9150583</v>
      </c>
      <c r="N57" s="35">
        <v>9150734</v>
      </c>
      <c r="O57" s="35">
        <v>9149360</v>
      </c>
    </row>
    <row r="60" spans="2:15">
      <c r="B60" s="545" t="s">
        <v>2142</v>
      </c>
      <c r="C60" s="545"/>
      <c r="D60" s="545"/>
      <c r="E60" s="545"/>
      <c r="G60" s="545" t="s">
        <v>2142</v>
      </c>
      <c r="H60" s="545"/>
      <c r="I60" s="545"/>
      <c r="J60" s="545"/>
      <c r="L60" s="545" t="s">
        <v>2142</v>
      </c>
      <c r="M60" s="545"/>
      <c r="N60" s="545"/>
      <c r="O60" s="545"/>
    </row>
    <row r="61" spans="2:15">
      <c r="B61" s="521" t="s">
        <v>2132</v>
      </c>
      <c r="C61" s="521"/>
      <c r="D61" s="521"/>
      <c r="E61" s="521"/>
      <c r="G61" s="521" t="s">
        <v>2133</v>
      </c>
      <c r="H61" s="521"/>
      <c r="I61" s="521"/>
      <c r="J61" s="521"/>
      <c r="L61" s="521" t="s">
        <v>2135</v>
      </c>
      <c r="M61" s="521"/>
      <c r="N61" s="521"/>
      <c r="O61" s="521"/>
    </row>
    <row r="62" spans="2:15">
      <c r="B62" s="35"/>
      <c r="C62" s="35" t="s">
        <v>2094</v>
      </c>
      <c r="D62" s="35" t="s">
        <v>2111</v>
      </c>
      <c r="E62" s="35" t="s">
        <v>2096</v>
      </c>
      <c r="G62" s="35"/>
      <c r="H62" s="35" t="s">
        <v>2094</v>
      </c>
      <c r="I62" s="35" t="s">
        <v>2111</v>
      </c>
      <c r="J62" s="35" t="s">
        <v>2096</v>
      </c>
      <c r="L62" s="35"/>
      <c r="M62" s="35" t="s">
        <v>2094</v>
      </c>
      <c r="N62" s="35" t="s">
        <v>2111</v>
      </c>
      <c r="O62" s="35" t="s">
        <v>2096</v>
      </c>
    </row>
    <row r="63" spans="2:15">
      <c r="B63" s="35" t="s">
        <v>2112</v>
      </c>
      <c r="C63" s="35">
        <v>9150824</v>
      </c>
      <c r="D63" s="35">
        <v>9150941</v>
      </c>
      <c r="E63" s="35">
        <v>9149366</v>
      </c>
      <c r="G63" s="35" t="s">
        <v>2112</v>
      </c>
      <c r="H63" s="35" t="s">
        <v>2134</v>
      </c>
      <c r="I63" s="35" t="s">
        <v>2134</v>
      </c>
      <c r="J63" s="35" t="s">
        <v>2134</v>
      </c>
      <c r="L63" s="35" t="s">
        <v>2112</v>
      </c>
      <c r="M63" s="35">
        <v>9150842</v>
      </c>
      <c r="N63" s="35">
        <v>9150949</v>
      </c>
      <c r="O63" s="35">
        <v>9149375</v>
      </c>
    </row>
    <row r="64" spans="2:15">
      <c r="B64" s="35" t="s">
        <v>2113</v>
      </c>
      <c r="C64" s="35">
        <v>9150825</v>
      </c>
      <c r="D64" s="35">
        <v>9150942</v>
      </c>
      <c r="E64" s="35">
        <v>9149367</v>
      </c>
      <c r="G64" s="35" t="s">
        <v>2113</v>
      </c>
      <c r="H64" s="35" t="s">
        <v>2134</v>
      </c>
      <c r="I64" s="35" t="s">
        <v>2134</v>
      </c>
      <c r="J64" s="35" t="s">
        <v>2134</v>
      </c>
      <c r="L64" s="35" t="s">
        <v>2113</v>
      </c>
      <c r="M64" s="35">
        <v>9150843</v>
      </c>
      <c r="N64" s="35">
        <v>9150950</v>
      </c>
      <c r="O64" s="35">
        <v>9149376</v>
      </c>
    </row>
    <row r="65" spans="2:15">
      <c r="B65" s="35" t="s">
        <v>2114</v>
      </c>
      <c r="C65" s="35">
        <v>9150826</v>
      </c>
      <c r="D65" s="35">
        <v>9150943</v>
      </c>
      <c r="E65" s="35">
        <v>9149368</v>
      </c>
      <c r="G65" s="35" t="s">
        <v>2114</v>
      </c>
      <c r="H65" s="35" t="s">
        <v>2134</v>
      </c>
      <c r="I65" s="35" t="s">
        <v>2134</v>
      </c>
      <c r="J65" s="35" t="s">
        <v>2134</v>
      </c>
      <c r="L65" s="35" t="s">
        <v>2114</v>
      </c>
      <c r="M65" s="35">
        <v>9150844</v>
      </c>
      <c r="N65" s="35">
        <v>9150951</v>
      </c>
      <c r="O65" s="35">
        <v>9149377</v>
      </c>
    </row>
    <row r="66" spans="2:15">
      <c r="B66" s="35" t="s">
        <v>2115</v>
      </c>
      <c r="C66" s="35">
        <v>9150827</v>
      </c>
      <c r="D66" s="35">
        <v>9150944</v>
      </c>
      <c r="E66" s="35">
        <v>9149369</v>
      </c>
      <c r="G66" s="35" t="s">
        <v>2115</v>
      </c>
      <c r="H66" s="35">
        <v>9150850</v>
      </c>
      <c r="I66" s="35">
        <v>9150782</v>
      </c>
      <c r="J66" s="35">
        <v>9149383</v>
      </c>
      <c r="L66" s="35" t="s">
        <v>2115</v>
      </c>
      <c r="M66" s="35">
        <v>9150845</v>
      </c>
      <c r="N66" s="35">
        <v>9150952</v>
      </c>
      <c r="O66" s="35">
        <v>9149378</v>
      </c>
    </row>
    <row r="67" spans="2:15">
      <c r="B67" s="35" t="s">
        <v>2116</v>
      </c>
      <c r="C67" s="35">
        <v>9150828</v>
      </c>
      <c r="D67" s="35">
        <v>9150945</v>
      </c>
      <c r="E67" s="35">
        <v>9149370</v>
      </c>
      <c r="G67" s="35" t="s">
        <v>2116</v>
      </c>
      <c r="H67" s="35">
        <v>9150851</v>
      </c>
      <c r="I67" s="35">
        <v>9150783</v>
      </c>
      <c r="J67" s="35">
        <v>9149384</v>
      </c>
      <c r="L67" s="35" t="s">
        <v>2116</v>
      </c>
      <c r="M67" s="35">
        <v>9150846</v>
      </c>
      <c r="N67" s="35">
        <v>9150953</v>
      </c>
      <c r="O67" s="35">
        <v>9149379</v>
      </c>
    </row>
    <row r="68" spans="2:15">
      <c r="B68" s="35" t="s">
        <v>2117</v>
      </c>
      <c r="C68" s="35">
        <v>9150829</v>
      </c>
      <c r="D68" s="35">
        <v>9150946</v>
      </c>
      <c r="E68" s="35">
        <v>9149371</v>
      </c>
      <c r="G68" s="35" t="s">
        <v>2117</v>
      </c>
      <c r="H68" s="35">
        <v>9150852</v>
      </c>
      <c r="I68" s="35">
        <v>9150784</v>
      </c>
      <c r="J68" s="35">
        <v>9149386</v>
      </c>
      <c r="L68" s="35" t="s">
        <v>2117</v>
      </c>
      <c r="M68" s="35">
        <v>9150847</v>
      </c>
      <c r="N68" s="35">
        <v>9150954</v>
      </c>
      <c r="O68" s="35">
        <v>9149380</v>
      </c>
    </row>
    <row r="69" spans="2:15">
      <c r="B69" s="35" t="s">
        <v>2118</v>
      </c>
      <c r="C69" s="35">
        <v>9150830</v>
      </c>
      <c r="D69" s="35">
        <v>9150947</v>
      </c>
      <c r="E69" s="35">
        <v>9149372</v>
      </c>
      <c r="G69" s="35" t="s">
        <v>2118</v>
      </c>
      <c r="H69" s="35">
        <v>9150853</v>
      </c>
      <c r="I69" s="35">
        <v>9150785</v>
      </c>
      <c r="J69" s="35">
        <v>9149387</v>
      </c>
      <c r="L69" s="35" t="s">
        <v>2118</v>
      </c>
      <c r="M69" s="35">
        <v>9150848</v>
      </c>
      <c r="N69" s="35">
        <v>9150955</v>
      </c>
      <c r="O69" s="35">
        <v>9149381</v>
      </c>
    </row>
    <row r="70" spans="2:15">
      <c r="B70" s="35" t="s">
        <v>2119</v>
      </c>
      <c r="C70" s="35">
        <v>9150841</v>
      </c>
      <c r="D70" s="35">
        <v>9150948</v>
      </c>
      <c r="E70" s="35">
        <v>9149373</v>
      </c>
      <c r="G70" s="35" t="s">
        <v>2119</v>
      </c>
      <c r="H70" s="35">
        <v>9150854</v>
      </c>
      <c r="I70" s="35">
        <v>9150786</v>
      </c>
      <c r="J70" s="35">
        <v>9149388</v>
      </c>
      <c r="L70" s="35" t="s">
        <v>2119</v>
      </c>
      <c r="M70" s="35">
        <v>9150849</v>
      </c>
      <c r="N70" s="35">
        <v>9150956</v>
      </c>
      <c r="O70" s="35">
        <v>9149382</v>
      </c>
    </row>
    <row r="73" spans="2:15">
      <c r="B73" s="545" t="s">
        <v>2145</v>
      </c>
      <c r="C73" s="545"/>
      <c r="D73" s="545"/>
      <c r="E73" s="545"/>
    </row>
    <row r="74" spans="2:15">
      <c r="B74" s="521" t="s">
        <v>2132</v>
      </c>
      <c r="C74" s="521"/>
      <c r="D74" s="521"/>
      <c r="E74" s="521"/>
    </row>
    <row r="75" spans="2:15">
      <c r="B75" s="35"/>
      <c r="C75" s="35" t="s">
        <v>2094</v>
      </c>
      <c r="D75" s="35" t="s">
        <v>2111</v>
      </c>
      <c r="E75" s="35" t="s">
        <v>2096</v>
      </c>
    </row>
    <row r="76" spans="2:15">
      <c r="B76" s="35" t="s">
        <v>2112</v>
      </c>
      <c r="C76" s="35">
        <v>9150662</v>
      </c>
      <c r="D76" s="35">
        <v>9150740</v>
      </c>
      <c r="E76" s="35">
        <v>9149389</v>
      </c>
    </row>
    <row r="77" spans="2:15">
      <c r="B77" s="35" t="s">
        <v>2113</v>
      </c>
      <c r="C77" s="35">
        <v>9150663</v>
      </c>
      <c r="D77" s="35">
        <v>9150741</v>
      </c>
      <c r="E77" s="35">
        <v>9149390</v>
      </c>
    </row>
    <row r="78" spans="2:15">
      <c r="B78" s="35" t="s">
        <v>2114</v>
      </c>
      <c r="C78" s="35">
        <v>9150664</v>
      </c>
      <c r="D78" s="35">
        <v>9150742</v>
      </c>
      <c r="E78" s="35">
        <v>9149391</v>
      </c>
    </row>
    <row r="79" spans="2:15">
      <c r="B79" s="35" t="s">
        <v>2115</v>
      </c>
      <c r="C79" s="35">
        <v>9150665</v>
      </c>
      <c r="D79" s="35">
        <v>9150743</v>
      </c>
      <c r="E79" s="35">
        <v>9149392</v>
      </c>
    </row>
    <row r="80" spans="2:15">
      <c r="B80" s="35" t="s">
        <v>2116</v>
      </c>
      <c r="C80" s="35">
        <v>9150666</v>
      </c>
      <c r="D80" s="35">
        <v>9150744</v>
      </c>
      <c r="E80" s="35">
        <v>9149393</v>
      </c>
    </row>
    <row r="81" spans="2:15">
      <c r="B81" s="35" t="s">
        <v>2117</v>
      </c>
      <c r="C81" s="35">
        <v>9150667</v>
      </c>
      <c r="D81" s="35">
        <v>9150745</v>
      </c>
      <c r="E81" s="35">
        <v>9149394</v>
      </c>
    </row>
    <row r="82" spans="2:15">
      <c r="B82" s="35" t="s">
        <v>2118</v>
      </c>
      <c r="C82" s="35">
        <v>9150668</v>
      </c>
      <c r="D82" s="35">
        <v>9150746</v>
      </c>
      <c r="E82" s="35">
        <v>9149395</v>
      </c>
    </row>
    <row r="83" spans="2:15">
      <c r="B83" s="35" t="s">
        <v>2119</v>
      </c>
      <c r="C83" s="35">
        <v>9150669</v>
      </c>
      <c r="D83" s="35">
        <v>9150747</v>
      </c>
      <c r="E83" s="35">
        <v>9149396</v>
      </c>
    </row>
    <row r="85" spans="2:15">
      <c r="B85" s="545" t="s">
        <v>2144</v>
      </c>
      <c r="C85" s="545"/>
      <c r="D85" s="545"/>
      <c r="E85" s="545"/>
      <c r="G85" s="545" t="s">
        <v>2144</v>
      </c>
      <c r="H85" s="545"/>
      <c r="I85" s="545"/>
      <c r="J85" s="545"/>
      <c r="L85" s="545" t="s">
        <v>2144</v>
      </c>
      <c r="M85" s="545"/>
      <c r="N85" s="545"/>
      <c r="O85" s="545"/>
    </row>
    <row r="86" spans="2:15">
      <c r="B86" s="521" t="s">
        <v>2132</v>
      </c>
      <c r="C86" s="521"/>
      <c r="D86" s="521"/>
      <c r="E86" s="521"/>
      <c r="G86" s="521" t="s">
        <v>2133</v>
      </c>
      <c r="H86" s="521"/>
      <c r="I86" s="521"/>
      <c r="J86" s="521"/>
      <c r="L86" s="521" t="s">
        <v>2135</v>
      </c>
      <c r="M86" s="521"/>
      <c r="N86" s="521"/>
      <c r="O86" s="521"/>
    </row>
    <row r="87" spans="2:15">
      <c r="B87" s="35"/>
      <c r="C87" s="35" t="s">
        <v>2094</v>
      </c>
      <c r="D87" s="35" t="s">
        <v>2111</v>
      </c>
      <c r="E87" s="35" t="s">
        <v>2096</v>
      </c>
      <c r="G87" s="35"/>
      <c r="H87" s="35" t="s">
        <v>2094</v>
      </c>
      <c r="I87" s="35" t="s">
        <v>2111</v>
      </c>
      <c r="J87" s="35" t="s">
        <v>2096</v>
      </c>
      <c r="L87" s="35"/>
      <c r="M87" s="35" t="s">
        <v>2094</v>
      </c>
      <c r="N87" s="35" t="s">
        <v>2111</v>
      </c>
      <c r="O87" s="35" t="s">
        <v>2096</v>
      </c>
    </row>
    <row r="88" spans="2:15">
      <c r="B88" s="35" t="s">
        <v>2112</v>
      </c>
      <c r="C88" s="35">
        <v>9150855</v>
      </c>
      <c r="D88" s="35">
        <v>9150957</v>
      </c>
      <c r="E88" s="35">
        <v>9149397</v>
      </c>
      <c r="G88" s="35" t="s">
        <v>2112</v>
      </c>
      <c r="H88" s="35" t="s">
        <v>2134</v>
      </c>
      <c r="I88" s="35" t="s">
        <v>2134</v>
      </c>
      <c r="J88" s="35" t="s">
        <v>2134</v>
      </c>
      <c r="L88" s="35" t="s">
        <v>2112</v>
      </c>
      <c r="M88" s="35">
        <v>9150863</v>
      </c>
      <c r="N88" s="35">
        <v>9150965</v>
      </c>
      <c r="O88" s="35">
        <v>9149406</v>
      </c>
    </row>
    <row r="89" spans="2:15">
      <c r="B89" s="35" t="s">
        <v>2113</v>
      </c>
      <c r="C89" s="35">
        <v>9150856</v>
      </c>
      <c r="D89" s="35">
        <v>9150958</v>
      </c>
      <c r="E89" s="35">
        <v>9149398</v>
      </c>
      <c r="G89" s="35" t="s">
        <v>2113</v>
      </c>
      <c r="H89" s="35" t="s">
        <v>2134</v>
      </c>
      <c r="I89" s="35" t="s">
        <v>2134</v>
      </c>
      <c r="J89" s="35" t="s">
        <v>2134</v>
      </c>
      <c r="L89" s="35" t="s">
        <v>2113</v>
      </c>
      <c r="M89" s="35">
        <v>9150864</v>
      </c>
      <c r="N89" s="35">
        <v>9150966</v>
      </c>
      <c r="O89" s="35">
        <v>9149407</v>
      </c>
    </row>
    <row r="90" spans="2:15">
      <c r="B90" s="35" t="s">
        <v>2114</v>
      </c>
      <c r="C90" s="35">
        <v>9150857</v>
      </c>
      <c r="D90" s="35">
        <v>9150959</v>
      </c>
      <c r="E90" s="35">
        <v>9149399</v>
      </c>
      <c r="G90" s="35" t="s">
        <v>2114</v>
      </c>
      <c r="H90" s="35" t="s">
        <v>2134</v>
      </c>
      <c r="I90" s="35" t="s">
        <v>2134</v>
      </c>
      <c r="J90" s="35" t="s">
        <v>2134</v>
      </c>
      <c r="L90" s="35" t="s">
        <v>2114</v>
      </c>
      <c r="M90" s="35">
        <v>9150865</v>
      </c>
      <c r="N90" s="35">
        <v>9150967</v>
      </c>
      <c r="O90" s="35">
        <v>9149408</v>
      </c>
    </row>
    <row r="91" spans="2:15">
      <c r="B91" s="35" t="s">
        <v>2115</v>
      </c>
      <c r="C91" s="35">
        <v>9150858</v>
      </c>
      <c r="D91" s="35">
        <v>9150960</v>
      </c>
      <c r="E91" s="35">
        <v>9149400</v>
      </c>
      <c r="G91" s="35" t="s">
        <v>2115</v>
      </c>
      <c r="H91" s="35">
        <v>9150871</v>
      </c>
      <c r="I91" s="35">
        <v>9150983</v>
      </c>
      <c r="J91" s="35">
        <v>9149415</v>
      </c>
      <c r="L91" s="35" t="s">
        <v>2115</v>
      </c>
      <c r="M91" s="35">
        <v>9150866</v>
      </c>
      <c r="N91" s="35">
        <v>9150968</v>
      </c>
      <c r="O91" s="35">
        <v>9149410</v>
      </c>
    </row>
    <row r="92" spans="2:15">
      <c r="B92" s="35" t="s">
        <v>2116</v>
      </c>
      <c r="C92" s="35">
        <v>9150859</v>
      </c>
      <c r="D92" s="35">
        <v>9150961</v>
      </c>
      <c r="E92" s="35">
        <v>9149401</v>
      </c>
      <c r="G92" s="35" t="s">
        <v>2116</v>
      </c>
      <c r="H92" s="35">
        <v>9150872</v>
      </c>
      <c r="I92" s="35">
        <v>9150984</v>
      </c>
      <c r="J92" s="35">
        <v>9149416</v>
      </c>
      <c r="L92" s="35" t="s">
        <v>2116</v>
      </c>
      <c r="M92" s="35">
        <v>9150867</v>
      </c>
      <c r="N92" s="35">
        <v>9150969</v>
      </c>
      <c r="O92" s="35">
        <v>9149411</v>
      </c>
    </row>
    <row r="93" spans="2:15">
      <c r="B93" s="35" t="s">
        <v>2117</v>
      </c>
      <c r="C93" s="35">
        <v>9150860</v>
      </c>
      <c r="D93" s="35">
        <v>9150962</v>
      </c>
      <c r="E93" s="35">
        <v>9149402</v>
      </c>
      <c r="G93" s="35" t="s">
        <v>2117</v>
      </c>
      <c r="H93" s="35">
        <v>9150873</v>
      </c>
      <c r="I93" s="35">
        <v>9150985</v>
      </c>
      <c r="J93" s="35">
        <v>9149417</v>
      </c>
      <c r="L93" s="35" t="s">
        <v>2117</v>
      </c>
      <c r="M93" s="35">
        <v>9150868</v>
      </c>
      <c r="N93" s="35">
        <v>9150970</v>
      </c>
      <c r="O93" s="35">
        <v>9149412</v>
      </c>
    </row>
    <row r="94" spans="2:15">
      <c r="B94" s="35" t="s">
        <v>2118</v>
      </c>
      <c r="C94" s="35">
        <v>9150861</v>
      </c>
      <c r="D94" s="35">
        <v>9150963</v>
      </c>
      <c r="E94" s="35">
        <v>9149403</v>
      </c>
      <c r="G94" s="35" t="s">
        <v>2118</v>
      </c>
      <c r="H94" s="35">
        <v>9150874</v>
      </c>
      <c r="I94" s="35">
        <v>9150986</v>
      </c>
      <c r="J94" s="35">
        <v>9149418</v>
      </c>
      <c r="L94" s="35" t="s">
        <v>2118</v>
      </c>
      <c r="M94" s="35">
        <v>9150869</v>
      </c>
      <c r="N94" s="35">
        <v>9150981</v>
      </c>
      <c r="O94" s="35">
        <v>9149413</v>
      </c>
    </row>
    <row r="95" spans="2:15">
      <c r="B95" s="35" t="s">
        <v>2119</v>
      </c>
      <c r="C95" s="35">
        <v>9150862</v>
      </c>
      <c r="D95" s="35">
        <v>9150964</v>
      </c>
      <c r="E95" s="35">
        <v>9149405</v>
      </c>
      <c r="G95" s="35" t="s">
        <v>2119</v>
      </c>
      <c r="H95" s="35">
        <v>9150875</v>
      </c>
      <c r="I95" s="35">
        <v>9150987</v>
      </c>
      <c r="J95" s="35">
        <v>9149420</v>
      </c>
      <c r="L95" s="35" t="s">
        <v>2119</v>
      </c>
      <c r="M95" s="35">
        <v>9150870</v>
      </c>
      <c r="N95" s="35">
        <v>9150982</v>
      </c>
      <c r="O95" s="35">
        <v>9149414</v>
      </c>
    </row>
    <row r="98" spans="2:12">
      <c r="B98" s="545" t="s">
        <v>2149</v>
      </c>
      <c r="C98" s="545"/>
      <c r="D98" s="545"/>
      <c r="E98" s="545"/>
    </row>
    <row r="99" spans="2:12">
      <c r="B99" s="521" t="s">
        <v>2132</v>
      </c>
      <c r="C99" s="521"/>
      <c r="D99" s="521"/>
      <c r="E99" s="521"/>
    </row>
    <row r="100" spans="2:12">
      <c r="B100" s="35"/>
      <c r="C100" s="35" t="s">
        <v>2094</v>
      </c>
      <c r="D100" s="35" t="s">
        <v>2111</v>
      </c>
      <c r="E100" s="35" t="s">
        <v>2096</v>
      </c>
      <c r="G100" s="545"/>
      <c r="H100" s="545"/>
      <c r="I100" s="545"/>
      <c r="J100" s="545"/>
    </row>
    <row r="101" spans="2:12">
      <c r="B101" s="35" t="s">
        <v>2112</v>
      </c>
      <c r="C101" s="35">
        <v>9150670</v>
      </c>
      <c r="D101" s="35">
        <v>9150748</v>
      </c>
      <c r="E101" s="35">
        <v>9149421</v>
      </c>
      <c r="G101" s="545" t="s">
        <v>2036</v>
      </c>
      <c r="H101" s="545"/>
      <c r="I101" s="545"/>
      <c r="J101" s="545"/>
      <c r="K101" s="545"/>
      <c r="L101" s="545"/>
    </row>
    <row r="102" spans="2:12">
      <c r="B102" s="35" t="s">
        <v>2113</v>
      </c>
      <c r="C102" s="35">
        <v>9150671</v>
      </c>
      <c r="D102" s="35">
        <v>9150749</v>
      </c>
      <c r="E102" s="35">
        <v>9149422</v>
      </c>
      <c r="G102" s="35"/>
      <c r="H102" s="35"/>
      <c r="I102" s="35"/>
      <c r="J102" s="35"/>
      <c r="K102" s="35"/>
      <c r="L102" s="35"/>
    </row>
    <row r="103" spans="2:12">
      <c r="B103" s="35" t="s">
        <v>2114</v>
      </c>
      <c r="C103" s="35">
        <v>9150672</v>
      </c>
      <c r="D103" s="35">
        <v>9150750</v>
      </c>
      <c r="E103" s="35">
        <v>9149423</v>
      </c>
      <c r="G103" s="35" t="s">
        <v>2111</v>
      </c>
      <c r="H103" s="35">
        <v>9123005</v>
      </c>
      <c r="I103" s="35" t="s">
        <v>2111</v>
      </c>
      <c r="J103" s="35">
        <v>9123009</v>
      </c>
      <c r="K103" s="35" t="s">
        <v>2111</v>
      </c>
      <c r="L103" s="35">
        <v>9123008</v>
      </c>
    </row>
    <row r="104" spans="2:12">
      <c r="B104" s="35" t="s">
        <v>2115</v>
      </c>
      <c r="C104" s="35">
        <v>9150673</v>
      </c>
      <c r="D104" s="35">
        <v>9150751</v>
      </c>
      <c r="E104" s="35">
        <v>9149424</v>
      </c>
      <c r="G104" s="35" t="s">
        <v>2096</v>
      </c>
      <c r="H104" s="35">
        <v>9123006</v>
      </c>
      <c r="I104" s="35" t="s">
        <v>2096</v>
      </c>
      <c r="J104" s="35">
        <v>9123008</v>
      </c>
      <c r="K104" s="35" t="s">
        <v>2096</v>
      </c>
      <c r="L104" s="35" t="s">
        <v>2134</v>
      </c>
    </row>
    <row r="105" spans="2:12">
      <c r="B105" s="35" t="s">
        <v>2116</v>
      </c>
      <c r="C105" s="35">
        <v>9150674</v>
      </c>
      <c r="D105" s="35">
        <v>9150752</v>
      </c>
      <c r="E105" s="35">
        <v>9149425</v>
      </c>
      <c r="G105" s="35" t="s">
        <v>2094</v>
      </c>
      <c r="H105" s="35">
        <v>9123005</v>
      </c>
      <c r="I105" s="35" t="s">
        <v>2094</v>
      </c>
      <c r="J105" s="35">
        <v>9123007</v>
      </c>
      <c r="K105" s="35" t="s">
        <v>2094</v>
      </c>
      <c r="L105" s="35" t="s">
        <v>2134</v>
      </c>
    </row>
    <row r="106" spans="2:12">
      <c r="B106" s="35" t="s">
        <v>2117</v>
      </c>
      <c r="C106" s="35">
        <v>9150675</v>
      </c>
      <c r="D106" s="35">
        <v>9150753</v>
      </c>
      <c r="E106" s="35">
        <v>9149426</v>
      </c>
      <c r="G106" s="35"/>
      <c r="H106" s="35"/>
      <c r="I106" s="35"/>
      <c r="J106" s="35"/>
      <c r="K106" s="35"/>
      <c r="L106" s="35"/>
    </row>
    <row r="107" spans="2:12">
      <c r="B107" s="35" t="s">
        <v>2118</v>
      </c>
      <c r="C107" s="35">
        <v>9150676</v>
      </c>
      <c r="D107" s="35">
        <v>9150754</v>
      </c>
      <c r="E107" s="35">
        <v>9149428</v>
      </c>
      <c r="G107" s="35"/>
      <c r="H107" s="35"/>
      <c r="I107" s="35"/>
      <c r="J107" s="35"/>
      <c r="K107" s="35"/>
      <c r="L107" s="35"/>
    </row>
    <row r="108" spans="2:12">
      <c r="B108" s="35" t="s">
        <v>2119</v>
      </c>
      <c r="C108" s="35">
        <v>9150677</v>
      </c>
      <c r="D108" s="35">
        <v>9150755</v>
      </c>
      <c r="E108" s="35">
        <v>9149429</v>
      </c>
      <c r="G108" s="35"/>
      <c r="H108" s="35"/>
      <c r="I108" s="35"/>
      <c r="J108" s="35"/>
      <c r="K108" s="35"/>
      <c r="L108" s="35"/>
    </row>
    <row r="109" spans="2:12">
      <c r="G109" s="35"/>
      <c r="H109" s="35"/>
      <c r="I109" s="35"/>
      <c r="J109" s="35"/>
      <c r="K109" s="35"/>
      <c r="L109" s="35"/>
    </row>
    <row r="110" spans="2:12">
      <c r="G110" s="35"/>
      <c r="H110" s="35"/>
      <c r="I110" s="35"/>
      <c r="J110" s="35"/>
      <c r="K110" s="35"/>
      <c r="L110" s="35"/>
    </row>
    <row r="111" spans="2:12">
      <c r="B111" s="545" t="s">
        <v>2151</v>
      </c>
      <c r="C111" s="545"/>
      <c r="D111" s="545"/>
      <c r="E111" s="545"/>
    </row>
    <row r="112" spans="2:12">
      <c r="B112" s="521" t="s">
        <v>2132</v>
      </c>
      <c r="C112" s="521"/>
      <c r="D112" s="521"/>
      <c r="E112" s="521"/>
    </row>
    <row r="113" spans="2:11">
      <c r="B113" s="35"/>
      <c r="C113" s="35" t="s">
        <v>2094</v>
      </c>
      <c r="D113" s="35" t="s">
        <v>2111</v>
      </c>
      <c r="E113" s="35" t="s">
        <v>2096</v>
      </c>
    </row>
    <row r="114" spans="2:11">
      <c r="B114" s="35" t="s">
        <v>2112</v>
      </c>
      <c r="C114" s="35">
        <v>9150876</v>
      </c>
      <c r="D114" s="35">
        <v>9150988</v>
      </c>
      <c r="E114" s="35">
        <v>9149430</v>
      </c>
      <c r="G114" s="545" t="s">
        <v>2253</v>
      </c>
      <c r="H114" s="545"/>
      <c r="J114" s="545" t="s">
        <v>4198</v>
      </c>
      <c r="K114" s="545"/>
    </row>
    <row r="115" spans="2:11">
      <c r="B115" s="35" t="s">
        <v>2113</v>
      </c>
      <c r="C115" s="35">
        <v>9150877</v>
      </c>
      <c r="D115" s="35">
        <v>9150989</v>
      </c>
      <c r="E115" s="35">
        <v>9149431</v>
      </c>
      <c r="G115" s="35"/>
      <c r="H115" s="35"/>
      <c r="J115" s="411"/>
      <c r="K115" s="411"/>
    </row>
    <row r="116" spans="2:11">
      <c r="B116" s="35" t="s">
        <v>2114</v>
      </c>
      <c r="C116" s="35">
        <v>9150878</v>
      </c>
      <c r="D116" s="35">
        <v>9150990</v>
      </c>
      <c r="E116" s="35">
        <v>9149432</v>
      </c>
      <c r="G116" s="35" t="s">
        <v>2111</v>
      </c>
      <c r="H116" s="35">
        <v>9182706</v>
      </c>
      <c r="J116" s="411" t="s">
        <v>2111</v>
      </c>
      <c r="K116" s="411">
        <v>9182706</v>
      </c>
    </row>
    <row r="117" spans="2:11">
      <c r="B117" s="35" t="s">
        <v>2115</v>
      </c>
      <c r="C117" s="35">
        <v>9150879</v>
      </c>
      <c r="D117" s="35">
        <v>9150991</v>
      </c>
      <c r="E117" s="35">
        <v>9149433</v>
      </c>
      <c r="G117" s="35" t="s">
        <v>2096</v>
      </c>
      <c r="H117" s="35">
        <v>9182714</v>
      </c>
      <c r="J117" s="411" t="s">
        <v>2096</v>
      </c>
      <c r="K117" s="411">
        <v>9182714</v>
      </c>
    </row>
    <row r="118" spans="2:11">
      <c r="B118" s="35" t="s">
        <v>2116</v>
      </c>
      <c r="C118" s="35">
        <v>9150880</v>
      </c>
      <c r="D118" s="35">
        <v>9150992</v>
      </c>
      <c r="E118" s="35">
        <v>9149434</v>
      </c>
      <c r="G118" s="35" t="s">
        <v>2094</v>
      </c>
      <c r="H118" s="35">
        <v>9182712</v>
      </c>
      <c r="J118" s="411" t="s">
        <v>2094</v>
      </c>
      <c r="K118" s="411">
        <v>9182712</v>
      </c>
    </row>
    <row r="119" spans="2:11">
      <c r="B119" s="35" t="s">
        <v>2117</v>
      </c>
      <c r="C119" s="35">
        <v>9150881</v>
      </c>
      <c r="D119" s="35">
        <v>9150993</v>
      </c>
      <c r="E119" s="35">
        <v>9149435</v>
      </c>
    </row>
    <row r="120" spans="2:11">
      <c r="B120" s="35" t="s">
        <v>2118</v>
      </c>
      <c r="C120" s="35">
        <v>9150882</v>
      </c>
      <c r="D120" s="35">
        <v>9150994</v>
      </c>
      <c r="E120" s="35">
        <v>9149436</v>
      </c>
    </row>
    <row r="121" spans="2:11">
      <c r="B121" s="35" t="s">
        <v>2119</v>
      </c>
      <c r="C121" s="35">
        <v>9150883</v>
      </c>
      <c r="D121" s="35">
        <v>9150995</v>
      </c>
      <c r="E121" s="35">
        <v>9149437</v>
      </c>
    </row>
    <row r="123" spans="2:11">
      <c r="B123" s="545" t="s">
        <v>2153</v>
      </c>
      <c r="C123" s="545"/>
      <c r="E123" s="545" t="s">
        <v>2154</v>
      </c>
      <c r="F123" s="545"/>
      <c r="H123" s="545" t="s">
        <v>2248</v>
      </c>
      <c r="I123" s="545"/>
    </row>
    <row r="124" spans="2:11">
      <c r="B124" s="35"/>
      <c r="C124" s="35"/>
      <c r="E124" s="35"/>
      <c r="F124" s="35"/>
      <c r="H124" s="35"/>
      <c r="I124" s="35" t="s">
        <v>2094</v>
      </c>
      <c r="J124" s="35" t="s">
        <v>2111</v>
      </c>
      <c r="K124" s="35" t="s">
        <v>2096</v>
      </c>
    </row>
    <row r="125" spans="2:11">
      <c r="B125" s="35" t="s">
        <v>2111</v>
      </c>
      <c r="C125" s="35">
        <v>9192200</v>
      </c>
      <c r="E125" s="35" t="s">
        <v>2111</v>
      </c>
      <c r="F125" s="35">
        <v>9192204</v>
      </c>
      <c r="H125" s="35" t="s">
        <v>2120</v>
      </c>
      <c r="I125" s="35">
        <v>9140121</v>
      </c>
      <c r="J125" s="35">
        <v>9123083</v>
      </c>
      <c r="K125" s="35">
        <v>9123084</v>
      </c>
    </row>
    <row r="126" spans="2:11">
      <c r="B126" s="35" t="s">
        <v>2096</v>
      </c>
      <c r="C126" s="35">
        <v>9192202</v>
      </c>
      <c r="E126" s="35" t="s">
        <v>2096</v>
      </c>
      <c r="F126" s="35">
        <v>9192206</v>
      </c>
      <c r="H126" s="35" t="s">
        <v>2124</v>
      </c>
      <c r="I126" s="35">
        <v>9140122</v>
      </c>
      <c r="J126" s="35">
        <v>9123086</v>
      </c>
      <c r="K126" s="35">
        <v>9123087</v>
      </c>
    </row>
    <row r="127" spans="2:11">
      <c r="B127" s="35" t="s">
        <v>2094</v>
      </c>
      <c r="C127" s="35">
        <v>9192201</v>
      </c>
      <c r="E127" s="35" t="s">
        <v>2094</v>
      </c>
      <c r="F127" s="35">
        <v>9192205</v>
      </c>
      <c r="H127" s="35" t="s">
        <v>2251</v>
      </c>
      <c r="I127" s="35">
        <v>9140123</v>
      </c>
      <c r="J127" s="35">
        <v>9123089</v>
      </c>
      <c r="K127" s="35">
        <v>9123090</v>
      </c>
    </row>
    <row r="128" spans="2:11">
      <c r="H128" s="35" t="s">
        <v>2252</v>
      </c>
      <c r="I128" s="35">
        <v>9140124</v>
      </c>
      <c r="J128" s="35">
        <v>9123092</v>
      </c>
      <c r="K128" s="35">
        <v>9123093</v>
      </c>
    </row>
    <row r="129" spans="2:11">
      <c r="B129" s="545" t="s">
        <v>2155</v>
      </c>
      <c r="C129" s="545"/>
      <c r="H129" s="35"/>
      <c r="I129" s="35"/>
      <c r="J129" s="35"/>
      <c r="K129" s="35"/>
    </row>
    <row r="130" spans="2:11">
      <c r="B130" s="35"/>
      <c r="C130" s="35"/>
      <c r="H130" s="35"/>
      <c r="I130" s="35"/>
      <c r="J130" s="35"/>
      <c r="K130" s="35"/>
    </row>
    <row r="131" spans="2:11">
      <c r="B131" s="35" t="s">
        <v>2111</v>
      </c>
      <c r="C131" s="35">
        <v>9235835</v>
      </c>
      <c r="H131" s="35"/>
      <c r="I131" s="35"/>
      <c r="J131" s="35"/>
      <c r="K131" s="35"/>
    </row>
    <row r="132" spans="2:11">
      <c r="B132" s="35" t="s">
        <v>2094</v>
      </c>
      <c r="C132" s="35">
        <v>9235834</v>
      </c>
      <c r="H132" s="35"/>
      <c r="I132" s="35"/>
      <c r="J132" s="35"/>
      <c r="K132" s="35"/>
    </row>
    <row r="134" spans="2:11">
      <c r="H134" s="98"/>
      <c r="I134" s="98"/>
    </row>
    <row r="135" spans="2:11">
      <c r="B135" s="545" t="s">
        <v>2159</v>
      </c>
      <c r="C135" s="545"/>
      <c r="D135" s="545"/>
      <c r="E135" s="545"/>
      <c r="G135" s="98" t="s">
        <v>2160</v>
      </c>
      <c r="H135" s="97"/>
      <c r="I135" s="97"/>
      <c r="J135" s="98"/>
    </row>
    <row r="136" spans="2:11">
      <c r="B136" s="521" t="s">
        <v>2159</v>
      </c>
      <c r="C136" s="521"/>
      <c r="D136" s="521"/>
      <c r="E136" s="521"/>
      <c r="G136" s="97" t="s">
        <v>2161</v>
      </c>
      <c r="H136" s="35" t="s">
        <v>2094</v>
      </c>
      <c r="I136" s="35" t="s">
        <v>2111</v>
      </c>
      <c r="J136" s="97"/>
    </row>
    <row r="137" spans="2:11">
      <c r="B137" s="35"/>
      <c r="C137" s="35" t="s">
        <v>2094</v>
      </c>
      <c r="D137" s="35" t="s">
        <v>2111</v>
      </c>
      <c r="E137" s="35" t="s">
        <v>2096</v>
      </c>
      <c r="G137" s="35"/>
      <c r="H137" s="35">
        <v>9150492</v>
      </c>
      <c r="I137" s="35">
        <v>9150622</v>
      </c>
      <c r="J137" s="35" t="s">
        <v>2096</v>
      </c>
    </row>
    <row r="138" spans="2:11">
      <c r="B138" s="35" t="s">
        <v>2112</v>
      </c>
      <c r="C138" s="35">
        <v>9150484</v>
      </c>
      <c r="D138" s="35">
        <v>9150613</v>
      </c>
      <c r="E138" s="35">
        <v>9149261</v>
      </c>
      <c r="G138" s="35" t="s">
        <v>2112</v>
      </c>
      <c r="H138" s="35">
        <v>9150493</v>
      </c>
      <c r="I138" s="35">
        <v>9150623</v>
      </c>
      <c r="J138" s="35">
        <v>9149270</v>
      </c>
    </row>
    <row r="139" spans="2:11">
      <c r="B139" s="35" t="s">
        <v>2113</v>
      </c>
      <c r="C139" s="35">
        <v>9150485</v>
      </c>
      <c r="D139" s="35">
        <v>9150614</v>
      </c>
      <c r="E139" s="35">
        <v>9149262</v>
      </c>
      <c r="G139" s="35" t="s">
        <v>2113</v>
      </c>
      <c r="H139" s="35">
        <v>9150494</v>
      </c>
      <c r="I139" s="35">
        <v>9150624</v>
      </c>
      <c r="J139" s="35">
        <v>9149272</v>
      </c>
    </row>
    <row r="140" spans="2:11">
      <c r="B140" s="35" t="s">
        <v>2114</v>
      </c>
      <c r="C140" s="35">
        <v>9150486</v>
      </c>
      <c r="D140" s="35">
        <v>9150615</v>
      </c>
      <c r="E140" s="35">
        <v>9149263</v>
      </c>
      <c r="G140" s="35" t="s">
        <v>2114</v>
      </c>
      <c r="H140" s="35">
        <v>9150495</v>
      </c>
      <c r="I140" s="35">
        <v>9150625</v>
      </c>
      <c r="J140" s="35">
        <v>9149273</v>
      </c>
    </row>
    <row r="141" spans="2:11">
      <c r="B141" s="35" t="s">
        <v>2115</v>
      </c>
      <c r="C141" s="35">
        <v>9150487</v>
      </c>
      <c r="D141" s="35">
        <v>9150616</v>
      </c>
      <c r="E141" s="35">
        <v>9149264</v>
      </c>
      <c r="G141" s="35" t="s">
        <v>2115</v>
      </c>
      <c r="H141" s="35">
        <v>9150496</v>
      </c>
      <c r="I141" s="35">
        <v>9150626</v>
      </c>
      <c r="J141" s="35">
        <v>9149274</v>
      </c>
    </row>
    <row r="142" spans="2:11">
      <c r="B142" s="35" t="s">
        <v>2116</v>
      </c>
      <c r="C142" s="35">
        <v>9150488</v>
      </c>
      <c r="D142" s="35">
        <v>9150618</v>
      </c>
      <c r="E142" s="35">
        <v>9149265</v>
      </c>
      <c r="G142" s="35" t="s">
        <v>2116</v>
      </c>
      <c r="H142" s="35">
        <v>9150497</v>
      </c>
      <c r="I142" s="35">
        <v>9150627</v>
      </c>
      <c r="J142" s="35">
        <v>9149275</v>
      </c>
    </row>
    <row r="143" spans="2:11">
      <c r="B143" s="35" t="s">
        <v>2117</v>
      </c>
      <c r="C143" s="35">
        <v>9150489</v>
      </c>
      <c r="D143" s="35">
        <v>9150619</v>
      </c>
      <c r="E143" s="35">
        <v>9149266</v>
      </c>
      <c r="G143" s="35" t="s">
        <v>2117</v>
      </c>
      <c r="H143" s="35">
        <v>9150498</v>
      </c>
      <c r="I143" s="35">
        <v>9150628</v>
      </c>
      <c r="J143" s="35">
        <v>9149276</v>
      </c>
    </row>
    <row r="144" spans="2:11">
      <c r="B144" s="35" t="s">
        <v>2118</v>
      </c>
      <c r="C144" s="35">
        <v>9150490</v>
      </c>
      <c r="D144" s="35">
        <v>9150620</v>
      </c>
      <c r="E144" s="35">
        <v>9149268</v>
      </c>
      <c r="G144" s="35" t="s">
        <v>2118</v>
      </c>
      <c r="H144" s="35">
        <v>9150499</v>
      </c>
      <c r="I144" s="35">
        <v>9150629</v>
      </c>
      <c r="J144" s="35">
        <v>9149277</v>
      </c>
    </row>
    <row r="145" spans="2:10">
      <c r="B145" s="35" t="s">
        <v>2119</v>
      </c>
      <c r="C145" s="35">
        <v>9150491</v>
      </c>
      <c r="D145" s="35">
        <v>9150621</v>
      </c>
      <c r="E145" s="35">
        <v>9149269</v>
      </c>
      <c r="G145" s="35" t="s">
        <v>2119</v>
      </c>
      <c r="J145" s="35">
        <v>9149278</v>
      </c>
    </row>
    <row r="148" spans="2:10">
      <c r="B148" s="521" t="s">
        <v>2165</v>
      </c>
      <c r="C148" s="521"/>
      <c r="D148" s="521"/>
      <c r="E148" s="521"/>
    </row>
    <row r="149" spans="2:10">
      <c r="B149" s="35"/>
      <c r="C149" s="35" t="s">
        <v>2094</v>
      </c>
      <c r="D149" s="35" t="s">
        <v>2111</v>
      </c>
      <c r="E149" s="35" t="s">
        <v>2096</v>
      </c>
    </row>
    <row r="150" spans="2:10">
      <c r="B150" s="35" t="s">
        <v>2164</v>
      </c>
      <c r="C150" s="35">
        <v>9150501</v>
      </c>
      <c r="D150" s="35">
        <v>9150641</v>
      </c>
      <c r="E150" s="35">
        <v>9149279</v>
      </c>
    </row>
    <row r="151" spans="2:10">
      <c r="B151" s="35" t="s">
        <v>2163</v>
      </c>
      <c r="C151" s="35">
        <v>9150502</v>
      </c>
      <c r="D151" s="35">
        <v>9150642</v>
      </c>
      <c r="E151" s="35">
        <v>9149280</v>
      </c>
    </row>
    <row r="152" spans="2:10">
      <c r="B152" s="35" t="s">
        <v>2166</v>
      </c>
      <c r="C152" s="35">
        <v>9150503</v>
      </c>
      <c r="D152" s="35">
        <v>9150643</v>
      </c>
      <c r="E152" s="35">
        <v>9149281</v>
      </c>
    </row>
    <row r="153" spans="2:10">
      <c r="B153" s="35" t="s">
        <v>2167</v>
      </c>
      <c r="C153" s="35">
        <v>9150505</v>
      </c>
      <c r="D153" s="35">
        <v>9150644</v>
      </c>
      <c r="E153" s="35">
        <v>9149282</v>
      </c>
    </row>
    <row r="154" spans="2:10">
      <c r="B154" s="35" t="s">
        <v>2168</v>
      </c>
      <c r="C154" s="35">
        <v>9150506</v>
      </c>
      <c r="D154" s="35">
        <v>9150645</v>
      </c>
      <c r="E154" s="35">
        <v>9149283</v>
      </c>
    </row>
    <row r="155" spans="2:10">
      <c r="B155" s="35" t="s">
        <v>2169</v>
      </c>
      <c r="C155" s="35">
        <v>9150507</v>
      </c>
      <c r="D155" s="35">
        <v>9150646</v>
      </c>
      <c r="E155" s="35">
        <v>9149284</v>
      </c>
    </row>
    <row r="158" spans="2:10">
      <c r="B158" s="521" t="s">
        <v>2173</v>
      </c>
      <c r="C158" s="521"/>
      <c r="D158" s="521"/>
      <c r="E158" s="521"/>
    </row>
    <row r="159" spans="2:10">
      <c r="B159" s="35"/>
      <c r="C159" s="35" t="s">
        <v>2116</v>
      </c>
      <c r="D159" s="35" t="s">
        <v>2117</v>
      </c>
      <c r="E159" s="35" t="s">
        <v>2174</v>
      </c>
    </row>
    <row r="160" spans="2:10">
      <c r="B160" s="35" t="s">
        <v>2171</v>
      </c>
      <c r="C160" s="35">
        <v>9240681</v>
      </c>
      <c r="D160" s="35">
        <v>9240689</v>
      </c>
      <c r="E160" s="35">
        <v>9240694</v>
      </c>
    </row>
    <row r="161" spans="2:5">
      <c r="B161" s="35" t="s">
        <v>2175</v>
      </c>
      <c r="C161" s="35">
        <v>9240683</v>
      </c>
      <c r="D161" s="35">
        <v>9240690</v>
      </c>
      <c r="E161" s="35">
        <v>9240695</v>
      </c>
    </row>
    <row r="162" spans="2:5">
      <c r="B162" s="35" t="s">
        <v>2172</v>
      </c>
      <c r="C162" s="35">
        <v>9240684</v>
      </c>
      <c r="D162" s="35">
        <v>9240691</v>
      </c>
      <c r="E162" s="35">
        <v>9240696</v>
      </c>
    </row>
    <row r="163" spans="2:5">
      <c r="B163" s="35" t="s">
        <v>2176</v>
      </c>
      <c r="C163" s="35">
        <v>9240687</v>
      </c>
      <c r="D163" s="35">
        <v>9240692</v>
      </c>
      <c r="E163" s="35">
        <v>9240697</v>
      </c>
    </row>
    <row r="164" spans="2:5">
      <c r="B164" s="35" t="s">
        <v>2177</v>
      </c>
      <c r="C164" s="35">
        <v>9240688</v>
      </c>
      <c r="D164" s="35">
        <v>9240693</v>
      </c>
      <c r="E164" s="35">
        <v>9240698</v>
      </c>
    </row>
    <row r="168" spans="2:5" ht="172.5" customHeight="1"/>
    <row r="169" spans="2:5" ht="172.5" customHeight="1"/>
    <row r="170" spans="2:5" ht="172.5" customHeight="1"/>
    <row r="173" spans="2:5">
      <c r="B173" s="521" t="s">
        <v>2179</v>
      </c>
      <c r="C173" s="521"/>
      <c r="D173" s="521"/>
      <c r="E173" s="521"/>
    </row>
    <row r="174" spans="2:5">
      <c r="B174" s="35"/>
      <c r="C174" s="35" t="s">
        <v>2094</v>
      </c>
      <c r="D174" s="35" t="s">
        <v>2111</v>
      </c>
      <c r="E174" s="35" t="s">
        <v>2096</v>
      </c>
    </row>
    <row r="175" spans="2:5">
      <c r="B175" s="35" t="s">
        <v>2112</v>
      </c>
      <c r="C175" s="35">
        <v>9150512</v>
      </c>
      <c r="D175" s="35">
        <v>9150647</v>
      </c>
      <c r="E175" s="35">
        <v>9149285</v>
      </c>
    </row>
    <row r="176" spans="2:5">
      <c r="B176" s="35" t="s">
        <v>2113</v>
      </c>
      <c r="C176" s="35">
        <v>9150513</v>
      </c>
      <c r="D176" s="35">
        <v>9150648</v>
      </c>
      <c r="E176" s="35">
        <v>9149286</v>
      </c>
    </row>
    <row r="177" spans="2:15">
      <c r="B177" s="35" t="s">
        <v>2114</v>
      </c>
      <c r="C177" s="35">
        <v>9150514</v>
      </c>
      <c r="D177" s="35">
        <v>9150649</v>
      </c>
      <c r="E177" s="35">
        <v>9149287</v>
      </c>
    </row>
    <row r="178" spans="2:15">
      <c r="B178" s="35" t="s">
        <v>2115</v>
      </c>
      <c r="C178" s="35">
        <v>9150515</v>
      </c>
      <c r="D178" s="35">
        <v>9150650</v>
      </c>
      <c r="E178" s="35">
        <v>9149288</v>
      </c>
    </row>
    <row r="179" spans="2:15">
      <c r="B179" s="35" t="s">
        <v>2116</v>
      </c>
      <c r="C179" s="35">
        <v>9150516</v>
      </c>
      <c r="D179" s="35">
        <v>9150652</v>
      </c>
      <c r="E179" s="35">
        <v>9149289</v>
      </c>
    </row>
    <row r="180" spans="2:15">
      <c r="B180" s="35" t="s">
        <v>2117</v>
      </c>
      <c r="C180" s="35">
        <v>9150517</v>
      </c>
      <c r="D180" s="35">
        <v>9150653</v>
      </c>
      <c r="E180" s="35">
        <v>9149290</v>
      </c>
    </row>
    <row r="181" spans="2:15">
      <c r="B181" s="35" t="s">
        <v>2118</v>
      </c>
      <c r="C181" s="35">
        <v>9150518</v>
      </c>
      <c r="D181" s="35">
        <v>9150654</v>
      </c>
      <c r="E181" s="35">
        <v>9149291</v>
      </c>
    </row>
    <row r="182" spans="2:15">
      <c r="B182" s="35" t="s">
        <v>2119</v>
      </c>
      <c r="C182" s="35">
        <v>9150519</v>
      </c>
      <c r="D182" s="35">
        <v>9150656</v>
      </c>
      <c r="E182" s="35">
        <v>9149292</v>
      </c>
    </row>
    <row r="184" spans="2:15">
      <c r="H184" s="98"/>
      <c r="I184" s="98"/>
    </row>
    <row r="185" spans="2:15">
      <c r="B185" s="545" t="s">
        <v>2181</v>
      </c>
      <c r="C185" s="545"/>
      <c r="D185" s="545"/>
      <c r="E185" s="545"/>
      <c r="G185" s="98" t="s">
        <v>2181</v>
      </c>
      <c r="H185" s="97"/>
      <c r="I185" s="97"/>
      <c r="J185" s="98"/>
      <c r="L185" s="545" t="s">
        <v>2181</v>
      </c>
      <c r="M185" s="545"/>
      <c r="N185" s="545"/>
      <c r="O185" s="545"/>
    </row>
    <row r="186" spans="2:15">
      <c r="B186" s="521" t="s">
        <v>2180</v>
      </c>
      <c r="C186" s="521"/>
      <c r="D186" s="521"/>
      <c r="E186" s="521"/>
      <c r="G186" s="97" t="s">
        <v>2182</v>
      </c>
      <c r="H186" s="35" t="s">
        <v>2094</v>
      </c>
      <c r="I186" s="35" t="s">
        <v>2111</v>
      </c>
      <c r="J186" s="97"/>
      <c r="L186" s="521" t="s">
        <v>2183</v>
      </c>
      <c r="M186" s="521"/>
      <c r="N186" s="521"/>
      <c r="O186" s="521"/>
    </row>
    <row r="187" spans="2:15">
      <c r="B187" s="35"/>
      <c r="C187" s="35" t="s">
        <v>2094</v>
      </c>
      <c r="D187" s="35" t="s">
        <v>2111</v>
      </c>
      <c r="E187" s="35" t="s">
        <v>2096</v>
      </c>
      <c r="G187" s="35"/>
      <c r="H187" s="35">
        <v>9122950</v>
      </c>
      <c r="I187" s="35">
        <v>9122949</v>
      </c>
      <c r="J187" s="35" t="s">
        <v>2096</v>
      </c>
      <c r="L187" s="35"/>
      <c r="M187" s="35" t="s">
        <v>2094</v>
      </c>
      <c r="N187" s="35" t="s">
        <v>2111</v>
      </c>
      <c r="O187" s="35" t="s">
        <v>2096</v>
      </c>
    </row>
    <row r="188" spans="2:15">
      <c r="B188" s="35" t="s">
        <v>2115</v>
      </c>
      <c r="C188" s="35">
        <v>9122913</v>
      </c>
      <c r="D188" s="35">
        <v>9122912</v>
      </c>
      <c r="E188" s="35">
        <v>9122914</v>
      </c>
      <c r="G188" s="35" t="s">
        <v>2115</v>
      </c>
      <c r="H188" s="35">
        <v>9122954</v>
      </c>
      <c r="I188" s="35">
        <v>9122953</v>
      </c>
      <c r="J188" s="35">
        <v>9122951</v>
      </c>
      <c r="L188" s="35" t="s">
        <v>2115</v>
      </c>
      <c r="M188" s="35">
        <v>9122913</v>
      </c>
      <c r="N188" s="35">
        <v>9122912</v>
      </c>
      <c r="O188" s="35">
        <v>9122914</v>
      </c>
    </row>
    <row r="189" spans="2:15">
      <c r="B189" s="35" t="s">
        <v>2116</v>
      </c>
      <c r="C189" s="35">
        <v>9122917</v>
      </c>
      <c r="D189" s="35">
        <v>9122916</v>
      </c>
      <c r="E189" s="35">
        <v>9122918</v>
      </c>
      <c r="G189" s="35" t="s">
        <v>2116</v>
      </c>
      <c r="H189" s="35">
        <v>9122958</v>
      </c>
      <c r="I189" s="35">
        <v>9122957</v>
      </c>
      <c r="J189" s="35">
        <v>9122955</v>
      </c>
      <c r="L189" s="35" t="s">
        <v>2116</v>
      </c>
      <c r="M189" s="35">
        <v>9122917</v>
      </c>
      <c r="N189" s="35">
        <v>9122916</v>
      </c>
      <c r="O189" s="35">
        <v>9122918</v>
      </c>
    </row>
    <row r="190" spans="2:15">
      <c r="B190" s="35" t="s">
        <v>2117</v>
      </c>
      <c r="C190" s="35">
        <v>9122921</v>
      </c>
      <c r="D190" s="35">
        <v>9122920</v>
      </c>
      <c r="E190" s="35">
        <v>9122922</v>
      </c>
      <c r="G190" s="35" t="s">
        <v>2117</v>
      </c>
      <c r="H190" s="35">
        <v>9122962</v>
      </c>
      <c r="I190" s="35">
        <v>9122961</v>
      </c>
      <c r="J190" s="35">
        <v>9122959</v>
      </c>
      <c r="L190" s="35" t="s">
        <v>2117</v>
      </c>
      <c r="M190" s="35">
        <v>9122921</v>
      </c>
      <c r="N190" s="35">
        <v>9122920</v>
      </c>
      <c r="O190" s="35">
        <v>9122922</v>
      </c>
    </row>
    <row r="191" spans="2:15">
      <c r="B191" s="35" t="s">
        <v>2118</v>
      </c>
      <c r="C191" s="35">
        <v>9122925</v>
      </c>
      <c r="D191" s="35">
        <v>9122924</v>
      </c>
      <c r="E191" s="35">
        <v>9122926</v>
      </c>
      <c r="G191" s="35" t="s">
        <v>2118</v>
      </c>
      <c r="H191" s="35">
        <v>9122970</v>
      </c>
      <c r="I191" s="35">
        <v>9122969</v>
      </c>
      <c r="J191" s="35">
        <v>9122963</v>
      </c>
      <c r="L191" s="35" t="s">
        <v>2118</v>
      </c>
      <c r="M191" s="35">
        <v>9122925</v>
      </c>
      <c r="N191" s="35">
        <v>9122924</v>
      </c>
      <c r="O191" s="35">
        <v>9122926</v>
      </c>
    </row>
    <row r="192" spans="2:15">
      <c r="B192" s="35" t="s">
        <v>2119</v>
      </c>
      <c r="C192" s="35">
        <v>9122933</v>
      </c>
      <c r="D192" s="35">
        <v>9122932</v>
      </c>
      <c r="E192" s="35">
        <v>9122934</v>
      </c>
      <c r="G192" s="35" t="s">
        <v>2119</v>
      </c>
      <c r="J192" s="35">
        <v>9122971</v>
      </c>
      <c r="L192" s="35" t="s">
        <v>2119</v>
      </c>
      <c r="M192" s="35">
        <v>9122933</v>
      </c>
      <c r="N192" s="35">
        <v>9122932</v>
      </c>
      <c r="O192" s="35">
        <v>9122934</v>
      </c>
    </row>
    <row r="195" spans="2:6">
      <c r="B195" s="545" t="s">
        <v>2181</v>
      </c>
      <c r="C195" s="545"/>
      <c r="D195" s="545"/>
      <c r="E195" s="545"/>
    </row>
    <row r="196" spans="2:6">
      <c r="B196" s="521" t="s">
        <v>2184</v>
      </c>
      <c r="C196" s="521"/>
      <c r="D196" s="521"/>
      <c r="E196" s="521"/>
    </row>
    <row r="197" spans="2:6">
      <c r="B197" s="35"/>
      <c r="C197" s="35" t="s">
        <v>2094</v>
      </c>
      <c r="D197" s="35" t="s">
        <v>2111</v>
      </c>
      <c r="E197" s="35" t="s">
        <v>2096</v>
      </c>
    </row>
    <row r="198" spans="2:6">
      <c r="B198" s="35" t="s">
        <v>2115</v>
      </c>
      <c r="C198" s="35">
        <v>9122950</v>
      </c>
      <c r="D198" s="35">
        <v>9122949</v>
      </c>
      <c r="E198" s="35">
        <v>9122951</v>
      </c>
    </row>
    <row r="199" spans="2:6">
      <c r="B199" s="35" t="s">
        <v>2116</v>
      </c>
      <c r="C199" s="35">
        <v>9122954</v>
      </c>
      <c r="D199" s="35">
        <v>9122953</v>
      </c>
      <c r="E199" s="35">
        <v>9122955</v>
      </c>
    </row>
    <row r="200" spans="2:6">
      <c r="B200" s="35" t="s">
        <v>2117</v>
      </c>
      <c r="C200" s="35">
        <v>9122958</v>
      </c>
      <c r="D200" s="35">
        <v>9122957</v>
      </c>
      <c r="E200" s="35">
        <v>9122959</v>
      </c>
    </row>
    <row r="201" spans="2:6">
      <c r="B201" s="35" t="s">
        <v>2118</v>
      </c>
      <c r="C201" s="35">
        <v>9122962</v>
      </c>
      <c r="D201" s="35">
        <v>9122961</v>
      </c>
      <c r="E201" s="35">
        <v>9122963</v>
      </c>
    </row>
    <row r="202" spans="2:6">
      <c r="B202" s="35" t="s">
        <v>2119</v>
      </c>
      <c r="C202" s="35">
        <v>9122970</v>
      </c>
      <c r="D202" s="35">
        <v>9122969</v>
      </c>
      <c r="E202" s="35">
        <v>9122971</v>
      </c>
    </row>
    <row r="205" spans="2:6">
      <c r="B205" s="703" t="s">
        <v>2185</v>
      </c>
      <c r="C205" s="703"/>
      <c r="D205" s="703"/>
      <c r="E205" s="703"/>
    </row>
    <row r="206" spans="2:6">
      <c r="B206" s="521"/>
      <c r="C206" s="521"/>
      <c r="D206" s="521"/>
      <c r="E206" s="521"/>
      <c r="F206" s="35"/>
    </row>
    <row r="207" spans="2:6">
      <c r="B207" s="35"/>
      <c r="C207" s="35" t="s">
        <v>2180</v>
      </c>
      <c r="D207" s="35" t="s">
        <v>2186</v>
      </c>
      <c r="E207" s="35" t="s">
        <v>2183</v>
      </c>
      <c r="F207" s="38" t="s">
        <v>2184</v>
      </c>
    </row>
    <row r="208" spans="2:6">
      <c r="B208" s="35" t="s">
        <v>2112</v>
      </c>
      <c r="C208" s="35">
        <v>9122983</v>
      </c>
      <c r="D208" s="35">
        <v>9122991</v>
      </c>
      <c r="E208" s="35">
        <v>9122983</v>
      </c>
      <c r="F208" s="35">
        <v>9122991</v>
      </c>
    </row>
    <row r="209" spans="2:6">
      <c r="B209" s="35" t="s">
        <v>2113</v>
      </c>
      <c r="C209" s="35">
        <v>9122984</v>
      </c>
      <c r="D209" s="35">
        <v>9122992</v>
      </c>
      <c r="E209" s="35">
        <v>9122984</v>
      </c>
      <c r="F209" s="35">
        <v>9122992</v>
      </c>
    </row>
    <row r="210" spans="2:6">
      <c r="B210" s="35" t="s">
        <v>2114</v>
      </c>
      <c r="C210" s="35">
        <v>9122985</v>
      </c>
      <c r="D210" s="35">
        <v>9122993</v>
      </c>
      <c r="E210" s="35">
        <v>9122985</v>
      </c>
      <c r="F210" s="35">
        <v>9122993</v>
      </c>
    </row>
    <row r="211" spans="2:6">
      <c r="B211" s="35" t="s">
        <v>2115</v>
      </c>
      <c r="C211" s="35">
        <v>9122986</v>
      </c>
      <c r="D211" s="35">
        <v>9122994</v>
      </c>
      <c r="E211" s="35">
        <v>9122986</v>
      </c>
      <c r="F211" s="35">
        <v>9122994</v>
      </c>
    </row>
    <row r="212" spans="2:6">
      <c r="B212" s="35" t="s">
        <v>2116</v>
      </c>
      <c r="C212" s="35">
        <v>9122987</v>
      </c>
      <c r="D212" s="35">
        <v>9122995</v>
      </c>
      <c r="E212" s="35">
        <v>9122987</v>
      </c>
      <c r="F212" s="35">
        <v>9122995</v>
      </c>
    </row>
    <row r="213" spans="2:6">
      <c r="B213" s="38" t="s">
        <v>2117</v>
      </c>
      <c r="C213" s="35">
        <v>9122988</v>
      </c>
      <c r="D213" s="35">
        <v>9122996</v>
      </c>
      <c r="E213" s="35">
        <v>9122988</v>
      </c>
      <c r="F213" s="35">
        <v>9122996</v>
      </c>
    </row>
    <row r="214" spans="2:6">
      <c r="B214" s="38" t="s">
        <v>2118</v>
      </c>
      <c r="C214" s="35">
        <v>9122989</v>
      </c>
      <c r="D214" s="35">
        <v>9122997</v>
      </c>
      <c r="E214" s="35">
        <v>9122989</v>
      </c>
      <c r="F214" s="35">
        <v>9122997</v>
      </c>
    </row>
    <row r="215" spans="2:6">
      <c r="B215" s="38" t="s">
        <v>2119</v>
      </c>
      <c r="C215" s="35">
        <v>9122990</v>
      </c>
      <c r="D215" s="35">
        <v>9123078</v>
      </c>
      <c r="E215" s="35">
        <v>9122990</v>
      </c>
      <c r="F215" s="35">
        <v>9123078</v>
      </c>
    </row>
    <row r="218" spans="2:6">
      <c r="B218" s="703" t="s">
        <v>2187</v>
      </c>
      <c r="C218" s="703"/>
      <c r="D218" s="703"/>
      <c r="E218" s="703"/>
    </row>
    <row r="219" spans="2:6">
      <c r="B219" s="521"/>
      <c r="C219" s="521"/>
      <c r="D219" s="521"/>
      <c r="E219" s="521"/>
      <c r="F219" s="35"/>
    </row>
    <row r="220" spans="2:6">
      <c r="B220" s="35"/>
      <c r="C220" t="s">
        <v>2188</v>
      </c>
      <c r="D220" t="s">
        <v>2189</v>
      </c>
      <c r="E220" t="s">
        <v>2190</v>
      </c>
    </row>
    <row r="221" spans="2:6">
      <c r="B221" s="35" t="s">
        <v>2180</v>
      </c>
      <c r="C221" s="35">
        <v>9122974</v>
      </c>
      <c r="D221" s="35">
        <v>9122973</v>
      </c>
      <c r="E221" s="35">
        <v>9122975</v>
      </c>
      <c r="F221" s="35"/>
    </row>
    <row r="222" spans="2:6">
      <c r="B222" s="35" t="s">
        <v>2186</v>
      </c>
      <c r="C222" s="35">
        <v>9122979</v>
      </c>
      <c r="D222" s="35">
        <v>9122978</v>
      </c>
      <c r="E222" s="35">
        <v>9122980</v>
      </c>
      <c r="F222" s="35"/>
    </row>
    <row r="223" spans="2:6">
      <c r="B223" s="35" t="s">
        <v>2183</v>
      </c>
      <c r="C223" s="35">
        <v>9122974</v>
      </c>
      <c r="D223" s="35">
        <v>9122973</v>
      </c>
      <c r="E223" s="35">
        <v>9122975</v>
      </c>
      <c r="F223" s="35"/>
    </row>
    <row r="224" spans="2:6">
      <c r="B224" s="38" t="s">
        <v>2184</v>
      </c>
      <c r="C224" s="35">
        <v>9122979</v>
      </c>
      <c r="D224" s="35">
        <v>9122978</v>
      </c>
      <c r="E224" s="35">
        <v>9122980</v>
      </c>
      <c r="F224" s="35"/>
    </row>
    <row r="227" spans="2:8" ht="26.25">
      <c r="B227" s="706" t="s">
        <v>2226</v>
      </c>
      <c r="C227" s="706"/>
      <c r="D227" s="706"/>
      <c r="E227" s="706"/>
      <c r="F227" s="706"/>
    </row>
    <row r="229" spans="2:8">
      <c r="B229" s="521" t="s">
        <v>2227</v>
      </c>
      <c r="C229" s="521"/>
      <c r="D229" s="521"/>
      <c r="E229" s="521"/>
      <c r="G229" t="s">
        <v>2196</v>
      </c>
      <c r="H229">
        <v>9240161</v>
      </c>
    </row>
    <row r="230" spans="2:8">
      <c r="B230" s="35"/>
      <c r="C230" s="35" t="s">
        <v>2094</v>
      </c>
      <c r="D230" s="35" t="s">
        <v>2111</v>
      </c>
      <c r="E230" s="35" t="s">
        <v>2096</v>
      </c>
      <c r="G230" t="s">
        <v>2241</v>
      </c>
      <c r="H230">
        <v>9240163</v>
      </c>
    </row>
    <row r="231" spans="2:8">
      <c r="B231" s="35" t="s">
        <v>2228</v>
      </c>
      <c r="C231" s="35">
        <v>9245477</v>
      </c>
      <c r="D231" s="35">
        <v>9245475</v>
      </c>
      <c r="E231" s="35">
        <v>9245476</v>
      </c>
    </row>
    <row r="234" spans="2:8">
      <c r="B234" s="521" t="s">
        <v>2232</v>
      </c>
      <c r="C234" s="521"/>
      <c r="D234" s="521"/>
      <c r="E234" s="521"/>
    </row>
    <row r="235" spans="2:8">
      <c r="B235" s="700" t="s">
        <v>2230</v>
      </c>
      <c r="C235" s="701"/>
      <c r="D235" s="701"/>
      <c r="E235" s="702"/>
    </row>
    <row r="236" spans="2:8">
      <c r="B236" s="35"/>
      <c r="C236" s="35" t="s">
        <v>2094</v>
      </c>
      <c r="D236" s="35" t="s">
        <v>2111</v>
      </c>
      <c r="E236" s="35" t="s">
        <v>2096</v>
      </c>
    </row>
    <row r="237" spans="2:8">
      <c r="B237" s="35" t="s">
        <v>2233</v>
      </c>
      <c r="C237" s="35">
        <v>9234541</v>
      </c>
      <c r="D237" s="35">
        <v>9228876</v>
      </c>
      <c r="E237" s="35">
        <v>9230044</v>
      </c>
    </row>
    <row r="238" spans="2:8">
      <c r="B238" s="35" t="s">
        <v>2113</v>
      </c>
      <c r="C238" s="35">
        <v>9234542</v>
      </c>
      <c r="D238" s="35">
        <v>9228877</v>
      </c>
      <c r="E238" s="35">
        <v>9230045</v>
      </c>
    </row>
    <row r="239" spans="2:8">
      <c r="B239" s="35" t="s">
        <v>2114</v>
      </c>
      <c r="C239" s="35">
        <v>9234543</v>
      </c>
      <c r="D239" s="35">
        <v>9228878</v>
      </c>
      <c r="E239" s="35">
        <v>9230046</v>
      </c>
    </row>
    <row r="240" spans="2:8">
      <c r="B240" s="35" t="s">
        <v>2234</v>
      </c>
      <c r="C240" s="35">
        <v>9234544</v>
      </c>
      <c r="D240" s="35">
        <v>9228889</v>
      </c>
      <c r="E240" s="35">
        <v>9230047</v>
      </c>
    </row>
    <row r="241" spans="2:5">
      <c r="B241" s="35" t="s">
        <v>2228</v>
      </c>
      <c r="C241" s="35">
        <v>9234545</v>
      </c>
      <c r="D241" s="35">
        <v>9228890</v>
      </c>
      <c r="E241" s="35">
        <v>9230048</v>
      </c>
    </row>
    <row r="242" spans="2:5">
      <c r="B242" s="35" t="s">
        <v>2235</v>
      </c>
      <c r="C242" s="35">
        <v>9234546</v>
      </c>
      <c r="D242" s="35">
        <v>9228891</v>
      </c>
      <c r="E242" s="35">
        <v>9230049</v>
      </c>
    </row>
    <row r="244" spans="2:5">
      <c r="B244" s="521" t="s">
        <v>2232</v>
      </c>
      <c r="C244" s="521"/>
      <c r="D244" s="521"/>
      <c r="E244" s="521"/>
    </row>
    <row r="245" spans="2:5">
      <c r="B245" s="700" t="s">
        <v>2231</v>
      </c>
      <c r="C245" s="701"/>
      <c r="D245" s="701"/>
      <c r="E245" s="702"/>
    </row>
    <row r="246" spans="2:5">
      <c r="B246" s="35"/>
      <c r="C246" s="35" t="s">
        <v>2094</v>
      </c>
      <c r="D246" s="35" t="s">
        <v>2111</v>
      </c>
      <c r="E246" s="35" t="s">
        <v>2096</v>
      </c>
    </row>
    <row r="247" spans="2:5">
      <c r="B247" s="35" t="s">
        <v>2233</v>
      </c>
      <c r="C247" s="35">
        <v>9248751</v>
      </c>
      <c r="D247" s="35">
        <v>9248729</v>
      </c>
      <c r="E247" s="35">
        <v>9248740</v>
      </c>
    </row>
    <row r="248" spans="2:5">
      <c r="B248" s="35" t="s">
        <v>2113</v>
      </c>
      <c r="C248" s="35" t="s">
        <v>2243</v>
      </c>
      <c r="D248" s="35" t="s">
        <v>2243</v>
      </c>
      <c r="E248" s="35" t="s">
        <v>2243</v>
      </c>
    </row>
    <row r="249" spans="2:5">
      <c r="B249" s="35" t="s">
        <v>2114</v>
      </c>
      <c r="C249" s="35">
        <v>9248752</v>
      </c>
      <c r="D249" s="35">
        <v>9248730</v>
      </c>
      <c r="E249" s="35">
        <v>9248741</v>
      </c>
    </row>
    <row r="250" spans="2:5">
      <c r="B250" s="35" t="s">
        <v>2234</v>
      </c>
      <c r="C250" s="35">
        <v>9234569</v>
      </c>
      <c r="D250" s="35">
        <v>9228915</v>
      </c>
      <c r="E250" s="35">
        <v>9230062</v>
      </c>
    </row>
    <row r="251" spans="2:5">
      <c r="B251" s="35" t="s">
        <v>2228</v>
      </c>
      <c r="C251" s="35">
        <v>9234570</v>
      </c>
      <c r="D251" s="35">
        <v>9228916</v>
      </c>
      <c r="E251" s="35">
        <v>9230064</v>
      </c>
    </row>
    <row r="252" spans="2:5">
      <c r="B252" s="35" t="s">
        <v>2235</v>
      </c>
      <c r="C252" s="35">
        <v>9248753</v>
      </c>
      <c r="D252" s="35">
        <v>9248731</v>
      </c>
      <c r="E252" s="35">
        <v>9248742</v>
      </c>
    </row>
    <row r="254" spans="2:5">
      <c r="B254" s="521" t="s">
        <v>2232</v>
      </c>
      <c r="C254" s="521"/>
      <c r="D254" s="521"/>
      <c r="E254" s="521"/>
    </row>
    <row r="255" spans="2:5">
      <c r="B255" s="700" t="s">
        <v>2236</v>
      </c>
      <c r="C255" s="701"/>
      <c r="D255" s="701"/>
      <c r="E255" s="702"/>
    </row>
    <row r="256" spans="2:5">
      <c r="B256" s="35"/>
      <c r="C256" s="35" t="s">
        <v>2094</v>
      </c>
      <c r="D256" s="35" t="s">
        <v>2111</v>
      </c>
      <c r="E256" s="35" t="s">
        <v>2096</v>
      </c>
    </row>
    <row r="257" spans="2:5">
      <c r="B257" s="35" t="s">
        <v>2233</v>
      </c>
      <c r="C257" s="35" t="s">
        <v>2243</v>
      </c>
      <c r="D257" s="35">
        <v>9242926</v>
      </c>
      <c r="E257" s="35" t="s">
        <v>2243</v>
      </c>
    </row>
    <row r="258" spans="2:5">
      <c r="B258" s="35" t="s">
        <v>2113</v>
      </c>
      <c r="C258" s="35" t="s">
        <v>2243</v>
      </c>
      <c r="D258" s="35">
        <v>9242927</v>
      </c>
      <c r="E258" s="35" t="s">
        <v>2243</v>
      </c>
    </row>
    <row r="259" spans="2:5">
      <c r="B259" s="35" t="s">
        <v>2114</v>
      </c>
      <c r="C259" s="35" t="s">
        <v>2243</v>
      </c>
      <c r="D259" s="35">
        <v>9242928</v>
      </c>
      <c r="E259" s="35" t="s">
        <v>2243</v>
      </c>
    </row>
    <row r="260" spans="2:5">
      <c r="B260" s="35" t="s">
        <v>2234</v>
      </c>
      <c r="C260" s="35">
        <v>9245440</v>
      </c>
      <c r="D260" s="35">
        <v>9242929</v>
      </c>
      <c r="E260" s="35">
        <v>9245409</v>
      </c>
    </row>
    <row r="261" spans="2:5">
      <c r="B261" s="35" t="s">
        <v>2228</v>
      </c>
      <c r="C261" s="35">
        <v>9245438</v>
      </c>
      <c r="D261" s="35">
        <v>9239731</v>
      </c>
      <c r="E261" s="35">
        <v>9245431</v>
      </c>
    </row>
    <row r="262" spans="2:5">
      <c r="B262" s="35" t="s">
        <v>2235</v>
      </c>
      <c r="C262" s="35" t="s">
        <v>2243</v>
      </c>
      <c r="D262" s="35">
        <v>9242930</v>
      </c>
      <c r="E262" s="35" t="s">
        <v>2243</v>
      </c>
    </row>
    <row r="264" spans="2:5">
      <c r="B264" s="521" t="s">
        <v>2237</v>
      </c>
      <c r="C264" s="521"/>
      <c r="D264" s="521"/>
      <c r="E264" s="521"/>
    </row>
    <row r="265" spans="2:5">
      <c r="B265" s="700" t="s">
        <v>2230</v>
      </c>
      <c r="C265" s="701"/>
      <c r="D265" s="701"/>
      <c r="E265" s="702"/>
    </row>
    <row r="266" spans="2:5">
      <c r="B266" s="35"/>
      <c r="C266" s="35" t="s">
        <v>2094</v>
      </c>
      <c r="D266" s="35" t="s">
        <v>2111</v>
      </c>
      <c r="E266" s="35" t="s">
        <v>2096</v>
      </c>
    </row>
    <row r="267" spans="2:5">
      <c r="B267" s="35" t="s">
        <v>2233</v>
      </c>
      <c r="C267" s="35">
        <v>9234547</v>
      </c>
      <c r="D267" s="35">
        <v>9228892</v>
      </c>
      <c r="E267" s="35">
        <v>9230050</v>
      </c>
    </row>
    <row r="268" spans="2:5">
      <c r="B268" s="35" t="s">
        <v>2113</v>
      </c>
      <c r="C268" s="35">
        <v>9234548</v>
      </c>
      <c r="D268" s="35">
        <v>9228893</v>
      </c>
      <c r="E268" s="35">
        <v>9230051</v>
      </c>
    </row>
    <row r="269" spans="2:5">
      <c r="B269" s="35" t="s">
        <v>2114</v>
      </c>
      <c r="C269" s="35">
        <v>9234549</v>
      </c>
      <c r="D269" s="35">
        <v>9228894</v>
      </c>
      <c r="E269" s="35">
        <v>9230052</v>
      </c>
    </row>
    <row r="270" spans="2:5">
      <c r="B270" s="35" t="s">
        <v>2234</v>
      </c>
      <c r="C270" s="35">
        <v>9234550</v>
      </c>
      <c r="D270" s="35">
        <v>9228895</v>
      </c>
      <c r="E270" s="35">
        <v>9230053</v>
      </c>
    </row>
    <row r="271" spans="2:5">
      <c r="B271" s="35" t="s">
        <v>2228</v>
      </c>
      <c r="C271" s="35">
        <v>9234551</v>
      </c>
      <c r="D271" s="35">
        <v>9228897</v>
      </c>
      <c r="E271" s="35">
        <v>9230054</v>
      </c>
    </row>
    <row r="272" spans="2:5">
      <c r="B272" s="35" t="s">
        <v>2235</v>
      </c>
      <c r="C272" s="35">
        <v>9234552</v>
      </c>
      <c r="D272" s="35">
        <v>9228898</v>
      </c>
      <c r="E272" s="35">
        <v>9230055</v>
      </c>
    </row>
    <row r="274" spans="2:5">
      <c r="B274" s="521" t="s">
        <v>2237</v>
      </c>
      <c r="C274" s="521"/>
      <c r="D274" s="521"/>
      <c r="E274" s="521"/>
    </row>
    <row r="275" spans="2:5">
      <c r="B275" s="700" t="s">
        <v>2231</v>
      </c>
      <c r="C275" s="701"/>
      <c r="D275" s="701"/>
      <c r="E275" s="702"/>
    </row>
    <row r="276" spans="2:5">
      <c r="B276" s="35"/>
      <c r="C276" s="35" t="s">
        <v>2094</v>
      </c>
      <c r="D276" s="35" t="s">
        <v>2111</v>
      </c>
      <c r="E276" s="35" t="s">
        <v>2096</v>
      </c>
    </row>
    <row r="277" spans="2:5">
      <c r="B277" s="35" t="s">
        <v>2233</v>
      </c>
      <c r="C277" s="35">
        <v>9248754</v>
      </c>
      <c r="D277" s="35">
        <v>9248732</v>
      </c>
      <c r="E277" s="35">
        <v>9248743</v>
      </c>
    </row>
    <row r="278" spans="2:5">
      <c r="B278" s="35" t="s">
        <v>2113</v>
      </c>
      <c r="C278" s="35" t="s">
        <v>2243</v>
      </c>
      <c r="D278" s="35" t="s">
        <v>2243</v>
      </c>
      <c r="E278" s="35" t="s">
        <v>2243</v>
      </c>
    </row>
    <row r="279" spans="2:5">
      <c r="B279" s="35" t="s">
        <v>2114</v>
      </c>
      <c r="C279" s="35">
        <v>9248755</v>
      </c>
      <c r="D279" s="35">
        <v>9248733</v>
      </c>
      <c r="E279" s="35">
        <v>9248744</v>
      </c>
    </row>
    <row r="280" spans="2:5">
      <c r="B280" s="35" t="s">
        <v>2234</v>
      </c>
      <c r="C280" s="35">
        <v>9234571</v>
      </c>
      <c r="D280" s="35">
        <v>9228917</v>
      </c>
      <c r="E280" s="35">
        <v>9230065</v>
      </c>
    </row>
    <row r="281" spans="2:5">
      <c r="B281" s="35" t="s">
        <v>2228</v>
      </c>
      <c r="C281" s="35">
        <v>9234572</v>
      </c>
      <c r="D281" s="35">
        <v>9228918</v>
      </c>
      <c r="E281" s="35">
        <v>9230066</v>
      </c>
    </row>
    <row r="282" spans="2:5">
      <c r="B282" s="35" t="s">
        <v>2235</v>
      </c>
      <c r="C282" s="35">
        <v>9248756</v>
      </c>
      <c r="D282" s="35">
        <v>9248734</v>
      </c>
      <c r="E282" s="35">
        <v>9248745</v>
      </c>
    </row>
    <row r="284" spans="2:5">
      <c r="B284" s="521" t="s">
        <v>2237</v>
      </c>
      <c r="C284" s="521"/>
      <c r="D284" s="521"/>
      <c r="E284" s="521"/>
    </row>
    <row r="285" spans="2:5">
      <c r="B285" s="700" t="s">
        <v>2236</v>
      </c>
      <c r="C285" s="701"/>
      <c r="D285" s="701"/>
      <c r="E285" s="702"/>
    </row>
    <row r="286" spans="2:5">
      <c r="B286" s="35"/>
      <c r="C286" s="35" t="s">
        <v>2094</v>
      </c>
      <c r="D286" s="35" t="s">
        <v>2111</v>
      </c>
      <c r="E286" s="35" t="s">
        <v>2096</v>
      </c>
    </row>
    <row r="287" spans="2:5">
      <c r="B287" s="35" t="s">
        <v>2233</v>
      </c>
      <c r="C287" s="35" t="s">
        <v>2243</v>
      </c>
      <c r="D287" s="35">
        <v>9242931</v>
      </c>
      <c r="E287" s="35" t="s">
        <v>2243</v>
      </c>
    </row>
    <row r="288" spans="2:5">
      <c r="B288" s="35" t="s">
        <v>2113</v>
      </c>
      <c r="C288" s="35" t="s">
        <v>2243</v>
      </c>
      <c r="D288" s="35">
        <v>9242932</v>
      </c>
      <c r="E288" s="35" t="s">
        <v>2243</v>
      </c>
    </row>
    <row r="289" spans="2:5">
      <c r="B289" s="35" t="s">
        <v>2114</v>
      </c>
      <c r="C289" s="35" t="s">
        <v>2243</v>
      </c>
      <c r="D289" s="35">
        <v>9242933</v>
      </c>
      <c r="E289" s="35" t="s">
        <v>2243</v>
      </c>
    </row>
    <row r="290" spans="2:5">
      <c r="B290" s="35" t="s">
        <v>2234</v>
      </c>
      <c r="C290" s="35">
        <v>9245441</v>
      </c>
      <c r="D290" s="35">
        <v>9242934</v>
      </c>
      <c r="E290" s="35">
        <v>9245433</v>
      </c>
    </row>
    <row r="291" spans="2:5">
      <c r="B291" s="35" t="s">
        <v>2228</v>
      </c>
      <c r="C291" s="35">
        <v>9245442</v>
      </c>
      <c r="D291" s="35">
        <v>9242935</v>
      </c>
      <c r="E291" s="35">
        <v>9245434</v>
      </c>
    </row>
    <row r="292" spans="2:5">
      <c r="B292" s="35" t="s">
        <v>2235</v>
      </c>
      <c r="C292" s="35" t="s">
        <v>2243</v>
      </c>
      <c r="D292" s="35">
        <v>9242936</v>
      </c>
      <c r="E292" s="35" t="s">
        <v>2243</v>
      </c>
    </row>
    <row r="294" spans="2:5">
      <c r="B294" s="521" t="s">
        <v>2238</v>
      </c>
      <c r="C294" s="521"/>
      <c r="D294" s="521"/>
      <c r="E294" s="521"/>
    </row>
    <row r="295" spans="2:5">
      <c r="B295" s="700" t="s">
        <v>2230</v>
      </c>
      <c r="C295" s="701"/>
      <c r="D295" s="701"/>
      <c r="E295" s="702"/>
    </row>
    <row r="296" spans="2:5">
      <c r="B296" s="35"/>
      <c r="C296" s="35" t="s">
        <v>2094</v>
      </c>
      <c r="D296" s="35" t="s">
        <v>2111</v>
      </c>
      <c r="E296" s="35" t="s">
        <v>2096</v>
      </c>
    </row>
    <row r="297" spans="2:5">
      <c r="B297" s="35" t="s">
        <v>2233</v>
      </c>
      <c r="C297" s="35">
        <v>9234553</v>
      </c>
      <c r="D297" s="35">
        <v>9228909</v>
      </c>
      <c r="E297" s="35">
        <v>9230056</v>
      </c>
    </row>
    <row r="298" spans="2:5">
      <c r="B298" s="35" t="s">
        <v>2113</v>
      </c>
      <c r="C298" s="35">
        <v>9234554</v>
      </c>
      <c r="D298" s="35">
        <v>9228910</v>
      </c>
      <c r="E298" s="35">
        <v>9230057</v>
      </c>
    </row>
    <row r="299" spans="2:5">
      <c r="B299" s="35" t="s">
        <v>2114</v>
      </c>
      <c r="C299" s="35">
        <v>9234555</v>
      </c>
      <c r="D299" s="35">
        <v>9228911</v>
      </c>
      <c r="E299" s="35">
        <v>9230058</v>
      </c>
    </row>
    <row r="300" spans="2:5">
      <c r="B300" s="35" t="s">
        <v>2234</v>
      </c>
      <c r="C300" s="35">
        <v>9234556</v>
      </c>
      <c r="D300" s="35">
        <v>9228912</v>
      </c>
      <c r="E300" s="35">
        <v>9230059</v>
      </c>
    </row>
    <row r="301" spans="2:5">
      <c r="B301" s="35" t="s">
        <v>2228</v>
      </c>
      <c r="C301" s="35">
        <v>9234557</v>
      </c>
      <c r="D301" s="35">
        <v>9228913</v>
      </c>
      <c r="E301" s="35">
        <v>9230060</v>
      </c>
    </row>
    <row r="302" spans="2:5">
      <c r="B302" s="35" t="s">
        <v>2235</v>
      </c>
      <c r="C302" s="35">
        <v>9234558</v>
      </c>
      <c r="D302" s="35">
        <v>9228914</v>
      </c>
      <c r="E302" s="35">
        <v>9230061</v>
      </c>
    </row>
    <row r="304" spans="2:5">
      <c r="B304" s="521" t="s">
        <v>2238</v>
      </c>
      <c r="C304" s="521"/>
      <c r="D304" s="521"/>
      <c r="E304" s="521"/>
    </row>
    <row r="305" spans="2:5">
      <c r="B305" s="700" t="s">
        <v>2231</v>
      </c>
      <c r="C305" s="701"/>
      <c r="D305" s="701"/>
      <c r="E305" s="702"/>
    </row>
    <row r="306" spans="2:5">
      <c r="B306" s="35"/>
      <c r="C306" s="35" t="s">
        <v>2094</v>
      </c>
      <c r="D306" s="35" t="s">
        <v>2111</v>
      </c>
      <c r="E306" s="35" t="s">
        <v>2096</v>
      </c>
    </row>
    <row r="307" spans="2:5">
      <c r="B307" s="35" t="s">
        <v>2233</v>
      </c>
      <c r="C307" s="35">
        <v>9248757</v>
      </c>
      <c r="D307" s="35">
        <v>9248735</v>
      </c>
      <c r="E307" s="35">
        <v>9248746</v>
      </c>
    </row>
    <row r="308" spans="2:5">
      <c r="B308" s="35" t="s">
        <v>2113</v>
      </c>
      <c r="C308" s="35" t="s">
        <v>2243</v>
      </c>
      <c r="D308" s="35" t="s">
        <v>2242</v>
      </c>
      <c r="E308" s="35" t="s">
        <v>2243</v>
      </c>
    </row>
    <row r="309" spans="2:5">
      <c r="B309" s="35" t="s">
        <v>2114</v>
      </c>
      <c r="C309" s="35">
        <v>9248758</v>
      </c>
      <c r="D309" s="35">
        <v>9248736</v>
      </c>
      <c r="E309" s="35">
        <v>9248747</v>
      </c>
    </row>
    <row r="310" spans="2:5">
      <c r="B310" s="35" t="s">
        <v>2234</v>
      </c>
      <c r="C310" s="35">
        <v>9248759</v>
      </c>
      <c r="D310" s="35">
        <v>9248737</v>
      </c>
      <c r="E310" s="35">
        <v>9248748</v>
      </c>
    </row>
    <row r="311" spans="2:5">
      <c r="B311" s="35" t="s">
        <v>2228</v>
      </c>
      <c r="C311" s="35">
        <v>9248760</v>
      </c>
      <c r="D311" s="35">
        <v>9248738</v>
      </c>
      <c r="E311" s="35">
        <v>9248749</v>
      </c>
    </row>
    <row r="312" spans="2:5">
      <c r="B312" s="35" t="s">
        <v>2235</v>
      </c>
      <c r="C312" s="35">
        <v>9248761</v>
      </c>
      <c r="D312" s="35">
        <v>9248739</v>
      </c>
      <c r="E312" s="35">
        <v>9248750</v>
      </c>
    </row>
    <row r="314" spans="2:5">
      <c r="B314" s="521" t="s">
        <v>2238</v>
      </c>
      <c r="C314" s="521"/>
      <c r="D314" s="521"/>
      <c r="E314" s="521"/>
    </row>
    <row r="315" spans="2:5">
      <c r="B315" s="700" t="s">
        <v>2236</v>
      </c>
      <c r="C315" s="701"/>
      <c r="D315" s="701"/>
      <c r="E315" s="702"/>
    </row>
    <row r="316" spans="2:5">
      <c r="B316" s="35"/>
      <c r="C316" s="35" t="s">
        <v>2094</v>
      </c>
      <c r="D316" s="35" t="s">
        <v>2111</v>
      </c>
      <c r="E316" s="35" t="s">
        <v>2096</v>
      </c>
    </row>
    <row r="317" spans="2:5">
      <c r="B317" s="35" t="s">
        <v>2233</v>
      </c>
      <c r="C317" s="35" t="s">
        <v>2243</v>
      </c>
      <c r="D317" s="35">
        <v>9242937</v>
      </c>
      <c r="E317" s="35" t="s">
        <v>2243</v>
      </c>
    </row>
    <row r="318" spans="2:5">
      <c r="B318" s="35" t="s">
        <v>2113</v>
      </c>
      <c r="C318" s="35" t="s">
        <v>2243</v>
      </c>
      <c r="D318" s="35">
        <v>9242939</v>
      </c>
      <c r="E318" s="35" t="s">
        <v>2243</v>
      </c>
    </row>
    <row r="319" spans="2:5">
      <c r="B319" s="35" t="s">
        <v>2114</v>
      </c>
      <c r="C319" s="35" t="s">
        <v>2243</v>
      </c>
      <c r="D319" s="35">
        <v>9242941</v>
      </c>
      <c r="E319" s="35" t="s">
        <v>2243</v>
      </c>
    </row>
    <row r="320" spans="2:5">
      <c r="B320" s="35" t="s">
        <v>2234</v>
      </c>
      <c r="C320" s="35">
        <v>9245443</v>
      </c>
      <c r="D320" s="35">
        <v>9242943</v>
      </c>
      <c r="E320" s="35">
        <v>9245435</v>
      </c>
    </row>
    <row r="321" spans="2:5">
      <c r="B321" s="35" t="s">
        <v>2228</v>
      </c>
      <c r="C321" s="35">
        <v>9245444</v>
      </c>
      <c r="D321" s="35">
        <v>9239733</v>
      </c>
      <c r="E321" s="35">
        <v>9245436</v>
      </c>
    </row>
    <row r="322" spans="2:5">
      <c r="B322" s="35" t="s">
        <v>2235</v>
      </c>
      <c r="C322" s="35" t="s">
        <v>2243</v>
      </c>
      <c r="D322" s="35">
        <v>9242944</v>
      </c>
      <c r="E322" s="35" t="s">
        <v>2243</v>
      </c>
    </row>
    <row r="324" spans="2:5">
      <c r="B324" s="521" t="s">
        <v>2240</v>
      </c>
      <c r="C324" s="521"/>
      <c r="D324" s="521"/>
      <c r="E324" s="521"/>
    </row>
    <row r="325" spans="2:5">
      <c r="B325" s="700" t="s">
        <v>2196</v>
      </c>
      <c r="C325" s="701"/>
      <c r="D325" s="701"/>
      <c r="E325" s="702"/>
    </row>
    <row r="326" spans="2:5">
      <c r="B326" s="35"/>
      <c r="C326" s="35" t="s">
        <v>2094</v>
      </c>
      <c r="D326" s="35" t="s">
        <v>2111</v>
      </c>
      <c r="E326" s="35" t="s">
        <v>2096</v>
      </c>
    </row>
    <row r="327" spans="2:5">
      <c r="B327" s="35" t="s">
        <v>2233</v>
      </c>
      <c r="C327" s="35" t="s">
        <v>2243</v>
      </c>
      <c r="D327" s="35">
        <v>9259359</v>
      </c>
      <c r="E327" s="35">
        <v>9254878</v>
      </c>
    </row>
    <row r="328" spans="2:5">
      <c r="B328" s="35" t="s">
        <v>2113</v>
      </c>
      <c r="C328" s="35" t="s">
        <v>2243</v>
      </c>
      <c r="D328" s="35">
        <v>9259360</v>
      </c>
      <c r="E328" s="35">
        <v>9254879</v>
      </c>
    </row>
    <row r="329" spans="2:5">
      <c r="B329" s="35" t="s">
        <v>2114</v>
      </c>
      <c r="C329" s="35" t="s">
        <v>2243</v>
      </c>
      <c r="D329" s="35">
        <v>9254859</v>
      </c>
      <c r="E329" s="35">
        <v>9254880</v>
      </c>
    </row>
    <row r="330" spans="2:5">
      <c r="B330" s="35" t="s">
        <v>2234</v>
      </c>
      <c r="C330" s="35" t="s">
        <v>2243</v>
      </c>
      <c r="D330" s="35" t="s">
        <v>2243</v>
      </c>
      <c r="E330" s="35" t="s">
        <v>2243</v>
      </c>
    </row>
    <row r="331" spans="2:5">
      <c r="B331" s="35" t="s">
        <v>2228</v>
      </c>
      <c r="C331" s="35" t="s">
        <v>2243</v>
      </c>
      <c r="D331" s="35" t="s">
        <v>2243</v>
      </c>
      <c r="E331" s="35" t="s">
        <v>2243</v>
      </c>
    </row>
    <row r="332" spans="2:5">
      <c r="B332" s="35" t="s">
        <v>2235</v>
      </c>
      <c r="C332" s="35" t="s">
        <v>2243</v>
      </c>
      <c r="D332" s="35" t="s">
        <v>2243</v>
      </c>
      <c r="E332" s="35" t="s">
        <v>2243</v>
      </c>
    </row>
    <row r="334" spans="2:5">
      <c r="B334" s="521" t="s">
        <v>2240</v>
      </c>
      <c r="C334" s="521"/>
      <c r="D334" s="521"/>
      <c r="E334" s="521"/>
    </row>
    <row r="335" spans="2:5">
      <c r="B335" s="700" t="s">
        <v>2241</v>
      </c>
      <c r="C335" s="701"/>
      <c r="D335" s="701"/>
      <c r="E335" s="702"/>
    </row>
    <row r="336" spans="2:5">
      <c r="B336" s="35"/>
      <c r="C336" s="35" t="s">
        <v>2094</v>
      </c>
      <c r="D336" s="35" t="s">
        <v>2111</v>
      </c>
      <c r="E336" s="35" t="s">
        <v>2096</v>
      </c>
    </row>
    <row r="337" spans="2:5">
      <c r="B337" s="35" t="s">
        <v>2233</v>
      </c>
      <c r="C337" s="35" t="s">
        <v>2243</v>
      </c>
      <c r="D337" s="35">
        <v>9254860</v>
      </c>
      <c r="E337" s="35">
        <v>9254881</v>
      </c>
    </row>
    <row r="338" spans="2:5">
      <c r="B338" s="35" t="s">
        <v>2113</v>
      </c>
      <c r="C338" s="35" t="s">
        <v>2243</v>
      </c>
      <c r="D338" s="35">
        <v>9254861</v>
      </c>
      <c r="E338" s="35">
        <v>9254882</v>
      </c>
    </row>
    <row r="339" spans="2:5">
      <c r="B339" s="35" t="s">
        <v>2114</v>
      </c>
      <c r="C339" s="35" t="s">
        <v>2243</v>
      </c>
      <c r="D339" s="35">
        <v>9254862</v>
      </c>
      <c r="E339" s="35">
        <v>9254883</v>
      </c>
    </row>
    <row r="340" spans="2:5">
      <c r="B340" s="35" t="s">
        <v>2234</v>
      </c>
      <c r="C340" s="35" t="s">
        <v>2243</v>
      </c>
      <c r="D340" s="35">
        <v>9254863</v>
      </c>
      <c r="E340" s="35">
        <v>9254884</v>
      </c>
    </row>
    <row r="341" spans="2:5">
      <c r="B341" s="35" t="s">
        <v>2228</v>
      </c>
      <c r="C341" s="35" t="s">
        <v>2243</v>
      </c>
      <c r="D341" s="35">
        <v>9254864</v>
      </c>
      <c r="E341" s="35">
        <v>9254885</v>
      </c>
    </row>
    <row r="342" spans="2:5">
      <c r="B342" s="35" t="s">
        <v>2235</v>
      </c>
      <c r="C342" s="35" t="s">
        <v>2243</v>
      </c>
      <c r="D342" s="35">
        <v>9254865</v>
      </c>
      <c r="E342" s="35">
        <v>9254886</v>
      </c>
    </row>
    <row r="344" spans="2:5">
      <c r="B344" s="521" t="s">
        <v>2244</v>
      </c>
      <c r="C344" s="521"/>
      <c r="D344" s="521"/>
      <c r="E344" s="521"/>
    </row>
    <row r="345" spans="2:5">
      <c r="B345" s="700"/>
      <c r="C345" s="701"/>
      <c r="D345" s="701"/>
      <c r="E345" s="702"/>
    </row>
    <row r="346" spans="2:5">
      <c r="B346" s="35"/>
      <c r="C346" s="35" t="s">
        <v>2094</v>
      </c>
      <c r="D346" s="35" t="s">
        <v>2111</v>
      </c>
      <c r="E346" s="35" t="s">
        <v>2096</v>
      </c>
    </row>
    <row r="347" spans="2:5">
      <c r="B347" s="35" t="s">
        <v>2233</v>
      </c>
      <c r="C347" s="35" t="s">
        <v>2243</v>
      </c>
      <c r="D347" s="35">
        <v>9254866</v>
      </c>
      <c r="E347" s="35">
        <v>9254887</v>
      </c>
    </row>
    <row r="348" spans="2:5">
      <c r="B348" s="35" t="s">
        <v>2113</v>
      </c>
      <c r="C348" s="35" t="s">
        <v>2243</v>
      </c>
      <c r="D348" s="35">
        <v>9254867</v>
      </c>
      <c r="E348" s="35">
        <v>9254888</v>
      </c>
    </row>
    <row r="349" spans="2:5">
      <c r="B349" s="35" t="s">
        <v>2114</v>
      </c>
      <c r="C349" s="35" t="s">
        <v>2243</v>
      </c>
      <c r="D349" s="35">
        <v>9254868</v>
      </c>
      <c r="E349" s="35">
        <v>9254889</v>
      </c>
    </row>
    <row r="350" spans="2:5">
      <c r="B350" s="35" t="s">
        <v>2234</v>
      </c>
      <c r="C350" s="35" t="s">
        <v>2243</v>
      </c>
      <c r="D350" s="35">
        <v>9254869</v>
      </c>
      <c r="E350" s="35">
        <v>9254890</v>
      </c>
    </row>
    <row r="351" spans="2:5">
      <c r="B351" s="35" t="s">
        <v>2228</v>
      </c>
      <c r="C351" s="35" t="s">
        <v>2243</v>
      </c>
      <c r="D351" s="35">
        <v>9254870</v>
      </c>
      <c r="E351" s="35">
        <v>9254891</v>
      </c>
    </row>
    <row r="352" spans="2:5">
      <c r="B352" s="35" t="s">
        <v>2235</v>
      </c>
      <c r="C352" s="35" t="s">
        <v>2243</v>
      </c>
      <c r="D352" s="35">
        <v>9254871</v>
      </c>
      <c r="E352" s="35">
        <v>9254892</v>
      </c>
    </row>
    <row r="354" spans="2:5">
      <c r="B354" s="521" t="s">
        <v>2245</v>
      </c>
      <c r="C354" s="521"/>
      <c r="D354" s="521"/>
      <c r="E354" s="521"/>
    </row>
    <row r="355" spans="2:5">
      <c r="B355" s="700"/>
      <c r="C355" s="701"/>
      <c r="D355" s="701"/>
      <c r="E355" s="702"/>
    </row>
    <row r="356" spans="2:5">
      <c r="B356" s="35"/>
      <c r="C356" s="35" t="s">
        <v>2094</v>
      </c>
      <c r="D356" s="35" t="s">
        <v>2111</v>
      </c>
      <c r="E356" s="35" t="s">
        <v>2096</v>
      </c>
    </row>
    <row r="357" spans="2:5">
      <c r="B357" s="35" t="s">
        <v>2233</v>
      </c>
      <c r="C357" s="35" t="s">
        <v>2243</v>
      </c>
      <c r="D357" s="35">
        <v>9254872</v>
      </c>
      <c r="E357" s="35">
        <v>9254893</v>
      </c>
    </row>
    <row r="358" spans="2:5">
      <c r="B358" s="35" t="s">
        <v>2113</v>
      </c>
      <c r="C358" s="35" t="s">
        <v>2243</v>
      </c>
      <c r="D358" s="35">
        <v>9254873</v>
      </c>
      <c r="E358" s="35">
        <v>9254894</v>
      </c>
    </row>
    <row r="359" spans="2:5">
      <c r="B359" s="35" t="s">
        <v>2114</v>
      </c>
      <c r="C359" s="35" t="s">
        <v>2243</v>
      </c>
      <c r="D359" s="35">
        <v>9254874</v>
      </c>
      <c r="E359" s="35">
        <v>9254895</v>
      </c>
    </row>
    <row r="360" spans="2:5">
      <c r="B360" s="35" t="s">
        <v>2234</v>
      </c>
      <c r="C360" s="35" t="s">
        <v>2243</v>
      </c>
      <c r="D360" s="35">
        <v>9254875</v>
      </c>
      <c r="E360" s="35">
        <v>9254896</v>
      </c>
    </row>
    <row r="361" spans="2:5">
      <c r="B361" s="35" t="s">
        <v>2228</v>
      </c>
      <c r="C361" s="35" t="s">
        <v>2243</v>
      </c>
      <c r="D361" s="35">
        <v>9254876</v>
      </c>
      <c r="E361" s="35">
        <v>9254897</v>
      </c>
    </row>
    <row r="362" spans="2:5">
      <c r="B362" s="35" t="s">
        <v>2235</v>
      </c>
      <c r="C362" s="35" t="s">
        <v>2243</v>
      </c>
      <c r="D362" s="35">
        <v>9254877</v>
      </c>
      <c r="E362" s="35">
        <v>9254898</v>
      </c>
    </row>
    <row r="364" spans="2:5">
      <c r="B364" s="521" t="s">
        <v>2246</v>
      </c>
      <c r="C364" s="521"/>
      <c r="D364" s="521"/>
      <c r="E364" s="521"/>
    </row>
    <row r="365" spans="2:5">
      <c r="B365" s="700"/>
      <c r="C365" s="701"/>
      <c r="D365" s="701"/>
      <c r="E365" s="702"/>
    </row>
    <row r="366" spans="2:5">
      <c r="B366" s="35"/>
      <c r="C366" s="35" t="s">
        <v>2094</v>
      </c>
      <c r="D366" s="35" t="s">
        <v>2111</v>
      </c>
      <c r="E366" s="35" t="s">
        <v>2096</v>
      </c>
    </row>
    <row r="367" spans="2:5">
      <c r="B367" s="35" t="s">
        <v>2116</v>
      </c>
      <c r="C367" s="35">
        <v>9194739</v>
      </c>
      <c r="D367" s="35">
        <v>9194721</v>
      </c>
      <c r="E367" s="35">
        <v>9194730</v>
      </c>
    </row>
    <row r="368" spans="2:5">
      <c r="B368" s="35" t="s">
        <v>2174</v>
      </c>
      <c r="C368" s="35">
        <v>9194741</v>
      </c>
      <c r="D368" s="35">
        <v>9194723</v>
      </c>
      <c r="E368" s="35">
        <v>9194732</v>
      </c>
    </row>
    <row r="369" spans="2:5">
      <c r="B369" s="35" t="s">
        <v>2217</v>
      </c>
      <c r="C369" s="35">
        <v>9194743</v>
      </c>
      <c r="D369" s="35">
        <v>9194725</v>
      </c>
      <c r="E369" s="35">
        <v>9194734</v>
      </c>
    </row>
    <row r="371" spans="2:5">
      <c r="B371" s="545" t="s">
        <v>2247</v>
      </c>
      <c r="C371" s="545"/>
    </row>
    <row r="372" spans="2:5">
      <c r="B372" s="35"/>
      <c r="C372" s="35"/>
    </row>
    <row r="373" spans="2:5">
      <c r="B373" s="35" t="s">
        <v>2111</v>
      </c>
      <c r="C373" s="35">
        <v>9194764</v>
      </c>
    </row>
    <row r="374" spans="2:5">
      <c r="B374" s="35" t="s">
        <v>2096</v>
      </c>
      <c r="C374" s="35">
        <v>9194765</v>
      </c>
    </row>
    <row r="375" spans="2:5">
      <c r="B375" s="35" t="s">
        <v>2094</v>
      </c>
      <c r="C375" s="35">
        <v>9194766</v>
      </c>
    </row>
    <row r="377" spans="2:5">
      <c r="B377" s="545" t="s">
        <v>2248</v>
      </c>
      <c r="C377" s="545"/>
    </row>
    <row r="378" spans="2:5">
      <c r="B378" s="35"/>
      <c r="C378" s="35" t="s">
        <v>2094</v>
      </c>
      <c r="D378" s="35" t="s">
        <v>2111</v>
      </c>
      <c r="E378" s="35" t="s">
        <v>2096</v>
      </c>
    </row>
    <row r="379" spans="2:5">
      <c r="B379" s="35" t="s">
        <v>2249</v>
      </c>
      <c r="C379" s="35">
        <v>9196349</v>
      </c>
      <c r="D379" s="35">
        <v>9104107</v>
      </c>
      <c r="E379" s="35">
        <v>9196348</v>
      </c>
    </row>
    <row r="380" spans="2:5">
      <c r="B380" s="35" t="s">
        <v>2250</v>
      </c>
      <c r="C380" s="35">
        <v>9204259</v>
      </c>
      <c r="D380" s="35">
        <v>9204257</v>
      </c>
      <c r="E380" s="35">
        <v>9204258</v>
      </c>
    </row>
    <row r="382" spans="2:5">
      <c r="B382" s="545" t="s">
        <v>2155</v>
      </c>
      <c r="C382" s="545"/>
    </row>
    <row r="383" spans="2:5">
      <c r="B383" s="35"/>
      <c r="C383" s="35"/>
    </row>
    <row r="384" spans="2:5">
      <c r="B384" s="35" t="s">
        <v>2111</v>
      </c>
      <c r="C384" s="35">
        <v>9235838</v>
      </c>
    </row>
    <row r="385" spans="2:5">
      <c r="B385" s="35" t="s">
        <v>2094</v>
      </c>
      <c r="C385" s="35">
        <v>9235837</v>
      </c>
    </row>
    <row r="388" spans="2:5">
      <c r="B388" s="545" t="s">
        <v>2253</v>
      </c>
      <c r="C388" s="545"/>
    </row>
    <row r="389" spans="2:5">
      <c r="B389" s="35"/>
      <c r="C389" s="35"/>
    </row>
    <row r="390" spans="2:5">
      <c r="B390" s="35" t="s">
        <v>2111</v>
      </c>
      <c r="C390" s="35">
        <v>9194614</v>
      </c>
    </row>
    <row r="391" spans="2:5">
      <c r="B391" s="35" t="s">
        <v>2096</v>
      </c>
      <c r="C391" s="35">
        <v>9194615</v>
      </c>
    </row>
    <row r="392" spans="2:5">
      <c r="B392" s="35" t="s">
        <v>2094</v>
      </c>
      <c r="C392" s="35">
        <v>9194616</v>
      </c>
    </row>
    <row r="394" spans="2:5">
      <c r="B394" s="521" t="s">
        <v>2254</v>
      </c>
      <c r="C394" s="521"/>
      <c r="D394" s="521"/>
      <c r="E394" s="521"/>
    </row>
    <row r="395" spans="2:5">
      <c r="B395" s="700"/>
      <c r="C395" s="701"/>
      <c r="D395" s="701"/>
      <c r="E395" s="702"/>
    </row>
    <row r="396" spans="2:5">
      <c r="B396" s="35"/>
      <c r="C396" s="35" t="s">
        <v>2094</v>
      </c>
      <c r="D396" s="35" t="s">
        <v>2111</v>
      </c>
      <c r="E396" s="35" t="s">
        <v>2096</v>
      </c>
    </row>
    <row r="397" spans="2:5">
      <c r="B397" s="35" t="s">
        <v>2233</v>
      </c>
      <c r="C397" s="35">
        <v>9194418</v>
      </c>
      <c r="D397" s="35">
        <v>9194390</v>
      </c>
      <c r="E397" s="35">
        <v>9194404</v>
      </c>
    </row>
    <row r="398" spans="2:5">
      <c r="B398" s="35" t="s">
        <v>2113</v>
      </c>
      <c r="C398" s="35">
        <v>9194420</v>
      </c>
      <c r="D398" s="35">
        <v>9194392</v>
      </c>
      <c r="E398" s="35">
        <v>9194406</v>
      </c>
    </row>
    <row r="399" spans="2:5">
      <c r="B399" s="35" t="s">
        <v>2114</v>
      </c>
      <c r="C399" s="35">
        <v>9194422</v>
      </c>
      <c r="D399" s="35">
        <v>9194394</v>
      </c>
      <c r="E399" s="35">
        <v>9194408</v>
      </c>
    </row>
    <row r="400" spans="2:5">
      <c r="B400" s="35" t="s">
        <v>2234</v>
      </c>
      <c r="C400" s="35">
        <v>9194424</v>
      </c>
      <c r="D400" s="35">
        <v>9194396</v>
      </c>
      <c r="E400" s="35">
        <v>9194410</v>
      </c>
    </row>
    <row r="401" spans="2:7">
      <c r="B401" s="35" t="s">
        <v>2228</v>
      </c>
      <c r="C401" s="35">
        <v>9194426</v>
      </c>
      <c r="D401" s="35">
        <v>9194398</v>
      </c>
      <c r="E401" s="35">
        <v>9194412</v>
      </c>
    </row>
    <row r="402" spans="2:7">
      <c r="B402" s="35" t="s">
        <v>2235</v>
      </c>
      <c r="C402" s="35">
        <v>9194428</v>
      </c>
      <c r="D402" s="35">
        <v>9194400</v>
      </c>
      <c r="E402" s="35">
        <v>9194414</v>
      </c>
    </row>
    <row r="404" spans="2:7">
      <c r="B404" s="521" t="s">
        <v>2255</v>
      </c>
      <c r="C404" s="521"/>
      <c r="D404" s="521"/>
      <c r="E404" s="521"/>
    </row>
    <row r="405" spans="2:7">
      <c r="B405" s="700"/>
      <c r="C405" s="701"/>
      <c r="D405" s="701"/>
      <c r="E405" s="702"/>
    </row>
    <row r="406" spans="2:7">
      <c r="B406" s="35"/>
      <c r="C406" s="35" t="s">
        <v>2094</v>
      </c>
      <c r="D406" s="35" t="s">
        <v>2111</v>
      </c>
      <c r="E406" s="35" t="s">
        <v>2096</v>
      </c>
    </row>
    <row r="407" spans="2:7">
      <c r="B407" s="35" t="s">
        <v>2233</v>
      </c>
      <c r="C407" s="35">
        <v>9194419</v>
      </c>
      <c r="D407" s="35">
        <v>9194391</v>
      </c>
      <c r="E407" s="35">
        <v>9194405</v>
      </c>
    </row>
    <row r="408" spans="2:7">
      <c r="B408" s="35" t="s">
        <v>2113</v>
      </c>
      <c r="C408" s="35">
        <v>9194421</v>
      </c>
      <c r="D408" s="35">
        <v>9194393</v>
      </c>
      <c r="E408" s="35">
        <v>9194407</v>
      </c>
    </row>
    <row r="409" spans="2:7">
      <c r="B409" s="35" t="s">
        <v>2114</v>
      </c>
      <c r="C409" s="35">
        <v>9194423</v>
      </c>
      <c r="D409" s="35">
        <v>9194395</v>
      </c>
      <c r="E409" s="35">
        <v>9194409</v>
      </c>
    </row>
    <row r="410" spans="2:7">
      <c r="B410" s="35" t="s">
        <v>2234</v>
      </c>
      <c r="C410" s="35">
        <v>9194425</v>
      </c>
      <c r="D410" s="35">
        <v>9194397</v>
      </c>
      <c r="E410" s="35">
        <v>9194411</v>
      </c>
    </row>
    <row r="411" spans="2:7">
      <c r="B411" s="35" t="s">
        <v>2228</v>
      </c>
      <c r="C411" s="35">
        <v>9194427</v>
      </c>
      <c r="D411" s="35">
        <v>9194399</v>
      </c>
      <c r="E411" s="35">
        <v>9194413</v>
      </c>
    </row>
    <row r="412" spans="2:7">
      <c r="B412" s="35" t="s">
        <v>2235</v>
      </c>
      <c r="C412" s="35">
        <v>9194429</v>
      </c>
      <c r="D412" s="35">
        <v>9194401</v>
      </c>
      <c r="E412" s="35">
        <v>9194415</v>
      </c>
    </row>
    <row r="415" spans="2:7">
      <c r="B415" s="545" t="s">
        <v>2036</v>
      </c>
      <c r="C415" s="545"/>
      <c r="D415" s="545"/>
      <c r="E415" s="545"/>
      <c r="F415" s="545"/>
      <c r="G415" s="545"/>
    </row>
    <row r="416" spans="2:7">
      <c r="B416" s="35"/>
      <c r="C416" s="35"/>
      <c r="D416" s="35"/>
      <c r="E416" s="35"/>
    </row>
    <row r="417" spans="2:5">
      <c r="B417" s="35" t="s">
        <v>2111</v>
      </c>
      <c r="C417" s="35">
        <v>9194646</v>
      </c>
      <c r="D417" s="35" t="s">
        <v>2111</v>
      </c>
      <c r="E417" s="35">
        <v>9194652</v>
      </c>
    </row>
    <row r="418" spans="2:5">
      <c r="B418" s="35" t="s">
        <v>2096</v>
      </c>
      <c r="C418" s="35">
        <v>9194647</v>
      </c>
      <c r="D418" s="35" t="s">
        <v>2096</v>
      </c>
      <c r="E418" s="35">
        <v>9194653</v>
      </c>
    </row>
    <row r="419" spans="2:5">
      <c r="B419" s="35" t="s">
        <v>2094</v>
      </c>
      <c r="C419" s="35">
        <v>9194648</v>
      </c>
      <c r="D419" s="35" t="s">
        <v>2094</v>
      </c>
      <c r="E419" s="35">
        <v>9194656</v>
      </c>
    </row>
    <row r="421" spans="2:5">
      <c r="B421" s="521"/>
      <c r="C421" s="521"/>
      <c r="D421" s="521"/>
      <c r="E421" s="521"/>
    </row>
    <row r="422" spans="2:5">
      <c r="B422" s="521" t="s">
        <v>2256</v>
      </c>
      <c r="C422" s="521"/>
      <c r="D422" s="521"/>
      <c r="E422" s="521"/>
    </row>
    <row r="423" spans="2:5">
      <c r="B423" s="35"/>
      <c r="C423" s="35" t="s">
        <v>2094</v>
      </c>
      <c r="D423" s="35" t="s">
        <v>2111</v>
      </c>
      <c r="E423" s="35" t="s">
        <v>2096</v>
      </c>
    </row>
    <row r="424" spans="2:5">
      <c r="B424" s="35" t="s">
        <v>2113</v>
      </c>
      <c r="C424" s="35">
        <v>9194452</v>
      </c>
      <c r="D424" s="35">
        <v>1061901</v>
      </c>
      <c r="E424" s="35">
        <v>9194439</v>
      </c>
    </row>
    <row r="425" spans="2:5">
      <c r="B425" s="35" t="s">
        <v>2115</v>
      </c>
      <c r="C425" s="35">
        <v>9194454</v>
      </c>
      <c r="D425" s="35">
        <v>1061903</v>
      </c>
      <c r="E425" s="35">
        <v>9194441</v>
      </c>
    </row>
    <row r="426" spans="2:5">
      <c r="B426" s="35" t="s">
        <v>2116</v>
      </c>
      <c r="C426" s="35">
        <v>9194455</v>
      </c>
      <c r="D426" s="35">
        <v>1061904</v>
      </c>
      <c r="E426" s="35">
        <v>9194442</v>
      </c>
    </row>
    <row r="427" spans="2:5">
      <c r="B427" s="35" t="s">
        <v>2117</v>
      </c>
      <c r="C427" s="35">
        <v>9194456</v>
      </c>
      <c r="D427" s="35">
        <v>1061905</v>
      </c>
      <c r="E427" s="35">
        <v>9194443</v>
      </c>
    </row>
    <row r="428" spans="2:5">
      <c r="B428" s="35" t="s">
        <v>2174</v>
      </c>
      <c r="C428" s="35">
        <v>9194458</v>
      </c>
      <c r="D428" s="35">
        <v>1061907</v>
      </c>
      <c r="E428" s="35">
        <v>9194445</v>
      </c>
    </row>
    <row r="429" spans="2:5">
      <c r="B429" s="35" t="s">
        <v>2216</v>
      </c>
      <c r="C429" s="35">
        <v>9194460</v>
      </c>
      <c r="D429" s="35">
        <v>1062960</v>
      </c>
      <c r="E429" s="35">
        <v>9194447</v>
      </c>
    </row>
    <row r="430" spans="2:5">
      <c r="B430" s="38" t="s">
        <v>2217</v>
      </c>
      <c r="C430" s="35">
        <v>9194461</v>
      </c>
      <c r="D430" s="35">
        <v>1062961</v>
      </c>
      <c r="E430" s="35">
        <v>9194448</v>
      </c>
    </row>
    <row r="431" spans="2:5">
      <c r="B431" s="38" t="s">
        <v>2222</v>
      </c>
      <c r="C431" s="35">
        <v>9194463</v>
      </c>
      <c r="D431" s="35">
        <v>9004102</v>
      </c>
      <c r="E431" s="35">
        <v>9194450</v>
      </c>
    </row>
    <row r="433" spans="2:5">
      <c r="B433" s="521"/>
      <c r="C433" s="521"/>
      <c r="D433" s="521"/>
      <c r="E433" s="521"/>
    </row>
    <row r="434" spans="2:5">
      <c r="B434" s="521" t="s">
        <v>2257</v>
      </c>
      <c r="C434" s="521"/>
      <c r="D434" s="521"/>
      <c r="E434" s="521"/>
    </row>
    <row r="435" spans="2:5">
      <c r="B435" s="35"/>
      <c r="C435" s="35" t="s">
        <v>2094</v>
      </c>
      <c r="D435" s="35" t="s">
        <v>2111</v>
      </c>
      <c r="E435" s="35" t="s">
        <v>2096</v>
      </c>
    </row>
    <row r="436" spans="2:5">
      <c r="B436" s="35" t="s">
        <v>2113</v>
      </c>
      <c r="C436" s="35">
        <v>9194480</v>
      </c>
      <c r="D436" s="35">
        <v>9004065</v>
      </c>
      <c r="E436" s="35">
        <v>9194465</v>
      </c>
    </row>
    <row r="437" spans="2:5">
      <c r="B437" s="35" t="s">
        <v>2115</v>
      </c>
      <c r="C437" s="35">
        <v>9194482</v>
      </c>
      <c r="D437" s="35">
        <v>9004068</v>
      </c>
      <c r="E437" s="35">
        <v>9194467</v>
      </c>
    </row>
    <row r="438" spans="2:5">
      <c r="B438" s="35" t="s">
        <v>2116</v>
      </c>
      <c r="C438" s="35">
        <v>9194483</v>
      </c>
      <c r="D438" s="35">
        <v>9004069</v>
      </c>
      <c r="E438" s="35">
        <v>9194468</v>
      </c>
    </row>
    <row r="439" spans="2:5">
      <c r="B439" s="35" t="s">
        <v>2117</v>
      </c>
      <c r="C439" s="35">
        <v>9194484</v>
      </c>
      <c r="D439" s="35">
        <v>9004070</v>
      </c>
      <c r="E439" s="35">
        <v>9194469</v>
      </c>
    </row>
    <row r="440" spans="2:5">
      <c r="B440" s="35" t="s">
        <v>2174</v>
      </c>
      <c r="C440" s="35">
        <v>9194486</v>
      </c>
      <c r="D440" s="35">
        <v>9004072</v>
      </c>
      <c r="E440" s="35">
        <v>9194471</v>
      </c>
    </row>
    <row r="441" spans="2:5">
      <c r="B441" s="35" t="s">
        <v>2216</v>
      </c>
      <c r="C441" s="35">
        <v>9194489</v>
      </c>
      <c r="D441" s="35">
        <v>9004074</v>
      </c>
      <c r="E441" s="35">
        <v>9194474</v>
      </c>
    </row>
    <row r="442" spans="2:5">
      <c r="B442" s="38" t="s">
        <v>2217</v>
      </c>
      <c r="C442" s="35">
        <v>9194491</v>
      </c>
      <c r="D442" s="35">
        <v>9004075</v>
      </c>
      <c r="E442" s="35">
        <v>9194476</v>
      </c>
    </row>
    <row r="443" spans="2:5">
      <c r="B443" s="38" t="s">
        <v>2222</v>
      </c>
      <c r="C443" s="35">
        <v>9194493</v>
      </c>
      <c r="D443" s="35">
        <v>9004077</v>
      </c>
      <c r="E443" s="35">
        <v>9194478</v>
      </c>
    </row>
    <row r="446" spans="2:5">
      <c r="B446" s="521" t="s">
        <v>2258</v>
      </c>
      <c r="C446" s="521"/>
      <c r="D446" s="521"/>
      <c r="E446" s="521"/>
    </row>
    <row r="447" spans="2:5">
      <c r="B447" s="35"/>
      <c r="C447" s="35" t="s">
        <v>2094</v>
      </c>
      <c r="D447" s="35" t="s">
        <v>2111</v>
      </c>
      <c r="E447" s="35" t="s">
        <v>2096</v>
      </c>
    </row>
    <row r="448" spans="2:5">
      <c r="B448" s="35" t="s">
        <v>2249</v>
      </c>
      <c r="C448" s="35">
        <v>9194629</v>
      </c>
      <c r="D448" s="35">
        <v>1062501</v>
      </c>
      <c r="E448" s="35">
        <v>9194627</v>
      </c>
    </row>
    <row r="449" spans="2:5">
      <c r="B449" s="35" t="s">
        <v>2250</v>
      </c>
      <c r="C449" s="35">
        <v>9194637</v>
      </c>
      <c r="D449" s="35">
        <v>9007355</v>
      </c>
      <c r="E449" s="35">
        <v>9194635</v>
      </c>
    </row>
    <row r="450" spans="2:5">
      <c r="B450" s="35" t="s">
        <v>2260</v>
      </c>
      <c r="C450" s="35">
        <v>9194641</v>
      </c>
      <c r="D450" s="35">
        <v>9027831</v>
      </c>
      <c r="E450" s="35">
        <v>9194639</v>
      </c>
    </row>
    <row r="451" spans="2:5">
      <c r="B451" s="35"/>
      <c r="C451" s="35"/>
      <c r="D451" s="35"/>
      <c r="E451" s="35"/>
    </row>
    <row r="452" spans="2:5">
      <c r="B452" s="35"/>
      <c r="C452" s="35"/>
      <c r="D452" s="35"/>
      <c r="E452" s="35"/>
    </row>
    <row r="453" spans="2:5">
      <c r="B453" s="35"/>
      <c r="C453" s="35"/>
      <c r="D453" s="35"/>
      <c r="E453" s="35"/>
    </row>
    <row r="455" spans="2:5">
      <c r="B455" s="521" t="s">
        <v>2259</v>
      </c>
      <c r="C455" s="521"/>
      <c r="D455" s="521"/>
      <c r="E455" s="521"/>
    </row>
    <row r="456" spans="2:5">
      <c r="B456" s="35"/>
      <c r="C456" s="35" t="s">
        <v>2094</v>
      </c>
      <c r="D456" s="35" t="s">
        <v>2111</v>
      </c>
      <c r="E456" s="35" t="s">
        <v>2096</v>
      </c>
    </row>
    <row r="457" spans="2:5">
      <c r="B457" s="35" t="s">
        <v>2249</v>
      </c>
      <c r="C457" s="35">
        <v>9194630</v>
      </c>
      <c r="D457" s="35">
        <v>1062502</v>
      </c>
      <c r="E457" s="35">
        <v>9194628</v>
      </c>
    </row>
    <row r="458" spans="2:5">
      <c r="B458" s="35" t="s">
        <v>2250</v>
      </c>
      <c r="C458" s="35">
        <v>9194638</v>
      </c>
      <c r="D458" s="35">
        <v>9007356</v>
      </c>
      <c r="E458" s="35">
        <v>9194636</v>
      </c>
    </row>
    <row r="459" spans="2:5">
      <c r="B459" s="35" t="s">
        <v>2260</v>
      </c>
      <c r="C459" s="35">
        <v>9194642</v>
      </c>
      <c r="D459" s="35">
        <v>9027832</v>
      </c>
      <c r="E459" s="35">
        <v>9194640</v>
      </c>
    </row>
    <row r="460" spans="2:5">
      <c r="B460" s="35"/>
      <c r="C460" s="35"/>
      <c r="D460" s="35"/>
      <c r="E460" s="35"/>
    </row>
    <row r="461" spans="2:5">
      <c r="B461" s="35"/>
      <c r="C461" s="35"/>
      <c r="D461" s="35"/>
      <c r="E461" s="35"/>
    </row>
    <row r="462" spans="2:5">
      <c r="B462" s="35"/>
      <c r="C462" s="35"/>
      <c r="D462" s="35"/>
      <c r="E462" s="35"/>
    </row>
    <row r="463" spans="2:5">
      <c r="B463" s="103"/>
      <c r="C463" s="103"/>
      <c r="D463" s="103"/>
      <c r="E463" s="103"/>
    </row>
    <row r="464" spans="2:5">
      <c r="B464" s="103"/>
      <c r="C464" s="103"/>
      <c r="D464" s="103"/>
      <c r="E464" s="103"/>
    </row>
    <row r="465" spans="2:5">
      <c r="B465" s="103"/>
      <c r="C465" s="103"/>
      <c r="D465" s="103"/>
      <c r="E465" s="103"/>
    </row>
    <row r="466" spans="2:5">
      <c r="B466" s="545" t="s">
        <v>2261</v>
      </c>
      <c r="C466" s="545"/>
      <c r="D466" s="545"/>
      <c r="E466" s="545"/>
    </row>
    <row r="467" spans="2:5">
      <c r="B467" s="35"/>
      <c r="C467" s="35" t="s">
        <v>2228</v>
      </c>
      <c r="D467" s="35" t="s">
        <v>2262</v>
      </c>
    </row>
    <row r="468" spans="2:5">
      <c r="B468" s="35" t="s">
        <v>2171</v>
      </c>
      <c r="C468" s="35">
        <v>9240699</v>
      </c>
      <c r="D468" s="35">
        <v>9240704</v>
      </c>
    </row>
    <row r="469" spans="2:5">
      <c r="B469" s="35" t="s">
        <v>2175</v>
      </c>
      <c r="C469" s="35">
        <v>9240700</v>
      </c>
      <c r="D469" s="35">
        <v>9240705</v>
      </c>
    </row>
    <row r="470" spans="2:5">
      <c r="B470" s="35" t="s">
        <v>2172</v>
      </c>
      <c r="C470" s="35">
        <v>9240701</v>
      </c>
      <c r="D470" s="35">
        <v>9240706</v>
      </c>
    </row>
    <row r="471" spans="2:5">
      <c r="B471" s="35" t="s">
        <v>2176</v>
      </c>
      <c r="C471" s="35">
        <v>9240702</v>
      </c>
      <c r="D471" s="35">
        <v>9240707</v>
      </c>
    </row>
    <row r="472" spans="2:5">
      <c r="B472" s="35" t="s">
        <v>2177</v>
      </c>
      <c r="C472" s="35">
        <v>9240703</v>
      </c>
      <c r="D472" s="35">
        <v>9240708</v>
      </c>
    </row>
    <row r="475" spans="2:5">
      <c r="B475" s="521" t="s">
        <v>2263</v>
      </c>
      <c r="C475" s="521"/>
      <c r="D475" s="521"/>
      <c r="E475" s="521"/>
    </row>
    <row r="476" spans="2:5">
      <c r="B476" s="35"/>
      <c r="C476" s="35" t="s">
        <v>2094</v>
      </c>
      <c r="D476" s="35" t="s">
        <v>2111</v>
      </c>
      <c r="E476" s="35" t="s">
        <v>2096</v>
      </c>
    </row>
    <row r="477" spans="2:5">
      <c r="B477" s="35" t="s">
        <v>2233</v>
      </c>
      <c r="C477" s="35">
        <v>9195038</v>
      </c>
      <c r="D477" s="35">
        <v>9195010</v>
      </c>
      <c r="E477" s="35">
        <v>9195024</v>
      </c>
    </row>
    <row r="478" spans="2:5">
      <c r="B478" s="35" t="s">
        <v>2113</v>
      </c>
      <c r="C478" s="35">
        <v>9195040</v>
      </c>
      <c r="D478" s="35">
        <v>9195012</v>
      </c>
      <c r="E478" s="35">
        <v>9195026</v>
      </c>
    </row>
    <row r="479" spans="2:5">
      <c r="B479" s="35" t="s">
        <v>2114</v>
      </c>
      <c r="C479" s="35">
        <v>9195042</v>
      </c>
      <c r="D479" s="35">
        <v>9195014</v>
      </c>
      <c r="E479" s="35">
        <v>9195028</v>
      </c>
    </row>
    <row r="480" spans="2:5">
      <c r="B480" s="35" t="s">
        <v>2234</v>
      </c>
      <c r="C480" s="35">
        <v>9195044</v>
      </c>
      <c r="D480" s="35">
        <v>9195016</v>
      </c>
      <c r="E480" s="35">
        <v>9195030</v>
      </c>
    </row>
    <row r="481" spans="2:5">
      <c r="B481" s="35" t="s">
        <v>2228</v>
      </c>
      <c r="C481" s="35">
        <v>9195046</v>
      </c>
      <c r="D481" s="35">
        <v>9195018</v>
      </c>
      <c r="E481" s="35">
        <v>9195032</v>
      </c>
    </row>
    <row r="482" spans="2:5">
      <c r="B482" s="35" t="s">
        <v>2235</v>
      </c>
      <c r="C482" s="35">
        <v>9195048</v>
      </c>
      <c r="D482" s="35">
        <v>9195020</v>
      </c>
      <c r="E482" s="35">
        <v>9195034</v>
      </c>
    </row>
    <row r="484" spans="2:5">
      <c r="B484" s="521" t="s">
        <v>2264</v>
      </c>
      <c r="C484" s="521"/>
      <c r="D484" s="521"/>
      <c r="E484" s="521"/>
    </row>
    <row r="485" spans="2:5">
      <c r="B485" s="35"/>
      <c r="C485" s="35" t="s">
        <v>2094</v>
      </c>
      <c r="D485" s="35" t="s">
        <v>2111</v>
      </c>
      <c r="E485" s="35" t="s">
        <v>2096</v>
      </c>
    </row>
    <row r="486" spans="2:5">
      <c r="B486" s="35" t="s">
        <v>2233</v>
      </c>
      <c r="C486" s="35">
        <v>9195039</v>
      </c>
      <c r="D486" s="35">
        <v>9195011</v>
      </c>
      <c r="E486" s="35">
        <v>9195025</v>
      </c>
    </row>
    <row r="487" spans="2:5">
      <c r="B487" s="35" t="s">
        <v>2113</v>
      </c>
      <c r="C487" s="35">
        <v>9195041</v>
      </c>
      <c r="D487" s="35">
        <v>9195013</v>
      </c>
      <c r="E487" s="35">
        <v>9195027</v>
      </c>
    </row>
    <row r="488" spans="2:5">
      <c r="B488" s="35" t="s">
        <v>2114</v>
      </c>
      <c r="C488" s="35">
        <v>9195043</v>
      </c>
      <c r="D488" s="35">
        <v>9195015</v>
      </c>
      <c r="E488" s="35">
        <v>9195029</v>
      </c>
    </row>
    <row r="489" spans="2:5">
      <c r="B489" s="35" t="s">
        <v>2234</v>
      </c>
      <c r="C489" s="35">
        <v>9195045</v>
      </c>
      <c r="D489" s="35">
        <v>9195017</v>
      </c>
      <c r="E489" s="35">
        <v>9195031</v>
      </c>
    </row>
    <row r="490" spans="2:5">
      <c r="B490" s="35" t="s">
        <v>2228</v>
      </c>
      <c r="C490" s="35">
        <v>9195047</v>
      </c>
      <c r="D490" s="35">
        <v>9195019</v>
      </c>
      <c r="E490" s="35">
        <v>9195033</v>
      </c>
    </row>
    <row r="491" spans="2:5">
      <c r="B491" s="35" t="s">
        <v>2235</v>
      </c>
      <c r="C491" s="35">
        <v>9195049</v>
      </c>
      <c r="D491" s="35">
        <v>9195021</v>
      </c>
      <c r="E491" s="35">
        <v>9195035</v>
      </c>
    </row>
    <row r="494" spans="2:5">
      <c r="B494" s="703" t="s">
        <v>2185</v>
      </c>
      <c r="C494" s="703"/>
      <c r="D494" s="703"/>
      <c r="E494" s="703"/>
    </row>
    <row r="495" spans="2:5">
      <c r="B495" s="521" t="s">
        <v>2232</v>
      </c>
      <c r="C495" s="521"/>
      <c r="D495" s="521"/>
      <c r="E495" s="521"/>
    </row>
    <row r="496" spans="2:5">
      <c r="B496" s="700" t="s">
        <v>2250</v>
      </c>
      <c r="C496" s="701"/>
      <c r="D496" s="701"/>
      <c r="E496" s="702"/>
    </row>
    <row r="497" spans="2:5">
      <c r="B497" s="35"/>
      <c r="C497" s="35" t="s">
        <v>2094</v>
      </c>
      <c r="D497" s="35" t="s">
        <v>2111</v>
      </c>
      <c r="E497" s="35" t="s">
        <v>2096</v>
      </c>
    </row>
    <row r="498" spans="2:5">
      <c r="B498" s="35" t="s">
        <v>2233</v>
      </c>
      <c r="C498" s="35">
        <v>9194811</v>
      </c>
      <c r="D498" s="35">
        <v>9194797</v>
      </c>
      <c r="E498" s="35">
        <v>9194804</v>
      </c>
    </row>
    <row r="499" spans="2:5">
      <c r="B499" s="35" t="s">
        <v>2113</v>
      </c>
      <c r="C499" s="35">
        <v>9194812</v>
      </c>
      <c r="D499" s="35">
        <v>9194798</v>
      </c>
      <c r="E499" s="35">
        <v>9194805</v>
      </c>
    </row>
    <row r="500" spans="2:5">
      <c r="B500" s="35" t="s">
        <v>2114</v>
      </c>
      <c r="C500" s="35">
        <v>9194813</v>
      </c>
      <c r="D500" s="35">
        <v>9194799</v>
      </c>
      <c r="E500" s="35">
        <v>9194806</v>
      </c>
    </row>
    <row r="501" spans="2:5">
      <c r="B501" s="35" t="s">
        <v>2234</v>
      </c>
      <c r="C501" s="35">
        <v>9194814</v>
      </c>
      <c r="D501" s="35">
        <v>9194800</v>
      </c>
      <c r="E501" s="35">
        <v>9194807</v>
      </c>
    </row>
    <row r="502" spans="2:5">
      <c r="B502" s="35" t="s">
        <v>2228</v>
      </c>
      <c r="C502" s="35">
        <v>9194815</v>
      </c>
      <c r="D502" s="35">
        <v>9194801</v>
      </c>
      <c r="E502" s="35">
        <v>9194808</v>
      </c>
    </row>
    <row r="503" spans="2:5">
      <c r="B503" s="35" t="s">
        <v>2235</v>
      </c>
      <c r="C503" s="35">
        <v>9194816</v>
      </c>
      <c r="D503" s="35">
        <v>9194802</v>
      </c>
      <c r="E503" s="35">
        <v>9194809</v>
      </c>
    </row>
    <row r="505" spans="2:5">
      <c r="B505" s="521" t="s">
        <v>2232</v>
      </c>
      <c r="C505" s="521"/>
      <c r="D505" s="521"/>
      <c r="E505" s="521"/>
    </row>
    <row r="506" spans="2:5">
      <c r="B506" s="700" t="s">
        <v>2260</v>
      </c>
      <c r="C506" s="701"/>
      <c r="D506" s="701"/>
      <c r="E506" s="702"/>
    </row>
    <row r="507" spans="2:5">
      <c r="B507" s="35"/>
      <c r="C507" s="35" t="s">
        <v>2094</v>
      </c>
      <c r="D507" s="35" t="s">
        <v>2111</v>
      </c>
      <c r="E507" s="35" t="s">
        <v>2096</v>
      </c>
    </row>
    <row r="508" spans="2:5">
      <c r="B508" s="35" t="s">
        <v>2233</v>
      </c>
      <c r="C508" s="35">
        <v>9194832</v>
      </c>
      <c r="D508" s="35">
        <v>9194818</v>
      </c>
      <c r="E508" s="35">
        <v>9194825</v>
      </c>
    </row>
    <row r="509" spans="2:5">
      <c r="B509" s="35" t="s">
        <v>2113</v>
      </c>
      <c r="C509" s="35">
        <v>9194833</v>
      </c>
      <c r="D509" s="35">
        <v>9194819</v>
      </c>
      <c r="E509" s="35">
        <v>9194826</v>
      </c>
    </row>
    <row r="510" spans="2:5">
      <c r="B510" s="35" t="s">
        <v>2114</v>
      </c>
      <c r="C510" s="35">
        <v>9194834</v>
      </c>
      <c r="D510" s="35">
        <v>9194820</v>
      </c>
      <c r="E510" s="35">
        <v>9194827</v>
      </c>
    </row>
    <row r="511" spans="2:5">
      <c r="B511" s="35" t="s">
        <v>2234</v>
      </c>
      <c r="C511" s="35">
        <v>9194835</v>
      </c>
      <c r="D511" s="35">
        <v>9194821</v>
      </c>
      <c r="E511" s="35">
        <v>9194828</v>
      </c>
    </row>
    <row r="512" spans="2:5">
      <c r="B512" s="35" t="s">
        <v>2228</v>
      </c>
      <c r="C512" s="35">
        <v>9194836</v>
      </c>
      <c r="D512" s="35">
        <v>9194822</v>
      </c>
      <c r="E512" s="35">
        <v>9194829</v>
      </c>
    </row>
    <row r="513" spans="2:5">
      <c r="B513" s="35" t="s">
        <v>2235</v>
      </c>
      <c r="C513" s="35">
        <v>9194837</v>
      </c>
      <c r="D513" s="35">
        <v>9194823</v>
      </c>
      <c r="E513" s="35">
        <v>9194830</v>
      </c>
    </row>
    <row r="516" spans="2:5">
      <c r="B516" s="703" t="s">
        <v>2187</v>
      </c>
      <c r="C516" s="703"/>
      <c r="D516" s="703"/>
      <c r="E516" s="703"/>
    </row>
    <row r="517" spans="2:5">
      <c r="B517" s="521"/>
      <c r="C517" s="521"/>
      <c r="D517" s="521"/>
      <c r="E517" s="521"/>
    </row>
    <row r="518" spans="2:5">
      <c r="B518" s="35"/>
      <c r="C518" t="s">
        <v>2188</v>
      </c>
      <c r="D518" t="s">
        <v>2189</v>
      </c>
      <c r="E518" t="s">
        <v>2190</v>
      </c>
    </row>
    <row r="519" spans="2:5">
      <c r="B519" s="35" t="s">
        <v>2265</v>
      </c>
      <c r="C519" s="35">
        <v>9196319</v>
      </c>
      <c r="D519" s="35">
        <v>9196317</v>
      </c>
      <c r="E519" s="35">
        <v>9196318</v>
      </c>
    </row>
    <row r="520" spans="2:5">
      <c r="B520" s="35" t="s">
        <v>2266</v>
      </c>
      <c r="C520" s="35">
        <v>9196322</v>
      </c>
      <c r="D520" s="35">
        <v>9196320</v>
      </c>
      <c r="E520" s="35">
        <v>9196321</v>
      </c>
    </row>
    <row r="523" spans="2:5">
      <c r="B523" s="703" t="s">
        <v>2181</v>
      </c>
      <c r="C523" s="703"/>
      <c r="D523" s="703"/>
      <c r="E523" s="703"/>
    </row>
    <row r="524" spans="2:5">
      <c r="B524" s="521" t="s">
        <v>2232</v>
      </c>
      <c r="C524" s="521"/>
      <c r="D524" s="521"/>
      <c r="E524" s="521"/>
    </row>
    <row r="525" spans="2:5">
      <c r="B525" s="700" t="s">
        <v>2250</v>
      </c>
      <c r="C525" s="701"/>
      <c r="D525" s="701"/>
      <c r="E525" s="702"/>
    </row>
    <row r="526" spans="2:5">
      <c r="B526" s="35"/>
      <c r="C526" s="35" t="s">
        <v>2094</v>
      </c>
      <c r="D526" s="35" t="s">
        <v>2111</v>
      </c>
      <c r="E526" s="35" t="s">
        <v>2096</v>
      </c>
    </row>
    <row r="527" spans="2:5">
      <c r="B527" s="35" t="s">
        <v>2233</v>
      </c>
      <c r="C527" s="35">
        <v>9194691</v>
      </c>
      <c r="D527" s="35">
        <v>9194677</v>
      </c>
      <c r="E527" s="35">
        <v>9194684</v>
      </c>
    </row>
    <row r="528" spans="2:5">
      <c r="B528" s="35" t="s">
        <v>2113</v>
      </c>
      <c r="C528" s="35">
        <v>9194692</v>
      </c>
      <c r="D528" s="35">
        <v>9194678</v>
      </c>
      <c r="E528" s="35">
        <v>9194685</v>
      </c>
    </row>
    <row r="529" spans="2:5">
      <c r="B529" s="35" t="s">
        <v>2114</v>
      </c>
      <c r="C529" s="35">
        <v>9194693</v>
      </c>
      <c r="D529" s="35">
        <v>9194679</v>
      </c>
      <c r="E529" s="35">
        <v>9194686</v>
      </c>
    </row>
    <row r="530" spans="2:5">
      <c r="B530" s="35" t="s">
        <v>2234</v>
      </c>
      <c r="C530" s="35">
        <v>9194694</v>
      </c>
      <c r="D530" s="35">
        <v>9194680</v>
      </c>
      <c r="E530" s="35">
        <v>9194687</v>
      </c>
    </row>
    <row r="531" spans="2:5">
      <c r="B531" s="35" t="s">
        <v>2228</v>
      </c>
      <c r="C531" s="35">
        <v>9194695</v>
      </c>
      <c r="D531" s="35">
        <v>9194681</v>
      </c>
      <c r="E531" s="35">
        <v>9194688</v>
      </c>
    </row>
    <row r="532" spans="2:5">
      <c r="B532" s="35" t="s">
        <v>2235</v>
      </c>
      <c r="C532" s="35">
        <v>9194696</v>
      </c>
      <c r="D532" s="35">
        <v>9194682</v>
      </c>
      <c r="E532" s="35">
        <v>9194689</v>
      </c>
    </row>
    <row r="534" spans="2:5">
      <c r="B534" s="521" t="s">
        <v>2181</v>
      </c>
      <c r="C534" s="521"/>
      <c r="D534" s="521"/>
      <c r="E534" s="521"/>
    </row>
    <row r="535" spans="2:5">
      <c r="B535" s="700" t="s">
        <v>2260</v>
      </c>
      <c r="C535" s="701"/>
      <c r="D535" s="701"/>
      <c r="E535" s="702"/>
    </row>
    <row r="536" spans="2:5">
      <c r="B536" s="35"/>
      <c r="C536" s="35" t="s">
        <v>2094</v>
      </c>
      <c r="D536" s="35" t="s">
        <v>2111</v>
      </c>
      <c r="E536" s="35" t="s">
        <v>2096</v>
      </c>
    </row>
    <row r="537" spans="2:5">
      <c r="B537" s="35" t="s">
        <v>2233</v>
      </c>
      <c r="C537" s="35">
        <v>9194712</v>
      </c>
      <c r="D537" s="35">
        <v>9194698</v>
      </c>
      <c r="E537" s="35">
        <v>9194705</v>
      </c>
    </row>
    <row r="538" spans="2:5">
      <c r="B538" s="35" t="s">
        <v>2113</v>
      </c>
      <c r="C538" s="35">
        <v>9194713</v>
      </c>
      <c r="D538" s="35">
        <v>9194699</v>
      </c>
      <c r="E538" s="35">
        <v>9194706</v>
      </c>
    </row>
    <row r="539" spans="2:5">
      <c r="B539" s="35" t="s">
        <v>2114</v>
      </c>
      <c r="C539" s="35">
        <v>9194714</v>
      </c>
      <c r="D539" s="35">
        <v>9194700</v>
      </c>
      <c r="E539" s="35">
        <v>9194707</v>
      </c>
    </row>
    <row r="540" spans="2:5">
      <c r="B540" s="35" t="s">
        <v>2234</v>
      </c>
      <c r="C540" s="35">
        <v>9194715</v>
      </c>
      <c r="D540" s="35">
        <v>9194701</v>
      </c>
      <c r="E540" s="35">
        <v>9194708</v>
      </c>
    </row>
    <row r="541" spans="2:5">
      <c r="B541" s="35" t="s">
        <v>2228</v>
      </c>
      <c r="C541" s="35">
        <v>9194716</v>
      </c>
      <c r="D541" s="35">
        <v>9194702</v>
      </c>
      <c r="E541" s="35">
        <v>9194709</v>
      </c>
    </row>
    <row r="542" spans="2:5">
      <c r="B542" s="35" t="s">
        <v>2235</v>
      </c>
      <c r="C542" s="35">
        <v>9194717</v>
      </c>
      <c r="D542" s="35">
        <v>9194703</v>
      </c>
      <c r="E542" s="35">
        <v>9194710</v>
      </c>
    </row>
    <row r="545" spans="2:13">
      <c r="B545" s="703" t="s">
        <v>2268</v>
      </c>
      <c r="C545" s="703"/>
      <c r="D545" s="703"/>
      <c r="E545" s="703"/>
    </row>
    <row r="546" spans="2:13">
      <c r="B546" s="521"/>
      <c r="C546" s="521"/>
      <c r="D546" s="521"/>
      <c r="E546" s="521"/>
    </row>
    <row r="547" spans="2:13">
      <c r="B547" s="35"/>
      <c r="C547" t="s">
        <v>2188</v>
      </c>
      <c r="D547" t="s">
        <v>2189</v>
      </c>
      <c r="E547" t="s">
        <v>2190</v>
      </c>
    </row>
    <row r="548" spans="2:13">
      <c r="B548" s="35" t="s">
        <v>2265</v>
      </c>
      <c r="C548" s="35">
        <v>9194659</v>
      </c>
      <c r="D548" s="35">
        <v>9194657</v>
      </c>
      <c r="E548" s="35">
        <v>9194658</v>
      </c>
    </row>
    <row r="549" spans="2:13">
      <c r="B549" s="35" t="s">
        <v>2266</v>
      </c>
      <c r="C549" s="35">
        <v>9194662</v>
      </c>
      <c r="D549" s="35">
        <v>9194660</v>
      </c>
      <c r="E549" s="35">
        <v>9194661</v>
      </c>
    </row>
    <row r="552" spans="2:13" ht="33.75">
      <c r="B552" s="704" t="s">
        <v>2874</v>
      </c>
      <c r="C552" s="704"/>
      <c r="D552" s="704"/>
      <c r="E552" s="704"/>
      <c r="F552" s="704"/>
      <c r="G552" s="704"/>
      <c r="H552" s="704"/>
      <c r="I552" s="704"/>
      <c r="J552" s="704"/>
      <c r="K552" s="704"/>
      <c r="L552" s="704"/>
      <c r="M552" s="704"/>
    </row>
    <row r="553" spans="2:13">
      <c r="B553" s="521" t="s">
        <v>2875</v>
      </c>
      <c r="C553" s="521"/>
      <c r="D553" s="521"/>
      <c r="E553" s="521"/>
      <c r="I553" t="s">
        <v>2876</v>
      </c>
    </row>
    <row r="554" spans="2:13">
      <c r="B554" s="347"/>
      <c r="C554" s="347" t="s">
        <v>2094</v>
      </c>
      <c r="D554" s="347" t="s">
        <v>2111</v>
      </c>
      <c r="E554" s="347" t="s">
        <v>2096</v>
      </c>
      <c r="H554" s="347"/>
      <c r="I554" s="347" t="s">
        <v>4112</v>
      </c>
      <c r="J554" s="347" t="s">
        <v>2885</v>
      </c>
      <c r="K554" s="347" t="s">
        <v>4113</v>
      </c>
      <c r="L554" s="38" t="s">
        <v>4114</v>
      </c>
    </row>
    <row r="555" spans="2:13">
      <c r="B555" s="347" t="s">
        <v>2115</v>
      </c>
      <c r="C555" s="347">
        <v>9255320</v>
      </c>
      <c r="D555" s="347">
        <v>9255240</v>
      </c>
      <c r="E555" s="347">
        <v>9255280</v>
      </c>
      <c r="H555" s="347" t="s">
        <v>2112</v>
      </c>
      <c r="I555" s="347">
        <v>9256854</v>
      </c>
      <c r="J555" s="350">
        <v>9256999</v>
      </c>
      <c r="K555" s="351">
        <v>9256968</v>
      </c>
      <c r="L555" s="350">
        <v>9256944</v>
      </c>
    </row>
    <row r="556" spans="2:13">
      <c r="B556" s="347" t="s">
        <v>2116</v>
      </c>
      <c r="C556" s="347">
        <v>9255321</v>
      </c>
      <c r="D556" s="347">
        <v>9255241</v>
      </c>
      <c r="E556" s="347">
        <v>9255281</v>
      </c>
      <c r="H556" s="347" t="s">
        <v>2113</v>
      </c>
      <c r="I556" s="347">
        <v>9256856</v>
      </c>
      <c r="J556" s="351">
        <v>9257000</v>
      </c>
      <c r="K556" s="351">
        <v>9256969</v>
      </c>
      <c r="L556" s="351">
        <v>9256946</v>
      </c>
    </row>
    <row r="557" spans="2:13">
      <c r="B557" s="347" t="s">
        <v>2117</v>
      </c>
      <c r="C557" s="347">
        <v>9255322</v>
      </c>
      <c r="D557" s="347">
        <v>9255242</v>
      </c>
      <c r="E557" s="347">
        <v>9255282</v>
      </c>
      <c r="H557" s="347" t="s">
        <v>2114</v>
      </c>
      <c r="I557" s="347">
        <v>9256860</v>
      </c>
      <c r="J557" s="351">
        <v>9257002</v>
      </c>
      <c r="K557" s="351">
        <v>9256971</v>
      </c>
      <c r="L557" s="351">
        <v>9256950</v>
      </c>
    </row>
    <row r="558" spans="2:13">
      <c r="B558" s="347" t="s">
        <v>2118</v>
      </c>
      <c r="C558" s="347">
        <v>9255323</v>
      </c>
      <c r="D558" s="347">
        <v>9255243</v>
      </c>
      <c r="E558" s="347">
        <v>9255283</v>
      </c>
      <c r="H558" s="347" t="s">
        <v>2115</v>
      </c>
      <c r="I558" s="347">
        <v>9256864</v>
      </c>
      <c r="J558" s="351">
        <v>9257004</v>
      </c>
      <c r="K558" s="347" t="s">
        <v>2134</v>
      </c>
      <c r="L558" s="347" t="s">
        <v>2134</v>
      </c>
    </row>
    <row r="559" spans="2:13">
      <c r="H559" s="347" t="s">
        <v>2116</v>
      </c>
      <c r="I559" s="347">
        <v>9256868</v>
      </c>
      <c r="J559" s="351">
        <v>9257006</v>
      </c>
      <c r="K559" s="347" t="s">
        <v>2134</v>
      </c>
      <c r="L559" s="347" t="s">
        <v>2134</v>
      </c>
    </row>
    <row r="560" spans="2:13">
      <c r="B560" s="521" t="s">
        <v>2878</v>
      </c>
      <c r="C560" s="521"/>
      <c r="D560" s="521"/>
      <c r="E560" s="521"/>
      <c r="H560" s="347" t="s">
        <v>2117</v>
      </c>
      <c r="I560" s="347">
        <v>9256872</v>
      </c>
      <c r="J560" s="351">
        <v>9257008</v>
      </c>
      <c r="K560" s="347" t="s">
        <v>2134</v>
      </c>
      <c r="L560" s="347" t="s">
        <v>2134</v>
      </c>
    </row>
    <row r="561" spans="2:12">
      <c r="B561" s="347"/>
      <c r="C561" s="347" t="s">
        <v>2094</v>
      </c>
      <c r="D561" s="347" t="s">
        <v>2111</v>
      </c>
      <c r="E561" s="347" t="s">
        <v>2096</v>
      </c>
      <c r="H561" s="347" t="s">
        <v>2118</v>
      </c>
      <c r="I561" s="347">
        <v>9256876</v>
      </c>
      <c r="J561" s="351">
        <v>9257010</v>
      </c>
      <c r="K561" s="347" t="s">
        <v>2134</v>
      </c>
      <c r="L561" s="347" t="s">
        <v>2134</v>
      </c>
    </row>
    <row r="562" spans="2:12">
      <c r="B562" s="347" t="s">
        <v>2112</v>
      </c>
      <c r="C562" s="347">
        <v>9255324</v>
      </c>
      <c r="D562" s="347">
        <v>9255244</v>
      </c>
      <c r="E562" s="347">
        <v>9255284</v>
      </c>
      <c r="H562" s="347" t="s">
        <v>2174</v>
      </c>
      <c r="I562" s="347">
        <v>9256880</v>
      </c>
      <c r="J562" s="351">
        <v>9268681</v>
      </c>
      <c r="K562" s="347" t="s">
        <v>2134</v>
      </c>
      <c r="L562" s="347" t="s">
        <v>2134</v>
      </c>
    </row>
    <row r="563" spans="2:12">
      <c r="B563" s="347" t="s">
        <v>2113</v>
      </c>
      <c r="C563" s="347">
        <v>9255325</v>
      </c>
      <c r="D563" s="347">
        <v>9255245</v>
      </c>
      <c r="E563" s="347">
        <v>9255285</v>
      </c>
      <c r="I563" t="s">
        <v>2877</v>
      </c>
    </row>
    <row r="564" spans="2:12">
      <c r="B564" s="347" t="s">
        <v>2114</v>
      </c>
      <c r="C564" s="347">
        <v>9255326</v>
      </c>
      <c r="D564" s="347">
        <v>9255246</v>
      </c>
      <c r="E564" s="347">
        <v>9255286</v>
      </c>
      <c r="H564" s="347"/>
      <c r="I564" s="347" t="s">
        <v>4112</v>
      </c>
      <c r="J564" s="347" t="s">
        <v>2885</v>
      </c>
      <c r="K564" s="348" t="s">
        <v>4113</v>
      </c>
      <c r="L564" s="38" t="s">
        <v>4114</v>
      </c>
    </row>
    <row r="565" spans="2:12">
      <c r="B565" s="347" t="s">
        <v>2115</v>
      </c>
      <c r="C565" s="347">
        <v>9255327</v>
      </c>
      <c r="D565" s="347">
        <v>9255247</v>
      </c>
      <c r="E565" s="347">
        <v>9255287</v>
      </c>
      <c r="H565" s="347" t="s">
        <v>2112</v>
      </c>
      <c r="I565" s="347">
        <v>9256855</v>
      </c>
      <c r="J565" s="347" t="s">
        <v>2134</v>
      </c>
      <c r="K565" s="347" t="s">
        <v>2134</v>
      </c>
      <c r="L565" s="351">
        <v>9256945</v>
      </c>
    </row>
    <row r="566" spans="2:12">
      <c r="B566" s="38" t="s">
        <v>2116</v>
      </c>
      <c r="C566" s="347">
        <v>9255328</v>
      </c>
      <c r="D566" s="347">
        <v>9255248</v>
      </c>
      <c r="E566" s="347">
        <v>9255288</v>
      </c>
      <c r="H566" s="347" t="s">
        <v>2113</v>
      </c>
      <c r="I566" s="347">
        <v>9256857</v>
      </c>
      <c r="J566" s="347" t="s">
        <v>2134</v>
      </c>
      <c r="K566" s="347" t="s">
        <v>2134</v>
      </c>
      <c r="L566" s="351">
        <v>9256947</v>
      </c>
    </row>
    <row r="567" spans="2:12">
      <c r="B567" s="38" t="s">
        <v>2117</v>
      </c>
      <c r="C567" s="347">
        <v>9255329</v>
      </c>
      <c r="D567" s="347">
        <v>9255249</v>
      </c>
      <c r="E567" s="347">
        <v>9255289</v>
      </c>
      <c r="H567" s="347" t="s">
        <v>2114</v>
      </c>
      <c r="I567" s="347">
        <v>9256861</v>
      </c>
      <c r="J567" s="347" t="s">
        <v>2134</v>
      </c>
      <c r="K567" s="347" t="s">
        <v>2134</v>
      </c>
      <c r="L567" s="351">
        <v>9256951</v>
      </c>
    </row>
    <row r="568" spans="2:12">
      <c r="B568" s="38" t="s">
        <v>2118</v>
      </c>
      <c r="C568" s="347">
        <v>9255330</v>
      </c>
      <c r="D568" s="347">
        <v>9255250</v>
      </c>
      <c r="E568" s="347">
        <v>9255290</v>
      </c>
      <c r="H568" s="347" t="s">
        <v>2115</v>
      </c>
      <c r="I568" s="347">
        <v>9256865</v>
      </c>
      <c r="J568" s="347" t="s">
        <v>2134</v>
      </c>
      <c r="K568" s="347" t="s">
        <v>2134</v>
      </c>
      <c r="L568" s="347" t="s">
        <v>2134</v>
      </c>
    </row>
    <row r="569" spans="2:12">
      <c r="B569" s="38" t="s">
        <v>2174</v>
      </c>
      <c r="C569" s="347">
        <v>9255331</v>
      </c>
      <c r="D569" s="347">
        <v>9255251</v>
      </c>
      <c r="E569" s="347">
        <v>9255291</v>
      </c>
      <c r="H569" s="347" t="s">
        <v>2116</v>
      </c>
      <c r="I569" s="347">
        <v>9256869</v>
      </c>
      <c r="J569" s="347" t="s">
        <v>2134</v>
      </c>
      <c r="K569" s="347" t="s">
        <v>2134</v>
      </c>
      <c r="L569" s="347" t="s">
        <v>2134</v>
      </c>
    </row>
    <row r="570" spans="2:12">
      <c r="H570" s="347" t="s">
        <v>2117</v>
      </c>
      <c r="I570" s="347">
        <v>9256873</v>
      </c>
      <c r="J570" s="347" t="s">
        <v>2134</v>
      </c>
      <c r="K570" s="347" t="s">
        <v>2134</v>
      </c>
      <c r="L570" s="347" t="s">
        <v>2134</v>
      </c>
    </row>
    <row r="571" spans="2:12">
      <c r="B571" s="521" t="s">
        <v>2879</v>
      </c>
      <c r="C571" s="521"/>
      <c r="D571" s="521"/>
      <c r="E571" s="521"/>
      <c r="H571" s="347" t="s">
        <v>2118</v>
      </c>
      <c r="I571" s="347">
        <v>9256877</v>
      </c>
      <c r="J571" s="347" t="s">
        <v>2134</v>
      </c>
      <c r="K571" s="347" t="s">
        <v>2134</v>
      </c>
      <c r="L571" s="347" t="s">
        <v>2134</v>
      </c>
    </row>
    <row r="572" spans="2:12">
      <c r="B572" s="347"/>
      <c r="C572" s="347" t="s">
        <v>2094</v>
      </c>
      <c r="D572" s="347" t="s">
        <v>2111</v>
      </c>
      <c r="E572" s="347" t="s">
        <v>2096</v>
      </c>
      <c r="H572" s="347" t="s">
        <v>2174</v>
      </c>
      <c r="I572" s="347">
        <v>9256881</v>
      </c>
      <c r="J572" s="347" t="s">
        <v>2134</v>
      </c>
      <c r="K572" s="347" t="s">
        <v>2134</v>
      </c>
      <c r="L572" s="347" t="s">
        <v>2134</v>
      </c>
    </row>
    <row r="573" spans="2:12">
      <c r="B573" s="347" t="s">
        <v>2112</v>
      </c>
      <c r="C573" s="347"/>
      <c r="D573" s="347"/>
      <c r="E573" s="347"/>
    </row>
    <row r="574" spans="2:12">
      <c r="B574" s="347" t="s">
        <v>2113</v>
      </c>
      <c r="C574" s="347">
        <v>9255334</v>
      </c>
      <c r="D574" s="347">
        <v>9255254</v>
      </c>
      <c r="E574" s="347">
        <v>9255294</v>
      </c>
    </row>
    <row r="575" spans="2:12">
      <c r="B575" s="347" t="s">
        <v>2114</v>
      </c>
      <c r="C575" s="347">
        <v>9255335</v>
      </c>
      <c r="D575" s="347">
        <v>9255255</v>
      </c>
      <c r="E575" s="347">
        <v>9255295</v>
      </c>
    </row>
    <row r="576" spans="2:12">
      <c r="B576" s="347" t="s">
        <v>2115</v>
      </c>
      <c r="C576" s="347">
        <v>9255336</v>
      </c>
      <c r="D576" s="347">
        <v>9255256</v>
      </c>
      <c r="E576" s="347">
        <v>9255296</v>
      </c>
    </row>
    <row r="577" spans="2:5">
      <c r="B577" s="38" t="s">
        <v>2116</v>
      </c>
      <c r="C577" s="347">
        <v>9255337</v>
      </c>
      <c r="D577" s="347">
        <v>9255257</v>
      </c>
      <c r="E577" s="347">
        <v>9255297</v>
      </c>
    </row>
    <row r="578" spans="2:5">
      <c r="B578" s="38" t="s">
        <v>2117</v>
      </c>
      <c r="C578" s="347">
        <v>9255338</v>
      </c>
      <c r="D578" s="347">
        <v>9255258</v>
      </c>
      <c r="E578" s="347">
        <v>9255298</v>
      </c>
    </row>
    <row r="579" spans="2:5">
      <c r="B579" s="38" t="s">
        <v>2118</v>
      </c>
      <c r="C579" s="347">
        <v>9255339</v>
      </c>
      <c r="D579" s="347">
        <v>9255259</v>
      </c>
      <c r="E579" s="347">
        <v>9255299</v>
      </c>
    </row>
    <row r="580" spans="2:5">
      <c r="B580" s="38" t="s">
        <v>2174</v>
      </c>
      <c r="C580" s="347">
        <v>9255340</v>
      </c>
      <c r="D580" s="347">
        <v>9255260</v>
      </c>
      <c r="E580" s="347">
        <v>9255300</v>
      </c>
    </row>
    <row r="582" spans="2:5">
      <c r="B582" s="521" t="s">
        <v>2880</v>
      </c>
      <c r="C582" s="521"/>
      <c r="D582" s="521"/>
      <c r="E582" s="521"/>
    </row>
    <row r="583" spans="2:5">
      <c r="B583" s="347"/>
      <c r="C583" s="347" t="s">
        <v>2094</v>
      </c>
      <c r="D583" s="347" t="s">
        <v>2111</v>
      </c>
      <c r="E583" s="347" t="s">
        <v>2096</v>
      </c>
    </row>
    <row r="584" spans="2:5">
      <c r="B584" s="347" t="s">
        <v>2112</v>
      </c>
      <c r="C584" s="347">
        <v>9255342</v>
      </c>
      <c r="D584" s="347">
        <v>9255262</v>
      </c>
      <c r="E584" s="347">
        <v>9255302</v>
      </c>
    </row>
    <row r="585" spans="2:5">
      <c r="B585" s="347" t="s">
        <v>2113</v>
      </c>
      <c r="C585" s="347">
        <v>9255343</v>
      </c>
      <c r="D585" s="347">
        <v>9255263</v>
      </c>
      <c r="E585" s="347">
        <v>9255303</v>
      </c>
    </row>
    <row r="586" spans="2:5">
      <c r="B586" s="347" t="s">
        <v>2114</v>
      </c>
      <c r="C586" s="347">
        <v>9255344</v>
      </c>
      <c r="D586" s="347">
        <v>9255264</v>
      </c>
      <c r="E586" s="347">
        <v>9255304</v>
      </c>
    </row>
    <row r="587" spans="2:5">
      <c r="B587" s="347" t="s">
        <v>2115</v>
      </c>
      <c r="C587" s="347">
        <v>9255345</v>
      </c>
      <c r="D587" s="347">
        <v>9255265</v>
      </c>
      <c r="E587" s="347">
        <v>9255305</v>
      </c>
    </row>
    <row r="588" spans="2:5">
      <c r="B588" s="38" t="s">
        <v>2116</v>
      </c>
      <c r="C588" s="347">
        <v>9255346</v>
      </c>
      <c r="D588" s="347">
        <v>9255266</v>
      </c>
      <c r="E588" s="347">
        <v>9255306</v>
      </c>
    </row>
    <row r="589" spans="2:5">
      <c r="B589" s="38" t="s">
        <v>2117</v>
      </c>
      <c r="C589" s="347">
        <v>9255347</v>
      </c>
      <c r="D589" s="347">
        <v>9255267</v>
      </c>
      <c r="E589" s="347">
        <v>9255307</v>
      </c>
    </row>
    <row r="590" spans="2:5">
      <c r="B590" s="38" t="s">
        <v>2118</v>
      </c>
      <c r="C590" s="347">
        <v>9255348</v>
      </c>
      <c r="D590" s="347">
        <v>9255268</v>
      </c>
      <c r="E590" s="347">
        <v>9255308</v>
      </c>
    </row>
    <row r="591" spans="2:5">
      <c r="B591" s="38" t="s">
        <v>2174</v>
      </c>
      <c r="C591" s="347">
        <v>9255349</v>
      </c>
      <c r="D591" s="347">
        <v>9255269</v>
      </c>
      <c r="E591" s="347">
        <v>9255309</v>
      </c>
    </row>
    <row r="593" spans="2:5">
      <c r="B593" s="521" t="s">
        <v>2881</v>
      </c>
      <c r="C593" s="521"/>
      <c r="D593" s="521"/>
      <c r="E593" s="521"/>
    </row>
    <row r="594" spans="2:5">
      <c r="B594" s="347"/>
      <c r="C594" s="347" t="s">
        <v>2094</v>
      </c>
      <c r="D594" s="347" t="s">
        <v>2111</v>
      </c>
      <c r="E594" s="347" t="s">
        <v>2096</v>
      </c>
    </row>
    <row r="595" spans="2:5">
      <c r="B595" s="347" t="s">
        <v>2112</v>
      </c>
      <c r="C595" s="347"/>
      <c r="D595" s="347"/>
      <c r="E595" s="347"/>
    </row>
    <row r="596" spans="2:5">
      <c r="B596" s="347" t="s">
        <v>2113</v>
      </c>
      <c r="C596" s="347"/>
      <c r="D596" s="347"/>
      <c r="E596" s="347"/>
    </row>
    <row r="597" spans="2:5">
      <c r="B597" s="347" t="s">
        <v>2114</v>
      </c>
      <c r="C597" s="347">
        <v>9255353</v>
      </c>
      <c r="D597" s="347">
        <v>9255273</v>
      </c>
      <c r="E597" s="347">
        <v>9255313</v>
      </c>
    </row>
    <row r="598" spans="2:5">
      <c r="B598" s="347" t="s">
        <v>2115</v>
      </c>
      <c r="C598" s="347">
        <v>9255354</v>
      </c>
      <c r="D598" s="347">
        <v>9255274</v>
      </c>
      <c r="E598" s="347">
        <v>9255314</v>
      </c>
    </row>
    <row r="599" spans="2:5">
      <c r="B599" s="38" t="s">
        <v>2116</v>
      </c>
      <c r="C599" s="347">
        <v>9255355</v>
      </c>
      <c r="D599" s="347">
        <v>9255275</v>
      </c>
      <c r="E599" s="347">
        <v>9255315</v>
      </c>
    </row>
    <row r="600" spans="2:5">
      <c r="B600" s="38" t="s">
        <v>2117</v>
      </c>
      <c r="C600" s="347">
        <v>9255356</v>
      </c>
      <c r="D600" s="347">
        <v>9255276</v>
      </c>
      <c r="E600" s="347">
        <v>9255316</v>
      </c>
    </row>
    <row r="601" spans="2:5">
      <c r="B601" s="38" t="s">
        <v>2118</v>
      </c>
      <c r="C601" s="347">
        <v>9255357</v>
      </c>
      <c r="D601" s="347">
        <v>9255277</v>
      </c>
      <c r="E601" s="347">
        <v>9255317</v>
      </c>
    </row>
    <row r="602" spans="2:5">
      <c r="B602" s="38" t="s">
        <v>2174</v>
      </c>
      <c r="C602" s="347">
        <v>9255358</v>
      </c>
      <c r="D602" s="347">
        <v>9255278</v>
      </c>
      <c r="E602" s="347">
        <v>9255318</v>
      </c>
    </row>
    <row r="604" spans="2:5">
      <c r="B604" s="547" t="s">
        <v>2883</v>
      </c>
      <c r="C604" s="547"/>
      <c r="D604" s="547"/>
      <c r="E604" s="547"/>
    </row>
    <row r="605" spans="2:5">
      <c r="B605" s="348" t="s">
        <v>2111</v>
      </c>
      <c r="C605" s="351">
        <v>9257269</v>
      </c>
    </row>
    <row r="606" spans="2:5">
      <c r="B606" s="348" t="s">
        <v>2096</v>
      </c>
      <c r="C606" s="351">
        <v>9257273</v>
      </c>
    </row>
    <row r="607" spans="2:5">
      <c r="B607" s="348" t="s">
        <v>2094</v>
      </c>
      <c r="C607" s="351">
        <v>9257277</v>
      </c>
    </row>
    <row r="609" spans="2:5">
      <c r="B609" s="348" t="s">
        <v>2111</v>
      </c>
      <c r="C609" s="351">
        <v>9257611</v>
      </c>
    </row>
    <row r="610" spans="2:5">
      <c r="B610" s="348" t="s">
        <v>2096</v>
      </c>
      <c r="C610" s="351">
        <v>9257615</v>
      </c>
    </row>
    <row r="611" spans="2:5">
      <c r="B611" s="348" t="s">
        <v>2094</v>
      </c>
      <c r="C611" s="351">
        <v>9257619</v>
      </c>
    </row>
    <row r="613" spans="2:5">
      <c r="B613" s="547" t="s">
        <v>2884</v>
      </c>
      <c r="C613" s="547"/>
      <c r="D613" s="547"/>
      <c r="E613" s="547"/>
    </row>
    <row r="614" spans="2:5">
      <c r="B614" s="348" t="s">
        <v>2111</v>
      </c>
      <c r="C614" s="351">
        <v>9257270</v>
      </c>
    </row>
    <row r="615" spans="2:5">
      <c r="B615" s="348" t="s">
        <v>2096</v>
      </c>
      <c r="C615" s="350">
        <v>9257274</v>
      </c>
    </row>
    <row r="616" spans="2:5">
      <c r="B616" s="348" t="s">
        <v>2094</v>
      </c>
      <c r="C616" s="351">
        <v>9257278</v>
      </c>
    </row>
    <row r="618" spans="2:5">
      <c r="B618" s="348" t="s">
        <v>2111</v>
      </c>
      <c r="C618" s="351">
        <v>9257612</v>
      </c>
    </row>
    <row r="619" spans="2:5">
      <c r="B619" s="348" t="s">
        <v>2096</v>
      </c>
      <c r="C619" s="351">
        <v>9257616</v>
      </c>
    </row>
    <row r="620" spans="2:5">
      <c r="B620" s="348" t="s">
        <v>2094</v>
      </c>
      <c r="C620" s="351">
        <v>9257620</v>
      </c>
    </row>
    <row r="622" spans="2:5">
      <c r="B622" s="547" t="s">
        <v>4115</v>
      </c>
      <c r="C622" s="547"/>
      <c r="D622" s="547"/>
      <c r="E622" s="547"/>
    </row>
    <row r="623" spans="2:5">
      <c r="B623" s="348" t="s">
        <v>2111</v>
      </c>
      <c r="C623" s="351">
        <v>9257271</v>
      </c>
    </row>
    <row r="624" spans="2:5">
      <c r="B624" s="348" t="s">
        <v>2096</v>
      </c>
      <c r="C624" s="350">
        <v>9257275</v>
      </c>
    </row>
    <row r="625" spans="2:5">
      <c r="B625" s="348" t="s">
        <v>2094</v>
      </c>
      <c r="C625" s="350">
        <v>9257279</v>
      </c>
    </row>
    <row r="627" spans="2:5">
      <c r="B627" s="348" t="s">
        <v>2111</v>
      </c>
      <c r="C627" s="351">
        <v>9257613</v>
      </c>
    </row>
    <row r="628" spans="2:5">
      <c r="B628" s="348" t="s">
        <v>2096</v>
      </c>
      <c r="C628" s="351">
        <v>9257617</v>
      </c>
    </row>
    <row r="629" spans="2:5">
      <c r="B629" s="348" t="s">
        <v>2094</v>
      </c>
      <c r="C629" s="351">
        <v>9257621</v>
      </c>
    </row>
    <row r="631" spans="2:5">
      <c r="B631" s="521" t="s">
        <v>4116</v>
      </c>
      <c r="C631" s="521"/>
      <c r="D631" s="521"/>
      <c r="E631" s="521"/>
    </row>
    <row r="632" spans="2:5">
      <c r="B632" s="348"/>
      <c r="C632" s="348" t="s">
        <v>2094</v>
      </c>
      <c r="D632" s="348" t="s">
        <v>2111</v>
      </c>
      <c r="E632" s="348" t="s">
        <v>2096</v>
      </c>
    </row>
    <row r="633" spans="2:5">
      <c r="B633" s="348" t="s">
        <v>2114</v>
      </c>
      <c r="C633" s="351">
        <v>9257187</v>
      </c>
      <c r="D633" s="351">
        <v>9257173</v>
      </c>
      <c r="E633" s="351">
        <v>9257180</v>
      </c>
    </row>
    <row r="634" spans="2:5">
      <c r="B634" s="348" t="s">
        <v>2115</v>
      </c>
      <c r="C634" s="351">
        <v>9257188</v>
      </c>
      <c r="D634" s="351">
        <v>9257174</v>
      </c>
      <c r="E634" s="351">
        <v>9257181</v>
      </c>
    </row>
    <row r="635" spans="2:5">
      <c r="B635" s="38" t="s">
        <v>2116</v>
      </c>
      <c r="C635" s="351">
        <v>9257189</v>
      </c>
      <c r="D635" s="351">
        <v>9257175</v>
      </c>
      <c r="E635" s="351">
        <v>9257182</v>
      </c>
    </row>
    <row r="636" spans="2:5">
      <c r="B636" s="38" t="s">
        <v>2117</v>
      </c>
      <c r="C636" s="351">
        <v>9257190</v>
      </c>
      <c r="D636" s="351">
        <v>9257176</v>
      </c>
      <c r="E636" s="351">
        <v>9257183</v>
      </c>
    </row>
    <row r="638" spans="2:5">
      <c r="B638" s="521" t="s">
        <v>4118</v>
      </c>
      <c r="C638" s="521"/>
      <c r="D638" s="521"/>
      <c r="E638" s="521"/>
    </row>
    <row r="639" spans="2:5">
      <c r="B639" s="349"/>
      <c r="C639" s="349" t="s">
        <v>2094</v>
      </c>
      <c r="D639" s="349" t="s">
        <v>2111</v>
      </c>
      <c r="E639" s="349" t="s">
        <v>2096</v>
      </c>
    </row>
    <row r="640" spans="2:5">
      <c r="B640" s="349" t="s">
        <v>4117</v>
      </c>
      <c r="C640" s="351">
        <v>9255702</v>
      </c>
      <c r="D640" s="350">
        <v>9255684</v>
      </c>
      <c r="E640" s="350">
        <v>9255693</v>
      </c>
    </row>
    <row r="641" spans="2:5">
      <c r="B641" s="38" t="s">
        <v>4119</v>
      </c>
      <c r="C641" s="351">
        <v>9255756</v>
      </c>
      <c r="D641" s="351">
        <v>9255738</v>
      </c>
      <c r="E641" s="351">
        <v>9255747</v>
      </c>
    </row>
    <row r="643" spans="2:5">
      <c r="B643" t="s">
        <v>4121</v>
      </c>
    </row>
    <row r="644" spans="2:5">
      <c r="B644" s="356" t="s">
        <v>2111</v>
      </c>
      <c r="C644" s="351">
        <v>9257663</v>
      </c>
    </row>
    <row r="645" spans="2:5">
      <c r="B645" s="356" t="s">
        <v>2096</v>
      </c>
      <c r="C645" s="351">
        <v>9257664</v>
      </c>
    </row>
    <row r="646" spans="2:5">
      <c r="B646" s="356" t="s">
        <v>2094</v>
      </c>
      <c r="C646" s="351">
        <v>9257665</v>
      </c>
    </row>
    <row r="648" spans="2:5">
      <c r="B648" t="s">
        <v>4122</v>
      </c>
    </row>
    <row r="649" spans="2:5">
      <c r="B649" s="356" t="s">
        <v>2111</v>
      </c>
      <c r="C649" s="351">
        <v>9257657</v>
      </c>
    </row>
    <row r="650" spans="2:5">
      <c r="B650" s="356" t="s">
        <v>2096</v>
      </c>
      <c r="C650" s="351">
        <v>9257658</v>
      </c>
    </row>
    <row r="651" spans="2:5">
      <c r="B651" s="356" t="s">
        <v>2094</v>
      </c>
      <c r="C651" s="351">
        <v>9257659</v>
      </c>
    </row>
    <row r="653" spans="2:5">
      <c r="B653" s="521" t="s">
        <v>4123</v>
      </c>
      <c r="C653" s="521"/>
      <c r="D653" s="521"/>
      <c r="E653" s="521"/>
    </row>
    <row r="654" spans="2:5">
      <c r="B654" s="356"/>
      <c r="C654" s="356" t="s">
        <v>2094</v>
      </c>
      <c r="D654" s="356" t="s">
        <v>2111</v>
      </c>
      <c r="E654" s="356" t="s">
        <v>2096</v>
      </c>
    </row>
    <row r="655" spans="2:5">
      <c r="B655" s="356" t="s">
        <v>4117</v>
      </c>
      <c r="C655" s="351">
        <v>9257619</v>
      </c>
      <c r="D655" s="351">
        <v>9257611</v>
      </c>
      <c r="E655" s="351">
        <v>9257615</v>
      </c>
    </row>
    <row r="656" spans="2:5">
      <c r="B656" s="356" t="s">
        <v>4124</v>
      </c>
      <c r="C656" s="351">
        <v>9257620</v>
      </c>
      <c r="D656" s="351">
        <v>9257612</v>
      </c>
      <c r="E656" s="351">
        <v>9257616</v>
      </c>
    </row>
    <row r="657" spans="2:14">
      <c r="B657" s="38" t="s">
        <v>4119</v>
      </c>
      <c r="C657" s="351">
        <v>9257621</v>
      </c>
      <c r="D657" s="351">
        <v>9257613</v>
      </c>
      <c r="E657" s="351">
        <v>9257617</v>
      </c>
    </row>
    <row r="659" spans="2:14">
      <c r="B659" s="521" t="s">
        <v>2247</v>
      </c>
      <c r="C659" s="521"/>
      <c r="D659" s="521"/>
      <c r="E659" s="521"/>
    </row>
    <row r="660" spans="2:14">
      <c r="B660" s="356"/>
      <c r="C660" s="356" t="s">
        <v>2094</v>
      </c>
      <c r="D660" s="356" t="s">
        <v>2111</v>
      </c>
      <c r="E660" s="356" t="s">
        <v>2096</v>
      </c>
    </row>
    <row r="661" spans="2:14">
      <c r="B661" s="356" t="s">
        <v>4117</v>
      </c>
      <c r="C661" s="351">
        <v>9257277</v>
      </c>
      <c r="D661" s="351">
        <v>9257269</v>
      </c>
      <c r="E661" s="351">
        <v>9257273</v>
      </c>
    </row>
    <row r="662" spans="2:14">
      <c r="B662" s="356" t="s">
        <v>4124</v>
      </c>
      <c r="C662" s="351">
        <v>9257278</v>
      </c>
      <c r="D662" s="351">
        <v>9257270</v>
      </c>
      <c r="E662" s="351">
        <v>9257274</v>
      </c>
    </row>
    <row r="663" spans="2:14">
      <c r="B663" s="38" t="s">
        <v>4119</v>
      </c>
      <c r="C663" s="351">
        <v>9257279</v>
      </c>
      <c r="D663" s="351">
        <v>9257271</v>
      </c>
      <c r="E663" s="351">
        <v>9257275</v>
      </c>
    </row>
    <row r="665" spans="2:14">
      <c r="B665" t="s">
        <v>4125</v>
      </c>
    </row>
    <row r="666" spans="2:14">
      <c r="B666" s="356" t="s">
        <v>2111</v>
      </c>
      <c r="C666" s="350">
        <v>9257734</v>
      </c>
    </row>
    <row r="667" spans="2:14">
      <c r="B667" s="356" t="s">
        <v>2096</v>
      </c>
      <c r="C667" s="350">
        <v>9257735</v>
      </c>
    </row>
    <row r="668" spans="2:14">
      <c r="B668" s="356" t="s">
        <v>2094</v>
      </c>
      <c r="C668" s="350">
        <v>9257736</v>
      </c>
    </row>
    <row r="671" spans="2:14">
      <c r="B671" s="521" t="s">
        <v>4128</v>
      </c>
      <c r="C671" s="521"/>
      <c r="D671" s="521"/>
      <c r="I671" s="521" t="s">
        <v>4129</v>
      </c>
      <c r="J671" s="521"/>
      <c r="K671" s="521"/>
    </row>
    <row r="672" spans="2:14">
      <c r="B672" s="707" t="s">
        <v>2111</v>
      </c>
      <c r="C672" s="545"/>
      <c r="D672" s="545"/>
      <c r="E672" s="545"/>
      <c r="F672" s="545"/>
      <c r="G672" s="545"/>
      <c r="I672" s="707" t="s">
        <v>2111</v>
      </c>
      <c r="J672" s="545"/>
      <c r="K672" s="545"/>
      <c r="L672" s="545"/>
      <c r="M672" s="545"/>
      <c r="N672" s="545"/>
    </row>
    <row r="673" spans="2:14">
      <c r="B673" s="364"/>
      <c r="C673" s="364" t="s">
        <v>4127</v>
      </c>
      <c r="D673" s="364" t="s">
        <v>4117</v>
      </c>
      <c r="E673" s="364" t="s">
        <v>4124</v>
      </c>
      <c r="F673" s="364" t="s">
        <v>4119</v>
      </c>
      <c r="G673" s="364" t="s">
        <v>4126</v>
      </c>
      <c r="I673" s="364"/>
      <c r="J673" s="364" t="s">
        <v>4127</v>
      </c>
      <c r="K673" s="364" t="s">
        <v>4117</v>
      </c>
      <c r="L673" s="364" t="s">
        <v>4124</v>
      </c>
      <c r="M673" s="364" t="s">
        <v>4119</v>
      </c>
      <c r="N673" s="364" t="s">
        <v>4126</v>
      </c>
    </row>
    <row r="674" spans="2:14">
      <c r="B674" s="364" t="s">
        <v>2112</v>
      </c>
      <c r="C674" s="364" t="s">
        <v>2134</v>
      </c>
      <c r="D674" s="351">
        <v>9255008</v>
      </c>
      <c r="E674" s="364" t="s">
        <v>2134</v>
      </c>
      <c r="F674" s="351">
        <v>9255044</v>
      </c>
      <c r="G674" s="364" t="s">
        <v>2134</v>
      </c>
      <c r="I674" s="364" t="s">
        <v>2112</v>
      </c>
      <c r="J674" s="364" t="s">
        <v>2134</v>
      </c>
      <c r="K674" s="351">
        <v>9255009</v>
      </c>
      <c r="L674" s="364" t="s">
        <v>2134</v>
      </c>
      <c r="M674" s="351">
        <v>9255045</v>
      </c>
      <c r="N674" s="364" t="s">
        <v>2134</v>
      </c>
    </row>
    <row r="675" spans="2:14">
      <c r="B675" s="364" t="s">
        <v>2113</v>
      </c>
      <c r="C675" s="364" t="s">
        <v>2134</v>
      </c>
      <c r="D675" s="351">
        <v>9255010</v>
      </c>
      <c r="E675" s="351">
        <v>9255028</v>
      </c>
      <c r="F675" s="351">
        <v>9255046</v>
      </c>
      <c r="G675" s="364" t="s">
        <v>2134</v>
      </c>
      <c r="I675" s="364" t="s">
        <v>2113</v>
      </c>
      <c r="J675" s="364" t="s">
        <v>2134</v>
      </c>
      <c r="K675" s="351">
        <v>9255011</v>
      </c>
      <c r="L675" s="351">
        <v>9255029</v>
      </c>
      <c r="M675" s="351">
        <v>9255047</v>
      </c>
      <c r="N675" s="364" t="s">
        <v>2134</v>
      </c>
    </row>
    <row r="676" spans="2:14">
      <c r="B676" s="364" t="s">
        <v>2114</v>
      </c>
      <c r="C676" s="364" t="s">
        <v>2134</v>
      </c>
      <c r="D676" s="351">
        <v>9255012</v>
      </c>
      <c r="E676" s="351">
        <v>9255030</v>
      </c>
      <c r="F676" s="351">
        <v>9255048</v>
      </c>
      <c r="G676" s="351">
        <v>9255066</v>
      </c>
      <c r="I676" s="364" t="s">
        <v>2114</v>
      </c>
      <c r="J676" s="364" t="s">
        <v>2134</v>
      </c>
      <c r="K676" s="351">
        <v>9255013</v>
      </c>
      <c r="L676" s="351">
        <v>9255031</v>
      </c>
      <c r="M676" s="351">
        <v>9255049</v>
      </c>
      <c r="N676" s="351">
        <v>9255067</v>
      </c>
    </row>
    <row r="677" spans="2:14">
      <c r="B677" s="364" t="s">
        <v>2115</v>
      </c>
      <c r="C677" s="351">
        <v>9255000</v>
      </c>
      <c r="D677" s="351">
        <v>9255014</v>
      </c>
      <c r="E677" s="351">
        <v>9255032</v>
      </c>
      <c r="F677" s="351">
        <v>9255050</v>
      </c>
      <c r="G677" s="351">
        <v>9255068</v>
      </c>
      <c r="I677" s="364" t="s">
        <v>2115</v>
      </c>
      <c r="J677" s="351">
        <v>9255001</v>
      </c>
      <c r="K677" s="351">
        <v>9255015</v>
      </c>
      <c r="L677" s="351">
        <v>9255033</v>
      </c>
      <c r="M677" s="351">
        <v>9255051</v>
      </c>
      <c r="N677" s="351">
        <v>9255069</v>
      </c>
    </row>
    <row r="678" spans="2:14">
      <c r="B678" s="364" t="s">
        <v>2116</v>
      </c>
      <c r="C678" s="351">
        <v>9255002</v>
      </c>
      <c r="D678" s="351">
        <v>9255016</v>
      </c>
      <c r="E678" s="351">
        <v>9255034</v>
      </c>
      <c r="F678" s="351">
        <v>9255052</v>
      </c>
      <c r="G678" s="351">
        <v>9255070</v>
      </c>
      <c r="I678" s="364" t="s">
        <v>2116</v>
      </c>
      <c r="J678" s="351">
        <v>9255003</v>
      </c>
      <c r="K678" s="351">
        <v>9255017</v>
      </c>
      <c r="L678" s="351">
        <v>9255035</v>
      </c>
      <c r="M678" s="351">
        <v>9255053</v>
      </c>
      <c r="N678" s="351">
        <v>9255071</v>
      </c>
    </row>
    <row r="679" spans="2:14">
      <c r="B679" s="364" t="s">
        <v>2117</v>
      </c>
      <c r="C679" s="351">
        <v>9255004</v>
      </c>
      <c r="D679" s="351">
        <v>9255018</v>
      </c>
      <c r="E679" s="351">
        <v>9255036</v>
      </c>
      <c r="F679" s="351">
        <v>9255054</v>
      </c>
      <c r="G679" s="351">
        <v>9255072</v>
      </c>
      <c r="I679" s="364" t="s">
        <v>2117</v>
      </c>
      <c r="J679" s="351">
        <v>9255005</v>
      </c>
      <c r="K679" s="351">
        <v>9255019</v>
      </c>
      <c r="L679" s="351">
        <v>9255037</v>
      </c>
      <c r="M679" s="351">
        <v>9255055</v>
      </c>
      <c r="N679" s="351">
        <v>9255073</v>
      </c>
    </row>
    <row r="680" spans="2:14">
      <c r="B680" s="521"/>
      <c r="C680" s="708"/>
      <c r="D680" s="708"/>
      <c r="I680" s="521"/>
      <c r="J680" s="708"/>
      <c r="K680" s="708"/>
    </row>
    <row r="681" spans="2:14">
      <c r="B681" s="707" t="s">
        <v>2096</v>
      </c>
      <c r="C681" s="545"/>
      <c r="D681" s="545"/>
      <c r="E681" s="545"/>
      <c r="F681" s="545"/>
      <c r="G681" s="545"/>
      <c r="I681" s="707" t="s">
        <v>2096</v>
      </c>
      <c r="J681" s="545"/>
      <c r="K681" s="545"/>
      <c r="L681" s="545"/>
      <c r="M681" s="545"/>
      <c r="N681" s="545"/>
    </row>
    <row r="682" spans="2:14">
      <c r="B682" s="364"/>
      <c r="C682" s="364" t="s">
        <v>4127</v>
      </c>
      <c r="D682" s="364" t="s">
        <v>4117</v>
      </c>
      <c r="E682" s="364" t="s">
        <v>4124</v>
      </c>
      <c r="F682" s="364" t="s">
        <v>4119</v>
      </c>
      <c r="G682" s="364" t="s">
        <v>4126</v>
      </c>
      <c r="I682" s="364"/>
      <c r="J682" s="364" t="s">
        <v>4127</v>
      </c>
      <c r="K682" s="364" t="s">
        <v>4117</v>
      </c>
      <c r="L682" s="364" t="s">
        <v>4124</v>
      </c>
      <c r="M682" s="364" t="s">
        <v>4119</v>
      </c>
      <c r="N682" s="364" t="s">
        <v>4126</v>
      </c>
    </row>
    <row r="683" spans="2:14">
      <c r="B683" s="364" t="s">
        <v>2112</v>
      </c>
      <c r="C683" s="364" t="s">
        <v>2134</v>
      </c>
      <c r="D683" s="351">
        <v>9255088</v>
      </c>
      <c r="E683" s="364" t="s">
        <v>2134</v>
      </c>
      <c r="F683" s="351">
        <v>9255124</v>
      </c>
      <c r="G683" s="364" t="s">
        <v>2134</v>
      </c>
      <c r="I683" s="364" t="s">
        <v>2112</v>
      </c>
      <c r="J683" s="364" t="s">
        <v>2134</v>
      </c>
      <c r="K683" s="351">
        <v>9255089</v>
      </c>
      <c r="L683" s="364" t="s">
        <v>2134</v>
      </c>
      <c r="M683" s="351">
        <v>9255125</v>
      </c>
      <c r="N683" s="364" t="s">
        <v>2134</v>
      </c>
    </row>
    <row r="684" spans="2:14">
      <c r="B684" s="364" t="s">
        <v>2113</v>
      </c>
      <c r="C684" s="364" t="s">
        <v>2134</v>
      </c>
      <c r="D684" s="351">
        <v>9255090</v>
      </c>
      <c r="E684" s="351">
        <v>9255108</v>
      </c>
      <c r="F684" s="351">
        <v>9255126</v>
      </c>
      <c r="G684" s="364" t="s">
        <v>2134</v>
      </c>
      <c r="I684" s="364" t="s">
        <v>2113</v>
      </c>
      <c r="J684" s="364" t="s">
        <v>2134</v>
      </c>
      <c r="K684" s="351">
        <v>9255091</v>
      </c>
      <c r="L684" s="351">
        <v>9255109</v>
      </c>
      <c r="M684" s="351">
        <v>9255127</v>
      </c>
      <c r="N684" s="364" t="s">
        <v>2134</v>
      </c>
    </row>
    <row r="685" spans="2:14">
      <c r="B685" s="364" t="s">
        <v>2114</v>
      </c>
      <c r="C685" s="364" t="s">
        <v>2134</v>
      </c>
      <c r="D685" s="351">
        <v>9255092</v>
      </c>
      <c r="E685" s="351">
        <v>9255110</v>
      </c>
      <c r="F685" s="351">
        <v>9255128</v>
      </c>
      <c r="G685" s="351">
        <v>9255146</v>
      </c>
      <c r="I685" s="364" t="s">
        <v>2114</v>
      </c>
      <c r="J685" s="364" t="s">
        <v>2134</v>
      </c>
      <c r="K685" s="351">
        <v>9255093</v>
      </c>
      <c r="L685" s="351">
        <v>9255111</v>
      </c>
      <c r="M685" s="351">
        <v>9255129</v>
      </c>
      <c r="N685" s="351">
        <v>9255147</v>
      </c>
    </row>
    <row r="686" spans="2:14">
      <c r="B686" s="364" t="s">
        <v>2115</v>
      </c>
      <c r="C686" s="351">
        <v>9255080</v>
      </c>
      <c r="D686" s="351">
        <v>9255094</v>
      </c>
      <c r="E686" s="351">
        <v>9255112</v>
      </c>
      <c r="F686" s="351">
        <v>9255130</v>
      </c>
      <c r="G686" s="351">
        <v>9255148</v>
      </c>
      <c r="I686" s="364" t="s">
        <v>2115</v>
      </c>
      <c r="J686" s="351">
        <v>9255081</v>
      </c>
      <c r="K686" s="351">
        <v>9255095</v>
      </c>
      <c r="L686" s="351">
        <v>9255113</v>
      </c>
      <c r="M686" s="351">
        <v>9255131</v>
      </c>
      <c r="N686" s="351">
        <v>9255149</v>
      </c>
    </row>
    <row r="687" spans="2:14">
      <c r="B687" s="364" t="s">
        <v>2116</v>
      </c>
      <c r="C687" s="351">
        <v>9255082</v>
      </c>
      <c r="D687" s="351">
        <v>9255096</v>
      </c>
      <c r="E687" s="351">
        <v>9255114</v>
      </c>
      <c r="F687" s="351">
        <v>9255132</v>
      </c>
      <c r="G687" s="351">
        <v>9255150</v>
      </c>
      <c r="I687" s="364" t="s">
        <v>2116</v>
      </c>
      <c r="J687" s="351">
        <v>9255083</v>
      </c>
      <c r="K687" s="351">
        <v>9255097</v>
      </c>
      <c r="L687" s="351">
        <v>9255115</v>
      </c>
      <c r="M687" s="351">
        <v>9255133</v>
      </c>
      <c r="N687" s="351">
        <v>9255151</v>
      </c>
    </row>
    <row r="688" spans="2:14" ht="13.5" customHeight="1">
      <c r="B688" s="364" t="s">
        <v>2117</v>
      </c>
      <c r="C688" s="351">
        <v>9255084</v>
      </c>
      <c r="D688" s="351">
        <v>9255098</v>
      </c>
      <c r="E688" s="351">
        <v>9255116</v>
      </c>
      <c r="F688" s="351">
        <v>9255134</v>
      </c>
      <c r="G688" s="351">
        <v>9255152</v>
      </c>
      <c r="I688" s="364" t="s">
        <v>2117</v>
      </c>
      <c r="J688" s="351">
        <v>9255085</v>
      </c>
      <c r="K688" s="351">
        <v>9255099</v>
      </c>
      <c r="L688" s="351">
        <v>9255117</v>
      </c>
      <c r="M688" s="351">
        <v>9255135</v>
      </c>
      <c r="N688" s="351">
        <v>9255153</v>
      </c>
    </row>
    <row r="689" spans="2:14">
      <c r="B689" s="521"/>
      <c r="C689" s="521"/>
      <c r="D689" s="521"/>
      <c r="I689" s="521"/>
      <c r="J689" s="521"/>
      <c r="K689" s="521"/>
    </row>
    <row r="690" spans="2:14">
      <c r="B690" s="707" t="s">
        <v>2094</v>
      </c>
      <c r="C690" s="545"/>
      <c r="D690" s="545"/>
      <c r="E690" s="545"/>
      <c r="F690" s="545"/>
      <c r="G690" s="545"/>
      <c r="I690" s="707" t="s">
        <v>2094</v>
      </c>
      <c r="J690" s="545"/>
      <c r="K690" s="545"/>
      <c r="L690" s="545"/>
      <c r="M690" s="545"/>
      <c r="N690" s="545"/>
    </row>
    <row r="691" spans="2:14">
      <c r="B691" s="364"/>
      <c r="C691" s="364" t="s">
        <v>4127</v>
      </c>
      <c r="D691" s="364" t="s">
        <v>4117</v>
      </c>
      <c r="E691" s="364" t="s">
        <v>4124</v>
      </c>
      <c r="F691" s="364" t="s">
        <v>4119</v>
      </c>
      <c r="G691" s="364" t="s">
        <v>4126</v>
      </c>
      <c r="I691" s="364"/>
      <c r="J691" s="364" t="s">
        <v>4127</v>
      </c>
      <c r="K691" s="364" t="s">
        <v>4117</v>
      </c>
      <c r="L691" s="364" t="s">
        <v>4124</v>
      </c>
      <c r="M691" s="364" t="s">
        <v>4119</v>
      </c>
      <c r="N691" s="364" t="s">
        <v>4126</v>
      </c>
    </row>
    <row r="692" spans="2:14">
      <c r="B692" s="364" t="s">
        <v>2112</v>
      </c>
      <c r="C692" s="364" t="s">
        <v>2134</v>
      </c>
      <c r="D692" s="351">
        <v>9255168</v>
      </c>
      <c r="E692" s="364" t="s">
        <v>2134</v>
      </c>
      <c r="F692" s="350">
        <v>9255204</v>
      </c>
      <c r="G692" s="364" t="s">
        <v>2134</v>
      </c>
      <c r="I692" s="364" t="s">
        <v>2112</v>
      </c>
      <c r="J692" s="364" t="s">
        <v>2134</v>
      </c>
      <c r="K692" s="351">
        <v>9255169</v>
      </c>
      <c r="L692" s="364" t="s">
        <v>2134</v>
      </c>
      <c r="M692" s="350">
        <v>9255205</v>
      </c>
      <c r="N692" s="364" t="s">
        <v>2134</v>
      </c>
    </row>
    <row r="693" spans="2:14">
      <c r="B693" s="364" t="s">
        <v>2113</v>
      </c>
      <c r="C693" s="364" t="s">
        <v>2134</v>
      </c>
      <c r="D693" s="351">
        <v>9255170</v>
      </c>
      <c r="E693" s="351">
        <v>9255188</v>
      </c>
      <c r="F693" s="350">
        <v>9255206</v>
      </c>
      <c r="G693" s="364" t="s">
        <v>2134</v>
      </c>
      <c r="I693" s="364" t="s">
        <v>2113</v>
      </c>
      <c r="J693" s="364" t="s">
        <v>2134</v>
      </c>
      <c r="K693" s="351">
        <v>9255171</v>
      </c>
      <c r="L693" s="351">
        <v>9255189</v>
      </c>
      <c r="M693" s="350">
        <v>9255207</v>
      </c>
      <c r="N693" s="364" t="s">
        <v>2134</v>
      </c>
    </row>
    <row r="694" spans="2:14">
      <c r="B694" s="364" t="s">
        <v>2114</v>
      </c>
      <c r="C694" s="364" t="s">
        <v>2134</v>
      </c>
      <c r="D694" s="351">
        <v>9255172</v>
      </c>
      <c r="E694" s="351">
        <v>9255190</v>
      </c>
      <c r="F694" s="350">
        <v>9255208</v>
      </c>
      <c r="G694" s="351">
        <v>9255226</v>
      </c>
      <c r="I694" s="364" t="s">
        <v>2114</v>
      </c>
      <c r="J694" s="364" t="s">
        <v>2134</v>
      </c>
      <c r="K694" s="351">
        <v>9255173</v>
      </c>
      <c r="L694" s="351">
        <v>9255191</v>
      </c>
      <c r="M694" s="351">
        <v>9255209</v>
      </c>
      <c r="N694" s="351">
        <v>9255227</v>
      </c>
    </row>
    <row r="695" spans="2:14">
      <c r="B695" s="364" t="s">
        <v>2115</v>
      </c>
      <c r="C695" s="351">
        <v>9255160</v>
      </c>
      <c r="D695" s="351">
        <v>9255174</v>
      </c>
      <c r="E695" s="351">
        <v>9255192</v>
      </c>
      <c r="F695" s="351">
        <v>9255210</v>
      </c>
      <c r="G695" s="351">
        <v>9255228</v>
      </c>
      <c r="I695" s="364" t="s">
        <v>2115</v>
      </c>
      <c r="J695" s="351">
        <v>9255161</v>
      </c>
      <c r="K695" s="351">
        <v>9255175</v>
      </c>
      <c r="L695" s="351">
        <v>9255193</v>
      </c>
      <c r="M695" s="351">
        <v>9255211</v>
      </c>
      <c r="N695" s="351">
        <v>9255229</v>
      </c>
    </row>
    <row r="696" spans="2:14">
      <c r="B696" s="364" t="s">
        <v>2116</v>
      </c>
      <c r="C696" s="351">
        <v>9255162</v>
      </c>
      <c r="D696" s="351">
        <v>9255176</v>
      </c>
      <c r="E696" s="351">
        <v>9255194</v>
      </c>
      <c r="F696" s="351">
        <v>9255212</v>
      </c>
      <c r="G696" s="351">
        <v>9255230</v>
      </c>
      <c r="I696" s="364" t="s">
        <v>2116</v>
      </c>
      <c r="J696" s="351">
        <v>9255163</v>
      </c>
      <c r="K696" s="351">
        <v>9255177</v>
      </c>
      <c r="L696" s="351">
        <v>9255195</v>
      </c>
      <c r="M696" s="351">
        <v>9255213</v>
      </c>
      <c r="N696" s="351">
        <v>9255231</v>
      </c>
    </row>
    <row r="697" spans="2:14">
      <c r="B697" s="364" t="s">
        <v>2117</v>
      </c>
      <c r="C697" s="351">
        <v>9255164</v>
      </c>
      <c r="D697" s="351">
        <v>9255178</v>
      </c>
      <c r="E697" s="351">
        <v>9255196</v>
      </c>
      <c r="F697" s="351">
        <v>9255214</v>
      </c>
      <c r="G697" s="351">
        <v>9255232</v>
      </c>
      <c r="I697" s="364" t="s">
        <v>2117</v>
      </c>
      <c r="J697" s="351">
        <v>9255165</v>
      </c>
      <c r="K697" s="351">
        <v>9255179</v>
      </c>
      <c r="L697" s="351">
        <v>9255197</v>
      </c>
      <c r="M697" s="351">
        <v>9255215</v>
      </c>
      <c r="N697" s="351">
        <v>9255233</v>
      </c>
    </row>
    <row r="699" spans="2:14">
      <c r="B699" t="s">
        <v>4130</v>
      </c>
    </row>
    <row r="700" spans="2:14">
      <c r="B700" s="364" t="s">
        <v>4127</v>
      </c>
      <c r="C700" s="351">
        <v>9255832</v>
      </c>
    </row>
    <row r="701" spans="2:14">
      <c r="B701" s="364" t="s">
        <v>4117</v>
      </c>
      <c r="C701" s="351">
        <v>9255835</v>
      </c>
    </row>
    <row r="702" spans="2:14">
      <c r="B702" s="364" t="s">
        <v>4124</v>
      </c>
      <c r="C702" s="351">
        <v>9257884</v>
      </c>
    </row>
    <row r="703" spans="2:14">
      <c r="B703" s="364" t="s">
        <v>4119</v>
      </c>
      <c r="C703" s="351">
        <v>9255838</v>
      </c>
    </row>
    <row r="704" spans="2:14">
      <c r="B704" s="364" t="s">
        <v>4126</v>
      </c>
      <c r="C704" s="351">
        <v>9255838</v>
      </c>
    </row>
    <row r="706" spans="2:5">
      <c r="B706" t="s">
        <v>4131</v>
      </c>
    </row>
    <row r="707" spans="2:5">
      <c r="B707" s="364" t="s">
        <v>4127</v>
      </c>
      <c r="C707" s="351">
        <v>9255833</v>
      </c>
    </row>
    <row r="708" spans="2:5">
      <c r="B708" s="364" t="s">
        <v>4117</v>
      </c>
      <c r="C708" s="351">
        <v>9255836</v>
      </c>
    </row>
    <row r="709" spans="2:5">
      <c r="B709" s="364" t="s">
        <v>4124</v>
      </c>
      <c r="C709" s="351">
        <v>9257885</v>
      </c>
    </row>
    <row r="710" spans="2:5">
      <c r="B710" s="364" t="s">
        <v>4119</v>
      </c>
      <c r="C710" s="351">
        <v>9255839</v>
      </c>
    </row>
    <row r="711" spans="2:5">
      <c r="B711" s="364" t="s">
        <v>4126</v>
      </c>
      <c r="C711" s="351">
        <v>9255839</v>
      </c>
    </row>
    <row r="712" spans="2:5">
      <c r="B712" s="103"/>
      <c r="C712" s="369"/>
    </row>
    <row r="713" spans="2:5">
      <c r="B713" s="370" t="s">
        <v>4132</v>
      </c>
    </row>
    <row r="714" spans="2:5">
      <c r="B714" s="364"/>
      <c r="C714" s="364" t="s">
        <v>2094</v>
      </c>
      <c r="D714" s="364" t="s">
        <v>2111</v>
      </c>
      <c r="E714" s="364" t="s">
        <v>2096</v>
      </c>
    </row>
    <row r="715" spans="2:5">
      <c r="B715" s="364" t="s">
        <v>2112</v>
      </c>
      <c r="C715" s="351">
        <v>9255822</v>
      </c>
      <c r="D715" s="351">
        <v>9255804</v>
      </c>
      <c r="E715" s="351">
        <v>9255813</v>
      </c>
    </row>
    <row r="716" spans="2:5">
      <c r="B716" s="364" t="s">
        <v>2113</v>
      </c>
      <c r="C716" s="351">
        <v>9255823</v>
      </c>
      <c r="D716" s="351">
        <v>9255805</v>
      </c>
      <c r="E716" s="351">
        <v>9255814</v>
      </c>
    </row>
    <row r="717" spans="2:5">
      <c r="B717" s="364" t="s">
        <v>2114</v>
      </c>
      <c r="C717" s="351">
        <v>9255824</v>
      </c>
      <c r="D717" s="351">
        <v>9255806</v>
      </c>
      <c r="E717" s="351">
        <v>9255815</v>
      </c>
    </row>
    <row r="718" spans="2:5">
      <c r="B718" s="364" t="s">
        <v>2115</v>
      </c>
      <c r="C718" s="351">
        <v>9255825</v>
      </c>
      <c r="D718" s="351">
        <v>9255807</v>
      </c>
      <c r="E718" s="351">
        <v>9255816</v>
      </c>
    </row>
    <row r="719" spans="2:5">
      <c r="B719" s="38" t="s">
        <v>2116</v>
      </c>
      <c r="C719" s="351">
        <v>9255826</v>
      </c>
      <c r="D719" s="351">
        <v>9255808</v>
      </c>
      <c r="E719" s="351">
        <v>9255817</v>
      </c>
    </row>
    <row r="720" spans="2:5">
      <c r="B720" s="38" t="s">
        <v>2117</v>
      </c>
      <c r="C720" s="351">
        <v>9255827</v>
      </c>
      <c r="D720" s="351">
        <v>9255809</v>
      </c>
      <c r="E720" s="351">
        <v>9255818</v>
      </c>
    </row>
    <row r="721" spans="2:5" ht="13.5" customHeight="1"/>
    <row r="722" spans="2:5" ht="13.5" customHeight="1"/>
    <row r="723" spans="2:5">
      <c r="B723" t="s">
        <v>4134</v>
      </c>
    </row>
    <row r="724" spans="2:5">
      <c r="B724" s="364" t="s">
        <v>4133</v>
      </c>
      <c r="C724" s="351">
        <v>9255764</v>
      </c>
    </row>
    <row r="725" spans="2:5">
      <c r="B725" s="364" t="s">
        <v>4135</v>
      </c>
      <c r="C725" s="351">
        <v>9255773</v>
      </c>
    </row>
    <row r="726" spans="2:5">
      <c r="B726" s="364" t="s">
        <v>4136</v>
      </c>
      <c r="C726" s="351">
        <v>9255782</v>
      </c>
    </row>
    <row r="727" spans="2:5">
      <c r="B727" s="364" t="s">
        <v>4137</v>
      </c>
      <c r="C727" s="351">
        <v>9255791</v>
      </c>
    </row>
    <row r="728" spans="2:5">
      <c r="B728" s="364" t="s">
        <v>4138</v>
      </c>
      <c r="C728" s="351">
        <v>9255800</v>
      </c>
    </row>
    <row r="730" spans="2:5">
      <c r="B730" s="521" t="s">
        <v>4139</v>
      </c>
      <c r="C730" s="521"/>
      <c r="D730" s="521"/>
      <c r="E730" s="521"/>
    </row>
    <row r="731" spans="2:5">
      <c r="B731" s="364"/>
      <c r="C731" s="364" t="s">
        <v>2094</v>
      </c>
      <c r="D731" s="364" t="s">
        <v>2111</v>
      </c>
      <c r="E731" s="364" t="s">
        <v>2096</v>
      </c>
    </row>
    <row r="732" spans="2:5">
      <c r="B732" s="364" t="s">
        <v>4117</v>
      </c>
      <c r="C732" s="351">
        <v>9257310</v>
      </c>
      <c r="D732" s="351">
        <v>9257300</v>
      </c>
      <c r="E732" s="351">
        <v>9257305</v>
      </c>
    </row>
    <row r="733" spans="2:5">
      <c r="B733" s="364" t="s">
        <v>4124</v>
      </c>
      <c r="C733" s="351">
        <v>9257311</v>
      </c>
      <c r="D733" s="351">
        <v>9257301</v>
      </c>
      <c r="E733" s="351">
        <v>9257306</v>
      </c>
    </row>
    <row r="734" spans="2:5">
      <c r="B734" s="38" t="s">
        <v>4119</v>
      </c>
      <c r="C734" s="351">
        <v>9257312</v>
      </c>
      <c r="D734" s="351">
        <v>9257302</v>
      </c>
      <c r="E734" s="351">
        <v>9257307</v>
      </c>
    </row>
    <row r="735" spans="2:5">
      <c r="B735" s="38" t="s">
        <v>4126</v>
      </c>
      <c r="C735" s="351">
        <v>9257313</v>
      </c>
      <c r="D735" s="351">
        <v>9257303</v>
      </c>
      <c r="E735" s="351">
        <v>9257308</v>
      </c>
    </row>
    <row r="737" spans="2:5">
      <c r="B737" s="521" t="s">
        <v>4140</v>
      </c>
      <c r="C737" s="521"/>
      <c r="D737" s="521"/>
      <c r="E737" s="521"/>
    </row>
    <row r="738" spans="2:5">
      <c r="B738" s="364"/>
      <c r="C738" s="364" t="s">
        <v>2094</v>
      </c>
      <c r="D738" s="364" t="s">
        <v>2111</v>
      </c>
      <c r="E738" s="364" t="s">
        <v>2096</v>
      </c>
    </row>
    <row r="739" spans="2:5">
      <c r="B739" s="364" t="s">
        <v>4117</v>
      </c>
      <c r="C739" s="351">
        <v>9257690</v>
      </c>
      <c r="D739" s="351">
        <v>9257666</v>
      </c>
      <c r="E739" s="351">
        <v>9257678</v>
      </c>
    </row>
    <row r="740" spans="2:5">
      <c r="B740" s="364" t="s">
        <v>4124</v>
      </c>
      <c r="C740" s="351">
        <v>9257692</v>
      </c>
      <c r="D740" s="351">
        <v>9257668</v>
      </c>
      <c r="E740" s="351">
        <v>9257680</v>
      </c>
    </row>
    <row r="741" spans="2:5">
      <c r="B741" s="38" t="s">
        <v>4119</v>
      </c>
      <c r="C741" s="351">
        <v>9257694</v>
      </c>
      <c r="D741" s="351">
        <v>9257670</v>
      </c>
      <c r="E741" s="351">
        <v>9257682</v>
      </c>
    </row>
    <row r="742" spans="2:5">
      <c r="B742" s="38" t="s">
        <v>4126</v>
      </c>
      <c r="C742" s="351">
        <v>9257696</v>
      </c>
      <c r="D742" s="351">
        <v>9257672</v>
      </c>
      <c r="E742" s="351">
        <v>9257684</v>
      </c>
    </row>
    <row r="744" spans="2:5">
      <c r="B744" s="521" t="s">
        <v>4141</v>
      </c>
      <c r="C744" s="521"/>
      <c r="D744" s="521"/>
      <c r="E744" s="521"/>
    </row>
    <row r="745" spans="2:5">
      <c r="B745" s="364"/>
      <c r="C745" s="364" t="s">
        <v>2094</v>
      </c>
      <c r="D745" s="364" t="s">
        <v>2111</v>
      </c>
      <c r="E745" s="364" t="s">
        <v>2096</v>
      </c>
    </row>
    <row r="746" spans="2:5">
      <c r="B746" s="364" t="s">
        <v>4117</v>
      </c>
      <c r="C746" s="351">
        <v>9257691</v>
      </c>
      <c r="D746" s="351">
        <v>9257667</v>
      </c>
      <c r="E746" s="351">
        <v>9257679</v>
      </c>
    </row>
    <row r="747" spans="2:5">
      <c r="B747" s="364" t="s">
        <v>4124</v>
      </c>
      <c r="C747" s="351">
        <v>9257693</v>
      </c>
      <c r="D747" s="351">
        <v>9257669</v>
      </c>
      <c r="E747" s="351">
        <v>9257681</v>
      </c>
    </row>
    <row r="748" spans="2:5">
      <c r="B748" s="38" t="s">
        <v>4119</v>
      </c>
      <c r="C748" s="351">
        <v>9257695</v>
      </c>
      <c r="D748" s="351">
        <v>9257671</v>
      </c>
      <c r="E748" s="351">
        <v>9257683</v>
      </c>
    </row>
    <row r="749" spans="2:5">
      <c r="B749" s="38" t="s">
        <v>4126</v>
      </c>
      <c r="C749" s="351">
        <v>9257697</v>
      </c>
      <c r="D749" s="351">
        <v>9257673</v>
      </c>
      <c r="E749" s="351">
        <v>9257685</v>
      </c>
    </row>
  </sheetData>
  <mergeCells count="147">
    <mergeCell ref="I671:K671"/>
    <mergeCell ref="I672:N672"/>
    <mergeCell ref="I680:K680"/>
    <mergeCell ref="I681:N681"/>
    <mergeCell ref="I689:K689"/>
    <mergeCell ref="I690:N690"/>
    <mergeCell ref="B730:E730"/>
    <mergeCell ref="B737:E737"/>
    <mergeCell ref="B744:E744"/>
    <mergeCell ref="B671:D671"/>
    <mergeCell ref="B680:D680"/>
    <mergeCell ref="B689:D689"/>
    <mergeCell ref="B681:G681"/>
    <mergeCell ref="B672:G672"/>
    <mergeCell ref="B690:G690"/>
    <mergeCell ref="L185:O185"/>
    <mergeCell ref="B613:E613"/>
    <mergeCell ref="B622:E622"/>
    <mergeCell ref="B631:E631"/>
    <mergeCell ref="B173:E173"/>
    <mergeCell ref="B195:E195"/>
    <mergeCell ref="B196:E196"/>
    <mergeCell ref="B185:E185"/>
    <mergeCell ref="B294:E294"/>
    <mergeCell ref="B234:E234"/>
    <mergeCell ref="B235:E235"/>
    <mergeCell ref="B244:E244"/>
    <mergeCell ref="B274:E274"/>
    <mergeCell ref="B275:E275"/>
    <mergeCell ref="B284:E284"/>
    <mergeCell ref="B285:E285"/>
    <mergeCell ref="B245:E245"/>
    <mergeCell ref="B254:E254"/>
    <mergeCell ref="B255:E255"/>
    <mergeCell ref="B264:E264"/>
    <mergeCell ref="B265:E265"/>
    <mergeCell ref="B186:E186"/>
    <mergeCell ref="L186:O186"/>
    <mergeCell ref="B227:F227"/>
    <mergeCell ref="B158:E158"/>
    <mergeCell ref="B135:E135"/>
    <mergeCell ref="B136:E136"/>
    <mergeCell ref="B148:E148"/>
    <mergeCell ref="B98:E98"/>
    <mergeCell ref="B99:E99"/>
    <mergeCell ref="B129:C129"/>
    <mergeCell ref="B85:E85"/>
    <mergeCell ref="G85:J85"/>
    <mergeCell ref="G100:J100"/>
    <mergeCell ref="G101:L101"/>
    <mergeCell ref="J114:K114"/>
    <mergeCell ref="L47:O47"/>
    <mergeCell ref="L25:O25"/>
    <mergeCell ref="B25:E25"/>
    <mergeCell ref="G25:J25"/>
    <mergeCell ref="B24:E24"/>
    <mergeCell ref="G24:J24"/>
    <mergeCell ref="L24:O24"/>
    <mergeCell ref="L85:O85"/>
    <mergeCell ref="B86:E86"/>
    <mergeCell ref="G86:J86"/>
    <mergeCell ref="L86:O86"/>
    <mergeCell ref="B73:E73"/>
    <mergeCell ref="B74:E74"/>
    <mergeCell ref="B48:E48"/>
    <mergeCell ref="G48:J48"/>
    <mergeCell ref="L48:O48"/>
    <mergeCell ref="B60:E60"/>
    <mergeCell ref="G60:J60"/>
    <mergeCell ref="L60:O60"/>
    <mergeCell ref="B61:E61"/>
    <mergeCell ref="G61:J61"/>
    <mergeCell ref="L61:O61"/>
    <mergeCell ref="B1:E1"/>
    <mergeCell ref="B2:E2"/>
    <mergeCell ref="B13:E13"/>
    <mergeCell ref="H123:I123"/>
    <mergeCell ref="B111:E111"/>
    <mergeCell ref="B112:E112"/>
    <mergeCell ref="B123:C123"/>
    <mergeCell ref="E123:F123"/>
    <mergeCell ref="G114:H114"/>
    <mergeCell ref="B36:E36"/>
    <mergeCell ref="B47:E47"/>
    <mergeCell ref="G47:J47"/>
    <mergeCell ref="B229:E229"/>
    <mergeCell ref="B218:E218"/>
    <mergeCell ref="B219:E219"/>
    <mergeCell ref="B205:E205"/>
    <mergeCell ref="B206:E206"/>
    <mergeCell ref="B466:E466"/>
    <mergeCell ref="B295:E295"/>
    <mergeCell ref="B304:E304"/>
    <mergeCell ref="B305:E305"/>
    <mergeCell ref="B314:E314"/>
    <mergeCell ref="B315:E315"/>
    <mergeCell ref="B455:E455"/>
    <mergeCell ref="B415:G415"/>
    <mergeCell ref="B421:E421"/>
    <mergeCell ref="B422:E422"/>
    <mergeCell ref="B433:E433"/>
    <mergeCell ref="B434:E434"/>
    <mergeCell ref="B324:E324"/>
    <mergeCell ref="B325:E325"/>
    <mergeCell ref="B475:E475"/>
    <mergeCell ref="B484:E484"/>
    <mergeCell ref="B494:E494"/>
    <mergeCell ref="B495:E495"/>
    <mergeCell ref="B496:E496"/>
    <mergeCell ref="B505:E505"/>
    <mergeCell ref="B506:E506"/>
    <mergeCell ref="B334:E334"/>
    <mergeCell ref="B335:E335"/>
    <mergeCell ref="B365:E365"/>
    <mergeCell ref="B388:C388"/>
    <mergeCell ref="B394:E394"/>
    <mergeCell ref="B395:E395"/>
    <mergeCell ref="B404:E404"/>
    <mergeCell ref="B405:E405"/>
    <mergeCell ref="B371:C371"/>
    <mergeCell ref="B377:C377"/>
    <mergeCell ref="B382:C382"/>
    <mergeCell ref="B344:E344"/>
    <mergeCell ref="B345:E345"/>
    <mergeCell ref="B354:E354"/>
    <mergeCell ref="B355:E355"/>
    <mergeCell ref="B364:E364"/>
    <mergeCell ref="B446:E446"/>
    <mergeCell ref="B653:E653"/>
    <mergeCell ref="B659:E659"/>
    <mergeCell ref="B638:E638"/>
    <mergeCell ref="B604:E604"/>
    <mergeCell ref="B546:E546"/>
    <mergeCell ref="B516:E516"/>
    <mergeCell ref="B517:E517"/>
    <mergeCell ref="B523:E523"/>
    <mergeCell ref="B524:E524"/>
    <mergeCell ref="B525:E525"/>
    <mergeCell ref="B534:E534"/>
    <mergeCell ref="B535:E535"/>
    <mergeCell ref="B545:E545"/>
    <mergeCell ref="B552:M552"/>
    <mergeCell ref="B553:E553"/>
    <mergeCell ref="B560:E560"/>
    <mergeCell ref="B571:E571"/>
    <mergeCell ref="B582:E582"/>
    <mergeCell ref="B593:E593"/>
  </mergeCells>
  <pageMargins left="0.7" right="0.7" top="0.75" bottom="0.75" header="0.3" footer="0.3"/>
  <pageSetup paperSize="9" orientation="portrait" r:id="rId1"/>
</worksheet>
</file>

<file path=xl/worksheets/sheet20.xml><?xml version="1.0" encoding="utf-8"?>
<worksheet xmlns="http://schemas.openxmlformats.org/spreadsheetml/2006/main" xmlns:r="http://schemas.openxmlformats.org/officeDocument/2006/relationships">
  <sheetPr codeName="Лист3"/>
  <dimension ref="A1:O211"/>
  <sheetViews>
    <sheetView topLeftCell="A110" zoomScale="90" zoomScaleNormal="90" workbookViewId="0">
      <selection activeCell="A132" sqref="A132:H132"/>
    </sheetView>
  </sheetViews>
  <sheetFormatPr defaultRowHeight="15"/>
  <cols>
    <col min="1" max="1" width="19.140625" customWidth="1"/>
    <col min="2" max="2" width="15.85546875" customWidth="1"/>
    <col min="3" max="3" width="12.7109375" customWidth="1"/>
    <col min="4" max="4" width="13.42578125" customWidth="1"/>
    <col min="6" max="6" width="15" customWidth="1"/>
    <col min="7" max="7" width="12" customWidth="1"/>
    <col min="8" max="8" width="12.28515625" customWidth="1"/>
    <col min="12" max="12" width="16.140625" customWidth="1"/>
    <col min="15" max="15" width="12.85546875" customWidth="1"/>
  </cols>
  <sheetData>
    <row r="1" spans="1:15" ht="28.5">
      <c r="A1" s="546" t="s">
        <v>2121</v>
      </c>
      <c r="B1" s="546"/>
      <c r="C1" s="546"/>
      <c r="D1" s="546"/>
      <c r="E1" s="546"/>
      <c r="F1" s="546"/>
      <c r="G1" s="546"/>
      <c r="H1" s="546"/>
      <c r="I1" s="546"/>
    </row>
    <row r="2" spans="1:15">
      <c r="A2" s="545" t="s">
        <v>2199</v>
      </c>
      <c r="B2" s="545"/>
      <c r="C2" s="545"/>
      <c r="D2" s="545"/>
      <c r="F2" s="545" t="s">
        <v>2199</v>
      </c>
      <c r="G2" s="545"/>
      <c r="H2" s="545"/>
      <c r="I2" s="545"/>
    </row>
    <row r="3" spans="1:15">
      <c r="A3" s="521" t="s">
        <v>2203</v>
      </c>
      <c r="B3" s="521"/>
      <c r="C3" s="521"/>
      <c r="D3" s="521"/>
      <c r="F3" s="521" t="s">
        <v>2205</v>
      </c>
      <c r="G3" s="521"/>
      <c r="H3" s="521"/>
      <c r="I3" s="521"/>
    </row>
    <row r="4" spans="1:15">
      <c r="A4" s="35"/>
      <c r="B4" s="35" t="s">
        <v>2094</v>
      </c>
      <c r="C4" s="35" t="s">
        <v>2111</v>
      </c>
      <c r="D4" s="35" t="s">
        <v>2096</v>
      </c>
      <c r="F4" s="35"/>
      <c r="G4" s="35" t="s">
        <v>2094</v>
      </c>
      <c r="H4" s="35" t="s">
        <v>2111</v>
      </c>
      <c r="I4" s="35" t="s">
        <v>2096</v>
      </c>
      <c r="K4" s="545" t="s">
        <v>2480</v>
      </c>
      <c r="L4" s="545"/>
      <c r="N4" s="545" t="s">
        <v>2481</v>
      </c>
      <c r="O4" s="545"/>
    </row>
    <row r="5" spans="1:15">
      <c r="A5" s="35" t="s">
        <v>2213</v>
      </c>
      <c r="B5" s="35">
        <v>9194979</v>
      </c>
      <c r="C5" s="35">
        <v>9194917</v>
      </c>
      <c r="D5" s="35">
        <v>9194948</v>
      </c>
      <c r="F5" s="35" t="s">
        <v>2213</v>
      </c>
      <c r="G5" s="35">
        <v>9194992</v>
      </c>
      <c r="H5" s="35">
        <v>9194930</v>
      </c>
      <c r="I5" s="35">
        <v>9194961</v>
      </c>
      <c r="K5" s="35"/>
      <c r="L5" s="35"/>
      <c r="N5" s="35"/>
      <c r="O5" s="35"/>
    </row>
    <row r="6" spans="1:15">
      <c r="A6" s="35" t="s">
        <v>2206</v>
      </c>
      <c r="B6" s="35">
        <v>9194981</v>
      </c>
      <c r="C6" s="35">
        <v>9194919</v>
      </c>
      <c r="D6" s="35">
        <v>9194950</v>
      </c>
      <c r="F6" s="35" t="s">
        <v>2206</v>
      </c>
      <c r="G6" s="35">
        <v>9194994</v>
      </c>
      <c r="H6" s="35">
        <v>9194932</v>
      </c>
      <c r="I6" s="35">
        <v>9194963</v>
      </c>
      <c r="K6" s="35"/>
      <c r="L6" s="35"/>
      <c r="N6" s="35"/>
      <c r="O6" s="35"/>
    </row>
    <row r="7" spans="1:15">
      <c r="A7" s="35" t="s">
        <v>2207</v>
      </c>
      <c r="B7" s="35">
        <v>9194982</v>
      </c>
      <c r="C7" s="35">
        <v>9194920</v>
      </c>
      <c r="D7" s="35">
        <v>9194951</v>
      </c>
      <c r="F7" s="35" t="s">
        <v>2207</v>
      </c>
      <c r="G7" s="35">
        <v>9194995</v>
      </c>
      <c r="H7" s="35">
        <v>9194933</v>
      </c>
      <c r="I7" s="35">
        <v>9194964</v>
      </c>
      <c r="K7" s="35" t="s">
        <v>2096</v>
      </c>
      <c r="L7" s="35">
        <v>9209569</v>
      </c>
      <c r="N7" s="35" t="s">
        <v>2096</v>
      </c>
      <c r="O7" s="35">
        <v>9209573</v>
      </c>
    </row>
    <row r="8" spans="1:15">
      <c r="A8" s="35" t="s">
        <v>2204</v>
      </c>
      <c r="B8" s="35">
        <v>9194983</v>
      </c>
      <c r="C8" s="35">
        <v>9194921</v>
      </c>
      <c r="D8" s="35">
        <v>9194952</v>
      </c>
      <c r="F8" s="35" t="s">
        <v>2204</v>
      </c>
      <c r="G8" s="35">
        <v>9194996</v>
      </c>
      <c r="H8" s="35">
        <v>9194934</v>
      </c>
      <c r="I8" s="35">
        <v>9194965</v>
      </c>
      <c r="K8" s="35" t="s">
        <v>2094</v>
      </c>
      <c r="L8" s="35">
        <v>9209578</v>
      </c>
      <c r="N8" s="35" t="s">
        <v>2094</v>
      </c>
      <c r="O8" s="35">
        <v>9209580</v>
      </c>
    </row>
    <row r="9" spans="1:15">
      <c r="A9" s="35" t="s">
        <v>2208</v>
      </c>
      <c r="B9" s="35">
        <v>9194984</v>
      </c>
      <c r="C9" s="35">
        <v>9194922</v>
      </c>
      <c r="D9" s="35">
        <v>9194953</v>
      </c>
      <c r="F9" s="35" t="s">
        <v>2208</v>
      </c>
      <c r="G9" s="35">
        <v>9194997</v>
      </c>
      <c r="H9" s="35">
        <v>9194935</v>
      </c>
      <c r="I9" s="35">
        <v>9194966</v>
      </c>
    </row>
    <row r="10" spans="1:15">
      <c r="A10" s="35" t="s">
        <v>2209</v>
      </c>
      <c r="B10" s="35">
        <v>9194985</v>
      </c>
      <c r="C10" s="35">
        <v>9194923</v>
      </c>
      <c r="D10" s="35">
        <v>9194954</v>
      </c>
      <c r="F10" s="35" t="s">
        <v>2209</v>
      </c>
      <c r="G10" s="35">
        <v>9194998</v>
      </c>
      <c r="H10" s="35">
        <v>9194936</v>
      </c>
      <c r="I10" s="35">
        <v>9194967</v>
      </c>
    </row>
    <row r="11" spans="1:15">
      <c r="A11" s="35" t="s">
        <v>2210</v>
      </c>
      <c r="B11" s="35">
        <v>9194988</v>
      </c>
      <c r="C11" s="35">
        <v>9194926</v>
      </c>
      <c r="D11" s="35">
        <v>9194957</v>
      </c>
      <c r="F11" s="35" t="s">
        <v>2210</v>
      </c>
      <c r="G11" s="35">
        <v>9195001</v>
      </c>
      <c r="H11" s="35">
        <v>9194939</v>
      </c>
      <c r="I11" s="35">
        <v>9194970</v>
      </c>
    </row>
    <row r="12" spans="1:15">
      <c r="A12" s="35" t="s">
        <v>2211</v>
      </c>
      <c r="B12" s="35">
        <v>9194989</v>
      </c>
      <c r="C12" s="35">
        <v>9194927</v>
      </c>
      <c r="D12" s="35">
        <v>9194958</v>
      </c>
      <c r="F12" s="35" t="s">
        <v>2211</v>
      </c>
      <c r="G12" s="35">
        <v>9195002</v>
      </c>
      <c r="H12" s="35">
        <v>9194940</v>
      </c>
      <c r="I12" s="35">
        <v>9194971</v>
      </c>
    </row>
    <row r="13" spans="1:15">
      <c r="A13" s="35" t="s">
        <v>2212</v>
      </c>
      <c r="B13" s="35">
        <v>9194991</v>
      </c>
      <c r="C13" s="35">
        <v>9194929</v>
      </c>
      <c r="D13" s="35">
        <v>9194960</v>
      </c>
      <c r="F13" s="35" t="s">
        <v>2212</v>
      </c>
      <c r="G13" s="35">
        <v>9195004</v>
      </c>
      <c r="H13" s="35">
        <v>9194942</v>
      </c>
      <c r="I13" s="35">
        <v>9194973</v>
      </c>
    </row>
    <row r="16" spans="1:15">
      <c r="A16" s="545" t="s">
        <v>2215</v>
      </c>
      <c r="B16" s="545"/>
      <c r="C16" s="545"/>
      <c r="D16" s="545"/>
      <c r="F16" s="545" t="s">
        <v>2215</v>
      </c>
      <c r="G16" s="545"/>
      <c r="H16" s="545"/>
      <c r="I16" s="545"/>
    </row>
    <row r="17" spans="1:9">
      <c r="A17" s="521" t="s">
        <v>2116</v>
      </c>
      <c r="B17" s="521"/>
      <c r="C17" s="521"/>
      <c r="D17" s="521"/>
      <c r="F17" s="521" t="s">
        <v>2117</v>
      </c>
      <c r="G17" s="521"/>
      <c r="H17" s="521"/>
      <c r="I17" s="521"/>
    </row>
    <row r="18" spans="1:9">
      <c r="A18" s="35"/>
      <c r="B18" s="35" t="s">
        <v>2094</v>
      </c>
      <c r="C18" s="35" t="s">
        <v>2111</v>
      </c>
      <c r="D18" s="35" t="s">
        <v>2096</v>
      </c>
      <c r="F18" s="35"/>
      <c r="G18" s="35" t="s">
        <v>2094</v>
      </c>
      <c r="H18" s="35" t="s">
        <v>2111</v>
      </c>
      <c r="I18" s="35" t="s">
        <v>2096</v>
      </c>
    </row>
    <row r="19" spans="1:9">
      <c r="A19" s="35" t="s">
        <v>2113</v>
      </c>
      <c r="B19" s="35" t="s">
        <v>2134</v>
      </c>
      <c r="C19" s="35">
        <v>9183282</v>
      </c>
      <c r="D19" s="35" t="s">
        <v>2134</v>
      </c>
      <c r="F19" s="35" t="s">
        <v>2113</v>
      </c>
      <c r="G19" s="35">
        <v>9183326</v>
      </c>
      <c r="H19" s="35">
        <v>9134975</v>
      </c>
      <c r="I19" s="35">
        <v>9135013</v>
      </c>
    </row>
    <row r="20" spans="1:9">
      <c r="A20" s="35" t="s">
        <v>2114</v>
      </c>
      <c r="B20" s="35" t="s">
        <v>2134</v>
      </c>
      <c r="C20" s="35" t="s">
        <v>2134</v>
      </c>
      <c r="D20" s="35" t="s">
        <v>2134</v>
      </c>
      <c r="F20" s="35" t="s">
        <v>2114</v>
      </c>
      <c r="G20" s="35">
        <v>9183327</v>
      </c>
      <c r="H20" s="35">
        <v>9134976</v>
      </c>
      <c r="I20" s="35">
        <v>9135014</v>
      </c>
    </row>
    <row r="21" spans="1:9">
      <c r="A21" s="35" t="s">
        <v>2115</v>
      </c>
      <c r="B21" s="35" t="s">
        <v>2134</v>
      </c>
      <c r="C21" s="35">
        <v>9183283</v>
      </c>
      <c r="D21" s="35" t="s">
        <v>2134</v>
      </c>
      <c r="F21" s="35" t="s">
        <v>2115</v>
      </c>
      <c r="G21" s="35">
        <v>9183328</v>
      </c>
      <c r="H21" s="35">
        <v>9134977</v>
      </c>
      <c r="I21" s="35">
        <v>9135015</v>
      </c>
    </row>
    <row r="22" spans="1:9">
      <c r="A22" s="35" t="s">
        <v>2116</v>
      </c>
      <c r="B22" s="35" t="s">
        <v>2134</v>
      </c>
      <c r="C22" s="35">
        <v>9183284</v>
      </c>
      <c r="D22" s="35" t="s">
        <v>2134</v>
      </c>
      <c r="F22" s="35" t="s">
        <v>2116</v>
      </c>
      <c r="G22" s="35">
        <v>9183329</v>
      </c>
      <c r="H22" s="35">
        <v>9134979</v>
      </c>
      <c r="I22" s="35">
        <v>9135016</v>
      </c>
    </row>
    <row r="23" spans="1:9">
      <c r="A23" s="35" t="s">
        <v>2117</v>
      </c>
      <c r="B23" s="35">
        <v>9183320</v>
      </c>
      <c r="C23" s="35">
        <v>9183285</v>
      </c>
      <c r="D23" s="35">
        <v>9183293</v>
      </c>
      <c r="F23" s="35" t="s">
        <v>2117</v>
      </c>
      <c r="G23" s="35">
        <v>9183330</v>
      </c>
      <c r="H23" s="35">
        <v>9134980</v>
      </c>
      <c r="I23" s="35">
        <v>9135017</v>
      </c>
    </row>
    <row r="24" spans="1:9">
      <c r="A24" s="35" t="s">
        <v>2174</v>
      </c>
      <c r="B24" s="35">
        <v>9183323</v>
      </c>
      <c r="C24" s="35">
        <v>9183287</v>
      </c>
      <c r="D24" s="35">
        <v>9183295</v>
      </c>
      <c r="F24" s="35" t="s">
        <v>2174</v>
      </c>
      <c r="G24" s="35">
        <v>9183332</v>
      </c>
      <c r="H24" s="35">
        <v>9134992</v>
      </c>
      <c r="I24" s="35">
        <v>9135019</v>
      </c>
    </row>
    <row r="25" spans="1:9">
      <c r="A25" s="35" t="s">
        <v>2216</v>
      </c>
      <c r="B25" s="35" t="s">
        <v>2134</v>
      </c>
      <c r="C25" s="35">
        <v>9183288</v>
      </c>
      <c r="D25" s="35" t="s">
        <v>2134</v>
      </c>
      <c r="F25" s="35" t="s">
        <v>2216</v>
      </c>
      <c r="G25" s="35">
        <v>9183333</v>
      </c>
      <c r="H25" s="35">
        <v>9134993</v>
      </c>
      <c r="I25" s="35">
        <v>9135020</v>
      </c>
    </row>
    <row r="26" spans="1:9">
      <c r="A26" s="35" t="s">
        <v>2217</v>
      </c>
      <c r="B26" s="35" t="s">
        <v>2134</v>
      </c>
      <c r="C26" s="35" t="s">
        <v>2134</v>
      </c>
      <c r="D26" s="35" t="s">
        <v>2134</v>
      </c>
      <c r="F26" s="35" t="s">
        <v>2217</v>
      </c>
      <c r="G26" s="35">
        <v>9183334</v>
      </c>
      <c r="H26" s="35">
        <v>9134994</v>
      </c>
      <c r="I26" s="35">
        <v>9135031</v>
      </c>
    </row>
    <row r="27" spans="1:9">
      <c r="A27" s="35" t="s">
        <v>2218</v>
      </c>
      <c r="B27" s="35" t="s">
        <v>2134</v>
      </c>
      <c r="C27" s="35">
        <v>9183289</v>
      </c>
      <c r="D27" s="35" t="s">
        <v>2134</v>
      </c>
      <c r="F27" s="35" t="s">
        <v>2218</v>
      </c>
      <c r="G27" s="35">
        <v>9183335</v>
      </c>
      <c r="H27" s="35">
        <v>9134995</v>
      </c>
      <c r="I27" s="35">
        <v>9135032</v>
      </c>
    </row>
    <row r="29" spans="1:9">
      <c r="A29" s="545" t="s">
        <v>2219</v>
      </c>
      <c r="B29" s="545"/>
      <c r="C29" s="545"/>
      <c r="D29" s="545"/>
      <c r="F29" s="545" t="s">
        <v>2219</v>
      </c>
      <c r="G29" s="545"/>
      <c r="H29" s="545"/>
      <c r="I29" s="545"/>
    </row>
    <row r="30" spans="1:9">
      <c r="A30" s="521" t="s">
        <v>2116</v>
      </c>
      <c r="B30" s="521"/>
      <c r="C30" s="521"/>
      <c r="D30" s="521"/>
      <c r="F30" s="521" t="s">
        <v>2117</v>
      </c>
      <c r="G30" s="521"/>
      <c r="H30" s="521"/>
      <c r="I30" s="521"/>
    </row>
    <row r="31" spans="1:9">
      <c r="A31" s="35"/>
      <c r="B31" s="35" t="s">
        <v>2094</v>
      </c>
      <c r="C31" s="35" t="s">
        <v>2111</v>
      </c>
      <c r="D31" s="35" t="s">
        <v>2096</v>
      </c>
      <c r="F31" s="35"/>
      <c r="G31" s="35" t="s">
        <v>2094</v>
      </c>
      <c r="H31" s="35" t="s">
        <v>2111</v>
      </c>
      <c r="I31" s="35" t="s">
        <v>2096</v>
      </c>
    </row>
    <row r="32" spans="1:9">
      <c r="A32" s="35" t="s">
        <v>2113</v>
      </c>
      <c r="B32" s="35">
        <v>9184508</v>
      </c>
      <c r="C32" s="35">
        <v>9123101</v>
      </c>
      <c r="D32" s="35">
        <v>9123119</v>
      </c>
      <c r="F32" s="35" t="s">
        <v>2113</v>
      </c>
      <c r="G32" s="35">
        <v>9184552</v>
      </c>
      <c r="H32" s="35">
        <v>9123110</v>
      </c>
      <c r="I32" s="35">
        <v>9123128</v>
      </c>
    </row>
    <row r="33" spans="1:9">
      <c r="A33" s="35" t="s">
        <v>2115</v>
      </c>
      <c r="B33" s="35">
        <v>9184509</v>
      </c>
      <c r="C33" s="35">
        <v>9123102</v>
      </c>
      <c r="D33" s="35">
        <v>9123120</v>
      </c>
      <c r="F33" s="35" t="s">
        <v>2115</v>
      </c>
      <c r="G33" s="35">
        <v>9184553</v>
      </c>
      <c r="H33" s="35">
        <v>9123111</v>
      </c>
      <c r="I33" s="35">
        <v>9123129</v>
      </c>
    </row>
    <row r="34" spans="1:9">
      <c r="A34" s="35" t="s">
        <v>2116</v>
      </c>
      <c r="B34" s="35">
        <v>9184551</v>
      </c>
      <c r="C34" s="35">
        <v>9123103</v>
      </c>
      <c r="D34" s="35">
        <v>9123121</v>
      </c>
      <c r="F34" s="35" t="s">
        <v>2116</v>
      </c>
      <c r="G34" s="35">
        <v>9184554</v>
      </c>
      <c r="H34" s="35">
        <v>9123112</v>
      </c>
      <c r="I34" s="35">
        <v>9123130</v>
      </c>
    </row>
    <row r="36" spans="1:9">
      <c r="A36" s="545" t="s">
        <v>2220</v>
      </c>
      <c r="B36" s="545"/>
      <c r="C36" s="545"/>
      <c r="D36" s="545"/>
    </row>
    <row r="37" spans="1:9">
      <c r="A37" s="35"/>
      <c r="B37" s="35" t="s">
        <v>2094</v>
      </c>
      <c r="C37" s="35" t="s">
        <v>2111</v>
      </c>
      <c r="D37" s="35" t="s">
        <v>2096</v>
      </c>
    </row>
    <row r="38" spans="1:9">
      <c r="A38" s="35" t="s">
        <v>2113</v>
      </c>
      <c r="B38" s="35">
        <v>9139157</v>
      </c>
      <c r="C38" s="35">
        <v>9139148</v>
      </c>
      <c r="D38" s="35">
        <v>9139189</v>
      </c>
    </row>
    <row r="39" spans="1:9">
      <c r="A39" s="35" t="s">
        <v>2114</v>
      </c>
      <c r="B39" s="35">
        <v>9139158</v>
      </c>
      <c r="C39" s="35">
        <v>9139149</v>
      </c>
      <c r="D39" s="35">
        <v>9139190</v>
      </c>
    </row>
    <row r="40" spans="1:9">
      <c r="A40" s="35" t="s">
        <v>2115</v>
      </c>
      <c r="B40" s="35">
        <v>9139159</v>
      </c>
      <c r="C40" s="35">
        <v>9139172</v>
      </c>
      <c r="D40" s="35">
        <v>9139191</v>
      </c>
    </row>
    <row r="41" spans="1:9">
      <c r="A41" s="35" t="s">
        <v>2116</v>
      </c>
      <c r="B41" s="35">
        <v>9139160</v>
      </c>
      <c r="C41" s="35">
        <v>9139173</v>
      </c>
      <c r="D41" s="35">
        <v>9139192</v>
      </c>
    </row>
    <row r="42" spans="1:9">
      <c r="A42" s="35" t="s">
        <v>2117</v>
      </c>
      <c r="B42" s="35">
        <v>9139181</v>
      </c>
      <c r="C42" s="35">
        <v>9139174</v>
      </c>
      <c r="D42" s="35">
        <v>9139193</v>
      </c>
    </row>
    <row r="43" spans="1:9">
      <c r="A43" s="35" t="s">
        <v>2118</v>
      </c>
      <c r="B43" s="35">
        <v>9139182</v>
      </c>
      <c r="C43" s="35">
        <v>9139176</v>
      </c>
      <c r="D43" s="35">
        <v>9139194</v>
      </c>
    </row>
    <row r="44" spans="1:9">
      <c r="A44" s="35" t="s">
        <v>2174</v>
      </c>
      <c r="B44" s="35">
        <v>9139183</v>
      </c>
      <c r="C44" s="35">
        <v>9139177</v>
      </c>
      <c r="D44" s="35">
        <v>9139195</v>
      </c>
    </row>
    <row r="45" spans="1:9">
      <c r="A45" s="35" t="s">
        <v>2216</v>
      </c>
      <c r="B45" s="35">
        <v>9139184</v>
      </c>
      <c r="C45" s="35">
        <v>9139152</v>
      </c>
      <c r="D45" s="35">
        <v>9139196</v>
      </c>
    </row>
    <row r="46" spans="1:9">
      <c r="A46" s="35" t="s">
        <v>2217</v>
      </c>
      <c r="B46" s="35">
        <v>9139185</v>
      </c>
      <c r="C46" s="35">
        <v>9139153</v>
      </c>
      <c r="D46" s="35">
        <v>9139197</v>
      </c>
    </row>
    <row r="47" spans="1:9">
      <c r="A47" s="38" t="s">
        <v>2218</v>
      </c>
      <c r="B47" s="35">
        <v>9139186</v>
      </c>
      <c r="C47" s="35">
        <v>9139154</v>
      </c>
      <c r="D47" s="35">
        <v>9139198</v>
      </c>
    </row>
    <row r="48" spans="1:9">
      <c r="A48" s="38" t="s">
        <v>2222</v>
      </c>
      <c r="B48" s="35">
        <v>9139187</v>
      </c>
      <c r="C48" s="35">
        <v>9139155</v>
      </c>
      <c r="D48" s="35">
        <v>9139199</v>
      </c>
    </row>
    <row r="50" spans="1:9">
      <c r="A50" s="545" t="s">
        <v>2223</v>
      </c>
      <c r="B50" s="545"/>
      <c r="C50" s="545"/>
      <c r="D50" s="545"/>
      <c r="F50" s="545" t="s">
        <v>2223</v>
      </c>
      <c r="G50" s="545"/>
      <c r="H50" s="545"/>
      <c r="I50" s="545"/>
    </row>
    <row r="51" spans="1:9">
      <c r="A51" s="521" t="s">
        <v>2116</v>
      </c>
      <c r="B51" s="521"/>
      <c r="C51" s="521"/>
      <c r="D51" s="521"/>
      <c r="F51" s="521" t="s">
        <v>2117</v>
      </c>
      <c r="G51" s="521"/>
      <c r="H51" s="521"/>
      <c r="I51" s="521"/>
    </row>
    <row r="52" spans="1:9">
      <c r="A52" s="35"/>
      <c r="B52" s="35" t="s">
        <v>2094</v>
      </c>
      <c r="C52" s="35" t="s">
        <v>2111</v>
      </c>
      <c r="D52" s="35" t="s">
        <v>2096</v>
      </c>
      <c r="F52" s="35"/>
      <c r="G52" s="35" t="s">
        <v>2094</v>
      </c>
      <c r="H52" s="35" t="s">
        <v>2111</v>
      </c>
      <c r="I52" s="35" t="s">
        <v>2096</v>
      </c>
    </row>
    <row r="53" spans="1:9">
      <c r="A53" s="35" t="s">
        <v>2174</v>
      </c>
      <c r="B53" s="35">
        <v>9189409</v>
      </c>
      <c r="C53" s="35">
        <v>9189409</v>
      </c>
      <c r="D53" s="35">
        <v>9199905</v>
      </c>
      <c r="F53" s="35" t="s">
        <v>2174</v>
      </c>
      <c r="G53" s="35">
        <v>9199902</v>
      </c>
      <c r="H53" s="35">
        <v>9199902</v>
      </c>
      <c r="I53" s="35">
        <v>9199908</v>
      </c>
    </row>
    <row r="54" spans="1:9">
      <c r="A54" s="35" t="s">
        <v>2217</v>
      </c>
      <c r="B54" s="35">
        <v>9199901</v>
      </c>
      <c r="C54" s="35">
        <v>9199901</v>
      </c>
      <c r="D54" s="35">
        <v>9199906</v>
      </c>
      <c r="F54" s="35" t="s">
        <v>2217</v>
      </c>
      <c r="G54" s="35">
        <v>9199903</v>
      </c>
      <c r="H54" s="35">
        <v>9199903</v>
      </c>
      <c r="I54" s="35">
        <v>9199909</v>
      </c>
    </row>
    <row r="56" spans="1:9">
      <c r="A56" s="545" t="s">
        <v>2225</v>
      </c>
      <c r="B56" s="545"/>
      <c r="C56" s="545"/>
      <c r="D56" s="545"/>
    </row>
    <row r="57" spans="1:9">
      <c r="A57" s="35"/>
      <c r="B57" s="35" t="s">
        <v>2094</v>
      </c>
      <c r="C57" s="35" t="s">
        <v>2111</v>
      </c>
      <c r="D57" s="35" t="s">
        <v>2096</v>
      </c>
    </row>
    <row r="58" spans="1:9">
      <c r="A58" s="35" t="s">
        <v>2174</v>
      </c>
      <c r="B58" s="35">
        <v>9182266</v>
      </c>
      <c r="C58" s="35">
        <v>9182256</v>
      </c>
      <c r="D58" s="35">
        <v>9182261</v>
      </c>
    </row>
    <row r="59" spans="1:9">
      <c r="A59" s="35" t="s">
        <v>2216</v>
      </c>
      <c r="B59" s="35">
        <v>9211654</v>
      </c>
      <c r="C59" s="35">
        <v>9211067</v>
      </c>
      <c r="D59" s="35">
        <v>9211652</v>
      </c>
    </row>
    <row r="60" spans="1:9">
      <c r="A60" s="35" t="s">
        <v>2217</v>
      </c>
      <c r="B60" s="35">
        <v>9182267</v>
      </c>
      <c r="C60" s="35">
        <v>9182257</v>
      </c>
      <c r="D60" s="35">
        <v>9182262</v>
      </c>
    </row>
    <row r="61" spans="1:9">
      <c r="A61" s="35" t="s">
        <v>2218</v>
      </c>
      <c r="B61" s="35">
        <v>9211655</v>
      </c>
      <c r="C61" s="35">
        <v>9211078</v>
      </c>
      <c r="D61" s="35">
        <v>9211653</v>
      </c>
    </row>
    <row r="62" spans="1:9">
      <c r="A62" s="35" t="s">
        <v>2222</v>
      </c>
      <c r="B62" s="35">
        <v>9182268</v>
      </c>
      <c r="C62" s="35">
        <v>9182258</v>
      </c>
      <c r="D62" s="35">
        <v>9182263</v>
      </c>
    </row>
    <row r="65" spans="1:9" ht="28.5">
      <c r="A65" s="546" t="s">
        <v>2226</v>
      </c>
      <c r="B65" s="546"/>
      <c r="C65" s="546"/>
      <c r="D65" s="546"/>
      <c r="E65" s="546"/>
      <c r="F65" s="546"/>
      <c r="G65" s="546"/>
      <c r="H65" s="546"/>
    </row>
    <row r="67" spans="1:9">
      <c r="A67" s="545" t="s">
        <v>2199</v>
      </c>
      <c r="B67" s="545"/>
      <c r="C67" s="545"/>
      <c r="D67" s="545"/>
      <c r="F67" s="545" t="s">
        <v>2199</v>
      </c>
      <c r="G67" s="545"/>
      <c r="H67" s="545"/>
      <c r="I67" s="545"/>
    </row>
    <row r="68" spans="1:9">
      <c r="A68" s="521" t="s">
        <v>2203</v>
      </c>
      <c r="B68" s="521"/>
      <c r="C68" s="521"/>
      <c r="D68" s="521"/>
      <c r="F68" s="521" t="s">
        <v>2205</v>
      </c>
      <c r="G68" s="521"/>
      <c r="H68" s="521"/>
      <c r="I68" s="521"/>
    </row>
    <row r="69" spans="1:9">
      <c r="A69" s="35"/>
      <c r="B69" s="35" t="s">
        <v>2094</v>
      </c>
      <c r="C69" s="35" t="s">
        <v>2111</v>
      </c>
      <c r="D69" s="35" t="s">
        <v>2096</v>
      </c>
      <c r="F69" s="35"/>
      <c r="G69" s="35" t="s">
        <v>2094</v>
      </c>
      <c r="H69" s="35" t="s">
        <v>2111</v>
      </c>
      <c r="I69" s="35" t="s">
        <v>2096</v>
      </c>
    </row>
    <row r="70" spans="1:9">
      <c r="A70" s="35" t="s">
        <v>2272</v>
      </c>
      <c r="B70" s="35">
        <v>9194980</v>
      </c>
      <c r="C70" s="35">
        <v>9194918</v>
      </c>
      <c r="D70" s="35">
        <v>9194949</v>
      </c>
      <c r="F70" s="35" t="s">
        <v>2272</v>
      </c>
      <c r="G70" s="35">
        <v>9194993</v>
      </c>
      <c r="H70" s="35">
        <v>9194931</v>
      </c>
      <c r="I70" s="35">
        <v>9194962</v>
      </c>
    </row>
    <row r="71" spans="1:9">
      <c r="A71" s="35" t="s">
        <v>2207</v>
      </c>
      <c r="B71" s="35">
        <v>9194982</v>
      </c>
      <c r="C71" s="35">
        <v>9194920</v>
      </c>
      <c r="D71" s="35">
        <v>9194951</v>
      </c>
      <c r="F71" s="35" t="s">
        <v>2207</v>
      </c>
      <c r="G71" s="35">
        <v>9194995</v>
      </c>
      <c r="H71" s="35">
        <v>9194933</v>
      </c>
      <c r="I71" s="35">
        <v>9194964</v>
      </c>
    </row>
    <row r="72" spans="1:9">
      <c r="A72" s="35" t="s">
        <v>2204</v>
      </c>
      <c r="B72" s="35">
        <v>9194983</v>
      </c>
      <c r="C72" s="35">
        <v>9194921</v>
      </c>
      <c r="D72" s="35">
        <v>9194952</v>
      </c>
      <c r="F72" s="35" t="s">
        <v>2204</v>
      </c>
      <c r="G72" s="35">
        <v>9194996</v>
      </c>
      <c r="H72" s="35">
        <v>9194934</v>
      </c>
      <c r="I72" s="35">
        <v>9194965</v>
      </c>
    </row>
    <row r="73" spans="1:9">
      <c r="A73" s="35" t="s">
        <v>2208</v>
      </c>
      <c r="B73" s="35">
        <v>9194984</v>
      </c>
      <c r="C73" s="35">
        <v>9194922</v>
      </c>
      <c r="D73" s="35">
        <v>9194953</v>
      </c>
      <c r="F73" s="35" t="s">
        <v>2208</v>
      </c>
      <c r="G73" s="35">
        <v>9194997</v>
      </c>
      <c r="H73" s="35">
        <v>9194935</v>
      </c>
      <c r="I73" s="35">
        <v>9194966</v>
      </c>
    </row>
    <row r="74" spans="1:9">
      <c r="A74" s="35" t="s">
        <v>2209</v>
      </c>
      <c r="B74" s="35">
        <v>9194985</v>
      </c>
      <c r="C74" s="35">
        <v>9194923</v>
      </c>
      <c r="D74" s="35">
        <v>9194954</v>
      </c>
      <c r="F74" s="35" t="s">
        <v>2209</v>
      </c>
      <c r="G74" s="35">
        <v>9194998</v>
      </c>
      <c r="H74" s="35">
        <v>9194936</v>
      </c>
      <c r="I74" s="35">
        <v>9194967</v>
      </c>
    </row>
    <row r="75" spans="1:9">
      <c r="A75" s="35" t="s">
        <v>2273</v>
      </c>
      <c r="B75" s="35">
        <v>9194986</v>
      </c>
      <c r="C75" s="35">
        <v>9194924</v>
      </c>
      <c r="D75" s="35">
        <v>9194955</v>
      </c>
      <c r="F75" s="35" t="s">
        <v>2273</v>
      </c>
      <c r="G75" s="35">
        <v>9194999</v>
      </c>
      <c r="H75" s="35">
        <v>9194937</v>
      </c>
      <c r="I75" s="35">
        <v>9194968</v>
      </c>
    </row>
    <row r="76" spans="1:9">
      <c r="A76" s="35" t="s">
        <v>2211</v>
      </c>
      <c r="B76" s="35">
        <v>9194989</v>
      </c>
      <c r="C76" s="35">
        <v>9194927</v>
      </c>
      <c r="D76" s="35">
        <v>9194958</v>
      </c>
      <c r="F76" s="35" t="s">
        <v>2211</v>
      </c>
      <c r="G76" s="35">
        <v>9195002</v>
      </c>
      <c r="H76" s="35">
        <v>9194940</v>
      </c>
      <c r="I76" s="35">
        <v>9194971</v>
      </c>
    </row>
    <row r="77" spans="1:9">
      <c r="A77" s="35" t="s">
        <v>2274</v>
      </c>
      <c r="B77" s="35">
        <v>9194990</v>
      </c>
      <c r="C77" s="35">
        <v>9194928</v>
      </c>
      <c r="D77" s="35">
        <v>9194959</v>
      </c>
      <c r="F77" s="35" t="s">
        <v>2274</v>
      </c>
      <c r="G77" s="35">
        <v>9195003</v>
      </c>
      <c r="H77" s="35">
        <v>9194941</v>
      </c>
      <c r="I77" s="35">
        <v>9194972</v>
      </c>
    </row>
    <row r="78" spans="1:9">
      <c r="A78" s="35" t="s">
        <v>2212</v>
      </c>
      <c r="B78" s="35">
        <v>9194991</v>
      </c>
      <c r="C78" s="35">
        <v>9194929</v>
      </c>
      <c r="D78" s="35">
        <v>9194960</v>
      </c>
      <c r="F78" s="35" t="s">
        <v>2212</v>
      </c>
      <c r="G78" s="35">
        <v>9195004</v>
      </c>
      <c r="H78" s="35">
        <v>9194942</v>
      </c>
      <c r="I78" s="35">
        <v>9194973</v>
      </c>
    </row>
    <row r="81" spans="1:9">
      <c r="A81" s="545" t="s">
        <v>2276</v>
      </c>
      <c r="B81" s="545"/>
      <c r="C81" s="545"/>
      <c r="D81" s="545"/>
      <c r="F81" s="545" t="s">
        <v>2276</v>
      </c>
      <c r="G81" s="545"/>
      <c r="H81" s="545"/>
      <c r="I81" s="545"/>
    </row>
    <row r="82" spans="1:9">
      <c r="A82" s="521" t="s">
        <v>2234</v>
      </c>
      <c r="B82" s="521"/>
      <c r="C82" s="521"/>
      <c r="D82" s="521"/>
      <c r="F82" s="521" t="s">
        <v>2228</v>
      </c>
      <c r="G82" s="521"/>
      <c r="H82" s="521"/>
      <c r="I82" s="521"/>
    </row>
    <row r="83" spans="1:9">
      <c r="A83" s="35"/>
      <c r="B83" s="35" t="s">
        <v>2094</v>
      </c>
      <c r="C83" s="35" t="s">
        <v>2111</v>
      </c>
      <c r="D83" s="35" t="s">
        <v>2096</v>
      </c>
      <c r="F83" s="35"/>
      <c r="G83" s="35" t="s">
        <v>2094</v>
      </c>
      <c r="H83" s="35" t="s">
        <v>2111</v>
      </c>
      <c r="I83" s="35" t="s">
        <v>2096</v>
      </c>
    </row>
    <row r="84" spans="1:9">
      <c r="A84" s="35" t="s">
        <v>2113</v>
      </c>
      <c r="B84" s="35" t="s">
        <v>2134</v>
      </c>
      <c r="C84" s="35" t="s">
        <v>2134</v>
      </c>
      <c r="D84" s="35" t="s">
        <v>2134</v>
      </c>
      <c r="F84" s="35" t="s">
        <v>2113</v>
      </c>
      <c r="G84" s="35">
        <v>9194908</v>
      </c>
      <c r="H84" s="35">
        <v>9194886</v>
      </c>
      <c r="I84" s="35">
        <v>9194897</v>
      </c>
    </row>
    <row r="85" spans="1:9">
      <c r="A85" s="35" t="s">
        <v>2115</v>
      </c>
      <c r="B85" s="35" t="s">
        <v>2134</v>
      </c>
      <c r="C85" s="35" t="s">
        <v>2134</v>
      </c>
      <c r="D85" s="35" t="s">
        <v>2134</v>
      </c>
      <c r="F85" s="35" t="s">
        <v>2115</v>
      </c>
      <c r="G85" s="35">
        <v>9194909</v>
      </c>
      <c r="H85" s="35">
        <v>9194887</v>
      </c>
      <c r="I85" s="35">
        <v>9194898</v>
      </c>
    </row>
    <row r="86" spans="1:9">
      <c r="A86" s="35" t="s">
        <v>2116</v>
      </c>
      <c r="B86" s="35" t="s">
        <v>2134</v>
      </c>
      <c r="C86" s="35" t="s">
        <v>2134</v>
      </c>
      <c r="D86" s="35" t="s">
        <v>2134</v>
      </c>
      <c r="F86" s="35" t="s">
        <v>2116</v>
      </c>
      <c r="G86" s="35">
        <v>9194910</v>
      </c>
      <c r="H86" s="35">
        <v>9194888</v>
      </c>
      <c r="I86" s="35">
        <v>9194899</v>
      </c>
    </row>
    <row r="87" spans="1:9">
      <c r="A87" s="35" t="s">
        <v>2117</v>
      </c>
      <c r="B87" s="35">
        <v>9194906</v>
      </c>
      <c r="C87" s="35">
        <v>9194884</v>
      </c>
      <c r="D87" s="35">
        <v>9194895</v>
      </c>
      <c r="F87" s="35" t="s">
        <v>2117</v>
      </c>
      <c r="G87" s="35">
        <v>9194911</v>
      </c>
      <c r="H87" s="35">
        <v>9194889</v>
      </c>
      <c r="I87" s="35">
        <v>9194900</v>
      </c>
    </row>
    <row r="88" spans="1:9">
      <c r="A88" s="35" t="s">
        <v>2174</v>
      </c>
      <c r="B88" s="35">
        <v>9194907</v>
      </c>
      <c r="C88" s="35">
        <v>9194885</v>
      </c>
      <c r="D88" s="35">
        <v>9194896</v>
      </c>
      <c r="F88" s="35" t="s">
        <v>2174</v>
      </c>
      <c r="G88" s="35">
        <v>9194913</v>
      </c>
      <c r="H88" s="35">
        <v>9194891</v>
      </c>
      <c r="I88" s="35">
        <v>9194902</v>
      </c>
    </row>
    <row r="89" spans="1:9">
      <c r="A89" s="35" t="s">
        <v>2216</v>
      </c>
      <c r="B89" s="35" t="s">
        <v>2134</v>
      </c>
      <c r="C89" s="35" t="s">
        <v>2134</v>
      </c>
      <c r="D89" s="35" t="s">
        <v>2134</v>
      </c>
      <c r="F89" s="35" t="s">
        <v>2216</v>
      </c>
      <c r="G89" s="35">
        <v>9194914</v>
      </c>
      <c r="H89" s="35">
        <v>9194892</v>
      </c>
      <c r="I89" s="35">
        <v>9194903</v>
      </c>
    </row>
    <row r="90" spans="1:9">
      <c r="A90" s="35" t="s">
        <v>2217</v>
      </c>
      <c r="B90" s="35" t="s">
        <v>2134</v>
      </c>
      <c r="C90" s="35" t="s">
        <v>2134</v>
      </c>
      <c r="D90" s="35" t="s">
        <v>2134</v>
      </c>
      <c r="F90" s="35" t="s">
        <v>2217</v>
      </c>
      <c r="G90" s="35">
        <v>9194915</v>
      </c>
      <c r="H90" s="35">
        <v>9194893</v>
      </c>
      <c r="I90" s="35">
        <v>9194904</v>
      </c>
    </row>
    <row r="91" spans="1:9" ht="14.25" customHeight="1">
      <c r="A91" s="35" t="s">
        <v>2218</v>
      </c>
      <c r="B91" s="35" t="s">
        <v>2134</v>
      </c>
      <c r="C91" s="35" t="s">
        <v>2134</v>
      </c>
      <c r="D91" s="35" t="s">
        <v>2134</v>
      </c>
      <c r="F91" s="35" t="s">
        <v>2218</v>
      </c>
      <c r="G91" s="35">
        <v>9194916</v>
      </c>
      <c r="H91" s="35">
        <v>9194894</v>
      </c>
      <c r="I91" s="35">
        <v>9194905</v>
      </c>
    </row>
    <row r="93" spans="1:9">
      <c r="A93" s="545" t="s">
        <v>2277</v>
      </c>
      <c r="B93" s="545"/>
      <c r="C93" s="545"/>
      <c r="D93" s="545"/>
    </row>
    <row r="94" spans="1:9">
      <c r="A94" s="35"/>
    </row>
    <row r="95" spans="1:9">
      <c r="A95" s="35" t="s">
        <v>2094</v>
      </c>
      <c r="B95" s="35">
        <v>9194883</v>
      </c>
    </row>
    <row r="96" spans="1:9">
      <c r="A96" s="35" t="s">
        <v>2111</v>
      </c>
      <c r="B96" s="35">
        <v>9194881</v>
      </c>
    </row>
    <row r="97" spans="1:4">
      <c r="A97" s="35" t="s">
        <v>2096</v>
      </c>
      <c r="B97" s="35">
        <v>9194882</v>
      </c>
    </row>
    <row r="99" spans="1:4">
      <c r="A99" s="545" t="s">
        <v>2279</v>
      </c>
      <c r="B99" s="545"/>
      <c r="C99" s="545"/>
      <c r="D99" s="545"/>
    </row>
    <row r="100" spans="1:4">
      <c r="A100" s="35"/>
      <c r="B100" s="35" t="s">
        <v>2094</v>
      </c>
      <c r="C100" s="35" t="s">
        <v>2111</v>
      </c>
      <c r="D100" s="35" t="s">
        <v>2096</v>
      </c>
    </row>
    <row r="101" spans="1:4">
      <c r="A101" s="35" t="s">
        <v>2113</v>
      </c>
      <c r="B101" s="35">
        <v>9194606</v>
      </c>
      <c r="C101" s="35">
        <v>9194596</v>
      </c>
      <c r="D101" s="35">
        <v>9194601</v>
      </c>
    </row>
    <row r="102" spans="1:4">
      <c r="A102" s="35" t="s">
        <v>2116</v>
      </c>
      <c r="B102" s="35">
        <v>9194607</v>
      </c>
      <c r="C102" s="35">
        <v>9194597</v>
      </c>
      <c r="D102" s="35">
        <v>9194602</v>
      </c>
    </row>
    <row r="103" spans="1:4">
      <c r="A103" s="35" t="s">
        <v>2174</v>
      </c>
      <c r="B103" s="35">
        <v>9194608</v>
      </c>
      <c r="C103" s="35">
        <v>9194598</v>
      </c>
      <c r="D103" s="35">
        <v>9194603</v>
      </c>
    </row>
    <row r="104" spans="1:4">
      <c r="A104" s="35" t="s">
        <v>2216</v>
      </c>
      <c r="B104" s="35">
        <v>9211580</v>
      </c>
      <c r="C104" s="35">
        <v>9211574</v>
      </c>
      <c r="D104" s="35">
        <v>9211577</v>
      </c>
    </row>
    <row r="105" spans="1:4">
      <c r="A105" s="35" t="s">
        <v>2217</v>
      </c>
      <c r="B105" s="35">
        <v>9194609</v>
      </c>
      <c r="C105" s="35">
        <v>9194599</v>
      </c>
      <c r="D105" s="35">
        <v>9194604</v>
      </c>
    </row>
    <row r="106" spans="1:4">
      <c r="A106" s="35" t="s">
        <v>2218</v>
      </c>
      <c r="B106" s="35">
        <v>9211581</v>
      </c>
      <c r="C106" s="35">
        <v>9211576</v>
      </c>
      <c r="D106" s="35">
        <v>9211579</v>
      </c>
    </row>
    <row r="107" spans="1:4">
      <c r="A107" s="35" t="s">
        <v>2222</v>
      </c>
      <c r="B107" s="35">
        <v>9194610</v>
      </c>
      <c r="C107" s="35">
        <v>9194600</v>
      </c>
      <c r="D107" s="35">
        <v>9194605</v>
      </c>
    </row>
    <row r="109" spans="1:4">
      <c r="A109" s="545" t="s">
        <v>2223</v>
      </c>
      <c r="B109" s="545"/>
      <c r="C109" s="545"/>
      <c r="D109" s="545"/>
    </row>
    <row r="110" spans="1:4">
      <c r="A110" s="521" t="s">
        <v>2228</v>
      </c>
      <c r="B110" s="521"/>
      <c r="C110" s="521"/>
      <c r="D110" s="521"/>
    </row>
    <row r="111" spans="1:4">
      <c r="A111" s="35"/>
      <c r="B111" s="35" t="s">
        <v>2094</v>
      </c>
      <c r="C111" s="35" t="s">
        <v>2111</v>
      </c>
      <c r="D111" s="35" t="s">
        <v>2096</v>
      </c>
    </row>
    <row r="112" spans="1:4">
      <c r="A112" s="35" t="s">
        <v>2174</v>
      </c>
      <c r="B112" s="35">
        <v>9194869</v>
      </c>
      <c r="C112" s="35">
        <v>9194869</v>
      </c>
      <c r="D112" s="35">
        <v>9194875</v>
      </c>
    </row>
    <row r="113" spans="1:10">
      <c r="A113" s="35" t="s">
        <v>2217</v>
      </c>
      <c r="B113" s="35">
        <v>9194870</v>
      </c>
      <c r="C113" s="35">
        <v>9194870</v>
      </c>
      <c r="D113" s="35">
        <v>9194876</v>
      </c>
    </row>
    <row r="116" spans="1:10">
      <c r="A116" s="545" t="s">
        <v>2281</v>
      </c>
      <c r="B116" s="545"/>
      <c r="C116" s="545"/>
      <c r="D116" s="545"/>
    </row>
    <row r="117" spans="1:10">
      <c r="A117" s="35"/>
      <c r="B117" s="35" t="s">
        <v>2094</v>
      </c>
      <c r="C117" s="35" t="s">
        <v>2111</v>
      </c>
      <c r="D117" s="35" t="s">
        <v>2096</v>
      </c>
    </row>
    <row r="118" spans="1:10">
      <c r="A118" s="35" t="s">
        <v>2174</v>
      </c>
      <c r="B118" s="35">
        <v>9194861</v>
      </c>
      <c r="C118" s="35">
        <v>9194843</v>
      </c>
      <c r="D118" s="35">
        <v>9194852</v>
      </c>
    </row>
    <row r="119" spans="1:10">
      <c r="A119" s="35" t="s">
        <v>2216</v>
      </c>
      <c r="B119" s="35">
        <v>9194862</v>
      </c>
      <c r="C119" s="35">
        <v>9194844</v>
      </c>
      <c r="D119" s="35">
        <v>9194853</v>
      </c>
    </row>
    <row r="120" spans="1:10">
      <c r="A120" s="35" t="s">
        <v>2217</v>
      </c>
      <c r="B120" s="35">
        <v>9194863</v>
      </c>
      <c r="C120" s="35">
        <v>9194845</v>
      </c>
      <c r="D120" s="35">
        <v>9194854</v>
      </c>
    </row>
    <row r="121" spans="1:10">
      <c r="A121" s="35" t="s">
        <v>2218</v>
      </c>
      <c r="B121" s="35">
        <v>9194864</v>
      </c>
      <c r="C121" s="35">
        <v>9194846</v>
      </c>
      <c r="D121" s="35">
        <v>9194855</v>
      </c>
    </row>
    <row r="122" spans="1:10">
      <c r="A122" s="35" t="s">
        <v>2222</v>
      </c>
      <c r="B122" s="35">
        <v>9194865</v>
      </c>
      <c r="C122" s="35">
        <v>9194847</v>
      </c>
      <c r="D122" s="35">
        <v>9194856</v>
      </c>
    </row>
    <row r="125" spans="1:10">
      <c r="A125" s="545" t="s">
        <v>2282</v>
      </c>
      <c r="B125" s="545"/>
      <c r="D125" s="545" t="s">
        <v>2283</v>
      </c>
      <c r="E125" s="545"/>
      <c r="G125" s="545" t="s">
        <v>4162</v>
      </c>
      <c r="H125" s="545"/>
      <c r="I125" s="545"/>
      <c r="J125" s="545"/>
    </row>
    <row r="126" spans="1:10">
      <c r="A126" s="35"/>
      <c r="B126" s="35"/>
      <c r="D126" s="35"/>
      <c r="E126" s="35"/>
      <c r="G126" s="427"/>
      <c r="H126" s="427" t="s">
        <v>2094</v>
      </c>
      <c r="I126" s="427" t="s">
        <v>2111</v>
      </c>
      <c r="J126" s="427" t="s">
        <v>2096</v>
      </c>
    </row>
    <row r="127" spans="1:10">
      <c r="A127" s="35" t="s">
        <v>2111</v>
      </c>
      <c r="B127" s="35">
        <v>9209533</v>
      </c>
      <c r="D127" s="35" t="s">
        <v>2111</v>
      </c>
      <c r="E127" s="35">
        <v>9209536</v>
      </c>
      <c r="G127" s="427" t="s">
        <v>2228</v>
      </c>
      <c r="H127" s="427">
        <v>9209579</v>
      </c>
      <c r="I127" s="427">
        <v>9209533</v>
      </c>
      <c r="J127" s="427">
        <v>9209572</v>
      </c>
    </row>
    <row r="128" spans="1:10">
      <c r="A128" s="35" t="s">
        <v>2096</v>
      </c>
      <c r="B128" s="35">
        <v>9209572</v>
      </c>
      <c r="D128" s="35" t="s">
        <v>2096</v>
      </c>
      <c r="E128" s="35">
        <v>9209574</v>
      </c>
      <c r="G128" s="427" t="s">
        <v>2235</v>
      </c>
      <c r="H128" s="427">
        <v>9209581</v>
      </c>
      <c r="I128" s="427">
        <v>9209536</v>
      </c>
      <c r="J128" s="427">
        <v>9209574</v>
      </c>
    </row>
    <row r="129" spans="1:8">
      <c r="A129" s="35" t="s">
        <v>2094</v>
      </c>
      <c r="B129" s="35">
        <v>9209579</v>
      </c>
      <c r="D129" s="35" t="s">
        <v>2094</v>
      </c>
      <c r="E129" s="35">
        <v>9209581</v>
      </c>
    </row>
    <row r="132" spans="1:8" ht="28.5">
      <c r="A132" s="546" t="s">
        <v>2874</v>
      </c>
      <c r="B132" s="546"/>
      <c r="C132" s="546"/>
      <c r="D132" s="546"/>
      <c r="E132" s="546"/>
      <c r="F132" s="546"/>
      <c r="G132" s="546"/>
      <c r="H132" s="546"/>
    </row>
    <row r="133" spans="1:8">
      <c r="A133" s="521" t="s">
        <v>4146</v>
      </c>
      <c r="B133" s="521"/>
    </row>
    <row r="134" spans="1:8">
      <c r="A134" s="364" t="s">
        <v>2116</v>
      </c>
      <c r="B134" s="351">
        <v>9278291</v>
      </c>
    </row>
    <row r="135" spans="1:8">
      <c r="A135" s="364" t="s">
        <v>2117</v>
      </c>
      <c r="B135" s="351">
        <v>9278292</v>
      </c>
    </row>
    <row r="137" spans="1:8">
      <c r="A137" s="521" t="s">
        <v>4147</v>
      </c>
      <c r="B137" s="521"/>
    </row>
    <row r="138" spans="1:8">
      <c r="A138" s="364" t="s">
        <v>2116</v>
      </c>
      <c r="B138" s="351">
        <v>9278293</v>
      </c>
    </row>
    <row r="139" spans="1:8">
      <c r="A139" s="364" t="s">
        <v>2117</v>
      </c>
      <c r="B139" s="351">
        <v>9278294</v>
      </c>
    </row>
    <row r="141" spans="1:8">
      <c r="A141" s="521" t="s">
        <v>4148</v>
      </c>
      <c r="B141" s="521"/>
    </row>
    <row r="142" spans="1:8">
      <c r="A142" s="364" t="s">
        <v>4149</v>
      </c>
      <c r="B142" s="351">
        <v>9278302</v>
      </c>
    </row>
    <row r="143" spans="1:8">
      <c r="A143" s="364" t="s">
        <v>4150</v>
      </c>
      <c r="B143" s="351">
        <v>9278301</v>
      </c>
    </row>
    <row r="145" spans="1:4">
      <c r="A145" s="521" t="s">
        <v>4151</v>
      </c>
      <c r="B145" s="521"/>
    </row>
    <row r="146" spans="1:4">
      <c r="A146" s="364" t="s">
        <v>2116</v>
      </c>
      <c r="B146" s="351">
        <v>9278295</v>
      </c>
    </row>
    <row r="147" spans="1:4">
      <c r="A147" s="364" t="s">
        <v>2117</v>
      </c>
      <c r="B147" s="351">
        <v>9278296</v>
      </c>
    </row>
    <row r="149" spans="1:4">
      <c r="A149" s="521" t="s">
        <v>4152</v>
      </c>
      <c r="B149" s="521"/>
    </row>
    <row r="150" spans="1:4">
      <c r="A150" s="364" t="s">
        <v>2116</v>
      </c>
      <c r="B150" s="351">
        <v>9278297</v>
      </c>
    </row>
    <row r="151" spans="1:4">
      <c r="A151" s="364" t="s">
        <v>2117</v>
      </c>
      <c r="B151" s="351">
        <v>9278298</v>
      </c>
    </row>
    <row r="153" spans="1:4">
      <c r="A153" s="521" t="s">
        <v>4153</v>
      </c>
      <c r="B153" s="521"/>
    </row>
    <row r="154" spans="1:4">
      <c r="A154" s="364" t="s">
        <v>2116</v>
      </c>
      <c r="B154" s="351">
        <v>9278299</v>
      </c>
    </row>
    <row r="155" spans="1:4">
      <c r="A155" s="364" t="s">
        <v>2117</v>
      </c>
      <c r="B155" s="351">
        <v>9278300</v>
      </c>
    </row>
    <row r="157" spans="1:4">
      <c r="A157" s="545" t="s">
        <v>4155</v>
      </c>
      <c r="B157" s="545"/>
      <c r="C157" s="545"/>
      <c r="D157" s="545"/>
    </row>
    <row r="158" spans="1:4">
      <c r="A158" s="364"/>
      <c r="B158" s="364" t="s">
        <v>2094</v>
      </c>
      <c r="C158" s="364" t="s">
        <v>2111</v>
      </c>
      <c r="D158" s="364" t="s">
        <v>2096</v>
      </c>
    </row>
    <row r="159" spans="1:4">
      <c r="A159" s="364" t="s">
        <v>2116</v>
      </c>
      <c r="B159" s="351">
        <v>9278318</v>
      </c>
      <c r="C159" s="351">
        <v>9278315</v>
      </c>
      <c r="D159" s="351">
        <v>9278331</v>
      </c>
    </row>
    <row r="160" spans="1:4">
      <c r="A160" s="364" t="s">
        <v>2117</v>
      </c>
      <c r="B160" s="351">
        <v>9278319</v>
      </c>
      <c r="C160" s="351">
        <v>9278316</v>
      </c>
      <c r="D160" s="351">
        <v>9278332</v>
      </c>
    </row>
    <row r="161" spans="1:4">
      <c r="A161" s="364" t="s">
        <v>2118</v>
      </c>
      <c r="B161" s="351">
        <v>9278320</v>
      </c>
      <c r="C161" s="351">
        <v>9278317</v>
      </c>
      <c r="D161" s="351">
        <v>9278333</v>
      </c>
    </row>
    <row r="163" spans="1:4" ht="15.75" thickBot="1">
      <c r="A163" s="547" t="s">
        <v>4156</v>
      </c>
      <c r="B163" s="547"/>
    </row>
    <row r="164" spans="1:4" ht="16.5" thickTop="1" thickBot="1">
      <c r="A164" s="387" t="s">
        <v>2111</v>
      </c>
      <c r="B164" s="388">
        <v>9203466</v>
      </c>
    </row>
    <row r="165" spans="1:4" ht="16.5" thickTop="1" thickBot="1">
      <c r="A165" s="387" t="s">
        <v>2096</v>
      </c>
      <c r="B165" s="388">
        <v>9203465</v>
      </c>
    </row>
    <row r="166" spans="1:4" ht="16.5" thickTop="1" thickBot="1">
      <c r="A166" s="387" t="s">
        <v>2094</v>
      </c>
      <c r="B166" s="388">
        <v>9203254</v>
      </c>
    </row>
    <row r="167" spans="1:4" ht="15.75" thickTop="1"/>
    <row r="168" spans="1:4" ht="15.75" thickBot="1">
      <c r="A168" s="547" t="s">
        <v>4157</v>
      </c>
      <c r="B168" s="547"/>
    </row>
    <row r="169" spans="1:4" ht="16.5" thickTop="1" thickBot="1">
      <c r="A169" s="387" t="s">
        <v>2111</v>
      </c>
      <c r="B169" s="388">
        <v>9203469</v>
      </c>
    </row>
    <row r="170" spans="1:4" ht="16.5" thickTop="1" thickBot="1">
      <c r="A170" s="387" t="s">
        <v>2096</v>
      </c>
      <c r="B170" s="388">
        <v>9203468</v>
      </c>
    </row>
    <row r="171" spans="1:4" ht="16.5" thickTop="1" thickBot="1">
      <c r="A171" s="387" t="s">
        <v>2094</v>
      </c>
      <c r="B171" s="388">
        <v>9203467</v>
      </c>
    </row>
    <row r="172" spans="1:4" ht="15.75" thickTop="1"/>
    <row r="173" spans="1:4" ht="15.75" thickBot="1">
      <c r="A173" s="547">
        <v>830</v>
      </c>
      <c r="B173" s="547"/>
    </row>
    <row r="174" spans="1:4" ht="16.5" thickTop="1" thickBot="1">
      <c r="A174" s="387" t="s">
        <v>2111</v>
      </c>
      <c r="B174" s="388">
        <v>9182247</v>
      </c>
    </row>
    <row r="175" spans="1:4" ht="16.5" thickTop="1" thickBot="1">
      <c r="A175" s="387" t="s">
        <v>2096</v>
      </c>
      <c r="B175" s="388">
        <v>9182249</v>
      </c>
    </row>
    <row r="176" spans="1:4" ht="16.5" thickTop="1" thickBot="1">
      <c r="A176" s="387" t="s">
        <v>2094</v>
      </c>
      <c r="B176" s="388">
        <v>9182250</v>
      </c>
    </row>
    <row r="177" spans="1:4" ht="15.75" thickTop="1"/>
    <row r="178" spans="1:4" ht="15.75" thickBot="1">
      <c r="A178" s="547" t="s">
        <v>4159</v>
      </c>
      <c r="B178" s="547"/>
    </row>
    <row r="179" spans="1:4" ht="16.5" thickTop="1" thickBot="1">
      <c r="A179" s="387" t="s">
        <v>2111</v>
      </c>
      <c r="B179" s="388">
        <v>9278248</v>
      </c>
    </row>
    <row r="180" spans="1:4" ht="16.5" thickTop="1" thickBot="1">
      <c r="A180" s="387" t="s">
        <v>2096</v>
      </c>
      <c r="B180" s="388">
        <v>9230269</v>
      </c>
    </row>
    <row r="181" spans="1:4" ht="16.5" thickTop="1" thickBot="1">
      <c r="A181" s="387" t="s">
        <v>2094</v>
      </c>
      <c r="B181" s="388">
        <v>9230268</v>
      </c>
    </row>
    <row r="182" spans="1:4" ht="15.75" thickTop="1"/>
    <row r="183" spans="1:4" ht="15.75" thickBot="1">
      <c r="A183" s="547" t="s">
        <v>4160</v>
      </c>
      <c r="B183" s="547"/>
    </row>
    <row r="184" spans="1:4" ht="16.5" thickTop="1" thickBot="1">
      <c r="A184" s="387" t="s">
        <v>2111</v>
      </c>
      <c r="B184" s="388">
        <v>9278250</v>
      </c>
    </row>
    <row r="185" spans="1:4" ht="16.5" thickTop="1" thickBot="1">
      <c r="A185" s="387" t="s">
        <v>2096</v>
      </c>
      <c r="B185" s="388">
        <v>9182230</v>
      </c>
    </row>
    <row r="186" spans="1:4" ht="16.5" thickTop="1" thickBot="1">
      <c r="A186" s="387" t="s">
        <v>2094</v>
      </c>
      <c r="B186" s="388">
        <v>9278249</v>
      </c>
    </row>
    <row r="187" spans="1:4" ht="15.75" thickTop="1"/>
    <row r="188" spans="1:4">
      <c r="A188" s="545" t="s">
        <v>4162</v>
      </c>
      <c r="B188" s="545"/>
      <c r="C188" s="545"/>
      <c r="D188" s="545"/>
    </row>
    <row r="189" spans="1:4">
      <c r="A189" s="364"/>
      <c r="B189" s="364" t="s">
        <v>2094</v>
      </c>
      <c r="C189" s="364" t="s">
        <v>2111</v>
      </c>
      <c r="D189" s="364" t="s">
        <v>2096</v>
      </c>
    </row>
    <row r="190" spans="1:4">
      <c r="A190" s="364" t="s">
        <v>2116</v>
      </c>
      <c r="B190" s="351">
        <v>9209578</v>
      </c>
      <c r="C190" s="351" t="s">
        <v>2134</v>
      </c>
      <c r="D190" s="351">
        <v>9209569</v>
      </c>
    </row>
    <row r="191" spans="1:4">
      <c r="A191" s="364" t="s">
        <v>2117</v>
      </c>
      <c r="B191" s="351">
        <v>9209580</v>
      </c>
      <c r="C191" s="351" t="s">
        <v>2134</v>
      </c>
      <c r="D191" s="351">
        <v>9209573</v>
      </c>
    </row>
    <row r="193" spans="1:2" ht="15.75" thickBot="1">
      <c r="A193" s="547">
        <v>510</v>
      </c>
      <c r="B193" s="547"/>
    </row>
    <row r="194" spans="1:2" ht="16.5" thickTop="1" thickBot="1">
      <c r="A194" s="387" t="s">
        <v>2111</v>
      </c>
      <c r="B194" s="388">
        <v>9207045</v>
      </c>
    </row>
    <row r="195" spans="1:2" ht="16.5" thickTop="1" thickBot="1">
      <c r="A195" s="387" t="s">
        <v>2096</v>
      </c>
      <c r="B195" s="388">
        <v>9207046</v>
      </c>
    </row>
    <row r="196" spans="1:2" ht="16.5" thickTop="1" thickBot="1">
      <c r="A196" s="387" t="s">
        <v>2094</v>
      </c>
      <c r="B196" s="388">
        <v>9207047</v>
      </c>
    </row>
    <row r="197" spans="1:2" ht="15.75" thickTop="1"/>
    <row r="198" spans="1:2" ht="15.75" thickBot="1">
      <c r="A198" s="547" t="s">
        <v>4163</v>
      </c>
      <c r="B198" s="547"/>
    </row>
    <row r="199" spans="1:2" ht="16.5" thickTop="1" thickBot="1">
      <c r="A199" s="387" t="s">
        <v>2111</v>
      </c>
      <c r="B199" s="388">
        <v>9153387</v>
      </c>
    </row>
    <row r="200" spans="1:2" ht="16.5" thickTop="1" thickBot="1">
      <c r="A200" s="387" t="s">
        <v>2096</v>
      </c>
      <c r="B200" s="388">
        <v>9153385</v>
      </c>
    </row>
    <row r="201" spans="1:2" ht="16.5" thickTop="1" thickBot="1">
      <c r="A201" s="387" t="s">
        <v>2094</v>
      </c>
      <c r="B201" s="388">
        <v>9207259</v>
      </c>
    </row>
    <row r="202" spans="1:2" ht="15.75" thickTop="1"/>
    <row r="203" spans="1:2" ht="15.75" thickBot="1">
      <c r="A203" s="547" t="s">
        <v>4163</v>
      </c>
      <c r="B203" s="547"/>
    </row>
    <row r="204" spans="1:2" ht="16.5" thickTop="1" thickBot="1">
      <c r="A204" s="387" t="s">
        <v>4165</v>
      </c>
      <c r="B204" s="388">
        <v>9207260</v>
      </c>
    </row>
    <row r="205" spans="1:2" ht="16.5" thickTop="1" thickBot="1">
      <c r="A205" s="387" t="s">
        <v>4164</v>
      </c>
      <c r="B205" s="350">
        <v>9153388</v>
      </c>
    </row>
    <row r="206" spans="1:2" ht="15.75" thickTop="1"/>
    <row r="207" spans="1:2" ht="15.75" thickBot="1">
      <c r="A207" s="547" t="s">
        <v>4166</v>
      </c>
      <c r="B207" s="547"/>
    </row>
    <row r="208" spans="1:2" ht="16.5" thickTop="1" thickBot="1">
      <c r="A208" s="387" t="s">
        <v>2111</v>
      </c>
      <c r="B208" s="388">
        <v>9204282</v>
      </c>
    </row>
    <row r="209" spans="1:2" ht="16.5" thickTop="1" thickBot="1">
      <c r="A209" s="387" t="s">
        <v>2096</v>
      </c>
      <c r="B209" s="388">
        <v>9204283</v>
      </c>
    </row>
    <row r="210" spans="1:2" ht="16.5" thickTop="1" thickBot="1">
      <c r="A210" s="387" t="s">
        <v>2094</v>
      </c>
      <c r="B210" s="388">
        <v>9204284</v>
      </c>
    </row>
    <row r="211" spans="1:2" ht="15.75" thickTop="1"/>
  </sheetData>
  <mergeCells count="56">
    <mergeCell ref="A193:B193"/>
    <mergeCell ref="A198:B198"/>
    <mergeCell ref="A203:B203"/>
    <mergeCell ref="A207:B207"/>
    <mergeCell ref="A173:B173"/>
    <mergeCell ref="A178:B178"/>
    <mergeCell ref="A183:B183"/>
    <mergeCell ref="A188:D188"/>
    <mergeCell ref="A149:B149"/>
    <mergeCell ref="A153:B153"/>
    <mergeCell ref="A157:D157"/>
    <mergeCell ref="A163:B163"/>
    <mergeCell ref="A168:B168"/>
    <mergeCell ref="A132:H132"/>
    <mergeCell ref="A133:B133"/>
    <mergeCell ref="A137:B137"/>
    <mergeCell ref="A141:B141"/>
    <mergeCell ref="A145:B145"/>
    <mergeCell ref="A125:B125"/>
    <mergeCell ref="D125:E125"/>
    <mergeCell ref="A93:D93"/>
    <mergeCell ref="A99:D99"/>
    <mergeCell ref="A109:D109"/>
    <mergeCell ref="A110:D110"/>
    <mergeCell ref="A116:D116"/>
    <mergeCell ref="A68:D68"/>
    <mergeCell ref="F68:I68"/>
    <mergeCell ref="A81:D81"/>
    <mergeCell ref="F81:I81"/>
    <mergeCell ref="A82:D82"/>
    <mergeCell ref="F82:I82"/>
    <mergeCell ref="A1:I1"/>
    <mergeCell ref="A17:D17"/>
    <mergeCell ref="F17:I17"/>
    <mergeCell ref="A2:D2"/>
    <mergeCell ref="F2:I2"/>
    <mergeCell ref="A3:D3"/>
    <mergeCell ref="F3:I3"/>
    <mergeCell ref="A16:D16"/>
    <mergeCell ref="F16:I16"/>
    <mergeCell ref="G125:J125"/>
    <mergeCell ref="K4:L4"/>
    <mergeCell ref="N4:O4"/>
    <mergeCell ref="A29:D29"/>
    <mergeCell ref="F29:I29"/>
    <mergeCell ref="A30:D30"/>
    <mergeCell ref="F30:I30"/>
    <mergeCell ref="A36:D36"/>
    <mergeCell ref="A65:H65"/>
    <mergeCell ref="A67:D67"/>
    <mergeCell ref="F67:I67"/>
    <mergeCell ref="A56:D56"/>
    <mergeCell ref="A50:D50"/>
    <mergeCell ref="F50:I50"/>
    <mergeCell ref="A51:D51"/>
    <mergeCell ref="F51:I51"/>
  </mergeCell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>
  <sheetPr codeName="Лист16">
    <tabColor rgb="FF92D050"/>
  </sheetPr>
  <dimension ref="B1:L104"/>
  <sheetViews>
    <sheetView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4" style="14" customWidth="1"/>
    <col min="4" max="4" width="8.5703125" style="14" customWidth="1"/>
    <col min="5" max="5" width="13.28515625" style="14" customWidth="1"/>
    <col min="6" max="7" width="9.140625" style="14"/>
    <col min="8" max="8" width="24.7109375" style="14" customWidth="1"/>
    <col min="9" max="9" width="54" style="14" customWidth="1"/>
    <col min="10" max="10" width="8.5703125" style="14" customWidth="1"/>
    <col min="11" max="11" width="13.28515625" style="14" customWidth="1"/>
    <col min="12" max="12" width="14.140625" style="14" customWidth="1"/>
    <col min="13" max="16384" width="9.140625" style="14"/>
  </cols>
  <sheetData>
    <row r="1" spans="2:12" ht="78" customHeight="1">
      <c r="B1" s="606" t="s">
        <v>2271</v>
      </c>
      <c r="C1" s="606"/>
      <c r="D1" s="606"/>
      <c r="E1" s="606"/>
      <c r="F1" s="606"/>
      <c r="G1" s="606"/>
      <c r="H1" s="606"/>
      <c r="I1" s="606"/>
      <c r="J1" s="606"/>
      <c r="K1" s="606"/>
    </row>
    <row r="4" spans="2:12" ht="29.25" thickBot="1">
      <c r="B4" s="644" t="s">
        <v>2200</v>
      </c>
      <c r="C4" s="644"/>
      <c r="D4" s="644"/>
      <c r="E4" s="644"/>
      <c r="F4" s="644"/>
      <c r="G4" s="644"/>
      <c r="H4" s="644"/>
      <c r="I4" s="644"/>
      <c r="J4" s="644"/>
      <c r="K4" s="644"/>
    </row>
    <row r="5" spans="2:12" ht="172.5" customHeight="1" thickTop="1" thickBot="1">
      <c r="B5" s="638"/>
      <c r="C5" s="639"/>
      <c r="D5" s="639"/>
      <c r="E5" s="640"/>
      <c r="L5" s="51"/>
    </row>
    <row r="6" spans="2:12" ht="15.75">
      <c r="B6" s="15" t="s">
        <v>2109</v>
      </c>
      <c r="C6" s="325" t="s">
        <v>2111</v>
      </c>
      <c r="D6" s="641">
        <v>1</v>
      </c>
      <c r="E6" s="612">
        <f>SUM(E11:E11)</f>
        <v>814.68</v>
      </c>
    </row>
    <row r="7" spans="2:12" ht="15.75">
      <c r="B7" s="59" t="s">
        <v>2201</v>
      </c>
      <c r="C7" s="312" t="s">
        <v>2203</v>
      </c>
      <c r="D7" s="642"/>
      <c r="E7" s="613"/>
    </row>
    <row r="8" spans="2:12" ht="16.5" thickBot="1">
      <c r="B8" s="54" t="s">
        <v>2202</v>
      </c>
      <c r="C8" s="314" t="s">
        <v>2208</v>
      </c>
      <c r="D8" s="643"/>
      <c r="E8" s="614"/>
    </row>
    <row r="9" spans="2:12" ht="15.75" thickBot="1">
      <c r="B9" s="626"/>
      <c r="C9" s="627"/>
      <c r="D9" s="627"/>
      <c r="E9" s="628"/>
    </row>
    <row r="10" spans="2:12">
      <c r="B10" s="17" t="s">
        <v>2029</v>
      </c>
      <c r="C10" s="18" t="s">
        <v>2030</v>
      </c>
      <c r="D10" s="18" t="s">
        <v>2037</v>
      </c>
      <c r="E10" s="19" t="s">
        <v>2031</v>
      </c>
    </row>
    <row r="11" spans="2:12" ht="25.5" customHeight="1" thickBot="1">
      <c r="B11" s="25">
        <f>VLOOKUP(C8,CHOOSE(IF(C7="370-440 мм",1,IF(C7="441-520 мм",2,3)),Organisation!$A$70:$D$78,Organisation!$F$70:$I$78,),MATCH(C6,Organisation!$A$69:$D$69,0),0)</f>
        <v>9194922</v>
      </c>
      <c r="C11" s="61" t="str">
        <f>VLOOKUP(B11,Цены!$A:$B,2,0)</f>
        <v>ОРГАНИЗАЦИЯ ORGATRAY 440 ДЛЯ INNOTECH ATIRA,ARCITECH, T370-440,B401-450,СЕРАЯ</v>
      </c>
      <c r="D11" s="27">
        <f>D6</f>
        <v>1</v>
      </c>
      <c r="E11" s="28">
        <f>IFERROR(VLOOKUP(B11,Sale!$A:$E,5,0),VLOOKUP(B11,Цены!$A:$G,7,0))*D11</f>
        <v>814.68</v>
      </c>
    </row>
    <row r="16" spans="2:12" ht="29.25" thickBot="1">
      <c r="B16" s="615" t="s">
        <v>2275</v>
      </c>
      <c r="C16" s="615"/>
      <c r="D16" s="615"/>
      <c r="E16" s="615"/>
      <c r="F16" s="615"/>
      <c r="G16" s="615"/>
      <c r="H16" s="615"/>
      <c r="I16" s="615"/>
      <c r="J16" s="615"/>
      <c r="K16" s="615"/>
    </row>
    <row r="17" spans="2:12" ht="172.5" customHeight="1" thickTop="1" thickBot="1">
      <c r="B17" s="638"/>
      <c r="C17" s="639"/>
      <c r="D17" s="639"/>
      <c r="E17" s="640"/>
      <c r="L17" s="51"/>
    </row>
    <row r="18" spans="2:12" ht="15.75">
      <c r="B18" s="15" t="s">
        <v>2109</v>
      </c>
      <c r="C18" s="311" t="s">
        <v>2111</v>
      </c>
      <c r="D18" s="641">
        <v>1</v>
      </c>
      <c r="E18" s="612">
        <f>SUM(E23:E23)</f>
        <v>1410.9570000000001</v>
      </c>
    </row>
    <row r="19" spans="2:12" ht="15.75">
      <c r="B19" s="59" t="s">
        <v>2201</v>
      </c>
      <c r="C19" s="312" t="s">
        <v>2228</v>
      </c>
      <c r="D19" s="642"/>
      <c r="E19" s="613"/>
    </row>
    <row r="20" spans="2:12" ht="16.5" thickBot="1">
      <c r="B20" s="54" t="s">
        <v>2202</v>
      </c>
      <c r="C20" s="314" t="s">
        <v>2174</v>
      </c>
      <c r="D20" s="643"/>
      <c r="E20" s="614"/>
    </row>
    <row r="21" spans="2:12" ht="15.75" thickBot="1">
      <c r="B21" s="626"/>
      <c r="C21" s="627"/>
      <c r="D21" s="627"/>
      <c r="E21" s="628"/>
    </row>
    <row r="22" spans="2:12">
      <c r="B22" s="17" t="s">
        <v>2029</v>
      </c>
      <c r="C22" s="18" t="s">
        <v>2030</v>
      </c>
      <c r="D22" s="18" t="s">
        <v>2037</v>
      </c>
      <c r="E22" s="19" t="s">
        <v>2031</v>
      </c>
    </row>
    <row r="23" spans="2:12" ht="26.25" thickBot="1">
      <c r="B23" s="25">
        <f>VLOOKUP(C20,CHOOSE(IF(C19="420 мм",1,IF(C19="470 мм",2,3)),Organisation!$A$84:$D$91,Organisation!$F$84:$I$91,),MATCH(C18,Organisation!$A$83:$D$83,0),0)</f>
        <v>9194891</v>
      </c>
      <c r="C23" s="61" t="str">
        <f>VLOOKUP(B23,Цены!$A:$B,2,0)</f>
        <v>ВНУТРЕННЯЯ ОРГАНИЗАЦИЯ ORGATRAY 590 ДЛЯ INNOTECH ATIRA, NL470, KB600, СЕРАЯ</v>
      </c>
      <c r="D23" s="27">
        <f>D18</f>
        <v>1</v>
      </c>
      <c r="E23" s="28">
        <f>IFERROR(VLOOKUP(B23,Sale!$A:$E,5,0),VLOOKUP(B23,Цены!$A:$G,7,0))*D23</f>
        <v>1410.9570000000001</v>
      </c>
    </row>
    <row r="28" spans="2:12" ht="29.25" thickBot="1">
      <c r="B28" s="683" t="s">
        <v>2278</v>
      </c>
      <c r="C28" s="683"/>
      <c r="D28" s="683"/>
      <c r="E28" s="683"/>
      <c r="F28" s="615"/>
      <c r="G28" s="615"/>
      <c r="H28" s="615"/>
      <c r="I28" s="615"/>
      <c r="J28" s="615"/>
      <c r="K28" s="615"/>
    </row>
    <row r="29" spans="2:12" ht="172.5" customHeight="1" thickTop="1" thickBot="1">
      <c r="B29" s="648"/>
      <c r="C29" s="649"/>
      <c r="D29" s="649"/>
      <c r="E29" s="650"/>
      <c r="L29" s="51"/>
    </row>
    <row r="30" spans="2:12" ht="15.75">
      <c r="B30" s="94" t="s">
        <v>2109</v>
      </c>
      <c r="C30" s="321" t="s">
        <v>2111</v>
      </c>
      <c r="D30" s="565">
        <v>1</v>
      </c>
      <c r="E30" s="675">
        <f>SUM(E34:E34)</f>
        <v>482.67449999999997</v>
      </c>
      <c r="H30" s="17" t="s">
        <v>2029</v>
      </c>
      <c r="I30" s="18" t="s">
        <v>2030</v>
      </c>
      <c r="J30" s="18" t="s">
        <v>2037</v>
      </c>
      <c r="K30" s="19" t="s">
        <v>2031</v>
      </c>
    </row>
    <row r="31" spans="2:12" ht="26.25" thickBot="1">
      <c r="B31" s="95" t="s">
        <v>2110</v>
      </c>
      <c r="C31" s="322" t="s">
        <v>2174</v>
      </c>
      <c r="D31" s="566"/>
      <c r="E31" s="677"/>
      <c r="H31" s="20">
        <v>9194618</v>
      </c>
      <c r="I31" s="21" t="str">
        <f>VLOOKUP(H31,Цены!$A:$B,2,0)</f>
        <v>РАЗДЕЛИТЕЛЬ ПОПЕРЕЧНОГО РЕЛИНГА ORGASTORE 410 ДЛЯ INNOTECH ATIRA, СЕРЫЙ</v>
      </c>
      <c r="J31" s="292">
        <v>1</v>
      </c>
      <c r="K31" s="23">
        <f>IFERROR(VLOOKUP(H31,Sale!$A:$E,5,0),VLOOKUP(H31,Цены!$A:$G,7,0))*J31</f>
        <v>155.52000000000001</v>
      </c>
    </row>
    <row r="32" spans="2:12" ht="25.5">
      <c r="B32" s="678"/>
      <c r="C32" s="679"/>
      <c r="D32" s="679"/>
      <c r="E32" s="680"/>
      <c r="H32" s="20">
        <v>9194620</v>
      </c>
      <c r="I32" s="21" t="str">
        <f>VLOOKUP(H32,Цены!$A:$B,2,0)</f>
        <v>РАЗДЕЛИТЕЛЬ ПОПЕРЕЧНОГО РЕЛИНГА ORGASTORE 410 ДЛЯ INNOTECH ATIRA, БЕЛЫЙ</v>
      </c>
      <c r="J32" s="292">
        <v>1</v>
      </c>
      <c r="K32" s="23">
        <f>IFERROR(VLOOKUP(H32,Sale!$A:$E,5,0),VLOOKUP(H32,Цены!$A:$G,7,0))*J32</f>
        <v>155.52000000000001</v>
      </c>
    </row>
    <row r="33" spans="2:12" ht="25.5">
      <c r="B33" s="50" t="s">
        <v>2029</v>
      </c>
      <c r="C33" s="47" t="s">
        <v>2030</v>
      </c>
      <c r="D33" s="47" t="s">
        <v>2037</v>
      </c>
      <c r="E33" s="93" t="s">
        <v>2031</v>
      </c>
      <c r="H33" s="20">
        <v>9194622</v>
      </c>
      <c r="I33" s="21" t="str">
        <f>VLOOKUP(H33,Цены!$A:$B,2,0)</f>
        <v>РАЗДЕЛИТЕЛЬ ПОПЕРЕЧНОГО РЕЛИНГА ORGASTORE 410 ДЛЯ INNOTECH ATIRA, АНТРАЦИТ</v>
      </c>
      <c r="J33" s="292">
        <v>1</v>
      </c>
      <c r="K33" s="23">
        <f>IFERROR(VLOOKUP(H33,Sale!$A:$E,5,0),VLOOKUP(H33,Цены!$A:$G,7,0))*J33</f>
        <v>155.52000000000001</v>
      </c>
    </row>
    <row r="34" spans="2:12" ht="26.25" thickBot="1">
      <c r="B34" s="25">
        <f>VLOOKUP(C31,Organisation!$A$101:$D$107,MATCH(C30,Organisation!$A$100:$D$100,0),0)</f>
        <v>9194598</v>
      </c>
      <c r="C34" s="61" t="str">
        <f>VLOOKUP(B34,Цены!$A:$B,2,0)</f>
        <v>ПОПЕРЕЧНЫЙ РЕЛИНГ ORGASTORE 410 ДЛЯ INNOTECH ATIRA, KB600, СЕРЫЙ</v>
      </c>
      <c r="D34" s="27">
        <f>D30</f>
        <v>1</v>
      </c>
      <c r="E34" s="28">
        <f>IFERROR(VLOOKUP(B34,Sale!$A:$E,5,0),VLOOKUP(B34,Цены!$A:$G,7,0))*D34</f>
        <v>482.67449999999997</v>
      </c>
    </row>
    <row r="38" spans="2:12" ht="29.25" thickBot="1">
      <c r="B38" s="615" t="s">
        <v>2280</v>
      </c>
      <c r="C38" s="615"/>
      <c r="D38" s="615"/>
      <c r="E38" s="615"/>
      <c r="F38" s="615"/>
      <c r="G38" s="615"/>
      <c r="H38" s="615"/>
      <c r="I38" s="615"/>
      <c r="J38" s="615"/>
      <c r="K38" s="615"/>
    </row>
    <row r="39" spans="2:12" ht="172.5" customHeight="1" thickTop="1" thickBot="1">
      <c r="B39" s="648"/>
      <c r="C39" s="649"/>
      <c r="D39" s="649"/>
      <c r="E39" s="650"/>
      <c r="L39" s="51"/>
    </row>
    <row r="40" spans="2:12" ht="15.75">
      <c r="B40" s="94" t="s">
        <v>2109</v>
      </c>
      <c r="C40" s="321" t="s">
        <v>2111</v>
      </c>
      <c r="D40" s="565">
        <v>1</v>
      </c>
      <c r="E40" s="675">
        <f>SUM(E44:E44)</f>
        <v>2518.29</v>
      </c>
    </row>
    <row r="41" spans="2:12" ht="16.5" thickBot="1">
      <c r="B41" s="95" t="s">
        <v>2110</v>
      </c>
      <c r="C41" s="322" t="s">
        <v>2174</v>
      </c>
      <c r="D41" s="566"/>
      <c r="E41" s="677"/>
    </row>
    <row r="42" spans="2:12">
      <c r="B42" s="678"/>
      <c r="C42" s="679"/>
      <c r="D42" s="679"/>
      <c r="E42" s="680"/>
    </row>
    <row r="43" spans="2:12">
      <c r="B43" s="50" t="s">
        <v>2029</v>
      </c>
      <c r="C43" s="47" t="s">
        <v>2030</v>
      </c>
      <c r="D43" s="47" t="s">
        <v>2037</v>
      </c>
      <c r="E43" s="93" t="s">
        <v>2031</v>
      </c>
    </row>
    <row r="44" spans="2:12" ht="26.25" thickBot="1">
      <c r="B44" s="25">
        <f>VLOOKUP(C41,Organisation!$A$117:$D$122,MATCH(C40,Organisation!$A$117:$D$117,0),0)</f>
        <v>9194843</v>
      </c>
      <c r="C44" s="61" t="str">
        <f>VLOOKUP(B44,Цены!$A:$B,2,0)</f>
        <v>ВНУТРЕННЯЯ ОРГАНИЗАЦИЯ ORGASTORE 820 ДЛЯ INNOTECH ATIRA, KB600, СЕРАЯ</v>
      </c>
      <c r="D44" s="27">
        <f>D40</f>
        <v>1</v>
      </c>
      <c r="E44" s="28">
        <f>IFERROR(VLOOKUP(B44,Sale!$A:$E,5,0),VLOOKUP(B44,Цены!$A:$G,7,0))*D44</f>
        <v>2518.29</v>
      </c>
    </row>
    <row r="47" spans="2:12" ht="29.25" thickBot="1">
      <c r="B47" s="644" t="s">
        <v>4161</v>
      </c>
      <c r="C47" s="644"/>
      <c r="D47" s="644"/>
      <c r="E47" s="644"/>
      <c r="F47" s="644"/>
      <c r="G47" s="644"/>
      <c r="H47" s="644"/>
      <c r="I47" s="644"/>
      <c r="J47" s="644"/>
      <c r="K47" s="644"/>
    </row>
    <row r="48" spans="2:12" ht="172.5" customHeight="1" thickTop="1">
      <c r="B48" s="63"/>
      <c r="C48" s="64"/>
      <c r="D48" s="40"/>
      <c r="E48" s="65"/>
      <c r="L48" s="51"/>
    </row>
    <row r="49" spans="2:11">
      <c r="B49" s="63"/>
      <c r="C49" s="64"/>
      <c r="D49" s="40"/>
      <c r="E49" s="65"/>
    </row>
    <row r="50" spans="2:11" ht="15.75" thickBot="1">
      <c r="B50" s="63"/>
      <c r="C50" s="64"/>
      <c r="D50" s="40"/>
      <c r="E50" s="65"/>
    </row>
    <row r="51" spans="2:11" ht="173.1" customHeight="1" thickTop="1" thickBot="1">
      <c r="B51" s="638"/>
      <c r="C51" s="639"/>
      <c r="D51" s="639"/>
      <c r="E51" s="640"/>
      <c r="H51" s="648"/>
      <c r="I51" s="649"/>
      <c r="J51" s="649"/>
      <c r="K51" s="650"/>
    </row>
    <row r="52" spans="2:11" ht="15.75">
      <c r="B52" s="15" t="s">
        <v>2109</v>
      </c>
      <c r="C52" s="321" t="s">
        <v>2111</v>
      </c>
      <c r="D52" s="641">
        <v>1</v>
      </c>
      <c r="E52" s="612">
        <f>SUM(E55:E55)</f>
        <v>4259.0159999999996</v>
      </c>
      <c r="H52" s="69"/>
      <c r="I52" s="386"/>
      <c r="J52" s="651"/>
      <c r="K52" s="612">
        <f>SUM(K55)</f>
        <v>136.97999999999999</v>
      </c>
    </row>
    <row r="53" spans="2:11" ht="16.5" thickBot="1">
      <c r="B53" s="59" t="s">
        <v>2110</v>
      </c>
      <c r="C53" s="312" t="s">
        <v>2235</v>
      </c>
      <c r="D53" s="642"/>
      <c r="E53" s="613"/>
      <c r="H53" s="425"/>
      <c r="I53" s="385"/>
      <c r="J53" s="652"/>
      <c r="K53" s="613"/>
    </row>
    <row r="54" spans="2:11">
      <c r="B54" s="17" t="s">
        <v>2029</v>
      </c>
      <c r="C54" s="18" t="s">
        <v>2030</v>
      </c>
      <c r="D54" s="18" t="s">
        <v>2037</v>
      </c>
      <c r="E54" s="19" t="s">
        <v>2031</v>
      </c>
      <c r="H54" s="17" t="s">
        <v>2029</v>
      </c>
      <c r="I54" s="18" t="s">
        <v>2030</v>
      </c>
      <c r="J54" s="18" t="s">
        <v>2037</v>
      </c>
      <c r="K54" s="19" t="s">
        <v>2031</v>
      </c>
    </row>
    <row r="55" spans="2:11" ht="26.25" thickBot="1">
      <c r="B55" s="25">
        <f>VLOOKUP(C53,Organisation!$G$126:$J$128,MATCH(C52,Organisation!$G$126:$J$126,0),0)</f>
        <v>9209536</v>
      </c>
      <c r="C55" s="61" t="str">
        <f>VLOOKUP(B55,Цены!$A:$B,2,0)</f>
        <v>ПРОТИВОСКОЛЬЗЯЩИЙ КОВРИК ДЛЯ INNOTECH ATIRA, NL520, L5000, СЕРЫЙ</v>
      </c>
      <c r="D55" s="27">
        <f>D52</f>
        <v>1</v>
      </c>
      <c r="E55" s="28">
        <f>IFERROR(VLOOKUP(B55,Sale!$A:$E,5,0),VLOOKUP(B55,Цены!$A:$G,7,0))*D55</f>
        <v>4259.0159999999996</v>
      </c>
      <c r="H55" s="382">
        <v>9079222</v>
      </c>
      <c r="I55" s="61" t="str">
        <f>VLOOKUP(H55,Цены!$A:$B,2,0)</f>
        <v>СТЫКОВОЧНЫЙ ПРОФИЛЬ INNOTECH ДЛЯ ORGATRAY, NL470, ПОД ХРОМ</v>
      </c>
      <c r="J55" s="288">
        <v>1</v>
      </c>
      <c r="K55" s="28">
        <f>IFERROR(VLOOKUP(H55,Sale!$A:$E,5,0),VLOOKUP(H55,Цены!$A:$G,7,0))*J55</f>
        <v>136.97999999999999</v>
      </c>
    </row>
    <row r="56" spans="2:11">
      <c r="B56" s="63"/>
      <c r="C56" s="74"/>
      <c r="D56" s="428"/>
      <c r="E56" s="65"/>
    </row>
    <row r="57" spans="2:11">
      <c r="B57" s="63"/>
      <c r="C57" s="74"/>
      <c r="D57" s="428"/>
      <c r="E57" s="65"/>
    </row>
    <row r="58" spans="2:11">
      <c r="B58" s="63"/>
      <c r="C58" s="74"/>
      <c r="D58" s="428"/>
      <c r="E58" s="65"/>
    </row>
    <row r="59" spans="2:11" ht="29.25" thickBot="1">
      <c r="B59" s="644" t="s">
        <v>4188</v>
      </c>
      <c r="C59" s="644"/>
      <c r="D59" s="644"/>
      <c r="E59" s="644"/>
      <c r="F59" s="644"/>
      <c r="G59" s="644"/>
      <c r="H59" s="644"/>
      <c r="I59" s="644"/>
      <c r="J59" s="644"/>
      <c r="K59" s="644"/>
    </row>
    <row r="60" spans="2:11" ht="173.1" customHeight="1" thickTop="1">
      <c r="B60" s="63"/>
      <c r="C60" s="64"/>
      <c r="D60" s="40"/>
      <c r="E60" s="65"/>
    </row>
    <row r="61" spans="2:11">
      <c r="B61" s="63"/>
      <c r="C61" s="64"/>
      <c r="D61" s="40"/>
      <c r="E61" s="65"/>
    </row>
    <row r="62" spans="2:11" ht="15.75" thickBot="1">
      <c r="B62" s="63"/>
      <c r="C62" s="64"/>
      <c r="D62" s="40"/>
      <c r="E62" s="65"/>
    </row>
    <row r="63" spans="2:11" ht="173.1" customHeight="1" thickTop="1" thickBot="1">
      <c r="B63" s="645"/>
      <c r="C63" s="646"/>
      <c r="D63" s="646"/>
      <c r="E63" s="647"/>
    </row>
    <row r="64" spans="2:11" ht="16.5" thickBot="1">
      <c r="B64" s="15" t="s">
        <v>2109</v>
      </c>
      <c r="C64" s="321" t="s">
        <v>2111</v>
      </c>
      <c r="D64" s="565"/>
      <c r="E64" s="612">
        <f>SUM(E67)</f>
        <v>1051.3710000000001</v>
      </c>
    </row>
    <row r="65" spans="2:11" ht="15.75" thickBot="1">
      <c r="B65" s="384"/>
      <c r="C65" s="426"/>
      <c r="D65" s="500"/>
      <c r="E65" s="613"/>
    </row>
    <row r="66" spans="2:11">
      <c r="B66" s="17" t="s">
        <v>2029</v>
      </c>
      <c r="C66" s="18" t="s">
        <v>2030</v>
      </c>
      <c r="D66" s="18" t="s">
        <v>2037</v>
      </c>
      <c r="E66" s="19" t="s">
        <v>2031</v>
      </c>
    </row>
    <row r="67" spans="2:11" ht="26.25" thickBot="1">
      <c r="B67" s="25">
        <f>VLOOKUP(C64,Organisation!$A$194:$B$196,2,0)</f>
        <v>9207045</v>
      </c>
      <c r="C67" s="61" t="str">
        <f>VLOOKUP(B67,Цены!$A:$B,2,0)</f>
        <v>ОРГАНИЗАЦИЯ ORGATRAY 510 INNOTECH ATIRA,NL350+,KB550+, ПЛАСТИК,СЕРАЯ</v>
      </c>
      <c r="D67" s="288">
        <v>1</v>
      </c>
      <c r="E67" s="28">
        <f>IFERROR(VLOOKUP(B67,Sale!$A:$E,5,0),VLOOKUP(B67,Цены!$A:$G,7,0))*D67</f>
        <v>1051.3710000000001</v>
      </c>
    </row>
    <row r="68" spans="2:11">
      <c r="B68" s="63"/>
      <c r="C68" s="64"/>
      <c r="D68" s="40"/>
      <c r="E68" s="65"/>
    </row>
    <row r="69" spans="2:11">
      <c r="B69" s="63"/>
      <c r="C69" s="64"/>
      <c r="D69" s="40"/>
      <c r="E69" s="65"/>
    </row>
    <row r="70" spans="2:11" ht="15.75" thickBot="1">
      <c r="B70" s="63"/>
      <c r="C70" s="64"/>
      <c r="D70" s="40"/>
      <c r="E70" s="65"/>
    </row>
    <row r="71" spans="2:11" ht="173.1" customHeight="1" thickTop="1" thickBot="1">
      <c r="B71" s="645"/>
      <c r="C71" s="646"/>
      <c r="D71" s="646"/>
      <c r="E71" s="647"/>
      <c r="H71" s="645"/>
      <c r="I71" s="646"/>
      <c r="J71" s="646"/>
      <c r="K71" s="647"/>
    </row>
    <row r="72" spans="2:11" ht="16.5" thickBot="1">
      <c r="B72" s="15" t="s">
        <v>2109</v>
      </c>
      <c r="C72" s="321" t="s">
        <v>2111</v>
      </c>
      <c r="D72" s="565"/>
      <c r="E72" s="612">
        <f>SUM(E75)</f>
        <v>3119.2559999999999</v>
      </c>
      <c r="H72" s="15" t="s">
        <v>2109</v>
      </c>
      <c r="I72" s="311" t="s">
        <v>4165</v>
      </c>
      <c r="J72" s="565"/>
      <c r="K72" s="612">
        <f>SUM(K75)</f>
        <v>1559.6415000000002</v>
      </c>
    </row>
    <row r="73" spans="2:11" ht="15.75" thickBot="1">
      <c r="B73" s="384"/>
      <c r="C73" s="426"/>
      <c r="D73" s="500"/>
      <c r="E73" s="613"/>
      <c r="H73" s="384"/>
      <c r="I73" s="426"/>
      <c r="J73" s="500"/>
      <c r="K73" s="613"/>
    </row>
    <row r="74" spans="2:11">
      <c r="B74" s="17" t="s">
        <v>2029</v>
      </c>
      <c r="C74" s="18" t="s">
        <v>2030</v>
      </c>
      <c r="D74" s="18" t="s">
        <v>2037</v>
      </c>
      <c r="E74" s="19" t="s">
        <v>2031</v>
      </c>
      <c r="H74" s="17" t="s">
        <v>2029</v>
      </c>
      <c r="I74" s="18" t="s">
        <v>2030</v>
      </c>
      <c r="J74" s="18" t="s">
        <v>2037</v>
      </c>
      <c r="K74" s="19" t="s">
        <v>2031</v>
      </c>
    </row>
    <row r="75" spans="2:11" ht="26.45" customHeight="1" thickBot="1">
      <c r="B75" s="25">
        <f>VLOOKUP(C72,Organisation!$A$199:$B$201,2,0)</f>
        <v>9153387</v>
      </c>
      <c r="C75" s="61" t="str">
        <f>VLOOKUP(B75,Цены!$A:$B,2,0)</f>
        <v>РАМА BANIO,ПЛАСТИК,СЕРАЯ</v>
      </c>
      <c r="D75" s="288">
        <v>1</v>
      </c>
      <c r="E75" s="28">
        <f>IFERROR(VLOOKUP(B75,Sale!$A:$E,5,0),VLOOKUP(B75,Цены!$A:$G,7,0))*D75</f>
        <v>3119.2559999999999</v>
      </c>
      <c r="H75" s="25">
        <f>VLOOKUP(I72,Organisation!$A$204:$B$205,2,0)</f>
        <v>9207260</v>
      </c>
      <c r="I75" s="61" t="str">
        <f>VLOOKUP(H75,Цены!$A:$B,2,0)</f>
        <v>КОМПЛЕКТ КОНТЕЙНЕРОВ BANIO, ПЛАСТИК,ПРОЗРАЧНЫЙ/СЕРЫЙ</v>
      </c>
      <c r="J75" s="288">
        <v>1</v>
      </c>
      <c r="K75" s="28">
        <f>IFERROR(VLOOKUP(H75,Sale!$A:$E,5,0),VLOOKUP(H75,Цены!$A:$G,7,0))*J75</f>
        <v>1559.6415000000002</v>
      </c>
    </row>
    <row r="76" spans="2:11">
      <c r="B76" s="63"/>
      <c r="C76" s="64"/>
      <c r="D76" s="40"/>
      <c r="E76" s="65"/>
    </row>
    <row r="77" spans="2:11">
      <c r="B77" s="63"/>
      <c r="C77" s="64"/>
      <c r="D77" s="40"/>
      <c r="E77" s="65"/>
    </row>
    <row r="78" spans="2:11" ht="15.75" thickBot="1">
      <c r="B78" s="63"/>
      <c r="C78" s="64"/>
      <c r="D78" s="40"/>
      <c r="E78" s="65"/>
    </row>
    <row r="79" spans="2:11" ht="173.1" customHeight="1" thickTop="1" thickBot="1">
      <c r="B79" s="645"/>
      <c r="C79" s="646"/>
      <c r="D79" s="646"/>
      <c r="E79" s="647"/>
    </row>
    <row r="80" spans="2:11" ht="16.5" thickBot="1">
      <c r="B80" s="15" t="s">
        <v>2109</v>
      </c>
      <c r="C80" s="321" t="s">
        <v>2111</v>
      </c>
      <c r="D80" s="565"/>
      <c r="E80" s="612">
        <f>SUM(E83)</f>
        <v>925.25850000000014</v>
      </c>
    </row>
    <row r="81" spans="2:5" ht="15.75" thickBot="1">
      <c r="B81" s="384"/>
      <c r="C81" s="426"/>
      <c r="D81" s="500"/>
      <c r="E81" s="613"/>
    </row>
    <row r="82" spans="2:5">
      <c r="B82" s="17" t="s">
        <v>2029</v>
      </c>
      <c r="C82" s="18" t="s">
        <v>2030</v>
      </c>
      <c r="D82" s="18" t="s">
        <v>2037</v>
      </c>
      <c r="E82" s="19" t="s">
        <v>2031</v>
      </c>
    </row>
    <row r="83" spans="2:5" ht="25.5" customHeight="1" thickBot="1">
      <c r="B83" s="25">
        <f>VLOOKUP(C80,Organisation!$A$208:$B$210,2,0)</f>
        <v>9204282</v>
      </c>
      <c r="C83" s="61" t="str">
        <f>VLOOKUP(B83,Цены!$A:$B,2,0)</f>
        <v>U-ОБРАЗНАЯ СТЕНКА ДЛЯ ЯЩИКА ПОД МОЙКУ,СТАЛЬ,СЕРАЯ</v>
      </c>
      <c r="D83" s="288">
        <v>1</v>
      </c>
      <c r="E83" s="28">
        <f>IFERROR(VLOOKUP(B83,Sale!$A:$E,5,0),VLOOKUP(B83,Цены!$A:$G,7,0))*D83</f>
        <v>925.25850000000014</v>
      </c>
    </row>
    <row r="102" spans="2:2" hidden="1">
      <c r="B102" s="56" t="s">
        <v>2094</v>
      </c>
    </row>
    <row r="103" spans="2:2" hidden="1">
      <c r="B103" s="57" t="s">
        <v>2111</v>
      </c>
    </row>
    <row r="104" spans="2:2" hidden="1">
      <c r="B104" s="14" t="s">
        <v>2096</v>
      </c>
    </row>
  </sheetData>
  <sheetProtection sheet="1" objects="1" scenarios="1"/>
  <mergeCells count="41">
    <mergeCell ref="E30:E31"/>
    <mergeCell ref="B32:E32"/>
    <mergeCell ref="B38:K38"/>
    <mergeCell ref="B39:E39"/>
    <mergeCell ref="D40:D41"/>
    <mergeCell ref="E40:E41"/>
    <mergeCell ref="B9:E9"/>
    <mergeCell ref="B47:K47"/>
    <mergeCell ref="B1:K1"/>
    <mergeCell ref="B4:K4"/>
    <mergeCell ref="B5:E5"/>
    <mergeCell ref="D6:D8"/>
    <mergeCell ref="E6:E8"/>
    <mergeCell ref="B28:K28"/>
    <mergeCell ref="B29:E29"/>
    <mergeCell ref="B16:K16"/>
    <mergeCell ref="B17:E17"/>
    <mergeCell ref="D18:D20"/>
    <mergeCell ref="E18:E20"/>
    <mergeCell ref="B21:E21"/>
    <mergeCell ref="B42:E42"/>
    <mergeCell ref="D30:D31"/>
    <mergeCell ref="B51:E51"/>
    <mergeCell ref="H51:K51"/>
    <mergeCell ref="D52:D53"/>
    <mergeCell ref="E52:E53"/>
    <mergeCell ref="J52:J53"/>
    <mergeCell ref="K52:K53"/>
    <mergeCell ref="K72:K73"/>
    <mergeCell ref="B79:E79"/>
    <mergeCell ref="B59:K59"/>
    <mergeCell ref="B63:E63"/>
    <mergeCell ref="D64:D65"/>
    <mergeCell ref="E64:E65"/>
    <mergeCell ref="B71:E71"/>
    <mergeCell ref="H71:K71"/>
    <mergeCell ref="D80:D81"/>
    <mergeCell ref="E80:E81"/>
    <mergeCell ref="D72:D73"/>
    <mergeCell ref="E72:E73"/>
    <mergeCell ref="J72:J73"/>
  </mergeCells>
  <conditionalFormatting sqref="C6 C18">
    <cfRule type="cellIs" dxfId="85" priority="49" operator="equal">
      <formula>$B$102</formula>
    </cfRule>
    <cfRule type="cellIs" dxfId="84" priority="50" operator="equal">
      <formula>$B$103</formula>
    </cfRule>
  </conditionalFormatting>
  <conditionalFormatting sqref="C30">
    <cfRule type="cellIs" dxfId="83" priority="55" operator="equal">
      <formula>$B$102</formula>
    </cfRule>
    <cfRule type="cellIs" dxfId="82" priority="56" operator="equal">
      <formula>$B$103</formula>
    </cfRule>
  </conditionalFormatting>
  <conditionalFormatting sqref="C40">
    <cfRule type="cellIs" dxfId="81" priority="33" operator="equal">
      <formula>$B$102</formula>
    </cfRule>
    <cfRule type="cellIs" dxfId="80" priority="34" operator="equal">
      <formula>$B$103</formula>
    </cfRule>
  </conditionalFormatting>
  <conditionalFormatting sqref="C6">
    <cfRule type="cellIs" dxfId="79" priority="29" operator="equal">
      <formula>$B$103</formula>
    </cfRule>
    <cfRule type="cellIs" dxfId="78" priority="30" operator="equal">
      <formula>$B$102</formula>
    </cfRule>
  </conditionalFormatting>
  <conditionalFormatting sqref="I72">
    <cfRule type="cellIs" dxfId="77" priority="23" operator="equal">
      <formula>$B$258</formula>
    </cfRule>
    <cfRule type="cellIs" dxfId="76" priority="24" operator="equal">
      <formula>$B$259</formula>
    </cfRule>
  </conditionalFormatting>
  <conditionalFormatting sqref="I72">
    <cfRule type="cellIs" dxfId="75" priority="21" operator="equal">
      <formula>$B$152</formula>
    </cfRule>
    <cfRule type="cellIs" dxfId="74" priority="22" operator="equal">
      <formula>$B$151</formula>
    </cfRule>
  </conditionalFormatting>
  <conditionalFormatting sqref="C52">
    <cfRule type="cellIs" dxfId="73" priority="7" operator="equal">
      <formula>$B$102</formula>
    </cfRule>
    <cfRule type="cellIs" dxfId="72" priority="8" operator="equal">
      <formula>$B$103</formula>
    </cfRule>
  </conditionalFormatting>
  <conditionalFormatting sqref="C64">
    <cfRule type="cellIs" dxfId="71" priority="5" operator="equal">
      <formula>$B$102</formula>
    </cfRule>
    <cfRule type="cellIs" dxfId="70" priority="6" operator="equal">
      <formula>$B$103</formula>
    </cfRule>
  </conditionalFormatting>
  <conditionalFormatting sqref="C72">
    <cfRule type="cellIs" dxfId="69" priority="3" operator="equal">
      <formula>$B$102</formula>
    </cfRule>
    <cfRule type="cellIs" dxfId="68" priority="4" operator="equal">
      <formula>$B$103</formula>
    </cfRule>
  </conditionalFormatting>
  <conditionalFormatting sqref="C80">
    <cfRule type="cellIs" dxfId="67" priority="1" operator="equal">
      <formula>$B$102</formula>
    </cfRule>
    <cfRule type="cellIs" dxfId="66" priority="2" operator="equal">
      <formula>$B$103</formula>
    </cfRule>
  </conditionalFormatting>
  <dataValidations count="9">
    <dataValidation type="list" allowBlank="1" showInputMessage="1" showErrorMessage="1" sqref="C7">
      <formula1>"370-440 мм,441-520 мм,"</formula1>
    </dataValidation>
    <dataValidation type="list" allowBlank="1" showInputMessage="1" showErrorMessage="1" sqref="C8">
      <formula1>"201-250 мм,301-350 мм,351-400 мм,401-450 мм,451-500 мм,501-600 мм,801-900 мм,901-1000 мм,1091-1150 мм,"</formula1>
    </dataValidation>
    <dataValidation type="list" allowBlank="1" showErrorMessage="1" prompt="Выбрать тип петли" sqref="C6 C40 C18 C30 C64 C52 C72 C80">
      <formula1>"Серебристый,Белый,Антрацит,"</formula1>
    </dataValidation>
    <dataValidation type="list" allowBlank="1" showInputMessage="1" showErrorMessage="1" sqref="C20">
      <formula1>"300 мм,400 мм,450 мм,500 мм,600 мм,800 мм,900 мм,1000 мм,"</formula1>
    </dataValidation>
    <dataValidation type="list" allowBlank="1" showInputMessage="1" showErrorMessage="1" sqref="C19">
      <formula1>"420 мм,470 мм,"</formula1>
    </dataValidation>
    <dataValidation type="list" allowBlank="1" showInputMessage="1" showErrorMessage="1" sqref="C31">
      <formula1>"300 мм,450 мм,600 мм,800 мм,900 мм,1000 мм,1200 мм,"</formula1>
    </dataValidation>
    <dataValidation type="list" allowBlank="1" showInputMessage="1" showErrorMessage="1" sqref="C41">
      <formula1>"600 мм,800 мм,900 мм,1000 мм,1200 мм,"</formula1>
    </dataValidation>
    <dataValidation type="list" allowBlank="1" showErrorMessage="1" prompt="Выбрать тип петли" sqref="I72">
      <formula1>"ПРОЗРАЧНЫЙ/БЕЛЫЙ,ПРОЗРАЧНЫЙ/СЕРЫЙ,"</formula1>
    </dataValidation>
    <dataValidation type="list" allowBlank="1" showInputMessage="1" showErrorMessage="1" sqref="C53">
      <formula1>"470 мм,520 мм,"</formula1>
    </dataValidation>
  </dataValidations>
  <hyperlinks>
    <hyperlink ref="I48" r:id="rId1" location="page_363" display="Каталог"/>
  </hyperlinks>
  <pageMargins left="0.7" right="0.7" top="0.75" bottom="0.75" header="0.3" footer="0.3"/>
  <pageSetup paperSize="9" orientation="portrait" r:id="rId2"/>
  <drawing r:id="rId3"/>
</worksheet>
</file>

<file path=xl/worksheets/sheet22.xml><?xml version="1.0" encoding="utf-8"?>
<worksheet xmlns="http://schemas.openxmlformats.org/spreadsheetml/2006/main" xmlns:r="http://schemas.openxmlformats.org/officeDocument/2006/relationships">
  <sheetPr codeName="Лист17">
    <tabColor rgb="FFFFFF00"/>
  </sheetPr>
  <dimension ref="B1:K83"/>
  <sheetViews>
    <sheetView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4" style="14" customWidth="1"/>
    <col min="4" max="4" width="8.5703125" style="14" customWidth="1"/>
    <col min="5" max="5" width="13.28515625" style="14" customWidth="1"/>
    <col min="6" max="7" width="9.140625" style="14"/>
    <col min="8" max="8" width="24.7109375" style="14" customWidth="1"/>
    <col min="9" max="9" width="54" style="14" customWidth="1"/>
    <col min="10" max="10" width="8.5703125" style="14" customWidth="1"/>
    <col min="11" max="11" width="13.28515625" style="14" customWidth="1"/>
    <col min="12" max="12" width="30.42578125" style="14" customWidth="1"/>
    <col min="13" max="16384" width="9.140625" style="14"/>
  </cols>
  <sheetData>
    <row r="1" spans="2:11" ht="70.5" customHeight="1">
      <c r="B1" s="235"/>
      <c r="C1" s="559" t="s">
        <v>2607</v>
      </c>
      <c r="D1" s="559"/>
      <c r="E1" s="559"/>
      <c r="F1" s="559"/>
      <c r="G1" s="559"/>
      <c r="H1" s="559"/>
      <c r="I1" s="559"/>
      <c r="J1" s="559"/>
      <c r="K1" s="559"/>
    </row>
    <row r="2" spans="2:11">
      <c r="B2" s="222"/>
      <c r="C2" s="222"/>
      <c r="D2" s="222"/>
      <c r="E2" s="222"/>
      <c r="F2" s="222"/>
      <c r="G2" s="222"/>
      <c r="H2" s="222"/>
      <c r="I2" s="222"/>
      <c r="J2" s="222"/>
      <c r="K2" s="222"/>
    </row>
    <row r="3" spans="2:11">
      <c r="B3" s="226"/>
      <c r="C3" s="222"/>
      <c r="D3" s="634"/>
      <c r="E3" s="634"/>
      <c r="F3" s="634"/>
      <c r="G3" s="222"/>
      <c r="H3" s="228"/>
      <c r="I3" s="222"/>
      <c r="J3" s="222"/>
      <c r="K3" s="222"/>
    </row>
    <row r="4" spans="2:11">
      <c r="B4" s="222"/>
      <c r="C4" s="222"/>
      <c r="D4" s="222"/>
      <c r="E4" s="222"/>
      <c r="F4" s="222"/>
      <c r="G4" s="222"/>
      <c r="H4" s="222"/>
      <c r="I4" s="222"/>
      <c r="J4" s="222"/>
      <c r="K4" s="222"/>
    </row>
    <row r="5" spans="2:11" ht="29.25" thickBot="1">
      <c r="B5" s="644" t="s">
        <v>2284</v>
      </c>
      <c r="C5" s="644"/>
      <c r="D5" s="644"/>
      <c r="E5" s="644"/>
      <c r="F5" s="644"/>
      <c r="G5" s="644"/>
      <c r="H5" s="644"/>
      <c r="I5" s="644"/>
      <c r="J5" s="644"/>
      <c r="K5" s="644"/>
    </row>
    <row r="6" spans="2:11" ht="172.5" customHeight="1" thickTop="1">
      <c r="K6" s="51"/>
    </row>
    <row r="7" spans="2:11" ht="15.6" customHeight="1">
      <c r="K7" s="51"/>
    </row>
    <row r="8" spans="2:11" ht="15.6" customHeight="1" thickBot="1">
      <c r="K8" s="51"/>
    </row>
    <row r="9" spans="2:11" ht="15.75">
      <c r="B9" s="15" t="s">
        <v>2285</v>
      </c>
      <c r="C9" s="308" t="s">
        <v>2286</v>
      </c>
      <c r="D9" s="565">
        <v>1</v>
      </c>
      <c r="E9" s="675">
        <f>SUM(E14:E17)</f>
        <v>1709.4959999999996</v>
      </c>
    </row>
    <row r="10" spans="2:11" ht="15.75">
      <c r="B10" s="59" t="s">
        <v>2229</v>
      </c>
      <c r="C10" s="318" t="s">
        <v>2292</v>
      </c>
      <c r="D10" s="670"/>
      <c r="E10" s="676"/>
    </row>
    <row r="11" spans="2:11" ht="15.75">
      <c r="B11" s="59" t="s">
        <v>2110</v>
      </c>
      <c r="C11" s="318" t="s">
        <v>2117</v>
      </c>
      <c r="D11" s="670"/>
      <c r="E11" s="676"/>
    </row>
    <row r="12" spans="2:11">
      <c r="B12" s="712" t="s">
        <v>2467</v>
      </c>
      <c r="C12" s="713"/>
      <c r="D12" s="713"/>
      <c r="E12" s="714"/>
    </row>
    <row r="13" spans="2:11">
      <c r="B13" s="49" t="s">
        <v>2029</v>
      </c>
      <c r="C13" s="48" t="s">
        <v>2030</v>
      </c>
      <c r="D13" s="48" t="s">
        <v>2037</v>
      </c>
      <c r="E13" s="78" t="s">
        <v>2031</v>
      </c>
    </row>
    <row r="14" spans="2:11" ht="25.5" customHeight="1">
      <c r="B14" s="20">
        <f>VLOOKUP(C11,CHOOSE(IF(C10="Stop Control/Без доводчика",1,IF(C10="Silent System/С доводчиком",2,3)),DrawerRunners!$A$5:$C$11,DrawerRunners!$A$15:$C$21,DrawerRunners!$A$25:$C$31),MATCH(C9,DrawerRunners!A4:C4,0),0)</f>
        <v>9047770</v>
      </c>
      <c r="C14" s="58" t="str">
        <f>VLOOKUP(B14,Цены!$A:$B,2,0)</f>
        <v>НАПРАВЛЯЮЩАЯ QUADRO V6 30 SFD, 30 КГ, NL500, ПОЛНОГО ВЫДВИЖЕНИЯ, EB20, ЛЕВАЯ</v>
      </c>
      <c r="D14" s="22">
        <f>D9</f>
        <v>1</v>
      </c>
      <c r="E14" s="23">
        <f>IFERROR(VLOOKUP(B14,Sale!$A:$E,5,0),VLOOKUP(B14,Цены!$A:$G,7,0))*D14</f>
        <v>810.04499999999985</v>
      </c>
    </row>
    <row r="15" spans="2:11" ht="25.5" customHeight="1">
      <c r="B15" s="20">
        <f>VLOOKUP(C11,CHOOSE(IF(C10="Stop Control/Без доводчика",1,IF(C10="Silent System/С доводчиком",2,3)),DrawerRunners!$E$5:$G$11,DrawerRunners!$E$15:$G$21,DrawerRunners!$E$25:$G$31),MATCH(C9,DrawerRunners!E4:G4,0),0)</f>
        <v>9047771</v>
      </c>
      <c r="C15" s="58" t="str">
        <f>VLOOKUP(B15,Цены!$A:$B,2,0)</f>
        <v>НАПРАВЛЯЮЩАЯ QUADRO V6 30 SFD, 30 КГ, NL500, ПОЛНОГО ВЫДВИЖЕНИЯ, EB20, ПРАВАЯ</v>
      </c>
      <c r="D15" s="22">
        <f>D9</f>
        <v>1</v>
      </c>
      <c r="E15" s="23">
        <f>IFERROR(VLOOKUP(B15,Sale!$A:$E,5,0),VLOOKUP(B15,Цены!$A:$G,7,0))*D15</f>
        <v>810.04499999999985</v>
      </c>
    </row>
    <row r="16" spans="2:11" ht="25.5" customHeight="1">
      <c r="B16" s="20">
        <v>9144830</v>
      </c>
      <c r="C16" s="58" t="str">
        <f>VLOOKUP(B16,Цены!$A:$B,2,0)</f>
        <v>ФИКСАТОР ДЛЯ QUADRO НАДВИЖНОГО МОНТАЖА ДЛЯ ДЕРЕВЯННЫХ ЯЩИКОВ, ЛЕВЫЙ</v>
      </c>
      <c r="D16" s="22">
        <f>D9</f>
        <v>1</v>
      </c>
      <c r="E16" s="23">
        <f>IFERROR(VLOOKUP(B16,Sale!$A:$E,5,0),VLOOKUP(B16,Цены!$A:$G,7,0))*D16</f>
        <v>44.703000000000003</v>
      </c>
    </row>
    <row r="17" spans="2:11" ht="25.5" customHeight="1" thickBot="1">
      <c r="B17" s="25">
        <v>9144841</v>
      </c>
      <c r="C17" s="61" t="str">
        <f>VLOOKUP(B17,Цены!$A:$B,2,0)</f>
        <v>ФИКСАТОР ДЛЯ QUADRO НАДВИЖНОГО МОНТАЖА ДЛЯ ДЕРЕВЯННЫХ ЯЩИКОВ, ПРАВЫЙ</v>
      </c>
      <c r="D17" s="27">
        <f>D9</f>
        <v>1</v>
      </c>
      <c r="E17" s="28">
        <f>IFERROR(VLOOKUP(B17,Sale!$A:$E,5,0),VLOOKUP(B17,Цены!$A:$G,7,0))*D17</f>
        <v>44.703000000000003</v>
      </c>
    </row>
    <row r="21" spans="2:11" ht="29.25" thickBot="1">
      <c r="B21" s="644" t="s">
        <v>2296</v>
      </c>
      <c r="C21" s="644"/>
      <c r="D21" s="644"/>
      <c r="E21" s="644"/>
      <c r="F21" s="644"/>
      <c r="G21" s="644"/>
      <c r="H21" s="644"/>
      <c r="I21" s="644"/>
      <c r="J21" s="644"/>
      <c r="K21" s="644"/>
    </row>
    <row r="22" spans="2:11" ht="172.5" customHeight="1" thickTop="1">
      <c r="K22" s="51"/>
    </row>
    <row r="23" spans="2:11" ht="15.6" customHeight="1" thickBot="1">
      <c r="K23" s="51"/>
    </row>
    <row r="24" spans="2:11" ht="15.6" customHeight="1" thickBot="1">
      <c r="B24" s="165"/>
      <c r="C24" s="446"/>
      <c r="D24" s="446"/>
      <c r="E24" s="447"/>
      <c r="K24" s="51"/>
    </row>
    <row r="25" spans="2:11" ht="15.75">
      <c r="B25" s="15" t="s">
        <v>2285</v>
      </c>
      <c r="C25" s="308" t="s">
        <v>2289</v>
      </c>
      <c r="D25" s="565">
        <v>1</v>
      </c>
      <c r="E25" s="675">
        <f>SUM(E30:E31)</f>
        <v>769.27499999999998</v>
      </c>
    </row>
    <row r="26" spans="2:11" ht="15.75">
      <c r="B26" s="59" t="s">
        <v>2229</v>
      </c>
      <c r="C26" s="318" t="s">
        <v>2292</v>
      </c>
      <c r="D26" s="670"/>
      <c r="E26" s="676"/>
    </row>
    <row r="27" spans="2:11" ht="15.75">
      <c r="B27" s="59" t="s">
        <v>2110</v>
      </c>
      <c r="C27" s="318" t="s">
        <v>2116</v>
      </c>
      <c r="D27" s="670"/>
      <c r="E27" s="676"/>
    </row>
    <row r="28" spans="2:11">
      <c r="B28" s="709" t="s">
        <v>2467</v>
      </c>
      <c r="C28" s="710"/>
      <c r="D28" s="710"/>
      <c r="E28" s="711"/>
    </row>
    <row r="29" spans="2:11">
      <c r="B29" s="49" t="s">
        <v>2029</v>
      </c>
      <c r="C29" s="48" t="s">
        <v>2030</v>
      </c>
      <c r="D29" s="48" t="s">
        <v>2037</v>
      </c>
      <c r="E29" s="78" t="s">
        <v>2031</v>
      </c>
    </row>
    <row r="30" spans="2:11" ht="25.5">
      <c r="B30" s="20">
        <f>VLOOKUP(C27,DrawerRunners!$A$37:$D$45,MATCH(C26,DrawerRunners!A37:D37,0),0)</f>
        <v>9105629</v>
      </c>
      <c r="C30" s="58" t="str">
        <f>VLOOKUP(B30,Цены!$A:$B,2,0)</f>
        <v>НАПРАВЛЯЮЩАЯ QUADRO 25 HD, 25 КГ, NL450, ЧАСТИЧНОГО ВЫДВИЖЕНИЯ, EB20, ЛЕВАЯ</v>
      </c>
      <c r="D30" s="22">
        <f>D25</f>
        <v>1</v>
      </c>
      <c r="E30" s="23">
        <f>IFERROR(VLOOKUP(B30,Sale!$A:$E,5,0),VLOOKUP(B30,Цены!$A:$G,7,0))*D30</f>
        <v>384.63749999999999</v>
      </c>
    </row>
    <row r="31" spans="2:11" ht="26.25" thickBot="1">
      <c r="B31" s="25">
        <f>VLOOKUP(C27,DrawerRunners!$A$50:$D$58,MATCH(C26,DrawerRunners!A50:D50,0),0)</f>
        <v>9105630</v>
      </c>
      <c r="C31" s="61" t="str">
        <f>VLOOKUP(B31,Цены!$A:$B,2,0)</f>
        <v>НАПРАВЛЯЮЩАЯ QUADRO 25 HD, 25 КГ, NL450, ЧАСТИЧНОГО ВЫДВИЖЕНИЯ, EB20, ПРАВАЯ</v>
      </c>
      <c r="D31" s="27">
        <f>D25</f>
        <v>1</v>
      </c>
      <c r="E31" s="28">
        <f>IFERROR(VLOOKUP(B31,Sale!$A:$E,5,0),VLOOKUP(B31,Цены!$A:$G,7,0))*D31</f>
        <v>384.63749999999999</v>
      </c>
    </row>
    <row r="35" spans="2:11" ht="29.25" thickBot="1">
      <c r="B35" s="644" t="s">
        <v>2303</v>
      </c>
      <c r="C35" s="644"/>
      <c r="D35" s="644"/>
      <c r="E35" s="644"/>
      <c r="F35" s="644"/>
      <c r="G35" s="644"/>
      <c r="H35" s="644"/>
      <c r="I35" s="644"/>
      <c r="J35" s="644"/>
      <c r="K35" s="644"/>
    </row>
    <row r="36" spans="2:11" ht="172.5" customHeight="1" thickTop="1">
      <c r="K36" s="51"/>
    </row>
    <row r="37" spans="2:11" ht="15.6" customHeight="1">
      <c r="K37" s="51"/>
    </row>
    <row r="38" spans="2:11" ht="15.6" customHeight="1" thickBot="1">
      <c r="K38" s="51"/>
    </row>
    <row r="39" spans="2:11" ht="15.75">
      <c r="B39" s="15" t="s">
        <v>2305</v>
      </c>
      <c r="C39" s="308" t="s">
        <v>2241</v>
      </c>
      <c r="D39" s="565">
        <v>1</v>
      </c>
      <c r="E39" s="675">
        <f>SUM(E44:E45)</f>
        <v>3249.279</v>
      </c>
    </row>
    <row r="40" spans="2:11" ht="15.75">
      <c r="B40" s="59" t="s">
        <v>2229</v>
      </c>
      <c r="C40" s="318" t="s">
        <v>2287</v>
      </c>
      <c r="D40" s="670"/>
      <c r="E40" s="676"/>
    </row>
    <row r="41" spans="2:11" ht="15.75">
      <c r="B41" s="59" t="s">
        <v>2110</v>
      </c>
      <c r="C41" s="318" t="s">
        <v>2118</v>
      </c>
      <c r="D41" s="670"/>
      <c r="E41" s="676"/>
    </row>
    <row r="42" spans="2:11">
      <c r="B42" s="671"/>
      <c r="C42" s="672"/>
      <c r="D42" s="672"/>
      <c r="E42" s="673"/>
    </row>
    <row r="43" spans="2:11">
      <c r="B43" s="49" t="s">
        <v>2029</v>
      </c>
      <c r="C43" s="48" t="s">
        <v>2030</v>
      </c>
      <c r="D43" s="48" t="s">
        <v>2037</v>
      </c>
      <c r="E43" s="78" t="s">
        <v>2031</v>
      </c>
    </row>
    <row r="44" spans="2:11" ht="25.5">
      <c r="B44" s="20">
        <f>VLOOKUP(C41,CHOOSE(IF(C40="Push to Open/От нажатия",1,IF(C40="Silent System/С доводчиком",2,3)),DrawerRunners!$A$78:$C$84,DrawerRunners!$A$68:$C$74,),MATCH(C39,DrawerRunners!A67:C67,0),0)</f>
        <v>9247758</v>
      </c>
      <c r="C44" s="58" t="str">
        <f>VLOOKUP(B44,Цены!$A:$B,2,0)</f>
        <v>КОМПЛЕКТ НАПРАВЛЯЮЩИХ QUADRO 4D V6 30 SFP, 30 КГ, NL550, ПОЛНОГО ВЫДВИЖЕНИЯ, EB20</v>
      </c>
      <c r="D44" s="22">
        <f>D39</f>
        <v>1</v>
      </c>
      <c r="E44" s="23">
        <f>IFERROR(VLOOKUP(B44,Sale!$A:$E,5,0),VLOOKUP(B44,Цены!$A:$G,7,0))*D44</f>
        <v>2813.0445</v>
      </c>
    </row>
    <row r="45" spans="2:11" ht="26.25" thickBot="1">
      <c r="B45" s="25">
        <v>9247529</v>
      </c>
      <c r="C45" s="61" t="str">
        <f>VLOOKUP(B45,Цены!$A:$B,2,0)</f>
        <v>КОМПЛЕКТ ФИКСАТОРОВ И МЕХАНИЗМА РЕГУЛИРОВКИ НАКЛОНА ДЛЯ QUADRO 4D V6</v>
      </c>
      <c r="D45" s="27">
        <f>D39</f>
        <v>1</v>
      </c>
      <c r="E45" s="28">
        <f>IFERROR(VLOOKUP(B45,Sale!$A:$E,5,0),VLOOKUP(B45,Цены!$A:$G,7,0))*D45</f>
        <v>436.23449999999997</v>
      </c>
    </row>
    <row r="48" spans="2:11" ht="29.25" thickBot="1">
      <c r="B48" s="615" t="s">
        <v>2550</v>
      </c>
      <c r="C48" s="615"/>
      <c r="D48" s="615"/>
      <c r="E48" s="615"/>
      <c r="F48" s="615"/>
      <c r="G48" s="615"/>
      <c r="H48" s="615"/>
      <c r="I48" s="615"/>
      <c r="J48" s="615"/>
      <c r="K48" s="615"/>
    </row>
    <row r="49" spans="2:5" ht="86.45" customHeight="1" thickTop="1" thickBot="1"/>
    <row r="50" spans="2:5" ht="25.5">
      <c r="B50" s="17" t="s">
        <v>2029</v>
      </c>
      <c r="C50" s="18" t="s">
        <v>2030</v>
      </c>
      <c r="D50" s="89" t="s">
        <v>2195</v>
      </c>
      <c r="E50" s="19" t="s">
        <v>2031</v>
      </c>
    </row>
    <row r="51" spans="2:5" ht="25.5" customHeight="1">
      <c r="B51" s="20">
        <v>9246312</v>
      </c>
      <c r="C51" s="58" t="str">
        <f>VLOOKUP(B51,Цены!$A:$B,2,0)</f>
        <v>КОМПЛЕКТ МЕХАНИЗМ PUSH TO OPEN SILENT 10 ДЛЯ QUADRO 4D V6</v>
      </c>
      <c r="D51" s="90" t="s">
        <v>2196</v>
      </c>
      <c r="E51" s="23">
        <f>IFERROR(VLOOKUP(B51,Sale!$A:$E,5,0),VLOOKUP(B51,Цены!$A:$G,7,0))</f>
        <v>1759.8420000000003</v>
      </c>
    </row>
    <row r="52" spans="2:5" ht="25.5">
      <c r="B52" s="20">
        <v>9246315</v>
      </c>
      <c r="C52" s="58" t="str">
        <f>VLOOKUP(B52,Цены!$A:$B,2,0)</f>
        <v>КОМПЛЕКТ МЕХАНИЗМ PUSH TO OPEN SILENT 20 ДЛЯ QUADRO 4D V6</v>
      </c>
      <c r="D52" s="90" t="s">
        <v>2194</v>
      </c>
      <c r="E52" s="23">
        <f>IFERROR(VLOOKUP(B52,Sale!$A:$E,5,0),VLOOKUP(B52,Цены!$A:$G,7,0))</f>
        <v>1759.8420000000003</v>
      </c>
    </row>
    <row r="53" spans="2:5" ht="26.25" thickBot="1">
      <c r="B53" s="25">
        <v>9246316</v>
      </c>
      <c r="C53" s="61" t="str">
        <f>VLOOKUP(B53,Цены!$A:$B,2,0)</f>
        <v>КОМПЛЕКТ МЕХАНИЗМ PUSH TO OPEN SILENT 30 ДЛЯ QUADRO 4D V6</v>
      </c>
      <c r="D53" s="91" t="s">
        <v>2269</v>
      </c>
      <c r="E53" s="28">
        <f>IFERROR(VLOOKUP(B53,Sale!$A:$E,5,0),VLOOKUP(B53,Цены!$A:$G,7,0))</f>
        <v>1759.8420000000003</v>
      </c>
    </row>
    <row r="69" spans="2:11" ht="29.25" thickBot="1">
      <c r="B69" s="615" t="s">
        <v>4173</v>
      </c>
      <c r="C69" s="615"/>
      <c r="D69" s="615"/>
      <c r="E69" s="615"/>
      <c r="F69" s="615"/>
      <c r="G69" s="615"/>
      <c r="H69" s="615"/>
      <c r="I69" s="615"/>
      <c r="J69" s="615"/>
      <c r="K69" s="615"/>
    </row>
    <row r="70" spans="2:11" ht="15.75" thickTop="1"/>
    <row r="71" spans="2:11" ht="86.45" customHeight="1" thickBot="1"/>
    <row r="72" spans="2:11">
      <c r="B72" s="17" t="s">
        <v>2029</v>
      </c>
      <c r="C72" s="18" t="s">
        <v>2030</v>
      </c>
      <c r="D72" s="89" t="s">
        <v>2037</v>
      </c>
      <c r="E72" s="19" t="s">
        <v>2031</v>
      </c>
      <c r="H72" s="17" t="s">
        <v>2029</v>
      </c>
      <c r="I72" s="18" t="s">
        <v>2030</v>
      </c>
      <c r="J72" s="89" t="s">
        <v>2037</v>
      </c>
      <c r="K72" s="19" t="s">
        <v>2031</v>
      </c>
    </row>
    <row r="73" spans="2:11" ht="25.5" customHeight="1">
      <c r="B73" s="20">
        <v>9236718</v>
      </c>
      <c r="C73" s="58" t="str">
        <f>VLOOKUP(B73,Цены!$A:$B,2,0)</f>
        <v>ШТАНГА ДЛЯ СИНХРОНИЗАЦИИ МЕХАНИЗМА PUSH TO OPEN QUADRO,L2000,АЛЮМИНИЙ</v>
      </c>
      <c r="D73" s="403">
        <v>1</v>
      </c>
      <c r="E73" s="23">
        <f>IFERROR(VLOOKUP(B73,Sale!$A:$E,5,0),VLOOKUP(B73,Цены!$A:$G,7,0))*D73</f>
        <v>457.94249999999994</v>
      </c>
      <c r="H73" s="20">
        <v>9236718</v>
      </c>
      <c r="I73" s="58" t="str">
        <f>VLOOKUP(H73,Цены!$A:$B,2,0)</f>
        <v>ШТАНГА ДЛЯ СИНХРОНИЗАЦИИ МЕХАНИЗМА PUSH TO OPEN QUADRO,L2000,АЛЮМИНИЙ</v>
      </c>
      <c r="J73" s="403">
        <v>1</v>
      </c>
      <c r="K73" s="23">
        <f>IFERROR(VLOOKUP(H73,Sale!$A:$E,5,0),VLOOKUP(H73,Цены!$A:$G,7,0))*J73</f>
        <v>457.94249999999994</v>
      </c>
    </row>
    <row r="74" spans="2:11" ht="25.5" customHeight="1" thickBot="1">
      <c r="B74" s="25">
        <v>9221295</v>
      </c>
      <c r="C74" s="61" t="str">
        <f>VLOOKUP(B74,Цены!$A:$B,2,0)</f>
        <v>СОЕДИНИТЕЛЬ ШТАНГИ PUSH TO OPEN SYNCHRO</v>
      </c>
      <c r="D74" s="445">
        <v>1</v>
      </c>
      <c r="E74" s="28">
        <f>IFERROR(VLOOKUP(B74,Sale!$A:$E,5,0),VLOOKUP(B74,Цены!$A:$G,7,0))*D74</f>
        <v>38.655000000000001</v>
      </c>
      <c r="H74" s="20">
        <v>9219966</v>
      </c>
      <c r="I74" s="58" t="str">
        <f>VLOOKUP(H74,Цены!$A:$B,2,0)</f>
        <v>АДАПТЕР PUSH TO OPEN SYNCHRO ДЛЯ QUADRO V6 EB20, V6+ EB12,5/10,5/20, ТИП A</v>
      </c>
      <c r="J74" s="403">
        <v>1</v>
      </c>
      <c r="K74" s="23">
        <f>IFERROR(VLOOKUP(H74,Sale!$A:$E,5,0),VLOOKUP(H74,Цены!$A:$G,7,0))*J74</f>
        <v>53.212500000000006</v>
      </c>
    </row>
    <row r="75" spans="2:11" ht="25.5" customHeight="1" thickBot="1">
      <c r="H75" s="242">
        <v>9236526</v>
      </c>
      <c r="I75" s="61" t="str">
        <f>VLOOKUP(H75,Цены!$A:$B,2,0)</f>
        <v>АДАПТЕР PUSH TO OPEN SYNCHRO 2-СТОРОННИЙ ДЛЯ QUADRO V6 EB20,V6+ EB12,5/10,5/20, ТИП A</v>
      </c>
      <c r="J75" s="467">
        <v>1</v>
      </c>
      <c r="K75" s="28">
        <f>IFERROR(VLOOKUP(H75,Sale!$A:$E,5,0),VLOOKUP(H75,Цены!$A:$G,7,0))*J75</f>
        <v>50.665500000000009</v>
      </c>
    </row>
    <row r="78" spans="2:11" ht="86.45" customHeight="1" thickBot="1"/>
    <row r="79" spans="2:11" ht="15.75" thickBot="1">
      <c r="B79" s="371" t="s">
        <v>2029</v>
      </c>
      <c r="C79" s="372" t="s">
        <v>2030</v>
      </c>
      <c r="D79" s="440" t="s">
        <v>2037</v>
      </c>
      <c r="E79" s="373" t="s">
        <v>2031</v>
      </c>
    </row>
    <row r="80" spans="2:11" ht="25.5" customHeight="1">
      <c r="B80" s="441">
        <v>9236718</v>
      </c>
      <c r="C80" s="442" t="str">
        <f>VLOOKUP(B80,Цены!$A:$B,2,0)</f>
        <v>ШТАНГА ДЛЯ СИНХРОНИЗАЦИИ МЕХАНИЗМА PUSH TO OPEN QUADRO,L2000,АЛЮМИНИЙ</v>
      </c>
      <c r="D80" s="443">
        <v>1</v>
      </c>
      <c r="E80" s="444">
        <f>IFERROR(VLOOKUP(B80,Sale!$A:$E,5,0),VLOOKUP(B80,Цены!$A:$G,7,0))*D80</f>
        <v>457.94249999999994</v>
      </c>
    </row>
    <row r="81" spans="2:5" ht="25.5" customHeight="1">
      <c r="B81" s="20">
        <v>9221295</v>
      </c>
      <c r="C81" s="58" t="str">
        <f>VLOOKUP(B81,Цены!$A:$B,2,0)</f>
        <v>СОЕДИНИТЕЛЬ ШТАНГИ PUSH TO OPEN SYNCHRO</v>
      </c>
      <c r="D81" s="403">
        <v>1</v>
      </c>
      <c r="E81" s="23">
        <f>IFERROR(VLOOKUP(B81,Sale!$A:$E,5,0),VLOOKUP(B81,Цены!$A:$G,7,0))*D81</f>
        <v>38.655000000000001</v>
      </c>
    </row>
    <row r="82" spans="2:5" ht="25.5" customHeight="1">
      <c r="B82" s="249">
        <v>9219966</v>
      </c>
      <c r="C82" s="58" t="str">
        <f>VLOOKUP(B82,Цены!$A:$B,2,0)</f>
        <v>АДАПТЕР PUSH TO OPEN SYNCHRO ДЛЯ QUADRO V6 EB20, V6+ EB12,5/10,5/20, ТИП A</v>
      </c>
      <c r="D82" s="466">
        <v>1</v>
      </c>
      <c r="E82" s="23">
        <f>IFERROR(VLOOKUP(B82,Sale!$A:$E,5,0),VLOOKUP(B82,Цены!$A:$G,7,0))*D82</f>
        <v>53.212500000000006</v>
      </c>
    </row>
    <row r="83" spans="2:5" ht="25.5" customHeight="1" thickBot="1">
      <c r="B83" s="242">
        <v>9254549</v>
      </c>
      <c r="C83" s="61" t="e">
        <f>VLOOKUP(B83,Цены!$A:$B,2,0)</f>
        <v>#N/A</v>
      </c>
      <c r="D83" s="467">
        <v>1</v>
      </c>
      <c r="E83" s="28" t="e">
        <f>IFERROR(VLOOKUP(B83,Sale!$A:$E,5,0),VLOOKUP(B83,Цены!$A:$G,7,0))*D83</f>
        <v>#N/A</v>
      </c>
    </row>
  </sheetData>
  <sheetProtection sheet="1" objects="1" scenarios="1"/>
  <mergeCells count="16">
    <mergeCell ref="B69:K69"/>
    <mergeCell ref="B48:K48"/>
    <mergeCell ref="B35:K35"/>
    <mergeCell ref="D39:D41"/>
    <mergeCell ref="E39:E41"/>
    <mergeCell ref="B42:E42"/>
    <mergeCell ref="B21:K21"/>
    <mergeCell ref="D25:D27"/>
    <mergeCell ref="E25:E27"/>
    <mergeCell ref="B28:E28"/>
    <mergeCell ref="C1:K1"/>
    <mergeCell ref="B5:K5"/>
    <mergeCell ref="D9:D11"/>
    <mergeCell ref="E9:E11"/>
    <mergeCell ref="B12:E12"/>
    <mergeCell ref="D3:F3"/>
  </mergeCells>
  <conditionalFormatting sqref="C9 C25 C39">
    <cfRule type="cellIs" dxfId="65" priority="13" operator="equal">
      <formula>$B$198</formula>
    </cfRule>
    <cfRule type="cellIs" dxfId="64" priority="14" operator="equal">
      <formula>$B$197</formula>
    </cfRule>
  </conditionalFormatting>
  <dataValidations count="6">
    <dataValidation type="list" allowBlank="1" showInputMessage="1" showErrorMessage="1" sqref="C11 C27 C41">
      <formula1>"250 мм,300 мм,350 мм,400 мм,450 мм,500 мм,550 мм,"</formula1>
    </dataValidation>
    <dataValidation type="list" allowBlank="1" showInputMessage="1" showErrorMessage="1" sqref="C10 C26">
      <formula1>"Stop Control/Без доводчика,Silent System/С доводчиком,Push to Open/От нажатия,"</formula1>
    </dataValidation>
    <dataValidation type="list" allowBlank="1" showErrorMessage="1" prompt="Выбрать тип петли" sqref="C9">
      <formula1>"Полное выдвижение,Частичное выдвижение,"</formula1>
    </dataValidation>
    <dataValidation type="list" allowBlank="1" showErrorMessage="1" prompt="Выбрать тип петли" sqref="C25">
      <formula1>"Частичное выдвижение,"</formula1>
    </dataValidation>
    <dataValidation type="list" allowBlank="1" showErrorMessage="1" prompt="Выбрать тип петли" sqref="C39">
      <formula1>"до 10 кг,до 30 кг,"</formula1>
    </dataValidation>
    <dataValidation type="list" allowBlank="1" showInputMessage="1" showErrorMessage="1" sqref="C40">
      <formula1>"Silent System/С доводчиком,Push to Open/От нажатия,"</formula1>
    </dataValidation>
  </dataValidations>
  <hyperlinks>
    <hyperlink ref="B12:E12" r:id="rId1" location="page_921" display="Каталог"/>
    <hyperlink ref="B28:E28" r:id="rId2" location="page_918" display="Каталог"/>
  </hyperlinks>
  <pageMargins left="0.7" right="0.7" top="0.75" bottom="0.75" header="0.3" footer="0.3"/>
  <pageSetup paperSize="9" orientation="portrait" horizontalDpi="300" verticalDpi="300" r:id="rId3"/>
  <drawing r:id="rId4"/>
</worksheet>
</file>

<file path=xl/worksheets/sheet23.xml><?xml version="1.0" encoding="utf-8"?>
<worksheet xmlns="http://schemas.openxmlformats.org/spreadsheetml/2006/main" xmlns:r="http://schemas.openxmlformats.org/officeDocument/2006/relationships">
  <sheetPr codeName="Лист18">
    <tabColor theme="9"/>
  </sheetPr>
  <dimension ref="A1:L32"/>
  <sheetViews>
    <sheetView showRowColHeaders="0" zoomScale="80" zoomScaleNormal="80" workbookViewId="0">
      <pane ySplit="1" topLeftCell="A2" activePane="bottomLeft" state="frozen"/>
      <selection pane="bottomLeft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64.42578125" style="14" customWidth="1"/>
    <col min="4" max="4" width="15.7109375" style="14" customWidth="1"/>
    <col min="5" max="5" width="21.7109375" style="14" customWidth="1"/>
    <col min="6" max="6" width="12.7109375" style="14" customWidth="1"/>
    <col min="7" max="7" width="14.85546875" style="14" customWidth="1"/>
    <col min="8" max="10" width="9.140625" style="14"/>
    <col min="11" max="11" width="22.5703125" style="14" customWidth="1"/>
    <col min="12" max="12" width="23.42578125" style="14" customWidth="1"/>
    <col min="13" max="16384" width="9.140625" style="14"/>
  </cols>
  <sheetData>
    <row r="1" spans="1:12" ht="71.25" customHeight="1">
      <c r="A1" s="40"/>
      <c r="B1" s="158"/>
      <c r="C1" s="606" t="s">
        <v>2306</v>
      </c>
      <c r="D1" s="606"/>
      <c r="E1" s="606"/>
      <c r="F1" s="606"/>
      <c r="G1" s="606"/>
      <c r="H1" s="606"/>
      <c r="I1" s="606"/>
      <c r="J1" s="606"/>
      <c r="K1" s="606"/>
    </row>
    <row r="2" spans="1:12" ht="172.5" customHeight="1"/>
    <row r="3" spans="1:12" ht="19.5" thickBot="1">
      <c r="B3" s="715" t="s">
        <v>2307</v>
      </c>
      <c r="C3" s="715"/>
      <c r="D3" s="715"/>
      <c r="E3" s="715"/>
      <c r="F3" s="715"/>
      <c r="G3" s="715"/>
      <c r="H3" s="715"/>
      <c r="I3" s="716"/>
      <c r="J3" s="716"/>
      <c r="K3" s="716"/>
    </row>
    <row r="4" spans="1:12" ht="30.75" customHeight="1" thickTop="1">
      <c r="B4" s="87"/>
      <c r="C4" s="87"/>
      <c r="D4" s="87"/>
      <c r="E4" s="87"/>
      <c r="F4" s="87"/>
      <c r="G4" s="87"/>
      <c r="H4" s="87"/>
      <c r="L4" s="51"/>
    </row>
    <row r="5" spans="1:12" ht="47.25">
      <c r="B5" s="79" t="s">
        <v>2029</v>
      </c>
      <c r="C5" s="79" t="s">
        <v>2030</v>
      </c>
      <c r="D5" s="110" t="s">
        <v>2484</v>
      </c>
      <c r="E5" s="110" t="s">
        <v>2322</v>
      </c>
      <c r="F5" s="79" t="s">
        <v>2031</v>
      </c>
    </row>
    <row r="6" spans="1:12" ht="30" customHeight="1">
      <c r="B6" s="107">
        <v>9148180</v>
      </c>
      <c r="C6" s="326" t="str">
        <f>VLOOKUP(B6,Цены!$A:$B,2,0)</f>
        <v>КОМПЛЕКТ ФУРНИТУРЫ INLINE XL, ШИРИНА ДВЕРИ 750-819 ММ</v>
      </c>
      <c r="D6" s="106" t="s">
        <v>2308</v>
      </c>
      <c r="E6" s="108" t="s">
        <v>2318</v>
      </c>
      <c r="F6" s="109">
        <f>IFERROR(VLOOKUP(B6,Sale!$A:$E,5,0),VLOOKUP(B6,Цены!$A:$G,7,0))</f>
        <v>72858.676500000001</v>
      </c>
    </row>
    <row r="7" spans="1:12" ht="30" customHeight="1">
      <c r="B7" s="107">
        <v>9148201</v>
      </c>
      <c r="C7" s="326" t="str">
        <f>VLOOKUP(B7,Цены!$A:$B,2,0)</f>
        <v>КОМПЛЕКТ ФУРНИТУРЫ INLINE XL, ШИРИНА ДВЕРИ 820-909 ММ</v>
      </c>
      <c r="D7" s="106" t="s">
        <v>2309</v>
      </c>
      <c r="E7" s="108" t="s">
        <v>2318</v>
      </c>
      <c r="F7" s="109">
        <f>IFERROR(VLOOKUP(B7,Sale!$A:$E,5,0),VLOOKUP(B7,Цены!$A:$G,7,0))</f>
        <v>75217.999500000005</v>
      </c>
    </row>
    <row r="8" spans="1:12" ht="30" customHeight="1">
      <c r="B8" s="107">
        <v>9148202</v>
      </c>
      <c r="C8" s="326" t="str">
        <f>VLOOKUP(B8,Цены!$A:$B,2,0)</f>
        <v>КОМПЛЕКТ ФУРНИТУРЫ INLINE XL, ШИРИНА ДВЕРИ 910-1044 ММ</v>
      </c>
      <c r="D8" s="106" t="s">
        <v>2310</v>
      </c>
      <c r="E8" s="108" t="s">
        <v>2319</v>
      </c>
      <c r="F8" s="109">
        <f>IFERROR(VLOOKUP(B8,Sale!$A:$E,5,0),VLOOKUP(B8,Цены!$A:$G,7,0))</f>
        <v>77570.847000000009</v>
      </c>
    </row>
    <row r="9" spans="1:12" ht="30" customHeight="1">
      <c r="B9" s="107">
        <v>9148203</v>
      </c>
      <c r="C9" s="326" t="str">
        <f>VLOOKUP(B9,Цены!$A:$B,2,0)</f>
        <v>КОМПЛЕКТ ФУРНИТУРЫ INLINE XL, ШИРИНА ДВЕРИ 1045-1199 ММ</v>
      </c>
      <c r="D9" s="106" t="s">
        <v>2311</v>
      </c>
      <c r="E9" s="108" t="s">
        <v>2319</v>
      </c>
      <c r="F9" s="109">
        <f>IFERROR(VLOOKUP(B9,Sale!$A:$E,5,0),VLOOKUP(B9,Цены!$A:$G,7,0))</f>
        <v>79923.834000000003</v>
      </c>
    </row>
    <row r="10" spans="1:12" ht="30" customHeight="1">
      <c r="B10" s="107">
        <v>9148204</v>
      </c>
      <c r="C10" s="326" t="str">
        <f>VLOOKUP(B10,Цены!$A:$B,2,0)</f>
        <v>КОМПЛЕКТ ФУРНИТУРЫ INLINE XL, ШИРИНА ДВЕРИ 1200-1299 ММ</v>
      </c>
      <c r="D10" s="106" t="s">
        <v>2312</v>
      </c>
      <c r="E10" s="108" t="s">
        <v>2320</v>
      </c>
      <c r="F10" s="109">
        <f>IFERROR(VLOOKUP(B10,Sale!$A:$E,5,0),VLOOKUP(B10,Цены!$A:$G,7,0))</f>
        <v>82276.717500000013</v>
      </c>
    </row>
    <row r="11" spans="1:12" ht="30" customHeight="1">
      <c r="B11" s="107">
        <v>9148205</v>
      </c>
      <c r="C11" s="326" t="str">
        <f>VLOOKUP(B11,Цены!$A:$B,2,0)</f>
        <v>КОМПЛЕКТ ФУРНИТУРЫ INLINE XL, ШИРИНА ДВЕРИ 1300-1499 ММ</v>
      </c>
      <c r="D11" s="106" t="s">
        <v>2313</v>
      </c>
      <c r="E11" s="108" t="s">
        <v>2320</v>
      </c>
      <c r="F11" s="109">
        <f>IFERROR(VLOOKUP(B11,Sale!$A:$E,5,0),VLOOKUP(B11,Цены!$A:$G,7,0))</f>
        <v>84635.995500000005</v>
      </c>
    </row>
    <row r="12" spans="1:12" ht="30" customHeight="1">
      <c r="B12" s="107">
        <v>9148206</v>
      </c>
      <c r="C12" s="326" t="str">
        <f>VLOOKUP(B12,Цены!$A:$B,2,0)</f>
        <v>КОМПЛЕКТ ФУРНИТУРЫ INLINE XL, ШИРИНА ДВЕРИ 1500-1599 ММ</v>
      </c>
      <c r="D12" s="106" t="s">
        <v>2314</v>
      </c>
      <c r="E12" s="108" t="s">
        <v>2321</v>
      </c>
      <c r="F12" s="109">
        <f>IFERROR(VLOOKUP(B12,Sale!$A:$E,5,0),VLOOKUP(B12,Цены!$A:$G,7,0))</f>
        <v>86988.879000000001</v>
      </c>
    </row>
    <row r="13" spans="1:12" ht="30" customHeight="1">
      <c r="B13" s="107">
        <v>9116581</v>
      </c>
      <c r="C13" s="326" t="str">
        <f>VLOOKUP(B13,Цены!$A:$B,2,0)</f>
        <v>КОМПЛЕКТ ФУРНИТУРЫ INLINE XL, ШИРИНА ДВЕРИ 1600-1799 ММ</v>
      </c>
      <c r="D13" s="106" t="s">
        <v>2315</v>
      </c>
      <c r="E13" s="108" t="s">
        <v>2321</v>
      </c>
      <c r="F13" s="109">
        <f>IFERROR(VLOOKUP(B13,Sale!$A:$E,5,0),VLOOKUP(B13,Цены!$A:$G,7,0))</f>
        <v>89341.857000000004</v>
      </c>
    </row>
    <row r="14" spans="1:12" ht="30" customHeight="1">
      <c r="B14" s="107">
        <v>9155574</v>
      </c>
      <c r="C14" s="326" t="str">
        <f>VLOOKUP(B14,Цены!$A:$B,2,0)</f>
        <v>КОМПЛЕКТ ФУРНИТУРЫ INLINE XL, ШИРИНА ДВЕРИ 1800-1899 ММ</v>
      </c>
      <c r="D14" s="106" t="s">
        <v>2316</v>
      </c>
      <c r="E14" s="108" t="s">
        <v>2321</v>
      </c>
      <c r="F14" s="109">
        <f>IFERROR(VLOOKUP(B14,Sale!$A:$E,5,0),VLOOKUP(B14,Цены!$A:$G,7,0))</f>
        <v>91701.036000000007</v>
      </c>
    </row>
    <row r="15" spans="1:12" ht="30" customHeight="1">
      <c r="B15" s="107">
        <v>9155575</v>
      </c>
      <c r="C15" s="326" t="str">
        <f>VLOOKUP(B15,Цены!$A:$B,2,0)</f>
        <v>КОМПЛЕКТ ФУРНИТУРЫ INLINE XL, ШИРИНА ДВЕРИ 1900-2000 ММ</v>
      </c>
      <c r="D15" s="106" t="s">
        <v>2317</v>
      </c>
      <c r="E15" s="108" t="s">
        <v>2321</v>
      </c>
      <c r="F15" s="109">
        <f>IFERROR(VLOOKUP(B14,Sale!$A:$E,5,0),VLOOKUP(B14,Цены!$A:$G,7,0))</f>
        <v>91701.036000000007</v>
      </c>
    </row>
    <row r="19" spans="2:12" ht="29.25" thickBot="1">
      <c r="B19" s="615" t="s">
        <v>2323</v>
      </c>
      <c r="C19" s="615"/>
      <c r="D19" s="615"/>
      <c r="E19" s="615"/>
      <c r="F19" s="615"/>
      <c r="G19" s="615"/>
      <c r="H19" s="615"/>
      <c r="I19" s="615"/>
      <c r="J19" s="615"/>
      <c r="K19" s="615"/>
    </row>
    <row r="20" spans="2:12" ht="175.5" customHeight="1" thickTop="1" thickBot="1">
      <c r="L20" s="51"/>
    </row>
    <row r="21" spans="2:12">
      <c r="B21" s="17" t="s">
        <v>2029</v>
      </c>
      <c r="C21" s="18" t="s">
        <v>2030</v>
      </c>
      <c r="D21" s="18" t="s">
        <v>2037</v>
      </c>
      <c r="E21" s="19" t="s">
        <v>2031</v>
      </c>
    </row>
    <row r="22" spans="2:12" ht="25.5" customHeight="1">
      <c r="B22" s="20">
        <v>9148562</v>
      </c>
      <c r="C22" s="58" t="str">
        <f>VLOOKUP(B22,Цены!$A:$B,2,0)</f>
        <v>КОМПЛЕКТ БЫСТРОГО МОНТАЖА INLINE XL, ШИРИНА ДВЕРИ 750-2000 ММ</v>
      </c>
      <c r="D22" s="292">
        <v>1</v>
      </c>
      <c r="E22" s="23">
        <f>IFERROR(VLOOKUP(B22,Sale!$A:$E,5,0),VLOOKUP(B22,Цены!$A:$G,7,0))*D22</f>
        <v>2914.4700000000003</v>
      </c>
    </row>
    <row r="25" spans="2:12" ht="172.5" customHeight="1" thickBot="1"/>
    <row r="26" spans="2:12">
      <c r="B26" s="17" t="s">
        <v>2029</v>
      </c>
      <c r="C26" s="18" t="s">
        <v>2030</v>
      </c>
      <c r="D26" s="18" t="s">
        <v>2037</v>
      </c>
      <c r="E26" s="19" t="s">
        <v>2031</v>
      </c>
    </row>
    <row r="27" spans="2:12" ht="25.5" customHeight="1">
      <c r="B27" s="20">
        <v>9189775</v>
      </c>
      <c r="C27" s="58" t="str">
        <f>VLOOKUP(B27,Цены!$A:$B,2,0)</f>
        <v>СТЯЖКА-ВЫПРЯМИТЕЛЬ</v>
      </c>
      <c r="D27" s="292">
        <v>2</v>
      </c>
      <c r="E27" s="23">
        <f>IFERROR(VLOOKUP(B27,Sale!$A:$E,5,0),VLOOKUP(B27,Цены!$A:$G,7,0))*D27</f>
        <v>2326.0410000000002</v>
      </c>
    </row>
    <row r="30" spans="2:12" ht="172.5" customHeight="1" thickBot="1">
      <c r="B30" s="63"/>
      <c r="C30" s="64"/>
      <c r="D30" s="40"/>
      <c r="E30" s="65"/>
    </row>
    <row r="31" spans="2:12">
      <c r="B31" s="17" t="s">
        <v>2029</v>
      </c>
      <c r="C31" s="18" t="s">
        <v>2030</v>
      </c>
      <c r="D31" s="18" t="s">
        <v>2037</v>
      </c>
      <c r="E31" s="19" t="s">
        <v>2031</v>
      </c>
    </row>
    <row r="32" spans="2:12" ht="25.5" customHeight="1">
      <c r="B32" s="20">
        <v>9252651</v>
      </c>
      <c r="C32" s="58" t="str">
        <f>VLOOKUP(B32,Цены!$A:$B,2,0)</f>
        <v>КОМПЛЕКТ СТЯЖЕК-ВЫПРЯМИТЕЛЕЙ ТИП 1,АЛЮМИНИЙ</v>
      </c>
      <c r="D32" s="292">
        <v>1</v>
      </c>
      <c r="E32" s="23">
        <f>IFERROR(VLOOKUP(B32,Sale!$A:$E,5,0),VLOOKUP(B32,Цены!$A:$G,7,0))*D32</f>
        <v>2432.6280000000002</v>
      </c>
    </row>
  </sheetData>
  <sheetProtection password="CA9C" sheet="1" objects="1" scenarios="1"/>
  <mergeCells count="3">
    <mergeCell ref="B3:K3"/>
    <mergeCell ref="B19:K19"/>
    <mergeCell ref="C1:K1"/>
  </mergeCells>
  <pageMargins left="0.7" right="0.7" top="0.75" bottom="0.75" header="0.3" footer="0.3"/>
  <pageSetup paperSize="9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>
  <sheetPr codeName="Лист4"/>
  <dimension ref="A1:G84"/>
  <sheetViews>
    <sheetView topLeftCell="A4" zoomScale="70" zoomScaleNormal="70" workbookViewId="0">
      <selection activeCell="K14" sqref="K14"/>
    </sheetView>
  </sheetViews>
  <sheetFormatPr defaultRowHeight="15"/>
  <cols>
    <col min="1" max="1" width="16.140625" customWidth="1"/>
    <col min="2" max="2" width="26.28515625" customWidth="1"/>
    <col min="3" max="3" width="25" customWidth="1"/>
    <col min="4" max="4" width="20.140625" customWidth="1"/>
    <col min="6" max="6" width="18.140625" customWidth="1"/>
    <col min="7" max="7" width="25.28515625" customWidth="1"/>
  </cols>
  <sheetData>
    <row r="1" spans="1:7" ht="28.5">
      <c r="A1" s="546" t="s">
        <v>2297</v>
      </c>
      <c r="B1" s="546"/>
      <c r="C1" s="546"/>
      <c r="D1" s="546"/>
      <c r="E1" s="546"/>
      <c r="F1" s="546"/>
      <c r="G1" s="546"/>
    </row>
    <row r="2" spans="1:7">
      <c r="A2" s="521" t="s">
        <v>2290</v>
      </c>
      <c r="B2" s="521"/>
      <c r="C2" s="521"/>
      <c r="E2" s="521" t="s">
        <v>2291</v>
      </c>
      <c r="F2" s="521"/>
      <c r="G2" s="521"/>
    </row>
    <row r="3" spans="1:7">
      <c r="A3" s="700" t="s">
        <v>2288</v>
      </c>
      <c r="B3" s="701"/>
      <c r="C3" s="701"/>
      <c r="E3" s="700" t="s">
        <v>2288</v>
      </c>
      <c r="F3" s="701"/>
      <c r="G3" s="701"/>
    </row>
    <row r="4" spans="1:7">
      <c r="A4" s="35"/>
      <c r="B4" s="35" t="s">
        <v>2286</v>
      </c>
      <c r="C4" s="35" t="s">
        <v>2289</v>
      </c>
      <c r="E4" s="35"/>
      <c r="F4" s="35" t="s">
        <v>2286</v>
      </c>
      <c r="G4" s="35" t="s">
        <v>2289</v>
      </c>
    </row>
    <row r="5" spans="1:7">
      <c r="A5" s="35" t="s">
        <v>2168</v>
      </c>
      <c r="B5" s="35" t="s">
        <v>2134</v>
      </c>
      <c r="C5" s="35">
        <v>9105635</v>
      </c>
      <c r="E5" s="35" t="s">
        <v>2168</v>
      </c>
      <c r="F5" s="35" t="s">
        <v>2134</v>
      </c>
      <c r="G5" s="35">
        <v>9105636</v>
      </c>
    </row>
    <row r="6" spans="1:7">
      <c r="A6" s="35" t="s">
        <v>2113</v>
      </c>
      <c r="B6" s="35" t="s">
        <v>2134</v>
      </c>
      <c r="C6" s="35">
        <v>9105639</v>
      </c>
      <c r="E6" s="35" t="s">
        <v>2113</v>
      </c>
      <c r="F6" s="35" t="s">
        <v>2134</v>
      </c>
      <c r="G6" s="35">
        <v>9105640</v>
      </c>
    </row>
    <row r="7" spans="1:7">
      <c r="A7" s="35" t="s">
        <v>2114</v>
      </c>
      <c r="B7" s="35" t="s">
        <v>2134</v>
      </c>
      <c r="C7" s="35">
        <v>9105643</v>
      </c>
      <c r="E7" s="35" t="s">
        <v>2114</v>
      </c>
      <c r="F7" s="35" t="s">
        <v>2134</v>
      </c>
      <c r="G7" s="35">
        <v>9105644</v>
      </c>
    </row>
    <row r="8" spans="1:7">
      <c r="A8" s="35" t="s">
        <v>2115</v>
      </c>
      <c r="B8" s="35" t="s">
        <v>2134</v>
      </c>
      <c r="C8" s="35">
        <v>9105647</v>
      </c>
      <c r="E8" s="35" t="s">
        <v>2115</v>
      </c>
      <c r="F8" s="35" t="s">
        <v>2134</v>
      </c>
      <c r="G8" s="35">
        <v>9105648</v>
      </c>
    </row>
    <row r="9" spans="1:7">
      <c r="A9" s="35" t="s">
        <v>2116</v>
      </c>
      <c r="B9" s="35" t="s">
        <v>2134</v>
      </c>
      <c r="C9" s="35">
        <v>9105651</v>
      </c>
      <c r="E9" s="35" t="s">
        <v>2116</v>
      </c>
      <c r="F9" s="35" t="s">
        <v>2134</v>
      </c>
      <c r="G9" s="35">
        <v>9105652</v>
      </c>
    </row>
    <row r="10" spans="1:7">
      <c r="A10" s="35" t="s">
        <v>2117</v>
      </c>
      <c r="B10" s="35" t="s">
        <v>2134</v>
      </c>
      <c r="C10" s="35">
        <v>9105655</v>
      </c>
      <c r="E10" s="35" t="s">
        <v>2117</v>
      </c>
      <c r="F10" s="35" t="s">
        <v>2134</v>
      </c>
      <c r="G10" s="35">
        <v>9105656</v>
      </c>
    </row>
    <row r="11" spans="1:7">
      <c r="A11" s="38" t="s">
        <v>2118</v>
      </c>
      <c r="B11" s="35" t="s">
        <v>2134</v>
      </c>
      <c r="C11" s="35">
        <v>9105659</v>
      </c>
      <c r="E11" s="38" t="s">
        <v>2118</v>
      </c>
      <c r="F11" s="35" t="s">
        <v>2134</v>
      </c>
      <c r="G11" s="35">
        <v>9105660</v>
      </c>
    </row>
    <row r="12" spans="1:7">
      <c r="A12" s="521"/>
      <c r="B12" s="521"/>
      <c r="C12" s="521"/>
    </row>
    <row r="13" spans="1:7">
      <c r="A13" s="521" t="s">
        <v>2293</v>
      </c>
      <c r="B13" s="521"/>
      <c r="C13" s="521"/>
      <c r="E13" s="521" t="s">
        <v>2301</v>
      </c>
      <c r="F13" s="521"/>
      <c r="G13" s="521"/>
    </row>
    <row r="14" spans="1:7">
      <c r="A14" s="35"/>
      <c r="B14" s="35" t="s">
        <v>2286</v>
      </c>
      <c r="C14" s="35" t="s">
        <v>2289</v>
      </c>
      <c r="E14" s="35"/>
      <c r="F14" s="35" t="s">
        <v>2286</v>
      </c>
      <c r="G14" s="35" t="s">
        <v>2289</v>
      </c>
    </row>
    <row r="15" spans="1:7">
      <c r="A15" s="35" t="s">
        <v>2168</v>
      </c>
      <c r="B15" s="35">
        <v>9049306</v>
      </c>
      <c r="C15" s="35">
        <v>9105661</v>
      </c>
      <c r="E15" s="35" t="s">
        <v>2168</v>
      </c>
      <c r="F15" s="35">
        <v>9049307</v>
      </c>
      <c r="G15" s="35">
        <v>9105662</v>
      </c>
    </row>
    <row r="16" spans="1:7">
      <c r="A16" s="35" t="s">
        <v>2113</v>
      </c>
      <c r="B16" s="35">
        <v>9047647</v>
      </c>
      <c r="C16" s="35">
        <v>9105665</v>
      </c>
      <c r="E16" s="35" t="s">
        <v>2113</v>
      </c>
      <c r="F16" s="35">
        <v>9047648</v>
      </c>
      <c r="G16" s="35">
        <v>9105666</v>
      </c>
    </row>
    <row r="17" spans="1:7">
      <c r="A17" s="35" t="s">
        <v>2114</v>
      </c>
      <c r="B17" s="35">
        <v>9047662</v>
      </c>
      <c r="C17" s="35">
        <v>9105669</v>
      </c>
      <c r="E17" s="35" t="s">
        <v>2114</v>
      </c>
      <c r="F17" s="35">
        <v>9047666</v>
      </c>
      <c r="G17" s="35">
        <v>9105670</v>
      </c>
    </row>
    <row r="18" spans="1:7">
      <c r="A18" s="35" t="s">
        <v>2115</v>
      </c>
      <c r="B18" s="35">
        <v>9047735</v>
      </c>
      <c r="C18" s="35">
        <v>9105673</v>
      </c>
      <c r="E18" s="35" t="s">
        <v>2115</v>
      </c>
      <c r="F18" s="35">
        <v>9047736</v>
      </c>
      <c r="G18" s="35">
        <v>9105674</v>
      </c>
    </row>
    <row r="19" spans="1:7">
      <c r="A19" s="35" t="s">
        <v>2116</v>
      </c>
      <c r="B19" s="35">
        <v>9047751</v>
      </c>
      <c r="C19" s="35">
        <v>9105677</v>
      </c>
      <c r="E19" s="35" t="s">
        <v>2116</v>
      </c>
      <c r="F19" s="35">
        <v>9047752</v>
      </c>
      <c r="G19" s="35">
        <v>9105678</v>
      </c>
    </row>
    <row r="20" spans="1:7">
      <c r="A20" s="35" t="s">
        <v>2117</v>
      </c>
      <c r="B20" s="35">
        <v>9047770</v>
      </c>
      <c r="C20" s="35">
        <v>9105682</v>
      </c>
      <c r="E20" s="35" t="s">
        <v>2117</v>
      </c>
      <c r="F20" s="35">
        <v>9047771</v>
      </c>
      <c r="G20" s="35">
        <v>9105683</v>
      </c>
    </row>
    <row r="21" spans="1:7">
      <c r="A21" s="38" t="s">
        <v>2118</v>
      </c>
      <c r="B21" s="35">
        <v>9047774</v>
      </c>
      <c r="C21" s="35">
        <v>9105686</v>
      </c>
      <c r="E21" s="38" t="s">
        <v>2118</v>
      </c>
      <c r="F21" s="35">
        <v>9047775</v>
      </c>
      <c r="G21" s="35">
        <v>9105687</v>
      </c>
    </row>
    <row r="22" spans="1:7">
      <c r="A22" s="521"/>
      <c r="B22" s="521"/>
      <c r="C22" s="521"/>
    </row>
    <row r="23" spans="1:7">
      <c r="A23" s="700" t="s">
        <v>2294</v>
      </c>
      <c r="B23" s="701"/>
      <c r="C23" s="701"/>
      <c r="E23" s="700" t="s">
        <v>2295</v>
      </c>
      <c r="F23" s="701"/>
      <c r="G23" s="701"/>
    </row>
    <row r="24" spans="1:7">
      <c r="A24" s="35"/>
      <c r="B24" s="35" t="s">
        <v>2286</v>
      </c>
      <c r="C24" s="35" t="s">
        <v>2289</v>
      </c>
      <c r="E24" s="35"/>
      <c r="F24" s="35" t="s">
        <v>2286</v>
      </c>
      <c r="G24" s="35" t="s">
        <v>2289</v>
      </c>
    </row>
    <row r="25" spans="1:7">
      <c r="A25" s="35" t="s">
        <v>2168</v>
      </c>
      <c r="B25" s="35">
        <v>9111359</v>
      </c>
      <c r="C25" s="35">
        <v>9270469</v>
      </c>
      <c r="E25" s="35" t="s">
        <v>2168</v>
      </c>
      <c r="F25" s="35">
        <v>9111360</v>
      </c>
      <c r="G25" s="35">
        <v>9270470</v>
      </c>
    </row>
    <row r="26" spans="1:7">
      <c r="A26" s="35" t="s">
        <v>2113</v>
      </c>
      <c r="B26" s="35">
        <v>9105123</v>
      </c>
      <c r="C26" s="35">
        <v>9270512</v>
      </c>
      <c r="E26" s="35" t="s">
        <v>2113</v>
      </c>
      <c r="F26" s="35">
        <v>9105124</v>
      </c>
      <c r="G26" s="35">
        <v>9270513</v>
      </c>
    </row>
    <row r="27" spans="1:7">
      <c r="A27" s="35" t="s">
        <v>2114</v>
      </c>
      <c r="B27" s="35">
        <v>9105929</v>
      </c>
      <c r="C27" s="35">
        <v>9264122</v>
      </c>
      <c r="E27" s="35" t="s">
        <v>2114</v>
      </c>
      <c r="F27" s="35">
        <v>9105931</v>
      </c>
      <c r="G27" s="35">
        <v>9264123</v>
      </c>
    </row>
    <row r="28" spans="1:7">
      <c r="A28" s="35" t="s">
        <v>2115</v>
      </c>
      <c r="B28" s="35">
        <v>9105121</v>
      </c>
      <c r="C28" s="35">
        <v>9270520</v>
      </c>
      <c r="E28" s="35" t="s">
        <v>2115</v>
      </c>
      <c r="F28" s="35">
        <v>9105122</v>
      </c>
      <c r="G28" s="35">
        <v>9270531</v>
      </c>
    </row>
    <row r="29" spans="1:7">
      <c r="A29" s="35" t="s">
        <v>2116</v>
      </c>
      <c r="B29" s="35">
        <v>9105907</v>
      </c>
      <c r="C29" s="35">
        <v>9270532</v>
      </c>
      <c r="E29" s="35" t="s">
        <v>2116</v>
      </c>
      <c r="F29" s="35">
        <v>9105908</v>
      </c>
      <c r="G29" s="35">
        <v>9270533</v>
      </c>
    </row>
    <row r="30" spans="1:7">
      <c r="A30" s="35" t="s">
        <v>2117</v>
      </c>
      <c r="B30" s="35">
        <v>9105118</v>
      </c>
      <c r="C30" s="35">
        <v>9270534</v>
      </c>
      <c r="E30" s="35" t="s">
        <v>2117</v>
      </c>
      <c r="F30" s="35">
        <v>9105119</v>
      </c>
      <c r="G30" s="35">
        <v>9270535</v>
      </c>
    </row>
    <row r="31" spans="1:7">
      <c r="A31" s="38" t="s">
        <v>2118</v>
      </c>
      <c r="B31" s="35">
        <v>9111355</v>
      </c>
      <c r="C31" s="35">
        <v>9270537</v>
      </c>
      <c r="E31" s="38" t="s">
        <v>2118</v>
      </c>
      <c r="F31" s="35">
        <v>9111356</v>
      </c>
      <c r="G31" s="35">
        <v>9270538</v>
      </c>
    </row>
    <row r="33" spans="1:7" ht="28.5">
      <c r="A33" s="546" t="s">
        <v>2298</v>
      </c>
      <c r="B33" s="546"/>
      <c r="C33" s="546"/>
      <c r="D33" s="546"/>
      <c r="E33" s="546"/>
      <c r="F33" s="546"/>
      <c r="G33" s="546"/>
    </row>
    <row r="36" spans="1:7">
      <c r="A36" s="521" t="s">
        <v>2299</v>
      </c>
      <c r="B36" s="521"/>
      <c r="C36" s="521"/>
    </row>
    <row r="37" spans="1:7">
      <c r="B37" s="88" t="s">
        <v>2302</v>
      </c>
      <c r="C37" s="88" t="s">
        <v>2292</v>
      </c>
      <c r="D37" s="88" t="s">
        <v>2287</v>
      </c>
      <c r="E37" s="105"/>
      <c r="F37" s="105"/>
    </row>
    <row r="38" spans="1:7">
      <c r="A38" s="35"/>
      <c r="B38" s="35"/>
      <c r="C38" s="35"/>
      <c r="D38" s="35"/>
    </row>
    <row r="39" spans="1:7">
      <c r="A39" s="35" t="s">
        <v>2168</v>
      </c>
      <c r="B39" s="35">
        <v>9105599</v>
      </c>
      <c r="C39" s="35">
        <v>9105617</v>
      </c>
      <c r="D39" s="35">
        <v>9273032</v>
      </c>
    </row>
    <row r="40" spans="1:7">
      <c r="A40" s="35" t="s">
        <v>2113</v>
      </c>
      <c r="B40" s="35">
        <v>9105601</v>
      </c>
      <c r="C40" s="35">
        <v>9105619</v>
      </c>
      <c r="D40" s="35">
        <v>9273034</v>
      </c>
    </row>
    <row r="41" spans="1:7">
      <c r="A41" s="35" t="s">
        <v>2114</v>
      </c>
      <c r="B41" s="35">
        <v>9105605</v>
      </c>
      <c r="C41" s="35">
        <v>9105623</v>
      </c>
      <c r="D41" s="35">
        <v>9273038</v>
      </c>
    </row>
    <row r="42" spans="1:7">
      <c r="A42" s="35" t="s">
        <v>2115</v>
      </c>
      <c r="B42" s="35">
        <v>9105609</v>
      </c>
      <c r="C42" s="35">
        <v>9105627</v>
      </c>
      <c r="D42" s="35">
        <v>9273040</v>
      </c>
    </row>
    <row r="43" spans="1:7">
      <c r="A43" s="35" t="s">
        <v>2116</v>
      </c>
      <c r="B43" s="35">
        <v>9105611</v>
      </c>
      <c r="C43" s="35">
        <v>9105629</v>
      </c>
      <c r="D43" s="35">
        <v>9273042</v>
      </c>
    </row>
    <row r="44" spans="1:7">
      <c r="A44" s="35" t="s">
        <v>2117</v>
      </c>
      <c r="B44" s="35">
        <v>9105613</v>
      </c>
      <c r="C44" s="35">
        <v>9105631</v>
      </c>
      <c r="D44" s="35">
        <v>9273044</v>
      </c>
    </row>
    <row r="45" spans="1:7">
      <c r="A45" s="38" t="s">
        <v>2118</v>
      </c>
      <c r="B45" s="35">
        <v>9105615</v>
      </c>
      <c r="C45" s="35">
        <v>9105633</v>
      </c>
      <c r="D45" s="35">
        <v>9273046</v>
      </c>
    </row>
    <row r="46" spans="1:7">
      <c r="A46" s="521"/>
      <c r="B46" s="521"/>
      <c r="C46" s="521"/>
    </row>
    <row r="49" spans="1:7">
      <c r="A49" s="521" t="s">
        <v>2300</v>
      </c>
      <c r="B49" s="521"/>
      <c r="C49" s="521"/>
    </row>
    <row r="50" spans="1:7">
      <c r="B50" s="88" t="s">
        <v>2302</v>
      </c>
      <c r="C50" s="88" t="s">
        <v>2292</v>
      </c>
      <c r="D50" s="88" t="s">
        <v>2287</v>
      </c>
      <c r="E50" s="105"/>
    </row>
    <row r="51" spans="1:7">
      <c r="A51" s="35"/>
      <c r="B51" s="35"/>
      <c r="C51" s="35"/>
      <c r="D51" s="35"/>
    </row>
    <row r="52" spans="1:7">
      <c r="A52" s="35" t="s">
        <v>2168</v>
      </c>
      <c r="B52" s="35">
        <v>9105600</v>
      </c>
      <c r="C52" s="35">
        <v>9105618</v>
      </c>
      <c r="D52" s="35">
        <v>9273033</v>
      </c>
    </row>
    <row r="53" spans="1:7">
      <c r="A53" s="35" t="s">
        <v>2113</v>
      </c>
      <c r="B53" s="35">
        <v>9105602</v>
      </c>
      <c r="C53" s="35">
        <v>9105620</v>
      </c>
      <c r="D53" s="35">
        <v>9273035</v>
      </c>
    </row>
    <row r="54" spans="1:7">
      <c r="A54" s="35" t="s">
        <v>2114</v>
      </c>
      <c r="B54" s="35">
        <v>9105606</v>
      </c>
      <c r="C54" s="35">
        <v>9105624</v>
      </c>
      <c r="D54" s="35">
        <v>9273039</v>
      </c>
    </row>
    <row r="55" spans="1:7">
      <c r="A55" s="35" t="s">
        <v>2115</v>
      </c>
      <c r="B55" s="35">
        <v>9105610</v>
      </c>
      <c r="C55" s="35">
        <v>9105628</v>
      </c>
      <c r="D55" s="35">
        <v>9273041</v>
      </c>
    </row>
    <row r="56" spans="1:7">
      <c r="A56" s="35" t="s">
        <v>2116</v>
      </c>
      <c r="B56" s="35">
        <v>9105612</v>
      </c>
      <c r="C56" s="35">
        <v>9105630</v>
      </c>
      <c r="D56" s="35">
        <v>9273043</v>
      </c>
    </row>
    <row r="57" spans="1:7">
      <c r="A57" s="35" t="s">
        <v>2117</v>
      </c>
      <c r="B57" s="35">
        <v>9105614</v>
      </c>
      <c r="C57" s="35">
        <v>9105632</v>
      </c>
      <c r="D57" s="35">
        <v>9273045</v>
      </c>
    </row>
    <row r="58" spans="1:7">
      <c r="A58" s="38" t="s">
        <v>2118</v>
      </c>
      <c r="B58" s="35">
        <v>9105616</v>
      </c>
      <c r="C58" s="35">
        <v>9105634</v>
      </c>
      <c r="D58" s="35">
        <v>9273047</v>
      </c>
    </row>
    <row r="61" spans="1:7" ht="28.5">
      <c r="A61" s="546" t="s">
        <v>2304</v>
      </c>
      <c r="B61" s="546"/>
      <c r="C61" s="546"/>
      <c r="D61" s="546"/>
      <c r="E61" s="546"/>
      <c r="F61" s="546"/>
      <c r="G61" s="546"/>
    </row>
    <row r="65" spans="1:3">
      <c r="A65" s="521"/>
      <c r="B65" s="521"/>
      <c r="C65" s="521"/>
    </row>
    <row r="66" spans="1:3">
      <c r="A66" s="521" t="s">
        <v>2292</v>
      </c>
      <c r="B66" s="521"/>
      <c r="C66" s="521"/>
    </row>
    <row r="67" spans="1:3">
      <c r="A67" s="35"/>
      <c r="B67" s="35" t="s">
        <v>2196</v>
      </c>
      <c r="C67" s="35" t="s">
        <v>2241</v>
      </c>
    </row>
    <row r="68" spans="1:3">
      <c r="A68" s="35" t="s">
        <v>2168</v>
      </c>
      <c r="B68" s="35">
        <v>9245377</v>
      </c>
      <c r="C68" s="35">
        <v>9245382</v>
      </c>
    </row>
    <row r="69" spans="1:3">
      <c r="A69" s="35" t="s">
        <v>2113</v>
      </c>
      <c r="B69" s="35">
        <v>9245379</v>
      </c>
      <c r="C69" s="35">
        <v>9245384</v>
      </c>
    </row>
    <row r="70" spans="1:3">
      <c r="A70" s="35" t="s">
        <v>2114</v>
      </c>
      <c r="B70" s="35">
        <v>9245381</v>
      </c>
      <c r="C70" s="35">
        <v>9245386</v>
      </c>
    </row>
    <row r="71" spans="1:3">
      <c r="A71" s="35" t="s">
        <v>2115</v>
      </c>
      <c r="B71" s="35" t="s">
        <v>2134</v>
      </c>
      <c r="C71" s="35">
        <v>9245388</v>
      </c>
    </row>
    <row r="72" spans="1:3">
      <c r="A72" s="35" t="s">
        <v>2116</v>
      </c>
      <c r="B72" s="35" t="s">
        <v>2134</v>
      </c>
      <c r="C72" s="35">
        <v>9245390</v>
      </c>
    </row>
    <row r="73" spans="1:3">
      <c r="A73" s="35" t="s">
        <v>2117</v>
      </c>
      <c r="B73" s="35" t="s">
        <v>2134</v>
      </c>
      <c r="C73" s="35">
        <v>9245392</v>
      </c>
    </row>
    <row r="74" spans="1:3">
      <c r="A74" s="38" t="s">
        <v>2118</v>
      </c>
      <c r="B74" s="35" t="s">
        <v>2134</v>
      </c>
      <c r="C74" s="35">
        <v>9245394</v>
      </c>
    </row>
    <row r="75" spans="1:3">
      <c r="A75" s="521"/>
      <c r="B75" s="521"/>
      <c r="C75" s="521"/>
    </row>
    <row r="76" spans="1:3">
      <c r="A76" s="700" t="s">
        <v>2287</v>
      </c>
      <c r="B76" s="701"/>
      <c r="C76" s="701"/>
    </row>
    <row r="77" spans="1:3">
      <c r="A77" s="35"/>
      <c r="B77" s="35" t="s">
        <v>2196</v>
      </c>
      <c r="C77" s="35" t="s">
        <v>2241</v>
      </c>
    </row>
    <row r="78" spans="1:3">
      <c r="A78" s="35" t="s">
        <v>2168</v>
      </c>
      <c r="B78" s="35" t="s">
        <v>2134</v>
      </c>
      <c r="C78" s="35">
        <v>9247737</v>
      </c>
    </row>
    <row r="79" spans="1:3">
      <c r="A79" s="35" t="s">
        <v>2113</v>
      </c>
      <c r="B79" s="35" t="s">
        <v>2134</v>
      </c>
      <c r="C79" s="35">
        <v>9247738</v>
      </c>
    </row>
    <row r="80" spans="1:3">
      <c r="A80" s="35" t="s">
        <v>2114</v>
      </c>
      <c r="B80" s="35" t="s">
        <v>2134</v>
      </c>
      <c r="C80" s="35">
        <v>9247740</v>
      </c>
    </row>
    <row r="81" spans="1:3">
      <c r="A81" s="35" t="s">
        <v>2115</v>
      </c>
      <c r="B81" s="35" t="s">
        <v>2134</v>
      </c>
      <c r="C81" s="35">
        <v>9247742</v>
      </c>
    </row>
    <row r="82" spans="1:3">
      <c r="A82" s="35" t="s">
        <v>2116</v>
      </c>
      <c r="B82" s="35" t="s">
        <v>2134</v>
      </c>
      <c r="C82" s="35">
        <v>9247744</v>
      </c>
    </row>
    <row r="83" spans="1:3">
      <c r="A83" s="35" t="s">
        <v>2117</v>
      </c>
      <c r="B83" s="35" t="s">
        <v>2134</v>
      </c>
      <c r="C83" s="35">
        <v>9247746</v>
      </c>
    </row>
    <row r="84" spans="1:3">
      <c r="A84" s="38" t="s">
        <v>2118</v>
      </c>
      <c r="B84" s="35" t="s">
        <v>2134</v>
      </c>
      <c r="C84" s="35">
        <v>9247758</v>
      </c>
    </row>
  </sheetData>
  <mergeCells count="20">
    <mergeCell ref="A75:C75"/>
    <mergeCell ref="A76:C76"/>
    <mergeCell ref="A61:G61"/>
    <mergeCell ref="A65:C65"/>
    <mergeCell ref="A66:C66"/>
    <mergeCell ref="A1:G1"/>
    <mergeCell ref="A33:G33"/>
    <mergeCell ref="A2:C2"/>
    <mergeCell ref="A3:C3"/>
    <mergeCell ref="A12:C12"/>
    <mergeCell ref="A13:C13"/>
    <mergeCell ref="A22:C22"/>
    <mergeCell ref="A23:C23"/>
    <mergeCell ref="A36:C36"/>
    <mergeCell ref="A49:C49"/>
    <mergeCell ref="A46:C46"/>
    <mergeCell ref="E2:G2"/>
    <mergeCell ref="E3:G3"/>
    <mergeCell ref="E13:G13"/>
    <mergeCell ref="E23:G23"/>
  </mergeCells>
  <pageMargins left="0.7" right="0.7" top="0.75" bottom="0.75" header="0.3" footer="0.3"/>
  <pageSetup paperSize="9" orientation="portrait" r:id="rId1"/>
</worksheet>
</file>

<file path=xl/worksheets/sheet25.xml><?xml version="1.0" encoding="utf-8"?>
<worksheet xmlns="http://schemas.openxmlformats.org/spreadsheetml/2006/main" xmlns:r="http://schemas.openxmlformats.org/officeDocument/2006/relationships">
  <sheetPr codeName="Лист19">
    <tabColor theme="9"/>
  </sheetPr>
  <dimension ref="B1:L60"/>
  <sheetViews>
    <sheetView showRowColHeaders="0" zoomScale="70" zoomScaleNormal="70" workbookViewId="0">
      <pane ySplit="1" topLeftCell="A2" activePane="bottomLeft" state="frozen"/>
      <selection pane="bottomLeft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64.42578125" style="14" customWidth="1"/>
    <col min="4" max="4" width="9.140625" style="14"/>
    <col min="5" max="5" width="15.140625" style="14" customWidth="1"/>
    <col min="6" max="11" width="9.140625" style="14"/>
    <col min="12" max="12" width="24.140625" style="14" customWidth="1"/>
    <col min="13" max="16384" width="9.140625" style="14"/>
  </cols>
  <sheetData>
    <row r="1" spans="2:12" ht="70.5" customHeight="1">
      <c r="B1" s="158"/>
      <c r="C1" s="718" t="s">
        <v>4177</v>
      </c>
      <c r="D1" s="718"/>
      <c r="E1" s="718"/>
      <c r="F1" s="718"/>
      <c r="G1" s="718"/>
      <c r="H1" s="718"/>
      <c r="I1" s="718"/>
      <c r="J1" s="718"/>
      <c r="K1" s="718"/>
    </row>
    <row r="2" spans="2:12" ht="29.45" customHeight="1">
      <c r="B2" s="717" t="s">
        <v>4178</v>
      </c>
      <c r="C2" s="717"/>
      <c r="D2" s="717"/>
      <c r="E2" s="717"/>
      <c r="F2" s="717"/>
      <c r="G2" s="717"/>
      <c r="H2" s="717"/>
      <c r="I2" s="717"/>
      <c r="J2" s="717"/>
      <c r="K2" s="717"/>
    </row>
    <row r="3" spans="2:12" ht="39.75" customHeight="1">
      <c r="B3" s="222"/>
      <c r="C3" s="222"/>
      <c r="D3" s="222"/>
      <c r="E3" s="222"/>
      <c r="F3" s="222"/>
      <c r="G3" s="222"/>
      <c r="H3" s="222"/>
      <c r="I3" s="222"/>
      <c r="J3" s="222"/>
      <c r="K3" s="222"/>
    </row>
    <row r="4" spans="2:12" ht="172.5" customHeight="1">
      <c r="C4" s="139" t="s">
        <v>2467</v>
      </c>
    </row>
    <row r="5" spans="2:12" ht="24" thickBot="1">
      <c r="B5" s="722" t="s">
        <v>2307</v>
      </c>
      <c r="C5" s="722"/>
      <c r="D5" s="722"/>
      <c r="E5" s="722"/>
      <c r="F5" s="722"/>
      <c r="G5" s="722"/>
      <c r="H5" s="722"/>
      <c r="I5" s="722"/>
      <c r="J5" s="722"/>
      <c r="K5" s="722"/>
    </row>
    <row r="6" spans="2:12" ht="172.5" customHeight="1" thickTop="1" thickBot="1">
      <c r="L6" s="51"/>
    </row>
    <row r="7" spans="2:12" ht="15.75">
      <c r="B7" s="15" t="s">
        <v>2324</v>
      </c>
      <c r="C7" s="289" t="s">
        <v>2334</v>
      </c>
      <c r="D7" s="565">
        <v>1</v>
      </c>
      <c r="E7" s="675">
        <f>SUM(E11:E14)</f>
        <v>29365.015500000001</v>
      </c>
    </row>
    <row r="8" spans="2:12" ht="15.75">
      <c r="B8" s="59" t="s">
        <v>2325</v>
      </c>
      <c r="C8" s="327" t="s">
        <v>2327</v>
      </c>
      <c r="D8" s="670"/>
      <c r="E8" s="676"/>
    </row>
    <row r="9" spans="2:12">
      <c r="B9" s="671"/>
      <c r="C9" s="672"/>
      <c r="D9" s="672"/>
      <c r="E9" s="673"/>
    </row>
    <row r="10" spans="2:12">
      <c r="B10" s="49" t="s">
        <v>2029</v>
      </c>
      <c r="C10" s="48" t="s">
        <v>2030</v>
      </c>
      <c r="D10" s="48" t="s">
        <v>2037</v>
      </c>
      <c r="E10" s="78" t="s">
        <v>2031</v>
      </c>
    </row>
    <row r="11" spans="2:12" ht="25.5" customHeight="1">
      <c r="B11" s="20">
        <f>VLOOKUP(C7,DoorSystem!$A$5:$B$10,2,0)</f>
        <v>9183617</v>
      </c>
      <c r="C11" s="58" t="str">
        <f>VLOOKUP(B11,Цены!$A:$B,2,0)</f>
        <v>КОМПЛЕКТ ФУРНИТУРЫ TOPLINE XL ДЛЯ ПЕРЕДНЕЙ ДВЕРИ, EB61</v>
      </c>
      <c r="D11" s="22">
        <f>D7</f>
        <v>1</v>
      </c>
      <c r="E11" s="23">
        <f>IFERROR(VLOOKUP(B11,Sale!$A:$E,5,0),VLOOKUP(B11,Цены!$A:$G,7,0))*D11</f>
        <v>7958.4480000000003</v>
      </c>
    </row>
    <row r="12" spans="2:12" ht="25.5" customHeight="1">
      <c r="B12" s="20">
        <f>VLOOKUP(C8,DoorSystem!$A$13:$B$14,2,0)</f>
        <v>9183533</v>
      </c>
      <c r="C12" s="58" t="str">
        <f>VLOOKUP(B12,Цены!$A:$B,2,0)</f>
        <v>КОМПЛЕКТ ФУРНИТУРЫ TOPLINE XL ДЛЯ ЗАДНЕЙ ДВЕРИ, R</v>
      </c>
      <c r="D12" s="22">
        <f>D7</f>
        <v>1</v>
      </c>
      <c r="E12" s="23">
        <f>IFERROR(VLOOKUP(B12,Sale!$A:$E,5,0),VLOOKUP(B12,Цены!$A:$G,7,0))*D12</f>
        <v>3644.8380000000002</v>
      </c>
    </row>
    <row r="13" spans="2:12" ht="25.5" customHeight="1">
      <c r="B13" s="20">
        <v>9135004</v>
      </c>
      <c r="C13" s="58" t="str">
        <f>VLOOKUP(B13,Цены!$A:$B,2,0)</f>
        <v>КОМПЛЕКТ ПРОФИЛЕЙ TOPLINE XL ТИП 2, L4000, ПЕРФОРАЦИЯ, АЛЮМ.</v>
      </c>
      <c r="D13" s="22">
        <f>D7</f>
        <v>1</v>
      </c>
      <c r="E13" s="23">
        <f>IFERROR(VLOOKUP(B13,Sale!$A:$E,5,0),VLOOKUP(B13,Цены!$A:$G,7,0))*D13</f>
        <v>11218.967999999999</v>
      </c>
    </row>
    <row r="14" spans="2:12" ht="25.5" customHeight="1">
      <c r="B14" s="20">
        <v>9169548</v>
      </c>
      <c r="C14" s="58" t="str">
        <f>VLOOKUP(B14,Цены!$A:$B,2,0)</f>
        <v>КОМПЛЕКТ ДЕМПФЕРОВ SILENT SYSTEM TOPLINE XL ДЛЯ 2-ДВЕРНОГО ШКАФА</v>
      </c>
      <c r="D14" s="22">
        <f>D7</f>
        <v>1</v>
      </c>
      <c r="E14" s="23">
        <f>IFERROR(VLOOKUP(B14,Sale!$A:$E,5,0),VLOOKUP(B14,Цены!$A:$G,7,0))*D14</f>
        <v>6542.7614999999996</v>
      </c>
    </row>
    <row r="15" spans="2:12" ht="19.5" customHeight="1" thickBot="1">
      <c r="B15" s="719" t="s">
        <v>2351</v>
      </c>
      <c r="C15" s="720"/>
      <c r="D15" s="720"/>
      <c r="E15" s="721"/>
    </row>
    <row r="18" spans="2:12" ht="24" thickBot="1">
      <c r="B18" s="722" t="s">
        <v>2337</v>
      </c>
      <c r="C18" s="722"/>
      <c r="D18" s="722"/>
      <c r="E18" s="722"/>
      <c r="F18" s="722"/>
      <c r="G18" s="722"/>
      <c r="H18" s="722"/>
      <c r="I18" s="722"/>
      <c r="J18" s="722"/>
      <c r="K18" s="722"/>
    </row>
    <row r="19" spans="2:12" ht="172.5" customHeight="1" thickTop="1">
      <c r="L19" s="51"/>
    </row>
    <row r="20" spans="2:12" ht="15.75">
      <c r="B20" s="79" t="s">
        <v>2324</v>
      </c>
      <c r="C20" s="327" t="s">
        <v>2326</v>
      </c>
      <c r="D20" s="670">
        <v>1</v>
      </c>
      <c r="E20" s="724">
        <f>SUM(E24:E28)</f>
        <v>35626.054499999998</v>
      </c>
    </row>
    <row r="21" spans="2:12" ht="15.75">
      <c r="B21" s="60"/>
      <c r="C21" s="113"/>
      <c r="D21" s="670"/>
      <c r="E21" s="724"/>
    </row>
    <row r="22" spans="2:12">
      <c r="B22" s="679"/>
      <c r="C22" s="679"/>
      <c r="D22" s="672"/>
      <c r="E22" s="672"/>
    </row>
    <row r="23" spans="2:12">
      <c r="B23" s="48" t="s">
        <v>2029</v>
      </c>
      <c r="C23" s="48" t="s">
        <v>2030</v>
      </c>
      <c r="D23" s="48" t="s">
        <v>2037</v>
      </c>
      <c r="E23" s="48" t="s">
        <v>2031</v>
      </c>
    </row>
    <row r="24" spans="2:12" ht="25.5" customHeight="1">
      <c r="B24" s="112">
        <f>VLOOKUP(C20,DoorSystem!$A$5:$B$10,2,0)</f>
        <v>9181742</v>
      </c>
      <c r="C24" s="58" t="str">
        <f>VLOOKUP(B24,Цены!$A:$B,2,0)</f>
        <v>КОМПЛЕКТ ФУРНИТУРЫ TOPLINE XL ДЛЯ ПЕРЕДНЕЙ ДВЕРИ, EB30</v>
      </c>
      <c r="D24" s="22">
        <f>D20</f>
        <v>1</v>
      </c>
      <c r="E24" s="109">
        <f>IFERROR(VLOOKUP(B24,Sale!$A:$E,5,0),VLOOKUP(B24,Цены!$A:$G,7,0))*D24</f>
        <v>5630.7555000000002</v>
      </c>
    </row>
    <row r="25" spans="2:12" ht="25.5" customHeight="1">
      <c r="B25" s="112">
        <v>9181744</v>
      </c>
      <c r="C25" s="58" t="str">
        <f>VLOOKUP(B25,Цены!$A:$B,2,0)</f>
        <v>КОМПЛЕКТ ФУРНИТУРЫ TOPLINE XL ДЛЯ ЗАДНЕЙ ДВЕРИ, L</v>
      </c>
      <c r="D25" s="22">
        <f>D20</f>
        <v>1</v>
      </c>
      <c r="E25" s="109">
        <f>IFERROR(VLOOKUP(B25,Sale!$A:$E,5,0),VLOOKUP(B25,Цены!$A:$G,7,0))*D25</f>
        <v>3644.8380000000002</v>
      </c>
    </row>
    <row r="26" spans="2:12" ht="25.5" customHeight="1">
      <c r="B26" s="112">
        <v>9183533</v>
      </c>
      <c r="C26" s="58" t="str">
        <f>VLOOKUP(B26,Цены!$A:$B,2,0)</f>
        <v>КОМПЛЕКТ ФУРНИТУРЫ TOPLINE XL ДЛЯ ЗАДНЕЙ ДВЕРИ, R</v>
      </c>
      <c r="D26" s="22">
        <f>D20</f>
        <v>1</v>
      </c>
      <c r="E26" s="109">
        <f>IFERROR(VLOOKUP(B26,Sale!$A:$E,5,0),VLOOKUP(B26,Цены!$A:$G,7,0))*D26</f>
        <v>3644.8380000000002</v>
      </c>
    </row>
    <row r="27" spans="2:12" ht="25.5" customHeight="1">
      <c r="B27" s="112">
        <v>9135004</v>
      </c>
      <c r="C27" s="58" t="str">
        <f>VLOOKUP(B27,Цены!$A:$B,2,0)</f>
        <v>КОМПЛЕКТ ПРОФИЛЕЙ TOPLINE XL ТИП 2, L4000, ПЕРФОРАЦИЯ, АЛЮМ.</v>
      </c>
      <c r="D27" s="22">
        <f>D20</f>
        <v>1</v>
      </c>
      <c r="E27" s="109">
        <f>IFERROR(VLOOKUP(B27,Sale!$A:$E,5,0),VLOOKUP(B27,Цены!$A:$G,7,0))*D27</f>
        <v>11218.967999999999</v>
      </c>
    </row>
    <row r="28" spans="2:12" ht="25.5" customHeight="1">
      <c r="B28" s="112">
        <v>9154933</v>
      </c>
      <c r="C28" s="58" t="str">
        <f>VLOOKUP(B28,Цены!$A:$B,2,0)</f>
        <v>КОМПЛЕКТ ДЕМПФЕРОВ SILENT SYSTEM TOPLINE XL ДЛЯ 3-ДВЕРНОГО ШКАФА, ХОДОВОЙ ПРОФИЛЬ ТИП 2</v>
      </c>
      <c r="D28" s="22">
        <f>D20</f>
        <v>1</v>
      </c>
      <c r="E28" s="109">
        <f>IFERROR(VLOOKUP(B28,Sale!$A:$E,5,0),VLOOKUP(B28,Цены!$A:$G,7,0))*D28</f>
        <v>11486.654999999999</v>
      </c>
    </row>
    <row r="29" spans="2:12" ht="19.5" thickBot="1">
      <c r="B29" s="719" t="s">
        <v>2351</v>
      </c>
      <c r="C29" s="720"/>
      <c r="D29" s="720"/>
      <c r="E29" s="721"/>
    </row>
    <row r="34" spans="2:12" ht="29.25" thickBot="1">
      <c r="B34" s="615" t="s">
        <v>2339</v>
      </c>
      <c r="C34" s="615"/>
      <c r="D34" s="615"/>
      <c r="E34" s="615"/>
      <c r="F34" s="615"/>
      <c r="G34" s="615"/>
      <c r="H34" s="615"/>
      <c r="I34" s="615"/>
      <c r="J34" s="615"/>
      <c r="K34" s="615"/>
    </row>
    <row r="35" spans="2:12" ht="172.5" customHeight="1" thickTop="1">
      <c r="L35" s="51"/>
    </row>
    <row r="36" spans="2:12" ht="15.75" customHeight="1">
      <c r="B36" s="79" t="s">
        <v>2341</v>
      </c>
      <c r="C36" s="327" t="s">
        <v>2340</v>
      </c>
      <c r="D36" s="723"/>
      <c r="E36" s="724">
        <f>SUM(E40:E41)</f>
        <v>4621.9859999999999</v>
      </c>
    </row>
    <row r="37" spans="2:12" ht="15.75" customHeight="1">
      <c r="B37" s="79" t="s">
        <v>2342</v>
      </c>
      <c r="C37" s="327" t="s">
        <v>2345</v>
      </c>
      <c r="D37" s="723"/>
      <c r="E37" s="724"/>
    </row>
    <row r="38" spans="2:12">
      <c r="B38" s="672"/>
      <c r="C38" s="672"/>
      <c r="D38" s="672"/>
      <c r="E38" s="672"/>
    </row>
    <row r="39" spans="2:12">
      <c r="B39" s="48" t="s">
        <v>2029</v>
      </c>
      <c r="C39" s="48" t="s">
        <v>2030</v>
      </c>
      <c r="D39" s="48" t="s">
        <v>2037</v>
      </c>
      <c r="E39" s="48" t="s">
        <v>2031</v>
      </c>
    </row>
    <row r="40" spans="2:12" ht="25.5" customHeight="1">
      <c r="B40" s="112">
        <f>VLOOKUP(C37,DoorSystem!$A$18:$B$19,2,0)</f>
        <v>9209756</v>
      </c>
      <c r="C40" s="58" t="str">
        <f>VLOOKUP(B40,Цены!$A:$B,2,0)</f>
        <v>РУЧКА-ПРОФИЛЬ,ТОЛЩИНА ДВЕРИ 18-19 ММ,L2500,С ПЕРФОРАЦИЕЙ,СТАЛЬ,СЕРЕБРИСТАЯ</v>
      </c>
      <c r="D40" s="22">
        <f>VLOOKUP(C36,DoorSystem!$D$13:$E$15,2,0)</f>
        <v>3</v>
      </c>
      <c r="E40" s="109">
        <f>IFERROR(VLOOKUP(B40,Sale!$A:$E,5,0),VLOOKUP(B40,Цены!$A:$G,7,0))*D40</f>
        <v>3218.886</v>
      </c>
    </row>
    <row r="41" spans="2:12" ht="25.5" customHeight="1">
      <c r="B41" s="112">
        <f>VLOOKUP(C37,DoorSystem!$A$22:$B$23,2,0)</f>
        <v>9234187</v>
      </c>
      <c r="C41" s="58" t="str">
        <f>VLOOKUP(B41,Цены!$A:$B,2,0)</f>
        <v>U-ОБРАЗНЫЙ КОНЦЕВОЙ ПРОФИЛЬ,ДВЕРЬ 18-19 ММ,L2500,С ПЕРФОРАЦИЕЙ,СТАЛЬ,СЕРЕБРИСТЫЙ</v>
      </c>
      <c r="D41" s="22">
        <f>VLOOKUP(C36,DoorSystem!$D$18:$E$20,2,0)</f>
        <v>1</v>
      </c>
      <c r="E41" s="109">
        <f>IFERROR(VLOOKUP(B41,Sale!$A:$E,5,0),VLOOKUP(B41,Цены!$A:$G,7,0))*D41</f>
        <v>1403.1</v>
      </c>
    </row>
    <row r="45" spans="2:12" ht="172.5" customHeight="1" thickBot="1"/>
    <row r="46" spans="2:12">
      <c r="B46" s="17" t="s">
        <v>2029</v>
      </c>
      <c r="C46" s="18" t="s">
        <v>2030</v>
      </c>
      <c r="D46" s="18" t="s">
        <v>2037</v>
      </c>
      <c r="E46" s="19" t="s">
        <v>2031</v>
      </c>
    </row>
    <row r="47" spans="2:12" ht="25.5" customHeight="1">
      <c r="B47" s="20">
        <v>9189775</v>
      </c>
      <c r="C47" s="58" t="str">
        <f>VLOOKUP(B47,Цены!$A:$B,2,0)</f>
        <v>СТЯЖКА-ВЫПРЯМИТЕЛЬ</v>
      </c>
      <c r="D47" s="292">
        <v>2</v>
      </c>
      <c r="E47" s="23">
        <f>IFERROR(VLOOKUP(B47,Sale!$A:$E,5,0),VLOOKUP(B47,Цены!$A:$G,7,0))*D47</f>
        <v>2326.0410000000002</v>
      </c>
    </row>
    <row r="48" spans="2:12">
      <c r="B48" s="63"/>
      <c r="C48" s="64"/>
      <c r="D48" s="40"/>
      <c r="E48" s="65"/>
    </row>
    <row r="49" spans="2:11">
      <c r="B49" s="63"/>
      <c r="C49" s="64"/>
      <c r="D49" s="40"/>
      <c r="E49" s="65"/>
    </row>
    <row r="50" spans="2:11">
      <c r="B50" s="63"/>
      <c r="C50" s="64"/>
      <c r="D50" s="40"/>
      <c r="E50" s="65"/>
    </row>
    <row r="51" spans="2:11" ht="172.5" customHeight="1" thickBot="1"/>
    <row r="52" spans="2:11">
      <c r="B52" s="17" t="s">
        <v>2029</v>
      </c>
      <c r="C52" s="18" t="s">
        <v>2030</v>
      </c>
      <c r="D52" s="18" t="s">
        <v>2037</v>
      </c>
      <c r="E52" s="19" t="s">
        <v>2031</v>
      </c>
    </row>
    <row r="53" spans="2:11" ht="25.5" customHeight="1">
      <c r="B53" s="20">
        <v>9252651</v>
      </c>
      <c r="C53" s="58" t="str">
        <f>VLOOKUP(B53,Цены!$A:$B,2,0)</f>
        <v>КОМПЛЕКТ СТЯЖЕК-ВЫПРЯМИТЕЛЕЙ ТИП 1,АЛЮМИНИЙ</v>
      </c>
      <c r="D53" s="292">
        <v>1</v>
      </c>
      <c r="E53" s="23">
        <f>IFERROR(VLOOKUP(B53,Sale!$A:$E,5,0),VLOOKUP(B53,Цены!$A:$G,7,0))*D53</f>
        <v>2432.6280000000002</v>
      </c>
    </row>
    <row r="54" spans="2:11">
      <c r="B54" s="63"/>
      <c r="C54" s="64"/>
      <c r="D54" s="40"/>
      <c r="E54" s="65"/>
    </row>
    <row r="55" spans="2:11">
      <c r="B55" s="63"/>
      <c r="C55" s="64"/>
      <c r="D55" s="40"/>
      <c r="E55" s="65"/>
    </row>
    <row r="56" spans="2:11">
      <c r="B56" s="63"/>
      <c r="C56" s="64"/>
      <c r="D56" s="40"/>
      <c r="E56" s="65"/>
    </row>
    <row r="57" spans="2:11" ht="29.25" thickBot="1">
      <c r="B57" s="615" t="s">
        <v>2338</v>
      </c>
      <c r="C57" s="615"/>
      <c r="D57" s="615"/>
      <c r="E57" s="615"/>
      <c r="F57" s="615"/>
      <c r="G57" s="615"/>
      <c r="H57" s="615"/>
      <c r="I57" s="615"/>
      <c r="J57" s="615"/>
      <c r="K57" s="615"/>
    </row>
    <row r="58" spans="2:11" ht="86.25" customHeight="1" thickTop="1" thickBot="1"/>
    <row r="59" spans="2:11">
      <c r="B59" s="17" t="s">
        <v>2029</v>
      </c>
      <c r="C59" s="18" t="s">
        <v>2030</v>
      </c>
      <c r="D59" s="18" t="s">
        <v>2037</v>
      </c>
      <c r="E59" s="19" t="s">
        <v>2031</v>
      </c>
    </row>
    <row r="60" spans="2:11" ht="25.5" customHeight="1">
      <c r="B60" s="20">
        <v>9110132</v>
      </c>
      <c r="C60" s="58" t="str">
        <f>VLOOKUP(B60,Цены!$A:$B,2,0)</f>
        <v>СОЕДИНИТЕЛЬНАЯ ПЛАНКА, СТАЛЬ, ОЦИНКОВАННАЯ</v>
      </c>
      <c r="D60" s="292">
        <v>1</v>
      </c>
      <c r="E60" s="23">
        <f>IFERROR(VLOOKUP(B60,Sale!$A:$E,5,0),VLOOKUP(B60,Цены!$A:$G,7,0))*D60</f>
        <v>31.473000000000006</v>
      </c>
    </row>
  </sheetData>
  <sheetProtection sheet="1" objects="1" scenarios="1"/>
  <mergeCells count="17">
    <mergeCell ref="B57:K57"/>
    <mergeCell ref="B18:K18"/>
    <mergeCell ref="B34:K34"/>
    <mergeCell ref="D36:D37"/>
    <mergeCell ref="E36:E37"/>
    <mergeCell ref="D20:D21"/>
    <mergeCell ref="E20:E21"/>
    <mergeCell ref="B22:E22"/>
    <mergeCell ref="B38:E38"/>
    <mergeCell ref="B2:K2"/>
    <mergeCell ref="C1:K1"/>
    <mergeCell ref="B15:E15"/>
    <mergeCell ref="B29:E29"/>
    <mergeCell ref="B5:K5"/>
    <mergeCell ref="D7:D8"/>
    <mergeCell ref="E7:E8"/>
    <mergeCell ref="B9:E9"/>
  </mergeCells>
  <conditionalFormatting sqref="C36 C7 C20">
    <cfRule type="cellIs" dxfId="63" priority="23" operator="equal">
      <formula>$B$162</formula>
    </cfRule>
    <cfRule type="cellIs" dxfId="62" priority="24" operator="equal">
      <formula>$B$163</formula>
    </cfRule>
  </conditionalFormatting>
  <dataValidations count="4">
    <dataValidation type="list" allowBlank="1" showErrorMessage="1" prompt="Выбрать тип петли" sqref="C36">
      <formula1>"Для 2-х дверного шкафа,Для 3-х дверного шкафа,"</formula1>
    </dataValidation>
    <dataValidation type="list" allowBlank="1" showInputMessage="1" showErrorMessage="1" sqref="C37">
      <formula1>"Для толщины дверей 16мм,Для толщины дверей 19мм,"</formula1>
    </dataValidation>
    <dataValidation type="list" allowBlank="1" showInputMessage="1" showErrorMessage="1" sqref="C8">
      <formula1>"Передняя дверь слева,Передняя дверь справа,"</formula1>
    </dataValidation>
    <dataValidation type="list" allowBlank="1" showErrorMessage="1" prompt="Выбрать тип петли" sqref="C7 C20">
      <formula1>"Толщина двери до 19 мм,Толщина двери до 22 мм,Толщина двери до 28 мм,Толщина двери до 33 мм,Толщина двери до 40 мм,Толщина двери до 50 мм,"</formula1>
    </dataValidation>
  </dataValidations>
  <hyperlinks>
    <hyperlink ref="B29:E29" location="'TL XL'!A42" display="Выбор ручек для дверей"/>
    <hyperlink ref="B15:E15" location="'TL XL'!A42" display="Выбор ручек для дверей"/>
    <hyperlink ref="C4" r:id="rId1" location="page_986"/>
  </hyperlinks>
  <pageMargins left="0.7" right="0.7" top="0.75" bottom="0.75" header="0.3" footer="0.3"/>
  <pageSetup paperSize="9" orientation="portrait" r:id="rId2"/>
  <drawing r:id="rId3"/>
</worksheet>
</file>

<file path=xl/worksheets/sheet26.xml><?xml version="1.0" encoding="utf-8"?>
<worksheet xmlns="http://schemas.openxmlformats.org/spreadsheetml/2006/main" xmlns:r="http://schemas.openxmlformats.org/officeDocument/2006/relationships">
  <sheetPr codeName="Лист40">
    <tabColor theme="9"/>
  </sheetPr>
  <dimension ref="B1:K68"/>
  <sheetViews>
    <sheetView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64.42578125" style="14" customWidth="1"/>
    <col min="4" max="4" width="9.140625" style="14"/>
    <col min="5" max="5" width="13.42578125" style="14" customWidth="1"/>
    <col min="6" max="11" width="9.140625" style="14"/>
    <col min="12" max="12" width="24.140625" style="14" customWidth="1"/>
    <col min="13" max="16384" width="9.140625" style="14"/>
  </cols>
  <sheetData>
    <row r="1" spans="2:11" ht="75.599999999999994" customHeight="1">
      <c r="B1" s="158"/>
      <c r="C1" s="606" t="s">
        <v>2833</v>
      </c>
      <c r="D1" s="606"/>
      <c r="E1" s="606"/>
      <c r="F1" s="606"/>
      <c r="G1" s="606"/>
      <c r="H1" s="606"/>
      <c r="I1" s="606"/>
      <c r="J1" s="606"/>
      <c r="K1" s="606"/>
    </row>
    <row r="2" spans="2:11" ht="39.75" customHeight="1">
      <c r="B2" s="222"/>
      <c r="C2" s="222"/>
      <c r="D2" s="222"/>
      <c r="E2" s="222"/>
      <c r="F2" s="222"/>
      <c r="G2" s="222"/>
      <c r="H2" s="222"/>
      <c r="I2" s="222"/>
      <c r="J2" s="222"/>
      <c r="K2" s="222"/>
    </row>
    <row r="3" spans="2:11" ht="172.5" customHeight="1">
      <c r="B3" s="139"/>
    </row>
    <row r="4" spans="2:11" ht="24.75" customHeight="1" thickBot="1">
      <c r="B4" s="722" t="s">
        <v>2307</v>
      </c>
      <c r="C4" s="722"/>
      <c r="D4" s="722"/>
      <c r="E4" s="722"/>
      <c r="F4" s="722"/>
      <c r="G4" s="722"/>
      <c r="H4" s="722"/>
      <c r="I4" s="722"/>
      <c r="J4" s="722"/>
      <c r="K4" s="722"/>
    </row>
    <row r="5" spans="2:11" ht="172.5" customHeight="1" thickTop="1" thickBot="1"/>
    <row r="6" spans="2:11" ht="15.75" customHeight="1">
      <c r="B6" s="15" t="s">
        <v>2412</v>
      </c>
      <c r="C6" s="289" t="s">
        <v>2839</v>
      </c>
      <c r="D6" s="565">
        <v>1</v>
      </c>
      <c r="E6" s="675">
        <f>SUM(E11:E13)</f>
        <v>30622.796999999999</v>
      </c>
    </row>
    <row r="7" spans="2:11" ht="15.75" customHeight="1">
      <c r="B7" s="726" t="s">
        <v>4120</v>
      </c>
      <c r="C7" s="339" t="s">
        <v>2842</v>
      </c>
      <c r="D7" s="502"/>
      <c r="E7" s="725"/>
    </row>
    <row r="8" spans="2:11" ht="15.75" customHeight="1">
      <c r="B8" s="727"/>
      <c r="C8" s="338"/>
      <c r="D8" s="670"/>
      <c r="E8" s="676"/>
    </row>
    <row r="9" spans="2:11">
      <c r="B9" s="671"/>
      <c r="C9" s="672"/>
      <c r="D9" s="672"/>
      <c r="E9" s="673"/>
    </row>
    <row r="10" spans="2:11">
      <c r="B10" s="49" t="s">
        <v>2029</v>
      </c>
      <c r="C10" s="48" t="s">
        <v>2030</v>
      </c>
      <c r="D10" s="48" t="s">
        <v>2037</v>
      </c>
      <c r="E10" s="78" t="s">
        <v>2031</v>
      </c>
    </row>
    <row r="11" spans="2:11" ht="25.5" customHeight="1">
      <c r="B11" s="20">
        <f>VLOOKUP(C6,DoorSystem!$A$231:$B$232,2,0)</f>
        <v>9278657</v>
      </c>
      <c r="C11" s="58" t="str">
        <f>VLOOKUP(B11,Цены!$A:$B,2,0)</f>
        <v>КОМПЛЕКТ ПРОФИЛЕЙ TOPLINE XL STRONG/STB19.0,L4000, АЛЮМИНИЙ,АНОДИРОВАННЫЙ</v>
      </c>
      <c r="D11" s="22">
        <f>D6</f>
        <v>1</v>
      </c>
      <c r="E11" s="23">
        <f>IFERROR(VLOOKUP(B11,Sale!$A:$E,5,0),VLOOKUP(B11,Цены!$A:$G,7,0))*D11</f>
        <v>15949.264500000001</v>
      </c>
    </row>
    <row r="12" spans="2:11" ht="25.5" customHeight="1">
      <c r="B12" s="20">
        <f>VLOOKUP(C7,DoorSystem!$A$235:$B$238,2,0)</f>
        <v>9275794</v>
      </c>
      <c r="C12" s="58" t="str">
        <f>VLOOKUP(B12,Цены!$A:$B,2,0)</f>
        <v>КОМПЛЕКТ ФУРНИТУРЫ TOPLINE XL ДЛЯ 2 ДВЕРЕЙ,STB19/17ММ, ТОЛЩИНА ДВЕРИ 22-30 ММ,80КГ</v>
      </c>
      <c r="D12" s="22">
        <f>D6</f>
        <v>1</v>
      </c>
      <c r="E12" s="23">
        <f>IFERROR(VLOOKUP(B12,Sale!$A:$E,5,0),VLOOKUP(B12,Цены!$A:$G,7,0))*D12</f>
        <v>10131.844499999999</v>
      </c>
    </row>
    <row r="13" spans="2:11" ht="25.5" customHeight="1">
      <c r="B13" s="20">
        <f>VLOOKUP(C7,DoorSystem!$A$241:$B$244,2,0)</f>
        <v>9276732</v>
      </c>
      <c r="C13" s="58" t="str">
        <f>VLOOKUP(B13,Цены!$A:$B,2,0)</f>
        <v>КОМПЛЕКТ SILENT SYSTEM TOPLINE XL ДЛЯ 2 ДВЕРЕЙ,30-80 КГ</v>
      </c>
      <c r="D13" s="22">
        <f>D6</f>
        <v>1</v>
      </c>
      <c r="E13" s="23">
        <f>IFERROR(VLOOKUP(B13,Sale!$A:$E,5,0),VLOOKUP(B13,Цены!$A:$G,7,0))*D13</f>
        <v>4541.6880000000001</v>
      </c>
    </row>
    <row r="14" spans="2:11" ht="19.5" thickBot="1">
      <c r="B14" s="719" t="s">
        <v>2351</v>
      </c>
      <c r="C14" s="720"/>
      <c r="D14" s="720"/>
      <c r="E14" s="721"/>
    </row>
    <row r="16" spans="2:11" ht="24" thickBot="1">
      <c r="B16" s="722" t="s">
        <v>2337</v>
      </c>
      <c r="C16" s="722"/>
      <c r="D16" s="722"/>
      <c r="E16" s="722"/>
      <c r="F16" s="722"/>
      <c r="G16" s="722"/>
      <c r="H16" s="722"/>
      <c r="I16" s="722"/>
      <c r="J16" s="722"/>
      <c r="K16" s="722"/>
    </row>
    <row r="17" spans="2:11" ht="172.5" customHeight="1" thickTop="1" thickBot="1"/>
    <row r="18" spans="2:11" ht="15.75" customHeight="1">
      <c r="B18" s="15" t="s">
        <v>2412</v>
      </c>
      <c r="C18" s="329" t="s">
        <v>2839</v>
      </c>
      <c r="D18" s="565">
        <v>1</v>
      </c>
      <c r="E18" s="675">
        <f>SUM(E23:E25)</f>
        <v>39667.432500000003</v>
      </c>
    </row>
    <row r="19" spans="2:11" ht="15.75" customHeight="1">
      <c r="B19" s="728" t="s">
        <v>4120</v>
      </c>
      <c r="C19" s="355" t="s">
        <v>2841</v>
      </c>
      <c r="D19" s="670"/>
      <c r="E19" s="725"/>
    </row>
    <row r="20" spans="2:11" ht="15.75">
      <c r="B20" s="728"/>
      <c r="C20" s="354"/>
      <c r="D20" s="670"/>
      <c r="E20" s="676"/>
    </row>
    <row r="21" spans="2:11">
      <c r="B21" s="671"/>
      <c r="C21" s="679"/>
      <c r="D21" s="672"/>
      <c r="E21" s="673"/>
    </row>
    <row r="22" spans="2:11">
      <c r="B22" s="49" t="s">
        <v>2029</v>
      </c>
      <c r="C22" s="48" t="s">
        <v>2030</v>
      </c>
      <c r="D22" s="48" t="s">
        <v>2037</v>
      </c>
      <c r="E22" s="78" t="s">
        <v>2031</v>
      </c>
    </row>
    <row r="23" spans="2:11" ht="25.5" customHeight="1">
      <c r="B23" s="20">
        <f>VLOOKUP(C18,DoorSystem!$A$231:$B$232,2,0)</f>
        <v>9278657</v>
      </c>
      <c r="C23" s="58" t="str">
        <f>VLOOKUP(B23,Цены!$A:$B,2,0)</f>
        <v>КОМПЛЕКТ ПРОФИЛЕЙ TOPLINE XL STRONG/STB19.0,L4000, АЛЮМИНИЙ,АНОДИРОВАННЫЙ</v>
      </c>
      <c r="D23" s="22">
        <f>D18</f>
        <v>1</v>
      </c>
      <c r="E23" s="23">
        <f>IFERROR(VLOOKUP(B23,Sale!$A:$E,5,0),VLOOKUP(B23,Цены!$A:$G,7,0))*D23</f>
        <v>15949.264500000001</v>
      </c>
    </row>
    <row r="24" spans="2:11" ht="25.5" customHeight="1">
      <c r="B24" s="20">
        <f>VLOOKUP(C19,DoorSystem!$A$246:$B$249,2,0)</f>
        <v>9275783</v>
      </c>
      <c r="C24" s="58" t="str">
        <f>VLOOKUP(B24,Цены!$A:$B,2,0)</f>
        <v>КОМПЛЕКТ ФУРНИТУРЫ TOPLINE XL ДЛЯ 3 ДВЕРЕЙ,STB19/17ММ, ТОЛЩИНА ДВЕРИ 32-40 ММ,100КГ</v>
      </c>
      <c r="D24" s="22">
        <f>D18</f>
        <v>1</v>
      </c>
      <c r="E24" s="23">
        <f>IFERROR(VLOOKUP(B24,Sale!$A:$E,5,0),VLOOKUP(B24,Цены!$A:$G,7,0))*D24</f>
        <v>14586.48</v>
      </c>
    </row>
    <row r="25" spans="2:11" ht="25.5" customHeight="1">
      <c r="B25" s="20">
        <f>VLOOKUP(C19,DoorSystem!$A$252:$B$255,2,0)</f>
        <v>9276646</v>
      </c>
      <c r="C25" s="58" t="str">
        <f>VLOOKUP(B25,Цены!$A:$B,2,0)</f>
        <v>КОМПЛЕКТ SILENT SYSTEM TOPLINE XL ДЛЯ 3 ДВЕРЕЙ,60-100 КГ,С ЦЕНТРАЛЬНЫМ ДЕМПФЕРОМ</v>
      </c>
      <c r="D25" s="22">
        <f>D18</f>
        <v>1</v>
      </c>
      <c r="E25" s="23">
        <f>IFERROR(VLOOKUP(B25,Sale!$A:$E,5,0),VLOOKUP(B25,Цены!$A:$G,7,0))*D25</f>
        <v>9131.6880000000001</v>
      </c>
    </row>
    <row r="26" spans="2:11" ht="19.5" thickBot="1">
      <c r="B26" s="719" t="s">
        <v>2351</v>
      </c>
      <c r="C26" s="720"/>
      <c r="D26" s="720"/>
      <c r="E26" s="721"/>
    </row>
    <row r="30" spans="2:11" ht="29.25" thickBot="1">
      <c r="B30" s="615" t="s">
        <v>2850</v>
      </c>
      <c r="C30" s="615"/>
      <c r="D30" s="615"/>
      <c r="E30" s="615"/>
      <c r="F30" s="615"/>
      <c r="G30" s="615"/>
      <c r="H30" s="615"/>
      <c r="I30" s="615"/>
      <c r="J30" s="615"/>
      <c r="K30" s="615"/>
    </row>
    <row r="31" spans="2:11" ht="172.5" customHeight="1" thickTop="1" thickBot="1"/>
    <row r="32" spans="2:11" ht="15.75">
      <c r="B32" s="15" t="s">
        <v>2341</v>
      </c>
      <c r="C32" s="289" t="s">
        <v>2340</v>
      </c>
      <c r="D32" s="729"/>
      <c r="E32" s="675">
        <f>SUM(E36:E37)</f>
        <v>4621.9859999999999</v>
      </c>
    </row>
    <row r="33" spans="2:5" ht="15.75">
      <c r="B33" s="59" t="s">
        <v>2342</v>
      </c>
      <c r="C33" s="327" t="s">
        <v>2345</v>
      </c>
      <c r="D33" s="723"/>
      <c r="E33" s="676"/>
    </row>
    <row r="34" spans="2:5">
      <c r="B34" s="671"/>
      <c r="C34" s="672"/>
      <c r="D34" s="672"/>
      <c r="E34" s="673"/>
    </row>
    <row r="35" spans="2:5">
      <c r="B35" s="49" t="s">
        <v>2029</v>
      </c>
      <c r="C35" s="48" t="s">
        <v>2030</v>
      </c>
      <c r="D35" s="48" t="s">
        <v>2037</v>
      </c>
      <c r="E35" s="78" t="s">
        <v>2031</v>
      </c>
    </row>
    <row r="36" spans="2:5" ht="25.5">
      <c r="B36" s="20">
        <f>VLOOKUP(C33,DoorSystem!$A$18:$B$19,2,0)</f>
        <v>9209756</v>
      </c>
      <c r="C36" s="58" t="str">
        <f>VLOOKUP(B36,Цены!$A:$B,2,0)</f>
        <v>РУЧКА-ПРОФИЛЬ,ТОЛЩИНА ДВЕРИ 18-19 ММ,L2500,С ПЕРФОРАЦИЕЙ,СТАЛЬ,СЕРЕБРИСТАЯ</v>
      </c>
      <c r="D36" s="22">
        <f>VLOOKUP(C32,DoorSystem!$D$13:$E$15,2,0)</f>
        <v>3</v>
      </c>
      <c r="E36" s="23">
        <f>IFERROR(VLOOKUP(B36,Sale!$A:$E,5,0),VLOOKUP(B36,Цены!$A:$G,7,0))*D36</f>
        <v>3218.886</v>
      </c>
    </row>
    <row r="37" spans="2:5" ht="26.25" thickBot="1">
      <c r="B37" s="25">
        <f>VLOOKUP(C33,DoorSystem!$A$22:$B$23,2,0)</f>
        <v>9234187</v>
      </c>
      <c r="C37" s="61" t="str">
        <f>VLOOKUP(B37,Цены!$A:$B,2,0)</f>
        <v>U-ОБРАЗНЫЙ КОНЦЕВОЙ ПРОФИЛЬ,ДВЕРЬ 18-19 ММ,L2500,С ПЕРФОРАЦИЕЙ,СТАЛЬ,СЕРЕБРИСТЫЙ</v>
      </c>
      <c r="D37" s="27">
        <f>VLOOKUP(C32,DoorSystem!$D$18:$E$20,2,0)</f>
        <v>1</v>
      </c>
      <c r="E37" s="28">
        <f>IFERROR(VLOOKUP(B37,Sale!$A:$E,5,0),VLOOKUP(B37,Цены!$A:$G,7,0))*D37</f>
        <v>1403.1</v>
      </c>
    </row>
    <row r="41" spans="2:5" ht="172.5" customHeight="1" thickBot="1"/>
    <row r="42" spans="2:5">
      <c r="B42" s="17" t="s">
        <v>2029</v>
      </c>
      <c r="C42" s="18" t="s">
        <v>2030</v>
      </c>
      <c r="D42" s="18" t="s">
        <v>2037</v>
      </c>
      <c r="E42" s="19" t="s">
        <v>2031</v>
      </c>
    </row>
    <row r="43" spans="2:5" ht="25.5" customHeight="1" thickBot="1">
      <c r="B43" s="25">
        <v>9189775</v>
      </c>
      <c r="C43" s="61" t="str">
        <f>VLOOKUP(B43,Цены!$A:$B,2,0)</f>
        <v>СТЯЖКА-ВЫПРЯМИТЕЛЬ</v>
      </c>
      <c r="D43" s="288">
        <v>2</v>
      </c>
      <c r="E43" s="28">
        <f>IFERROR(VLOOKUP(B43,Sale!$A:$E,5,0),VLOOKUP(B43,Цены!$A:$G,7,0))*D43</f>
        <v>2326.0410000000002</v>
      </c>
    </row>
    <row r="44" spans="2:5">
      <c r="B44" s="63"/>
      <c r="C44" s="64"/>
      <c r="D44" s="40"/>
      <c r="E44" s="65"/>
    </row>
    <row r="45" spans="2:5">
      <c r="B45" s="63"/>
      <c r="C45" s="64"/>
      <c r="D45" s="40"/>
      <c r="E45" s="65"/>
    </row>
    <row r="46" spans="2:5">
      <c r="B46" s="63"/>
      <c r="C46" s="64"/>
      <c r="D46" s="40"/>
      <c r="E46" s="65"/>
    </row>
    <row r="47" spans="2:5" ht="172.5" customHeight="1" thickBot="1"/>
    <row r="48" spans="2:5">
      <c r="B48" s="17" t="s">
        <v>2029</v>
      </c>
      <c r="C48" s="18" t="s">
        <v>2030</v>
      </c>
      <c r="D48" s="18" t="s">
        <v>2037</v>
      </c>
      <c r="E48" s="19" t="s">
        <v>2031</v>
      </c>
    </row>
    <row r="49" spans="2:11" ht="25.5" customHeight="1" thickBot="1">
      <c r="B49" s="25">
        <v>9252651</v>
      </c>
      <c r="C49" s="61" t="str">
        <f>VLOOKUP(B49,Цены!$A:$B,2,0)</f>
        <v>КОМПЛЕКТ СТЯЖЕК-ВЫПРЯМИТЕЛЕЙ ТИП 1,АЛЮМИНИЙ</v>
      </c>
      <c r="D49" s="288">
        <v>1</v>
      </c>
      <c r="E49" s="28">
        <f>IFERROR(VLOOKUP(B49,Sale!$A:$E,5,0),VLOOKUP(B49,Цены!$A:$G,7,0))*D49</f>
        <v>2432.6280000000002</v>
      </c>
    </row>
    <row r="50" spans="2:11">
      <c r="B50" s="63"/>
      <c r="C50" s="64"/>
      <c r="D50" s="40"/>
      <c r="E50" s="65"/>
    </row>
    <row r="51" spans="2:11">
      <c r="B51" s="63"/>
      <c r="C51" s="64"/>
      <c r="D51" s="40"/>
      <c r="E51" s="65"/>
    </row>
    <row r="52" spans="2:11">
      <c r="B52" s="63"/>
      <c r="C52" s="64"/>
      <c r="D52" s="40"/>
      <c r="E52" s="65"/>
    </row>
    <row r="53" spans="2:11" ht="29.25" thickBot="1">
      <c r="B53" s="615" t="s">
        <v>2338</v>
      </c>
      <c r="C53" s="615"/>
      <c r="D53" s="615"/>
      <c r="E53" s="615"/>
      <c r="F53" s="615"/>
      <c r="G53" s="615"/>
      <c r="H53" s="615"/>
      <c r="I53" s="615"/>
      <c r="J53" s="615"/>
      <c r="K53" s="615"/>
    </row>
    <row r="54" spans="2:11" ht="86.25" customHeight="1" thickTop="1" thickBot="1"/>
    <row r="55" spans="2:11">
      <c r="B55" s="17" t="s">
        <v>2029</v>
      </c>
      <c r="C55" s="18" t="s">
        <v>2030</v>
      </c>
      <c r="D55" s="18" t="s">
        <v>2037</v>
      </c>
      <c r="E55" s="19" t="s">
        <v>2031</v>
      </c>
    </row>
    <row r="56" spans="2:11" ht="26.25" thickBot="1">
      <c r="B56" s="25">
        <v>9278801</v>
      </c>
      <c r="C56" s="61" t="str">
        <f>VLOOKUP(B56,Цены!$A:$B,2,0)</f>
        <v>ДЕКОРАТИВНЫЙ ПРОФИЛЬ TOPLINE XL ДЛЯ ПЕРЕДНЕЙ ДВЕРИ,L2000, ПЛАСТИК,ЦВЕТ СЕРЫЙ</v>
      </c>
      <c r="D56" s="288">
        <v>1</v>
      </c>
      <c r="E56" s="28">
        <f>IFERROR(VLOOKUP(B56,Sale!$A:$E,5,0),VLOOKUP(B56,Цены!$A:$G,7,0))*D56</f>
        <v>1159.5825000000002</v>
      </c>
    </row>
    <row r="60" spans="2:11" ht="86.25" customHeight="1" thickBot="1"/>
    <row r="61" spans="2:11">
      <c r="B61" s="17" t="s">
        <v>2029</v>
      </c>
      <c r="C61" s="18" t="s">
        <v>2030</v>
      </c>
      <c r="D61" s="18" t="s">
        <v>2037</v>
      </c>
      <c r="E61" s="19" t="s">
        <v>2031</v>
      </c>
    </row>
    <row r="62" spans="2:11" ht="26.25" thickBot="1">
      <c r="B62" s="25">
        <v>9277155</v>
      </c>
      <c r="C62" s="61" t="str">
        <f>VLOOKUP(B62,Цены!$A:$B,2,0)</f>
        <v>СОЕДИНИТЕЛЬНАЯ ПЛАСТИНА ДЛЯ СБОРНЫХ ДВЕРЕЙ,МАЛАЯ,СТАЛЬ, ОЦИНКОВАННАЯ</v>
      </c>
      <c r="D62" s="288">
        <v>1</v>
      </c>
      <c r="E62" s="28">
        <f>IFERROR(VLOOKUP(B62,Sale!$A:$E,5,0),VLOOKUP(B62,Цены!$A:$G,7,0))*D62</f>
        <v>130.797</v>
      </c>
    </row>
    <row r="66" spans="2:5" ht="86.25" customHeight="1" thickBot="1"/>
    <row r="67" spans="2:5">
      <c r="B67" s="17" t="s">
        <v>2029</v>
      </c>
      <c r="C67" s="18" t="s">
        <v>2030</v>
      </c>
      <c r="D67" s="18" t="s">
        <v>2037</v>
      </c>
      <c r="E67" s="19" t="s">
        <v>2031</v>
      </c>
    </row>
    <row r="68" spans="2:5" ht="26.25" thickBot="1">
      <c r="B68" s="25">
        <v>9277156</v>
      </c>
      <c r="C68" s="61" t="str">
        <f>VLOOKUP(B68,Цены!$A:$B,2,0)</f>
        <v>СОЕДИНИТЕЛЬНАЯ ПЛАСТИНА ДЛЯ СБОРНЫХ ДВЕРЕЙ,БОЛЬШАЯ,СТАЛЬ, ОЦИНКОВАННАЯ</v>
      </c>
      <c r="D68" s="288">
        <v>1</v>
      </c>
      <c r="E68" s="28">
        <f>IFERROR(VLOOKUP(B68,Sale!$A:$E,5,0),VLOOKUP(B68,Цены!$A:$G,7,0))*D68</f>
        <v>237.08700000000002</v>
      </c>
    </row>
  </sheetData>
  <sheetProtection sheet="1" objects="1" scenarios="1"/>
  <mergeCells count="18">
    <mergeCell ref="B30:K30"/>
    <mergeCell ref="D32:D33"/>
    <mergeCell ref="E32:E33"/>
    <mergeCell ref="B34:E34"/>
    <mergeCell ref="B53:K53"/>
    <mergeCell ref="B26:E26"/>
    <mergeCell ref="B16:K16"/>
    <mergeCell ref="B21:E21"/>
    <mergeCell ref="C1:K1"/>
    <mergeCell ref="B4:K4"/>
    <mergeCell ref="D6:D8"/>
    <mergeCell ref="E6:E8"/>
    <mergeCell ref="B9:E9"/>
    <mergeCell ref="B14:E14"/>
    <mergeCell ref="B7:B8"/>
    <mergeCell ref="D18:D20"/>
    <mergeCell ref="E18:E20"/>
    <mergeCell ref="B19:B20"/>
  </mergeCells>
  <conditionalFormatting sqref="C6:C7 C18:C19">
    <cfRule type="cellIs" dxfId="61" priority="19" operator="equal">
      <formula>$B$148</formula>
    </cfRule>
    <cfRule type="cellIs" dxfId="60" priority="20" operator="equal">
      <formula>$B$149</formula>
    </cfRule>
  </conditionalFormatting>
  <conditionalFormatting sqref="C6:C7 C18:C19 C32">
    <cfRule type="cellIs" dxfId="59" priority="23" operator="equal">
      <formula>$B$155</formula>
    </cfRule>
    <cfRule type="cellIs" dxfId="58" priority="24" operator="equal">
      <formula>$B$156</formula>
    </cfRule>
  </conditionalFormatting>
  <dataValidations count="4">
    <dataValidation type="list" allowBlank="1" showErrorMessage="1" prompt="Выбрать тип петли" sqref="C7 C19">
      <formula1>"Толщина двери 18-30 мм / вес до 60 кг,Толщина двери 22-30 мм / вес до 80 кг,Толщина двери 32-40 мм / вес до 100 кг,Толщина двери 40-50 мм / вес до 100 кг"</formula1>
    </dataValidation>
    <dataValidation type="list" allowBlank="1" showErrorMessage="1" prompt="Выбрать тип петли" sqref="C6 C18">
      <formula1>"Длина профиля 2300 мм,Длина профиля 4000 мм,"</formula1>
    </dataValidation>
    <dataValidation type="list" allowBlank="1" showInputMessage="1" showErrorMessage="1" sqref="C33">
      <formula1>"Для толщины дверей 16мм,Для толщины дверей 19мм,"</formula1>
    </dataValidation>
    <dataValidation type="list" allowBlank="1" showErrorMessage="1" prompt="Выбрать тип петли" sqref="C32">
      <formula1>"Для 2-х дверного шкафа,Для 3-х дверного шкафа,"</formula1>
    </dataValidation>
  </dataValidations>
  <hyperlinks>
    <hyperlink ref="B14:E14" location="'TL XL 2019'!A40" display="Выбор ручек для дверей"/>
    <hyperlink ref="B26:E26" location="'TL XL 2019'!A40" display="Выбор ручек для дверей"/>
  </hyperlinks>
  <pageMargins left="0.7" right="0.7" top="0.75" bottom="0.75" header="0.3" footer="0.3"/>
  <pageSetup paperSize="9" orientation="portrait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>
  <sheetPr codeName="Лист43">
    <tabColor theme="9"/>
  </sheetPr>
  <dimension ref="B1:L74"/>
  <sheetViews>
    <sheetView showRowColHeaders="0" zoomScale="70" zoomScaleNormal="70" workbookViewId="0">
      <pane ySplit="1" topLeftCell="A2" activePane="bottomLeft" state="frozen"/>
      <selection pane="bottomLeft" activeCell="H35" sqref="H35"/>
    </sheetView>
  </sheetViews>
  <sheetFormatPr defaultColWidth="9.140625" defaultRowHeight="15"/>
  <cols>
    <col min="1" max="1" width="13.28515625" style="14" customWidth="1"/>
    <col min="2" max="2" width="25.42578125" style="14" customWidth="1"/>
    <col min="3" max="3" width="64.42578125" style="14" customWidth="1"/>
    <col min="4" max="4" width="9.140625" style="14" customWidth="1"/>
    <col min="5" max="5" width="13.28515625" style="14" customWidth="1"/>
    <col min="6" max="7" width="9.140625" style="14"/>
    <col min="8" max="8" width="32.5703125" style="14" customWidth="1"/>
    <col min="9" max="9" width="23.7109375" style="14" customWidth="1"/>
    <col min="10" max="11" width="9.140625" style="14"/>
    <col min="12" max="12" width="28.140625" style="14" customWidth="1"/>
    <col min="13" max="16384" width="9.140625" style="14"/>
  </cols>
  <sheetData>
    <row r="1" spans="2:12" ht="69.75" customHeight="1">
      <c r="B1" s="328"/>
      <c r="C1" s="718" t="s">
        <v>4234</v>
      </c>
      <c r="D1" s="718"/>
      <c r="E1" s="718"/>
      <c r="F1" s="718"/>
      <c r="G1" s="718"/>
      <c r="H1" s="718"/>
      <c r="I1" s="718"/>
      <c r="J1" s="718"/>
      <c r="K1" s="718"/>
    </row>
    <row r="2" spans="2:12" ht="37.5" customHeight="1">
      <c r="B2" s="717" t="s">
        <v>4299</v>
      </c>
      <c r="C2" s="717"/>
      <c r="D2" s="717"/>
      <c r="E2" s="717"/>
      <c r="F2" s="717"/>
      <c r="G2" s="717"/>
      <c r="H2" s="717"/>
      <c r="I2" s="717"/>
      <c r="J2" s="717"/>
      <c r="K2" s="717"/>
    </row>
    <row r="3" spans="2:12" ht="62.25" customHeight="1">
      <c r="B3" s="222"/>
      <c r="C3" s="222"/>
      <c r="D3" s="222"/>
      <c r="E3" s="222"/>
      <c r="F3" s="222"/>
      <c r="G3" s="222"/>
      <c r="H3" s="222"/>
      <c r="I3" s="222"/>
      <c r="J3" s="222"/>
      <c r="K3" s="222"/>
    </row>
    <row r="4" spans="2:12" ht="172.5" customHeight="1">
      <c r="C4" s="5"/>
    </row>
    <row r="5" spans="2:12" ht="24" thickBot="1">
      <c r="B5" s="722" t="s">
        <v>4302</v>
      </c>
      <c r="C5" s="716"/>
      <c r="D5" s="716"/>
      <c r="E5" s="716"/>
      <c r="F5" s="716"/>
      <c r="G5" s="716"/>
      <c r="H5" s="716"/>
      <c r="I5" s="716"/>
      <c r="J5" s="716"/>
      <c r="K5" s="716"/>
    </row>
    <row r="6" spans="2:12" ht="69.95" customHeight="1" thickTop="1" thickBot="1">
      <c r="L6" s="51"/>
    </row>
    <row r="7" spans="2:12" ht="15.75">
      <c r="B7" s="15" t="s">
        <v>2324</v>
      </c>
      <c r="C7" s="289" t="s">
        <v>2326</v>
      </c>
      <c r="D7" s="565">
        <v>1</v>
      </c>
      <c r="E7" s="675">
        <f>SUM(E11:E13)</f>
        <v>0</v>
      </c>
    </row>
    <row r="8" spans="2:12" ht="15.75">
      <c r="B8" s="59" t="s">
        <v>2325</v>
      </c>
      <c r="C8" s="327" t="s">
        <v>2336</v>
      </c>
      <c r="D8" s="670"/>
      <c r="E8" s="676"/>
    </row>
    <row r="9" spans="2:12">
      <c r="B9" s="671"/>
      <c r="C9" s="672"/>
      <c r="D9" s="672"/>
      <c r="E9" s="673"/>
    </row>
    <row r="10" spans="2:12">
      <c r="B10" s="49" t="s">
        <v>2029</v>
      </c>
      <c r="C10" s="48" t="s">
        <v>2030</v>
      </c>
      <c r="D10" s="48" t="s">
        <v>2037</v>
      </c>
      <c r="E10" s="78" t="s">
        <v>2031</v>
      </c>
    </row>
    <row r="11" spans="2:12" ht="25.5" customHeight="1">
      <c r="B11" s="20">
        <f>VLOOKUP(C7,Serial!$B$2:$D$4,MATCH(C8,Serial!$B$1:$D$1,0),0)</f>
        <v>9242699</v>
      </c>
      <c r="C11" s="58" t="str">
        <f>VLOOKUP(B11,Цены!$A:$B,2,0)</f>
        <v>КОМПЛЕКТ ФУРНИТУРЫ TOPLINE L ДЛЯ ПЕРЕДНЕЙ ДВЕРИ СПРАВА,EB29,РЕГУЛ. ВЫСОТЫ</v>
      </c>
      <c r="D11" s="22">
        <f>D7</f>
        <v>1</v>
      </c>
      <c r="E11" s="23">
        <f>IFERROR(VLOOKUP(B11,Sale!$A:$E,5,0),VLOOKUP(B11,Цены!$A:$G,7,0))*D11</f>
        <v>0</v>
      </c>
    </row>
    <row r="12" spans="2:12" ht="25.5" customHeight="1">
      <c r="B12" s="20">
        <v>9242724</v>
      </c>
      <c r="C12" s="58" t="str">
        <f>VLOOKUP(B12,Цены!$A:$B,2,0)</f>
        <v>КОМПЛЕКТ ФУРНИТУРЫ TOPLINE L ДЛЯ ЗАДНЕЙ ДВЕРИ,С ОГРАНИЧ. ХОДА,РЕГУЛ. ВЫСОТЫ</v>
      </c>
      <c r="D12" s="22">
        <f>D7</f>
        <v>1</v>
      </c>
      <c r="E12" s="23">
        <f>IFERROR(VLOOKUP(B12,Sale!$A:$E,5,0),VLOOKUP(B12,Цены!$A:$G,7,0))*D12</f>
        <v>0</v>
      </c>
    </row>
    <row r="13" spans="2:12" ht="25.5" customHeight="1">
      <c r="B13" s="20">
        <v>9242736</v>
      </c>
      <c r="C13" s="58" t="str">
        <f>VLOOKUP(B13,Цены!$A:$B,2,0)</f>
        <v>КОМПЛЕКТ ПРИНАДЛЕЖНОСТЕЙ ДЛЯ МОНТАЖА ПРОФИЛЯ TOPLINE L</v>
      </c>
      <c r="D13" s="22">
        <f>D7</f>
        <v>1</v>
      </c>
      <c r="E13" s="23">
        <f>IFERROR(VLOOKUP(B13,Sale!$A:$E,5,0),VLOOKUP(B13,Цены!$A:$G,7,0))*D13</f>
        <v>0</v>
      </c>
    </row>
    <row r="14" spans="2:12" ht="14.45" customHeight="1">
      <c r="B14" s="63"/>
      <c r="C14" s="64"/>
      <c r="D14" s="40"/>
      <c r="E14" s="65"/>
    </row>
    <row r="15" spans="2:12" ht="14.45" customHeight="1">
      <c r="B15" s="63"/>
      <c r="C15" s="64"/>
      <c r="D15" s="40"/>
      <c r="E15" s="65"/>
    </row>
    <row r="16" spans="2:12" ht="14.45" customHeight="1" thickBot="1">
      <c r="B16" s="63"/>
      <c r="C16" s="64"/>
      <c r="D16" s="40"/>
      <c r="E16" s="65"/>
    </row>
    <row r="17" spans="2:11" ht="15.6" customHeight="1">
      <c r="B17" s="15" t="s">
        <v>4298</v>
      </c>
      <c r="C17" s="308" t="s">
        <v>4296</v>
      </c>
      <c r="D17" s="565">
        <v>1</v>
      </c>
      <c r="E17" s="675">
        <f>SUM(E20:E20)</f>
        <v>0</v>
      </c>
    </row>
    <row r="18" spans="2:11" ht="15.6" customHeight="1">
      <c r="B18" s="59"/>
      <c r="C18" s="318"/>
      <c r="D18" s="670"/>
      <c r="E18" s="676"/>
    </row>
    <row r="19" spans="2:11" ht="25.5" customHeight="1">
      <c r="B19" s="49" t="s">
        <v>2029</v>
      </c>
      <c r="C19" s="48" t="s">
        <v>2030</v>
      </c>
      <c r="D19" s="48" t="s">
        <v>2037</v>
      </c>
      <c r="E19" s="78" t="s">
        <v>2031</v>
      </c>
    </row>
    <row r="20" spans="2:11" ht="25.5" customHeight="1">
      <c r="B20" s="20">
        <f>VLOOKUP(C17,Serial!$B$11:$C$12,2,0)</f>
        <v>9246640</v>
      </c>
      <c r="C20" s="58" t="str">
        <f>VLOOKUP(B20,Цены!$A:$B,2,0)</f>
        <v>КОМПЛЕКТ SILENT SYSTEM TOPLINE L НА ЗАКРЫВАНИЕ 2 ДВЕРИ,50КГ,ЗА ПРОФИЛЕМ,РЕГУЛ. УСИЛИЯ</v>
      </c>
      <c r="D20" s="22">
        <f>D17</f>
        <v>1</v>
      </c>
      <c r="E20" s="23">
        <f>IFERROR(VLOOKUP(B20,Sale!$A:$E,5,0),VLOOKUP(B20,Цены!$A:$G,7,0))*D20</f>
        <v>0</v>
      </c>
    </row>
    <row r="21" spans="2:11" ht="14.45" customHeight="1">
      <c r="B21" s="63"/>
      <c r="C21" s="64"/>
      <c r="D21" s="40"/>
      <c r="E21" s="65"/>
    </row>
    <row r="22" spans="2:11" ht="14.45" customHeight="1">
      <c r="B22" s="63"/>
      <c r="C22" s="64"/>
      <c r="D22" s="40"/>
      <c r="E22" s="65"/>
    </row>
    <row r="23" spans="2:11" ht="14.45" customHeight="1"/>
    <row r="24" spans="2:11" ht="14.45" customHeight="1"/>
    <row r="25" spans="2:11" ht="24" thickBot="1">
      <c r="B25" s="722" t="s">
        <v>4303</v>
      </c>
      <c r="C25" s="716"/>
      <c r="D25" s="716"/>
      <c r="E25" s="716"/>
      <c r="F25" s="716"/>
      <c r="G25" s="716"/>
      <c r="H25" s="716"/>
      <c r="I25" s="716"/>
      <c r="J25" s="716"/>
      <c r="K25" s="716"/>
    </row>
    <row r="26" spans="2:11" ht="69.95" customHeight="1" thickTop="1" thickBot="1"/>
    <row r="27" spans="2:11" ht="15.75">
      <c r="B27" s="15" t="s">
        <v>2324</v>
      </c>
      <c r="C27" s="289" t="s">
        <v>2330</v>
      </c>
      <c r="D27" s="565">
        <v>1</v>
      </c>
      <c r="E27" s="675">
        <f>SUM(E31:E33)</f>
        <v>0</v>
      </c>
    </row>
    <row r="28" spans="2:11" ht="15.75">
      <c r="B28" s="59"/>
      <c r="C28" s="318"/>
      <c r="D28" s="670"/>
      <c r="E28" s="676"/>
    </row>
    <row r="29" spans="2:11">
      <c r="B29" s="671"/>
      <c r="C29" s="672"/>
      <c r="D29" s="672"/>
      <c r="E29" s="673"/>
    </row>
    <row r="30" spans="2:11">
      <c r="B30" s="49" t="s">
        <v>2029</v>
      </c>
      <c r="C30" s="48" t="s">
        <v>2030</v>
      </c>
      <c r="D30" s="48" t="s">
        <v>2037</v>
      </c>
      <c r="E30" s="78" t="s">
        <v>2031</v>
      </c>
    </row>
    <row r="31" spans="2:11" ht="25.5" customHeight="1">
      <c r="B31" s="20">
        <f>VLOOKUP(C27,Serial!$B$7:$C$9,2,0)</f>
        <v>9242703</v>
      </c>
      <c r="C31" s="58" t="str">
        <f>VLOOKUP(B31,Цены!$A:$B,2,0)</f>
        <v>КОМПЛЕКТ ФУРНИТУРЫ TOPLINE L ДЛЯ СРЕДНЕЙ ДВЕРИ,EB32,РЕГУЛ. ВЫСОТЫ</v>
      </c>
      <c r="D31" s="22">
        <f>D27</f>
        <v>1</v>
      </c>
      <c r="E31" s="23">
        <f>IFERROR(VLOOKUP(B31,Sale!$A:$E,5,0),VLOOKUP(B31,Цены!$A:$G,7,0))*D31</f>
        <v>0</v>
      </c>
    </row>
    <row r="32" spans="2:11" ht="25.5" customHeight="1">
      <c r="B32" s="20">
        <v>9242724</v>
      </c>
      <c r="C32" s="58" t="str">
        <f>VLOOKUP(B32,Цены!$A:$B,2,0)</f>
        <v>КОМПЛЕКТ ФУРНИТУРЫ TOPLINE L ДЛЯ ЗАДНЕЙ ДВЕРИ,С ОГРАНИЧ. ХОДА,РЕГУЛ. ВЫСОТЫ</v>
      </c>
      <c r="D32" s="22">
        <f>D27*2</f>
        <v>2</v>
      </c>
      <c r="E32" s="23">
        <f>IFERROR(VLOOKUP(B32,Sale!$A:$E,5,0),VLOOKUP(B32,Цены!$A:$G,7,0))*D32</f>
        <v>0</v>
      </c>
    </row>
    <row r="33" spans="2:11" ht="25.5" customHeight="1">
      <c r="B33" s="20">
        <v>9242736</v>
      </c>
      <c r="C33" s="58" t="str">
        <f>VLOOKUP(B33,Цены!$A:$B,2,0)</f>
        <v>КОМПЛЕКТ ПРИНАДЛЕЖНОСТЕЙ ДЛЯ МОНТАЖА ПРОФИЛЯ TOPLINE L</v>
      </c>
      <c r="D33" s="22">
        <f>D27</f>
        <v>1</v>
      </c>
      <c r="E33" s="23">
        <f>IFERROR(VLOOKUP(B33,Sale!$A:$E,5,0),VLOOKUP(B33,Цены!$A:$G,7,0))*D33</f>
        <v>0</v>
      </c>
    </row>
    <row r="35" spans="2:11" ht="15.75" thickBot="1"/>
    <row r="36" spans="2:11" ht="15.75">
      <c r="B36" s="15" t="s">
        <v>4298</v>
      </c>
      <c r="C36" s="308" t="s">
        <v>4296</v>
      </c>
      <c r="D36" s="565">
        <v>1</v>
      </c>
      <c r="E36" s="675">
        <f>SUM(E39:E39)</f>
        <v>0</v>
      </c>
    </row>
    <row r="37" spans="2:11" ht="15.75">
      <c r="B37" s="59"/>
      <c r="C37" s="318"/>
      <c r="D37" s="670"/>
      <c r="E37" s="676"/>
    </row>
    <row r="38" spans="2:11">
      <c r="B38" s="49" t="s">
        <v>2029</v>
      </c>
      <c r="C38" s="48" t="s">
        <v>2030</v>
      </c>
      <c r="D38" s="48" t="s">
        <v>2037</v>
      </c>
      <c r="E38" s="78" t="s">
        <v>2031</v>
      </c>
    </row>
    <row r="39" spans="2:11" ht="25.5">
      <c r="B39" s="20">
        <f>VLOOKUP(C36,Serial!$B$14:$C$15,2,0)</f>
        <v>9242267</v>
      </c>
      <c r="C39" s="58" t="str">
        <f>VLOOKUP(B39,Цены!$A:$B,2,0)</f>
        <v>КОМПЛЕКТ SILENT SYSTEM TOPLINE L ЗАКР/ОТКР. 3 ДВЕРИ,50КГ,ЗА ПРОФИЛЕМ,РЕГУЛ. УСИЛИЯ И ВЫС.</v>
      </c>
      <c r="D39" s="22">
        <f>D36</f>
        <v>1</v>
      </c>
      <c r="E39" s="23">
        <f>IFERROR(VLOOKUP(B39,Sale!$A:$E,5,0),VLOOKUP(B39,Цены!$A:$G,7,0))*D39</f>
        <v>0</v>
      </c>
    </row>
    <row r="42" spans="2:11" ht="24" thickBot="1">
      <c r="B42" s="722" t="s">
        <v>4304</v>
      </c>
      <c r="C42" s="716"/>
      <c r="D42" s="716"/>
      <c r="E42" s="716"/>
      <c r="F42" s="716"/>
      <c r="G42" s="716"/>
      <c r="H42" s="716"/>
      <c r="I42" s="716"/>
      <c r="J42" s="716"/>
      <c r="K42" s="716"/>
    </row>
    <row r="43" spans="2:11" ht="69.95" customHeight="1" thickTop="1" thickBot="1"/>
    <row r="44" spans="2:11" ht="15.75">
      <c r="B44" s="15" t="s">
        <v>2324</v>
      </c>
      <c r="C44" s="289" t="s">
        <v>2326</v>
      </c>
      <c r="D44" s="565">
        <v>1</v>
      </c>
      <c r="E44" s="675">
        <f>SUM(E48:E50)</f>
        <v>0</v>
      </c>
    </row>
    <row r="45" spans="2:11" ht="15.75">
      <c r="B45" s="59" t="s">
        <v>2325</v>
      </c>
      <c r="C45" s="327" t="s">
        <v>2336</v>
      </c>
      <c r="D45" s="670"/>
      <c r="E45" s="676"/>
    </row>
    <row r="46" spans="2:11">
      <c r="B46" s="671"/>
      <c r="C46" s="672"/>
      <c r="D46" s="672"/>
      <c r="E46" s="673"/>
    </row>
    <row r="47" spans="2:11">
      <c r="B47" s="49" t="s">
        <v>2029</v>
      </c>
      <c r="C47" s="48" t="s">
        <v>2030</v>
      </c>
      <c r="D47" s="48" t="s">
        <v>2037</v>
      </c>
      <c r="E47" s="78" t="s">
        <v>2031</v>
      </c>
    </row>
    <row r="48" spans="2:11">
      <c r="B48" s="20">
        <f>VLOOKUP(C44,Serial!$B$18:$D$19,MATCH(C45,Serial!$B$17:$D$17,0),0)</f>
        <v>9242664</v>
      </c>
      <c r="C48" s="58" t="str">
        <f>VLOOKUP(B48,Цены!$A:$B,2,0)</f>
        <v>КОМПЛЕКТ ФУРНИТУРЫ TOPLINE M ДЛЯ ПЕРЕДНЕЙ ДВЕРИ СПРАВА,EB29</v>
      </c>
      <c r="D48" s="22">
        <f>D44</f>
        <v>1</v>
      </c>
      <c r="E48" s="23">
        <f>IFERROR(VLOOKUP(B48,Sale!$A:$E,5,0),VLOOKUP(B48,Цены!$A:$G,7,0))*D48</f>
        <v>0</v>
      </c>
    </row>
    <row r="49" spans="2:11" ht="25.5">
      <c r="B49" s="20">
        <v>9242672</v>
      </c>
      <c r="C49" s="58" t="str">
        <f>VLOOKUP(B49,Цены!$A:$B,2,0)</f>
        <v>КОМПЛЕКТ ФУРНИТУРЫ TOPLINE M ДЛЯ ЗАДНЕЙ ДВЕРИ,С ОГРАНИЧЕНИЕМ ХОДА</v>
      </c>
      <c r="D49" s="22">
        <f>D44</f>
        <v>1</v>
      </c>
      <c r="E49" s="23">
        <f>IFERROR(VLOOKUP(B49,Sale!$A:$E,5,0),VLOOKUP(B49,Цены!$A:$G,7,0))*D49</f>
        <v>0</v>
      </c>
    </row>
    <row r="50" spans="2:11" ht="25.5" customHeight="1">
      <c r="B50" s="20">
        <v>9242680</v>
      </c>
      <c r="C50" s="58" t="str">
        <f>VLOOKUP(B50,Цены!$A:$B,2,0)</f>
        <v>КОМПЛЕКТ ПРИНАДЛЕЖНОСТЕЙ ДЛЯ МОНТАЖА ПРОФИЛЯ TOPLINE M</v>
      </c>
      <c r="D50" s="22">
        <f>D44</f>
        <v>1</v>
      </c>
      <c r="E50" s="23">
        <f>IFERROR(VLOOKUP(B50,Sale!$A:$E,5,0),VLOOKUP(B50,Цены!$A:$G,7,0))*D50</f>
        <v>0</v>
      </c>
    </row>
    <row r="51" spans="2:11">
      <c r="B51" s="63"/>
      <c r="C51" s="64"/>
      <c r="D51" s="40"/>
      <c r="E51" s="65"/>
    </row>
    <row r="52" spans="2:11">
      <c r="B52" s="63"/>
      <c r="C52" s="64"/>
      <c r="D52" s="40"/>
      <c r="E52" s="65"/>
    </row>
    <row r="53" spans="2:11" ht="15.75" thickBot="1">
      <c r="B53" s="63"/>
      <c r="C53" s="64"/>
      <c r="D53" s="40"/>
      <c r="E53" s="65"/>
    </row>
    <row r="54" spans="2:11" ht="15.75">
      <c r="B54" s="15" t="s">
        <v>4298</v>
      </c>
      <c r="C54" s="308" t="s">
        <v>4327</v>
      </c>
      <c r="D54" s="565">
        <v>1</v>
      </c>
      <c r="E54" s="675">
        <f>SUM(E57:E57)</f>
        <v>0</v>
      </c>
    </row>
    <row r="55" spans="2:11" ht="15.75">
      <c r="B55" s="59"/>
      <c r="C55" s="318"/>
      <c r="D55" s="670"/>
      <c r="E55" s="676"/>
    </row>
    <row r="56" spans="2:11">
      <c r="B56" s="49" t="s">
        <v>2029</v>
      </c>
      <c r="C56" s="48" t="s">
        <v>2030</v>
      </c>
      <c r="D56" s="48" t="s">
        <v>2037</v>
      </c>
      <c r="E56" s="78" t="s">
        <v>2031</v>
      </c>
    </row>
    <row r="57" spans="2:11" ht="25.5">
      <c r="B57" s="20">
        <f>VLOOKUP(C54,Serial!$B$21:$C$22,2,0)</f>
        <v>9242213</v>
      </c>
      <c r="C57" s="58" t="str">
        <f>VLOOKUP(B57,Цены!$A:$B,2,0)</f>
        <v>КОМПЛЕКТ SILENT SYSTEM TOPLINE M НА ЗАКРЫВАНИЕ 2 ДВЕРИ,25 КГ,ЗА ПРОФИЛЕМ</v>
      </c>
      <c r="D57" s="22">
        <f>D54</f>
        <v>1</v>
      </c>
      <c r="E57" s="23">
        <f>IFERROR(VLOOKUP(B57,Sale!$A:$E,5,0),VLOOKUP(B57,Цены!$A:$G,7,0))*D57</f>
        <v>0</v>
      </c>
    </row>
    <row r="60" spans="2:11" ht="24" thickBot="1">
      <c r="B60" s="722" t="s">
        <v>4330</v>
      </c>
      <c r="C60" s="716"/>
      <c r="D60" s="716"/>
      <c r="E60" s="716"/>
      <c r="F60" s="716"/>
      <c r="G60" s="716"/>
      <c r="H60" s="716"/>
      <c r="I60" s="716"/>
      <c r="J60" s="716"/>
      <c r="K60" s="716"/>
    </row>
    <row r="61" spans="2:11" ht="69.95" customHeight="1" thickTop="1" thickBot="1"/>
    <row r="62" spans="2:11" ht="15.75">
      <c r="B62" s="15" t="s">
        <v>2324</v>
      </c>
      <c r="C62" s="289" t="s">
        <v>2326</v>
      </c>
      <c r="D62" s="565">
        <v>1</v>
      </c>
      <c r="E62" s="675">
        <f>SUM(E66:E68)</f>
        <v>0</v>
      </c>
    </row>
    <row r="63" spans="2:11" ht="15.75">
      <c r="B63" s="59"/>
      <c r="C63" s="318"/>
      <c r="D63" s="670"/>
      <c r="E63" s="676"/>
    </row>
    <row r="64" spans="2:11">
      <c r="B64" s="671"/>
      <c r="C64" s="672"/>
      <c r="D64" s="672"/>
      <c r="E64" s="673"/>
    </row>
    <row r="65" spans="2:5">
      <c r="B65" s="49" t="s">
        <v>2029</v>
      </c>
      <c r="C65" s="48" t="s">
        <v>2030</v>
      </c>
      <c r="D65" s="48" t="s">
        <v>2037</v>
      </c>
      <c r="E65" s="78" t="s">
        <v>2031</v>
      </c>
    </row>
    <row r="66" spans="2:5" ht="25.5" customHeight="1">
      <c r="B66" s="20">
        <f>VLOOKUP(C62,Serial!$B$25:$C$26,2,0)</f>
        <v>9242665</v>
      </c>
      <c r="C66" s="58" t="str">
        <f>VLOOKUP(B66,Цены!$A:$B,2,0)</f>
        <v>КОМПЛЕКТ ФУРНИТУРЫ TOPLINE M ДЛЯ СРЕДНЕЙ ДВЕРИ,EB29</v>
      </c>
      <c r="D66" s="22">
        <f>D62</f>
        <v>1</v>
      </c>
      <c r="E66" s="23">
        <f>IFERROR(VLOOKUP(B66,Sale!$A:$E,5,0),VLOOKUP(B66,Цены!$A:$G,7,0))*D66</f>
        <v>0</v>
      </c>
    </row>
    <row r="67" spans="2:5" ht="25.5" customHeight="1">
      <c r="B67" s="20">
        <v>9242672</v>
      </c>
      <c r="C67" s="58" t="str">
        <f>VLOOKUP(B67,Цены!$A:$B,2,0)</f>
        <v>КОМПЛЕКТ ФУРНИТУРЫ TOPLINE M ДЛЯ ЗАДНЕЙ ДВЕРИ,С ОГРАНИЧЕНИЕМ ХОДА</v>
      </c>
      <c r="D67" s="22">
        <f>D62*2</f>
        <v>2</v>
      </c>
      <c r="E67" s="23">
        <f>IFERROR(VLOOKUP(B67,Sale!$A:$E,5,0),VLOOKUP(B67,Цены!$A:$G,7,0))*D67</f>
        <v>0</v>
      </c>
    </row>
    <row r="68" spans="2:5" ht="25.5" customHeight="1">
      <c r="B68" s="20">
        <v>9242680</v>
      </c>
      <c r="C68" s="58" t="str">
        <f>VLOOKUP(B68,Цены!$A:$B,2,0)</f>
        <v>КОМПЛЕКТ ПРИНАДЛЕЖНОСТЕЙ ДЛЯ МОНТАЖА ПРОФИЛЯ TOPLINE M</v>
      </c>
      <c r="D68" s="22">
        <f>D62</f>
        <v>1</v>
      </c>
      <c r="E68" s="23">
        <f>IFERROR(VLOOKUP(B68,Sale!$A:$E,5,0),VLOOKUP(B68,Цены!$A:$G,7,0))*D68</f>
        <v>0</v>
      </c>
    </row>
    <row r="70" spans="2:5" ht="15.75" thickBot="1"/>
    <row r="71" spans="2:5" ht="15.6" customHeight="1">
      <c r="B71" s="15" t="s">
        <v>4298</v>
      </c>
      <c r="C71" s="308" t="s">
        <v>4328</v>
      </c>
      <c r="D71" s="565">
        <v>1</v>
      </c>
      <c r="E71" s="675">
        <f>SUM(E74:E74)</f>
        <v>0</v>
      </c>
    </row>
    <row r="72" spans="2:5" ht="15.6" customHeight="1">
      <c r="B72" s="59"/>
      <c r="C72" s="318"/>
      <c r="D72" s="670"/>
      <c r="E72" s="676"/>
    </row>
    <row r="73" spans="2:5">
      <c r="B73" s="49" t="s">
        <v>2029</v>
      </c>
      <c r="C73" s="48" t="s">
        <v>2030</v>
      </c>
      <c r="D73" s="48" t="s">
        <v>2037</v>
      </c>
      <c r="E73" s="78" t="s">
        <v>2031</v>
      </c>
    </row>
    <row r="74" spans="2:5" ht="25.5">
      <c r="B74" s="20">
        <f>VLOOKUP(C71,Serial!$B$29:$C$30,2,0)</f>
        <v>9242221</v>
      </c>
      <c r="C74" s="58" t="str">
        <f>VLOOKUP(B74,Цены!$A:$B,2,0)</f>
        <v>КОМПЛЕКТ SILENT SYSTEM TOPLINE M НА ЗАКРЫВАНИЕ 3 ДВЕРИ,40 КГ,ЗА ПРОФИЛЕМ</v>
      </c>
      <c r="D74" s="22">
        <f>D71</f>
        <v>1</v>
      </c>
      <c r="E74" s="23">
        <f>IFERROR(VLOOKUP(B74,Sale!$A:$E,5,0),VLOOKUP(B74,Цены!$A:$G,7,0))*D74</f>
        <v>0</v>
      </c>
    </row>
  </sheetData>
  <sheetProtection sheet="1" objects="1" scenarios="1"/>
  <mergeCells count="26">
    <mergeCell ref="B60:K60"/>
    <mergeCell ref="D62:D63"/>
    <mergeCell ref="E62:E63"/>
    <mergeCell ref="B64:E64"/>
    <mergeCell ref="D71:D72"/>
    <mergeCell ref="E71:E72"/>
    <mergeCell ref="B9:E9"/>
    <mergeCell ref="B25:K25"/>
    <mergeCell ref="D27:D28"/>
    <mergeCell ref="E27:E28"/>
    <mergeCell ref="B29:E29"/>
    <mergeCell ref="D17:D18"/>
    <mergeCell ref="E17:E18"/>
    <mergeCell ref="C1:K1"/>
    <mergeCell ref="B2:K2"/>
    <mergeCell ref="B5:K5"/>
    <mergeCell ref="D7:D8"/>
    <mergeCell ref="E7:E8"/>
    <mergeCell ref="B46:E46"/>
    <mergeCell ref="D54:D55"/>
    <mergeCell ref="E54:E55"/>
    <mergeCell ref="D36:D37"/>
    <mergeCell ref="E36:E37"/>
    <mergeCell ref="B42:K42"/>
    <mergeCell ref="D44:D45"/>
    <mergeCell ref="E44:E45"/>
  </mergeCells>
  <conditionalFormatting sqref="C7">
    <cfRule type="cellIs" dxfId="57" priority="241" operator="equal">
      <formula>#REF!</formula>
    </cfRule>
    <cfRule type="cellIs" dxfId="56" priority="242" operator="equal">
      <formula>#REF!</formula>
    </cfRule>
  </conditionalFormatting>
  <conditionalFormatting sqref="C27">
    <cfRule type="cellIs" dxfId="55" priority="15" operator="equal">
      <formula>#REF!</formula>
    </cfRule>
    <cfRule type="cellIs" dxfId="54" priority="16" operator="equal">
      <formula>#REF!</formula>
    </cfRule>
  </conditionalFormatting>
  <conditionalFormatting sqref="C17">
    <cfRule type="cellIs" dxfId="53" priority="13" operator="equal">
      <formula>#REF!</formula>
    </cfRule>
    <cfRule type="cellIs" dxfId="52" priority="14" operator="equal">
      <formula>#REF!</formula>
    </cfRule>
  </conditionalFormatting>
  <conditionalFormatting sqref="C36">
    <cfRule type="cellIs" dxfId="51" priority="11" operator="equal">
      <formula>#REF!</formula>
    </cfRule>
    <cfRule type="cellIs" dxfId="50" priority="12" operator="equal">
      <formula>#REF!</formula>
    </cfRule>
  </conditionalFormatting>
  <conditionalFormatting sqref="C44">
    <cfRule type="cellIs" dxfId="49" priority="9" operator="equal">
      <formula>#REF!</formula>
    </cfRule>
    <cfRule type="cellIs" dxfId="48" priority="10" operator="equal">
      <formula>#REF!</formula>
    </cfRule>
  </conditionalFormatting>
  <conditionalFormatting sqref="C54">
    <cfRule type="cellIs" dxfId="47" priority="7" operator="equal">
      <formula>#REF!</formula>
    </cfRule>
    <cfRule type="cellIs" dxfId="46" priority="8" operator="equal">
      <formula>#REF!</formula>
    </cfRule>
  </conditionalFormatting>
  <conditionalFormatting sqref="C62">
    <cfRule type="cellIs" dxfId="45" priority="5" operator="equal">
      <formula>#REF!</formula>
    </cfRule>
    <cfRule type="cellIs" dxfId="44" priority="6" operator="equal">
      <formula>#REF!</formula>
    </cfRule>
  </conditionalFormatting>
  <conditionalFormatting sqref="C71">
    <cfRule type="cellIs" dxfId="43" priority="1" operator="equal">
      <formula>#REF!</formula>
    </cfRule>
    <cfRule type="cellIs" dxfId="42" priority="2" operator="equal">
      <formula>#REF!</formula>
    </cfRule>
  </conditionalFormatting>
  <dataValidations count="5">
    <dataValidation type="list" allowBlank="1" showInputMessage="1" showErrorMessage="1" sqref="C8 C45">
      <formula1>"Передняя дверь слева,Передняя дверь справа,"</formula1>
    </dataValidation>
    <dataValidation type="list" allowBlank="1" showErrorMessage="1" prompt="Выбрать тип петли" sqref="C7 C27">
      <formula1>"Толщина двери до 19 мм,Толщина двери до 22 мм,Толщина двери до 25 мм,"</formula1>
    </dataValidation>
    <dataValidation type="list" allowBlank="1" showErrorMessage="1" prompt="Выбрать тип петли" sqref="C17 C36">
      <formula1>"Без регулировки усилия,С регулировкой усилия,"</formula1>
    </dataValidation>
    <dataValidation type="list" allowBlank="1" showErrorMessage="1" prompt="Выбрать тип петли" sqref="C44 C62">
      <formula1>"Толщина двери до 19 мм,Толщина двери до 22 мм,"</formula1>
    </dataValidation>
    <dataValidation type="list" allowBlank="1" showErrorMessage="1" prompt="Выбрать тип петли" sqref="C54 C71">
      <formula1>"Двери до 25 кг,Двери до 40 кг,"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>
  <sheetPr codeName="Лист44"/>
  <dimension ref="B1:D30"/>
  <sheetViews>
    <sheetView topLeftCell="A20" workbookViewId="0">
      <selection activeCell="C31" sqref="C31"/>
    </sheetView>
  </sheetViews>
  <sheetFormatPr defaultRowHeight="15"/>
  <cols>
    <col min="2" max="2" width="31.28515625" customWidth="1"/>
    <col min="3" max="3" width="20.28515625" customWidth="1"/>
    <col min="4" max="4" width="21.140625" customWidth="1"/>
  </cols>
  <sheetData>
    <row r="1" spans="2:4">
      <c r="B1" s="469" t="s">
        <v>4295</v>
      </c>
      <c r="C1" s="463" t="s">
        <v>2327</v>
      </c>
      <c r="D1" s="463" t="s">
        <v>2336</v>
      </c>
    </row>
    <row r="2" spans="2:4">
      <c r="B2" s="463" t="s">
        <v>2326</v>
      </c>
      <c r="C2" s="463">
        <v>9242698</v>
      </c>
      <c r="D2" s="463">
        <v>9242699</v>
      </c>
    </row>
    <row r="3" spans="2:4">
      <c r="B3" s="463" t="s">
        <v>2330</v>
      </c>
      <c r="C3" s="463">
        <v>9242701</v>
      </c>
      <c r="D3" s="463">
        <v>9242702</v>
      </c>
    </row>
    <row r="4" spans="2:4">
      <c r="B4" s="463" t="s">
        <v>2353</v>
      </c>
      <c r="C4" s="463">
        <v>9242704</v>
      </c>
      <c r="D4" s="463">
        <v>9242705</v>
      </c>
    </row>
    <row r="6" spans="2:4">
      <c r="B6" s="472" t="s">
        <v>4294</v>
      </c>
    </row>
    <row r="7" spans="2:4">
      <c r="B7" s="468" t="s">
        <v>2326</v>
      </c>
      <c r="C7" s="351">
        <v>9242700</v>
      </c>
    </row>
    <row r="8" spans="2:4">
      <c r="B8" s="468" t="s">
        <v>2330</v>
      </c>
      <c r="C8" s="351">
        <v>9242703</v>
      </c>
    </row>
    <row r="9" spans="2:4">
      <c r="B9" s="468" t="s">
        <v>2353</v>
      </c>
      <c r="C9" s="351">
        <v>9242706</v>
      </c>
    </row>
    <row r="10" spans="2:4">
      <c r="B10" s="474" t="s">
        <v>4300</v>
      </c>
    </row>
    <row r="11" spans="2:4">
      <c r="B11" s="471" t="s">
        <v>4297</v>
      </c>
      <c r="C11" s="471">
        <v>9242229</v>
      </c>
    </row>
    <row r="12" spans="2:4">
      <c r="B12" s="471" t="s">
        <v>4296</v>
      </c>
      <c r="C12" s="471">
        <v>9246640</v>
      </c>
    </row>
    <row r="13" spans="2:4">
      <c r="B13" s="474" t="s">
        <v>4301</v>
      </c>
    </row>
    <row r="14" spans="2:4">
      <c r="B14" s="471" t="s">
        <v>4297</v>
      </c>
      <c r="C14" s="471">
        <v>9242230</v>
      </c>
    </row>
    <row r="15" spans="2:4">
      <c r="B15" s="471" t="s">
        <v>4296</v>
      </c>
      <c r="C15" s="471">
        <v>9242267</v>
      </c>
    </row>
    <row r="17" spans="2:4">
      <c r="B17" s="469" t="s">
        <v>4295</v>
      </c>
      <c r="C17" s="473" t="s">
        <v>2327</v>
      </c>
      <c r="D17" s="473" t="s">
        <v>2336</v>
      </c>
    </row>
    <row r="18" spans="2:4">
      <c r="B18" s="473" t="s">
        <v>2326</v>
      </c>
      <c r="C18" s="473">
        <v>9242663</v>
      </c>
      <c r="D18" s="473">
        <v>9242664</v>
      </c>
    </row>
    <row r="19" spans="2:4">
      <c r="B19" s="473" t="s">
        <v>2330</v>
      </c>
      <c r="C19" s="473">
        <v>9242666</v>
      </c>
      <c r="D19" s="473">
        <v>9242667</v>
      </c>
    </row>
    <row r="20" spans="2:4">
      <c r="B20" s="474" t="s">
        <v>4329</v>
      </c>
    </row>
    <row r="21" spans="2:4">
      <c r="B21" s="473" t="s">
        <v>4327</v>
      </c>
      <c r="C21" s="473">
        <v>9242213</v>
      </c>
    </row>
    <row r="22" spans="2:4">
      <c r="B22" s="473" t="s">
        <v>4328</v>
      </c>
      <c r="C22" s="473">
        <v>9242219</v>
      </c>
    </row>
    <row r="24" spans="2:4">
      <c r="B24" s="472" t="s">
        <v>4294</v>
      </c>
    </row>
    <row r="25" spans="2:4">
      <c r="B25" s="473" t="s">
        <v>2326</v>
      </c>
      <c r="C25" s="351">
        <v>9242665</v>
      </c>
    </row>
    <row r="26" spans="2:4">
      <c r="B26" s="473" t="s">
        <v>2330</v>
      </c>
      <c r="C26" s="351">
        <v>9242668</v>
      </c>
    </row>
    <row r="28" spans="2:4">
      <c r="B28" s="474" t="s">
        <v>4329</v>
      </c>
    </row>
    <row r="29" spans="2:4">
      <c r="B29" s="473" t="s">
        <v>4327</v>
      </c>
      <c r="C29" s="473">
        <v>9242215</v>
      </c>
    </row>
    <row r="30" spans="2:4">
      <c r="B30" s="473" t="s">
        <v>4328</v>
      </c>
      <c r="C30" s="473">
        <v>9242221</v>
      </c>
    </row>
  </sheetData>
  <pageMargins left="0.7" right="0.7" top="0.75" bottom="0.75" header="0.3" footer="0.3"/>
  <pageSetup paperSize="9" orientation="portrait" r:id="rId1"/>
</worksheet>
</file>

<file path=xl/worksheets/sheet29.xml><?xml version="1.0" encoding="utf-8"?>
<worksheet xmlns="http://schemas.openxmlformats.org/spreadsheetml/2006/main" xmlns:r="http://schemas.openxmlformats.org/officeDocument/2006/relationships">
  <sheetPr codeName="Лист20">
    <tabColor theme="9"/>
  </sheetPr>
  <dimension ref="B1:L191"/>
  <sheetViews>
    <sheetView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5.42578125" style="14" customWidth="1"/>
    <col min="3" max="3" width="64.42578125" style="14" customWidth="1"/>
    <col min="4" max="4" width="9.140625" style="14" customWidth="1"/>
    <col min="5" max="5" width="13.42578125" style="14" customWidth="1"/>
    <col min="6" max="7" width="9.140625" style="14"/>
    <col min="8" max="8" width="32.5703125" style="14" customWidth="1"/>
    <col min="9" max="9" width="23.7109375" style="14" customWidth="1"/>
    <col min="10" max="11" width="9.140625" style="14"/>
    <col min="12" max="12" width="28.140625" style="14" customWidth="1"/>
    <col min="13" max="16384" width="9.140625" style="14"/>
  </cols>
  <sheetData>
    <row r="1" spans="2:12" ht="69.75" customHeight="1">
      <c r="B1" s="328"/>
      <c r="C1" s="718" t="s">
        <v>4179</v>
      </c>
      <c r="D1" s="718"/>
      <c r="E1" s="718"/>
      <c r="F1" s="718"/>
      <c r="G1" s="718"/>
      <c r="H1" s="718"/>
      <c r="I1" s="718"/>
      <c r="J1" s="718"/>
      <c r="K1" s="718"/>
    </row>
    <row r="2" spans="2:12" ht="37.5" customHeight="1">
      <c r="B2" s="717" t="s">
        <v>4180</v>
      </c>
      <c r="C2" s="717"/>
      <c r="D2" s="717"/>
      <c r="E2" s="717"/>
      <c r="F2" s="717"/>
      <c r="G2" s="717"/>
      <c r="H2" s="717"/>
      <c r="I2" s="717"/>
      <c r="J2" s="717"/>
      <c r="K2" s="717"/>
    </row>
    <row r="3" spans="2:12" ht="62.25" customHeight="1">
      <c r="B3" s="222"/>
      <c r="C3" s="222"/>
      <c r="D3" s="222"/>
      <c r="E3" s="222"/>
      <c r="F3" s="222"/>
      <c r="G3" s="222"/>
      <c r="H3" s="222"/>
      <c r="I3" s="222"/>
      <c r="J3" s="222"/>
      <c r="K3" s="222"/>
    </row>
    <row r="4" spans="2:12" ht="172.5" customHeight="1">
      <c r="C4" s="140" t="s">
        <v>2467</v>
      </c>
    </row>
    <row r="5" spans="2:12" ht="24" thickBot="1">
      <c r="B5" s="722" t="s">
        <v>2354</v>
      </c>
      <c r="C5" s="716"/>
      <c r="D5" s="716"/>
      <c r="E5" s="716"/>
      <c r="F5" s="716"/>
      <c r="G5" s="716"/>
      <c r="H5" s="716"/>
      <c r="I5" s="716"/>
      <c r="J5" s="716"/>
      <c r="K5" s="716"/>
    </row>
    <row r="6" spans="2:12" ht="172.5" customHeight="1" thickTop="1" thickBot="1">
      <c r="L6" s="51"/>
    </row>
    <row r="7" spans="2:12" ht="15.75">
      <c r="B7" s="15" t="s">
        <v>2324</v>
      </c>
      <c r="C7" s="289" t="s">
        <v>2326</v>
      </c>
      <c r="D7" s="565">
        <v>1</v>
      </c>
      <c r="E7" s="675">
        <f>SUM(E11:E15)</f>
        <v>9195.817500000001</v>
      </c>
    </row>
    <row r="8" spans="2:12" ht="15.75">
      <c r="B8" s="59" t="s">
        <v>2325</v>
      </c>
      <c r="C8" s="327" t="s">
        <v>2327</v>
      </c>
      <c r="D8" s="670"/>
      <c r="E8" s="676"/>
    </row>
    <row r="9" spans="2:12">
      <c r="B9" s="671"/>
      <c r="C9" s="672"/>
      <c r="D9" s="672"/>
      <c r="E9" s="673"/>
    </row>
    <row r="10" spans="2:12">
      <c r="B10" s="49" t="s">
        <v>2029</v>
      </c>
      <c r="C10" s="48" t="s">
        <v>2030</v>
      </c>
      <c r="D10" s="48" t="s">
        <v>2037</v>
      </c>
      <c r="E10" s="78" t="s">
        <v>2031</v>
      </c>
    </row>
    <row r="11" spans="2:12" ht="25.5" customHeight="1">
      <c r="B11" s="20">
        <f>VLOOKUP(C7,DoorSystem!$A$28:$B$32,2,0)</f>
        <v>9206500</v>
      </c>
      <c r="C11" s="58" t="str">
        <f>VLOOKUP(B11,Цены!$A:$B,2,0)</f>
        <v>КОМПЛЕКТ ФУРНИТУРЫ TOPLINE L/STB 11 ПЕРЕДНЕЙ ДВЕРИ, EB31</v>
      </c>
      <c r="D11" s="22">
        <f>D7</f>
        <v>1</v>
      </c>
      <c r="E11" s="23">
        <f>IFERROR(VLOOKUP(B11,Sale!$A:$E,5,0),VLOOKUP(B11,Цены!$A:$G,7,0))*D11</f>
        <v>2233.7865000000002</v>
      </c>
    </row>
    <row r="12" spans="2:12" ht="25.5" customHeight="1">
      <c r="B12" s="20">
        <f>VLOOKUP(C8,DoorSystem!$A$35:$B$36,2,0)</f>
        <v>9206506</v>
      </c>
      <c r="C12" s="58" t="str">
        <f>VLOOKUP(B12,Цены!$A:$B,2,0)</f>
        <v>КОМПЛЕКТ ФУРНИТУРЫ TOPLINE L/STB 11 ЗАДНЕЙ ДВЕРИ, ПЕРЕД ВЕРХ.ПАНЕЛЬЮ, ОГРАНИЧ. ХОДА, R</v>
      </c>
      <c r="D12" s="22">
        <f>D7</f>
        <v>1</v>
      </c>
      <c r="E12" s="23">
        <f>IFERROR(VLOOKUP(B12,Sale!$A:$E,5,0),VLOOKUP(B12,Цены!$A:$G,7,0))*D12</f>
        <v>1433.7674999999999</v>
      </c>
    </row>
    <row r="13" spans="2:12" ht="25.5" customHeight="1">
      <c r="B13" s="20">
        <v>9206309</v>
      </c>
      <c r="C13" s="58" t="str">
        <f>VLOOKUP(B13,Цены!$A:$B,2,0)</f>
        <v>КОМПЛЕКТ УПОРОВ TOPLINE L/STB 11 2 ДВЕРИ, ПЕРЕД ВЕРХ.ПАНЕЛЬЮ, ОГРАНИЧ. ХОДА</v>
      </c>
      <c r="D13" s="22">
        <f>D7</f>
        <v>1</v>
      </c>
      <c r="E13" s="23">
        <f>IFERROR(VLOOKUP(B13,Sale!$A:$E,5,0),VLOOKUP(B13,Цены!$A:$G,7,0))*D13</f>
        <v>319.12199999999996</v>
      </c>
    </row>
    <row r="14" spans="2:12" ht="25.5" customHeight="1">
      <c r="B14" s="20">
        <v>9210945</v>
      </c>
      <c r="C14" s="58" t="str">
        <f>VLOOKUP(B14,Цены!$A:$B,2,0)</f>
        <v>ХОДОВОЙ ПРОФИЛЬ TOPLINE L, L3000, ПЕРЕД ВЕРХ.ПАНЕЛЬЮ, ПЕРФОРАЦИЯ, АЛЮМ.</v>
      </c>
      <c r="D14" s="22">
        <f>D7</f>
        <v>1</v>
      </c>
      <c r="E14" s="23">
        <f>IFERROR(VLOOKUP(B14,Sale!$A:$E,5,0),VLOOKUP(B14,Цены!$A:$G,7,0))*D14</f>
        <v>2659.1895000000004</v>
      </c>
    </row>
    <row r="15" spans="2:12" ht="25.5" customHeight="1" thickBot="1">
      <c r="B15" s="115">
        <v>9184615</v>
      </c>
      <c r="C15" s="116" t="str">
        <f>VLOOKUP(B15,Цены!$A:$B,2,0)</f>
        <v>НИЖНИЙ НАПРАВЛЯЮЩИЙ ПРОФИЛЬ STB 11, L3000, АЛЮМ.</v>
      </c>
      <c r="D15" s="117">
        <f>D7</f>
        <v>1</v>
      </c>
      <c r="E15" s="118">
        <f>IFERROR(VLOOKUP(B15,Sale!$A:$E,5,0),VLOOKUP(B15,Цены!$A:$G,7,0))*D15</f>
        <v>2549.9520000000002</v>
      </c>
    </row>
    <row r="16" spans="2:12" ht="19.5" thickBot="1">
      <c r="B16" s="733" t="s">
        <v>2375</v>
      </c>
      <c r="C16" s="734"/>
      <c r="D16" s="734"/>
      <c r="E16" s="735"/>
    </row>
    <row r="17" spans="2:12" ht="19.5" thickBot="1">
      <c r="B17" s="730" t="s">
        <v>2374</v>
      </c>
      <c r="C17" s="731"/>
      <c r="D17" s="731"/>
      <c r="E17" s="732"/>
    </row>
    <row r="21" spans="2:12" ht="24" thickBot="1">
      <c r="B21" s="722" t="s">
        <v>2355</v>
      </c>
      <c r="C21" s="722"/>
      <c r="D21" s="722"/>
      <c r="E21" s="722"/>
      <c r="F21" s="722"/>
      <c r="G21" s="722"/>
      <c r="H21" s="722"/>
      <c r="I21" s="722"/>
      <c r="J21" s="722"/>
      <c r="K21" s="722"/>
    </row>
    <row r="22" spans="2:12" ht="172.5" customHeight="1" thickTop="1">
      <c r="L22" s="51"/>
    </row>
    <row r="23" spans="2:12" ht="15.75">
      <c r="B23" s="79" t="s">
        <v>2324</v>
      </c>
      <c r="C23" s="327" t="s">
        <v>2326</v>
      </c>
      <c r="D23" s="670">
        <v>1</v>
      </c>
      <c r="E23" s="744">
        <f>SUM(E27:E32)</f>
        <v>10629.585000000001</v>
      </c>
    </row>
    <row r="24" spans="2:12" ht="15.75">
      <c r="B24" s="60"/>
      <c r="C24" s="113"/>
      <c r="D24" s="670"/>
      <c r="E24" s="744"/>
    </row>
    <row r="25" spans="2:12">
      <c r="B25" s="679"/>
      <c r="C25" s="679"/>
      <c r="D25" s="672"/>
      <c r="E25" s="672"/>
    </row>
    <row r="26" spans="2:12">
      <c r="B26" s="48" t="s">
        <v>2029</v>
      </c>
      <c r="C26" s="48" t="s">
        <v>2030</v>
      </c>
      <c r="D26" s="48" t="s">
        <v>2037</v>
      </c>
      <c r="E26" s="48" t="s">
        <v>2031</v>
      </c>
    </row>
    <row r="27" spans="2:12" ht="25.5" customHeight="1">
      <c r="B27" s="112">
        <f>VLOOKUP(C23,DoorSystem!$A$28:$B$32,2,0)</f>
        <v>9206500</v>
      </c>
      <c r="C27" s="58" t="str">
        <f>VLOOKUP(B27,Цены!$A:$B,2,0)</f>
        <v>КОМПЛЕКТ ФУРНИТУРЫ TOPLINE L/STB 11 ПЕРЕДНЕЙ ДВЕРИ, EB31</v>
      </c>
      <c r="D27" s="22">
        <f>D23</f>
        <v>1</v>
      </c>
      <c r="E27" s="109">
        <f>IFERROR(VLOOKUP(B27,Sale!$A:$E,5,0),VLOOKUP(B27,Цены!$A:$G,7,0))*D27</f>
        <v>2233.7865000000002</v>
      </c>
    </row>
    <row r="28" spans="2:12" ht="25.5" customHeight="1">
      <c r="B28" s="112">
        <v>9206505</v>
      </c>
      <c r="C28" s="58" t="str">
        <f>VLOOKUP(B28,Цены!$A:$B,2,0)</f>
        <v>КОМПЛЕКТ ФУРНИТУРЫ TOPLINE L/STB 11 ЗАДНЕЙ ДВЕРИ, ПЕРЕД ВЕРХ.ПАНЕЛЬЮ, ОГРАНИЧ. ХОДА, L</v>
      </c>
      <c r="D28" s="22">
        <f>D23</f>
        <v>1</v>
      </c>
      <c r="E28" s="109">
        <f>IFERROR(VLOOKUP(B28,Sale!$A:$E,5,0),VLOOKUP(B28,Цены!$A:$G,7,0))*D28</f>
        <v>1433.7674999999999</v>
      </c>
    </row>
    <row r="29" spans="2:12" ht="25.5" customHeight="1">
      <c r="B29" s="112">
        <v>9206506</v>
      </c>
      <c r="C29" s="58" t="str">
        <f>VLOOKUP(B29,Цены!$A:$B,2,0)</f>
        <v>КОМПЛЕКТ ФУРНИТУРЫ TOPLINE L/STB 11 ЗАДНЕЙ ДВЕРИ, ПЕРЕД ВЕРХ.ПАНЕЛЬЮ, ОГРАНИЧ. ХОДА, R</v>
      </c>
      <c r="D29" s="22">
        <f>D23</f>
        <v>1</v>
      </c>
      <c r="E29" s="109">
        <f>IFERROR(VLOOKUP(B29,Sale!$A:$E,5,0),VLOOKUP(B29,Цены!$A:$G,7,0))*D29</f>
        <v>1433.7674999999999</v>
      </c>
    </row>
    <row r="30" spans="2:12" ht="25.5" customHeight="1">
      <c r="B30" s="112">
        <v>9206310</v>
      </c>
      <c r="C30" s="58" t="str">
        <f>VLOOKUP(B30,Цены!$A:$B,2,0)</f>
        <v>КОМПЛЕКТ УПОРОВ TOPLINE L/STB 11 3 ДВЕРИ, ПЕРЕД ВЕРХ.ПАНЕЛЬЮ, ОГРАНИЧ. ХОДА</v>
      </c>
      <c r="D30" s="22">
        <f>D23</f>
        <v>1</v>
      </c>
      <c r="E30" s="109">
        <f>IFERROR(VLOOKUP(B30,Sale!$A:$E,5,0),VLOOKUP(B30,Цены!$A:$G,7,0))*D30</f>
        <v>319.12199999999996</v>
      </c>
    </row>
    <row r="31" spans="2:12" ht="25.5" customHeight="1">
      <c r="B31" s="112">
        <v>9210945</v>
      </c>
      <c r="C31" s="58" t="str">
        <f>VLOOKUP(B31,Цены!$A:$B,2,0)</f>
        <v>ХОДОВОЙ ПРОФИЛЬ TOPLINE L, L3000, ПЕРЕД ВЕРХ.ПАНЕЛЬЮ, ПЕРФОРАЦИЯ, АЛЮМ.</v>
      </c>
      <c r="D31" s="22">
        <f>D23</f>
        <v>1</v>
      </c>
      <c r="E31" s="109">
        <f>IFERROR(VLOOKUP(B31,Sale!$A:$E,5,0),VLOOKUP(B31,Цены!$A:$G,7,0))*D31</f>
        <v>2659.1895000000004</v>
      </c>
    </row>
    <row r="32" spans="2:12" ht="25.5" customHeight="1" thickBot="1">
      <c r="B32" s="119">
        <v>9184615</v>
      </c>
      <c r="C32" s="116" t="str">
        <f>VLOOKUP(B32,Цены!$A:$B,2,0)</f>
        <v>НИЖНИЙ НАПРАВЛЯЮЩИЙ ПРОФИЛЬ STB 11, L3000, АЛЮМ.</v>
      </c>
      <c r="D32" s="117">
        <f>D23</f>
        <v>1</v>
      </c>
      <c r="E32" s="120">
        <f>IFERROR(VLOOKUP(B32,Sale!$A:$E,5,0),VLOOKUP(B32,Цены!$A:$G,7,0))*D32</f>
        <v>2549.9520000000002</v>
      </c>
    </row>
    <row r="33" spans="2:12" ht="19.5" thickBot="1">
      <c r="B33" s="733" t="s">
        <v>2375</v>
      </c>
      <c r="C33" s="734"/>
      <c r="D33" s="734"/>
      <c r="E33" s="735"/>
    </row>
    <row r="34" spans="2:12" ht="19.5" thickBot="1">
      <c r="B34" s="730" t="s">
        <v>2374</v>
      </c>
      <c r="C34" s="731"/>
      <c r="D34" s="731"/>
      <c r="E34" s="732"/>
    </row>
    <row r="39" spans="2:12" ht="24" thickBot="1">
      <c r="B39" s="722" t="s">
        <v>2356</v>
      </c>
      <c r="C39" s="722"/>
      <c r="D39" s="722"/>
      <c r="E39" s="722"/>
      <c r="F39" s="722"/>
      <c r="G39" s="722"/>
      <c r="H39" s="722"/>
      <c r="I39" s="722"/>
      <c r="J39" s="722"/>
      <c r="K39" s="722"/>
    </row>
    <row r="40" spans="2:12" ht="172.5" customHeight="1" thickTop="1" thickBot="1">
      <c r="L40" s="51"/>
    </row>
    <row r="41" spans="2:12" ht="15.75">
      <c r="B41" s="15" t="s">
        <v>2324</v>
      </c>
      <c r="C41" s="289" t="s">
        <v>2352</v>
      </c>
      <c r="D41" s="565">
        <v>1</v>
      </c>
      <c r="E41" s="675">
        <f>SUM(E45:E49)</f>
        <v>9195.817500000001</v>
      </c>
    </row>
    <row r="42" spans="2:12" ht="15.75">
      <c r="B42" s="59"/>
      <c r="C42" s="79"/>
      <c r="D42" s="670"/>
      <c r="E42" s="676"/>
    </row>
    <row r="43" spans="2:12">
      <c r="B43" s="671"/>
      <c r="C43" s="672"/>
      <c r="D43" s="672"/>
      <c r="E43" s="673"/>
    </row>
    <row r="44" spans="2:12">
      <c r="B44" s="49" t="s">
        <v>2029</v>
      </c>
      <c r="C44" s="48" t="s">
        <v>2030</v>
      </c>
      <c r="D44" s="48" t="s">
        <v>2037</v>
      </c>
      <c r="E44" s="78" t="s">
        <v>2031</v>
      </c>
    </row>
    <row r="45" spans="2:12" ht="25.5" customHeight="1">
      <c r="B45" s="20">
        <f>VLOOKUP(C41,DoorSystem!$A$28:$B$32,2,0)</f>
        <v>9206483</v>
      </c>
      <c r="C45" s="58" t="str">
        <f>VLOOKUP(B45,Цены!$A:$B,2,0)</f>
        <v>КОМПЛЕКТ ФУРНИТУРЫ TOPLINE L/STB 11 ПЕРЕДНЕЙ ДВЕРИ, EB28</v>
      </c>
      <c r="D45" s="22">
        <f>D41</f>
        <v>1</v>
      </c>
      <c r="E45" s="23">
        <f>IFERROR(VLOOKUP(B45,Sale!$A:$E,5,0),VLOOKUP(B45,Цены!$A:$G,7,0))*D45</f>
        <v>2233.7865000000002</v>
      </c>
    </row>
    <row r="46" spans="2:12" ht="25.5" customHeight="1">
      <c r="B46" s="20">
        <v>9206508</v>
      </c>
      <c r="C46" s="58" t="str">
        <f>VLOOKUP(B46,Цены!$A:$B,2,0)</f>
        <v>КОМПЛЕКТ ФУРНИТУРЫ TOPLINE L/STB 11 ЗАДНЕЙ ДВЕРИ, ПЕРЕД ВЕРХ.ПАНЕЛЬЮ, БЕЗ ОГРАНИЧ. ХОДА</v>
      </c>
      <c r="D46" s="22">
        <f>D41</f>
        <v>1</v>
      </c>
      <c r="E46" s="23">
        <f>IFERROR(VLOOKUP(B46,Sale!$A:$E,5,0),VLOOKUP(B46,Цены!$A:$G,7,0))*D46</f>
        <v>1433.7674999999999</v>
      </c>
    </row>
    <row r="47" spans="2:12" ht="25.5" customHeight="1">
      <c r="B47" s="20">
        <v>9206311</v>
      </c>
      <c r="C47" s="58" t="str">
        <f>VLOOKUP(B47,Цены!$A:$B,2,0)</f>
        <v>КОМПЛЕКТ УПОРОВ TOPLINE L/STB 11 2 ДВЕРИ, ПЕРЕД ВЕРХ.ПАНЕЛЬЮ, БЕЗ ОГРАНИЧ. ХОДА</v>
      </c>
      <c r="D47" s="22">
        <f>D41</f>
        <v>1</v>
      </c>
      <c r="E47" s="23">
        <f>IFERROR(VLOOKUP(B47,Sale!$A:$E,5,0),VLOOKUP(B47,Цены!$A:$G,7,0))*D47</f>
        <v>319.12199999999996</v>
      </c>
    </row>
    <row r="48" spans="2:12" ht="25.5" customHeight="1">
      <c r="B48" s="20">
        <v>9210945</v>
      </c>
      <c r="C48" s="58" t="str">
        <f>VLOOKUP(B48,Цены!$A:$B,2,0)</f>
        <v>ХОДОВОЙ ПРОФИЛЬ TOPLINE L, L3000, ПЕРЕД ВЕРХ.ПАНЕЛЬЮ, ПЕРФОРАЦИЯ, АЛЮМ.</v>
      </c>
      <c r="D48" s="22">
        <f>D41</f>
        <v>1</v>
      </c>
      <c r="E48" s="23">
        <f>IFERROR(VLOOKUP(B48,Sale!$A:$E,5,0),VLOOKUP(B48,Цены!$A:$G,7,0))*D48</f>
        <v>2659.1895000000004</v>
      </c>
    </row>
    <row r="49" spans="2:12" ht="25.5" customHeight="1" thickBot="1">
      <c r="B49" s="115">
        <v>9184615</v>
      </c>
      <c r="C49" s="116" t="str">
        <f>VLOOKUP(B49,Цены!$A:$B,2,0)</f>
        <v>НИЖНИЙ НАПРАВЛЯЮЩИЙ ПРОФИЛЬ STB 11, L3000, АЛЮМ.</v>
      </c>
      <c r="D49" s="117">
        <f>D41</f>
        <v>1</v>
      </c>
      <c r="E49" s="118">
        <f>IFERROR(VLOOKUP(B49,Sale!$A:$E,5,0),VLOOKUP(B49,Цены!$A:$G,7,0))*D49</f>
        <v>2549.9520000000002</v>
      </c>
    </row>
    <row r="50" spans="2:12" ht="19.5" thickBot="1">
      <c r="B50" s="733" t="s">
        <v>2375</v>
      </c>
      <c r="C50" s="734"/>
      <c r="D50" s="734"/>
      <c r="E50" s="735"/>
    </row>
    <row r="51" spans="2:12" ht="19.5" thickBot="1">
      <c r="B51" s="730" t="s">
        <v>2374</v>
      </c>
      <c r="C51" s="731"/>
      <c r="D51" s="731"/>
      <c r="E51" s="732"/>
    </row>
    <row r="55" spans="2:12" ht="24" thickBot="1">
      <c r="B55" s="722" t="s">
        <v>2359</v>
      </c>
      <c r="C55" s="722"/>
      <c r="D55" s="722"/>
      <c r="E55" s="722"/>
      <c r="F55" s="722"/>
      <c r="G55" s="722"/>
      <c r="H55" s="722"/>
      <c r="I55" s="722"/>
      <c r="J55" s="722"/>
      <c r="K55" s="722"/>
    </row>
    <row r="56" spans="2:12" ht="172.5" customHeight="1" thickTop="1">
      <c r="L56" s="51"/>
    </row>
    <row r="57" spans="2:12" ht="15.75">
      <c r="B57" s="79" t="s">
        <v>2324</v>
      </c>
      <c r="C57" s="327" t="s">
        <v>2352</v>
      </c>
      <c r="D57" s="670">
        <v>1</v>
      </c>
      <c r="E57" s="744">
        <f>SUM(E61:E66)</f>
        <v>10629.585000000001</v>
      </c>
    </row>
    <row r="58" spans="2:12" ht="15.75">
      <c r="B58" s="60"/>
      <c r="C58" s="113"/>
      <c r="D58" s="670"/>
      <c r="E58" s="744"/>
    </row>
    <row r="59" spans="2:12">
      <c r="B59" s="679"/>
      <c r="C59" s="679"/>
      <c r="D59" s="672"/>
      <c r="E59" s="672"/>
    </row>
    <row r="60" spans="2:12">
      <c r="B60" s="48" t="s">
        <v>2029</v>
      </c>
      <c r="C60" s="48" t="s">
        <v>2030</v>
      </c>
      <c r="D60" s="48" t="s">
        <v>2037</v>
      </c>
      <c r="E60" s="48" t="s">
        <v>2031</v>
      </c>
    </row>
    <row r="61" spans="2:12" ht="25.5" customHeight="1">
      <c r="B61" s="112">
        <f>VLOOKUP(C57,DoorSystem!$A$28:$B$32,2,0)</f>
        <v>9206483</v>
      </c>
      <c r="C61" s="58" t="str">
        <f>VLOOKUP(B61,Цены!$A:$B,2,0)</f>
        <v>КОМПЛЕКТ ФУРНИТУРЫ TOPLINE L/STB 11 ПЕРЕДНЕЙ ДВЕРИ, EB28</v>
      </c>
      <c r="D61" s="22">
        <f>D57</f>
        <v>1</v>
      </c>
      <c r="E61" s="109">
        <f>IFERROR(VLOOKUP(B61,Sale!$A:$E,5,0),VLOOKUP(B61,Цены!$A:$G,7,0))*D61</f>
        <v>2233.7865000000002</v>
      </c>
    </row>
    <row r="62" spans="2:12" ht="25.5" customHeight="1">
      <c r="B62" s="112">
        <v>9206508</v>
      </c>
      <c r="C62" s="58" t="str">
        <f>VLOOKUP(B62,Цены!$A:$B,2,0)</f>
        <v>КОМПЛЕКТ ФУРНИТУРЫ TOPLINE L/STB 11 ЗАДНЕЙ ДВЕРИ, ПЕРЕД ВЕРХ.ПАНЕЛЬЮ, БЕЗ ОГРАНИЧ. ХОДА</v>
      </c>
      <c r="D62" s="22">
        <f>D57</f>
        <v>1</v>
      </c>
      <c r="E62" s="109">
        <f>IFERROR(VLOOKUP(B62,Sale!$A:$E,5,0),VLOOKUP(B62,Цены!$A:$G,7,0))*D62</f>
        <v>1433.7674999999999</v>
      </c>
    </row>
    <row r="63" spans="2:12" ht="25.5" customHeight="1">
      <c r="B63" s="112">
        <v>9206508</v>
      </c>
      <c r="C63" s="58" t="str">
        <f>VLOOKUP(B63,Цены!$A:$B,2,0)</f>
        <v>КОМПЛЕКТ ФУРНИТУРЫ TOPLINE L/STB 11 ЗАДНЕЙ ДВЕРИ, ПЕРЕД ВЕРХ.ПАНЕЛЬЮ, БЕЗ ОГРАНИЧ. ХОДА</v>
      </c>
      <c r="D63" s="22">
        <f>D57</f>
        <v>1</v>
      </c>
      <c r="E63" s="109">
        <f>IFERROR(VLOOKUP(B63,Sale!$A:$E,5,0),VLOOKUP(B63,Цены!$A:$G,7,0))*D63</f>
        <v>1433.7674999999999</v>
      </c>
    </row>
    <row r="64" spans="2:12" ht="25.5" customHeight="1">
      <c r="B64" s="112">
        <v>9206313</v>
      </c>
      <c r="C64" s="58" t="str">
        <f>VLOOKUP(B64,Цены!$A:$B,2,0)</f>
        <v>КОМПЛЕКТ УПОРОВ TOPLINE L/STB 11 3 ДВЕРИ, ПЕРЕД ВЕРХ.ПАНЕЛЬЮ, БЕЗ ОГРАНИЧ. ХОДА</v>
      </c>
      <c r="D64" s="22">
        <f>D57</f>
        <v>1</v>
      </c>
      <c r="E64" s="109">
        <f>IFERROR(VLOOKUP(B64,Sale!$A:$E,5,0),VLOOKUP(B64,Цены!$A:$G,7,0))*D64</f>
        <v>319.12199999999996</v>
      </c>
    </row>
    <row r="65" spans="2:12" ht="25.5" customHeight="1">
      <c r="B65" s="112">
        <v>9210945</v>
      </c>
      <c r="C65" s="58" t="str">
        <f>VLOOKUP(B65,Цены!$A:$B,2,0)</f>
        <v>ХОДОВОЙ ПРОФИЛЬ TOPLINE L, L3000, ПЕРЕД ВЕРХ.ПАНЕЛЬЮ, ПЕРФОРАЦИЯ, АЛЮМ.</v>
      </c>
      <c r="D65" s="22">
        <f>D57</f>
        <v>1</v>
      </c>
      <c r="E65" s="109">
        <f>IFERROR(VLOOKUP(B65,Sale!$A:$E,5,0),VLOOKUP(B65,Цены!$A:$G,7,0))*D65</f>
        <v>2659.1895000000004</v>
      </c>
    </row>
    <row r="66" spans="2:12" ht="25.5" customHeight="1" thickBot="1">
      <c r="B66" s="119">
        <v>9184615</v>
      </c>
      <c r="C66" s="116" t="str">
        <f>VLOOKUP(B66,Цены!$A:$B,2,0)</f>
        <v>НИЖНИЙ НАПРАВЛЯЮЩИЙ ПРОФИЛЬ STB 11, L3000, АЛЮМ.</v>
      </c>
      <c r="D66" s="117">
        <f>D57</f>
        <v>1</v>
      </c>
      <c r="E66" s="120">
        <f>IFERROR(VLOOKUP(B66,Sale!$A:$E,5,0),VLOOKUP(B66,Цены!$A:$G,7,0))*D66</f>
        <v>2549.9520000000002</v>
      </c>
    </row>
    <row r="67" spans="2:12" ht="19.5" customHeight="1" thickBot="1">
      <c r="B67" s="733" t="s">
        <v>2376</v>
      </c>
      <c r="C67" s="734"/>
      <c r="D67" s="734"/>
      <c r="E67" s="735"/>
    </row>
    <row r="68" spans="2:12" ht="19.5" customHeight="1" thickBot="1">
      <c r="B68" s="730" t="s">
        <v>2374</v>
      </c>
      <c r="C68" s="731"/>
      <c r="D68" s="731"/>
      <c r="E68" s="732"/>
    </row>
    <row r="69" spans="2:12" ht="14.25" customHeight="1"/>
    <row r="71" spans="2:12" ht="29.25" thickBot="1">
      <c r="B71" s="615" t="s">
        <v>2360</v>
      </c>
      <c r="C71" s="615"/>
      <c r="D71" s="615"/>
      <c r="E71" s="615"/>
      <c r="F71" s="615"/>
      <c r="G71" s="615"/>
      <c r="H71" s="615"/>
      <c r="I71" s="615"/>
      <c r="J71" s="615"/>
      <c r="K71" s="615"/>
    </row>
    <row r="72" spans="2:12" ht="172.5" customHeight="1" thickTop="1">
      <c r="L72" s="51"/>
    </row>
    <row r="73" spans="2:12" ht="15.75">
      <c r="B73" s="79" t="s">
        <v>2341</v>
      </c>
      <c r="C73" s="327" t="s">
        <v>2340</v>
      </c>
      <c r="D73" s="723"/>
      <c r="E73" s="724">
        <f>SUM(E77:E78)</f>
        <v>4621.9859999999999</v>
      </c>
      <c r="L73" s="51"/>
    </row>
    <row r="74" spans="2:12" ht="15.75">
      <c r="B74" s="79" t="s">
        <v>2342</v>
      </c>
      <c r="C74" s="327" t="s">
        <v>2345</v>
      </c>
      <c r="D74" s="723"/>
      <c r="E74" s="724"/>
    </row>
    <row r="75" spans="2:12">
      <c r="B75" s="672"/>
      <c r="C75" s="672"/>
      <c r="D75" s="672"/>
      <c r="E75" s="672"/>
    </row>
    <row r="76" spans="2:12">
      <c r="B76" s="48" t="s">
        <v>2029</v>
      </c>
      <c r="C76" s="48" t="s">
        <v>2030</v>
      </c>
      <c r="D76" s="48" t="s">
        <v>2037</v>
      </c>
      <c r="E76" s="48" t="s">
        <v>2031</v>
      </c>
    </row>
    <row r="77" spans="2:12" ht="25.5" customHeight="1">
      <c r="B77" s="112">
        <f>VLOOKUP(C74,DoorSystem!$A$18:$B$19,2,0)</f>
        <v>9209756</v>
      </c>
      <c r="C77" s="58" t="str">
        <f>VLOOKUP(B77,Цены!$A:$B,2,0)</f>
        <v>РУЧКА-ПРОФИЛЬ,ТОЛЩИНА ДВЕРИ 18-19 ММ,L2500,С ПЕРФОРАЦИЕЙ,СТАЛЬ,СЕРЕБРИСТАЯ</v>
      </c>
      <c r="D77" s="22">
        <f>VLOOKUP(C73,DoorSystem!$D$13:$E$15,2,0)</f>
        <v>3</v>
      </c>
      <c r="E77" s="109">
        <f>IFERROR(VLOOKUP(B77,Sale!$A:$E,5,0),VLOOKUP(B77,Цены!$A:$G,7,0))*D77</f>
        <v>3218.886</v>
      </c>
    </row>
    <row r="78" spans="2:12" ht="25.5" customHeight="1">
      <c r="B78" s="112">
        <f>VLOOKUP(C74,DoorSystem!$A$22:$B$23,2,0)</f>
        <v>9234187</v>
      </c>
      <c r="C78" s="58" t="str">
        <f>VLOOKUP(B78,Цены!$A:$B,2,0)</f>
        <v>U-ОБРАЗНЫЙ КОНЦЕВОЙ ПРОФИЛЬ,ДВЕРЬ 18-19 ММ,L2500,С ПЕРФОРАЦИЕЙ,СТАЛЬ,СЕРЕБРИСТЫЙ</v>
      </c>
      <c r="D78" s="22">
        <f>VLOOKUP(C73,DoorSystem!$D$18:$E$20,2,0)</f>
        <v>1</v>
      </c>
      <c r="E78" s="109">
        <f>IFERROR(VLOOKUP(B78,Sale!$A:$E,5,0),VLOOKUP(B78,Цены!$A:$G,7,0))*D78</f>
        <v>1403.1</v>
      </c>
    </row>
    <row r="82" spans="2:11" ht="172.5" customHeight="1" thickBot="1"/>
    <row r="83" spans="2:11">
      <c r="B83" s="17" t="s">
        <v>2029</v>
      </c>
      <c r="C83" s="18" t="s">
        <v>2030</v>
      </c>
      <c r="D83" s="18" t="s">
        <v>2037</v>
      </c>
      <c r="E83" s="19" t="s">
        <v>2031</v>
      </c>
    </row>
    <row r="84" spans="2:11" ht="25.5" customHeight="1">
      <c r="B84" s="20">
        <v>9189775</v>
      </c>
      <c r="C84" s="58" t="str">
        <f>VLOOKUP(B84,Цены!$A:$B,2,0)</f>
        <v>СТЯЖКА-ВЫПРЯМИТЕЛЬ</v>
      </c>
      <c r="D84" s="292">
        <v>2</v>
      </c>
      <c r="E84" s="23">
        <f>IFERROR(VLOOKUP(B84,Sale!$A:$E,5,0),VLOOKUP(B84,Цены!$A:$G,7,0))*D84</f>
        <v>2326.0410000000002</v>
      </c>
    </row>
    <row r="85" spans="2:11">
      <c r="B85" s="63"/>
      <c r="C85" s="64"/>
      <c r="D85" s="40"/>
      <c r="E85" s="65"/>
    </row>
    <row r="86" spans="2:11">
      <c r="B86" s="63"/>
      <c r="C86" s="64"/>
      <c r="D86" s="40"/>
      <c r="E86" s="65"/>
    </row>
    <row r="87" spans="2:11">
      <c r="B87" s="63"/>
      <c r="C87" s="64"/>
      <c r="D87" s="40"/>
      <c r="E87" s="65"/>
    </row>
    <row r="88" spans="2:11" ht="172.5" customHeight="1">
      <c r="B88" s="63"/>
      <c r="C88" s="64"/>
      <c r="D88" s="40"/>
      <c r="E88" s="65"/>
    </row>
    <row r="89" spans="2:11" ht="15.75" thickBot="1"/>
    <row r="90" spans="2:11">
      <c r="B90" s="17" t="s">
        <v>2029</v>
      </c>
      <c r="C90" s="18" t="s">
        <v>2030</v>
      </c>
      <c r="D90" s="18" t="s">
        <v>2037</v>
      </c>
      <c r="E90" s="19" t="s">
        <v>2031</v>
      </c>
    </row>
    <row r="91" spans="2:11" ht="25.5" customHeight="1">
      <c r="B91" s="20">
        <v>9252651</v>
      </c>
      <c r="C91" s="58" t="str">
        <f>VLOOKUP(B91,Цены!$A:$B,2,0)</f>
        <v>КОМПЛЕКТ СТЯЖЕК-ВЫПРЯМИТЕЛЕЙ ТИП 1,АЛЮМИНИЙ</v>
      </c>
      <c r="D91" s="292">
        <v>1</v>
      </c>
      <c r="E91" s="23">
        <f>IFERROR(VLOOKUP(B91,Sale!$A:$E,5,0),VLOOKUP(B91,Цены!$A:$G,7,0))*D91</f>
        <v>2432.6280000000002</v>
      </c>
    </row>
    <row r="92" spans="2:11">
      <c r="B92" s="63"/>
      <c r="C92" s="64"/>
      <c r="D92" s="40"/>
      <c r="E92" s="65"/>
    </row>
    <row r="93" spans="2:11">
      <c r="B93" s="63"/>
      <c r="C93" s="64"/>
      <c r="D93" s="40"/>
      <c r="E93" s="65"/>
    </row>
    <row r="94" spans="2:11">
      <c r="B94" s="63"/>
      <c r="C94" s="64"/>
      <c r="D94" s="40"/>
      <c r="E94" s="65"/>
    </row>
    <row r="95" spans="2:11" ht="29.25" thickBot="1">
      <c r="B95" s="615" t="s">
        <v>2361</v>
      </c>
      <c r="C95" s="615"/>
      <c r="D95" s="615"/>
      <c r="E95" s="615"/>
      <c r="F95" s="615"/>
      <c r="G95" s="615"/>
      <c r="H95" s="615"/>
      <c r="I95" s="615"/>
      <c r="J95" s="615"/>
      <c r="K95" s="615"/>
    </row>
    <row r="96" spans="2:11" ht="15.75" thickTop="1"/>
    <row r="97" spans="2:12" ht="24" thickBot="1">
      <c r="B97" s="722" t="s">
        <v>2363</v>
      </c>
      <c r="C97" s="722"/>
      <c r="D97" s="722"/>
      <c r="E97" s="722"/>
      <c r="F97" s="722"/>
      <c r="G97" s="722"/>
      <c r="H97" s="722"/>
      <c r="I97" s="722"/>
      <c r="J97" s="722"/>
      <c r="K97" s="722"/>
    </row>
    <row r="98" spans="2:12" ht="86.25" customHeight="1" thickTop="1" thickBot="1">
      <c r="L98" s="51"/>
    </row>
    <row r="99" spans="2:12" ht="15.75">
      <c r="B99" s="15" t="s">
        <v>2324</v>
      </c>
      <c r="C99" s="329" t="s">
        <v>2352</v>
      </c>
      <c r="D99" s="565">
        <v>1</v>
      </c>
      <c r="E99" s="675">
        <f>SUM(E103:E103)</f>
        <v>1836.4860000000001</v>
      </c>
      <c r="L99" s="51"/>
    </row>
    <row r="100" spans="2:12" ht="15.75">
      <c r="B100" s="66"/>
      <c r="C100" s="55"/>
      <c r="D100" s="670"/>
      <c r="E100" s="676"/>
    </row>
    <row r="101" spans="2:12">
      <c r="B101" s="678"/>
      <c r="C101" s="679"/>
      <c r="D101" s="672"/>
      <c r="E101" s="673"/>
    </row>
    <row r="102" spans="2:12">
      <c r="B102" s="49" t="s">
        <v>2029</v>
      </c>
      <c r="C102" s="48" t="s">
        <v>2030</v>
      </c>
      <c r="D102" s="48" t="s">
        <v>2037</v>
      </c>
      <c r="E102" s="78" t="s">
        <v>2031</v>
      </c>
    </row>
    <row r="103" spans="2:12" ht="25.5" customHeight="1">
      <c r="B103" s="20">
        <f>VLOOKUP(C99,DoorSystem!$A$50:$B$54,2,0)</f>
        <v>9169651</v>
      </c>
      <c r="C103" s="58" t="str">
        <f>VLOOKUP(B103,Цены!$A:$B,2,0)</f>
        <v>КОМПЛЕКТ ДЕМПФЕРОВ SILENT SYSTEM TOPLINE L 2 ДВЕРИ, ПЕРЕД ВЕРХ.ПАН, ОГР.ХОДА, ЗАКРЫТ.</v>
      </c>
      <c r="D103" s="22">
        <f>D99</f>
        <v>1</v>
      </c>
      <c r="E103" s="23">
        <f>IFERROR(VLOOKUP(B103,Sale!$A:$E,5,0),VLOOKUP(B103,Цены!$A:$G,7,0))*D103</f>
        <v>1836.4860000000001</v>
      </c>
    </row>
    <row r="104" spans="2:12" ht="19.5" thickBot="1">
      <c r="B104" s="740" t="s">
        <v>2622</v>
      </c>
      <c r="C104" s="741"/>
      <c r="D104" s="741"/>
      <c r="E104" s="742"/>
    </row>
    <row r="107" spans="2:12" ht="24" thickBot="1">
      <c r="B107" s="722" t="s">
        <v>2366</v>
      </c>
      <c r="C107" s="722"/>
      <c r="D107" s="722"/>
      <c r="E107" s="722"/>
      <c r="F107" s="722"/>
      <c r="G107" s="722"/>
      <c r="H107" s="722"/>
      <c r="I107" s="722"/>
      <c r="J107" s="722"/>
      <c r="K107" s="722"/>
    </row>
    <row r="108" spans="2:12" ht="86.25" customHeight="1" thickTop="1" thickBot="1">
      <c r="L108" s="51"/>
    </row>
    <row r="109" spans="2:12" ht="15.75" customHeight="1">
      <c r="B109" s="69"/>
      <c r="C109" s="152"/>
      <c r="D109" s="565">
        <v>1</v>
      </c>
      <c r="E109" s="612">
        <f>SUM(E113:E113)</f>
        <v>1655.2079999999999</v>
      </c>
      <c r="L109" s="51"/>
    </row>
    <row r="110" spans="2:12" ht="15.75" customHeight="1">
      <c r="B110" s="66"/>
      <c r="C110" s="55"/>
      <c r="D110" s="670"/>
      <c r="E110" s="739"/>
    </row>
    <row r="111" spans="2:12">
      <c r="B111" s="736" t="s">
        <v>2365</v>
      </c>
      <c r="C111" s="737"/>
      <c r="D111" s="737"/>
      <c r="E111" s="738"/>
    </row>
    <row r="112" spans="2:12">
      <c r="B112" s="49" t="s">
        <v>2029</v>
      </c>
      <c r="C112" s="48" t="s">
        <v>2030</v>
      </c>
      <c r="D112" s="48" t="s">
        <v>2037</v>
      </c>
      <c r="E112" s="78" t="s">
        <v>2031</v>
      </c>
    </row>
    <row r="113" spans="2:12" ht="26.25" thickBot="1">
      <c r="B113" s="25">
        <v>9169637</v>
      </c>
      <c r="C113" s="61" t="str">
        <f>VLOOKUP(B113,Цены!$A:$B,2,0)</f>
        <v>КОМПЛЕКТ ДЕМПФЕРОВ SILENT SYSTEM TOPLINE L 2 ДВЕРИ, ПЕРЕД ВЕРХ.ПАН, ОГР.ХОДА, ОТКРЫТ.</v>
      </c>
      <c r="D113" s="27">
        <f>D109</f>
        <v>1</v>
      </c>
      <c r="E113" s="28">
        <f>IFERROR(VLOOKUP(B113,Sale!$A:$E,5,0),VLOOKUP(B113,Цены!$A:$G,7,0))*D113</f>
        <v>1655.2079999999999</v>
      </c>
    </row>
    <row r="117" spans="2:12" ht="24" thickBot="1">
      <c r="B117" s="722" t="s">
        <v>2364</v>
      </c>
      <c r="C117" s="722"/>
      <c r="D117" s="722"/>
      <c r="E117" s="722"/>
      <c r="F117" s="722"/>
      <c r="G117" s="722"/>
      <c r="H117" s="722"/>
      <c r="I117" s="722"/>
      <c r="J117" s="722"/>
      <c r="K117" s="722"/>
    </row>
    <row r="118" spans="2:12" ht="86.25" customHeight="1" thickTop="1" thickBot="1">
      <c r="L118" s="51"/>
    </row>
    <row r="119" spans="2:12" ht="15.75">
      <c r="B119" s="69"/>
      <c r="C119" s="125"/>
      <c r="D119" s="565">
        <v>1</v>
      </c>
      <c r="E119" s="675">
        <f>SUM(E123:E124)</f>
        <v>4445.7659999999996</v>
      </c>
      <c r="L119" s="51"/>
    </row>
    <row r="120" spans="2:12" ht="15.75">
      <c r="B120" s="66"/>
      <c r="C120" s="121"/>
      <c r="D120" s="670"/>
      <c r="E120" s="676"/>
    </row>
    <row r="121" spans="2:12">
      <c r="B121" s="678" t="s">
        <v>2365</v>
      </c>
      <c r="C121" s="679"/>
      <c r="D121" s="672"/>
      <c r="E121" s="673"/>
    </row>
    <row r="122" spans="2:12">
      <c r="B122" s="49" t="s">
        <v>2029</v>
      </c>
      <c r="C122" s="48" t="s">
        <v>2030</v>
      </c>
      <c r="D122" s="48" t="s">
        <v>2037</v>
      </c>
      <c r="E122" s="78" t="s">
        <v>2031</v>
      </c>
    </row>
    <row r="123" spans="2:12" ht="25.5">
      <c r="B123" s="20">
        <v>9169653</v>
      </c>
      <c r="C123" s="58" t="str">
        <f>VLOOKUP(B123,Цены!$A:$B,2,0)</f>
        <v>КОМПЛЕКТ ДЕМПФЕРОВ SILENT SYSTEM TOPLINE L ЗАДНИХ ДВЕРЕЙ 3ДВ. ШКАФА, ПЕРЕД ВЕРХ.ПАН., ЗАКРЫТ.</v>
      </c>
      <c r="D123" s="22">
        <f>D119</f>
        <v>1</v>
      </c>
      <c r="E123" s="23">
        <f>IFERROR(VLOOKUP(B123,Sale!$A:$E,5,0),VLOOKUP(B123,Цены!$A:$G,7,0))*D123</f>
        <v>1724.1659999999999</v>
      </c>
    </row>
    <row r="124" spans="2:12" ht="25.5">
      <c r="B124" s="20">
        <v>9140438</v>
      </c>
      <c r="C124" s="58" t="str">
        <f>VLOOKUP(B124,Цены!$A:$B,2,0)</f>
        <v>КОМПЛЕКТ ДЕМПФЕРА SILENT SYSTEM TOPLINE L СРЕДНЕЙ ДВЕРИ 3ДВ. ШКАФА, ПЕРЕД ВЕРХ.ПАН.</v>
      </c>
      <c r="D124" s="22">
        <f>D119</f>
        <v>1</v>
      </c>
      <c r="E124" s="23">
        <f>IFERROR(VLOOKUP(B124,Sale!$A:$E,5,0),VLOOKUP(B124,Цены!$A:$G,7,0))*D124</f>
        <v>2721.6</v>
      </c>
    </row>
    <row r="125" spans="2:12" ht="19.5" thickBot="1">
      <c r="B125" s="740" t="s">
        <v>2622</v>
      </c>
      <c r="C125" s="741"/>
      <c r="D125" s="741"/>
      <c r="E125" s="742"/>
    </row>
    <row r="128" spans="2:12" ht="24" thickBot="1">
      <c r="B128" s="722" t="s">
        <v>2367</v>
      </c>
      <c r="C128" s="722"/>
      <c r="D128" s="722"/>
      <c r="E128" s="722"/>
      <c r="F128" s="722"/>
      <c r="G128" s="722"/>
      <c r="H128" s="722"/>
      <c r="I128" s="722"/>
      <c r="J128" s="722"/>
      <c r="K128" s="722"/>
    </row>
    <row r="129" spans="2:12" ht="86.25" customHeight="1" thickTop="1" thickBot="1">
      <c r="L129" s="51"/>
    </row>
    <row r="130" spans="2:12" ht="15.75">
      <c r="B130" s="69"/>
      <c r="C130" s="125"/>
      <c r="D130" s="622">
        <v>1</v>
      </c>
      <c r="E130" s="553">
        <f>SUM(E134:E134)</f>
        <v>3400.326</v>
      </c>
      <c r="L130" s="51"/>
    </row>
    <row r="131" spans="2:12" ht="15.75">
      <c r="B131" s="66"/>
      <c r="C131" s="121"/>
      <c r="D131" s="502"/>
      <c r="E131" s="725"/>
    </row>
    <row r="132" spans="2:12">
      <c r="B132" s="736" t="s">
        <v>2365</v>
      </c>
      <c r="C132" s="737"/>
      <c r="D132" s="737"/>
      <c r="E132" s="738"/>
    </row>
    <row r="133" spans="2:12">
      <c r="B133" s="49" t="s">
        <v>2029</v>
      </c>
      <c r="C133" s="48" t="s">
        <v>2030</v>
      </c>
      <c r="D133" s="48" t="s">
        <v>2037</v>
      </c>
      <c r="E133" s="78" t="s">
        <v>2031</v>
      </c>
    </row>
    <row r="134" spans="2:12" ht="25.5">
      <c r="B134" s="20">
        <v>9169656</v>
      </c>
      <c r="C134" s="58" t="str">
        <f>VLOOKUP(B134,Цены!$A:$B,2,0)</f>
        <v>КОМПЛЕКТ ДЕМПФЕРОВ SILENT SYSTEM TOPLINE L 3 ДВЕРИ, ПЕРЕД ВЕРХ.ПАН., ОТКРЫТ.</v>
      </c>
      <c r="D134" s="22">
        <f>D130</f>
        <v>1</v>
      </c>
      <c r="E134" s="23">
        <f>IFERROR(VLOOKUP(B134,Sale!$A:$E,5,0),VLOOKUP(B134,Цены!$A:$G,7,0))*D134</f>
        <v>3400.326</v>
      </c>
    </row>
    <row r="138" spans="2:12" ht="24" thickBot="1">
      <c r="B138" s="722" t="s">
        <v>2368</v>
      </c>
      <c r="C138" s="722"/>
      <c r="D138" s="722"/>
      <c r="E138" s="722"/>
      <c r="F138" s="722"/>
      <c r="G138" s="722"/>
      <c r="H138" s="722"/>
      <c r="I138" s="722"/>
      <c r="J138" s="722"/>
      <c r="K138" s="722"/>
    </row>
    <row r="139" spans="2:12" ht="86.25" customHeight="1" thickTop="1" thickBot="1">
      <c r="L139" s="51"/>
    </row>
    <row r="140" spans="2:12" ht="15.75" customHeight="1">
      <c r="B140" s="15" t="s">
        <v>2325</v>
      </c>
      <c r="C140" s="329" t="s">
        <v>2336</v>
      </c>
      <c r="D140" s="565">
        <v>1</v>
      </c>
      <c r="E140" s="675">
        <f>SUM(E144:E144)</f>
        <v>1879.6860000000001</v>
      </c>
      <c r="L140" s="51"/>
    </row>
    <row r="141" spans="2:12" ht="15.75" customHeight="1">
      <c r="B141" s="66"/>
      <c r="C141" s="55"/>
      <c r="D141" s="670"/>
      <c r="E141" s="676"/>
    </row>
    <row r="142" spans="2:12">
      <c r="B142" s="678"/>
      <c r="C142" s="679"/>
      <c r="D142" s="672"/>
      <c r="E142" s="673"/>
    </row>
    <row r="143" spans="2:12">
      <c r="B143" s="49" t="s">
        <v>2029</v>
      </c>
      <c r="C143" s="48" t="s">
        <v>2030</v>
      </c>
      <c r="D143" s="48" t="s">
        <v>2037</v>
      </c>
      <c r="E143" s="78" t="s">
        <v>2031</v>
      </c>
    </row>
    <row r="144" spans="2:12" ht="25.5">
      <c r="B144" s="20">
        <f>VLOOKUP(C140,DoorSystem!$A$64:$B$65,2,0)</f>
        <v>9169655</v>
      </c>
      <c r="C144" s="58" t="str">
        <f>VLOOKUP(B144,Цены!$A:$B,2,0)</f>
        <v>КОМПЛЕКТ ДЕМПФЕРОВ SILENT SYSTEM TOPLINE L 2 ДВЕРИ, ПЕРЕД ВЕРХ.ПАН., БЕЗ ОГР. ХОДА, ЗАКРЫТ., R</v>
      </c>
      <c r="D144" s="22">
        <f>D140</f>
        <v>1</v>
      </c>
      <c r="E144" s="23">
        <f>IFERROR(VLOOKUP(B144,Sale!$A:$E,5,0),VLOOKUP(B144,Цены!$A:$G,7,0))*D144</f>
        <v>1879.6860000000001</v>
      </c>
    </row>
    <row r="145" spans="2:12" ht="19.5" thickBot="1">
      <c r="B145" s="740" t="s">
        <v>2622</v>
      </c>
      <c r="C145" s="741"/>
      <c r="D145" s="741"/>
      <c r="E145" s="742"/>
    </row>
    <row r="148" spans="2:12" ht="24" thickBot="1">
      <c r="B148" s="722" t="s">
        <v>2369</v>
      </c>
      <c r="C148" s="722"/>
      <c r="D148" s="722"/>
      <c r="E148" s="722"/>
      <c r="F148" s="722"/>
      <c r="G148" s="722"/>
      <c r="H148" s="722"/>
      <c r="I148" s="722"/>
      <c r="J148" s="722"/>
      <c r="K148" s="722"/>
    </row>
    <row r="149" spans="2:12" ht="86.25" customHeight="1" thickTop="1" thickBot="1">
      <c r="L149" s="51"/>
    </row>
    <row r="150" spans="2:12" ht="15.75">
      <c r="B150" s="15" t="s">
        <v>2325</v>
      </c>
      <c r="C150" s="329" t="s">
        <v>2336</v>
      </c>
      <c r="D150" s="565">
        <v>1</v>
      </c>
      <c r="E150" s="675">
        <f>SUM(E154:E154)</f>
        <v>1698.4079999999999</v>
      </c>
      <c r="L150" s="51"/>
    </row>
    <row r="151" spans="2:12" ht="15.75">
      <c r="B151" s="66"/>
      <c r="C151" s="55"/>
      <c r="D151" s="670"/>
      <c r="E151" s="676"/>
    </row>
    <row r="152" spans="2:12">
      <c r="B152" s="678"/>
      <c r="C152" s="679"/>
      <c r="D152" s="672"/>
      <c r="E152" s="673"/>
    </row>
    <row r="153" spans="2:12">
      <c r="B153" s="49" t="s">
        <v>2029</v>
      </c>
      <c r="C153" s="48" t="s">
        <v>2030</v>
      </c>
      <c r="D153" s="48" t="s">
        <v>2037</v>
      </c>
      <c r="E153" s="78" t="s">
        <v>2031</v>
      </c>
    </row>
    <row r="154" spans="2:12" ht="25.5">
      <c r="B154" s="20">
        <f>VLOOKUP(C150,DoorSystem!$A$68:$B$69,2,0)</f>
        <v>9169640</v>
      </c>
      <c r="C154" s="58" t="str">
        <f>VLOOKUP(B154,Цены!$A:$B,2,0)</f>
        <v>КОМПЛЕКТ ДЕМПФЕРОВ SILENT SYSTEM TOPLINE L 2 ДВЕРИ, ПЕРЕД ВЕРХ.ПАН., БЕЗ ОГР. ХОДА, ОТКРЫТ., R</v>
      </c>
      <c r="D154" s="22">
        <f>D150</f>
        <v>1</v>
      </c>
      <c r="E154" s="23">
        <f>IFERROR(VLOOKUP(B154,Sale!$A:$E,5,0),VLOOKUP(B154,Цены!$A:$G,7,0))*D154</f>
        <v>1698.4079999999999</v>
      </c>
    </row>
    <row r="158" spans="2:12" ht="24" thickBot="1">
      <c r="B158" s="722" t="s">
        <v>2372</v>
      </c>
      <c r="C158" s="722"/>
      <c r="D158" s="722"/>
      <c r="E158" s="722"/>
      <c r="F158" s="722"/>
      <c r="G158" s="722"/>
      <c r="H158" s="722"/>
      <c r="I158" s="722"/>
      <c r="J158" s="722"/>
      <c r="K158" s="722"/>
    </row>
    <row r="159" spans="2:12" ht="86.25" customHeight="1" thickTop="1" thickBot="1">
      <c r="L159" s="51"/>
    </row>
    <row r="160" spans="2:12" ht="15.75">
      <c r="B160" s="69"/>
      <c r="C160" s="125"/>
      <c r="D160" s="565">
        <v>1</v>
      </c>
      <c r="E160" s="675">
        <f>SUM(E164:E165)</f>
        <v>4445.7659999999996</v>
      </c>
      <c r="L160" s="51"/>
    </row>
    <row r="161" spans="2:12" ht="15.75">
      <c r="B161" s="66"/>
      <c r="C161" s="121"/>
      <c r="D161" s="670"/>
      <c r="E161" s="676"/>
    </row>
    <row r="162" spans="2:12">
      <c r="B162" s="678" t="s">
        <v>2365</v>
      </c>
      <c r="C162" s="679"/>
      <c r="D162" s="672"/>
      <c r="E162" s="673"/>
    </row>
    <row r="163" spans="2:12">
      <c r="B163" s="49" t="s">
        <v>2029</v>
      </c>
      <c r="C163" s="48" t="s">
        <v>2030</v>
      </c>
      <c r="D163" s="48" t="s">
        <v>2037</v>
      </c>
      <c r="E163" s="78" t="s">
        <v>2031</v>
      </c>
    </row>
    <row r="164" spans="2:12" ht="25.5">
      <c r="B164" s="20">
        <v>9169653</v>
      </c>
      <c r="C164" s="58" t="str">
        <f>VLOOKUP(B164,Цены!$A:$B,2,0)</f>
        <v>КОМПЛЕКТ ДЕМПФЕРОВ SILENT SYSTEM TOPLINE L ЗАДНИХ ДВЕРЕЙ 3ДВ. ШКАФА, ПЕРЕД ВЕРХ.ПАН., ЗАКРЫТ.</v>
      </c>
      <c r="D164" s="22">
        <f>D160</f>
        <v>1</v>
      </c>
      <c r="E164" s="23">
        <f>IFERROR(VLOOKUP(B164,Sale!$A:$E,5,0),VLOOKUP(B164,Цены!$A:$G,7,0))*D164</f>
        <v>1724.1659999999999</v>
      </c>
    </row>
    <row r="165" spans="2:12" ht="25.5">
      <c r="B165" s="20">
        <v>9140438</v>
      </c>
      <c r="C165" s="58" t="str">
        <f>VLOOKUP(B165,Цены!$A:$B,2,0)</f>
        <v>КОМПЛЕКТ ДЕМПФЕРА SILENT SYSTEM TOPLINE L СРЕДНЕЙ ДВЕРИ 3ДВ. ШКАФА, ПЕРЕД ВЕРХ.ПАН.</v>
      </c>
      <c r="D165" s="22">
        <f>D160</f>
        <v>1</v>
      </c>
      <c r="E165" s="23">
        <f>IFERROR(VLOOKUP(B165,Sale!$A:$E,5,0),VLOOKUP(B165,Цены!$A:$G,7,0))*D165</f>
        <v>2721.6</v>
      </c>
    </row>
    <row r="166" spans="2:12" ht="19.5" thickBot="1">
      <c r="B166" s="740" t="s">
        <v>2622</v>
      </c>
      <c r="C166" s="741"/>
      <c r="D166" s="741"/>
      <c r="E166" s="742"/>
    </row>
    <row r="169" spans="2:12" ht="24" thickBot="1">
      <c r="B169" s="722" t="s">
        <v>2373</v>
      </c>
      <c r="C169" s="722"/>
      <c r="D169" s="722"/>
      <c r="E169" s="722"/>
      <c r="F169" s="722"/>
      <c r="G169" s="722"/>
      <c r="H169" s="722"/>
      <c r="I169" s="722"/>
      <c r="J169" s="722"/>
      <c r="K169" s="722"/>
    </row>
    <row r="170" spans="2:12" ht="86.25" customHeight="1" thickTop="1" thickBot="1">
      <c r="L170" s="51"/>
    </row>
    <row r="171" spans="2:12" ht="15.75">
      <c r="B171" s="69"/>
      <c r="C171" s="125"/>
      <c r="D171" s="622">
        <v>1</v>
      </c>
      <c r="E171" s="553">
        <f>SUM(E175:E175)</f>
        <v>3400.326</v>
      </c>
      <c r="L171" s="51"/>
    </row>
    <row r="172" spans="2:12" ht="15.75">
      <c r="B172" s="66"/>
      <c r="C172" s="121"/>
      <c r="D172" s="502"/>
      <c r="E172" s="725"/>
    </row>
    <row r="173" spans="2:12">
      <c r="B173" s="736" t="s">
        <v>2365</v>
      </c>
      <c r="C173" s="737"/>
      <c r="D173" s="737"/>
      <c r="E173" s="738"/>
    </row>
    <row r="174" spans="2:12">
      <c r="B174" s="49" t="s">
        <v>2029</v>
      </c>
      <c r="C174" s="48" t="s">
        <v>2030</v>
      </c>
      <c r="D174" s="48" t="s">
        <v>2037</v>
      </c>
      <c r="E174" s="78" t="s">
        <v>2031</v>
      </c>
    </row>
    <row r="175" spans="2:12" ht="25.5">
      <c r="B175" s="20">
        <v>9169656</v>
      </c>
      <c r="C175" s="58" t="str">
        <f>VLOOKUP(B175,Цены!$A:$B,2,0)</f>
        <v>КОМПЛЕКТ ДЕМПФЕРОВ SILENT SYSTEM TOPLINE L 3 ДВЕРИ, ПЕРЕД ВЕРХ.ПАН., ОТКРЫТ.</v>
      </c>
      <c r="D175" s="22">
        <f>D171</f>
        <v>1</v>
      </c>
      <c r="E175" s="23">
        <f>IFERROR(VLOOKUP(B175,Sale!$A:$E,5,0),VLOOKUP(B175,Цены!$A:$G,7,0))*D175</f>
        <v>3400.326</v>
      </c>
    </row>
    <row r="176" spans="2:12">
      <c r="B176" s="63"/>
      <c r="C176" s="64"/>
      <c r="D176" s="40"/>
      <c r="E176" s="65"/>
    </row>
    <row r="177" spans="2:11">
      <c r="B177" s="63"/>
      <c r="C177" s="64"/>
      <c r="D177" s="40"/>
      <c r="E177" s="65"/>
    </row>
    <row r="178" spans="2:11">
      <c r="B178" s="63"/>
      <c r="C178" s="64"/>
      <c r="D178" s="40"/>
      <c r="E178" s="65"/>
    </row>
    <row r="179" spans="2:11" ht="19.5" customHeight="1" thickBot="1">
      <c r="B179" s="743" t="s">
        <v>2621</v>
      </c>
      <c r="C179" s="743"/>
      <c r="D179" s="743"/>
      <c r="E179" s="743"/>
      <c r="F179" s="743"/>
      <c r="G179" s="743"/>
      <c r="H179" s="743"/>
      <c r="I179" s="743"/>
      <c r="J179" s="743"/>
      <c r="K179" s="743"/>
    </row>
    <row r="180" spans="2:11" ht="86.25" customHeight="1" thickTop="1" thickBot="1"/>
    <row r="181" spans="2:11" ht="15.75">
      <c r="B181" s="69"/>
      <c r="C181" s="125"/>
      <c r="D181" s="622">
        <v>1</v>
      </c>
      <c r="E181" s="553">
        <f>SUM(E185:E185)</f>
        <v>652.31999999999994</v>
      </c>
    </row>
    <row r="182" spans="2:11" ht="15.75">
      <c r="B182" s="66"/>
      <c r="C182" s="121"/>
      <c r="D182" s="502"/>
      <c r="E182" s="725"/>
    </row>
    <row r="183" spans="2:11">
      <c r="B183" s="736" t="s">
        <v>2365</v>
      </c>
      <c r="C183" s="737"/>
      <c r="D183" s="737"/>
      <c r="E183" s="738"/>
    </row>
    <row r="184" spans="2:11">
      <c r="B184" s="49" t="s">
        <v>2029</v>
      </c>
      <c r="C184" s="48" t="s">
        <v>2030</v>
      </c>
      <c r="D184" s="48" t="s">
        <v>2037</v>
      </c>
      <c r="E184" s="78" t="s">
        <v>2031</v>
      </c>
    </row>
    <row r="185" spans="2:11" ht="25.5" customHeight="1">
      <c r="B185" s="20">
        <v>9199769</v>
      </c>
      <c r="C185" s="58" t="str">
        <f>VLOOKUP(B185,Цены!$A:$B,2,0)</f>
        <v>КОМПЛЕКТ ДЕМПФЕРОВ SILENT SYSTEM STB 11</v>
      </c>
      <c r="D185" s="22">
        <f>D181</f>
        <v>1</v>
      </c>
      <c r="E185" s="23">
        <f>IFERROR(VLOOKUP(B185,Sale!$A:$E,5,0),VLOOKUP(B185,Цены!$A:$G,7,0))*D185</f>
        <v>652.31999999999994</v>
      </c>
    </row>
    <row r="186" spans="2:11">
      <c r="B186" s="63"/>
      <c r="C186" s="64"/>
      <c r="D186" s="40"/>
      <c r="E186" s="65"/>
    </row>
    <row r="187" spans="2:11">
      <c r="B187" s="63"/>
      <c r="C187" s="64"/>
      <c r="D187" s="40"/>
      <c r="E187" s="65"/>
    </row>
    <row r="188" spans="2:11" ht="29.25" thickBot="1">
      <c r="B188" s="615" t="s">
        <v>2482</v>
      </c>
      <c r="C188" s="615"/>
      <c r="D188" s="615"/>
      <c r="E188" s="615"/>
      <c r="F188" s="615"/>
      <c r="G188" s="615"/>
      <c r="H188" s="615"/>
      <c r="I188" s="615"/>
      <c r="J188" s="615"/>
      <c r="K188" s="615"/>
    </row>
    <row r="189" spans="2:11" ht="86.25" customHeight="1" thickTop="1" thickBot="1"/>
    <row r="190" spans="2:11">
      <c r="B190" s="17" t="s">
        <v>2029</v>
      </c>
      <c r="C190" s="18" t="s">
        <v>2030</v>
      </c>
      <c r="D190" s="18" t="s">
        <v>2037</v>
      </c>
      <c r="E190" s="19" t="s">
        <v>2031</v>
      </c>
    </row>
    <row r="191" spans="2:11" ht="25.5" customHeight="1">
      <c r="B191" s="20">
        <v>9110132</v>
      </c>
      <c r="C191" s="58" t="str">
        <f>VLOOKUP(B191,Цены!$A:$B,2,0)</f>
        <v>СОЕДИНИТЕЛЬНАЯ ПЛАНКА, СТАЛЬ, ОЦИНКОВАННАЯ</v>
      </c>
      <c r="D191" s="292">
        <v>1</v>
      </c>
      <c r="E191" s="23">
        <f>IFERROR(VLOOKUP(B191,Sale!$A:$E,5,0),VLOOKUP(B191,Цены!$A:$G,7,0))*D191</f>
        <v>31.473000000000006</v>
      </c>
    </row>
  </sheetData>
  <sheetProtection sheet="1" objects="1" scenarios="1"/>
  <mergeCells count="72">
    <mergeCell ref="B2:K2"/>
    <mergeCell ref="B117:K117"/>
    <mergeCell ref="D119:D120"/>
    <mergeCell ref="E119:E120"/>
    <mergeCell ref="B125:E125"/>
    <mergeCell ref="B21:K21"/>
    <mergeCell ref="D23:D24"/>
    <mergeCell ref="E23:E24"/>
    <mergeCell ref="B25:E25"/>
    <mergeCell ref="B104:E104"/>
    <mergeCell ref="B68:E68"/>
    <mergeCell ref="D57:D58"/>
    <mergeCell ref="E57:E58"/>
    <mergeCell ref="B59:E59"/>
    <mergeCell ref="B39:K39"/>
    <mergeCell ref="D41:D42"/>
    <mergeCell ref="B166:E166"/>
    <mergeCell ref="B188:K188"/>
    <mergeCell ref="B169:K169"/>
    <mergeCell ref="D171:D172"/>
    <mergeCell ref="E171:E172"/>
    <mergeCell ref="B173:E173"/>
    <mergeCell ref="B179:K179"/>
    <mergeCell ref="D181:D182"/>
    <mergeCell ref="E181:E182"/>
    <mergeCell ref="B183:E183"/>
    <mergeCell ref="E41:E42"/>
    <mergeCell ref="B43:E43"/>
    <mergeCell ref="B55:K55"/>
    <mergeCell ref="B50:E50"/>
    <mergeCell ref="B162:E162"/>
    <mergeCell ref="D140:D141"/>
    <mergeCell ref="E140:E141"/>
    <mergeCell ref="B142:E142"/>
    <mergeCell ref="B148:K148"/>
    <mergeCell ref="D150:D151"/>
    <mergeCell ref="E150:E151"/>
    <mergeCell ref="B152:E152"/>
    <mergeCell ref="B158:K158"/>
    <mergeCell ref="B145:E145"/>
    <mergeCell ref="B16:E16"/>
    <mergeCell ref="B17:E17"/>
    <mergeCell ref="B33:E33"/>
    <mergeCell ref="B34:E34"/>
    <mergeCell ref="D160:D161"/>
    <mergeCell ref="E160:E161"/>
    <mergeCell ref="B128:K128"/>
    <mergeCell ref="D130:D131"/>
    <mergeCell ref="E130:E131"/>
    <mergeCell ref="B132:E132"/>
    <mergeCell ref="B138:K138"/>
    <mergeCell ref="B121:E121"/>
    <mergeCell ref="B107:K107"/>
    <mergeCell ref="B111:E111"/>
    <mergeCell ref="D109:D110"/>
    <mergeCell ref="E109:E110"/>
    <mergeCell ref="B5:K5"/>
    <mergeCell ref="D7:D8"/>
    <mergeCell ref="E7:E8"/>
    <mergeCell ref="C1:K1"/>
    <mergeCell ref="B101:E101"/>
    <mergeCell ref="B71:K71"/>
    <mergeCell ref="D73:D74"/>
    <mergeCell ref="E73:E74"/>
    <mergeCell ref="B75:E75"/>
    <mergeCell ref="B95:K95"/>
    <mergeCell ref="B97:K97"/>
    <mergeCell ref="D99:D100"/>
    <mergeCell ref="E99:E100"/>
    <mergeCell ref="B9:E9"/>
    <mergeCell ref="B51:E51"/>
    <mergeCell ref="B67:E67"/>
  </mergeCells>
  <conditionalFormatting sqref="C99 C41 C7 C140 C150">
    <cfRule type="cellIs" dxfId="41" priority="33" operator="equal">
      <formula>$B$152</formula>
    </cfRule>
    <cfRule type="cellIs" dxfId="40" priority="34" operator="equal">
      <formula>$B$153</formula>
    </cfRule>
  </conditionalFormatting>
  <conditionalFormatting sqref="C73 C57 C23">
    <cfRule type="cellIs" dxfId="39" priority="35" operator="equal">
      <formula>$B$153</formula>
    </cfRule>
    <cfRule type="cellIs" dxfId="38" priority="36" operator="equal">
      <formula>$B$154</formula>
    </cfRule>
  </conditionalFormatting>
  <dataValidations count="6">
    <dataValidation allowBlank="1" showErrorMessage="1" prompt="Выбрать тип петли" sqref="C119 C171 C160 C130 C109 C181"/>
    <dataValidation type="list" allowBlank="1" showErrorMessage="1" prompt="Выбрать тип петли" sqref="C99 C41 C23 C7 C57">
      <formula1>"Толщина двери до 16 мм,Толщина двери до 19 мм,Толщина двери до 22 мм,Толщина двери до 25 мм,Толщина двери до 40 мм,"</formula1>
    </dataValidation>
    <dataValidation type="list" allowBlank="1" showErrorMessage="1" prompt="Выбрать тип петли" sqref="C140 C150">
      <formula1>"Передняя дверь слева,Передняя дверь справа,"</formula1>
    </dataValidation>
    <dataValidation type="list" allowBlank="1" showInputMessage="1" showErrorMessage="1" sqref="C74">
      <formula1>"Для толщины дверей 16мм,Для толщины дверей 19мм,"</formula1>
    </dataValidation>
    <dataValidation type="list" allowBlank="1" showErrorMessage="1" prompt="Выбрать тип петли" sqref="C73">
      <formula1>"Для 2-х дверного шкафа,Для 3-х дверного шкафа,"</formula1>
    </dataValidation>
    <dataValidation type="list" allowBlank="1" showInputMessage="1" showErrorMessage="1" sqref="C8">
      <formula1>"Передняя дверь слева,Передняя дверь справа,"</formula1>
    </dataValidation>
  </dataValidations>
  <hyperlinks>
    <hyperlink ref="B16:E16" location="'TL L'!A100" display="Выбор доводчиков (по желанию)"/>
    <hyperlink ref="B17:E17" location="'TL L'!R80C1" display="Выбор ручек для шкафа"/>
    <hyperlink ref="B33:E33" location="'TL L'!A121" display="Выбор доводчиков (по желанию)"/>
    <hyperlink ref="B50:E50" location="'TL L'!A145" display="Выбор доводчиков (по желанию)"/>
    <hyperlink ref="B67:E67" location="'TL L'!A171" display="Выбор доводчика (по желанию)"/>
    <hyperlink ref="C4" r:id="rId1" location="page_1060"/>
    <hyperlink ref="B34:E34" location="'TL L'!R80C1" display="Выбор ручек для шкафа"/>
    <hyperlink ref="B51:E51" location="'TL L'!R80C1" display="Выбор ручек для шкафа"/>
    <hyperlink ref="B68:E68" location="'TL L'!R80C1" display="Выбор ручек для шкафа"/>
    <hyperlink ref="B104:E104" location="'TL L'!B171" display="Дополнительный демпфер для STB 11 (по желанию)"/>
    <hyperlink ref="B125:E125" location="'TL L'!B171" display="Дополнительный демпфер для STB 11 (по желанию)"/>
    <hyperlink ref="B145:E145" location="'TL L'!B171" display="Дополнительный демпфер для STB 11 (по желанию)"/>
    <hyperlink ref="B166:E166" location="'TL L'!B171" display="Дополнительный демпфер для STB 11 (по желанию)"/>
  </hyperlinks>
  <pageMargins left="0.7" right="0.7" top="0.75" bottom="0.75" header="0.3" footer="0.3"/>
  <pageSetup paperSize="9" orientation="portrait" r:id="rId2"/>
  <drawing r:id="rId3"/>
</worksheet>
</file>

<file path=xl/worksheets/sheet30.xml><?xml version="1.0" encoding="utf-8"?>
<worksheet xmlns="http://schemas.openxmlformats.org/spreadsheetml/2006/main" xmlns:r="http://schemas.openxmlformats.org/officeDocument/2006/relationships">
  <sheetPr codeName="Лист41">
    <tabColor theme="9"/>
  </sheetPr>
  <dimension ref="B1:K111"/>
  <sheetViews>
    <sheetView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5.42578125" style="14" customWidth="1"/>
    <col min="3" max="3" width="64.42578125" style="14" customWidth="1"/>
    <col min="4" max="4" width="9.140625" style="14"/>
    <col min="5" max="5" width="13.42578125" style="14" customWidth="1"/>
    <col min="6" max="7" width="9.140625" style="14"/>
    <col min="8" max="8" width="32.5703125" style="14" customWidth="1"/>
    <col min="9" max="9" width="23.7109375" style="14" customWidth="1"/>
    <col min="10" max="16384" width="9.140625" style="14"/>
  </cols>
  <sheetData>
    <row r="1" spans="2:11" ht="69.75" customHeight="1">
      <c r="B1" s="328"/>
      <c r="C1" s="606" t="s">
        <v>2851</v>
      </c>
      <c r="D1" s="606"/>
      <c r="E1" s="606"/>
      <c r="F1" s="606"/>
      <c r="G1" s="606"/>
      <c r="H1" s="606"/>
      <c r="I1" s="606"/>
      <c r="J1" s="606"/>
      <c r="K1" s="606"/>
    </row>
    <row r="2" spans="2:11" ht="62.25" customHeight="1">
      <c r="B2" s="222"/>
      <c r="C2" s="222"/>
      <c r="D2" s="222"/>
      <c r="E2" s="222"/>
      <c r="F2" s="222"/>
      <c r="G2" s="222"/>
      <c r="H2" s="222"/>
      <c r="I2" s="222"/>
      <c r="J2" s="222"/>
      <c r="K2" s="222"/>
    </row>
    <row r="3" spans="2:11" ht="172.5" customHeight="1">
      <c r="C3"/>
    </row>
    <row r="4" spans="2:11" ht="24" thickBot="1">
      <c r="B4" s="722" t="s">
        <v>2307</v>
      </c>
      <c r="C4" s="716"/>
      <c r="D4" s="716"/>
      <c r="E4" s="716"/>
      <c r="F4" s="716"/>
      <c r="G4" s="716"/>
      <c r="H4" s="716"/>
      <c r="I4" s="716"/>
      <c r="J4" s="716"/>
      <c r="K4" s="716"/>
    </row>
    <row r="5" spans="2:11" ht="172.5" customHeight="1" thickTop="1"/>
    <row r="6" spans="2:11" ht="15.6" customHeight="1"/>
    <row r="7" spans="2:11" ht="15.6" customHeight="1"/>
    <row r="8" spans="2:11" ht="15.6" customHeight="1" thickBot="1"/>
    <row r="9" spans="2:11" ht="15.75" customHeight="1">
      <c r="B9" s="15" t="s">
        <v>2412</v>
      </c>
      <c r="C9" s="289" t="s">
        <v>2838</v>
      </c>
      <c r="D9" s="565">
        <v>1</v>
      </c>
      <c r="E9" s="675">
        <f>SUM(E15:E17)</f>
        <v>11647.948499999999</v>
      </c>
    </row>
    <row r="10" spans="2:11" ht="15.75" customHeight="1">
      <c r="B10" s="59" t="s">
        <v>2325</v>
      </c>
      <c r="C10" s="327" t="s">
        <v>2327</v>
      </c>
      <c r="D10" s="670"/>
      <c r="E10" s="676"/>
    </row>
    <row r="11" spans="2:11" ht="18.75" customHeight="1">
      <c r="B11" s="455" t="s">
        <v>2853</v>
      </c>
      <c r="C11" s="327" t="s">
        <v>2854</v>
      </c>
      <c r="D11" s="670"/>
      <c r="E11" s="676"/>
    </row>
    <row r="12" spans="2:11" ht="18.75" customHeight="1">
      <c r="B12" s="59" t="s">
        <v>4224</v>
      </c>
      <c r="C12" s="327" t="s">
        <v>4226</v>
      </c>
      <c r="D12" s="670"/>
      <c r="E12" s="676"/>
    </row>
    <row r="13" spans="2:11">
      <c r="B13" s="671"/>
      <c r="C13" s="672"/>
      <c r="D13" s="672"/>
      <c r="E13" s="673"/>
    </row>
    <row r="14" spans="2:11">
      <c r="B14" s="49" t="s">
        <v>2029</v>
      </c>
      <c r="C14" s="48" t="s">
        <v>2030</v>
      </c>
      <c r="D14" s="48" t="s">
        <v>2037</v>
      </c>
      <c r="E14" s="78" t="s">
        <v>2031</v>
      </c>
    </row>
    <row r="15" spans="2:11" ht="25.5" customHeight="1">
      <c r="B15" s="20">
        <f>VLOOKUP(C9,DoorSystem!A258:B259,2,0)</f>
        <v>9277164</v>
      </c>
      <c r="C15" s="58" t="str">
        <f>VLOOKUP(B15,Цены!$A:$B,2,0)</f>
        <v>КОМПЛЕКТ ПРОФИЛЕЙ TOPLINE L/STB11,L2300,АЛЮМИНИЙ, АНОДИРОВАННЫЙ</v>
      </c>
      <c r="D15" s="22">
        <f>D9</f>
        <v>1</v>
      </c>
      <c r="E15" s="23">
        <f>IFERROR(VLOOKUP(B15,Sale!$A:$E,5,0),VLOOKUP(B15,Цены!$A:$G,7,0))*D15</f>
        <v>4425.8355000000001</v>
      </c>
    </row>
    <row r="16" spans="2:11" ht="25.5" customHeight="1">
      <c r="B16" s="20">
        <f>VLOOKUP(C10,DoorSystem!$A$261:$C$263,MATCH(C11,DoorSystem!$A$261:$C$261,0),0)</f>
        <v>9242708</v>
      </c>
      <c r="C16" s="58" t="str">
        <f>VLOOKUP(B16,Цены!$A:$B,2,0)</f>
        <v>КОМПЛЕКТ ФУРНИТУРЫ TOPLINE L ДЛЯ 2 ДВЕРЕЙ,ПЕРЕДНЯЯ СЛЕВА, ТОЛЩИНА ДВЕРИ 10-16 ММ,50КГ</v>
      </c>
      <c r="D16" s="22">
        <f>D9</f>
        <v>1</v>
      </c>
      <c r="E16" s="23">
        <f>IFERROR(VLOOKUP(B16,Sale!$A:$E,5,0),VLOOKUP(B16,Цены!$A:$G,7,0))*D16</f>
        <v>4448.223</v>
      </c>
    </row>
    <row r="17" spans="2:11" ht="25.5" customHeight="1">
      <c r="B17" s="20">
        <f>VLOOKUP(C12,DoorSystem!$D$295:$E$296,2,0)</f>
        <v>9242238</v>
      </c>
      <c r="C17" s="58" t="str">
        <f>VLOOKUP(B17,Цены!$A:$B,2,0)</f>
        <v>КОМПЛЕКТ SILENT SYSTEM TOPLINE L НА ЗАКРЫВАНИЕ,2 ДВЕРИ,50 КГ, НАД ВЕРХНЕЙ ПАНЕЛЬЮ</v>
      </c>
      <c r="D17" s="22">
        <f>D9</f>
        <v>1</v>
      </c>
      <c r="E17" s="23">
        <f>IFERROR(VLOOKUP(B17,Sale!$A:$E,5,0),VLOOKUP(B17,Цены!$A:$G,7,0))*D17</f>
        <v>2773.89</v>
      </c>
    </row>
    <row r="18" spans="2:11" ht="19.5" thickBot="1">
      <c r="B18" s="745" t="s">
        <v>2374</v>
      </c>
      <c r="C18" s="746"/>
      <c r="D18" s="746"/>
      <c r="E18" s="747"/>
    </row>
    <row r="19" spans="2:11" ht="18.75">
      <c r="B19" s="343"/>
      <c r="C19" s="343"/>
      <c r="D19" s="343"/>
      <c r="E19" s="343"/>
    </row>
    <row r="20" spans="2:11" ht="18.75">
      <c r="B20" s="343"/>
      <c r="C20" s="343"/>
      <c r="D20" s="343"/>
      <c r="E20" s="343"/>
    </row>
    <row r="21" spans="2:11" ht="24" thickBot="1">
      <c r="B21" s="722" t="s">
        <v>2856</v>
      </c>
      <c r="C21" s="722"/>
      <c r="D21" s="722"/>
      <c r="E21" s="722"/>
      <c r="F21" s="722"/>
      <c r="G21" s="722"/>
      <c r="H21" s="722"/>
      <c r="I21" s="722"/>
      <c r="J21" s="722"/>
      <c r="K21" s="722"/>
    </row>
    <row r="22" spans="2:11" ht="86.25" customHeight="1" thickTop="1" thickBot="1">
      <c r="B22" s="344"/>
      <c r="C22" s="344"/>
      <c r="D22" s="344"/>
      <c r="E22" s="344"/>
      <c r="F22" s="344"/>
      <c r="G22" s="344"/>
      <c r="H22" s="344"/>
      <c r="I22" s="344"/>
      <c r="J22" s="344"/>
      <c r="K22" s="344"/>
    </row>
    <row r="23" spans="2:11" ht="15.75" customHeight="1">
      <c r="B23" s="15" t="s">
        <v>4224</v>
      </c>
      <c r="C23" s="329" t="s">
        <v>4223</v>
      </c>
      <c r="D23" s="565">
        <v>1</v>
      </c>
      <c r="E23" s="675">
        <f>SUM(E26:E26)</f>
        <v>1566.3869999999999</v>
      </c>
      <c r="F23" s="344"/>
      <c r="G23" s="344"/>
      <c r="H23" s="344"/>
      <c r="I23" s="344"/>
      <c r="J23" s="344"/>
      <c r="K23" s="344"/>
    </row>
    <row r="24" spans="2:11" ht="15.75" customHeight="1">
      <c r="B24" s="66"/>
      <c r="C24" s="55"/>
      <c r="D24" s="670"/>
      <c r="E24" s="676"/>
      <c r="F24" s="344"/>
      <c r="G24" s="344"/>
      <c r="H24" s="344"/>
      <c r="I24" s="344"/>
      <c r="J24" s="344"/>
      <c r="K24" s="344"/>
    </row>
    <row r="25" spans="2:11" ht="15.75" customHeight="1">
      <c r="B25" s="49" t="s">
        <v>2029</v>
      </c>
      <c r="C25" s="48" t="s">
        <v>2030</v>
      </c>
      <c r="D25" s="48" t="s">
        <v>2037</v>
      </c>
      <c r="E25" s="78" t="s">
        <v>2031</v>
      </c>
      <c r="F25" s="344"/>
      <c r="G25" s="344"/>
      <c r="H25" s="344"/>
      <c r="I25" s="344"/>
      <c r="J25" s="344"/>
      <c r="K25" s="344"/>
    </row>
    <row r="26" spans="2:11" ht="26.25" thickBot="1">
      <c r="B26" s="25">
        <f>VLOOKUP(C23,DoorSystem!$A$295:$B$296,2,0)</f>
        <v>9277151</v>
      </c>
      <c r="C26" s="61" t="str">
        <f>VLOOKUP(B26,Цены!$A:$B,2,0)</f>
        <v>КОМПЛЕКТ SILENT SYSTEM TOPLINE L НА ОТКРЫВАНИЕ,2 ДВЕРИ,20 КГ, ДЛЯ ДВЕРЕЙ ТОЛЩИНОЙ 10-12 ММ</v>
      </c>
      <c r="D26" s="27">
        <f>D23</f>
        <v>1</v>
      </c>
      <c r="E26" s="28">
        <f>IFERROR(VLOOKUP(B26,Sale!$A:$E,5,0),VLOOKUP(B26,Цены!$A:$G,7,0))*D26</f>
        <v>1566.3869999999999</v>
      </c>
      <c r="F26" s="344"/>
      <c r="G26" s="344"/>
      <c r="H26" s="344"/>
      <c r="I26" s="344"/>
      <c r="J26" s="344"/>
      <c r="K26" s="344"/>
    </row>
    <row r="27" spans="2:11" ht="23.25">
      <c r="B27" s="344"/>
      <c r="C27" s="344"/>
      <c r="D27" s="344"/>
      <c r="E27" s="344"/>
      <c r="F27" s="344"/>
      <c r="G27" s="344"/>
      <c r="H27" s="344"/>
      <c r="I27" s="344"/>
      <c r="J27" s="344"/>
      <c r="K27" s="344"/>
    </row>
    <row r="28" spans="2:11" ht="23.25">
      <c r="B28" s="344"/>
      <c r="C28" s="344"/>
      <c r="D28" s="344"/>
      <c r="E28" s="344"/>
      <c r="F28" s="344"/>
      <c r="G28" s="344"/>
      <c r="H28" s="344"/>
      <c r="I28" s="344"/>
      <c r="J28" s="344"/>
      <c r="K28" s="344"/>
    </row>
    <row r="29" spans="2:11" ht="24" thickBot="1">
      <c r="B29" s="722" t="s">
        <v>2337</v>
      </c>
      <c r="C29" s="722"/>
      <c r="D29" s="722"/>
      <c r="E29" s="722"/>
      <c r="F29" s="722"/>
      <c r="G29" s="722"/>
      <c r="H29" s="722"/>
      <c r="I29" s="722"/>
      <c r="J29" s="722"/>
      <c r="K29" s="722"/>
    </row>
    <row r="30" spans="2:11" ht="172.5" customHeight="1" thickTop="1"/>
    <row r="31" spans="2:11" ht="15.6" customHeight="1"/>
    <row r="32" spans="2:11" ht="15.6" customHeight="1"/>
    <row r="33" spans="2:11" ht="15.6" customHeight="1" thickBot="1"/>
    <row r="34" spans="2:11" ht="15.6" customHeight="1">
      <c r="B34" s="15" t="s">
        <v>2412</v>
      </c>
      <c r="C34" s="289" t="s">
        <v>2839</v>
      </c>
      <c r="D34" s="751">
        <v>1</v>
      </c>
      <c r="E34" s="675">
        <f>SUM(E39:E42)</f>
        <v>19320.3315</v>
      </c>
    </row>
    <row r="35" spans="2:11" ht="15.95" customHeight="1">
      <c r="B35" s="455" t="s">
        <v>2853</v>
      </c>
      <c r="C35" s="327" t="s">
        <v>2854</v>
      </c>
      <c r="D35" s="752"/>
      <c r="E35" s="676"/>
    </row>
    <row r="36" spans="2:11" ht="18.600000000000001" customHeight="1">
      <c r="B36" s="59" t="s">
        <v>4224</v>
      </c>
      <c r="C36" s="327" t="s">
        <v>4226</v>
      </c>
      <c r="D36" s="752"/>
      <c r="E36" s="676"/>
    </row>
    <row r="37" spans="2:11">
      <c r="B37" s="748"/>
      <c r="C37" s="749"/>
      <c r="D37" s="749"/>
      <c r="E37" s="750"/>
    </row>
    <row r="38" spans="2:11">
      <c r="B38" s="49" t="s">
        <v>2029</v>
      </c>
      <c r="C38" s="48" t="s">
        <v>2030</v>
      </c>
      <c r="D38" s="48" t="s">
        <v>2037</v>
      </c>
      <c r="E38" s="78" t="s">
        <v>2031</v>
      </c>
    </row>
    <row r="39" spans="2:11" ht="25.5" customHeight="1">
      <c r="B39" s="20">
        <f>VLOOKUP(C34,DoorSystem!$A$258:$B$259,2,0)</f>
        <v>9277167</v>
      </c>
      <c r="C39" s="58" t="str">
        <f>VLOOKUP(B39,Цены!$A:$B,2,0)</f>
        <v>КОМПЛЕКТ ПРОФИЛЕЙ TOPLINE L/STB11,L4000,АЛЮМИНИЙ, АНОДИРОВАННЫЙ</v>
      </c>
      <c r="D39" s="456">
        <f>D34</f>
        <v>1</v>
      </c>
      <c r="E39" s="457">
        <f>IFERROR(VLOOKUP(B39,Sale!$A:$E,5,0),VLOOKUP(B39,Цены!$A:$G,7,0))*D39</f>
        <v>7459.258499999999</v>
      </c>
    </row>
    <row r="40" spans="2:11" ht="25.5" customHeight="1">
      <c r="B40" s="20">
        <f>VLOOKUP(C35,DoorSystem!$A$266:$B$267,2,0)</f>
        <v>9242710</v>
      </c>
      <c r="C40" s="58" t="str">
        <f>VLOOKUP(B40,Цены!$A:$B,2,0)</f>
        <v>КОМПЛЕКТ ФУРНИТУРЫ TOPLINE L ДЛЯ 3 ДВЕРЕЙ,ТОЛЩИНА ДВЕРИ 10-16 ММ,50КГ</v>
      </c>
      <c r="D40" s="456">
        <f>D34</f>
        <v>1</v>
      </c>
      <c r="E40" s="457">
        <f>IFERROR(VLOOKUP(B40,Sale!$A:$E,5,0),VLOOKUP(B40,Цены!$A:$G,7,0))*D40</f>
        <v>6072.6419999999998</v>
      </c>
    </row>
    <row r="41" spans="2:11" ht="25.5" customHeight="1">
      <c r="B41" s="20">
        <f>VLOOKUP(C36,DoorSystem!$D$299:$E$300,2,0)</f>
        <v>9242240</v>
      </c>
      <c r="C41" s="58" t="str">
        <f>VLOOKUP(B41,Цены!$A:$B,2,0)</f>
        <v>КОМПЛЕКТ SILENT SYSTEM TOPLINE L НА ЗАКРЫВАНИЕ,3 ДВЕРИ,50 КГ, НАД ВЕРХНЕЙ ПАНЕЛЬЮ</v>
      </c>
      <c r="D41" s="456">
        <f>D34</f>
        <v>1</v>
      </c>
      <c r="E41" s="457">
        <f>IFERROR(VLOOKUP(B41,Sale!$A:$E,5,0),VLOOKUP(B41,Цены!$A:$G,7,0))*D41</f>
        <v>5171.8050000000003</v>
      </c>
    </row>
    <row r="42" spans="2:11" ht="25.5" customHeight="1">
      <c r="B42" s="249">
        <v>9254630</v>
      </c>
      <c r="C42" s="58" t="str">
        <f>VLOOKUP(B42,Цены!$A:$B,2,0)</f>
        <v>КОМПЛЕКТ SILENT SYSTEM TOPLINE L НА СОУДАРЕНИЕ,3 ДВЕРИ</v>
      </c>
      <c r="D42" s="456">
        <f>D34</f>
        <v>1</v>
      </c>
      <c r="E42" s="457">
        <f>IFERROR(VLOOKUP(B42,Sale!$A:$E,5,0),VLOOKUP(B42,Цены!$A:$G,7,0))*D42</f>
        <v>616.62599999999998</v>
      </c>
    </row>
    <row r="43" spans="2:11" ht="19.5" thickBot="1">
      <c r="B43" s="745" t="s">
        <v>2374</v>
      </c>
      <c r="C43" s="746"/>
      <c r="D43" s="746"/>
      <c r="E43" s="747"/>
    </row>
    <row r="46" spans="2:11" ht="24" thickBot="1">
      <c r="B46" s="722" t="s">
        <v>2857</v>
      </c>
      <c r="C46" s="722"/>
      <c r="D46" s="722"/>
      <c r="E46" s="722"/>
      <c r="F46" s="722"/>
      <c r="G46" s="722"/>
      <c r="H46" s="722"/>
      <c r="I46" s="722"/>
      <c r="J46" s="722"/>
      <c r="K46" s="722"/>
    </row>
    <row r="47" spans="2:11" ht="86.25" customHeight="1" thickTop="1" thickBot="1">
      <c r="B47" s="344"/>
      <c r="C47" s="344"/>
      <c r="D47" s="344"/>
      <c r="E47" s="344"/>
      <c r="F47" s="344"/>
      <c r="G47" s="344"/>
      <c r="H47" s="344"/>
      <c r="I47" s="344"/>
      <c r="J47" s="344"/>
      <c r="K47" s="344"/>
    </row>
    <row r="48" spans="2:11" ht="15.75" customHeight="1">
      <c r="B48" s="15" t="s">
        <v>4224</v>
      </c>
      <c r="C48" s="329" t="s">
        <v>4223</v>
      </c>
      <c r="D48" s="565">
        <v>1</v>
      </c>
      <c r="E48" s="675">
        <f>SUM(E51)</f>
        <v>3121.3844999999997</v>
      </c>
      <c r="F48" s="344"/>
      <c r="G48" s="344"/>
      <c r="H48" s="344"/>
      <c r="I48" s="344"/>
      <c r="J48" s="344"/>
      <c r="K48" s="344"/>
    </row>
    <row r="49" spans="2:11" ht="15.75" customHeight="1">
      <c r="B49" s="66"/>
      <c r="C49" s="55"/>
      <c r="D49" s="670"/>
      <c r="E49" s="676"/>
      <c r="F49" s="344"/>
      <c r="G49" s="344"/>
      <c r="H49" s="344"/>
      <c r="I49" s="344"/>
      <c r="J49" s="344"/>
      <c r="K49" s="344"/>
    </row>
    <row r="50" spans="2:11" ht="23.25">
      <c r="B50" s="49" t="s">
        <v>2029</v>
      </c>
      <c r="C50" s="48" t="s">
        <v>2030</v>
      </c>
      <c r="D50" s="48" t="s">
        <v>2037</v>
      </c>
      <c r="E50" s="78" t="s">
        <v>2031</v>
      </c>
      <c r="F50" s="344"/>
      <c r="G50" s="344"/>
      <c r="H50" s="344"/>
      <c r="I50" s="344"/>
      <c r="J50" s="344"/>
      <c r="K50" s="344"/>
    </row>
    <row r="51" spans="2:11" ht="26.25" thickBot="1">
      <c r="B51" s="25">
        <f>VLOOKUP(C48,DoorSystem!$A$299:$B$300,2,0)</f>
        <v>9277152</v>
      </c>
      <c r="C51" s="61" t="str">
        <f>VLOOKUP(B51,Цены!$A:$B,2,0)</f>
        <v>КОМПЛЕКТ SILENT SYSTEM TOPLINE L НА ОТКРЫВАНИЕ,3 ДВЕРИ,20 КГ, ДЛЯ ДВЕРЕЙ ТОЛЩИНОЙ 10-12 ММ</v>
      </c>
      <c r="D51" s="27">
        <f>D48</f>
        <v>1</v>
      </c>
      <c r="E51" s="28">
        <f>IFERROR(VLOOKUP(B51,Sale!$A:$E,5,0),VLOOKUP(B51,Цены!$A:$G,7,0))*D51</f>
        <v>3121.3844999999997</v>
      </c>
      <c r="F51" s="344"/>
      <c r="G51" s="344"/>
      <c r="H51" s="344"/>
      <c r="I51" s="344"/>
      <c r="J51" s="344"/>
      <c r="K51" s="344"/>
    </row>
    <row r="52" spans="2:11" ht="23.25">
      <c r="F52" s="344"/>
      <c r="G52" s="344"/>
      <c r="H52" s="344"/>
      <c r="I52" s="344"/>
      <c r="J52" s="344"/>
      <c r="K52" s="344"/>
    </row>
    <row r="53" spans="2:11" ht="23.25">
      <c r="B53" s="344"/>
      <c r="C53" s="344"/>
      <c r="D53" s="344"/>
      <c r="E53" s="344"/>
      <c r="F53" s="344"/>
      <c r="G53" s="344"/>
      <c r="H53" s="344"/>
      <c r="I53" s="344"/>
      <c r="J53" s="344"/>
      <c r="K53" s="344"/>
    </row>
    <row r="54" spans="2:11" ht="29.25" thickBot="1">
      <c r="B54" s="615" t="s">
        <v>2360</v>
      </c>
      <c r="C54" s="615"/>
      <c r="D54" s="615"/>
      <c r="E54" s="615"/>
      <c r="F54" s="615"/>
      <c r="G54" s="615"/>
      <c r="H54" s="615"/>
      <c r="I54" s="615"/>
      <c r="J54" s="615"/>
      <c r="K54" s="615"/>
    </row>
    <row r="55" spans="2:11" ht="172.5" customHeight="1" thickTop="1" thickBot="1"/>
    <row r="56" spans="2:11" ht="15.75">
      <c r="B56" s="15" t="s">
        <v>2341</v>
      </c>
      <c r="C56" s="289" t="s">
        <v>2340</v>
      </c>
      <c r="D56" s="729"/>
      <c r="E56" s="675">
        <f>SUM(E60:E61)</f>
        <v>3400.4700000000003</v>
      </c>
    </row>
    <row r="57" spans="2:11" ht="15.75">
      <c r="B57" s="59" t="s">
        <v>2342</v>
      </c>
      <c r="C57" s="327" t="s">
        <v>2343</v>
      </c>
      <c r="D57" s="723"/>
      <c r="E57" s="676"/>
    </row>
    <row r="58" spans="2:11">
      <c r="B58" s="671"/>
      <c r="C58" s="672"/>
      <c r="D58" s="672"/>
      <c r="E58" s="673"/>
    </row>
    <row r="59" spans="2:11">
      <c r="B59" s="49" t="s">
        <v>2029</v>
      </c>
      <c r="C59" s="48" t="s">
        <v>2030</v>
      </c>
      <c r="D59" s="48" t="s">
        <v>2037</v>
      </c>
      <c r="E59" s="78" t="s">
        <v>2031</v>
      </c>
    </row>
    <row r="60" spans="2:11" ht="25.5" customHeight="1">
      <c r="B60" s="20">
        <f>VLOOKUP(C57,DoorSystem!$A$18:$B$19,2,0)</f>
        <v>9206249</v>
      </c>
      <c r="C60" s="58" t="str">
        <f>VLOOKUP(B60,Цены!$A:$B,2,0)</f>
        <v>РУЧКА-ПРОФИЛЬ, ТОЛЩИНА ДВЕРИ 15-16 ММ, L2500, СТАЛЬ, СЕРЕБРИСТЫЙ</v>
      </c>
      <c r="D60" s="22">
        <f>VLOOKUP(C56,DoorSystem!$D$13:$E$15,2,0)</f>
        <v>3</v>
      </c>
      <c r="E60" s="23">
        <f>IFERROR(VLOOKUP(B60,Sale!$A:$E,5,0),VLOOKUP(B60,Цены!$A:$G,7,0))*D60</f>
        <v>2476.0754999999999</v>
      </c>
    </row>
    <row r="61" spans="2:11" ht="25.5" customHeight="1" thickBot="1">
      <c r="B61" s="25">
        <f>VLOOKUP(C57,DoorSystem!$A$22:$B$23,2,0)</f>
        <v>9206252</v>
      </c>
      <c r="C61" s="61" t="str">
        <f>VLOOKUP(B61,Цены!$A:$B,2,0)</f>
        <v>U-ОБРАЗНЫЙ КОНЦЕВОЙ ПРОФИЛЬ, ТОЛЩИНА ДВЕРИ 15-16 ММ, L2500, СТАЛЬ, СЕРЕБРИСТЫЙ</v>
      </c>
      <c r="D61" s="27">
        <f>VLOOKUP(C56,DoorSystem!$D$18:$E$20,2,0)</f>
        <v>1</v>
      </c>
      <c r="E61" s="28">
        <f>IFERROR(VLOOKUP(B61,Sale!$A:$E,5,0),VLOOKUP(B61,Цены!$A:$G,7,0))*D61</f>
        <v>924.39450000000011</v>
      </c>
    </row>
    <row r="65" spans="2:5" ht="172.5" customHeight="1" thickBot="1"/>
    <row r="66" spans="2:5">
      <c r="B66" s="17" t="s">
        <v>2029</v>
      </c>
      <c r="C66" s="18" t="s">
        <v>2030</v>
      </c>
      <c r="D66" s="18" t="s">
        <v>2037</v>
      </c>
      <c r="E66" s="19" t="s">
        <v>2031</v>
      </c>
    </row>
    <row r="67" spans="2:5" ht="25.5" customHeight="1" thickBot="1">
      <c r="B67" s="25">
        <v>9189775</v>
      </c>
      <c r="C67" s="61" t="str">
        <f>VLOOKUP(B67,Цены!$A:$B,2,0)</f>
        <v>СТЯЖКА-ВЫПРЯМИТЕЛЬ</v>
      </c>
      <c r="D67" s="288">
        <v>2</v>
      </c>
      <c r="E67" s="28">
        <f>IFERROR(VLOOKUP(B67,Sale!$A:$E,5,0),VLOOKUP(B67,Цены!$A:$G,7,0))*D67</f>
        <v>2326.0410000000002</v>
      </c>
    </row>
    <row r="68" spans="2:5">
      <c r="B68" s="63"/>
      <c r="C68" s="64"/>
      <c r="D68" s="40"/>
      <c r="E68" s="65"/>
    </row>
    <row r="69" spans="2:5">
      <c r="B69" s="63"/>
      <c r="C69" s="64"/>
      <c r="D69" s="40"/>
      <c r="E69" s="65"/>
    </row>
    <row r="70" spans="2:5">
      <c r="B70" s="63"/>
      <c r="C70" s="64"/>
      <c r="D70" s="40"/>
      <c r="E70" s="65"/>
    </row>
    <row r="71" spans="2:5">
      <c r="B71" s="63"/>
      <c r="C71" s="64"/>
      <c r="D71" s="40"/>
      <c r="E71" s="65"/>
    </row>
    <row r="72" spans="2:5" ht="172.5" customHeight="1" thickBot="1"/>
    <row r="73" spans="2:5">
      <c r="B73" s="17" t="s">
        <v>2029</v>
      </c>
      <c r="C73" s="18" t="s">
        <v>2030</v>
      </c>
      <c r="D73" s="18" t="s">
        <v>2037</v>
      </c>
      <c r="E73" s="19" t="s">
        <v>2031</v>
      </c>
    </row>
    <row r="74" spans="2:5" ht="25.5" customHeight="1" thickBot="1">
      <c r="B74" s="25">
        <v>9252651</v>
      </c>
      <c r="C74" s="61" t="str">
        <f>VLOOKUP(B74,Цены!$A:$B,2,0)</f>
        <v>КОМПЛЕКТ СТЯЖЕК-ВЫПРЯМИТЕЛЕЙ ТИП 1,АЛЮМИНИЙ</v>
      </c>
      <c r="D74" s="288">
        <v>1</v>
      </c>
      <c r="E74" s="28">
        <f>IFERROR(VLOOKUP(B74,Sale!$A:$E,5,0),VLOOKUP(B74,Цены!$A:$G,7,0))*D74</f>
        <v>2432.6280000000002</v>
      </c>
    </row>
    <row r="75" spans="2:5">
      <c r="B75" s="63"/>
      <c r="C75" s="64"/>
      <c r="D75" s="40"/>
      <c r="E75" s="65"/>
    </row>
    <row r="76" spans="2:5">
      <c r="B76" s="63"/>
      <c r="C76" s="64"/>
      <c r="D76" s="40"/>
      <c r="E76" s="65"/>
    </row>
    <row r="77" spans="2:5">
      <c r="B77" s="63"/>
      <c r="C77" s="64"/>
      <c r="D77" s="40"/>
      <c r="E77" s="65"/>
    </row>
    <row r="78" spans="2:5" ht="172.5" customHeight="1" thickBot="1"/>
    <row r="79" spans="2:5">
      <c r="B79" s="17" t="s">
        <v>2029</v>
      </c>
      <c r="C79" s="18" t="s">
        <v>2030</v>
      </c>
      <c r="D79" s="18" t="s">
        <v>2037</v>
      </c>
      <c r="E79" s="19" t="s">
        <v>2031</v>
      </c>
    </row>
    <row r="80" spans="2:5" ht="26.25" thickBot="1">
      <c r="B80" s="25">
        <v>9280180</v>
      </c>
      <c r="C80" s="61" t="s">
        <v>2860</v>
      </c>
      <c r="D80" s="288">
        <v>1</v>
      </c>
      <c r="E80" s="28">
        <f>IFERROR(VLOOKUP(B80,Sale!$A:$E,5,0),VLOOKUP(B80,Цены!$A:$G,7,0))*D80</f>
        <v>5358.2265000000007</v>
      </c>
    </row>
    <row r="84" spans="2:11" ht="29.25" thickBot="1">
      <c r="B84" s="615" t="s">
        <v>2482</v>
      </c>
      <c r="C84" s="615"/>
      <c r="D84" s="615"/>
      <c r="E84" s="615"/>
      <c r="F84" s="615"/>
      <c r="G84" s="615"/>
      <c r="H84" s="615"/>
      <c r="I84" s="615"/>
      <c r="J84" s="615"/>
      <c r="K84" s="615"/>
    </row>
    <row r="85" spans="2:11" ht="86.25" customHeight="1" thickTop="1" thickBot="1"/>
    <row r="86" spans="2:11">
      <c r="B86" s="17" t="s">
        <v>2029</v>
      </c>
      <c r="C86" s="18" t="s">
        <v>2030</v>
      </c>
      <c r="D86" s="18" t="s">
        <v>2037</v>
      </c>
      <c r="E86" s="19" t="s">
        <v>2031</v>
      </c>
    </row>
    <row r="87" spans="2:11" ht="26.25" thickBot="1">
      <c r="B87" s="25">
        <v>9277440</v>
      </c>
      <c r="C87" s="61" t="s">
        <v>2861</v>
      </c>
      <c r="D87" s="288">
        <v>1</v>
      </c>
      <c r="E87" s="28">
        <f>IFERROR(VLOOKUP(B87,Sale!$A:$E,5,0),VLOOKUP(B87,Цены!$A:$G,7,0))*D87</f>
        <v>307.87199999999996</v>
      </c>
    </row>
    <row r="91" spans="2:11" ht="86.25" customHeight="1" thickBot="1"/>
    <row r="92" spans="2:11">
      <c r="B92" s="17" t="s">
        <v>2029</v>
      </c>
      <c r="C92" s="18" t="s">
        <v>2030</v>
      </c>
      <c r="D92" s="18" t="s">
        <v>2037</v>
      </c>
      <c r="E92" s="19" t="s">
        <v>2031</v>
      </c>
    </row>
    <row r="93" spans="2:11" ht="25.5" customHeight="1" thickBot="1">
      <c r="B93" s="25">
        <v>9277153</v>
      </c>
      <c r="C93" s="61" t="s">
        <v>2859</v>
      </c>
      <c r="D93" s="288">
        <v>1</v>
      </c>
      <c r="E93" s="28">
        <f>IFERROR(VLOOKUP(B93,Sale!$A:$E,5,0),VLOOKUP(B93,Цены!$A:$G,7,0))*D93</f>
        <v>332.58149999999995</v>
      </c>
    </row>
    <row r="97" spans="2:5" ht="86.25" customHeight="1" thickBot="1"/>
    <row r="98" spans="2:5">
      <c r="B98" s="17" t="s">
        <v>2029</v>
      </c>
      <c r="C98" s="18" t="s">
        <v>2030</v>
      </c>
      <c r="D98" s="18" t="s">
        <v>2037</v>
      </c>
      <c r="E98" s="19" t="s">
        <v>2031</v>
      </c>
    </row>
    <row r="99" spans="2:5" ht="25.5" customHeight="1">
      <c r="B99" s="20">
        <v>9265093</v>
      </c>
      <c r="C99" s="58" t="s">
        <v>2862</v>
      </c>
      <c r="D99" s="292">
        <v>1</v>
      </c>
      <c r="E99" s="23">
        <f>IFERROR(VLOOKUP(B99,Sale!$A:$E,5,0),VLOOKUP(B99,Цены!$A:$G,7,0))*D99</f>
        <v>256.76550000000003</v>
      </c>
    </row>
    <row r="100" spans="2:5" ht="25.5" customHeight="1" thickBot="1">
      <c r="B100" s="25">
        <v>9265092</v>
      </c>
      <c r="C100" s="61" t="s">
        <v>2863</v>
      </c>
      <c r="D100" s="288">
        <v>1</v>
      </c>
      <c r="E100" s="28">
        <f>IFERROR(VLOOKUP(B100,Sale!$A:$E,5,0),VLOOKUP(B100,Цены!$A:$G,7,0))*D100</f>
        <v>285.291</v>
      </c>
    </row>
    <row r="103" spans="2:5" ht="86.25" customHeight="1" thickBot="1"/>
    <row r="104" spans="2:5">
      <c r="B104" s="17" t="s">
        <v>2029</v>
      </c>
      <c r="C104" s="18" t="s">
        <v>2030</v>
      </c>
      <c r="D104" s="18" t="s">
        <v>2037</v>
      </c>
      <c r="E104" s="19" t="s">
        <v>2031</v>
      </c>
    </row>
    <row r="105" spans="2:5" ht="25.5" customHeight="1" thickBot="1">
      <c r="B105" s="25">
        <v>9277155</v>
      </c>
      <c r="C105" s="61" t="str">
        <f>VLOOKUP(B105,Цены!$A:$B,2,0)</f>
        <v>СОЕДИНИТЕЛЬНАЯ ПЛАСТИНА ДЛЯ СБОРНЫХ ДВЕРЕЙ,МАЛАЯ,СТАЛЬ, ОЦИНКОВАННАЯ</v>
      </c>
      <c r="D105" s="288">
        <v>1</v>
      </c>
      <c r="E105" s="28">
        <f>IFERROR(VLOOKUP(B105,Sale!$A:$E,5,0),VLOOKUP(B105,Цены!$A:$G,7,0))*D105</f>
        <v>130.797</v>
      </c>
    </row>
    <row r="109" spans="2:5" ht="86.25" customHeight="1" thickBot="1"/>
    <row r="110" spans="2:5">
      <c r="B110" s="17" t="s">
        <v>2029</v>
      </c>
      <c r="C110" s="18" t="s">
        <v>2030</v>
      </c>
      <c r="D110" s="18" t="s">
        <v>2037</v>
      </c>
      <c r="E110" s="19" t="s">
        <v>2031</v>
      </c>
    </row>
    <row r="111" spans="2:5" ht="26.25" thickBot="1">
      <c r="B111" s="25">
        <v>9277156</v>
      </c>
      <c r="C111" s="61" t="str">
        <f>VLOOKUP(B111,Цены!$A:$B,2,0)</f>
        <v>СОЕДИНИТЕЛЬНАЯ ПЛАСТИНА ДЛЯ СБОРНЫХ ДВЕРЕЙ,БОЛЬШАЯ,СТАЛЬ, ОЦИНКОВАННАЯ</v>
      </c>
      <c r="D111" s="288">
        <v>1</v>
      </c>
      <c r="E111" s="28">
        <f>IFERROR(VLOOKUP(B111,Sale!$A:$E,5,0),VLOOKUP(B111,Цены!$A:$G,7,0))*D111</f>
        <v>237.08700000000002</v>
      </c>
    </row>
  </sheetData>
  <sheetProtection sheet="1" objects="1" scenarios="1"/>
  <mergeCells count="22">
    <mergeCell ref="B37:E37"/>
    <mergeCell ref="B43:E43"/>
    <mergeCell ref="B21:K21"/>
    <mergeCell ref="D23:D24"/>
    <mergeCell ref="E23:E24"/>
    <mergeCell ref="B29:K29"/>
    <mergeCell ref="D34:D36"/>
    <mergeCell ref="E34:E36"/>
    <mergeCell ref="B46:K46"/>
    <mergeCell ref="D48:D49"/>
    <mergeCell ref="E48:E49"/>
    <mergeCell ref="B84:K84"/>
    <mergeCell ref="E56:E57"/>
    <mergeCell ref="B54:K54"/>
    <mergeCell ref="D56:D57"/>
    <mergeCell ref="B58:E58"/>
    <mergeCell ref="B18:E18"/>
    <mergeCell ref="C1:K1"/>
    <mergeCell ref="B4:K4"/>
    <mergeCell ref="B13:E13"/>
    <mergeCell ref="E9:E12"/>
    <mergeCell ref="D9:D12"/>
  </mergeCells>
  <conditionalFormatting sqref="C56">
    <cfRule type="cellIs" dxfId="37" priority="1" operator="equal">
      <formula>$B$144</formula>
    </cfRule>
    <cfRule type="cellIs" dxfId="36" priority="2" operator="equal">
      <formula>$B$145</formula>
    </cfRule>
  </conditionalFormatting>
  <dataValidations count="6">
    <dataValidation type="list" allowBlank="1" showInputMessage="1" showErrorMessage="1" sqref="C11 C35">
      <formula1>"Толщина двери 10-16 мм,Толщина двери 18-30 мм,"</formula1>
    </dataValidation>
    <dataValidation type="list" allowBlank="1" showErrorMessage="1" prompt="Выбрать тип петли" sqref="C34 C9">
      <formula1>"Длина профиля 2300 мм,Длина профиля 4000 мм,"</formula1>
    </dataValidation>
    <dataValidation type="list" allowBlank="1" showInputMessage="1" showErrorMessage="1" sqref="C10">
      <formula1>"Передняя дверь слева,Передняя дверь справа,"</formula1>
    </dataValidation>
    <dataValidation type="list" allowBlank="1" showErrorMessage="1" prompt="Выбрать тип петли" sqref="C56">
      <formula1>"Для 2-х дверного шкафа,Для 3-х дверного шкафа,"</formula1>
    </dataValidation>
    <dataValidation type="list" allowBlank="1" showInputMessage="1" showErrorMessage="1" sqref="C57">
      <formula1>"Для толщины дверей 16мм,Для толщины дверей 19мм,"</formula1>
    </dataValidation>
    <dataValidation type="list" allowBlank="1" showInputMessage="1" showErrorMessage="1" sqref="C23 C48 C12 C36">
      <formula1>"Вес фасада до 20 кг,Вес фасада до 50 кг,"</formula1>
    </dataValidation>
  </dataValidations>
  <hyperlinks>
    <hyperlink ref="B43:E43" location="'TL L 2020'!A60" display="Выбор ручек для шкафа"/>
    <hyperlink ref="B18:E18" location="'TL L 2020'!A60" display="Выбор ручек для шкафа"/>
  </hyperlinks>
  <pageMargins left="0.7" right="0.7" top="0.75" bottom="0.75" header="0.3" footer="0.3"/>
  <pageSetup paperSize="9"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>
  <sheetPr codeName="Лист21">
    <tabColor theme="9"/>
  </sheetPr>
  <dimension ref="A1:L71"/>
  <sheetViews>
    <sheetView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6.85546875" style="14" customWidth="1"/>
    <col min="3" max="3" width="64.42578125" style="14" customWidth="1"/>
    <col min="4" max="4" width="9.140625" style="14" customWidth="1"/>
    <col min="5" max="5" width="13.28515625" style="14" customWidth="1"/>
    <col min="6" max="7" width="9.140625" style="14"/>
    <col min="8" max="8" width="27" style="14" customWidth="1"/>
    <col min="9" max="9" width="30.28515625" style="14" customWidth="1"/>
    <col min="10" max="10" width="9.140625" style="14" customWidth="1"/>
    <col min="11" max="11" width="9.140625" style="14"/>
    <col min="12" max="12" width="24.28515625" style="14" customWidth="1"/>
    <col min="13" max="16384" width="9.140625" style="14"/>
  </cols>
  <sheetData>
    <row r="1" spans="1:12" ht="69.75" customHeight="1">
      <c r="B1" s="239"/>
      <c r="C1" s="753" t="s">
        <v>4181</v>
      </c>
      <c r="D1" s="753"/>
      <c r="E1" s="753"/>
      <c r="F1" s="753"/>
      <c r="G1" s="753"/>
      <c r="H1" s="753"/>
      <c r="I1" s="753"/>
      <c r="J1" s="753"/>
      <c r="K1" s="753"/>
    </row>
    <row r="2" spans="1:12" ht="39" customHeight="1">
      <c r="B2" s="717" t="s">
        <v>4180</v>
      </c>
      <c r="C2" s="717"/>
      <c r="D2" s="717"/>
      <c r="E2" s="717"/>
      <c r="F2" s="717"/>
      <c r="G2" s="717"/>
      <c r="H2" s="717"/>
      <c r="I2" s="717"/>
      <c r="J2" s="717"/>
      <c r="K2" s="717"/>
    </row>
    <row r="3" spans="1:12" ht="36.75" customHeight="1">
      <c r="A3" s="14" t="s">
        <v>2365</v>
      </c>
      <c r="B3" s="528"/>
      <c r="C3" s="528"/>
      <c r="D3" s="528"/>
      <c r="E3" s="528"/>
      <c r="F3" s="528"/>
      <c r="G3" s="528"/>
      <c r="H3" s="528"/>
      <c r="I3" s="528"/>
      <c r="J3" s="528"/>
      <c r="K3" s="528"/>
    </row>
    <row r="4" spans="1:12" ht="172.5" customHeight="1">
      <c r="C4" s="140" t="s">
        <v>2467</v>
      </c>
    </row>
    <row r="5" spans="1:12" ht="24" thickBot="1">
      <c r="B5" s="722" t="s">
        <v>2307</v>
      </c>
      <c r="C5" s="722"/>
      <c r="D5" s="722"/>
      <c r="E5" s="722"/>
      <c r="F5" s="722"/>
      <c r="G5" s="722"/>
      <c r="H5" s="722"/>
      <c r="I5" s="722"/>
      <c r="J5" s="722"/>
      <c r="K5" s="722"/>
    </row>
    <row r="6" spans="1:12" ht="172.5" customHeight="1" thickTop="1">
      <c r="L6" s="51"/>
    </row>
    <row r="7" spans="1:12" ht="15.75">
      <c r="B7" s="79" t="s">
        <v>2377</v>
      </c>
      <c r="C7" s="327" t="s">
        <v>2378</v>
      </c>
      <c r="D7" s="670">
        <v>1</v>
      </c>
      <c r="E7" s="724">
        <f>SUM(E11:E13)</f>
        <v>3188.7585000000004</v>
      </c>
    </row>
    <row r="8" spans="1:12" ht="15.75">
      <c r="B8" s="60"/>
      <c r="C8" s="113"/>
      <c r="D8" s="670"/>
      <c r="E8" s="724"/>
    </row>
    <row r="9" spans="1:12">
      <c r="B9" s="679"/>
      <c r="C9" s="679"/>
      <c r="D9" s="672"/>
      <c r="E9" s="672"/>
    </row>
    <row r="10" spans="1:12">
      <c r="B10" s="48" t="s">
        <v>2029</v>
      </c>
      <c r="C10" s="48" t="s">
        <v>2030</v>
      </c>
      <c r="D10" s="48" t="s">
        <v>2037</v>
      </c>
      <c r="E10" s="48" t="s">
        <v>2031</v>
      </c>
    </row>
    <row r="11" spans="1:12" ht="25.5" customHeight="1">
      <c r="B11" s="112">
        <f>VLOOKUP(C7,DoorSystem!$A$72:$B$73,2,0)</f>
        <v>9138053</v>
      </c>
      <c r="C11" s="58" t="str">
        <f>VLOOKUP(B11,Цены!$A:$B,2,0)</f>
        <v>ХОДОВОЙ ПРОФИЛЬ TOPLINE M, L2100, ПЕРФОРАЦИЯ, СТАЛЬ</v>
      </c>
      <c r="D11" s="22">
        <f>D7</f>
        <v>1</v>
      </c>
      <c r="E11" s="109">
        <f>IFERROR(VLOOKUP(B11,Sale!$A:$E,5,0),VLOOKUP(B11,Цены!$A:$G,7,0))*D11</f>
        <v>969.17400000000009</v>
      </c>
    </row>
    <row r="12" spans="1:12" ht="25.5" customHeight="1">
      <c r="B12" s="112">
        <f>VLOOKUP(C7,DoorSystem!$A$76:$B$77,2,0)</f>
        <v>9131834</v>
      </c>
      <c r="C12" s="58" t="str">
        <f>VLOOKUP(B12,Цены!$A:$B,2,0)</f>
        <v>НИЖНИЙ НАПРАВЛЯЮЩИЙ ПРОФИЛЬ STB 16.1, L2100, ПЕРФОРАЦИЯ, ПЛАСТИК</v>
      </c>
      <c r="D12" s="22">
        <f>D7</f>
        <v>1</v>
      </c>
      <c r="E12" s="109">
        <f>IFERROR(VLOOKUP(B12,Sale!$A:$E,5,0),VLOOKUP(B12,Цены!$A:$G,7,0))*D12</f>
        <v>331.9785</v>
      </c>
    </row>
    <row r="13" spans="1:12" ht="25.5" customHeight="1" thickBot="1">
      <c r="B13" s="119">
        <v>9133612</v>
      </c>
      <c r="C13" s="116" t="str">
        <f>VLOOKUP(B13,Цены!$A:$B,2,0)</f>
        <v>КОМПЛЕКТ ФУРНИТУРЫ TOPLINE M/STB 16.1 ДЛЯ 2-ДВЕРНОГО ШКАФА</v>
      </c>
      <c r="D13" s="117">
        <f>D7</f>
        <v>1</v>
      </c>
      <c r="E13" s="120">
        <f>IFERROR(VLOOKUP(B13,Sale!$A:$E,5,0),VLOOKUP(B13,Цены!$A:$G,7,0))*D13</f>
        <v>1887.6060000000002</v>
      </c>
    </row>
    <row r="14" spans="1:12" ht="19.5" thickBot="1">
      <c r="B14" s="688" t="s">
        <v>2374</v>
      </c>
      <c r="C14" s="689"/>
      <c r="D14" s="689"/>
      <c r="E14" s="690"/>
    </row>
    <row r="15" spans="1:12" ht="19.5" thickBot="1">
      <c r="B15" s="688" t="s">
        <v>2389</v>
      </c>
      <c r="C15" s="689"/>
      <c r="D15" s="689"/>
      <c r="E15" s="690"/>
    </row>
    <row r="19" spans="2:12" ht="24" thickBot="1">
      <c r="B19" s="722" t="s">
        <v>2337</v>
      </c>
      <c r="C19" s="722"/>
      <c r="D19" s="722"/>
      <c r="E19" s="722"/>
      <c r="F19" s="722"/>
      <c r="G19" s="722"/>
      <c r="H19" s="722"/>
      <c r="I19" s="722"/>
      <c r="J19" s="722"/>
      <c r="K19" s="722"/>
    </row>
    <row r="20" spans="2:12" ht="172.5" customHeight="1" thickTop="1">
      <c r="L20" s="51"/>
    </row>
    <row r="21" spans="2:12" ht="15.75">
      <c r="B21" s="79" t="s">
        <v>2377</v>
      </c>
      <c r="C21" s="327" t="s">
        <v>2378</v>
      </c>
      <c r="D21" s="670">
        <v>1</v>
      </c>
      <c r="E21" s="724">
        <f>SUM(E25:E27)</f>
        <v>3884.2335000000003</v>
      </c>
    </row>
    <row r="22" spans="2:12" ht="15.75">
      <c r="B22" s="60"/>
      <c r="C22" s="113"/>
      <c r="D22" s="670"/>
      <c r="E22" s="724"/>
    </row>
    <row r="23" spans="2:12">
      <c r="B23" s="679"/>
      <c r="C23" s="679"/>
      <c r="D23" s="672"/>
      <c r="E23" s="672"/>
    </row>
    <row r="24" spans="2:12">
      <c r="B24" s="48" t="s">
        <v>2029</v>
      </c>
      <c r="C24" s="48" t="s">
        <v>2030</v>
      </c>
      <c r="D24" s="48" t="s">
        <v>2037</v>
      </c>
      <c r="E24" s="48" t="s">
        <v>2031</v>
      </c>
    </row>
    <row r="25" spans="2:12" ht="25.5" customHeight="1">
      <c r="B25" s="112">
        <f>VLOOKUP(C21,DoorSystem!$A$72:$B$73,2,0)</f>
        <v>9138053</v>
      </c>
      <c r="C25" s="58" t="str">
        <f>VLOOKUP(B25,Цены!$A:$B,2,0)</f>
        <v>ХОДОВОЙ ПРОФИЛЬ TOPLINE M, L2100, ПЕРФОРАЦИЯ, СТАЛЬ</v>
      </c>
      <c r="D25" s="22">
        <f>D21</f>
        <v>1</v>
      </c>
      <c r="E25" s="109">
        <f>IFERROR(VLOOKUP(B25,Sale!$A:$E,5,0),VLOOKUP(B25,Цены!$A:$G,7,0))*D25</f>
        <v>969.17400000000009</v>
      </c>
    </row>
    <row r="26" spans="2:12" ht="25.5" customHeight="1">
      <c r="B26" s="112">
        <f>VLOOKUP(C21,DoorSystem!$A$76:$B$77,2,0)</f>
        <v>9131834</v>
      </c>
      <c r="C26" s="58" t="str">
        <f>VLOOKUP(B26,Цены!$A:$B,2,0)</f>
        <v>НИЖНИЙ НАПРАВЛЯЮЩИЙ ПРОФИЛЬ STB 16.1, L2100, ПЕРФОРАЦИЯ, ПЛАСТИК</v>
      </c>
      <c r="D26" s="22">
        <f>D21</f>
        <v>1</v>
      </c>
      <c r="E26" s="109">
        <f>IFERROR(VLOOKUP(B26,Sale!$A:$E,5,0),VLOOKUP(B26,Цены!$A:$G,7,0))*D26</f>
        <v>331.9785</v>
      </c>
    </row>
    <row r="27" spans="2:12" ht="25.5" customHeight="1" thickBot="1">
      <c r="B27" s="112">
        <v>9129577</v>
      </c>
      <c r="C27" s="58" t="str">
        <f>VLOOKUP(B27,Цены!$A:$B,2,0)</f>
        <v>КОМПЛЕКТ ФУРНИТУРЫ TOPLINE M/STB 16.1 ДЛЯ 3-ДВЕРНОГО ШКАФА</v>
      </c>
      <c r="D27" s="22">
        <f>D21</f>
        <v>1</v>
      </c>
      <c r="E27" s="109">
        <f>IFERROR(VLOOKUP(B27,Sale!$A:$E,5,0),VLOOKUP(B27,Цены!$A:$G,7,0))*D27</f>
        <v>2583.0810000000001</v>
      </c>
    </row>
    <row r="28" spans="2:12" ht="19.5" thickBot="1">
      <c r="B28" s="688" t="s">
        <v>2374</v>
      </c>
      <c r="C28" s="689"/>
      <c r="D28" s="689"/>
      <c r="E28" s="690"/>
    </row>
    <row r="29" spans="2:12" ht="19.5" thickBot="1">
      <c r="B29" s="688" t="s">
        <v>2389</v>
      </c>
      <c r="C29" s="689"/>
      <c r="D29" s="689"/>
      <c r="E29" s="690"/>
    </row>
    <row r="33" spans="2:12" ht="29.25" thickBot="1">
      <c r="B33" s="615" t="s">
        <v>2382</v>
      </c>
      <c r="C33" s="615"/>
      <c r="D33" s="615"/>
      <c r="E33" s="615"/>
      <c r="F33" s="615"/>
      <c r="G33" s="615"/>
      <c r="H33" s="615"/>
      <c r="I33" s="615"/>
      <c r="J33" s="615"/>
      <c r="K33" s="615"/>
    </row>
    <row r="34" spans="2:12" ht="172.5" customHeight="1" thickTop="1">
      <c r="L34" s="51"/>
    </row>
    <row r="35" spans="2:12" ht="15.75">
      <c r="B35" s="79" t="s">
        <v>2341</v>
      </c>
      <c r="C35" s="327" t="s">
        <v>2340</v>
      </c>
      <c r="D35" s="723"/>
      <c r="E35" s="724">
        <f>SUM(E39:E40)</f>
        <v>3400.4700000000003</v>
      </c>
    </row>
    <row r="36" spans="2:12" ht="15.75">
      <c r="B36" s="79" t="s">
        <v>2342</v>
      </c>
      <c r="C36" s="327" t="s">
        <v>2343</v>
      </c>
      <c r="D36" s="723"/>
      <c r="E36" s="724"/>
    </row>
    <row r="37" spans="2:12">
      <c r="B37" s="672"/>
      <c r="C37" s="672"/>
      <c r="D37" s="672"/>
      <c r="E37" s="672"/>
    </row>
    <row r="38" spans="2:12">
      <c r="B38" s="48" t="s">
        <v>2029</v>
      </c>
      <c r="C38" s="48" t="s">
        <v>2030</v>
      </c>
      <c r="D38" s="48" t="s">
        <v>2037</v>
      </c>
      <c r="E38" s="48" t="s">
        <v>2031</v>
      </c>
    </row>
    <row r="39" spans="2:12" ht="25.5" customHeight="1">
      <c r="B39" s="112">
        <f>VLOOKUP(C36,DoorSystem!$A$18:$B$19,2,0)</f>
        <v>9206249</v>
      </c>
      <c r="C39" s="58" t="str">
        <f>VLOOKUP(B39,Цены!$A:$B,2,0)</f>
        <v>РУЧКА-ПРОФИЛЬ, ТОЛЩИНА ДВЕРИ 15-16 ММ, L2500, СТАЛЬ, СЕРЕБРИСТЫЙ</v>
      </c>
      <c r="D39" s="22">
        <f>VLOOKUP(C35,DoorSystem!$D$13:$E$15,2,0)</f>
        <v>3</v>
      </c>
      <c r="E39" s="109">
        <f>IFERROR(VLOOKUP(B39,Sale!$A:$E,5,0),VLOOKUP(B39,Цены!$A:$G,7,0))*D39</f>
        <v>2476.0754999999999</v>
      </c>
    </row>
    <row r="40" spans="2:12" ht="25.5">
      <c r="B40" s="112">
        <f>VLOOKUP(C36,DoorSystem!$A$22:$B$23,2,0)</f>
        <v>9206252</v>
      </c>
      <c r="C40" s="58" t="str">
        <f>VLOOKUP(B40,Цены!$A:$B,2,0)</f>
        <v>U-ОБРАЗНЫЙ КОНЦЕВОЙ ПРОФИЛЬ, ТОЛЩИНА ДВЕРИ 15-16 ММ, L2500, СТАЛЬ, СЕРЕБРИСТЫЙ</v>
      </c>
      <c r="D40" s="22">
        <f>VLOOKUP(C35,DoorSystem!$D$18:$E$20,2,0)</f>
        <v>1</v>
      </c>
      <c r="E40" s="109">
        <f>IFERROR(VLOOKUP(B40,Sale!$A:$E,5,0),VLOOKUP(B40,Цены!$A:$G,7,0))*D40</f>
        <v>924.39450000000011</v>
      </c>
    </row>
    <row r="44" spans="2:12" ht="172.5" customHeight="1" thickBot="1"/>
    <row r="45" spans="2:12">
      <c r="B45" s="17" t="s">
        <v>2029</v>
      </c>
      <c r="C45" s="18" t="s">
        <v>2030</v>
      </c>
      <c r="D45" s="18" t="s">
        <v>2037</v>
      </c>
      <c r="E45" s="19" t="s">
        <v>2031</v>
      </c>
    </row>
    <row r="46" spans="2:12" ht="25.5" customHeight="1">
      <c r="B46" s="20">
        <v>9189775</v>
      </c>
      <c r="C46" s="58" t="str">
        <f>VLOOKUP(B46,Цены!$A:$B,2,0)</f>
        <v>СТЯЖКА-ВЫПРЯМИТЕЛЬ</v>
      </c>
      <c r="D46" s="292">
        <v>2</v>
      </c>
      <c r="E46" s="23">
        <f>IFERROR(VLOOKUP(B46,Sale!$A:$E,5,0),VLOOKUP(B46,Цены!$A:$G,7,0))*D46</f>
        <v>2326.0410000000002</v>
      </c>
    </row>
    <row r="47" spans="2:12">
      <c r="B47" s="63"/>
      <c r="C47" s="64"/>
      <c r="D47" s="40"/>
      <c r="E47" s="65"/>
    </row>
    <row r="48" spans="2:12">
      <c r="B48" s="63"/>
      <c r="C48" s="64"/>
      <c r="D48" s="40"/>
      <c r="E48" s="65"/>
    </row>
    <row r="49" spans="2:12" ht="172.5" customHeight="1">
      <c r="B49" s="63"/>
      <c r="C49" s="64"/>
      <c r="D49" s="40"/>
      <c r="E49" s="65"/>
    </row>
    <row r="50" spans="2:12" ht="15.75" thickBot="1"/>
    <row r="51" spans="2:12">
      <c r="B51" s="17" t="s">
        <v>2029</v>
      </c>
      <c r="C51" s="18" t="s">
        <v>2030</v>
      </c>
      <c r="D51" s="18" t="s">
        <v>2037</v>
      </c>
      <c r="E51" s="19" t="s">
        <v>2031</v>
      </c>
    </row>
    <row r="52" spans="2:12" ht="25.5" customHeight="1">
      <c r="B52" s="20">
        <v>9252651</v>
      </c>
      <c r="C52" s="58" t="str">
        <f>VLOOKUP(B52,Цены!$A:$B,2,0)</f>
        <v>КОМПЛЕКТ СТЯЖЕК-ВЫПРЯМИТЕЛЕЙ ТИП 1,АЛЮМИНИЙ</v>
      </c>
      <c r="D52" s="292">
        <v>1</v>
      </c>
      <c r="E52" s="23">
        <f>IFERROR(VLOOKUP(B52,Sale!$A:$E,5,0),VLOOKUP(B52,Цены!$A:$G,7,0))*D52</f>
        <v>2432.6280000000002</v>
      </c>
    </row>
    <row r="53" spans="2:12">
      <c r="B53" s="63"/>
      <c r="C53" s="64"/>
      <c r="D53" s="40"/>
      <c r="E53" s="65"/>
    </row>
    <row r="54" spans="2:12">
      <c r="B54" s="63"/>
      <c r="C54" s="64"/>
      <c r="D54" s="40"/>
      <c r="E54" s="65"/>
    </row>
    <row r="55" spans="2:12">
      <c r="B55" s="63"/>
      <c r="C55" s="64"/>
      <c r="D55" s="40"/>
      <c r="E55" s="65"/>
    </row>
    <row r="56" spans="2:12" ht="29.25" thickBot="1">
      <c r="B56" s="615" t="s">
        <v>2383</v>
      </c>
      <c r="C56" s="615"/>
      <c r="D56" s="615"/>
      <c r="E56" s="615"/>
      <c r="F56" s="615"/>
      <c r="G56" s="615"/>
      <c r="H56" s="615"/>
      <c r="I56" s="615"/>
      <c r="J56" s="615"/>
      <c r="K56" s="615"/>
    </row>
    <row r="57" spans="2:12" ht="15.75" thickTop="1"/>
    <row r="58" spans="2:12" ht="24" thickBot="1">
      <c r="B58" s="722" t="s">
        <v>2384</v>
      </c>
      <c r="C58" s="722"/>
      <c r="D58" s="722"/>
      <c r="E58" s="722"/>
      <c r="F58" s="722"/>
      <c r="G58" s="722"/>
      <c r="H58" s="722"/>
      <c r="I58" s="722"/>
      <c r="J58" s="722"/>
      <c r="K58" s="722"/>
    </row>
    <row r="59" spans="2:12" ht="86.25" customHeight="1" thickTop="1" thickBot="1">
      <c r="L59" s="51"/>
    </row>
    <row r="60" spans="2:12" ht="15.75">
      <c r="B60" s="15" t="s">
        <v>2385</v>
      </c>
      <c r="C60" s="329" t="s">
        <v>2386</v>
      </c>
      <c r="D60" s="565">
        <v>1</v>
      </c>
      <c r="E60" s="675">
        <f>SUM(E64:E64)</f>
        <v>1011.312</v>
      </c>
      <c r="L60" s="51"/>
    </row>
    <row r="61" spans="2:12" ht="15.75">
      <c r="B61" s="66"/>
      <c r="C61" s="55"/>
      <c r="D61" s="670"/>
      <c r="E61" s="676"/>
    </row>
    <row r="62" spans="2:12">
      <c r="B62" s="678"/>
      <c r="C62" s="679"/>
      <c r="D62" s="672"/>
      <c r="E62" s="673"/>
    </row>
    <row r="63" spans="2:12">
      <c r="B63" s="49" t="s">
        <v>2029</v>
      </c>
      <c r="C63" s="48" t="s">
        <v>2030</v>
      </c>
      <c r="D63" s="48" t="s">
        <v>2037</v>
      </c>
      <c r="E63" s="78" t="s">
        <v>2031</v>
      </c>
    </row>
    <row r="64" spans="2:12" ht="25.5" customHeight="1">
      <c r="B64" s="20">
        <f>VLOOKUP(C60,DoorSystem!$A$80:$B$81,2,0)</f>
        <v>9144901</v>
      </c>
      <c r="C64" s="58" t="str">
        <f>VLOOKUP(B64,Цены!$A:$B,2,0)</f>
        <v>КОМПЛЕКТ ДЕМПФЕРОВ SILENT SYSTEM TOPLINE M ДЛЯ 2-ДВЕРНОГО ШКАФА</v>
      </c>
      <c r="D64" s="22">
        <f>D60</f>
        <v>1</v>
      </c>
      <c r="E64" s="23">
        <f>IFERROR(VLOOKUP(B64,Sale!$A:$E,5,0),VLOOKUP(B64,Цены!$A:$G,7,0))*D64</f>
        <v>1011.312</v>
      </c>
    </row>
    <row r="68" spans="2:11" ht="29.25" thickBot="1">
      <c r="B68" s="615" t="s">
        <v>2483</v>
      </c>
      <c r="C68" s="615"/>
      <c r="D68" s="615"/>
      <c r="E68" s="615"/>
      <c r="F68" s="615"/>
      <c r="G68" s="615"/>
      <c r="H68" s="615"/>
      <c r="I68" s="615"/>
      <c r="J68" s="615"/>
      <c r="K68" s="615"/>
    </row>
    <row r="69" spans="2:11" ht="86.25" customHeight="1" thickTop="1" thickBot="1"/>
    <row r="70" spans="2:11">
      <c r="B70" s="17" t="s">
        <v>2029</v>
      </c>
      <c r="C70" s="18" t="s">
        <v>2030</v>
      </c>
      <c r="D70" s="18" t="s">
        <v>2037</v>
      </c>
      <c r="E70" s="19" t="s">
        <v>2031</v>
      </c>
    </row>
    <row r="71" spans="2:11" ht="27.6" customHeight="1">
      <c r="B71" s="20">
        <v>9110132</v>
      </c>
      <c r="C71" s="58" t="str">
        <f>VLOOKUP(B71,Цены!$A:$B,2,0)</f>
        <v>СОЕДИНИТЕЛЬНАЯ ПЛАНКА, СТАЛЬ, ОЦИНКОВАННАЯ</v>
      </c>
      <c r="D71" s="292">
        <v>1</v>
      </c>
      <c r="E71" s="23">
        <f>IFERROR(VLOOKUP(B71,Sale!$A:$E,5,0),VLOOKUP(B71,Цены!$A:$G,7,0))*D71</f>
        <v>31.473000000000006</v>
      </c>
    </row>
  </sheetData>
  <sheetProtection sheet="1" objects="1" scenarios="1"/>
  <mergeCells count="25">
    <mergeCell ref="B68:K68"/>
    <mergeCell ref="B62:E62"/>
    <mergeCell ref="D21:D22"/>
    <mergeCell ref="E21:E22"/>
    <mergeCell ref="B23:E23"/>
    <mergeCell ref="B33:K33"/>
    <mergeCell ref="D35:D36"/>
    <mergeCell ref="E35:E36"/>
    <mergeCell ref="B28:E28"/>
    <mergeCell ref="B29:E29"/>
    <mergeCell ref="B37:E37"/>
    <mergeCell ref="B56:K56"/>
    <mergeCell ref="B58:K58"/>
    <mergeCell ref="D60:D61"/>
    <mergeCell ref="E60:E61"/>
    <mergeCell ref="C1:K1"/>
    <mergeCell ref="B3:K3"/>
    <mergeCell ref="B19:K19"/>
    <mergeCell ref="B14:E14"/>
    <mergeCell ref="B15:E15"/>
    <mergeCell ref="B5:K5"/>
    <mergeCell ref="D7:D8"/>
    <mergeCell ref="E7:E8"/>
    <mergeCell ref="B9:E9"/>
    <mergeCell ref="B2:K2"/>
  </mergeCells>
  <conditionalFormatting sqref="C60">
    <cfRule type="cellIs" dxfId="35" priority="1" operator="equal">
      <formula>$B$155</formula>
    </cfRule>
    <cfRule type="cellIs" dxfId="34" priority="2" operator="equal">
      <formula>$B$156</formula>
    </cfRule>
  </conditionalFormatting>
  <conditionalFormatting sqref="C7 C21">
    <cfRule type="cellIs" dxfId="33" priority="11" operator="equal">
      <formula>$B$153</formula>
    </cfRule>
    <cfRule type="cellIs" dxfId="32" priority="12" operator="equal">
      <formula>$B$154</formula>
    </cfRule>
  </conditionalFormatting>
  <conditionalFormatting sqref="C35">
    <cfRule type="cellIs" dxfId="31" priority="15" operator="equal">
      <formula>$B$156</formula>
    </cfRule>
    <cfRule type="cellIs" dxfId="30" priority="16" operator="equal">
      <formula>$B$157</formula>
    </cfRule>
  </conditionalFormatting>
  <dataValidations count="4">
    <dataValidation type="list" allowBlank="1" showErrorMessage="1" prompt="Выбрать тип петли" sqref="C60">
      <formula1>"Комплект демпферов для 2-х дверного шкафа,Комплект демпферов для 3-х дверного шкафа,"</formula1>
    </dataValidation>
    <dataValidation type="list" allowBlank="1" showErrorMessage="1" prompt="Выбрать тип петли" sqref="C7 C21">
      <formula1>"Профиль шириной 2100 мм,Профиль шириной 2500 мм,"</formula1>
    </dataValidation>
    <dataValidation type="list" allowBlank="1" showErrorMessage="1" prompt="Выбрать тип петли" sqref="C35">
      <formula1>"Для 2-х дверного шкафа,Для 3-х дверного шкафа,"</formula1>
    </dataValidation>
    <dataValidation type="list" allowBlank="1" showInputMessage="1" showErrorMessage="1" sqref="C36">
      <formula1>"Для толщины дверей 16мм,Для толщины дверей 19мм,"</formula1>
    </dataValidation>
  </dataValidations>
  <hyperlinks>
    <hyperlink ref="B14:E14" location="'TL M'!A38" display="Выбор ручек для шкафа"/>
    <hyperlink ref="B15:E15" location="'TL M'!A66" display="Выбор демпферов/доводчиков (по желанию)"/>
    <hyperlink ref="B28:E28" location="'TL M'!A38" display="Выбор ручек для шкафа"/>
    <hyperlink ref="B29:E29" location="'TL M'!A66" display="Выбор демпферов/доводчиков (по желанию)"/>
    <hyperlink ref="C4" r:id="rId1" location="page_1090"/>
  </hyperlinks>
  <pageMargins left="0.7" right="0.7" top="0.75" bottom="0.75" header="0.3" footer="0.3"/>
  <pageSetup paperSize="9" orientation="portrait" horizontalDpi="90" verticalDpi="90" r:id="rId2"/>
  <drawing r:id="rId3"/>
</worksheet>
</file>

<file path=xl/worksheets/sheet32.xml><?xml version="1.0" encoding="utf-8"?>
<worksheet xmlns="http://schemas.openxmlformats.org/spreadsheetml/2006/main" xmlns:r="http://schemas.openxmlformats.org/officeDocument/2006/relationships">
  <sheetPr codeName="Лист42">
    <tabColor theme="9"/>
  </sheetPr>
  <dimension ref="B1:L43"/>
  <sheetViews>
    <sheetView showRowColHeaders="0" zoomScale="70" zoomScaleNormal="70" workbookViewId="0"/>
  </sheetViews>
  <sheetFormatPr defaultColWidth="9.140625" defaultRowHeight="15"/>
  <cols>
    <col min="1" max="1" width="13.28515625" style="14" customWidth="1"/>
    <col min="2" max="2" width="26.85546875" style="14" customWidth="1"/>
    <col min="3" max="3" width="64.42578125" style="14" customWidth="1"/>
    <col min="4" max="4" width="9.140625" style="14"/>
    <col min="5" max="5" width="13.28515625" style="14" customWidth="1"/>
    <col min="6" max="7" width="9.140625" style="14"/>
    <col min="8" max="8" width="27" style="14" customWidth="1"/>
    <col min="9" max="9" width="30.28515625" style="14" customWidth="1"/>
    <col min="10" max="11" width="9.140625" style="14"/>
    <col min="12" max="12" width="24.28515625" style="14" customWidth="1"/>
    <col min="13" max="16384" width="9.140625" style="14"/>
  </cols>
  <sheetData>
    <row r="1" spans="2:12" ht="69.75" customHeight="1">
      <c r="B1" s="239"/>
      <c r="C1" s="753" t="s">
        <v>4182</v>
      </c>
      <c r="D1" s="753"/>
      <c r="E1" s="753"/>
      <c r="F1" s="753"/>
      <c r="G1" s="753"/>
      <c r="H1" s="753"/>
      <c r="I1" s="753"/>
      <c r="J1" s="753"/>
      <c r="K1" s="753"/>
    </row>
    <row r="2" spans="2:12" ht="172.5" customHeight="1">
      <c r="C2" s="5"/>
    </row>
    <row r="3" spans="2:12" ht="14.45" customHeight="1">
      <c r="L3" s="51"/>
    </row>
    <row r="4" spans="2:12" ht="14.45" customHeight="1">
      <c r="L4" s="51"/>
    </row>
    <row r="5" spans="2:12" ht="15.75">
      <c r="B5" s="79" t="s">
        <v>2377</v>
      </c>
      <c r="C5" s="327" t="s">
        <v>4184</v>
      </c>
      <c r="D5" s="500"/>
      <c r="E5" s="754">
        <f>SUM(E9:E16)</f>
        <v>2113.5915000000005</v>
      </c>
    </row>
    <row r="6" spans="2:12" ht="15.75">
      <c r="B6" s="79" t="s">
        <v>2385</v>
      </c>
      <c r="C6" s="327" t="s">
        <v>2740</v>
      </c>
      <c r="D6" s="502"/>
      <c r="E6" s="755"/>
    </row>
    <row r="7" spans="2:12">
      <c r="B7" s="761"/>
      <c r="C7" s="737"/>
      <c r="D7" s="737"/>
      <c r="E7" s="762"/>
    </row>
    <row r="8" spans="2:12">
      <c r="B8" s="48" t="s">
        <v>2029</v>
      </c>
      <c r="C8" s="48" t="s">
        <v>2030</v>
      </c>
      <c r="D8" s="48" t="s">
        <v>2037</v>
      </c>
      <c r="E8" s="48" t="s">
        <v>2031</v>
      </c>
    </row>
    <row r="9" spans="2:12" ht="25.5" customHeight="1">
      <c r="B9" s="112">
        <f>VLOOKUP(C5,DoorSystem!$A$270:$B$272,2,0)</f>
        <v>1014040</v>
      </c>
      <c r="C9" s="58" t="str">
        <f>VLOOKUP(B9,Цены!$A:$B,2,0)</f>
        <v>ХОДОВОЙ ПРОФИЛЬ TOPLINE 27, L3000, СТАЛЬ</v>
      </c>
      <c r="D9" s="22">
        <v>1</v>
      </c>
      <c r="E9" s="109">
        <f>IFERROR(VLOOKUP(B9,Sale!$A:$E,5,0),VLOOKUP(B9,Цены!$A:$G,7,0))*D9</f>
        <v>1070.6490000000001</v>
      </c>
    </row>
    <row r="10" spans="2:12" ht="25.5" customHeight="1">
      <c r="B10" s="112">
        <v>1075878</v>
      </c>
      <c r="C10" s="58" t="str">
        <f>VLOOKUP(B10,Цены!$A:$B,2,0)</f>
        <v>ВЕРХНИЙ ХОДОВОЙ ЭЛЕМЕНТ-ТАНДЕМ TOPLINE 27</v>
      </c>
      <c r="D10" s="22">
        <f>VLOOKUP(C6,DoorSystem!$A$278:$B$280,2,0)</f>
        <v>6</v>
      </c>
      <c r="E10" s="109">
        <f>IFERROR(VLOOKUP(B10,Sale!$A:$E,5,0),VLOOKUP(B10,Цены!$A:$G,7,0))*D10</f>
        <v>715.39200000000005</v>
      </c>
    </row>
    <row r="11" spans="2:12" ht="25.5" customHeight="1">
      <c r="B11" s="119">
        <v>1005537</v>
      </c>
      <c r="C11" s="58" t="str">
        <f>VLOOKUP(B11,Цены!$A:$B,2,0)</f>
        <v>КОНЦЕВОЙ УПОР TOPLINE 27, ПРАВЫЙ, ПОД ПРИКРУЧИВАНИЕ</v>
      </c>
      <c r="D11" s="117">
        <v>1</v>
      </c>
      <c r="E11" s="109">
        <f>IFERROR(VLOOKUP(B11,Sale!$A:$E,5,0),VLOOKUP(B11,Цены!$A:$G,7,0))*D11</f>
        <v>27.715499999999999</v>
      </c>
    </row>
    <row r="12" spans="2:12" ht="25.5" customHeight="1">
      <c r="B12" s="119">
        <v>1005528</v>
      </c>
      <c r="C12" s="58" t="str">
        <f>VLOOKUP(B12,Цены!$A:$B,2,0)</f>
        <v>КОНЦЕВОЙ УПОР TOPLINE 27, ЛЕВЫЙ, ПОД ПРИКРУЧИВАНИЕ</v>
      </c>
      <c r="D12" s="117">
        <v>1</v>
      </c>
      <c r="E12" s="109">
        <f>IFERROR(VLOOKUP(B12,Sale!$A:$E,5,0),VLOOKUP(B12,Цены!$A:$G,7,0))*D12</f>
        <v>27.715499999999999</v>
      </c>
    </row>
    <row r="13" spans="2:12" ht="25.5" customHeight="1">
      <c r="B13" s="119">
        <v>3107800</v>
      </c>
      <c r="C13" s="58" t="str">
        <f>VLOOKUP(B13,Цены!$A:$B,2,0)</f>
        <v>СРЕДНИЙ СТОПОР TOPLINE 27 ДЛЯ ПЕРЕДНЕЙ ДВЕРИ</v>
      </c>
      <c r="D13" s="22">
        <f>VLOOKUP(C6,DoorSystem!$A$282:$B$284,2,0)</f>
        <v>1</v>
      </c>
      <c r="E13" s="109">
        <f>IFERROR(VLOOKUP(B13,Sale!$A:$E,5,0),VLOOKUP(B13,Цены!$A:$G,7,0))*D13</f>
        <v>46.57050000000001</v>
      </c>
    </row>
    <row r="14" spans="2:12" ht="25.5" customHeight="1">
      <c r="B14" s="119">
        <v>9021207</v>
      </c>
      <c r="C14" s="58" t="str">
        <f>VLOOKUP(B14,Цены!$A:$B,2,0)</f>
        <v>МЕЖДВЕРНОЙ УПОР TOPLINE 27 С АМОРТИЗАТОРОМ</v>
      </c>
      <c r="D14" s="117">
        <f>VLOOKUP(C6,DoorSystem!$A$286:$B$288,2,0)</f>
        <v>2</v>
      </c>
      <c r="E14" s="109">
        <f>IFERROR(VLOOKUP(B14,Sale!$A:$E,5,0),VLOOKUP(B14,Цены!$A:$G,7,0))*D14</f>
        <v>63.612000000000009</v>
      </c>
    </row>
    <row r="15" spans="2:12" ht="25.5" customHeight="1">
      <c r="B15" s="119">
        <v>1005650</v>
      </c>
      <c r="C15" s="58" t="str">
        <f>VLOOKUP(B15,Цены!$A:$B,2,0)</f>
        <v>НИЖНИЙ НАПРАВЛЯЮЩИЙ ЭЛЕМЕНТ STB 35, ПОД ЗАПРЕСCОВКУ, ПЛАСТИК, КОРИЧНЕВЫЙ</v>
      </c>
      <c r="D15" s="117">
        <f>VLOOKUP(C6,DoorSystem!$A$290:$B$292,2,0)</f>
        <v>3</v>
      </c>
      <c r="E15" s="109">
        <f>IFERROR(VLOOKUP(B15,Sale!$A:$E,5,0),VLOOKUP(B15,Цены!$A:$G,7,0))*D15</f>
        <v>18.251999999999999</v>
      </c>
    </row>
    <row r="16" spans="2:12" ht="25.5" customHeight="1" thickBot="1">
      <c r="B16" s="112">
        <f>VLOOKUP('TL 27'!C5,DoorSystem!$A$274:$B$276,2,0)</f>
        <v>1140343</v>
      </c>
      <c r="C16" s="58" t="str">
        <f>VLOOKUP(B16,Цены!$A:$B,2,0)</f>
        <v>НИЖНИЙ НАПРАВЛЯЮЩИЙ ПРОФИЛЬ STB 35, L3000, ПЛАСТИК, КОРИЧНЕВЫЙ</v>
      </c>
      <c r="D16" s="117">
        <v>1</v>
      </c>
      <c r="E16" s="109">
        <f>IFERROR(VLOOKUP(B16,Sale!$A:$E,5,0),VLOOKUP(B16,Цены!$A:$G,7,0))*D16</f>
        <v>143.685</v>
      </c>
    </row>
    <row r="17" spans="2:12" ht="19.5" thickBot="1">
      <c r="B17" s="688" t="s">
        <v>2374</v>
      </c>
      <c r="C17" s="689"/>
      <c r="D17" s="689"/>
      <c r="E17" s="690"/>
    </row>
    <row r="21" spans="2:12" ht="29.25" thickBot="1">
      <c r="B21" s="615" t="s">
        <v>4186</v>
      </c>
      <c r="C21" s="615"/>
      <c r="D21" s="615"/>
      <c r="E21" s="615"/>
      <c r="F21" s="615"/>
      <c r="G21" s="615"/>
      <c r="H21" s="615"/>
      <c r="I21" s="615"/>
      <c r="J21" s="615"/>
      <c r="K21" s="615"/>
    </row>
    <row r="22" spans="2:12" ht="172.5" customHeight="1" thickTop="1">
      <c r="L22" s="51"/>
    </row>
    <row r="23" spans="2:12" ht="15.75">
      <c r="B23" s="79" t="s">
        <v>2341</v>
      </c>
      <c r="C23" s="327" t="s">
        <v>2340</v>
      </c>
      <c r="D23" s="759"/>
      <c r="E23" s="754">
        <f>SUM(E27:E28)</f>
        <v>3400.4700000000003</v>
      </c>
    </row>
    <row r="24" spans="2:12" ht="15.75">
      <c r="B24" s="79" t="s">
        <v>2342</v>
      </c>
      <c r="C24" s="327" t="s">
        <v>2343</v>
      </c>
      <c r="D24" s="760"/>
      <c r="E24" s="755"/>
    </row>
    <row r="25" spans="2:12">
      <c r="B25" s="756"/>
      <c r="C25" s="757"/>
      <c r="D25" s="757"/>
      <c r="E25" s="758"/>
    </row>
    <row r="26" spans="2:12">
      <c r="B26" s="48" t="s">
        <v>2029</v>
      </c>
      <c r="C26" s="48" t="s">
        <v>2030</v>
      </c>
      <c r="D26" s="48" t="s">
        <v>2037</v>
      </c>
      <c r="E26" s="48" t="s">
        <v>2031</v>
      </c>
    </row>
    <row r="27" spans="2:12" ht="25.5" customHeight="1">
      <c r="B27" s="112">
        <f>VLOOKUP(C24,DoorSystem!$A$18:$B$19,2,0)</f>
        <v>9206249</v>
      </c>
      <c r="C27" s="58" t="str">
        <f>VLOOKUP(B27,Цены!$A:$B,2,0)</f>
        <v>РУЧКА-ПРОФИЛЬ, ТОЛЩИНА ДВЕРИ 15-16 ММ, L2500, СТАЛЬ, СЕРЕБРИСТЫЙ</v>
      </c>
      <c r="D27" s="22">
        <f>VLOOKUP(C23,DoorSystem!$D$13:$E$15,2,0)</f>
        <v>3</v>
      </c>
      <c r="E27" s="109">
        <f>IFERROR(VLOOKUP(B27,Sale!$A:$E,5,0),VLOOKUP(B27,Цены!$A:$G,7,0))*D27</f>
        <v>2476.0754999999999</v>
      </c>
    </row>
    <row r="28" spans="2:12" ht="25.5">
      <c r="B28" s="112">
        <f>VLOOKUP(C24,DoorSystem!$A$22:$B$23,2,0)</f>
        <v>9206252</v>
      </c>
      <c r="C28" s="58" t="str">
        <f>VLOOKUP(B28,Цены!$A:$B,2,0)</f>
        <v>U-ОБРАЗНЫЙ КОНЦЕВОЙ ПРОФИЛЬ, ТОЛЩИНА ДВЕРИ 15-16 ММ, L2500, СТАЛЬ, СЕРЕБРИСТЫЙ</v>
      </c>
      <c r="D28" s="22">
        <f>VLOOKUP(C23,DoorSystem!$D$18:$E$20,2,0)</f>
        <v>1</v>
      </c>
      <c r="E28" s="109">
        <f>IFERROR(VLOOKUP(B28,Sale!$A:$E,5,0),VLOOKUP(B28,Цены!$A:$G,7,0))*D28</f>
        <v>924.39450000000011</v>
      </c>
    </row>
    <row r="32" spans="2:12" ht="172.5" customHeight="1" thickBot="1"/>
    <row r="33" spans="2:5">
      <c r="B33" s="17" t="s">
        <v>2029</v>
      </c>
      <c r="C33" s="18" t="s">
        <v>2030</v>
      </c>
      <c r="D33" s="18" t="s">
        <v>2037</v>
      </c>
      <c r="E33" s="19" t="s">
        <v>2031</v>
      </c>
    </row>
    <row r="34" spans="2:5" ht="25.5" customHeight="1">
      <c r="B34" s="20">
        <v>9189775</v>
      </c>
      <c r="C34" s="58" t="str">
        <f>VLOOKUP(B34,Цены!$A:$B,2,0)</f>
        <v>СТЯЖКА-ВЫПРЯМИТЕЛЬ</v>
      </c>
      <c r="D34" s="292">
        <v>2</v>
      </c>
      <c r="E34" s="23">
        <f>IFERROR(VLOOKUP(B34,Sale!$A:$E,5,0),VLOOKUP(B34,Цены!$A:$G,7,0))*D34</f>
        <v>2326.0410000000002</v>
      </c>
    </row>
    <row r="35" spans="2:5">
      <c r="B35" s="63"/>
      <c r="C35" s="64"/>
      <c r="D35" s="40"/>
      <c r="E35" s="65"/>
    </row>
    <row r="36" spans="2:5">
      <c r="B36" s="63"/>
      <c r="C36" s="64"/>
      <c r="D36" s="40"/>
      <c r="E36" s="65"/>
    </row>
    <row r="37" spans="2:5" ht="172.5" customHeight="1">
      <c r="B37" s="63"/>
      <c r="C37" s="64"/>
      <c r="D37" s="40"/>
      <c r="E37" s="65"/>
    </row>
    <row r="38" spans="2:5" ht="15.75" thickBot="1"/>
    <row r="39" spans="2:5">
      <c r="B39" s="17" t="s">
        <v>2029</v>
      </c>
      <c r="C39" s="18" t="s">
        <v>2030</v>
      </c>
      <c r="D39" s="18" t="s">
        <v>2037</v>
      </c>
      <c r="E39" s="19" t="s">
        <v>2031</v>
      </c>
    </row>
    <row r="40" spans="2:5" ht="25.5" customHeight="1">
      <c r="B40" s="20">
        <v>9252651</v>
      </c>
      <c r="C40" s="58" t="str">
        <f>VLOOKUP(B40,Цены!$A:$B,2,0)</f>
        <v>КОМПЛЕКТ СТЯЖЕК-ВЫПРЯМИТЕЛЕЙ ТИП 1,АЛЮМИНИЙ</v>
      </c>
      <c r="D40" s="292">
        <v>1</v>
      </c>
      <c r="E40" s="23">
        <f>IFERROR(VLOOKUP(B40,Sale!$A:$E,5,0),VLOOKUP(B40,Цены!$A:$G,7,0))*D40</f>
        <v>2432.6280000000002</v>
      </c>
    </row>
    <row r="41" spans="2:5">
      <c r="B41" s="63"/>
      <c r="C41" s="64"/>
      <c r="D41" s="40"/>
      <c r="E41" s="65"/>
    </row>
    <row r="42" spans="2:5">
      <c r="B42" s="63"/>
      <c r="C42" s="64"/>
      <c r="D42" s="40"/>
      <c r="E42" s="65"/>
    </row>
    <row r="43" spans="2:5">
      <c r="B43" s="63"/>
      <c r="C43" s="64"/>
      <c r="D43" s="40"/>
      <c r="E43" s="65"/>
    </row>
  </sheetData>
  <sheetProtection sheet="1" objects="1" scenarios="1"/>
  <mergeCells count="9">
    <mergeCell ref="C1:K1"/>
    <mergeCell ref="D5:D6"/>
    <mergeCell ref="E5:E6"/>
    <mergeCell ref="B25:E25"/>
    <mergeCell ref="B21:K21"/>
    <mergeCell ref="D23:D24"/>
    <mergeCell ref="E23:E24"/>
    <mergeCell ref="B7:E7"/>
    <mergeCell ref="B17:E17"/>
  </mergeCells>
  <conditionalFormatting sqref="C5">
    <cfRule type="cellIs" dxfId="29" priority="5" operator="equal">
      <formula>$B$126</formula>
    </cfRule>
    <cfRule type="cellIs" dxfId="28" priority="6" operator="equal">
      <formula>$B$127</formula>
    </cfRule>
  </conditionalFormatting>
  <conditionalFormatting sqref="C23">
    <cfRule type="cellIs" dxfId="27" priority="7" operator="equal">
      <formula>$B$129</formula>
    </cfRule>
    <cfRule type="cellIs" dxfId="26" priority="8" operator="equal">
      <formula>$B$130</formula>
    </cfRule>
  </conditionalFormatting>
  <conditionalFormatting sqref="C6">
    <cfRule type="cellIs" dxfId="25" priority="1" operator="equal">
      <formula>$B$126</formula>
    </cfRule>
    <cfRule type="cellIs" dxfId="24" priority="2" operator="equal">
      <formula>$B$127</formula>
    </cfRule>
  </conditionalFormatting>
  <dataValidations count="4">
    <dataValidation type="list" allowBlank="1" showInputMessage="1" showErrorMessage="1" sqref="C24">
      <formula1>"Для толщины дверей 16мм,Для толщины дверей 19мм,"</formula1>
    </dataValidation>
    <dataValidation type="list" allowBlank="1" showErrorMessage="1" prompt="Выбрать тип петли" sqref="C23">
      <formula1>"Для 2-х дверного шкафа,Для 3-х дверного шкафа,"</formula1>
    </dataValidation>
    <dataValidation type="list" allowBlank="1" showErrorMessage="1" prompt="Выбрать тип петли" sqref="C5">
      <formula1>"Профиль длиной 2000 мм,Профиль длиной 2500 мм,Профиль длиной 3000 мм,"</formula1>
    </dataValidation>
    <dataValidation type="list" allowBlank="1" showErrorMessage="1" prompt="Выбрать тип петли" sqref="C6">
      <formula1>"Одна дверь,Две двери,Три двери,"</formula1>
    </dataValidation>
  </dataValidations>
  <hyperlinks>
    <hyperlink ref="B17:E17" location="'TL 27'!A28" display="Выбор ручек для шкафа"/>
  </hyperlink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>
  <sheetPr codeName="Лист22">
    <tabColor theme="9"/>
  </sheetPr>
  <dimension ref="B1:L19"/>
  <sheetViews>
    <sheetView showRowColHeaders="0" zoomScale="70" zoomScaleNormal="70" workbookViewId="0">
      <pane ySplit="1" topLeftCell="A2" activePane="bottomLeft" state="frozen"/>
      <selection pane="bottomLeft" activeCell="E2" sqref="E1:E1048576"/>
    </sheetView>
  </sheetViews>
  <sheetFormatPr defaultColWidth="9.140625" defaultRowHeight="15"/>
  <cols>
    <col min="1" max="1" width="13.28515625" style="14" customWidth="1"/>
    <col min="2" max="2" width="26.85546875" style="14" customWidth="1"/>
    <col min="3" max="3" width="69.28515625" style="14" customWidth="1"/>
    <col min="4" max="4" width="9.140625" style="14"/>
    <col min="5" max="5" width="13.42578125" style="14" customWidth="1"/>
    <col min="6" max="10" width="9.140625" style="14"/>
    <col min="11" max="11" width="30.5703125" style="14" customWidth="1"/>
    <col min="12" max="12" width="33.5703125" style="14" customWidth="1"/>
    <col min="13" max="16384" width="9.140625" style="14"/>
  </cols>
  <sheetData>
    <row r="1" spans="2:12" ht="71.25" customHeight="1">
      <c r="B1" s="606" t="s">
        <v>2398</v>
      </c>
      <c r="C1" s="606"/>
      <c r="D1" s="606"/>
      <c r="E1" s="606"/>
      <c r="F1" s="606"/>
      <c r="G1" s="606"/>
      <c r="H1" s="606"/>
      <c r="I1" s="606"/>
      <c r="J1" s="606"/>
      <c r="K1" s="606"/>
    </row>
    <row r="2" spans="2:12" ht="172.5" customHeight="1">
      <c r="C2" s="140" t="s">
        <v>2467</v>
      </c>
    </row>
    <row r="3" spans="2:12" ht="19.5" thickBot="1">
      <c r="B3" s="716" t="s">
        <v>2390</v>
      </c>
      <c r="C3" s="716"/>
      <c r="D3" s="716"/>
      <c r="E3" s="716"/>
      <c r="F3" s="716"/>
      <c r="G3" s="716"/>
      <c r="H3" s="716"/>
      <c r="I3" s="716"/>
      <c r="J3" s="716"/>
      <c r="K3" s="716"/>
    </row>
    <row r="4" spans="2:12" ht="172.5" customHeight="1" thickTop="1">
      <c r="L4" s="51"/>
    </row>
    <row r="5" spans="2:12" ht="15.75">
      <c r="B5" s="79" t="s">
        <v>2391</v>
      </c>
      <c r="C5" s="327" t="s">
        <v>2552</v>
      </c>
      <c r="D5" s="670">
        <v>1</v>
      </c>
      <c r="E5" s="724">
        <f>SUM(E9:E9)</f>
        <v>698.09399999999994</v>
      </c>
    </row>
    <row r="6" spans="2:12" ht="15.75">
      <c r="B6" s="60"/>
      <c r="C6" s="113"/>
      <c r="D6" s="670"/>
      <c r="E6" s="724"/>
    </row>
    <row r="7" spans="2:12">
      <c r="B7" s="679"/>
      <c r="C7" s="679"/>
      <c r="D7" s="672"/>
      <c r="E7" s="672"/>
    </row>
    <row r="8" spans="2:12">
      <c r="B8" s="48" t="s">
        <v>2029</v>
      </c>
      <c r="C8" s="48" t="s">
        <v>2030</v>
      </c>
      <c r="D8" s="48" t="s">
        <v>2037</v>
      </c>
      <c r="E8" s="48" t="s">
        <v>2031</v>
      </c>
    </row>
    <row r="9" spans="2:12" ht="25.5" customHeight="1">
      <c r="B9" s="112">
        <f>VLOOKUP(C5,DoorSystem!$A$84:$B$85,2,0)</f>
        <v>9145851</v>
      </c>
      <c r="C9" s="58" t="str">
        <f>VLOOKUP(B9,Цены!$A:$B,2,0)</f>
        <v>ХОДОВОЙ ПРОФИЛЬ SYSLINE S, L2000, ПОД ПРИКЛЕИВАНИЕ</v>
      </c>
      <c r="D9" s="22">
        <f>D5</f>
        <v>1</v>
      </c>
      <c r="E9" s="109">
        <f>IFERROR(VLOOKUP(B9,Sale!$A:$E,5,0),VLOOKUP(B9,Цены!$A:$G,7,0))*D9</f>
        <v>698.09399999999994</v>
      </c>
    </row>
    <row r="13" spans="2:12" ht="19.5" thickBot="1">
      <c r="B13" s="716" t="s">
        <v>2393</v>
      </c>
      <c r="C13" s="716"/>
      <c r="D13" s="716"/>
      <c r="E13" s="716"/>
      <c r="F13" s="716"/>
      <c r="G13" s="716"/>
      <c r="H13" s="716"/>
      <c r="I13" s="716"/>
      <c r="J13" s="716"/>
      <c r="K13" s="716"/>
    </row>
    <row r="14" spans="2:12" ht="172.5" customHeight="1" thickTop="1">
      <c r="L14" s="51"/>
    </row>
    <row r="15" spans="2:12" ht="15.75">
      <c r="B15" s="79" t="s">
        <v>2394</v>
      </c>
      <c r="C15" s="327" t="s">
        <v>2396</v>
      </c>
      <c r="D15" s="670">
        <v>1</v>
      </c>
      <c r="E15" s="724">
        <f>SUM(E19:E19)</f>
        <v>6017.9445000000005</v>
      </c>
    </row>
    <row r="16" spans="2:12" ht="15.75">
      <c r="B16" s="60"/>
      <c r="C16" s="113"/>
      <c r="D16" s="670"/>
      <c r="E16" s="724"/>
    </row>
    <row r="17" spans="2:5">
      <c r="B17" s="679"/>
      <c r="C17" s="679"/>
      <c r="D17" s="672"/>
      <c r="E17" s="672"/>
    </row>
    <row r="18" spans="2:5">
      <c r="B18" s="48" t="s">
        <v>2029</v>
      </c>
      <c r="C18" s="48" t="s">
        <v>2030</v>
      </c>
      <c r="D18" s="48" t="s">
        <v>2037</v>
      </c>
      <c r="E18" s="48" t="s">
        <v>2031</v>
      </c>
    </row>
    <row r="19" spans="2:5" ht="25.5" customHeight="1">
      <c r="B19" s="112">
        <f>VLOOKUP(C15,DoorSystem!$A$88:$B$89,2,0)</f>
        <v>9134311</v>
      </c>
      <c r="C19" s="58" t="str">
        <f>VLOOKUP(B19,Цены!$A:$B,2,0)</f>
        <v>КОМПЛЕКТ ФУРНИТУРЫ SYSLINE S SILENT SYSTEM, НА ЗАКРЫВАНИЕ</v>
      </c>
      <c r="D19" s="22">
        <f>D15</f>
        <v>1</v>
      </c>
      <c r="E19" s="109">
        <f>IFERROR(VLOOKUP(B19,Sale!$A:$E,5,0),VLOOKUP(B19,Цены!$A:$G,7,0))*D19</f>
        <v>6017.9445000000005</v>
      </c>
    </row>
  </sheetData>
  <sheetProtection sheet="1" objects="1" scenarios="1"/>
  <mergeCells count="9">
    <mergeCell ref="D15:D16"/>
    <mergeCell ref="E15:E16"/>
    <mergeCell ref="B17:E17"/>
    <mergeCell ref="B1:K1"/>
    <mergeCell ref="B3:K3"/>
    <mergeCell ref="D5:D6"/>
    <mergeCell ref="E5:E6"/>
    <mergeCell ref="B7:E7"/>
    <mergeCell ref="B13:K13"/>
  </mergeCells>
  <conditionalFormatting sqref="C5">
    <cfRule type="cellIs" dxfId="23" priority="5" operator="equal">
      <formula>$B$143</formula>
    </cfRule>
    <cfRule type="cellIs" dxfId="22" priority="6" operator="equal">
      <formula>$B$144</formula>
    </cfRule>
  </conditionalFormatting>
  <conditionalFormatting sqref="C15">
    <cfRule type="cellIs" dxfId="21" priority="1" operator="equal">
      <formula>$B$143</formula>
    </cfRule>
    <cfRule type="cellIs" dxfId="20" priority="2" operator="equal">
      <formula>$B$144</formula>
    </cfRule>
  </conditionalFormatting>
  <dataValidations count="2">
    <dataValidation type="list" allowBlank="1" showErrorMessage="1" prompt="Выбрать тип петли" sqref="C5">
      <formula1>"Ходовой профиль под прикручивание(Состоит из 2-х дорожек),Ходовой профиль под приклеивание(Состоит из одной дорожки),"</formula1>
    </dataValidation>
    <dataValidation type="list" allowBlank="1" showErrorMessage="1" prompt="Выбрать тип петли" sqref="C15">
      <formula1>"Комплект фурнитуры с доводчиками на закрывание и открывание,Комплект фурнитуры с доводчиком на закрывание,"</formula1>
    </dataValidation>
  </dataValidations>
  <hyperlinks>
    <hyperlink ref="C2" r:id="rId1" location="page_1106"/>
  </hyperlinks>
  <pageMargins left="0.7" right="0.7" top="0.75" bottom="0.75" header="0.3" footer="0.3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>
  <sheetPr codeName="Лист23">
    <tabColor theme="9"/>
  </sheetPr>
  <dimension ref="B1:L23"/>
  <sheetViews>
    <sheetView showRowColHeaders="0" zoomScale="70" zoomScaleNormal="70" workbookViewId="0">
      <pane ySplit="1" topLeftCell="A2" activePane="bottomLeft" state="frozen"/>
      <selection pane="bottomLeft"/>
    </sheetView>
  </sheetViews>
  <sheetFormatPr defaultColWidth="9.140625" defaultRowHeight="15"/>
  <cols>
    <col min="1" max="1" width="13.28515625" style="14" customWidth="1"/>
    <col min="2" max="2" width="26.85546875" style="14" customWidth="1"/>
    <col min="3" max="3" width="64.42578125" style="14" customWidth="1"/>
    <col min="4" max="4" width="9.140625" style="14"/>
    <col min="5" max="5" width="21.85546875" style="14" customWidth="1"/>
    <col min="6" max="11" width="9.140625" style="14"/>
    <col min="12" max="12" width="36.85546875" style="14" customWidth="1"/>
    <col min="13" max="16384" width="9.140625" style="14"/>
  </cols>
  <sheetData>
    <row r="1" spans="2:12" ht="72" customHeight="1">
      <c r="B1" s="606" t="s">
        <v>2488</v>
      </c>
      <c r="C1" s="606"/>
      <c r="D1" s="606"/>
      <c r="E1" s="606"/>
      <c r="F1" s="606"/>
      <c r="G1" s="606"/>
      <c r="H1" s="606"/>
      <c r="I1" s="606"/>
      <c r="J1" s="606"/>
      <c r="K1" s="606"/>
    </row>
    <row r="2" spans="2:12" ht="39" customHeight="1">
      <c r="B2" s="763"/>
      <c r="C2" s="763"/>
      <c r="D2" s="763"/>
      <c r="E2" s="763"/>
      <c r="F2" s="763"/>
      <c r="G2" s="763"/>
      <c r="H2" s="763"/>
      <c r="I2" s="763"/>
      <c r="J2" s="763"/>
      <c r="K2" s="763"/>
    </row>
    <row r="3" spans="2:12" ht="172.5" customHeight="1">
      <c r="C3" s="151"/>
      <c r="D3" s="148"/>
      <c r="E3" s="150"/>
    </row>
    <row r="4" spans="2:12" ht="24" thickBot="1">
      <c r="B4" s="722" t="s">
        <v>2485</v>
      </c>
      <c r="C4" s="722"/>
      <c r="D4" s="722"/>
      <c r="E4" s="722"/>
      <c r="F4" s="722"/>
      <c r="G4" s="722"/>
      <c r="H4" s="722"/>
      <c r="I4" s="722"/>
      <c r="J4" s="722"/>
      <c r="K4" s="722"/>
    </row>
    <row r="5" spans="2:12" ht="172.5" customHeight="1" thickTop="1">
      <c r="C5" s="140" t="s">
        <v>2467</v>
      </c>
      <c r="L5" s="51"/>
    </row>
    <row r="6" spans="2:12" ht="15.75">
      <c r="B6" s="79" t="s">
        <v>2399</v>
      </c>
      <c r="C6" s="327" t="s">
        <v>2400</v>
      </c>
      <c r="D6" s="670">
        <v>1</v>
      </c>
      <c r="E6" s="724">
        <f>SUM(E10:E12)</f>
        <v>9345.15</v>
      </c>
    </row>
    <row r="7" spans="2:12" ht="15.75">
      <c r="B7" s="79" t="s">
        <v>2402</v>
      </c>
      <c r="C7" s="327" t="s">
        <v>2403</v>
      </c>
      <c r="D7" s="670"/>
      <c r="E7" s="724"/>
    </row>
    <row r="8" spans="2:12">
      <c r="B8" s="679"/>
      <c r="C8" s="679"/>
      <c r="D8" s="672"/>
      <c r="E8" s="672"/>
    </row>
    <row r="9" spans="2:12">
      <c r="B9" s="48" t="s">
        <v>2029</v>
      </c>
      <c r="C9" s="48" t="s">
        <v>2030</v>
      </c>
      <c r="D9" s="48" t="s">
        <v>2037</v>
      </c>
      <c r="E9" s="48" t="s">
        <v>2031</v>
      </c>
    </row>
    <row r="10" spans="2:12" ht="25.5" customHeight="1">
      <c r="B10" s="112">
        <f>VLOOKUP(C6,DoorSystem!$A$92:$B$94,2,0)</f>
        <v>9209223</v>
      </c>
      <c r="C10" s="58" t="str">
        <f>VLOOKUP(B10,Цены!$A:$B,2,0)</f>
        <v>КОМПЛЕКТ ПРОФИЛЯ SLIDELINE M, L2500, H16, СЕРЕБРИСТЫЙ</v>
      </c>
      <c r="D10" s="315">
        <f>D6</f>
        <v>1</v>
      </c>
      <c r="E10" s="109">
        <f>IFERROR(VLOOKUP(B10,Sale!$A:$E,5,0),VLOOKUP(B10,Цены!$A:$G,7,0))*D10</f>
        <v>2048.2874999999999</v>
      </c>
    </row>
    <row r="11" spans="2:12" ht="25.5" customHeight="1">
      <c r="B11" s="112">
        <f>VLOOKUP(C6,DoorSystem!$A$97:$B$99,2,0)</f>
        <v>9209232</v>
      </c>
      <c r="C11" s="58" t="str">
        <f>VLOOKUP(B11,Цены!$A:$B,2,0)</f>
        <v>ДЕКОРАТИВНЫЙ ПРОФИЛЬ ГИБКИЙ SLIDELINE M, L2500, H16, ПОД ПРИКЛЕИВАНИЕ, СЕРЕБРИСТЫЙ</v>
      </c>
      <c r="D11" s="315">
        <f>D6</f>
        <v>1</v>
      </c>
      <c r="E11" s="109">
        <f>IFERROR(VLOOKUP(B11,Sale!$A:$E,5,0),VLOOKUP(B11,Цены!$A:$G,7,0))*D11</f>
        <v>788.25149999999996</v>
      </c>
    </row>
    <row r="12" spans="2:12" ht="25.5" customHeight="1">
      <c r="B12" s="112">
        <f>VLOOKUP(C7,DoorSystem!$A$102:$B$103,2,0)</f>
        <v>9201921</v>
      </c>
      <c r="C12" s="58" t="str">
        <f>VLOOKUP(B12,Цены!$A:$B,2,0)</f>
        <v>КОМПЛЕКТ ФУРНИТУРЫ SLIDELINE M SILENT SYSTEM, 10 КГ</v>
      </c>
      <c r="D12" s="315">
        <f>D6</f>
        <v>1</v>
      </c>
      <c r="E12" s="109">
        <f>IFERROR(VLOOKUP(B12,Sale!$A:$E,5,0),VLOOKUP(B12,Цены!$A:$G,7,0))*D12</f>
        <v>6508.6109999999999</v>
      </c>
    </row>
    <row r="16" spans="2:12" ht="24" thickBot="1">
      <c r="B16" s="722" t="s">
        <v>2486</v>
      </c>
      <c r="C16" s="722"/>
      <c r="D16" s="722"/>
      <c r="E16" s="722"/>
      <c r="F16" s="722"/>
      <c r="G16" s="722"/>
      <c r="H16" s="722"/>
      <c r="I16" s="722"/>
      <c r="J16" s="722"/>
      <c r="K16" s="722"/>
    </row>
    <row r="17" spans="2:12" ht="172.5" customHeight="1" thickTop="1">
      <c r="C17" s="140" t="s">
        <v>2467</v>
      </c>
      <c r="L17" s="51"/>
    </row>
    <row r="18" spans="2:12" ht="15.75">
      <c r="B18" s="79" t="s">
        <v>2391</v>
      </c>
      <c r="C18" s="327" t="s">
        <v>2409</v>
      </c>
      <c r="D18" s="670">
        <v>1</v>
      </c>
      <c r="E18" s="724">
        <f>SUM(E22:E23)</f>
        <v>17915.292000000001</v>
      </c>
    </row>
    <row r="19" spans="2:12" ht="15.75">
      <c r="B19" s="79" t="s">
        <v>2402</v>
      </c>
      <c r="C19" s="327" t="s">
        <v>2404</v>
      </c>
      <c r="D19" s="670"/>
      <c r="E19" s="724"/>
    </row>
    <row r="20" spans="2:12">
      <c r="B20" s="679"/>
      <c r="C20" s="679"/>
      <c r="D20" s="672"/>
      <c r="E20" s="672"/>
    </row>
    <row r="21" spans="2:12">
      <c r="B21" s="48" t="s">
        <v>2029</v>
      </c>
      <c r="C21" s="48" t="s">
        <v>2030</v>
      </c>
      <c r="D21" s="48" t="s">
        <v>2037</v>
      </c>
      <c r="E21" s="48" t="s">
        <v>2031</v>
      </c>
    </row>
    <row r="22" spans="2:12" ht="25.5" customHeight="1">
      <c r="B22" s="112">
        <f>VLOOKUP(C18,DoorSystem!$A$106:$B$107,2,0)</f>
        <v>9227245</v>
      </c>
      <c r="C22" s="58" t="str">
        <f>VLOOKUP(B22,Цены!$A:$B,2,0)</f>
        <v>ДВОЙНОЙ КОМПЛЕКТ ПРОФИЛЕЙ SLIDELINE M ВКЛАДНОЙ,L2500,СЕРЕБРИСТЫЙ</v>
      </c>
      <c r="D22" s="315">
        <f>D18</f>
        <v>1</v>
      </c>
      <c r="E22" s="109">
        <f>IFERROR(VLOOKUP(B22,Sale!$A:$E,5,0),VLOOKUP(B22,Цены!$A:$G,7,0))*D22</f>
        <v>4898.07</v>
      </c>
    </row>
    <row r="23" spans="2:12" ht="25.5" customHeight="1">
      <c r="B23" s="112">
        <f>VLOOKUP(C19,DoorSystem!A110:B111,2,0)</f>
        <v>9156338</v>
      </c>
      <c r="C23" s="58" t="str">
        <f>VLOOKUP(B23,Цены!$A:$B,2,0)</f>
        <v>КОМПЛЕКТ ФУРНИТУРЫ SLIDELINE M SILENT SYSTEM, 30 КГ</v>
      </c>
      <c r="D23" s="315">
        <f>D18*2</f>
        <v>2</v>
      </c>
      <c r="E23" s="109">
        <f>IFERROR(VLOOKUP(B23,Sale!$A:$E,5,0),VLOOKUP(B23,Цены!$A:$G,7,0))*D23</f>
        <v>13017.222</v>
      </c>
    </row>
  </sheetData>
  <sheetProtection sheet="1" objects="1" scenarios="1"/>
  <mergeCells count="10">
    <mergeCell ref="D18:D19"/>
    <mergeCell ref="E18:E19"/>
    <mergeCell ref="B20:E20"/>
    <mergeCell ref="B1:K1"/>
    <mergeCell ref="B4:K4"/>
    <mergeCell ref="D6:D7"/>
    <mergeCell ref="E6:E7"/>
    <mergeCell ref="B8:E8"/>
    <mergeCell ref="B16:K16"/>
    <mergeCell ref="B2:K2"/>
  </mergeCells>
  <conditionalFormatting sqref="C6 C18">
    <cfRule type="cellIs" dxfId="19" priority="5" operator="equal">
      <formula>$B$143</formula>
    </cfRule>
    <cfRule type="cellIs" dxfId="18" priority="6" operator="equal">
      <formula>$B$144</formula>
    </cfRule>
  </conditionalFormatting>
  <dataValidations count="3">
    <dataValidation type="list" allowBlank="1" showErrorMessage="1" prompt="Выбрать тип петли" sqref="C6">
      <formula1>"Высота профиля 16 мм,Высота профиля 18 мм,Высота профиля 25 мм,"</formula1>
    </dataValidation>
    <dataValidation type="list" allowBlank="1" showInputMessage="1" showErrorMessage="1" sqref="C7 C19">
      <formula1>"Вес двери до 10 кг,Вес двери до 30 кг,"</formula1>
    </dataValidation>
    <dataValidation type="list" allowBlank="1" showErrorMessage="1" prompt="Выбрать тип петли" sqref="C18">
      <formula1>"Комплект профилей под прикручивание,Комплект профилей под запресовку,"</formula1>
    </dataValidation>
  </dataValidations>
  <hyperlinks>
    <hyperlink ref="C5" r:id="rId1" location="page_1132"/>
    <hyperlink ref="C17" r:id="rId2" location="page_1151"/>
  </hyperlinks>
  <pageMargins left="0.7" right="0.7" top="0.75" bottom="0.75" header="0.3" footer="0.3"/>
  <pageSetup paperSize="9" orientation="portrait" r:id="rId3"/>
  <drawing r:id="rId4"/>
</worksheet>
</file>

<file path=xl/worksheets/sheet35.xml><?xml version="1.0" encoding="utf-8"?>
<worksheet xmlns="http://schemas.openxmlformats.org/spreadsheetml/2006/main" xmlns:r="http://schemas.openxmlformats.org/officeDocument/2006/relationships">
  <sheetPr codeName="Лист24">
    <tabColor theme="9"/>
  </sheetPr>
  <dimension ref="B1:L13"/>
  <sheetViews>
    <sheetView showRowColHeaders="0" zoomScale="70" zoomScaleNormal="70" workbookViewId="0">
      <pane ySplit="1" topLeftCell="A2" activePane="bottomLeft" state="frozen"/>
      <selection pane="bottomLeft"/>
    </sheetView>
  </sheetViews>
  <sheetFormatPr defaultColWidth="9.140625" defaultRowHeight="15"/>
  <cols>
    <col min="1" max="1" width="13.28515625" style="14" customWidth="1"/>
    <col min="2" max="2" width="25.5703125" style="14" customWidth="1"/>
    <col min="3" max="3" width="66" style="14" customWidth="1"/>
    <col min="4" max="4" width="9.140625" style="14"/>
    <col min="5" max="5" width="24.85546875" style="14" customWidth="1"/>
    <col min="6" max="11" width="9.140625" style="14"/>
    <col min="12" max="12" width="33.140625" style="14" customWidth="1"/>
    <col min="13" max="16384" width="9.140625" style="14"/>
  </cols>
  <sheetData>
    <row r="1" spans="2:12" ht="69" customHeight="1">
      <c r="B1" s="606" t="s">
        <v>2489</v>
      </c>
      <c r="C1" s="606"/>
      <c r="D1" s="606"/>
      <c r="E1" s="606"/>
      <c r="F1" s="606"/>
      <c r="G1" s="606"/>
      <c r="H1" s="606"/>
      <c r="I1" s="606"/>
      <c r="J1" s="606"/>
      <c r="K1" s="606"/>
    </row>
    <row r="2" spans="2:12" ht="172.5" customHeight="1">
      <c r="C2" s="140" t="s">
        <v>2467</v>
      </c>
    </row>
    <row r="3" spans="2:12" ht="24" thickBot="1">
      <c r="B3" s="722" t="s">
        <v>2411</v>
      </c>
      <c r="C3" s="722"/>
      <c r="D3" s="722"/>
      <c r="E3" s="722"/>
      <c r="F3" s="722"/>
      <c r="G3" s="722"/>
      <c r="H3" s="722"/>
      <c r="I3" s="722"/>
      <c r="J3" s="722"/>
      <c r="K3" s="722"/>
    </row>
    <row r="4" spans="2:12" ht="15.75" thickTop="1">
      <c r="L4" s="51"/>
    </row>
    <row r="5" spans="2:12" ht="15.75">
      <c r="B5" s="79" t="s">
        <v>2412</v>
      </c>
      <c r="C5" s="327" t="s">
        <v>2413</v>
      </c>
      <c r="D5" s="670">
        <v>1</v>
      </c>
      <c r="E5" s="724">
        <f>SUM(E9:E13)</f>
        <v>1574.2350000000001</v>
      </c>
    </row>
    <row r="6" spans="2:12" ht="15.75">
      <c r="B6" s="60"/>
      <c r="C6" s="113"/>
      <c r="D6" s="670"/>
      <c r="E6" s="724"/>
    </row>
    <row r="7" spans="2:12">
      <c r="B7" s="679"/>
      <c r="C7" s="679"/>
      <c r="D7" s="679"/>
      <c r="E7" s="679"/>
    </row>
    <row r="8" spans="2:12">
      <c r="B8" s="48" t="s">
        <v>2029</v>
      </c>
      <c r="C8" s="48" t="s">
        <v>2030</v>
      </c>
      <c r="D8" s="48" t="s">
        <v>2037</v>
      </c>
      <c r="E8" s="48" t="s">
        <v>2031</v>
      </c>
    </row>
    <row r="9" spans="2:12" ht="25.5" customHeight="1">
      <c r="B9" s="112">
        <f>VLOOKUP(C5,DoorSystem!$A$114:$B$115,2,0)</f>
        <v>1013474</v>
      </c>
      <c r="C9" s="58" t="str">
        <f>VLOOKUP(B9,Цены!$A:$B,2,0)</f>
        <v>ХОДОВОЙ/НАПРАВЛЯЮЩИЙ ПРОФИЛЬ SLIDELINE 55/55 PLUS, L2000, ПЛАСТИК, КОРИЧНЕВЫЙ</v>
      </c>
      <c r="D9" s="315">
        <v>4</v>
      </c>
      <c r="E9" s="109">
        <f>IFERROR(VLOOKUP(B9,Sale!$A:$E,5,0),VLOOKUP(B9,Цены!$A:$G,7,0))*D9</f>
        <v>602.6400000000001</v>
      </c>
    </row>
    <row r="10" spans="2:12" ht="25.5" customHeight="1">
      <c r="B10" s="112">
        <v>9103717</v>
      </c>
      <c r="C10" s="58" t="str">
        <f>VLOOKUP(B10,Цены!$A:$B,2,0)</f>
        <v>НИЖНИЙ ХОДОВОЙ ЭЛЕМЕНТ SLIDELINE 55 PLUS ДЛЯ ВКЛАДНОЙ ДВЕРИ</v>
      </c>
      <c r="D10" s="315">
        <f>D5*4</f>
        <v>4</v>
      </c>
      <c r="E10" s="109">
        <f>IFERROR(VLOOKUP(B10,Sale!$A:$E,5,0),VLOOKUP(B10,Цены!$A:$G,7,0))*D10</f>
        <v>414.12599999999998</v>
      </c>
    </row>
    <row r="11" spans="2:12" ht="25.5" customHeight="1">
      <c r="B11" s="112">
        <v>9103718</v>
      </c>
      <c r="C11" s="58" t="str">
        <f>VLOOKUP(B11,Цены!$A:$B,2,0)</f>
        <v>ВЕРХНИЙ НАПРАВЛЯЮЩИЙ ЭЛЕМЕНТ SLIDELINE 55 PLUS ДЛЯ ВКЛАДНОЙ ДВЕРИ</v>
      </c>
      <c r="D11" s="315">
        <f>D5*4</f>
        <v>4</v>
      </c>
      <c r="E11" s="109">
        <f>IFERROR(VLOOKUP(B11,Sale!$A:$E,5,0),VLOOKUP(B11,Цены!$A:$G,7,0))*D11</f>
        <v>224.85600000000002</v>
      </c>
    </row>
    <row r="12" spans="2:12" ht="25.5" customHeight="1">
      <c r="B12" s="112">
        <v>9102993</v>
      </c>
      <c r="C12" s="58" t="str">
        <f>VLOOKUP(B12,Цены!$A:$B,2,0)</f>
        <v>МЕЖДВЕРНОЙ УПОР SLIDELINE 55 PLUS, ПОД ПРИКРУЧИВАНИЕ</v>
      </c>
      <c r="D12" s="315">
        <v>2</v>
      </c>
      <c r="E12" s="109">
        <f>IFERROR(VLOOKUP(B12,Sale!$A:$E,5,0),VLOOKUP(B12,Цены!$A:$G,7,0))*D12</f>
        <v>60.957000000000001</v>
      </c>
    </row>
    <row r="13" spans="2:12" ht="25.5" customHeight="1">
      <c r="B13" s="112">
        <v>9105438</v>
      </c>
      <c r="C13" s="58" t="str">
        <f>VLOOKUP(B13,Цены!$A:$B,2,0)</f>
        <v>КОНЦЕВОЙ УПОР SLIDELINE 55 PLUS</v>
      </c>
      <c r="D13" s="315">
        <f>D5*4</f>
        <v>4</v>
      </c>
      <c r="E13" s="109">
        <f>IFERROR(VLOOKUP(B13,Sale!$A:$E,5,0),VLOOKUP(B13,Цены!$A:$G,7,0))*D13</f>
        <v>271.65599999999995</v>
      </c>
    </row>
  </sheetData>
  <sheetProtection sheet="1" objects="1" scenarios="1"/>
  <mergeCells count="5">
    <mergeCell ref="B1:K1"/>
    <mergeCell ref="B3:K3"/>
    <mergeCell ref="D5:D6"/>
    <mergeCell ref="E5:E6"/>
    <mergeCell ref="B7:E7"/>
  </mergeCells>
  <conditionalFormatting sqref="C5">
    <cfRule type="cellIs" dxfId="17" priority="1" operator="equal">
      <formula>$B$142</formula>
    </cfRule>
    <cfRule type="cellIs" dxfId="16" priority="2" operator="equal">
      <formula>$B$143</formula>
    </cfRule>
  </conditionalFormatting>
  <dataValidations count="1">
    <dataValidation type="list" allowBlank="1" showErrorMessage="1" prompt="Выбрать тип петли" sqref="C5">
      <formula1>"Профиль длиной 2000 мм,Профиль длиной 2500 мм,"</formula1>
    </dataValidation>
  </dataValidations>
  <hyperlinks>
    <hyperlink ref="C2" r:id="rId1" location="page_1160"/>
  </hyperlinks>
  <pageMargins left="0.7" right="0.7" top="0.75" bottom="0.75" header="0.3" footer="0.3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>
  <sheetPr codeName="Лист25">
    <tabColor theme="9"/>
  </sheetPr>
  <dimension ref="B1:K13"/>
  <sheetViews>
    <sheetView showRowColHeaders="0" zoomScale="70" zoomScaleNormal="70" workbookViewId="0">
      <pane ySplit="1" topLeftCell="A2" activePane="bottomLeft" state="frozen"/>
      <selection pane="bottomLeft"/>
    </sheetView>
  </sheetViews>
  <sheetFormatPr defaultColWidth="9.140625" defaultRowHeight="15"/>
  <cols>
    <col min="1" max="1" width="13.28515625" style="14" customWidth="1"/>
    <col min="2" max="2" width="25.5703125" style="14" customWidth="1"/>
    <col min="3" max="3" width="66.140625" style="14" customWidth="1"/>
    <col min="4" max="4" width="9.140625" style="14"/>
    <col min="5" max="5" width="24.85546875" style="14" customWidth="1"/>
    <col min="6" max="11" width="9.140625" style="14"/>
    <col min="12" max="12" width="25.28515625" style="14" customWidth="1"/>
    <col min="13" max="16384" width="9.140625" style="14"/>
  </cols>
  <sheetData>
    <row r="1" spans="2:11" ht="70.5" customHeight="1">
      <c r="B1" s="558" t="s">
        <v>2490</v>
      </c>
      <c r="C1" s="558"/>
      <c r="D1" s="558"/>
      <c r="E1" s="558"/>
      <c r="F1" s="558"/>
      <c r="G1" s="558"/>
      <c r="H1" s="558"/>
      <c r="I1" s="558"/>
      <c r="J1" s="558"/>
      <c r="K1" s="558"/>
    </row>
    <row r="2" spans="2:11" ht="172.5" customHeight="1">
      <c r="C2" s="140" t="s">
        <v>2467</v>
      </c>
    </row>
    <row r="3" spans="2:11" ht="24" thickBot="1">
      <c r="B3" s="722" t="s">
        <v>2411</v>
      </c>
      <c r="C3" s="722"/>
      <c r="D3" s="722"/>
      <c r="E3" s="722"/>
      <c r="F3" s="722"/>
      <c r="G3" s="722"/>
      <c r="H3" s="722"/>
      <c r="I3" s="722"/>
      <c r="J3" s="722"/>
      <c r="K3" s="722"/>
    </row>
    <row r="4" spans="2:11" ht="15.75" thickTop="1"/>
    <row r="5" spans="2:11" ht="15.75">
      <c r="B5" s="60"/>
      <c r="C5" s="113"/>
      <c r="D5" s="670">
        <v>1</v>
      </c>
      <c r="E5" s="724">
        <f>SUM(E9:E13)</f>
        <v>2453.8004999999994</v>
      </c>
    </row>
    <row r="6" spans="2:11" ht="15.75">
      <c r="B6" s="122"/>
      <c r="C6" s="121"/>
      <c r="D6" s="670"/>
      <c r="E6" s="724"/>
    </row>
    <row r="7" spans="2:11">
      <c r="B7" s="679"/>
      <c r="C7" s="679"/>
      <c r="D7" s="679"/>
      <c r="E7" s="679"/>
    </row>
    <row r="8" spans="2:11">
      <c r="B8" s="48" t="s">
        <v>2029</v>
      </c>
      <c r="C8" s="48" t="s">
        <v>2030</v>
      </c>
      <c r="D8" s="48" t="s">
        <v>2037</v>
      </c>
      <c r="E8" s="48" t="s">
        <v>2031</v>
      </c>
    </row>
    <row r="9" spans="2:11" ht="25.5" customHeight="1">
      <c r="B9" s="112">
        <v>1015024</v>
      </c>
      <c r="C9" s="58" t="str">
        <f>VLOOKUP(B9,Цены!$A:$B,2,0)</f>
        <v>ХОДОВОЙ/НАПРАВЛЯЮЩИЙ ПРОФИЛЬ SLIDELINE 56, L3000, ПОД ЗАПРЕСCОВКУ, АЛЮМ.</v>
      </c>
      <c r="D9" s="315">
        <f>D5*2</f>
        <v>2</v>
      </c>
      <c r="E9" s="109">
        <f>IFERROR(VLOOKUP(B9,Sale!$A:$E,5,0),VLOOKUP(B9,Цены!$A:$G,7,0))*D9</f>
        <v>1698.2459999999999</v>
      </c>
    </row>
    <row r="10" spans="2:11" ht="25.5" customHeight="1">
      <c r="B10" s="112">
        <v>1008731</v>
      </c>
      <c r="C10" s="58" t="str">
        <f>VLOOKUP(B10,Цены!$A:$B,2,0)</f>
        <v>НИЖНИЙ ХОДОВОЙ ЭЛЕМЕНТ SLIDELINE 56</v>
      </c>
      <c r="D10" s="315">
        <f>D5*4</f>
        <v>4</v>
      </c>
      <c r="E10" s="109">
        <f>IFERROR(VLOOKUP(B10,Sale!$A:$E,5,0),VLOOKUP(B10,Цены!$A:$G,7,0))*D10</f>
        <v>596.30399999999997</v>
      </c>
    </row>
    <row r="11" spans="2:11" ht="25.5" customHeight="1">
      <c r="B11" s="112">
        <v>1008732</v>
      </c>
      <c r="C11" s="58" t="str">
        <f>VLOOKUP(B11,Цены!$A:$B,2,0)</f>
        <v>ВЕРХНИЙ НАПРАВЛЯЮЩИЙ ЭЛЕМЕНТ SLIDELINE 56</v>
      </c>
      <c r="D11" s="315">
        <f>D5*4</f>
        <v>4</v>
      </c>
      <c r="E11" s="109">
        <f>IFERROR(VLOOKUP(B11,Sale!$A:$E,5,0),VLOOKUP(B11,Цены!$A:$G,7,0))*D11</f>
        <v>87.191999999999993</v>
      </c>
    </row>
    <row r="12" spans="2:11" ht="25.5" customHeight="1">
      <c r="B12" s="112">
        <v>1008824</v>
      </c>
      <c r="C12" s="58" t="str">
        <f>VLOOKUP(B12,Цены!$A:$B,2,0)</f>
        <v>КОНЦЕВОЙ УПОР SLIDELINE 56</v>
      </c>
      <c r="D12" s="315">
        <f>D5*2</f>
        <v>2</v>
      </c>
      <c r="E12" s="109">
        <f>IFERROR(VLOOKUP(B12,Sale!$A:$E,5,0),VLOOKUP(B12,Цены!$A:$G,7,0))*D12</f>
        <v>50.219999999999992</v>
      </c>
    </row>
    <row r="13" spans="2:11" ht="25.5" customHeight="1">
      <c r="B13" s="112">
        <v>1008730</v>
      </c>
      <c r="C13" s="58" t="str">
        <f>VLOOKUP(B13,Цены!$A:$B,2,0)</f>
        <v>МЕЖДВЕРНОЙ УПОР SLIDELINE 56, ПОД ПРИКРУЧИВАНИЕ</v>
      </c>
      <c r="D13" s="315">
        <f>D5</f>
        <v>1</v>
      </c>
      <c r="E13" s="109">
        <f>IFERROR(VLOOKUP(B13,Sale!$A:$E,5,0),VLOOKUP(B13,Цены!$A:$G,7,0))*D13</f>
        <v>21.8385</v>
      </c>
    </row>
  </sheetData>
  <sheetProtection sheet="1" objects="1" scenarios="1"/>
  <mergeCells count="5">
    <mergeCell ref="B1:K1"/>
    <mergeCell ref="B3:K3"/>
    <mergeCell ref="D5:D6"/>
    <mergeCell ref="E5:E6"/>
    <mergeCell ref="B7:E7"/>
  </mergeCells>
  <dataValidations count="1">
    <dataValidation allowBlank="1" showErrorMessage="1" prompt="Выбрать тип петли" sqref="C5"/>
  </dataValidations>
  <hyperlinks>
    <hyperlink ref="C2" r:id="rId1" location="page_1176"/>
  </hyperlinks>
  <pageMargins left="0.7" right="0.7" top="0.75" bottom="0.75" header="0.3" footer="0.3"/>
  <ignoredErrors>
    <ignoredError sqref="D9:D13" unlockedFormula="1"/>
  </ignoredErrors>
  <drawing r:id="rId2"/>
</worksheet>
</file>

<file path=xl/worksheets/sheet37.xml><?xml version="1.0" encoding="utf-8"?>
<worksheet xmlns="http://schemas.openxmlformats.org/spreadsheetml/2006/main" xmlns:r="http://schemas.openxmlformats.org/officeDocument/2006/relationships">
  <sheetPr codeName="Лист26">
    <tabColor theme="9"/>
  </sheetPr>
  <dimension ref="B1:L116"/>
  <sheetViews>
    <sheetView showGridLines="0"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7.5703125" style="14" customWidth="1"/>
    <col min="3" max="3" width="54" style="14" customWidth="1"/>
    <col min="4" max="4" width="8.5703125" style="14" customWidth="1"/>
    <col min="5" max="5" width="15.42578125" style="14" customWidth="1"/>
    <col min="6" max="7" width="8.7109375" style="14" customWidth="1"/>
    <col min="8" max="8" width="26.42578125" style="14" customWidth="1"/>
    <col min="9" max="9" width="54" style="14" customWidth="1"/>
    <col min="10" max="10" width="8.5703125" style="14" customWidth="1"/>
    <col min="11" max="11" width="15.28515625" style="14" customWidth="1"/>
    <col min="12" max="12" width="11" style="14" customWidth="1"/>
    <col min="13" max="16384" width="9.140625" style="14"/>
  </cols>
  <sheetData>
    <row r="1" spans="2:12" ht="69" customHeight="1">
      <c r="B1" s="235"/>
      <c r="C1" s="559" t="s">
        <v>2624</v>
      </c>
      <c r="D1" s="559"/>
      <c r="E1" s="559"/>
      <c r="F1" s="559"/>
      <c r="G1" s="559"/>
      <c r="H1" s="559"/>
      <c r="I1" s="559"/>
      <c r="J1" s="559"/>
      <c r="K1" s="559"/>
    </row>
    <row r="2" spans="2:12" ht="45.75" customHeight="1">
      <c r="B2" s="528"/>
      <c r="C2" s="528"/>
      <c r="D2" s="528"/>
      <c r="E2" s="528"/>
      <c r="F2" s="528"/>
      <c r="G2" s="528"/>
      <c r="H2" s="528"/>
      <c r="I2" s="528"/>
      <c r="J2" s="528"/>
      <c r="K2" s="528"/>
    </row>
    <row r="3" spans="2:12" ht="172.5" customHeight="1">
      <c r="C3" s="140" t="s">
        <v>2467</v>
      </c>
    </row>
    <row r="4" spans="2:12" ht="24" thickBot="1">
      <c r="B4" s="722" t="s">
        <v>2436</v>
      </c>
      <c r="C4" s="722"/>
      <c r="D4" s="722"/>
      <c r="E4" s="722"/>
      <c r="F4" s="722"/>
      <c r="G4" s="722"/>
      <c r="H4" s="722"/>
      <c r="I4" s="722"/>
      <c r="J4" s="722"/>
      <c r="K4" s="722"/>
    </row>
    <row r="5" spans="2:12" ht="150" customHeight="1" thickTop="1">
      <c r="L5" s="51"/>
    </row>
    <row r="6" spans="2:12" ht="14.45" customHeight="1">
      <c r="L6" s="51"/>
    </row>
    <row r="7" spans="2:12" ht="14.45" customHeight="1" thickBot="1">
      <c r="L7" s="51"/>
    </row>
    <row r="8" spans="2:12" ht="15" customHeight="1">
      <c r="B8" s="15" t="s">
        <v>2416</v>
      </c>
      <c r="C8" s="452" t="s">
        <v>2418</v>
      </c>
      <c r="D8" s="622">
        <v>1</v>
      </c>
      <c r="E8" s="553">
        <f>SUM(E14:E19)</f>
        <v>3238.391700000001</v>
      </c>
      <c r="H8" s="15" t="s">
        <v>2417</v>
      </c>
      <c r="I8" s="452" t="s">
        <v>2438</v>
      </c>
      <c r="J8" s="622">
        <v>1</v>
      </c>
      <c r="K8" s="553">
        <f>SUM(K13:K19)</f>
        <v>7136.7101999999995</v>
      </c>
    </row>
    <row r="9" spans="2:12" ht="15" customHeight="1">
      <c r="B9" s="59" t="s">
        <v>2417</v>
      </c>
      <c r="C9" s="331" t="s">
        <v>2421</v>
      </c>
      <c r="D9" s="501"/>
      <c r="E9" s="621"/>
      <c r="H9" s="141" t="s">
        <v>2419</v>
      </c>
      <c r="I9" s="331" t="s">
        <v>2428</v>
      </c>
      <c r="J9" s="501"/>
      <c r="K9" s="621"/>
    </row>
    <row r="10" spans="2:12" ht="15" customHeight="1">
      <c r="B10" s="141" t="s">
        <v>2419</v>
      </c>
      <c r="C10" s="331" t="s">
        <v>2420</v>
      </c>
      <c r="D10" s="502"/>
      <c r="E10" s="725"/>
      <c r="H10" s="141" t="s">
        <v>2422</v>
      </c>
      <c r="I10" s="331" t="s">
        <v>2454</v>
      </c>
      <c r="J10" s="502"/>
      <c r="K10" s="725"/>
    </row>
    <row r="11" spans="2:12" ht="15" customHeight="1">
      <c r="B11" s="141" t="s">
        <v>2422</v>
      </c>
      <c r="C11" s="331" t="s">
        <v>2432</v>
      </c>
      <c r="D11" s="713" t="s">
        <v>2566</v>
      </c>
      <c r="E11" s="714"/>
      <c r="H11" s="142"/>
      <c r="I11" s="123"/>
      <c r="J11" s="767" t="s">
        <v>2566</v>
      </c>
      <c r="K11" s="768"/>
    </row>
    <row r="12" spans="2:12" ht="15" customHeight="1">
      <c r="B12" s="142"/>
      <c r="C12" s="123"/>
      <c r="D12" s="124"/>
      <c r="E12" s="143"/>
      <c r="H12" s="49" t="s">
        <v>2029</v>
      </c>
      <c r="I12" s="48" t="s">
        <v>2030</v>
      </c>
      <c r="J12" s="48" t="s">
        <v>2037</v>
      </c>
      <c r="K12" s="78" t="s">
        <v>2031</v>
      </c>
    </row>
    <row r="13" spans="2:12" ht="25.5" customHeight="1">
      <c r="B13" s="49" t="s">
        <v>2029</v>
      </c>
      <c r="C13" s="48" t="s">
        <v>2030</v>
      </c>
      <c r="D13" s="48" t="s">
        <v>2037</v>
      </c>
      <c r="E13" s="78" t="s">
        <v>2031</v>
      </c>
      <c r="H13" s="20">
        <f>VLOOKUP(I8,DoorSystem!$A$148:$B$151,2,0)</f>
        <v>9239310</v>
      </c>
      <c r="I13" s="58" t="str">
        <f>VLOOKUP(H13,Цены!$A:$B,2,0)</f>
        <v>КОМПЛЕКТ ПРОФИЛЕЙ WINGLINE L,L2400,С ПЕРФОРАЦИЕЙ,АЛЮМИНИЙ,АНОДИРОВАННЫЙ</v>
      </c>
      <c r="J13" s="22">
        <f>J8</f>
        <v>1</v>
      </c>
      <c r="K13" s="23">
        <f>IFERROR(VLOOKUP(H13,Sale!$A:$E,5,0),VLOOKUP(H13,Цены!$A:$G,7,0))*J13</f>
        <v>2117.268</v>
      </c>
    </row>
    <row r="14" spans="2:12" ht="25.5" customHeight="1">
      <c r="B14" s="20">
        <f>VLOOKUP(C9,DoorSystem!$A$118:$B$119,2,0)</f>
        <v>9239311</v>
      </c>
      <c r="C14" s="58" t="str">
        <f>VLOOKUP(B14,Цены!$A:$B,2,0)</f>
        <v>КОМПЛЕКТ ПРОФИЛЕЙ WINGLINE L,L1200,С ПЕРФОРАЦИЕЙ,АЛЮМИНИЙ,АНОДИРОВАННЫЙ</v>
      </c>
      <c r="D14" s="22">
        <f>D8</f>
        <v>1</v>
      </c>
      <c r="E14" s="23">
        <f>IFERROR(VLOOKUP(B14,Sale!$A:$E,5,0),VLOOKUP(B14,Цены!$A:$G,7,0))*D14</f>
        <v>1102.7475000000002</v>
      </c>
      <c r="H14" s="20">
        <f>VLOOKUP(I8,DoorSystem!$A$155:$C$158,MATCH(I9,DoorSystem!$A$154:$C$154,0),0)</f>
        <v>9237852</v>
      </c>
      <c r="I14" s="58" t="str">
        <f>VLOOKUP(H14,Цены!$A:$B,2,0)</f>
        <v>КОМПЛЕКТ ФУРНИТУРЫ WINGLINE L 25 КГ,САМОЗАКРЫВАНИЕ,L</v>
      </c>
      <c r="J14" s="22">
        <f>J8</f>
        <v>1</v>
      </c>
      <c r="K14" s="23">
        <f>IFERROR(VLOOKUP(H14,Sale!$A:$E,5,0),VLOOKUP(H14,Цены!$A:$G,7,0))*J14</f>
        <v>1626.5474999999999</v>
      </c>
    </row>
    <row r="15" spans="2:12" ht="25.5" customHeight="1">
      <c r="B15" s="20">
        <f>VLOOKUP(C8,CHOOSE(IF(C9="Комплект профилей (верх+низ) 1200 мм",1,IF(C9="Ходовой профиль (только верх) 1200 мм",2,3)),DoorSystem!$A$123:$C$124,DoorSystem!$A$128:$C$129,),MATCH(C10,DoorSystem!A122:C122,0),0)</f>
        <v>9237882</v>
      </c>
      <c r="C15" s="58" t="str">
        <f>VLOOKUP(B15,Цены!$A:$B,2,0)</f>
        <v>КОМПЛЕКТ ФУРНИТУРЫ WINGLINE L 12 КГ,САМОЗАКРЫВАНИЕ,L</v>
      </c>
      <c r="D15" s="22">
        <f>D8</f>
        <v>1</v>
      </c>
      <c r="E15" s="23">
        <f>IFERROR(VLOOKUP(B15,Sale!$A:$E,5,0),VLOOKUP(B15,Цены!$A:$G,7,0))*D15</f>
        <v>1473.2640000000001</v>
      </c>
      <c r="H15" s="20">
        <f>VLOOKUP(I8,DoorSystem!$A$162:$C$165,MATCH(I9,DoorSystem!$A$161:$C$161,0),0)</f>
        <v>9237890</v>
      </c>
      <c r="I15" s="58" t="str">
        <f>VLOOKUP(H15,Цены!$A:$B,2,0)</f>
        <v>КОМПЛЕКТ ФУРНИТУРЫ WINGLINE L 25 КГ,САМОЗАКРЫВАНИЕ,R</v>
      </c>
      <c r="J15" s="22">
        <f>J8</f>
        <v>1</v>
      </c>
      <c r="K15" s="23">
        <f>IFERROR(VLOOKUP(H15,Sale!$A:$E,5,0),VLOOKUP(H15,Цены!$A:$G,7,0))*J15</f>
        <v>1626.5474999999999</v>
      </c>
    </row>
    <row r="16" spans="2:12" ht="25.5" customHeight="1">
      <c r="B16" s="20">
        <v>9071205</v>
      </c>
      <c r="C16" s="58" t="str">
        <f>VLOOKUP(B16,Цены!$A:$B,2,0)</f>
        <v>ПЕТЛЯ SENSYS 8645I, УГОЛ 110ГР, ЧАШКА TH52D35, НАКЛАДНАЯ НАВЕСКА(B12,5)</v>
      </c>
      <c r="D16" s="22">
        <f>VLOOKUP(C11,DoorSystem!$A$132:$B$140,2,0)</f>
        <v>3</v>
      </c>
      <c r="E16" s="23">
        <f>IFERROR(VLOOKUP(B16,Sale!$A:$E,5,0),VLOOKUP(B16,Цены!$A:$G,7,0))*D16</f>
        <v>515.41920000000005</v>
      </c>
      <c r="H16" s="20">
        <v>9071205</v>
      </c>
      <c r="I16" s="58" t="str">
        <f>VLOOKUP(H16,Цены!$A:$B,2,0)</f>
        <v>ПЕТЛЯ SENSYS 8645I, УГОЛ 110ГР, ЧАШКА TH52D35, НАКЛАДНАЯ НАВЕСКА(B12,5)</v>
      </c>
      <c r="J16" s="22">
        <f>VLOOKUP(I10,DoorSystem!$A$132:$B$140,2,0)</f>
        <v>8</v>
      </c>
      <c r="K16" s="23">
        <f>IFERROR(VLOOKUP(H16,Sale!$A:$E,5,0),VLOOKUP(H16,Цены!$A:$G,7,0))*J16</f>
        <v>1374.4512000000002</v>
      </c>
    </row>
    <row r="17" spans="2:12" ht="25.5" customHeight="1">
      <c r="B17" s="20">
        <v>9071577</v>
      </c>
      <c r="C17" s="58" t="str">
        <f>VLOOKUP(B17,Цены!$A:$B,2,0)</f>
        <v>МОНТАЖНАЯ ПЛАНКА SYSTEM 8099 ДЛЯ SENSYS/INTERMAT, L37, D3, ПОД ПРИКРУЧИВАНИЕ</v>
      </c>
      <c r="D17" s="22">
        <f>VLOOKUP(C11,DoorSystem!$A$132:$B$140,2,0)</f>
        <v>3</v>
      </c>
      <c r="E17" s="23">
        <f>IFERROR(VLOOKUP(B17,Sale!$A:$E,5,0),VLOOKUP(B17,Цены!$A:$G,7,0))*D17</f>
        <v>87.263999999999996</v>
      </c>
      <c r="H17" s="20">
        <v>9071577</v>
      </c>
      <c r="I17" s="58" t="str">
        <f>VLOOKUP(H17,Цены!$A:$B,2,0)</f>
        <v>МОНТАЖНАЯ ПЛАНКА SYSTEM 8099 ДЛЯ SENSYS/INTERMAT, L37, D3, ПОД ПРИКРУЧИВАНИЕ</v>
      </c>
      <c r="J17" s="22">
        <f>VLOOKUP(I10,DoorSystem!$A$132:$B$140,2,0)</f>
        <v>8</v>
      </c>
      <c r="K17" s="23">
        <f>IFERROR(VLOOKUP(H17,Sale!$A:$E,5,0),VLOOKUP(H17,Цены!$A:$G,7,0))*J17</f>
        <v>232.70399999999998</v>
      </c>
    </row>
    <row r="18" spans="2:12" ht="25.5" customHeight="1">
      <c r="B18" s="20">
        <v>9088250</v>
      </c>
      <c r="C18" s="58" t="str">
        <f>VLOOKUP(B18,Цены!$A:$B,2,0)</f>
        <v>ЗАГЛУШКА НА КОНСОЛЬ ПЕТЛИ SENSYS, С ЛОГОТИПОМ HETTICH, СТАЛЬ</v>
      </c>
      <c r="D18" s="22">
        <f>VLOOKUP(C11,DoorSystem!$A$132:$B$140,2,0)</f>
        <v>3</v>
      </c>
      <c r="E18" s="23">
        <f>IFERROR(VLOOKUP(B18,Sale!$A:$E,5,0),VLOOKUP(B18,Цены!$A:$G,7,0))*D18</f>
        <v>26.122499999999999</v>
      </c>
      <c r="H18" s="20">
        <v>9088250</v>
      </c>
      <c r="I18" s="58" t="str">
        <f>VLOOKUP(H18,Цены!$A:$B,2,0)</f>
        <v>ЗАГЛУШКА НА КОНСОЛЬ ПЕТЛИ SENSYS, С ЛОГОТИПОМ HETTICH, СТАЛЬ</v>
      </c>
      <c r="J18" s="22">
        <f>VLOOKUP(I10,DoorSystem!$A$132:$B$140,2,0)</f>
        <v>8</v>
      </c>
      <c r="K18" s="23">
        <f>IFERROR(VLOOKUP(H18,Sale!$A:$E,5,0),VLOOKUP(H18,Цены!$A:$G,7,0))*J18</f>
        <v>69.66</v>
      </c>
    </row>
    <row r="19" spans="2:12" ht="25.5" customHeight="1" thickBot="1">
      <c r="B19" s="25">
        <v>9088251</v>
      </c>
      <c r="C19" s="61" t="str">
        <f>VLOOKUP(B19,Цены!$A:$B,2,0)</f>
        <v>ЗАГЛУШКА ЧАШКИ ПЕТЛИ SENSYS</v>
      </c>
      <c r="D19" s="27">
        <f>VLOOKUP(C11,DoorSystem!$A$132:$B$140,2,0)</f>
        <v>3</v>
      </c>
      <c r="E19" s="28">
        <f>IFERROR(VLOOKUP(B19,Sale!$A:$E,5,0),VLOOKUP(B19,Цены!$A:$G,7,0))*D19</f>
        <v>33.5745</v>
      </c>
      <c r="H19" s="25">
        <v>9088251</v>
      </c>
      <c r="I19" s="61" t="str">
        <f>VLOOKUP(H19,Цены!$A:$B,2,0)</f>
        <v>ЗАГЛУШКА ЧАШКИ ПЕТЛИ SENSYS</v>
      </c>
      <c r="J19" s="27">
        <f>VLOOKUP(I10,DoorSystem!$A$132:$B$140,2,0)</f>
        <v>8</v>
      </c>
      <c r="K19" s="28">
        <f>IFERROR(VLOOKUP(H19,Sale!$A:$E,5,0),VLOOKUP(H19,Цены!$A:$G,7,0))*J19</f>
        <v>89.531999999999996</v>
      </c>
    </row>
    <row r="22" spans="2:12" ht="15.75" customHeight="1"/>
    <row r="23" spans="2:12" ht="24.75" customHeight="1" thickBot="1">
      <c r="B23" s="722" t="s">
        <v>2442</v>
      </c>
      <c r="C23" s="722"/>
      <c r="D23" s="722"/>
      <c r="E23" s="722"/>
      <c r="F23" s="722"/>
      <c r="G23" s="722"/>
      <c r="H23" s="722"/>
      <c r="I23" s="722"/>
      <c r="J23" s="722"/>
      <c r="K23" s="722"/>
    </row>
    <row r="24" spans="2:12" ht="150" customHeight="1" thickTop="1">
      <c r="L24" s="51"/>
    </row>
    <row r="25" spans="2:12" ht="14.45" customHeight="1" thickBot="1">
      <c r="L25" s="51"/>
    </row>
    <row r="26" spans="2:12" ht="15.75" customHeight="1">
      <c r="B26" s="15" t="s">
        <v>2416</v>
      </c>
      <c r="C26" s="452" t="s">
        <v>2426</v>
      </c>
      <c r="D26" s="565">
        <v>1</v>
      </c>
      <c r="E26" s="675">
        <f>SUM(E35:E42)</f>
        <v>6663.8790000000008</v>
      </c>
      <c r="H26" s="15" t="s">
        <v>2417</v>
      </c>
      <c r="I26" s="452" t="s">
        <v>2438</v>
      </c>
      <c r="J26" s="609">
        <v>1</v>
      </c>
      <c r="K26" s="553">
        <f>SUM(K34:K43)</f>
        <v>16556.138999999996</v>
      </c>
    </row>
    <row r="27" spans="2:12" ht="15.75" customHeight="1">
      <c r="B27" s="59" t="s">
        <v>2417</v>
      </c>
      <c r="C27" s="331" t="s">
        <v>2421</v>
      </c>
      <c r="D27" s="670"/>
      <c r="E27" s="676"/>
      <c r="H27" s="59" t="s">
        <v>2419</v>
      </c>
      <c r="I27" s="331" t="s">
        <v>2428</v>
      </c>
      <c r="J27" s="610"/>
      <c r="K27" s="621"/>
    </row>
    <row r="28" spans="2:12" ht="15" customHeight="1">
      <c r="B28" s="59" t="s">
        <v>2419</v>
      </c>
      <c r="C28" s="331" t="s">
        <v>2420</v>
      </c>
      <c r="D28" s="670"/>
      <c r="E28" s="676"/>
      <c r="H28" s="59" t="s">
        <v>2448</v>
      </c>
      <c r="I28" s="331" t="s">
        <v>2447</v>
      </c>
      <c r="J28" s="769"/>
      <c r="K28" s="725"/>
    </row>
    <row r="29" spans="2:12" ht="18.75" customHeight="1">
      <c r="B29" s="59" t="s">
        <v>2448</v>
      </c>
      <c r="C29" s="331" t="s">
        <v>2445</v>
      </c>
      <c r="D29" s="771" t="s">
        <v>2487</v>
      </c>
      <c r="E29" s="772"/>
      <c r="H29" s="59" t="s">
        <v>2635</v>
      </c>
      <c r="I29" s="331" t="s">
        <v>4230</v>
      </c>
      <c r="J29" s="771" t="s">
        <v>2487</v>
      </c>
      <c r="K29" s="772"/>
    </row>
    <row r="30" spans="2:12" ht="15.75">
      <c r="B30" s="59" t="s">
        <v>2635</v>
      </c>
      <c r="C30" s="331" t="s">
        <v>4232</v>
      </c>
      <c r="D30" s="773"/>
      <c r="E30" s="774"/>
      <c r="H30" s="59" t="s">
        <v>2422</v>
      </c>
      <c r="I30" s="331" t="s">
        <v>2454</v>
      </c>
      <c r="J30" s="773"/>
      <c r="K30" s="774"/>
    </row>
    <row r="31" spans="2:12" ht="18.600000000000001" customHeight="1">
      <c r="B31" s="59" t="s">
        <v>2422</v>
      </c>
      <c r="C31" s="331" t="s">
        <v>2423</v>
      </c>
      <c r="D31" s="773"/>
      <c r="E31" s="774"/>
      <c r="H31" s="59" t="s">
        <v>2554</v>
      </c>
      <c r="I31" s="331" t="s">
        <v>2556</v>
      </c>
      <c r="J31" s="775"/>
      <c r="K31" s="776"/>
    </row>
    <row r="32" spans="2:12" ht="18.75">
      <c r="B32" s="59" t="s">
        <v>2554</v>
      </c>
      <c r="C32" s="331" t="s">
        <v>2555</v>
      </c>
      <c r="D32" s="775"/>
      <c r="E32" s="776"/>
      <c r="H32" s="142"/>
      <c r="I32" s="450"/>
      <c r="J32" s="124"/>
      <c r="K32" s="143"/>
    </row>
    <row r="33" spans="2:12" ht="18.75">
      <c r="B33" s="448"/>
      <c r="C33" s="449"/>
      <c r="D33" s="124"/>
      <c r="E33" s="143"/>
      <c r="H33" s="49" t="s">
        <v>2029</v>
      </c>
      <c r="I33" s="48" t="s">
        <v>2030</v>
      </c>
      <c r="J33" s="48" t="s">
        <v>2037</v>
      </c>
      <c r="K33" s="78" t="s">
        <v>2031</v>
      </c>
    </row>
    <row r="34" spans="2:12" ht="25.5" customHeight="1">
      <c r="B34" s="49" t="s">
        <v>2029</v>
      </c>
      <c r="C34" s="48" t="s">
        <v>2030</v>
      </c>
      <c r="D34" s="48" t="s">
        <v>2037</v>
      </c>
      <c r="E34" s="78" t="s">
        <v>2031</v>
      </c>
      <c r="H34" s="20">
        <f>VLOOKUP(I26,DoorSystem!$A$148:$B$151,2,0)</f>
        <v>9239310</v>
      </c>
      <c r="I34" s="58" t="str">
        <f>VLOOKUP(H34,Цены!$A:$B,2,0)</f>
        <v>КОМПЛЕКТ ПРОФИЛЕЙ WINGLINE L,L2400,С ПЕРФОРАЦИЕЙ,АЛЮМИНИЙ,АНОДИРОВАННЫЙ</v>
      </c>
      <c r="J34" s="22">
        <f>J26</f>
        <v>1</v>
      </c>
      <c r="K34" s="23">
        <f>IFERROR(VLOOKUP(H34,Sale!$A:$E,5,0),VLOOKUP(H34,Цены!$A:$G,7,0))*J34</f>
        <v>2117.268</v>
      </c>
    </row>
    <row r="35" spans="2:12" ht="25.5" customHeight="1">
      <c r="B35" s="20">
        <f>VLOOKUP(C27,DoorSystem!$A$118:$B$119,2,0)</f>
        <v>9239311</v>
      </c>
      <c r="C35" s="58" t="str">
        <f>VLOOKUP(B35,Цены!$A:$B,2,0)</f>
        <v>КОМПЛЕКТ ПРОФИЛЕЙ WINGLINE L,L1200,С ПЕРФОРАЦИЕЙ,АЛЮМИНИЙ,АНОДИРОВАННЫЙ</v>
      </c>
      <c r="D35" s="22">
        <f>D26</f>
        <v>1</v>
      </c>
      <c r="E35" s="23">
        <f>IFERROR(VLOOKUP(B35,Sale!$A:$E,5,0),VLOOKUP(B35,Цены!$A:$G,7,0))*D35</f>
        <v>1102.7475000000002</v>
      </c>
      <c r="H35" s="20">
        <f>VLOOKUP(I26,DoorSystem!$A$183:$C$185,MATCH(I27,DoorSystem!$A$183:$C$183,0),0)</f>
        <v>9237880</v>
      </c>
      <c r="I35" s="58" t="str">
        <f>VLOOKUP(H35,Цены!$A:$B,2,0)</f>
        <v>КОМПЛЕКТ ФУРНИТУРЫ WINGLINE L 25 КГ,БЕЗ САМОЗАКРЫВАНИЯ,L</v>
      </c>
      <c r="J35" s="22">
        <f>J26</f>
        <v>1</v>
      </c>
      <c r="K35" s="23">
        <f>IFERROR(VLOOKUP(H35,Sale!$A:$E,5,0),VLOOKUP(H35,Цены!$A:$G,7,0))*J35</f>
        <v>1626.5474999999999</v>
      </c>
    </row>
    <row r="36" spans="2:12" ht="25.5" customHeight="1">
      <c r="B36" s="20">
        <f>VLOOKUP(C26,CHOOSE(IF(C27="Комплект профилей (верх+низ) 1200 мм",1,IF(C27="Ходовой профиль (только верх) 1200 мм",2,3)),DoorSystem!$A$169:$C$170,DoorSystem!$A$174:$C$175,),MATCH(C28,DoorSystem!A168:C168,0),0)</f>
        <v>9237904</v>
      </c>
      <c r="C36" s="58" t="str">
        <f>VLOOKUP(B36,Цены!$A:$B,2,0)</f>
        <v>КОМПЛЕКТ ФУРНИТУРЫ WINGLINE L 12 КГ,БЕЗ САМОЗАКРЫВАНИЯ,R</v>
      </c>
      <c r="D36" s="22">
        <f>D26</f>
        <v>1</v>
      </c>
      <c r="E36" s="23">
        <f>IFERROR(VLOOKUP(B36,Sale!$A:$E,5,0),VLOOKUP(B36,Цены!$A:$G,7,0))*D36</f>
        <v>1473.2640000000001</v>
      </c>
      <c r="H36" s="20">
        <f>VLOOKUP(I26,DoorSystem!$A$188:$C$190,MATCH(I27,DoorSystem!$A$188:$C$188,0),0)</f>
        <v>9237881</v>
      </c>
      <c r="I36" s="58" t="str">
        <f>VLOOKUP(H36,Цены!$A:$B,2,0)</f>
        <v>КОМПЛЕКТ ФУРНИТУРЫ WINGLINE L 25 КГ,БЕЗ САМОЗАКРЫВАНИЯ,R</v>
      </c>
      <c r="J36" s="22">
        <f>J26</f>
        <v>1</v>
      </c>
      <c r="K36" s="23">
        <f>IFERROR(VLOOKUP(H36,Sale!$A:$E,5,0),VLOOKUP(H36,Цены!$A:$G,7,0))*J36</f>
        <v>1626.5474999999999</v>
      </c>
    </row>
    <row r="37" spans="2:12" ht="25.5" customHeight="1">
      <c r="B37" s="20">
        <f>VLOOKUP(C26,DoorSystem!$A$178:$D$180,MATCH(C29,DoorSystem!$A$178:$D$178,0),0)</f>
        <v>9266111</v>
      </c>
      <c r="C37" s="58" t="str">
        <f>VLOOKUP(B37,Цены!$A:$B,2,0)</f>
        <v>МЕХАНИЗМ PUSH TO MOVE ДЛЯ WINGLINE L,ИСПОЛНЕНИЕ LIGHT,R</v>
      </c>
      <c r="D37" s="22">
        <f>D26</f>
        <v>1</v>
      </c>
      <c r="E37" s="23">
        <f>IFERROR(VLOOKUP(B37,Sale!$A:$E,5,0),VLOOKUP(B37,Цены!$A:$G,7,0))*D37</f>
        <v>3427.317</v>
      </c>
      <c r="H37" s="20">
        <f>VLOOKUP(I28,DoorSystem!$A$199:$B$202,2,0)</f>
        <v>9265959</v>
      </c>
      <c r="I37" s="58" t="str">
        <f>VLOOKUP(H37,Цены!$A:$B,2,0)</f>
        <v>МЕХАНИЗМ PUSH TO MOVE ДЛЯ WINGLINE L,ИСПОЛНЕНИЕ HEAVY,L</v>
      </c>
      <c r="J37" s="22">
        <f>J26</f>
        <v>1</v>
      </c>
      <c r="K37" s="23">
        <f>IFERROR(VLOOKUP(H37,Sale!$A:$E,5,0),VLOOKUP(H37,Цены!$A:$G,7,0))*J37</f>
        <v>3916.9259999999999</v>
      </c>
    </row>
    <row r="38" spans="2:12" ht="25.5" customHeight="1">
      <c r="B38" s="20">
        <f>VLOOKUP(C30,DoorSystem!$A$304:$B$305,2,0)</f>
        <v>9005604</v>
      </c>
      <c r="C38" s="58" t="str">
        <f>VLOOKUP(B38,Цены!$A:$B,2,0)</f>
        <v>ПЕТЛЯ INTERMAT 9973, УГОЛ 110ГР, ЧАШКА TH42D35, НАКЛАДНАЯ НАВЕСКА(B12,5)</v>
      </c>
      <c r="D38" s="22">
        <f>VLOOKUP(C31,DoorSystem!$A$132:$B$140,2,0)</f>
        <v>0</v>
      </c>
      <c r="E38" s="23">
        <f>IFERROR(VLOOKUP(B38,Sale!$A:$E,5,0),VLOOKUP(B38,Цены!$A:$G,7,0))*D38</f>
        <v>0</v>
      </c>
      <c r="H38" s="20">
        <f>VLOOKUP(I28,DoorSystem!$A$193:$B$196,2,0)</f>
        <v>9265958</v>
      </c>
      <c r="I38" s="58" t="str">
        <f>VLOOKUP(H38,Цены!$A:$B,2,0)</f>
        <v>МЕХАНИЗМ PUSH TO MOVE ДЛЯ WINGLINE L,ИСПОЛНЕНИЕ HEAVY,R</v>
      </c>
      <c r="J38" s="22">
        <f>J26</f>
        <v>1</v>
      </c>
      <c r="K38" s="23">
        <f>IFERROR(VLOOKUP(H38,Sale!$A:$E,5,0),VLOOKUP(H38,Цены!$A:$G,7,0))*J38</f>
        <v>3916.9259999999999</v>
      </c>
    </row>
    <row r="39" spans="2:12" ht="25.5" customHeight="1">
      <c r="B39" s="20">
        <v>9071577</v>
      </c>
      <c r="C39" s="58" t="str">
        <f>VLOOKUP(B39,Цены!$A:$B,2,0)</f>
        <v>МОНТАЖНАЯ ПЛАНКА SYSTEM 8099 ДЛЯ SENSYS/INTERMAT, L37, D3, ПОД ПРИКРУЧИВАНИЕ</v>
      </c>
      <c r="D39" s="22">
        <f>VLOOKUP(C31,DoorSystem!$A$132:$B$140,2,0)</f>
        <v>0</v>
      </c>
      <c r="E39" s="23">
        <f>IFERROR(VLOOKUP(B39,Sale!$A:$E,5,0),VLOOKUP(B39,Цены!$A:$G,7,0))*D39</f>
        <v>0</v>
      </c>
      <c r="H39" s="20">
        <f>VLOOKUP(I29,DoorSystem!$A$304:$B$305,2,0)</f>
        <v>9073662</v>
      </c>
      <c r="I39" s="58" t="str">
        <f>VLOOKUP(H39,Цены!$A:$B,2,0)</f>
        <v>ПЕТЛЯ SENSYS 8675, УГОЛ 110ГР, ЧАШКА TH52D35, НАКЛАДНАЯ НАВЕСКА(B12,5)</v>
      </c>
      <c r="J39" s="22">
        <f>VLOOKUP(I30,DoorSystem!$A$132:$B$140,2,0)</f>
        <v>8</v>
      </c>
      <c r="K39" s="23">
        <f>IFERROR(VLOOKUP(H39,Sale!$A:$E,5,0),VLOOKUP(H39,Цены!$A:$G,7,0))*J39</f>
        <v>1317.2759999999998</v>
      </c>
    </row>
    <row r="40" spans="2:12" ht="25.5" customHeight="1">
      <c r="B40" s="249" t="str">
        <f>VLOOKUP(C30,DoorSystem!$A$308:$B$309,2,0)</f>
        <v>-</v>
      </c>
      <c r="C40" s="454" t="str">
        <f>VLOOKUP(B40,Цены!$A:$B,2,0)</f>
        <v>-</v>
      </c>
      <c r="D40" s="22">
        <f>VLOOKUP(C31,DoorSystem!$A$132:$B$140,2,0)</f>
        <v>0</v>
      </c>
      <c r="E40" s="23">
        <f>IFERROR(VLOOKUP(B40,Sale!$A:$E,5,0),VLOOKUP(B40,Цены!$A:$G,7,0))*D40</f>
        <v>0</v>
      </c>
      <c r="H40" s="20">
        <v>9071577</v>
      </c>
      <c r="I40" s="58" t="str">
        <f>VLOOKUP(H40,Цены!$A:$B,2,0)</f>
        <v>МОНТАЖНАЯ ПЛАНКА SYSTEM 8099 ДЛЯ SENSYS/INTERMAT, L37, D3, ПОД ПРИКРУЧИВАНИЕ</v>
      </c>
      <c r="J40" s="22">
        <f>VLOOKUP(I30,DoorSystem!$A$132:$B$140,2,0)</f>
        <v>8</v>
      </c>
      <c r="K40" s="23">
        <f>IFERROR(VLOOKUP(H40,Sale!$A:$E,5,0),VLOOKUP(H40,Цены!$A:$G,7,0))*J40</f>
        <v>232.70399999999998</v>
      </c>
    </row>
    <row r="41" spans="2:12" ht="25.5" customHeight="1">
      <c r="B41" s="20">
        <v>9088250</v>
      </c>
      <c r="C41" s="58" t="str">
        <f>VLOOKUP(B41,Цены!$A:$B,2,0)</f>
        <v>ЗАГЛУШКА НА КОНСОЛЬ ПЕТЛИ SENSYS, С ЛОГОТИПОМ HETTICH, СТАЛЬ</v>
      </c>
      <c r="D41" s="22">
        <f>VLOOKUP(C31,DoorSystem!$A$132:$B$140,2,0)</f>
        <v>0</v>
      </c>
      <c r="E41" s="23">
        <f>IFERROR(VLOOKUP(B41,Sale!$A:$E,5,0),VLOOKUP(B41,Цены!$A:$G,7,0))*D41</f>
        <v>0</v>
      </c>
      <c r="F41" s="40"/>
      <c r="H41" s="249">
        <f>VLOOKUP(I29,DoorSystem!$A$308:$B$309,2,0)</f>
        <v>9088251</v>
      </c>
      <c r="I41" s="58" t="str">
        <f>VLOOKUP(H41,Цены!$A:$B,2,0)</f>
        <v>ЗАГЛУШКА ЧАШКИ ПЕТЛИ SENSYS</v>
      </c>
      <c r="J41" s="22">
        <f>VLOOKUP(I30,DoorSystem!$A$132:$B$140,2,0)</f>
        <v>8</v>
      </c>
      <c r="K41" s="23">
        <f>IFERROR(VLOOKUP(H41,Sale!$A:$E,5,0),VLOOKUP(H41,Цены!$A:$G,7,0))*J41</f>
        <v>89.531999999999996</v>
      </c>
    </row>
    <row r="42" spans="2:12" ht="26.25" thickBot="1">
      <c r="B42" s="453">
        <f>VLOOKUP(C32,DoorSystem!$E$130:$F$131,2,0)</f>
        <v>9264191</v>
      </c>
      <c r="C42" s="330" t="str">
        <f>VLOOKUP(B42,Цены!$A:$B,2,0)</f>
        <v>МЕХАНИЧЕСКИЙ ФИКСАТОР ДЛЯ PUSH TO MOVE ДЛЯ WINGLINE L,ПОД ПРИКРУЧИВАНИЕ,СЕРЫЙ</v>
      </c>
      <c r="D42" s="193">
        <f>D26</f>
        <v>1</v>
      </c>
      <c r="E42" s="194">
        <f>IFERROR(VLOOKUP(B42,Sale!$A:$E,5,0),VLOOKUP(B42,Цены!$A:$G,7,0))*D42</f>
        <v>660.55050000000006</v>
      </c>
      <c r="H42" s="115">
        <v>9088250</v>
      </c>
      <c r="I42" s="116" t="str">
        <f>VLOOKUP(H42,Цены!$A:$B,2,0)</f>
        <v>ЗАГЛУШКА НА КОНСОЛЬ ПЕТЛИ SENSYS, С ЛОГОТИПОМ HETTICH, СТАЛЬ</v>
      </c>
      <c r="J42" s="117">
        <f>VLOOKUP(I30,DoorSystem!$A$132:$B$140,2,0)</f>
        <v>8</v>
      </c>
      <c r="K42" s="118">
        <f>IFERROR(VLOOKUP(H42,Sale!$A:$E,5,0),VLOOKUP(H42,Цены!$A:$G,7,0))*J42</f>
        <v>69.66</v>
      </c>
    </row>
    <row r="43" spans="2:12" ht="25.5" customHeight="1" thickBot="1">
      <c r="H43" s="453">
        <f>VLOOKUP(I31,DoorSystem!$E$130:$F$131,2,0)</f>
        <v>9266220</v>
      </c>
      <c r="I43" s="330" t="str">
        <f>VLOOKUP(H43,Цены!$A:$B,2,0)</f>
        <v>МАГНИТНЫЙ ФИКСАТОР ДЛЯ PUSH TO MOVE ДЛЯ WINGLINE L,ПОД ЗАПРЕСОВКУ,СЕРЫЙ</v>
      </c>
      <c r="J43" s="193">
        <f>J26*2</f>
        <v>2</v>
      </c>
      <c r="K43" s="194">
        <f>IFERROR(VLOOKUP(H43,Sale!$A:$E,5,0),VLOOKUP(H43,Цены!$A:$G,7,0))*J43</f>
        <v>1642.752</v>
      </c>
    </row>
    <row r="45" spans="2:12" ht="24.75" customHeight="1"/>
    <row r="46" spans="2:12" ht="24.6" customHeight="1" thickBot="1">
      <c r="B46" s="722" t="s">
        <v>2572</v>
      </c>
      <c r="C46" s="722"/>
      <c r="D46" s="722"/>
      <c r="E46" s="722"/>
      <c r="F46" s="722"/>
      <c r="G46" s="722"/>
      <c r="H46" s="722"/>
      <c r="I46" s="722"/>
      <c r="J46" s="722"/>
      <c r="K46" s="722"/>
      <c r="L46" s="51"/>
    </row>
    <row r="47" spans="2:12" ht="150" customHeight="1" thickTop="1">
      <c r="L47" s="51"/>
    </row>
    <row r="48" spans="2:12" ht="15.75" thickBot="1"/>
    <row r="49" spans="2:11" ht="15.75">
      <c r="B49" s="15" t="s">
        <v>2416</v>
      </c>
      <c r="C49" s="452" t="s">
        <v>2418</v>
      </c>
      <c r="D49" s="622">
        <v>1</v>
      </c>
      <c r="E49" s="553">
        <f>SUM(E56:E62)</f>
        <v>7100.8470000000007</v>
      </c>
      <c r="H49" s="15" t="s">
        <v>2417</v>
      </c>
      <c r="I49" s="452" t="s">
        <v>2438</v>
      </c>
      <c r="J49" s="622">
        <v>1</v>
      </c>
      <c r="K49" s="553">
        <f>SUM(K55:K63)</f>
        <v>14113.467000000001</v>
      </c>
    </row>
    <row r="50" spans="2:11" ht="15.75">
      <c r="B50" s="59" t="s">
        <v>2417</v>
      </c>
      <c r="C50" s="331" t="s">
        <v>2421</v>
      </c>
      <c r="D50" s="501"/>
      <c r="E50" s="621"/>
      <c r="H50" s="141" t="s">
        <v>2419</v>
      </c>
      <c r="I50" s="331" t="s">
        <v>2428</v>
      </c>
      <c r="J50" s="501"/>
      <c r="K50" s="621"/>
    </row>
    <row r="51" spans="2:11" ht="18.75" customHeight="1">
      <c r="B51" s="141" t="s">
        <v>2419</v>
      </c>
      <c r="C51" s="331" t="s">
        <v>2428</v>
      </c>
      <c r="D51" s="502"/>
      <c r="E51" s="725"/>
      <c r="H51" s="141" t="s">
        <v>2448</v>
      </c>
      <c r="I51" s="331" t="s">
        <v>2447</v>
      </c>
      <c r="J51" s="502"/>
      <c r="K51" s="725"/>
    </row>
    <row r="52" spans="2:11" ht="15.75">
      <c r="B52" s="141" t="s">
        <v>2448</v>
      </c>
      <c r="C52" s="331" t="s">
        <v>2447</v>
      </c>
      <c r="D52" s="780" t="s">
        <v>2487</v>
      </c>
      <c r="E52" s="781"/>
      <c r="H52" s="141" t="s">
        <v>2422</v>
      </c>
      <c r="I52" s="331" t="s">
        <v>2455</v>
      </c>
      <c r="J52" s="780" t="s">
        <v>2487</v>
      </c>
      <c r="K52" s="781"/>
    </row>
    <row r="53" spans="2:11" ht="18.75">
      <c r="B53" s="141" t="s">
        <v>2422</v>
      </c>
      <c r="C53" s="331" t="s">
        <v>2435</v>
      </c>
      <c r="D53" s="175"/>
      <c r="E53" s="68"/>
      <c r="H53" s="142"/>
      <c r="I53" s="123"/>
      <c r="J53" s="124"/>
      <c r="K53" s="143"/>
    </row>
    <row r="54" spans="2:11" ht="18.75">
      <c r="B54" s="142"/>
      <c r="C54" s="123"/>
      <c r="D54" s="124"/>
      <c r="E54" s="143"/>
      <c r="H54" s="49" t="s">
        <v>2029</v>
      </c>
      <c r="I54" s="48" t="s">
        <v>2030</v>
      </c>
      <c r="J54" s="48" t="s">
        <v>2037</v>
      </c>
      <c r="K54" s="78" t="s">
        <v>2031</v>
      </c>
    </row>
    <row r="55" spans="2:11" ht="25.5" customHeight="1">
      <c r="B55" s="49" t="s">
        <v>2029</v>
      </c>
      <c r="C55" s="48" t="s">
        <v>2030</v>
      </c>
      <c r="D55" s="48" t="s">
        <v>2037</v>
      </c>
      <c r="E55" s="78" t="s">
        <v>2031</v>
      </c>
      <c r="H55" s="20">
        <f>VLOOKUP(I49,DoorSystem!$A$148:$B$151,2,0)</f>
        <v>9239310</v>
      </c>
      <c r="I55" s="58" t="str">
        <f>VLOOKUP(H55,Цены!$A:$B,2,0)</f>
        <v>КОМПЛЕКТ ПРОФИЛЕЙ WINGLINE L,L2400,С ПЕРФОРАЦИЕЙ,АЛЮМИНИЙ,АНОДИРОВАННЫЙ</v>
      </c>
      <c r="J55" s="22">
        <f>J49</f>
        <v>1</v>
      </c>
      <c r="K55" s="23">
        <f>IFERROR(VLOOKUP(H55,Sale!$A:$E,5,0),VLOOKUP(H55,Цены!$A:$G,7,0))*J55</f>
        <v>2117.268</v>
      </c>
    </row>
    <row r="56" spans="2:11" ht="25.5" customHeight="1">
      <c r="B56" s="20">
        <f>VLOOKUP(C50,DoorSystem!$A$118:$B$119,2,0)</f>
        <v>9239311</v>
      </c>
      <c r="C56" s="58" t="str">
        <f>VLOOKUP(B56,Цены!$A:$B,2,0)</f>
        <v>КОМПЛЕКТ ПРОФИЛЕЙ WINGLINE L,L1200,С ПЕРФОРАЦИЕЙ,АЛЮМИНИЙ,АНОДИРОВАННЫЙ</v>
      </c>
      <c r="D56" s="22">
        <f>D49</f>
        <v>1</v>
      </c>
      <c r="E56" s="23">
        <f>IFERROR(VLOOKUP(B56,Sale!$A:$E,5,0),VLOOKUP(B56,Цены!$A:$G,7,0))*D56</f>
        <v>1102.7475000000002</v>
      </c>
      <c r="H56" s="20">
        <f>VLOOKUP(I49,DoorSystem!$A$155:$C$158,MATCH(I50,DoorSystem!$A$154:$C$154,0),0)</f>
        <v>9237852</v>
      </c>
      <c r="I56" s="58" t="str">
        <f>VLOOKUP(H56,Цены!$A:$B,2,0)</f>
        <v>КОМПЛЕКТ ФУРНИТУРЫ WINGLINE L 25 КГ,САМОЗАКРЫВАНИЕ,L</v>
      </c>
      <c r="J56" s="22">
        <f>J49</f>
        <v>1</v>
      </c>
      <c r="K56" s="23">
        <f>IFERROR(VLOOKUP(H56,Sale!$A:$E,5,0),VLOOKUP(H56,Цены!$A:$G,7,0))*J56</f>
        <v>1626.5474999999999</v>
      </c>
    </row>
    <row r="57" spans="2:11" ht="25.5" customHeight="1">
      <c r="B57" s="20">
        <f>VLOOKUP(C49,CHOOSE(IF(C50="Комплект профилей (верх+низ) 1200 мм",1,IF(C50="Ходовой профиль (только верх) 1200 мм",2,3)),DoorSystem!$A$123:$C$124,DoorSystem!$A$128:$C$129,),MATCH(C51,DoorSystem!A122:C122,0),0)</f>
        <v>9237852</v>
      </c>
      <c r="C57" s="58" t="str">
        <f>VLOOKUP(B57,Цены!$A:$B,2,0)</f>
        <v>КОМПЛЕКТ ФУРНИТУРЫ WINGLINE L 25 КГ,САМОЗАКРЫВАНИЕ,L</v>
      </c>
      <c r="D57" s="22">
        <f>D49</f>
        <v>1</v>
      </c>
      <c r="E57" s="23">
        <f>IFERROR(VLOOKUP(B57,Sale!$A:$E,5,0),VLOOKUP(B57,Цены!$A:$G,7,0))*D57</f>
        <v>1626.5474999999999</v>
      </c>
      <c r="H57" s="20">
        <f>VLOOKUP(I49,DoorSystem!$A$162:$C$165,MATCH(I50,DoorSystem!$A$161:$C$161,0),0)</f>
        <v>9237890</v>
      </c>
      <c r="I57" s="58" t="str">
        <f>VLOOKUP(H57,Цены!$A:$B,2,0)</f>
        <v>КОМПЛЕКТ ФУРНИТУРЫ WINGLINE L 25 КГ,САМОЗАКРЫВАНИЕ,R</v>
      </c>
      <c r="J57" s="22">
        <f>J49</f>
        <v>1</v>
      </c>
      <c r="K57" s="23">
        <f>IFERROR(VLOOKUP(H57,Sale!$A:$E,5,0),VLOOKUP(H57,Цены!$A:$G,7,0))*J57</f>
        <v>1626.5474999999999</v>
      </c>
    </row>
    <row r="58" spans="2:11" ht="25.5" customHeight="1">
      <c r="B58" s="20">
        <f>VLOOKUP(C49,DoorSystem!$A$205:$D$207,MATCH(C52,DoorSystem!$A$205:$D$205,0),0)</f>
        <v>9238123</v>
      </c>
      <c r="C58" s="58" t="str">
        <f>VLOOKUP(B58,Цены!$A:$B,2,0)</f>
        <v>МЕХАНИЗМ PULL TO MOVE SILENT ДЛЯ WINGLINE L,ИСПОЛНЕНИЕ HEAVY,L</v>
      </c>
      <c r="D58" s="22">
        <f>D49</f>
        <v>1</v>
      </c>
      <c r="E58" s="23">
        <f>IFERROR(VLOOKUP(B58,Sale!$A:$E,5,0),VLOOKUP(B58,Цены!$A:$G,7,0))*D58</f>
        <v>3267.585</v>
      </c>
      <c r="H58" s="20">
        <f>VLOOKUP(I51,DoorSystem!$A$217:$B$219,2,0)</f>
        <v>9238123</v>
      </c>
      <c r="I58" s="58" t="str">
        <f>VLOOKUP(H58,Цены!$A:$B,2,0)</f>
        <v>МЕХАНИЗМ PULL TO MOVE SILENT ДЛЯ WINGLINE L,ИСПОЛНЕНИЕ HEAVY,L</v>
      </c>
      <c r="J58" s="22">
        <f>J49</f>
        <v>1</v>
      </c>
      <c r="K58" s="23">
        <f>IFERROR(VLOOKUP(H58,Sale!$A:$E,5,0),VLOOKUP(H58,Цены!$A:$G,7,0))*J58</f>
        <v>3267.585</v>
      </c>
    </row>
    <row r="59" spans="2:11" ht="25.5" customHeight="1">
      <c r="B59" s="20">
        <v>9071205</v>
      </c>
      <c r="C59" s="58" t="str">
        <f>VLOOKUP(B59,Цены!$A:$B,2,0)</f>
        <v>ПЕТЛЯ SENSYS 8645I, УГОЛ 110ГР, ЧАШКА TH52D35, НАКЛАДНАЯ НАВЕСКА(B12,5)</v>
      </c>
      <c r="D59" s="22">
        <f>VLOOKUP(C53,DoorSystem!$A$132:$B$140,2,0)</f>
        <v>5</v>
      </c>
      <c r="E59" s="23">
        <f>IFERROR(VLOOKUP(B59,Sale!$A:$E,5,0),VLOOKUP(B59,Цены!$A:$G,7,0))*D59</f>
        <v>859.03200000000015</v>
      </c>
      <c r="H59" s="20">
        <f>VLOOKUP(I51,DoorSystem!$A$211:$B$213,2,0)</f>
        <v>9238122</v>
      </c>
      <c r="I59" s="58" t="str">
        <f>VLOOKUP(H59,Цены!$A:$B,2,0)</f>
        <v>МЕХАНИЗМ PULL TO MOVE SILENT ДЛЯ WINGLINE L,ИСПОЛНЕНИЕ HEAVY,R</v>
      </c>
      <c r="J59" s="22">
        <f>J49</f>
        <v>1</v>
      </c>
      <c r="K59" s="23">
        <f>IFERROR(VLOOKUP(H59,Sale!$A:$E,5,0),VLOOKUP(H59,Цены!$A:$G,7,0))*J59</f>
        <v>3267.585</v>
      </c>
    </row>
    <row r="60" spans="2:11" ht="25.5" customHeight="1">
      <c r="B60" s="20">
        <v>9071577</v>
      </c>
      <c r="C60" s="58" t="str">
        <f>VLOOKUP(B60,Цены!$A:$B,2,0)</f>
        <v>МОНТАЖНАЯ ПЛАНКА SYSTEM 8099 ДЛЯ SENSYS/INTERMAT, L37, D3, ПОД ПРИКРУЧИВАНИЕ</v>
      </c>
      <c r="D60" s="22">
        <f>VLOOKUP(C53,DoorSystem!$A$132:$B$140,2,0)</f>
        <v>5</v>
      </c>
      <c r="E60" s="23">
        <f>IFERROR(VLOOKUP(B60,Sale!$A:$E,5,0),VLOOKUP(B60,Цены!$A:$G,7,0))*D60</f>
        <v>145.44</v>
      </c>
      <c r="H60" s="20">
        <v>9071205</v>
      </c>
      <c r="I60" s="58" t="str">
        <f>VLOOKUP(H60,Цены!$A:$B,2,0)</f>
        <v>ПЕТЛЯ SENSYS 8645I, УГОЛ 110ГР, ЧАШКА TH52D35, НАКЛАДНАЯ НАВЕСКА(B12,5)</v>
      </c>
      <c r="J60" s="22">
        <f>VLOOKUP(I52,DoorSystem!$A$132:$B$140,2,0)</f>
        <v>10</v>
      </c>
      <c r="K60" s="23">
        <f>IFERROR(VLOOKUP(H60,Sale!$A:$E,5,0),VLOOKUP(H60,Цены!$A:$G,7,0))*J60</f>
        <v>1718.0640000000003</v>
      </c>
    </row>
    <row r="61" spans="2:11" ht="25.5" customHeight="1">
      <c r="B61" s="20">
        <v>9088250</v>
      </c>
      <c r="C61" s="58" t="str">
        <f>VLOOKUP(B61,Цены!$A:$B,2,0)</f>
        <v>ЗАГЛУШКА НА КОНСОЛЬ ПЕТЛИ SENSYS, С ЛОГОТИПОМ HETTICH, СТАЛЬ</v>
      </c>
      <c r="D61" s="22">
        <f>VLOOKUP(C53,DoorSystem!$A$132:$B$140,2,0)</f>
        <v>5</v>
      </c>
      <c r="E61" s="23">
        <f>IFERROR(VLOOKUP(B61,Sale!$A:$E,5,0),VLOOKUP(B61,Цены!$A:$G,7,0))*D61</f>
        <v>43.537499999999994</v>
      </c>
      <c r="H61" s="20">
        <v>9071577</v>
      </c>
      <c r="I61" s="58" t="str">
        <f>VLOOKUP(H61,Цены!$A:$B,2,0)</f>
        <v>МОНТАЖНАЯ ПЛАНКА SYSTEM 8099 ДЛЯ SENSYS/INTERMAT, L37, D3, ПОД ПРИКРУЧИВАНИЕ</v>
      </c>
      <c r="J61" s="22">
        <f>VLOOKUP(I52,DoorSystem!$A$132:$B$140,2,0)</f>
        <v>10</v>
      </c>
      <c r="K61" s="23">
        <f>IFERROR(VLOOKUP(H61,Sale!$A:$E,5,0),VLOOKUP(H61,Цены!$A:$G,7,0))*J61</f>
        <v>290.88</v>
      </c>
    </row>
    <row r="62" spans="2:11" ht="25.5" customHeight="1" thickBot="1">
      <c r="B62" s="25">
        <v>9088251</v>
      </c>
      <c r="C62" s="61" t="str">
        <f>VLOOKUP(B62,Цены!$A:$B,2,0)</f>
        <v>ЗАГЛУШКА ЧАШКИ ПЕТЛИ SENSYS</v>
      </c>
      <c r="D62" s="27">
        <f>VLOOKUP(C53,DoorSystem!$A$132:$B$140,2,0)</f>
        <v>5</v>
      </c>
      <c r="E62" s="28">
        <f>IFERROR(VLOOKUP(B62,Sale!$A:$E,5,0),VLOOKUP(B62,Цены!$A:$G,7,0))*D62</f>
        <v>55.957499999999996</v>
      </c>
      <c r="H62" s="20">
        <v>9088250</v>
      </c>
      <c r="I62" s="58" t="str">
        <f>VLOOKUP(H62,Цены!$A:$B,2,0)</f>
        <v>ЗАГЛУШКА НА КОНСОЛЬ ПЕТЛИ SENSYS, С ЛОГОТИПОМ HETTICH, СТАЛЬ</v>
      </c>
      <c r="J62" s="22">
        <f>VLOOKUP(I52,DoorSystem!$A$132:$B$140,2,0)</f>
        <v>10</v>
      </c>
      <c r="K62" s="23">
        <f>IFERROR(VLOOKUP(H62,Sale!$A:$E,5,0),VLOOKUP(H62,Цены!$A:$G,7,0))*J62</f>
        <v>87.074999999999989</v>
      </c>
    </row>
    <row r="63" spans="2:11" ht="25.5" customHeight="1" thickBot="1">
      <c r="H63" s="25">
        <v>9088251</v>
      </c>
      <c r="I63" s="61" t="str">
        <f>VLOOKUP(H63,Цены!$A:$B,2,0)</f>
        <v>ЗАГЛУШКА ЧАШКИ ПЕТЛИ SENSYS</v>
      </c>
      <c r="J63" s="27">
        <f>VLOOKUP(I52,DoorSystem!$A$132:$B$140,2,0)</f>
        <v>10</v>
      </c>
      <c r="K63" s="28">
        <f>IFERROR(VLOOKUP(H63,Sale!$A:$E,5,0),VLOOKUP(H63,Цены!$A:$G,7,0))*J63</f>
        <v>111.91499999999999</v>
      </c>
    </row>
    <row r="67" spans="2:12" ht="24.6" customHeight="1" thickBot="1">
      <c r="B67" s="644" t="s">
        <v>2458</v>
      </c>
      <c r="C67" s="644"/>
      <c r="D67" s="644"/>
      <c r="E67" s="644"/>
      <c r="F67" s="644"/>
      <c r="G67" s="644"/>
      <c r="H67" s="644"/>
      <c r="I67" s="644"/>
      <c r="J67" s="644"/>
      <c r="K67" s="644"/>
      <c r="L67" s="51"/>
    </row>
    <row r="68" spans="2:12" ht="85.5" customHeight="1" thickTop="1" thickBot="1">
      <c r="L68" s="51"/>
    </row>
    <row r="69" spans="2:12">
      <c r="B69" s="17" t="s">
        <v>2029</v>
      </c>
      <c r="C69" s="18" t="s">
        <v>2030</v>
      </c>
      <c r="D69" s="18" t="s">
        <v>2037</v>
      </c>
      <c r="E69" s="19" t="s">
        <v>2031</v>
      </c>
      <c r="H69" s="17" t="s">
        <v>2029</v>
      </c>
      <c r="I69" s="18" t="s">
        <v>2030</v>
      </c>
      <c r="J69" s="18" t="s">
        <v>2037</v>
      </c>
      <c r="K69" s="19" t="s">
        <v>2031</v>
      </c>
    </row>
    <row r="70" spans="2:12" ht="26.25" thickBot="1">
      <c r="B70" s="20">
        <v>9229920</v>
      </c>
      <c r="C70" s="58" t="str">
        <f>VLOOKUP(B70,Цены!$A:$B,2,0)</f>
        <v>СРЕДНЯЯ ПЕТЛЯ WINGLINE L ДЛЯ СКЛАДНОЙ ДВЕРИ</v>
      </c>
      <c r="D70" s="292">
        <v>1</v>
      </c>
      <c r="E70" s="23">
        <f>IFERROR(VLOOKUP(B70,Sale!$A:$E,5,0),VLOOKUP(B70,Цены!$A:$G,7,0))*D70</f>
        <v>33.426000000000002</v>
      </c>
      <c r="H70" s="25">
        <v>9181648</v>
      </c>
      <c r="I70" s="61" t="str">
        <f>VLOOKUP(H70,Цены!$A:$B,2,0)</f>
        <v>АДАПТЕР РУЧКИ ДЛЯ РАЗДВВИЖНЫХ/ СКЛАДНЫХ ДВЕРЕЙ, ХРОМ, МАТОВЫЙ</v>
      </c>
      <c r="J70" s="288">
        <v>1</v>
      </c>
      <c r="K70" s="28">
        <f>IFERROR(VLOOKUP(H70,Sale!$A:$E,5,0),VLOOKUP(H70,Цены!$A:$G,7,0))*J70</f>
        <v>249.40799999999999</v>
      </c>
    </row>
    <row r="71" spans="2:12" ht="26.25" thickBot="1">
      <c r="B71" s="25">
        <v>9236605</v>
      </c>
      <c r="C71" s="61" t="str">
        <f>VLOOKUP(B71,Цены!$A:$B,2,0)</f>
        <v>ОТВЕТНАЯ ЧАСТЬ СРЕДНЕЙ ПЕТЛИ WINGLINE L ДЛЯ СКЛАДНОЙ ДВЕРИ</v>
      </c>
      <c r="D71" s="288">
        <v>1</v>
      </c>
      <c r="E71" s="28">
        <f>IFERROR(VLOOKUP(B71,Sale!$A:$E,5,0),VLOOKUP(B71,Цены!$A:$G,7,0))*D71</f>
        <v>28.98</v>
      </c>
    </row>
    <row r="72" spans="2:12">
      <c r="B72" s="63"/>
      <c r="C72" s="64"/>
      <c r="D72" s="40"/>
      <c r="E72" s="65"/>
    </row>
    <row r="73" spans="2:12" ht="14.45" customHeight="1">
      <c r="B73" s="63"/>
      <c r="C73" s="64"/>
      <c r="D73" s="40"/>
      <c r="E73" s="65"/>
    </row>
    <row r="74" spans="2:12" ht="84.95" customHeight="1" thickBot="1">
      <c r="B74" s="63"/>
      <c r="C74" s="64"/>
      <c r="D74" s="40"/>
      <c r="E74" s="65"/>
    </row>
    <row r="75" spans="2:12">
      <c r="B75" s="17" t="s">
        <v>2029</v>
      </c>
      <c r="C75" s="18" t="s">
        <v>2030</v>
      </c>
      <c r="D75" s="18" t="s">
        <v>2037</v>
      </c>
      <c r="E75" s="19" t="s">
        <v>2031</v>
      </c>
    </row>
    <row r="76" spans="2:12" ht="15.75" thickBot="1">
      <c r="B76" s="25">
        <v>1001955</v>
      </c>
      <c r="C76" s="61" t="e">
        <f>VLOOKUP(B76,Цены!$A:$B,2,0)</f>
        <v>#N/A</v>
      </c>
      <c r="D76" s="288">
        <v>1</v>
      </c>
      <c r="E76" s="28" t="e">
        <f>IFERROR(VLOOKUP(B76,Sale!$A:$E,5,0),VLOOKUP(B76,Цены!$A:$G,7,0))*D76</f>
        <v>#N/A</v>
      </c>
    </row>
    <row r="77" spans="2:12">
      <c r="B77" s="63"/>
      <c r="C77" s="64"/>
      <c r="D77" s="40"/>
      <c r="E77" s="65"/>
    </row>
    <row r="78" spans="2:12" ht="28.5">
      <c r="B78" s="770" t="s">
        <v>2573</v>
      </c>
      <c r="C78" s="770"/>
      <c r="D78" s="770"/>
      <c r="E78" s="770"/>
      <c r="F78" s="770"/>
      <c r="G78" s="770"/>
      <c r="H78" s="770"/>
      <c r="I78" s="770"/>
      <c r="J78" s="770"/>
      <c r="K78" s="770"/>
    </row>
    <row r="81" spans="12:12">
      <c r="L81" s="51"/>
    </row>
    <row r="82" spans="12:12">
      <c r="L82" s="51"/>
    </row>
    <row r="100" spans="2:9" ht="14.45" customHeight="1"/>
    <row r="101" spans="2:9" ht="85.5" customHeight="1">
      <c r="B101" s="188" t="s">
        <v>2563</v>
      </c>
      <c r="C101" s="188" t="s">
        <v>2567</v>
      </c>
      <c r="D101" s="189" t="s">
        <v>2568</v>
      </c>
      <c r="E101" s="189" t="s">
        <v>2569</v>
      </c>
      <c r="F101" s="189" t="s">
        <v>2570</v>
      </c>
      <c r="G101" s="189" t="s">
        <v>2565</v>
      </c>
      <c r="H101" s="189" t="s">
        <v>2558</v>
      </c>
      <c r="I101" s="188" t="s">
        <v>2559</v>
      </c>
    </row>
    <row r="102" spans="2:9" ht="25.5" customHeight="1">
      <c r="B102" s="332" t="s">
        <v>2557</v>
      </c>
      <c r="C102" s="332">
        <v>1500</v>
      </c>
      <c r="D102" s="332">
        <v>350</v>
      </c>
      <c r="E102" s="332">
        <v>16</v>
      </c>
      <c r="F102" s="191">
        <f>(C102*D102*E102)/1000000000*VLOOKUP(B102,B106:C107,2,0)</f>
        <v>5.7119999999999997</v>
      </c>
      <c r="G102" s="777">
        <f>F102+F103</f>
        <v>5.7119999999999997</v>
      </c>
      <c r="H102" s="779" t="str">
        <f>IF(G102&lt;10,"WingLine L 12 кг","WingLine L 25 кг")</f>
        <v>WingLine L 12 кг</v>
      </c>
      <c r="I102" s="779" t="str">
        <f>IF(AND(G102&lt;5, D102&lt;=400),B110,B114)</f>
        <v>Medium</v>
      </c>
    </row>
    <row r="103" spans="2:9" ht="25.5" customHeight="1">
      <c r="B103" s="190" t="s">
        <v>2564</v>
      </c>
      <c r="C103" s="332"/>
      <c r="D103" s="332"/>
      <c r="E103" s="332"/>
      <c r="F103" s="191">
        <f>C103*D103*E103*2600/1000000000</f>
        <v>0</v>
      </c>
      <c r="G103" s="778"/>
      <c r="H103" s="778"/>
      <c r="I103" s="778"/>
    </row>
    <row r="104" spans="2:9" ht="15.75">
      <c r="B104" s="764" t="s">
        <v>2571</v>
      </c>
      <c r="C104" s="764"/>
      <c r="D104" s="764"/>
      <c r="E104" s="764"/>
      <c r="F104" s="185"/>
      <c r="G104" s="185"/>
      <c r="H104" s="185"/>
      <c r="I104" s="765" t="s">
        <v>2562</v>
      </c>
    </row>
    <row r="105" spans="2:9" ht="15.75" hidden="1">
      <c r="B105" s="186"/>
      <c r="C105" s="186"/>
      <c r="D105" s="186"/>
      <c r="E105" s="186"/>
      <c r="F105" s="185"/>
      <c r="G105" s="185"/>
      <c r="H105" s="185"/>
      <c r="I105" s="766"/>
    </row>
    <row r="106" spans="2:9" ht="15.75" hidden="1">
      <c r="B106" s="178" t="s">
        <v>2557</v>
      </c>
      <c r="C106" s="179">
        <v>680</v>
      </c>
    </row>
    <row r="107" spans="2:9" ht="15.75" hidden="1">
      <c r="B107" s="178" t="s">
        <v>2560</v>
      </c>
      <c r="C107" s="179">
        <v>800</v>
      </c>
    </row>
    <row r="108" spans="2:9" ht="15.75" hidden="1">
      <c r="B108" s="182" t="s">
        <v>2561</v>
      </c>
      <c r="C108" s="183">
        <v>2600</v>
      </c>
    </row>
    <row r="109" spans="2:9" hidden="1"/>
    <row r="110" spans="2:9" ht="15.75" hidden="1">
      <c r="B110" s="184" t="s">
        <v>2445</v>
      </c>
    </row>
    <row r="111" spans="2:9" ht="15.75" hidden="1">
      <c r="B111" s="184" t="s">
        <v>2446</v>
      </c>
    </row>
    <row r="112" spans="2:9" ht="15.75" hidden="1">
      <c r="B112" s="184" t="s">
        <v>2447</v>
      </c>
    </row>
    <row r="113" spans="2:2" ht="15.75" hidden="1">
      <c r="B113" s="184"/>
    </row>
    <row r="114" spans="2:2" ht="15.75" hidden="1">
      <c r="B114" s="184" t="str">
        <f>IF(AND(G102&lt;12,D102&lt;= 450),B111,B115)</f>
        <v>Medium</v>
      </c>
    </row>
    <row r="115" spans="2:2" ht="15.75" hidden="1">
      <c r="B115" s="184" t="str">
        <f>IF(AND(G102&lt;12,D102&gt; 450,D102&lt;= 500,C102&lt;= 2000),B111,B116)</f>
        <v>Heavy</v>
      </c>
    </row>
    <row r="116" spans="2:2" ht="15.75" hidden="1">
      <c r="B116" s="184" t="str">
        <f>IF(AND(G102&lt;=25,D102&gt;= 300,D102&lt;= 600),B112,)</f>
        <v>Heavy</v>
      </c>
    </row>
  </sheetData>
  <sheetProtection sheet="1" objects="1" scenarios="1"/>
  <mergeCells count="30">
    <mergeCell ref="D29:E32"/>
    <mergeCell ref="J29:K31"/>
    <mergeCell ref="G102:G103"/>
    <mergeCell ref="H102:H103"/>
    <mergeCell ref="I102:I103"/>
    <mergeCell ref="D52:E52"/>
    <mergeCell ref="J52:K52"/>
    <mergeCell ref="B104:E104"/>
    <mergeCell ref="I104:I105"/>
    <mergeCell ref="B23:K23"/>
    <mergeCell ref="D11:E11"/>
    <mergeCell ref="J11:K11"/>
    <mergeCell ref="D26:D28"/>
    <mergeCell ref="E26:E28"/>
    <mergeCell ref="J26:J28"/>
    <mergeCell ref="K26:K28"/>
    <mergeCell ref="D49:D51"/>
    <mergeCell ref="E49:E51"/>
    <mergeCell ref="J49:J51"/>
    <mergeCell ref="K49:K51"/>
    <mergeCell ref="B46:K46"/>
    <mergeCell ref="B67:K67"/>
    <mergeCell ref="B78:K78"/>
    <mergeCell ref="C1:K1"/>
    <mergeCell ref="D8:D10"/>
    <mergeCell ref="E8:E10"/>
    <mergeCell ref="J8:J10"/>
    <mergeCell ref="K8:K10"/>
    <mergeCell ref="B2:K2"/>
    <mergeCell ref="B4:K4"/>
  </mergeCells>
  <conditionalFormatting sqref="C8 C26 C49">
    <cfRule type="cellIs" dxfId="15" priority="23" operator="equal">
      <formula>$B$114</formula>
    </cfRule>
    <cfRule type="cellIs" dxfId="14" priority="24" operator="equal">
      <formula>$B$115</formula>
    </cfRule>
  </conditionalFormatting>
  <dataValidations count="15">
    <dataValidation type="list" allowBlank="1" showInputMessage="1" showErrorMessage="1" sqref="B102">
      <formula1>"ЛДСП,МДФ,"</formula1>
    </dataValidation>
    <dataValidation type="whole" allowBlank="1" showInputMessage="1" showErrorMessage="1" error="Высота дверей не должна превышать 2400 мм" sqref="C103">
      <formula1>0</formula1>
      <formula2>2400</formula2>
    </dataValidation>
    <dataValidation type="decimal" allowBlank="1" showInputMessage="1" showErrorMessage="1" error="Ширина створки должна быть в диапазоне 250 - 600 мм" sqref="D102">
      <formula1>250</formula1>
      <formula2>600</formula2>
    </dataValidation>
    <dataValidation type="list" allowBlank="1" showInputMessage="1" showErrorMessage="1" sqref="E102">
      <formula1>"16, 17, 18, 19, 20, 21, 22, 23, 24, 25"</formula1>
    </dataValidation>
    <dataValidation allowBlank="1" showInputMessage="1" showErrorMessage="1" error="Ширина створки должна быть в диапазоне 250 - 600 мм" sqref="D103"/>
    <dataValidation type="list" allowBlank="1" showInputMessage="1" showErrorMessage="1" sqref="I27 I9 C28 C10 C51 I50">
      <formula1>"Вес одной створки до 12 кг,Вес одной створки до 25 кг,"</formula1>
    </dataValidation>
    <dataValidation type="list" allowBlank="1" showInputMessage="1" showErrorMessage="1" sqref="I52 I10 I30">
      <formula1>"0 комплектов петель,4 комплекта петель,6 комплектов петель,8 комплектов петель,10 комплектов петель,"</formula1>
    </dataValidation>
    <dataValidation type="list" allowBlank="1" showInputMessage="1" showErrorMessage="1" sqref="C9 C27 C50">
      <formula1>"Комплект профилей (верх+низ) 1200 мм,Ходовой профиль (только верх) 1200 мм,"</formula1>
    </dataValidation>
    <dataValidation type="list" allowBlank="1" showInputMessage="1" showErrorMessage="1" sqref="C52 I51 C29 I28">
      <formula1>"Light,Medium,Heavy,"</formula1>
    </dataValidation>
    <dataValidation type="list" allowBlank="1" showInputMessage="1" showErrorMessage="1" sqref="I8 I26 I49">
      <formula1>"Комплект профилей (верх+низ) 1200 мм,Ходовой профиль (только верх) 1200 мм,Комплект профилей (верх+низ) 2400 мм,Ходовой профиль (только верх) 2400 мм,"</formula1>
    </dataValidation>
    <dataValidation type="list" allowBlank="1" showErrorMessage="1" prompt="Выбрать тип петли" sqref="C8 C26 C49">
      <formula1>"Левая сторона,Правая сторона,"</formula1>
    </dataValidation>
    <dataValidation type="list" allowBlank="1" showInputMessage="1" showErrorMessage="1" sqref="C11 C53 C31">
      <formula1>"0 комплектов петель,2 комплекта петель,3 комплекта петель,4 комплекта петель,5 комплектов петель,"</formula1>
    </dataValidation>
    <dataValidation type="list" allowBlank="1" showInputMessage="1" showErrorMessage="1" sqref="C32 I31">
      <formula1>"Механический фиксатор,Магнитный фиксатор,"</formula1>
    </dataValidation>
    <dataValidation type="whole" errorStyle="warning" allowBlank="1" showInputMessage="1" showErrorMessage="1" error="Высота дверей не должна превышать 2400 мм" sqref="C102">
      <formula1>0</formula1>
      <formula2>2400</formula2>
    </dataValidation>
    <dataValidation type="list" allowBlank="1" showInputMessage="1" showErrorMessage="1" sqref="C30 I29">
      <formula1>"Петля Sensys,Петля Intermat,"</formula1>
    </dataValidation>
  </dataValidations>
  <hyperlinks>
    <hyperlink ref="C3" r:id="rId1" location="page_1186"/>
    <hyperlink ref="D29" location="'WL L'!A96" display="Расчет усилия"/>
    <hyperlink ref="D52" location="'WL L'!A96" display="Расчет усилия"/>
    <hyperlink ref="D11:E11" location="'WL L'!A99" display="Расчет веса"/>
    <hyperlink ref="J11:K11" location="'WL L'!A99" display="Расчет веса"/>
    <hyperlink ref="D52:E52" location="'WL L'!A99" display="Расчет усилия"/>
    <hyperlink ref="J52" location="'WL L'!A96" display="Расчет усилия"/>
    <hyperlink ref="J52:K52" location="'WL L'!A99" display="Расчет усилия"/>
    <hyperlink ref="J29" location="'WL L'!A96" display="Расчет усилия"/>
  </hyperlinks>
  <pageMargins left="0.7" right="0.7" top="0.75" bottom="0.75" header="0.3" footer="0.3"/>
  <pageSetup paperSize="9" orientation="portrait" r:id="rId2"/>
  <drawing r:id="rId3"/>
</worksheet>
</file>

<file path=xl/worksheets/sheet38.xml><?xml version="1.0" encoding="utf-8"?>
<worksheet xmlns="http://schemas.openxmlformats.org/spreadsheetml/2006/main" xmlns:r="http://schemas.openxmlformats.org/officeDocument/2006/relationships">
  <sheetPr codeName="Лист5"/>
  <dimension ref="A2:G309"/>
  <sheetViews>
    <sheetView topLeftCell="A178" zoomScale="90" zoomScaleNormal="90" workbookViewId="0">
      <selection activeCell="B309" sqref="B309"/>
    </sheetView>
  </sheetViews>
  <sheetFormatPr defaultRowHeight="15"/>
  <cols>
    <col min="1" max="1" width="48.7109375" customWidth="1"/>
    <col min="2" max="2" width="23" customWidth="1"/>
    <col min="3" max="3" width="23.140625" customWidth="1"/>
    <col min="4" max="4" width="42.28515625" customWidth="1"/>
    <col min="5" max="5" width="23" customWidth="1"/>
  </cols>
  <sheetData>
    <row r="2" spans="1:5">
      <c r="A2" s="545" t="s">
        <v>2328</v>
      </c>
      <c r="B2" s="545"/>
      <c r="C2" s="545"/>
      <c r="D2" s="545"/>
    </row>
    <row r="3" spans="1:5">
      <c r="A3" s="521"/>
      <c r="B3" s="521"/>
      <c r="C3" s="521"/>
      <c r="D3" s="521"/>
    </row>
    <row r="4" spans="1:5">
      <c r="A4" s="35"/>
      <c r="B4" s="35" t="s">
        <v>2329</v>
      </c>
    </row>
    <row r="5" spans="1:5">
      <c r="A5" s="35" t="s">
        <v>2326</v>
      </c>
      <c r="B5" s="35">
        <v>9181742</v>
      </c>
    </row>
    <row r="6" spans="1:5">
      <c r="A6" s="35" t="s">
        <v>2330</v>
      </c>
      <c r="B6" s="35">
        <v>9183613</v>
      </c>
    </row>
    <row r="7" spans="1:5">
      <c r="A7" s="35" t="s">
        <v>2331</v>
      </c>
      <c r="B7" s="35">
        <v>9183615</v>
      </c>
    </row>
    <row r="8" spans="1:5">
      <c r="A8" s="35" t="s">
        <v>2332</v>
      </c>
      <c r="B8" s="35">
        <v>9193053</v>
      </c>
    </row>
    <row r="9" spans="1:5">
      <c r="A9" s="35" t="s">
        <v>2333</v>
      </c>
      <c r="B9" s="35">
        <v>9183616</v>
      </c>
    </row>
    <row r="10" spans="1:5">
      <c r="A10" s="35" t="s">
        <v>2334</v>
      </c>
      <c r="B10" s="35">
        <v>9183617</v>
      </c>
    </row>
    <row r="12" spans="1:5">
      <c r="A12" s="547" t="s">
        <v>2335</v>
      </c>
      <c r="B12" s="547"/>
      <c r="D12" s="521" t="s">
        <v>2347</v>
      </c>
      <c r="E12" s="521"/>
    </row>
    <row r="13" spans="1:5">
      <c r="A13" t="s">
        <v>2327</v>
      </c>
      <c r="B13">
        <v>9183533</v>
      </c>
      <c r="D13" s="35" t="s">
        <v>2340</v>
      </c>
      <c r="E13" s="35">
        <v>3</v>
      </c>
    </row>
    <row r="14" spans="1:5">
      <c r="A14" t="s">
        <v>2336</v>
      </c>
      <c r="B14">
        <v>9181744</v>
      </c>
      <c r="D14" s="35" t="s">
        <v>2348</v>
      </c>
      <c r="E14" s="35">
        <v>4</v>
      </c>
    </row>
    <row r="15" spans="1:5">
      <c r="D15" s="35" t="s">
        <v>2349</v>
      </c>
      <c r="E15" s="35">
        <v>6</v>
      </c>
    </row>
    <row r="17" spans="1:5">
      <c r="A17" s="547" t="s">
        <v>2344</v>
      </c>
      <c r="B17" s="547"/>
      <c r="D17" s="521" t="s">
        <v>2350</v>
      </c>
      <c r="E17" s="521"/>
    </row>
    <row r="18" spans="1:5">
      <c r="A18" t="s">
        <v>2343</v>
      </c>
      <c r="B18">
        <v>9206249</v>
      </c>
      <c r="D18" s="35" t="s">
        <v>2340</v>
      </c>
      <c r="E18" s="35">
        <v>1</v>
      </c>
    </row>
    <row r="19" spans="1:5">
      <c r="A19" t="s">
        <v>2345</v>
      </c>
      <c r="B19">
        <v>9209756</v>
      </c>
      <c r="D19" s="35" t="s">
        <v>2348</v>
      </c>
      <c r="E19" s="35">
        <v>2</v>
      </c>
    </row>
    <row r="20" spans="1:5">
      <c r="D20" s="35" t="s">
        <v>2349</v>
      </c>
      <c r="E20" s="35">
        <v>2</v>
      </c>
    </row>
    <row r="21" spans="1:5">
      <c r="A21" s="547" t="s">
        <v>2346</v>
      </c>
      <c r="B21" s="547"/>
    </row>
    <row r="22" spans="1:5">
      <c r="A22" t="s">
        <v>2343</v>
      </c>
      <c r="B22">
        <v>9206252</v>
      </c>
    </row>
    <row r="23" spans="1:5">
      <c r="A23" t="s">
        <v>2345</v>
      </c>
      <c r="B23">
        <v>9234187</v>
      </c>
    </row>
    <row r="26" spans="1:5">
      <c r="A26" s="547" t="s">
        <v>2357</v>
      </c>
      <c r="B26" s="547"/>
      <c r="C26" s="547"/>
      <c r="D26" s="547"/>
    </row>
    <row r="27" spans="1:5">
      <c r="A27" s="35"/>
      <c r="B27" s="35" t="s">
        <v>2329</v>
      </c>
    </row>
    <row r="28" spans="1:5">
      <c r="A28" s="35" t="s">
        <v>2352</v>
      </c>
      <c r="B28" s="35">
        <v>9206483</v>
      </c>
    </row>
    <row r="29" spans="1:5">
      <c r="A29" s="35" t="s">
        <v>2326</v>
      </c>
      <c r="B29" s="35">
        <v>9206500</v>
      </c>
    </row>
    <row r="30" spans="1:5">
      <c r="A30" s="35" t="s">
        <v>2330</v>
      </c>
      <c r="B30" s="35">
        <v>9206501</v>
      </c>
    </row>
    <row r="31" spans="1:5">
      <c r="A31" s="35" t="s">
        <v>2353</v>
      </c>
      <c r="B31" s="35">
        <v>9206502</v>
      </c>
    </row>
    <row r="32" spans="1:5">
      <c r="A32" s="35" t="s">
        <v>2333</v>
      </c>
      <c r="B32" s="35">
        <v>9206503</v>
      </c>
    </row>
    <row r="34" spans="1:4">
      <c r="A34" s="547" t="s">
        <v>2335</v>
      </c>
      <c r="B34" s="547"/>
    </row>
    <row r="35" spans="1:4">
      <c r="A35" t="s">
        <v>2327</v>
      </c>
      <c r="B35">
        <v>9206506</v>
      </c>
    </row>
    <row r="36" spans="1:4">
      <c r="A36" t="s">
        <v>2336</v>
      </c>
      <c r="B36">
        <v>9206505</v>
      </c>
    </row>
    <row r="38" spans="1:4">
      <c r="A38" s="547" t="s">
        <v>2358</v>
      </c>
      <c r="B38" s="547"/>
      <c r="C38" s="547"/>
      <c r="D38" s="547"/>
    </row>
    <row r="40" spans="1:4">
      <c r="A40" s="35"/>
      <c r="B40" s="35" t="s">
        <v>2329</v>
      </c>
    </row>
    <row r="41" spans="1:4">
      <c r="A41" s="35" t="s">
        <v>2352</v>
      </c>
      <c r="B41" s="35">
        <v>9206483</v>
      </c>
    </row>
    <row r="42" spans="1:4">
      <c r="A42" s="35" t="s">
        <v>2326</v>
      </c>
      <c r="B42" s="35">
        <v>9206500</v>
      </c>
    </row>
    <row r="43" spans="1:4">
      <c r="A43" s="35" t="s">
        <v>2330</v>
      </c>
      <c r="B43" s="35">
        <v>9206501</v>
      </c>
    </row>
    <row r="44" spans="1:4">
      <c r="A44" s="35" t="s">
        <v>2353</v>
      </c>
      <c r="B44" s="35">
        <v>9206502</v>
      </c>
    </row>
    <row r="45" spans="1:4">
      <c r="A45" s="35" t="s">
        <v>2333</v>
      </c>
      <c r="B45" s="35">
        <v>9206503</v>
      </c>
    </row>
    <row r="47" spans="1:4">
      <c r="A47" s="547" t="s">
        <v>2362</v>
      </c>
      <c r="B47" s="547"/>
      <c r="C47" s="547"/>
      <c r="D47" s="547"/>
    </row>
    <row r="49" spans="1:4">
      <c r="B49" t="s">
        <v>2340</v>
      </c>
    </row>
    <row r="50" spans="1:4">
      <c r="A50" s="35" t="s">
        <v>2352</v>
      </c>
      <c r="B50">
        <v>9169651</v>
      </c>
    </row>
    <row r="51" spans="1:4">
      <c r="A51" s="35" t="s">
        <v>2326</v>
      </c>
      <c r="B51">
        <v>9169651</v>
      </c>
    </row>
    <row r="52" spans="1:4">
      <c r="A52" s="35" t="s">
        <v>2330</v>
      </c>
      <c r="B52">
        <v>9169651</v>
      </c>
    </row>
    <row r="53" spans="1:4">
      <c r="A53" s="35" t="s">
        <v>2353</v>
      </c>
      <c r="B53">
        <v>9169651</v>
      </c>
    </row>
    <row r="54" spans="1:4">
      <c r="A54" s="35" t="s">
        <v>2333</v>
      </c>
      <c r="B54">
        <v>9169652</v>
      </c>
    </row>
    <row r="56" spans="1:4">
      <c r="B56" t="s">
        <v>2340</v>
      </c>
      <c r="C56" s="114" t="s">
        <v>2348</v>
      </c>
      <c r="D56" s="114"/>
    </row>
    <row r="57" spans="1:4">
      <c r="A57" s="35" t="s">
        <v>2352</v>
      </c>
      <c r="B57" t="s">
        <v>2134</v>
      </c>
      <c r="C57">
        <v>9140438</v>
      </c>
    </row>
    <row r="58" spans="1:4">
      <c r="A58" s="35" t="s">
        <v>2326</v>
      </c>
      <c r="B58" t="s">
        <v>2134</v>
      </c>
      <c r="C58">
        <v>9140438</v>
      </c>
    </row>
    <row r="59" spans="1:4">
      <c r="A59" s="35" t="s">
        <v>2330</v>
      </c>
      <c r="B59" t="s">
        <v>2134</v>
      </c>
      <c r="C59">
        <v>9140438</v>
      </c>
    </row>
    <row r="60" spans="1:4">
      <c r="A60" s="35" t="s">
        <v>2353</v>
      </c>
      <c r="B60" t="s">
        <v>2134</v>
      </c>
      <c r="C60">
        <v>9140438</v>
      </c>
    </row>
    <row r="61" spans="1:4">
      <c r="A61" s="35" t="s">
        <v>2333</v>
      </c>
      <c r="B61" t="s">
        <v>2134</v>
      </c>
      <c r="C61">
        <v>9140438</v>
      </c>
    </row>
    <row r="63" spans="1:4">
      <c r="A63" s="547" t="s">
        <v>2370</v>
      </c>
      <c r="B63" s="547"/>
      <c r="C63" s="547"/>
    </row>
    <row r="64" spans="1:4">
      <c r="A64" s="35" t="s">
        <v>2327</v>
      </c>
      <c r="B64">
        <v>9169654</v>
      </c>
    </row>
    <row r="65" spans="1:3">
      <c r="A65" s="35" t="s">
        <v>2336</v>
      </c>
      <c r="B65">
        <v>9169655</v>
      </c>
    </row>
    <row r="67" spans="1:3">
      <c r="A67" s="547" t="s">
        <v>2371</v>
      </c>
      <c r="B67" s="547"/>
      <c r="C67" s="547"/>
    </row>
    <row r="68" spans="1:3">
      <c r="A68" s="35" t="s">
        <v>2327</v>
      </c>
      <c r="B68">
        <v>9169638</v>
      </c>
    </row>
    <row r="69" spans="1:3">
      <c r="A69" s="35" t="s">
        <v>2336</v>
      </c>
      <c r="B69">
        <v>9169640</v>
      </c>
    </row>
    <row r="71" spans="1:3">
      <c r="A71" s="547" t="s">
        <v>2380</v>
      </c>
      <c r="B71" s="547"/>
      <c r="C71" s="547"/>
    </row>
    <row r="72" spans="1:3">
      <c r="A72" t="s">
        <v>2378</v>
      </c>
      <c r="B72">
        <v>9138053</v>
      </c>
    </row>
    <row r="73" spans="1:3">
      <c r="A73" t="s">
        <v>2379</v>
      </c>
      <c r="B73">
        <v>9138054</v>
      </c>
    </row>
    <row r="75" spans="1:3">
      <c r="A75" s="547" t="s">
        <v>2381</v>
      </c>
      <c r="B75" s="547"/>
      <c r="C75" s="547"/>
    </row>
    <row r="76" spans="1:3">
      <c r="A76" t="s">
        <v>2378</v>
      </c>
      <c r="B76">
        <v>9131834</v>
      </c>
    </row>
    <row r="77" spans="1:3">
      <c r="A77" t="s">
        <v>2379</v>
      </c>
      <c r="B77">
        <v>9131836</v>
      </c>
    </row>
    <row r="79" spans="1:3">
      <c r="A79" s="547" t="s">
        <v>2387</v>
      </c>
      <c r="B79" s="547"/>
      <c r="C79" s="547"/>
    </row>
    <row r="80" spans="1:3">
      <c r="A80" t="s">
        <v>2386</v>
      </c>
      <c r="B80">
        <v>9144901</v>
      </c>
    </row>
    <row r="81" spans="1:3">
      <c r="A81" t="s">
        <v>2388</v>
      </c>
      <c r="B81">
        <v>9144902</v>
      </c>
    </row>
    <row r="83" spans="1:3">
      <c r="A83" s="547" t="s">
        <v>2392</v>
      </c>
      <c r="B83" s="547"/>
      <c r="C83" s="547"/>
    </row>
    <row r="84" spans="1:3">
      <c r="A84" t="s">
        <v>2551</v>
      </c>
      <c r="B84">
        <v>9136105</v>
      </c>
    </row>
    <row r="85" spans="1:3">
      <c r="A85" t="s">
        <v>2552</v>
      </c>
      <c r="B85">
        <v>9145851</v>
      </c>
    </row>
    <row r="87" spans="1:3">
      <c r="A87" s="547" t="s">
        <v>2397</v>
      </c>
      <c r="B87" s="547"/>
      <c r="C87" s="547"/>
    </row>
    <row r="88" spans="1:3">
      <c r="A88" t="s">
        <v>2395</v>
      </c>
      <c r="B88">
        <v>9208511</v>
      </c>
    </row>
    <row r="89" spans="1:3">
      <c r="A89" t="s">
        <v>2396</v>
      </c>
      <c r="B89">
        <v>9134311</v>
      </c>
    </row>
    <row r="91" spans="1:3">
      <c r="A91" s="547" t="s">
        <v>2405</v>
      </c>
      <c r="B91" s="547"/>
      <c r="C91" s="547"/>
    </row>
    <row r="92" spans="1:3">
      <c r="A92" t="s">
        <v>2400</v>
      </c>
      <c r="B92">
        <v>9209223</v>
      </c>
    </row>
    <row r="93" spans="1:3">
      <c r="A93" t="s">
        <v>2401</v>
      </c>
      <c r="B93">
        <v>9209225</v>
      </c>
    </row>
    <row r="94" spans="1:3">
      <c r="A94" t="s">
        <v>2553</v>
      </c>
      <c r="B94">
        <v>9209230</v>
      </c>
    </row>
    <row r="96" spans="1:3">
      <c r="A96" s="547" t="s">
        <v>2406</v>
      </c>
      <c r="B96" s="547"/>
      <c r="C96" s="547"/>
    </row>
    <row r="97" spans="1:3">
      <c r="A97" t="s">
        <v>2400</v>
      </c>
      <c r="B97">
        <v>9209232</v>
      </c>
    </row>
    <row r="98" spans="1:3">
      <c r="A98" t="s">
        <v>2401</v>
      </c>
      <c r="B98">
        <v>9209277</v>
      </c>
    </row>
    <row r="99" spans="1:3">
      <c r="A99" t="s">
        <v>2553</v>
      </c>
      <c r="B99">
        <v>9209399</v>
      </c>
    </row>
    <row r="101" spans="1:3">
      <c r="A101" s="547" t="s">
        <v>2407</v>
      </c>
      <c r="B101" s="547"/>
      <c r="C101" s="547"/>
    </row>
    <row r="102" spans="1:3">
      <c r="A102" t="s">
        <v>2403</v>
      </c>
      <c r="B102">
        <v>9201921</v>
      </c>
    </row>
    <row r="103" spans="1:3">
      <c r="A103" t="s">
        <v>2404</v>
      </c>
      <c r="B103">
        <v>9156338</v>
      </c>
    </row>
    <row r="105" spans="1:3">
      <c r="A105" s="547" t="s">
        <v>2408</v>
      </c>
      <c r="B105" s="547"/>
      <c r="C105" s="547"/>
    </row>
    <row r="106" spans="1:3">
      <c r="A106" t="s">
        <v>2409</v>
      </c>
      <c r="B106">
        <v>9227245</v>
      </c>
    </row>
    <row r="107" spans="1:3">
      <c r="A107" t="s">
        <v>2410</v>
      </c>
      <c r="B107">
        <v>9227246</v>
      </c>
    </row>
    <row r="109" spans="1:3">
      <c r="A109" s="547" t="s">
        <v>2408</v>
      </c>
      <c r="B109" s="547"/>
      <c r="C109" s="547"/>
    </row>
    <row r="110" spans="1:3">
      <c r="A110" t="s">
        <v>2403</v>
      </c>
      <c r="B110">
        <v>9201921</v>
      </c>
    </row>
    <row r="111" spans="1:3">
      <c r="A111" t="s">
        <v>2404</v>
      </c>
      <c r="B111">
        <v>9156338</v>
      </c>
    </row>
    <row r="113" spans="1:3">
      <c r="A113" s="547" t="s">
        <v>2414</v>
      </c>
      <c r="B113" s="547"/>
      <c r="C113" s="547"/>
    </row>
    <row r="114" spans="1:3">
      <c r="A114" t="s">
        <v>2413</v>
      </c>
      <c r="B114">
        <v>1013474</v>
      </c>
    </row>
    <row r="115" spans="1:3">
      <c r="A115" t="s">
        <v>2415</v>
      </c>
      <c r="B115">
        <v>1015945</v>
      </c>
    </row>
    <row r="117" spans="1:3">
      <c r="A117" s="547" t="s">
        <v>2424</v>
      </c>
      <c r="B117" s="547"/>
    </row>
    <row r="118" spans="1:3">
      <c r="A118" t="s">
        <v>2421</v>
      </c>
      <c r="B118">
        <v>9239311</v>
      </c>
    </row>
    <row r="119" spans="1:3">
      <c r="A119" t="s">
        <v>2425</v>
      </c>
      <c r="B119">
        <v>9237916</v>
      </c>
    </row>
    <row r="121" spans="1:3">
      <c r="A121" s="547" t="s">
        <v>2427</v>
      </c>
      <c r="B121" s="547"/>
    </row>
    <row r="122" spans="1:3">
      <c r="B122" t="s">
        <v>2420</v>
      </c>
      <c r="C122" t="s">
        <v>2428</v>
      </c>
    </row>
    <row r="123" spans="1:3">
      <c r="A123" t="s">
        <v>2418</v>
      </c>
      <c r="B123">
        <v>9237882</v>
      </c>
      <c r="C123">
        <v>9237852</v>
      </c>
    </row>
    <row r="124" spans="1:3">
      <c r="A124" t="s">
        <v>2426</v>
      </c>
      <c r="B124">
        <v>9237906</v>
      </c>
      <c r="C124">
        <v>9237890</v>
      </c>
    </row>
    <row r="126" spans="1:3">
      <c r="A126" s="547" t="s">
        <v>2429</v>
      </c>
      <c r="B126" s="547"/>
    </row>
    <row r="127" spans="1:3">
      <c r="B127" t="s">
        <v>2420</v>
      </c>
      <c r="C127" t="s">
        <v>2428</v>
      </c>
    </row>
    <row r="128" spans="1:3">
      <c r="A128" t="s">
        <v>2418</v>
      </c>
      <c r="B128">
        <v>9237903</v>
      </c>
      <c r="C128">
        <v>9237852</v>
      </c>
    </row>
    <row r="129" spans="1:7">
      <c r="A129" t="s">
        <v>2426</v>
      </c>
      <c r="B129">
        <v>9237902</v>
      </c>
      <c r="C129">
        <v>9237890</v>
      </c>
    </row>
    <row r="130" spans="1:7">
      <c r="E130" s="176" t="s">
        <v>2555</v>
      </c>
      <c r="F130" s="176">
        <v>9264191</v>
      </c>
    </row>
    <row r="131" spans="1:7">
      <c r="A131" s="547" t="s">
        <v>2430</v>
      </c>
      <c r="B131" s="547"/>
      <c r="C131" s="547"/>
      <c r="E131" s="176" t="s">
        <v>2556</v>
      </c>
      <c r="F131" s="176">
        <v>9266220</v>
      </c>
    </row>
    <row r="132" spans="1:7">
      <c r="A132" t="s">
        <v>2423</v>
      </c>
      <c r="B132">
        <v>0</v>
      </c>
    </row>
    <row r="133" spans="1:7">
      <c r="A133" t="s">
        <v>2431</v>
      </c>
      <c r="B133">
        <v>1</v>
      </c>
    </row>
    <row r="134" spans="1:7">
      <c r="A134" t="s">
        <v>2433</v>
      </c>
      <c r="B134">
        <v>2</v>
      </c>
    </row>
    <row r="135" spans="1:7" ht="15.75">
      <c r="A135" t="s">
        <v>2432</v>
      </c>
      <c r="B135">
        <v>3</v>
      </c>
      <c r="E135" s="184" t="s">
        <v>2445</v>
      </c>
      <c r="F135" s="178"/>
      <c r="G135" s="187"/>
    </row>
    <row r="136" spans="1:7" ht="15.75">
      <c r="A136" t="s">
        <v>2434</v>
      </c>
      <c r="B136">
        <v>4</v>
      </c>
      <c r="E136" s="184" t="s">
        <v>2446</v>
      </c>
      <c r="F136" s="178"/>
      <c r="G136" s="187"/>
    </row>
    <row r="137" spans="1:7" ht="15.75">
      <c r="A137" t="s">
        <v>2435</v>
      </c>
      <c r="B137">
        <v>5</v>
      </c>
      <c r="E137" s="184" t="s">
        <v>2447</v>
      </c>
      <c r="F137" s="178"/>
      <c r="G137" s="187"/>
    </row>
    <row r="138" spans="1:7" ht="15.75">
      <c r="A138" t="s">
        <v>2453</v>
      </c>
      <c r="B138">
        <v>6</v>
      </c>
      <c r="E138" s="184"/>
      <c r="F138" s="178"/>
      <c r="G138" s="187"/>
    </row>
    <row r="139" spans="1:7" ht="15.75">
      <c r="A139" t="s">
        <v>2454</v>
      </c>
      <c r="B139">
        <v>8</v>
      </c>
      <c r="E139" s="184" t="e">
        <f>IF(AND('WL L'!#REF!&lt;12,'WL L'!#REF!&lt;= 450),E136,E140)</f>
        <v>#REF!</v>
      </c>
      <c r="F139" s="178"/>
      <c r="G139" s="187"/>
    </row>
    <row r="140" spans="1:7" ht="15.75">
      <c r="A140" t="s">
        <v>2455</v>
      </c>
      <c r="B140">
        <v>10</v>
      </c>
      <c r="E140" s="184" t="e">
        <f>IF(AND('WL L'!#REF!&lt;12,'WL L'!#REF!&gt; 450,'WL L'!#REF!&lt;= 500,'WL L'!#REF!&lt;= 2000),E136,E141)</f>
        <v>#REF!</v>
      </c>
      <c r="F140" s="178"/>
      <c r="G140" s="187"/>
    </row>
    <row r="141" spans="1:7" ht="15.75">
      <c r="E141" s="184" t="e">
        <f>IF(AND('WL L'!#REF!&lt;=25,'WL L'!#REF!&gt;= 300,'WL L'!#REF!&lt;= 600),E137,#REF!)</f>
        <v>#REF!</v>
      </c>
      <c r="F141" s="178"/>
      <c r="G141" s="187"/>
    </row>
    <row r="142" spans="1:7" ht="20.25">
      <c r="E142" s="177"/>
      <c r="F142" s="178" t="s">
        <v>2557</v>
      </c>
      <c r="G142" s="179">
        <v>680</v>
      </c>
    </row>
    <row r="143" spans="1:7" ht="15.75">
      <c r="E143" s="180"/>
      <c r="F143" s="178" t="s">
        <v>2560</v>
      </c>
      <c r="G143" s="179">
        <v>800</v>
      </c>
    </row>
    <row r="144" spans="1:7" ht="15.75">
      <c r="E144" s="181"/>
      <c r="F144" s="182" t="s">
        <v>2561</v>
      </c>
      <c r="G144" s="183">
        <v>2600</v>
      </c>
    </row>
    <row r="147" spans="1:3">
      <c r="A147" s="547" t="s">
        <v>2437</v>
      </c>
      <c r="B147" s="547"/>
    </row>
    <row r="148" spans="1:3">
      <c r="A148" t="s">
        <v>2421</v>
      </c>
      <c r="B148">
        <v>9239311</v>
      </c>
    </row>
    <row r="149" spans="1:3">
      <c r="A149" t="s">
        <v>2425</v>
      </c>
      <c r="B149">
        <v>9237916</v>
      </c>
    </row>
    <row r="150" spans="1:3">
      <c r="A150" t="s">
        <v>2438</v>
      </c>
      <c r="B150">
        <v>9239310</v>
      </c>
    </row>
    <row r="151" spans="1:3">
      <c r="A151" t="s">
        <v>2439</v>
      </c>
      <c r="B151">
        <v>9237917</v>
      </c>
    </row>
    <row r="153" spans="1:3">
      <c r="A153" s="547" t="s">
        <v>2441</v>
      </c>
      <c r="B153" s="547"/>
      <c r="C153" s="547"/>
    </row>
    <row r="154" spans="1:3">
      <c r="B154" t="s">
        <v>2420</v>
      </c>
      <c r="C154" t="s">
        <v>2428</v>
      </c>
    </row>
    <row r="155" spans="1:3">
      <c r="A155" t="s">
        <v>2421</v>
      </c>
      <c r="B155">
        <v>9237882</v>
      </c>
      <c r="C155">
        <v>9237852</v>
      </c>
    </row>
    <row r="156" spans="1:3">
      <c r="A156" t="s">
        <v>2425</v>
      </c>
      <c r="B156">
        <v>9237903</v>
      </c>
      <c r="C156">
        <v>9237852</v>
      </c>
    </row>
    <row r="157" spans="1:3">
      <c r="A157" t="s">
        <v>2438</v>
      </c>
      <c r="B157">
        <v>9237882</v>
      </c>
      <c r="C157">
        <v>9237852</v>
      </c>
    </row>
    <row r="158" spans="1:3">
      <c r="A158" t="s">
        <v>2439</v>
      </c>
      <c r="B158">
        <v>9237903</v>
      </c>
      <c r="C158">
        <v>9237852</v>
      </c>
    </row>
    <row r="160" spans="1:3">
      <c r="A160" s="547" t="s">
        <v>2440</v>
      </c>
      <c r="B160" s="547"/>
      <c r="C160" s="547"/>
    </row>
    <row r="161" spans="1:3">
      <c r="B161" t="s">
        <v>2420</v>
      </c>
      <c r="C161" t="s">
        <v>2428</v>
      </c>
    </row>
    <row r="162" spans="1:3">
      <c r="A162" t="s">
        <v>2421</v>
      </c>
      <c r="B162">
        <v>9237906</v>
      </c>
      <c r="C162">
        <v>9237890</v>
      </c>
    </row>
    <row r="163" spans="1:3">
      <c r="A163" t="s">
        <v>2425</v>
      </c>
      <c r="B163">
        <v>9237902</v>
      </c>
      <c r="C163">
        <v>9237890</v>
      </c>
    </row>
    <row r="164" spans="1:3">
      <c r="A164" t="s">
        <v>2438</v>
      </c>
      <c r="B164">
        <v>9237906</v>
      </c>
      <c r="C164">
        <v>9237890</v>
      </c>
    </row>
    <row r="165" spans="1:3">
      <c r="A165" t="s">
        <v>2439</v>
      </c>
      <c r="B165">
        <v>9237902</v>
      </c>
      <c r="C165">
        <v>9237890</v>
      </c>
    </row>
    <row r="167" spans="1:3">
      <c r="A167" s="547" t="s">
        <v>2443</v>
      </c>
      <c r="B167" s="547"/>
    </row>
    <row r="168" spans="1:3">
      <c r="B168" t="s">
        <v>2420</v>
      </c>
      <c r="C168" t="s">
        <v>2428</v>
      </c>
    </row>
    <row r="169" spans="1:3">
      <c r="A169" t="s">
        <v>2418</v>
      </c>
      <c r="B169">
        <v>9237905</v>
      </c>
      <c r="C169">
        <v>9237880</v>
      </c>
    </row>
    <row r="170" spans="1:3">
      <c r="A170" t="s">
        <v>2426</v>
      </c>
      <c r="B170">
        <v>9237904</v>
      </c>
      <c r="C170">
        <v>9237881</v>
      </c>
    </row>
    <row r="172" spans="1:3">
      <c r="A172" s="547" t="s">
        <v>2444</v>
      </c>
      <c r="B172" s="547"/>
    </row>
    <row r="173" spans="1:3">
      <c r="B173" t="s">
        <v>2420</v>
      </c>
      <c r="C173" t="s">
        <v>2428</v>
      </c>
    </row>
    <row r="174" spans="1:3">
      <c r="A174" t="s">
        <v>2418</v>
      </c>
      <c r="B174">
        <v>9237901</v>
      </c>
      <c r="C174">
        <v>9237880</v>
      </c>
    </row>
    <row r="175" spans="1:3">
      <c r="A175" t="s">
        <v>2426</v>
      </c>
      <c r="B175">
        <v>9237900</v>
      </c>
      <c r="C175">
        <v>9237881</v>
      </c>
    </row>
    <row r="177" spans="1:4">
      <c r="A177" s="547" t="s">
        <v>2427</v>
      </c>
      <c r="B177" s="547"/>
    </row>
    <row r="178" spans="1:4">
      <c r="B178" t="s">
        <v>2445</v>
      </c>
      <c r="C178" t="s">
        <v>2446</v>
      </c>
      <c r="D178" t="s">
        <v>2447</v>
      </c>
    </row>
    <row r="179" spans="1:4">
      <c r="A179" t="s">
        <v>2418</v>
      </c>
      <c r="B179">
        <v>9266113</v>
      </c>
      <c r="C179">
        <v>9265960</v>
      </c>
      <c r="D179">
        <v>9265959</v>
      </c>
    </row>
    <row r="180" spans="1:4">
      <c r="A180" t="s">
        <v>2426</v>
      </c>
      <c r="B180">
        <v>9266111</v>
      </c>
      <c r="C180">
        <v>9266112</v>
      </c>
      <c r="D180">
        <v>9265958</v>
      </c>
    </row>
    <row r="182" spans="1:4">
      <c r="A182" s="547" t="s">
        <v>2449</v>
      </c>
      <c r="B182" s="547"/>
      <c r="C182" s="547"/>
    </row>
    <row r="183" spans="1:4">
      <c r="B183" t="s">
        <v>2420</v>
      </c>
      <c r="C183" t="s">
        <v>2428</v>
      </c>
    </row>
    <row r="184" spans="1:4">
      <c r="A184" t="s">
        <v>2421</v>
      </c>
      <c r="B184">
        <v>9237905</v>
      </c>
      <c r="C184">
        <v>9237880</v>
      </c>
    </row>
    <row r="185" spans="1:4">
      <c r="A185" t="s">
        <v>2438</v>
      </c>
      <c r="B185">
        <v>9237905</v>
      </c>
      <c r="C185">
        <v>9237880</v>
      </c>
    </row>
    <row r="187" spans="1:4">
      <c r="A187" s="547" t="s">
        <v>2450</v>
      </c>
      <c r="B187" s="547"/>
      <c r="C187" s="547"/>
    </row>
    <row r="188" spans="1:4">
      <c r="B188" t="s">
        <v>2420</v>
      </c>
      <c r="C188" t="s">
        <v>2428</v>
      </c>
    </row>
    <row r="189" spans="1:4">
      <c r="A189" t="s">
        <v>2421</v>
      </c>
      <c r="B189">
        <v>9237904</v>
      </c>
      <c r="C189">
        <v>9237881</v>
      </c>
    </row>
    <row r="190" spans="1:4">
      <c r="A190" t="s">
        <v>2438</v>
      </c>
      <c r="B190">
        <v>9237904</v>
      </c>
      <c r="C190">
        <v>9237881</v>
      </c>
    </row>
    <row r="192" spans="1:4">
      <c r="A192" s="521" t="s">
        <v>2427</v>
      </c>
      <c r="B192" s="521"/>
    </row>
    <row r="193" spans="1:4">
      <c r="A193" s="35"/>
      <c r="B193" s="35" t="s">
        <v>2451</v>
      </c>
    </row>
    <row r="194" spans="1:4">
      <c r="A194" s="35" t="s">
        <v>2445</v>
      </c>
      <c r="B194" s="35">
        <v>9266111</v>
      </c>
    </row>
    <row r="195" spans="1:4">
      <c r="A195" s="35" t="s">
        <v>2446</v>
      </c>
      <c r="B195" s="35">
        <v>9266112</v>
      </c>
    </row>
    <row r="196" spans="1:4">
      <c r="A196" s="35" t="s">
        <v>2447</v>
      </c>
      <c r="B196" s="35">
        <v>9265958</v>
      </c>
    </row>
    <row r="198" spans="1:4">
      <c r="A198" s="521" t="s">
        <v>2427</v>
      </c>
      <c r="B198" s="521"/>
    </row>
    <row r="199" spans="1:4">
      <c r="A199" s="35"/>
      <c r="B199" s="35" t="s">
        <v>2452</v>
      </c>
    </row>
    <row r="200" spans="1:4">
      <c r="A200" s="35" t="s">
        <v>2445</v>
      </c>
      <c r="B200" s="35">
        <v>9266113</v>
      </c>
    </row>
    <row r="201" spans="1:4">
      <c r="A201" s="35" t="s">
        <v>2446</v>
      </c>
      <c r="B201" s="35">
        <v>9265960</v>
      </c>
    </row>
    <row r="202" spans="1:4">
      <c r="A202" s="35" t="s">
        <v>2447</v>
      </c>
      <c r="B202" s="35">
        <v>9265959</v>
      </c>
    </row>
    <row r="204" spans="1:4">
      <c r="A204" s="547" t="s">
        <v>2456</v>
      </c>
      <c r="B204" s="547"/>
    </row>
    <row r="205" spans="1:4">
      <c r="B205" t="s">
        <v>2445</v>
      </c>
      <c r="C205" t="s">
        <v>2446</v>
      </c>
      <c r="D205" t="s">
        <v>2447</v>
      </c>
    </row>
    <row r="206" spans="1:4">
      <c r="A206" t="s">
        <v>2418</v>
      </c>
      <c r="B206">
        <v>9238120</v>
      </c>
      <c r="C206">
        <v>9238121</v>
      </c>
      <c r="D206">
        <v>9238123</v>
      </c>
    </row>
    <row r="207" spans="1:4">
      <c r="A207" t="s">
        <v>2426</v>
      </c>
      <c r="B207">
        <v>9238119</v>
      </c>
      <c r="C207">
        <v>9238124</v>
      </c>
      <c r="D207">
        <v>9238122</v>
      </c>
    </row>
    <row r="209" spans="1:2">
      <c r="A209" s="521" t="s">
        <v>2457</v>
      </c>
      <c r="B209" s="521"/>
    </row>
    <row r="210" spans="1:2">
      <c r="A210" s="35"/>
      <c r="B210" s="35" t="s">
        <v>2451</v>
      </c>
    </row>
    <row r="211" spans="1:2">
      <c r="A211" s="35" t="s">
        <v>2445</v>
      </c>
      <c r="B211" s="35">
        <v>9238119</v>
      </c>
    </row>
    <row r="212" spans="1:2">
      <c r="A212" s="35" t="s">
        <v>2446</v>
      </c>
      <c r="B212" s="35">
        <v>9238124</v>
      </c>
    </row>
    <row r="213" spans="1:2">
      <c r="A213" s="35" t="s">
        <v>2447</v>
      </c>
      <c r="B213" s="35">
        <v>9238122</v>
      </c>
    </row>
    <row r="215" spans="1:2">
      <c r="A215" s="521" t="s">
        <v>2457</v>
      </c>
      <c r="B215" s="521"/>
    </row>
    <row r="216" spans="1:2">
      <c r="A216" s="35"/>
      <c r="B216" s="35" t="s">
        <v>2452</v>
      </c>
    </row>
    <row r="217" spans="1:2">
      <c r="A217" s="35" t="s">
        <v>2445</v>
      </c>
      <c r="B217" s="35">
        <v>9238120</v>
      </c>
    </row>
    <row r="218" spans="1:2">
      <c r="A218" s="35" t="s">
        <v>2446</v>
      </c>
      <c r="B218" s="35">
        <v>9238121</v>
      </c>
    </row>
    <row r="219" spans="1:2">
      <c r="A219" s="35" t="s">
        <v>2447</v>
      </c>
      <c r="B219" s="35">
        <v>9238123</v>
      </c>
    </row>
    <row r="222" spans="1:2">
      <c r="A222" t="s">
        <v>2096</v>
      </c>
      <c r="B222">
        <v>1079849</v>
      </c>
    </row>
    <row r="223" spans="1:2">
      <c r="A223" t="s">
        <v>2507</v>
      </c>
      <c r="B223">
        <v>1075410</v>
      </c>
    </row>
    <row r="226" spans="1:5">
      <c r="A226" t="s">
        <v>2739</v>
      </c>
      <c r="B226">
        <v>9225395</v>
      </c>
    </row>
    <row r="227" spans="1:5">
      <c r="A227" t="s">
        <v>2825</v>
      </c>
      <c r="B227">
        <v>9225384</v>
      </c>
    </row>
    <row r="228" spans="1:5">
      <c r="A228" t="s">
        <v>2824</v>
      </c>
      <c r="B228">
        <v>9225381</v>
      </c>
    </row>
    <row r="230" spans="1:5">
      <c r="A230" s="547" t="s">
        <v>2834</v>
      </c>
      <c r="B230" s="547"/>
      <c r="C230" s="547"/>
      <c r="D230" s="547"/>
      <c r="E230" s="547"/>
    </row>
    <row r="231" spans="1:5">
      <c r="A231" s="336" t="s">
        <v>2838</v>
      </c>
      <c r="B231" s="336">
        <v>9278672</v>
      </c>
    </row>
    <row r="232" spans="1:5">
      <c r="A232" s="336" t="s">
        <v>2839</v>
      </c>
      <c r="B232" s="336">
        <v>9278657</v>
      </c>
    </row>
    <row r="233" spans="1:5">
      <c r="A233" s="103"/>
      <c r="B233" s="103"/>
    </row>
    <row r="234" spans="1:5">
      <c r="A234" s="545" t="s">
        <v>2835</v>
      </c>
      <c r="B234" s="545"/>
    </row>
    <row r="235" spans="1:5">
      <c r="A235" s="336" t="s">
        <v>2840</v>
      </c>
      <c r="B235" s="336">
        <v>9275796</v>
      </c>
    </row>
    <row r="236" spans="1:5">
      <c r="A236" s="336" t="s">
        <v>2842</v>
      </c>
      <c r="B236" s="336">
        <v>9275794</v>
      </c>
    </row>
    <row r="237" spans="1:5">
      <c r="A237" s="336" t="s">
        <v>2841</v>
      </c>
      <c r="B237" s="336">
        <v>9275787</v>
      </c>
    </row>
    <row r="238" spans="1:5">
      <c r="A238" s="336" t="s">
        <v>2844</v>
      </c>
      <c r="B238" s="336">
        <v>9275740</v>
      </c>
    </row>
    <row r="239" spans="1:5">
      <c r="A239" s="103"/>
      <c r="B239" s="103"/>
    </row>
    <row r="240" spans="1:5">
      <c r="A240" s="545" t="s">
        <v>2836</v>
      </c>
      <c r="B240" s="545"/>
      <c r="D240" t="s">
        <v>2843</v>
      </c>
    </row>
    <row r="241" spans="1:2">
      <c r="A241" s="336" t="s">
        <v>2840</v>
      </c>
      <c r="B241" s="336">
        <v>9276732</v>
      </c>
    </row>
    <row r="242" spans="1:2">
      <c r="A242" s="336" t="s">
        <v>2842</v>
      </c>
      <c r="B242" s="336">
        <v>9276732</v>
      </c>
    </row>
    <row r="243" spans="1:2">
      <c r="A243" s="336" t="s">
        <v>2841</v>
      </c>
      <c r="B243" s="336">
        <v>9276737</v>
      </c>
    </row>
    <row r="244" spans="1:2">
      <c r="A244" s="336" t="s">
        <v>2844</v>
      </c>
      <c r="B244" s="336">
        <v>9276737</v>
      </c>
    </row>
    <row r="245" spans="1:2">
      <c r="A245" s="545" t="s">
        <v>2837</v>
      </c>
      <c r="B245" s="545"/>
    </row>
    <row r="246" spans="1:2">
      <c r="A246" s="336" t="s">
        <v>2840</v>
      </c>
      <c r="B246" s="336">
        <v>9275786</v>
      </c>
    </row>
    <row r="247" spans="1:2">
      <c r="A247" s="336" t="s">
        <v>2842</v>
      </c>
      <c r="B247" s="336">
        <v>9275785</v>
      </c>
    </row>
    <row r="248" spans="1:2">
      <c r="A248" s="336" t="s">
        <v>2841</v>
      </c>
      <c r="B248" s="336">
        <v>9275783</v>
      </c>
    </row>
    <row r="249" spans="1:2">
      <c r="A249" s="336" t="s">
        <v>2844</v>
      </c>
      <c r="B249" s="336">
        <v>9275782</v>
      </c>
    </row>
    <row r="251" spans="1:2">
      <c r="A251" s="545" t="s">
        <v>2845</v>
      </c>
      <c r="B251" s="545"/>
    </row>
    <row r="252" spans="1:2">
      <c r="A252" s="336" t="s">
        <v>2840</v>
      </c>
      <c r="B252" s="336">
        <v>9276643</v>
      </c>
    </row>
    <row r="253" spans="1:2">
      <c r="A253" s="336" t="s">
        <v>2842</v>
      </c>
      <c r="B253" s="336">
        <v>9276643</v>
      </c>
    </row>
    <row r="254" spans="1:2">
      <c r="A254" s="336" t="s">
        <v>2841</v>
      </c>
      <c r="B254" s="336">
        <v>9276646</v>
      </c>
    </row>
    <row r="255" spans="1:2">
      <c r="A255" s="336" t="s">
        <v>2844</v>
      </c>
      <c r="B255" s="336">
        <v>9276646</v>
      </c>
    </row>
    <row r="257" spans="1:5">
      <c r="A257" s="547" t="s">
        <v>2852</v>
      </c>
      <c r="B257" s="547"/>
      <c r="C257" s="547"/>
      <c r="D257" s="547"/>
      <c r="E257" s="547"/>
    </row>
    <row r="258" spans="1:5">
      <c r="A258" s="337" t="s">
        <v>2838</v>
      </c>
      <c r="B258" s="337">
        <v>9277164</v>
      </c>
    </row>
    <row r="259" spans="1:5">
      <c r="A259" s="337" t="s">
        <v>2839</v>
      </c>
      <c r="B259" s="337">
        <v>9277167</v>
      </c>
    </row>
    <row r="261" spans="1:5">
      <c r="A261" s="342"/>
      <c r="B261" s="342" t="s">
        <v>2854</v>
      </c>
      <c r="C261" t="s">
        <v>2855</v>
      </c>
    </row>
    <row r="262" spans="1:5">
      <c r="A262" s="347" t="s">
        <v>2327</v>
      </c>
      <c r="B262" s="340">
        <v>9242708</v>
      </c>
      <c r="C262" s="347">
        <v>9242711</v>
      </c>
    </row>
    <row r="263" spans="1:5">
      <c r="A263" s="347" t="s">
        <v>2336</v>
      </c>
      <c r="B263" s="347">
        <v>9242709</v>
      </c>
      <c r="C263" s="347">
        <v>9242712</v>
      </c>
    </row>
    <row r="265" spans="1:5">
      <c r="A265" s="342" t="s">
        <v>2837</v>
      </c>
      <c r="B265" s="342"/>
    </row>
    <row r="266" spans="1:5">
      <c r="A266" s="341" t="s">
        <v>2854</v>
      </c>
      <c r="B266" s="341">
        <v>9242710</v>
      </c>
      <c r="C266" s="341"/>
    </row>
    <row r="267" spans="1:5">
      <c r="A267" s="341" t="s">
        <v>2855</v>
      </c>
      <c r="B267" s="341">
        <v>9242713</v>
      </c>
      <c r="C267" s="341"/>
    </row>
    <row r="269" spans="1:5">
      <c r="A269" s="547" t="s">
        <v>4183</v>
      </c>
      <c r="B269" s="547"/>
      <c r="C269" s="547"/>
    </row>
    <row r="270" spans="1:5">
      <c r="A270" s="404" t="s">
        <v>2413</v>
      </c>
      <c r="B270" s="404">
        <v>1014039</v>
      </c>
    </row>
    <row r="271" spans="1:5">
      <c r="A271" s="404" t="s">
        <v>2415</v>
      </c>
      <c r="B271" s="404">
        <v>1026913</v>
      </c>
    </row>
    <row r="272" spans="1:5">
      <c r="A272" s="404" t="s">
        <v>4184</v>
      </c>
      <c r="B272" s="404">
        <v>1014040</v>
      </c>
    </row>
    <row r="274" spans="1:2">
      <c r="A274" s="404" t="s">
        <v>2413</v>
      </c>
      <c r="B274" s="404">
        <v>1013752</v>
      </c>
    </row>
    <row r="275" spans="1:2">
      <c r="A275" s="404" t="s">
        <v>2415</v>
      </c>
      <c r="B275" s="404">
        <v>1026912</v>
      </c>
    </row>
    <row r="276" spans="1:2">
      <c r="A276" s="404" t="s">
        <v>4184</v>
      </c>
      <c r="B276" s="404">
        <v>1140343</v>
      </c>
    </row>
    <row r="278" spans="1:2">
      <c r="A278" t="s">
        <v>4185</v>
      </c>
      <c r="B278">
        <v>2</v>
      </c>
    </row>
    <row r="279" spans="1:2">
      <c r="A279" t="s">
        <v>2739</v>
      </c>
      <c r="B279">
        <v>4</v>
      </c>
    </row>
    <row r="280" spans="1:2">
      <c r="A280" t="s">
        <v>2740</v>
      </c>
      <c r="B280">
        <v>6</v>
      </c>
    </row>
    <row r="282" spans="1:2">
      <c r="A282" t="s">
        <v>4185</v>
      </c>
      <c r="B282">
        <v>0</v>
      </c>
    </row>
    <row r="283" spans="1:2">
      <c r="A283" t="s">
        <v>2739</v>
      </c>
      <c r="B283">
        <v>0</v>
      </c>
    </row>
    <row r="284" spans="1:2">
      <c r="A284" t="s">
        <v>2740</v>
      </c>
      <c r="B284">
        <v>1</v>
      </c>
    </row>
    <row r="286" spans="1:2">
      <c r="A286" t="s">
        <v>4185</v>
      </c>
      <c r="B286">
        <v>0</v>
      </c>
    </row>
    <row r="287" spans="1:2">
      <c r="A287" t="s">
        <v>2739</v>
      </c>
      <c r="B287">
        <v>1</v>
      </c>
    </row>
    <row r="288" spans="1:2">
      <c r="A288" t="s">
        <v>2740</v>
      </c>
      <c r="B288">
        <v>2</v>
      </c>
    </row>
    <row r="290" spans="1:5">
      <c r="A290" t="s">
        <v>4185</v>
      </c>
      <c r="B290">
        <v>1</v>
      </c>
    </row>
    <row r="291" spans="1:5">
      <c r="A291" t="s">
        <v>2739</v>
      </c>
      <c r="B291">
        <v>2</v>
      </c>
    </row>
    <row r="292" spans="1:5">
      <c r="A292" t="s">
        <v>2740</v>
      </c>
      <c r="B292">
        <v>3</v>
      </c>
    </row>
    <row r="294" spans="1:5">
      <c r="A294" s="547" t="s">
        <v>4225</v>
      </c>
      <c r="B294" s="547"/>
      <c r="D294" s="547" t="s">
        <v>4228</v>
      </c>
      <c r="E294" s="547"/>
    </row>
    <row r="295" spans="1:5">
      <c r="A295" t="s">
        <v>4223</v>
      </c>
      <c r="B295">
        <v>9277151</v>
      </c>
      <c r="D295" t="s">
        <v>4223</v>
      </c>
      <c r="E295">
        <v>9277096</v>
      </c>
    </row>
    <row r="296" spans="1:5">
      <c r="A296" t="s">
        <v>4226</v>
      </c>
      <c r="B296">
        <v>9242227</v>
      </c>
      <c r="D296" t="s">
        <v>4226</v>
      </c>
      <c r="E296">
        <v>9242238</v>
      </c>
    </row>
    <row r="298" spans="1:5">
      <c r="A298" s="547" t="s">
        <v>4227</v>
      </c>
      <c r="B298" s="547"/>
      <c r="D298" s="547" t="s">
        <v>4229</v>
      </c>
      <c r="E298" s="547"/>
    </row>
    <row r="299" spans="1:5">
      <c r="A299" t="s">
        <v>4223</v>
      </c>
      <c r="B299">
        <v>9277152</v>
      </c>
      <c r="D299" t="s">
        <v>4223</v>
      </c>
      <c r="E299">
        <v>9277098</v>
      </c>
    </row>
    <row r="300" spans="1:5">
      <c r="A300" t="s">
        <v>4226</v>
      </c>
      <c r="B300">
        <v>9242228</v>
      </c>
      <c r="D300" t="s">
        <v>4226</v>
      </c>
      <c r="E300">
        <v>9242240</v>
      </c>
    </row>
    <row r="303" spans="1:5">
      <c r="A303" s="547" t="s">
        <v>4231</v>
      </c>
      <c r="B303" s="547"/>
    </row>
    <row r="304" spans="1:5">
      <c r="A304" s="451" t="s">
        <v>4230</v>
      </c>
      <c r="B304" s="451">
        <v>9073662</v>
      </c>
    </row>
    <row r="305" spans="1:2">
      <c r="A305" s="451" t="s">
        <v>4232</v>
      </c>
      <c r="B305" s="451">
        <v>9005604</v>
      </c>
    </row>
    <row r="307" spans="1:2">
      <c r="A307" s="547" t="s">
        <v>4233</v>
      </c>
      <c r="B307" s="547"/>
    </row>
    <row r="308" spans="1:2">
      <c r="A308" s="451" t="s">
        <v>4230</v>
      </c>
      <c r="B308" s="451">
        <v>9088251</v>
      </c>
    </row>
    <row r="309" spans="1:2">
      <c r="A309" s="451" t="s">
        <v>4232</v>
      </c>
      <c r="B309" s="451" t="s">
        <v>2134</v>
      </c>
    </row>
  </sheetData>
  <mergeCells count="54">
    <mergeCell ref="A303:B303"/>
    <mergeCell ref="A307:B307"/>
    <mergeCell ref="A153:C153"/>
    <mergeCell ref="A160:C160"/>
    <mergeCell ref="A117:B117"/>
    <mergeCell ref="A121:B121"/>
    <mergeCell ref="A126:B126"/>
    <mergeCell ref="A131:C131"/>
    <mergeCell ref="A147:B147"/>
    <mergeCell ref="A257:E257"/>
    <mergeCell ref="A167:B167"/>
    <mergeCell ref="A172:B172"/>
    <mergeCell ref="A177:B177"/>
    <mergeCell ref="A209:B209"/>
    <mergeCell ref="A215:B215"/>
    <mergeCell ref="A182:C182"/>
    <mergeCell ref="A105:C105"/>
    <mergeCell ref="A109:C109"/>
    <mergeCell ref="A113:C113"/>
    <mergeCell ref="A83:C83"/>
    <mergeCell ref="A87:C87"/>
    <mergeCell ref="A91:C91"/>
    <mergeCell ref="A96:C96"/>
    <mergeCell ref="A101:C101"/>
    <mergeCell ref="A63:C63"/>
    <mergeCell ref="A67:C67"/>
    <mergeCell ref="A71:C71"/>
    <mergeCell ref="A75:C75"/>
    <mergeCell ref="A79:C79"/>
    <mergeCell ref="A26:D26"/>
    <mergeCell ref="A34:B34"/>
    <mergeCell ref="A38:D38"/>
    <mergeCell ref="A47:D47"/>
    <mergeCell ref="A2:D2"/>
    <mergeCell ref="A3:D3"/>
    <mergeCell ref="A12:B12"/>
    <mergeCell ref="A17:B17"/>
    <mergeCell ref="A21:B21"/>
    <mergeCell ref="D12:E12"/>
    <mergeCell ref="D17:E17"/>
    <mergeCell ref="A187:C187"/>
    <mergeCell ref="A192:B192"/>
    <mergeCell ref="A198:B198"/>
    <mergeCell ref="A204:B204"/>
    <mergeCell ref="A230:E230"/>
    <mergeCell ref="A298:B298"/>
    <mergeCell ref="D294:E294"/>
    <mergeCell ref="D298:E298"/>
    <mergeCell ref="A269:C269"/>
    <mergeCell ref="A234:B234"/>
    <mergeCell ref="A240:B240"/>
    <mergeCell ref="A245:B245"/>
    <mergeCell ref="A251:B251"/>
    <mergeCell ref="A294:B294"/>
  </mergeCells>
  <pageMargins left="0.7" right="0.7" top="0.75" bottom="0.75" header="0.3" footer="0.3"/>
  <pageSetup paperSize="9" orientation="portrait" r:id="rId1"/>
</worksheet>
</file>

<file path=xl/worksheets/sheet39.xml><?xml version="1.0" encoding="utf-8"?>
<worksheet xmlns="http://schemas.openxmlformats.org/spreadsheetml/2006/main" xmlns:r="http://schemas.openxmlformats.org/officeDocument/2006/relationships">
  <sheetPr codeName="Лист45">
    <tabColor theme="9"/>
  </sheetPr>
  <dimension ref="B1:L100"/>
  <sheetViews>
    <sheetView showGridLines="0"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7.5703125" style="14" customWidth="1"/>
    <col min="3" max="3" width="54" style="14" customWidth="1"/>
    <col min="4" max="4" width="8.5703125" style="14" customWidth="1"/>
    <col min="5" max="5" width="15.42578125" style="14" customWidth="1"/>
    <col min="6" max="7" width="8.7109375" style="14" customWidth="1"/>
    <col min="8" max="8" width="26.42578125" style="14" customWidth="1"/>
    <col min="9" max="9" width="54" style="14" customWidth="1"/>
    <col min="10" max="10" width="8.5703125" style="14" customWidth="1"/>
    <col min="11" max="11" width="15.28515625" style="14" customWidth="1"/>
    <col min="12" max="12" width="11" style="14" customWidth="1"/>
    <col min="13" max="16384" width="9.140625" style="14"/>
  </cols>
  <sheetData>
    <row r="1" spans="2:12" ht="69" customHeight="1">
      <c r="B1" s="235"/>
      <c r="C1" s="559" t="s">
        <v>2624</v>
      </c>
      <c r="D1" s="559"/>
      <c r="E1" s="559"/>
      <c r="F1" s="559"/>
      <c r="G1" s="559"/>
      <c r="H1" s="559"/>
      <c r="I1" s="559"/>
      <c r="J1" s="559"/>
      <c r="K1" s="559"/>
    </row>
    <row r="2" spans="2:12" ht="43.5" customHeight="1">
      <c r="B2" s="784" t="s">
        <v>4331</v>
      </c>
      <c r="C2" s="784"/>
      <c r="D2" s="784"/>
      <c r="E2" s="784"/>
      <c r="F2" s="784"/>
      <c r="G2" s="784"/>
      <c r="H2" s="784"/>
      <c r="I2" s="784"/>
      <c r="J2" s="784"/>
      <c r="K2" s="784"/>
    </row>
    <row r="3" spans="2:12" ht="45.75" customHeight="1">
      <c r="B3" s="528"/>
      <c r="C3" s="528"/>
      <c r="D3" s="528"/>
      <c r="E3" s="528"/>
      <c r="F3" s="528"/>
      <c r="G3" s="528"/>
      <c r="H3" s="528"/>
      <c r="I3" s="528"/>
      <c r="J3" s="528"/>
      <c r="K3" s="528"/>
    </row>
    <row r="4" spans="2:12" ht="172.5" customHeight="1">
      <c r="C4" s="140"/>
    </row>
    <row r="5" spans="2:12" ht="24" thickBot="1">
      <c r="B5" s="722" t="s">
        <v>2436</v>
      </c>
      <c r="C5" s="722"/>
      <c r="D5" s="722"/>
      <c r="E5" s="722"/>
      <c r="F5" s="722"/>
      <c r="G5" s="722"/>
      <c r="H5" s="722"/>
      <c r="I5" s="722"/>
      <c r="J5" s="722"/>
      <c r="K5" s="722"/>
    </row>
    <row r="6" spans="2:12" ht="150" customHeight="1" thickTop="1">
      <c r="L6" s="51"/>
    </row>
    <row r="7" spans="2:12" ht="14.45" customHeight="1">
      <c r="L7" s="51"/>
    </row>
    <row r="8" spans="2:12" ht="14.45" customHeight="1" thickBot="1">
      <c r="L8" s="51"/>
    </row>
    <row r="9" spans="2:12" ht="15" customHeight="1">
      <c r="B9" s="15" t="s">
        <v>2416</v>
      </c>
      <c r="C9" s="452" t="s">
        <v>2418</v>
      </c>
      <c r="D9" s="622">
        <v>1</v>
      </c>
      <c r="E9" s="553">
        <f>SUM(E15:E16)</f>
        <v>2576.0115000000005</v>
      </c>
      <c r="H9" s="15" t="s">
        <v>2417</v>
      </c>
      <c r="I9" s="452" t="s">
        <v>2438</v>
      </c>
      <c r="J9" s="622">
        <v>1</v>
      </c>
      <c r="K9" s="553">
        <f>SUM(K14:K16)</f>
        <v>5370.3629999999994</v>
      </c>
    </row>
    <row r="10" spans="2:12" ht="15" customHeight="1">
      <c r="B10" s="59" t="s">
        <v>2417</v>
      </c>
      <c r="C10" s="331" t="s">
        <v>2421</v>
      </c>
      <c r="D10" s="501"/>
      <c r="E10" s="621"/>
      <c r="H10" s="141" t="s">
        <v>2419</v>
      </c>
      <c r="I10" s="331" t="s">
        <v>2428</v>
      </c>
      <c r="J10" s="501"/>
      <c r="K10" s="621"/>
    </row>
    <row r="11" spans="2:12" ht="15" customHeight="1">
      <c r="B11" s="141" t="s">
        <v>2419</v>
      </c>
      <c r="C11" s="331" t="s">
        <v>2420</v>
      </c>
      <c r="D11" s="502"/>
      <c r="E11" s="725"/>
      <c r="H11" s="141"/>
      <c r="I11" s="485"/>
      <c r="J11" s="502"/>
      <c r="K11" s="725"/>
    </row>
    <row r="12" spans="2:12" ht="15" customHeight="1">
      <c r="B12" s="141"/>
      <c r="C12" s="485"/>
      <c r="D12" s="713" t="s">
        <v>2566</v>
      </c>
      <c r="E12" s="714"/>
      <c r="H12" s="142"/>
      <c r="I12" s="478"/>
      <c r="J12" s="767" t="s">
        <v>2566</v>
      </c>
      <c r="K12" s="768"/>
    </row>
    <row r="13" spans="2:12" ht="15" customHeight="1">
      <c r="B13" s="142"/>
      <c r="C13" s="478"/>
      <c r="D13" s="124"/>
      <c r="E13" s="143"/>
      <c r="H13" s="49" t="s">
        <v>2029</v>
      </c>
      <c r="I13" s="48" t="s">
        <v>2030</v>
      </c>
      <c r="J13" s="48" t="s">
        <v>2037</v>
      </c>
      <c r="K13" s="78" t="s">
        <v>2031</v>
      </c>
    </row>
    <row r="14" spans="2:12" ht="25.5" customHeight="1">
      <c r="B14" s="49" t="s">
        <v>2029</v>
      </c>
      <c r="C14" s="48" t="s">
        <v>2030</v>
      </c>
      <c r="D14" s="48" t="s">
        <v>2037</v>
      </c>
      <c r="E14" s="78" t="s">
        <v>2031</v>
      </c>
      <c r="H14" s="20">
        <f>VLOOKUP(I9,DoorSystem!$A$148:$B$151,2,0)</f>
        <v>9239310</v>
      </c>
      <c r="I14" s="58" t="str">
        <f>VLOOKUP(H14,Цены!$A:$B,2,0)</f>
        <v>КОМПЛЕКТ ПРОФИЛЕЙ WINGLINE L,L2400,С ПЕРФОРАЦИЕЙ,АЛЮМИНИЙ,АНОДИРОВАННЫЙ</v>
      </c>
      <c r="J14" s="22">
        <f>J9</f>
        <v>1</v>
      </c>
      <c r="K14" s="23">
        <f>IFERROR(VLOOKUP(H14,Sale!$A:$E,5,0),VLOOKUP(H14,Цены!$A:$G,7,0))*J14</f>
        <v>2117.268</v>
      </c>
    </row>
    <row r="15" spans="2:12" ht="25.5" customHeight="1">
      <c r="B15" s="20">
        <f>VLOOKUP(C10,DoorSystem!$A$118:$B$119,2,0)</f>
        <v>9239311</v>
      </c>
      <c r="C15" s="58" t="str">
        <f>VLOOKUP(B15,Цены!$A:$B,2,0)</f>
        <v>КОМПЛЕКТ ПРОФИЛЕЙ WINGLINE L,L1200,С ПЕРФОРАЦИЕЙ,АЛЮМИНИЙ,АНОДИРОВАННЫЙ</v>
      </c>
      <c r="D15" s="22">
        <f>D9</f>
        <v>1</v>
      </c>
      <c r="E15" s="23">
        <f>IFERROR(VLOOKUP(B15,Sale!$A:$E,5,0),VLOOKUP(B15,Цены!$A:$G,7,0))*D15</f>
        <v>1102.7475000000002</v>
      </c>
      <c r="H15" s="20">
        <f>VLOOKUP(I9,WLL!$A$155:$C$158,MATCH(I10,WLL!$A$154:$C$154,0),0)</f>
        <v>9284296</v>
      </c>
      <c r="I15" s="58" t="str">
        <f>VLOOKUP(H15,Цены!$A:$B,2,0)</f>
        <v>КОМПЛЕКТ ФУРНИТУРЫ WINGLINE L 25 КГ,САМОЗАКРЫВАНИЕ, L, С ПЕТЛЯМИ</v>
      </c>
      <c r="J15" s="22">
        <f>J9</f>
        <v>1</v>
      </c>
      <c r="K15" s="23">
        <f>IFERROR(VLOOKUP(H15,Sale!$A:$E,5,0),VLOOKUP(H15,Цены!$A:$G,7,0))*J15</f>
        <v>1626.5474999999999</v>
      </c>
    </row>
    <row r="16" spans="2:12" ht="25.5" customHeight="1" thickBot="1">
      <c r="B16" s="25">
        <f>VLOOKUP(C9,CHOOSE(IF(C10="Комплект профилей (верх+низ) 1200 мм",1,IF(C10="Ходовой профиль (только верх) 1200 мм",2,3)),WLL!$A$123:$C$124,WLL!$A$128:$C$129,),MATCH(C11,WLL!A122:C122,0),0)</f>
        <v>9284310</v>
      </c>
      <c r="C16" s="61" t="str">
        <f>VLOOKUP(B16,Цены!$A:$B,2,0)</f>
        <v>КОМПЛЕКТ ФУРНИТУРЫ WINGLINE L 12 КГ,САМОЗАКРЫВАНИЕ, L, С ПЕТЛЯМИ</v>
      </c>
      <c r="D16" s="27">
        <f>D9</f>
        <v>1</v>
      </c>
      <c r="E16" s="28">
        <f>IFERROR(VLOOKUP(B16,Sale!$A:$E,5,0),VLOOKUP(B16,Цены!$A:$G,7,0))*D16</f>
        <v>1473.2640000000001</v>
      </c>
      <c r="H16" s="25">
        <f>VLOOKUP(I9,WLL!$A$162:$C$165,MATCH(I10,WLL!$A$161:$C$161,0),0)</f>
        <v>9284297</v>
      </c>
      <c r="I16" s="61" t="str">
        <f>VLOOKUP(H16,Цены!$A:$B,2,0)</f>
        <v>КОМПЛЕКТ ФУРНИТУРЫ WINGLINE L 25 КГ,САМОЗАКРЫВАНИЕ, R, С ПЕТЛЯМИ</v>
      </c>
      <c r="J16" s="27">
        <f>J9</f>
        <v>1</v>
      </c>
      <c r="K16" s="28">
        <f>IFERROR(VLOOKUP(H16,Sale!$A:$E,5,0),VLOOKUP(H16,Цены!$A:$G,7,0))*J16</f>
        <v>1626.5474999999999</v>
      </c>
    </row>
    <row r="19" spans="2:12" ht="15.75" customHeight="1"/>
    <row r="20" spans="2:12" ht="24.75" customHeight="1" thickBot="1">
      <c r="B20" s="722" t="s">
        <v>2442</v>
      </c>
      <c r="C20" s="722"/>
      <c r="D20" s="722"/>
      <c r="E20" s="722"/>
      <c r="F20" s="722"/>
      <c r="G20" s="722"/>
      <c r="H20" s="722"/>
      <c r="I20" s="722"/>
      <c r="J20" s="722"/>
      <c r="K20" s="722"/>
    </row>
    <row r="21" spans="2:12" ht="150" customHeight="1" thickTop="1">
      <c r="L21" s="51"/>
    </row>
    <row r="22" spans="2:12" ht="14.45" customHeight="1" thickBot="1">
      <c r="L22" s="51"/>
    </row>
    <row r="23" spans="2:12" ht="15.75" customHeight="1">
      <c r="B23" s="15" t="s">
        <v>2416</v>
      </c>
      <c r="C23" s="452" t="s">
        <v>2426</v>
      </c>
      <c r="D23" s="565">
        <v>1</v>
      </c>
      <c r="E23" s="675">
        <f>SUM(E30:E33)</f>
        <v>7153.4880000000003</v>
      </c>
      <c r="H23" s="15" t="s">
        <v>2417</v>
      </c>
      <c r="I23" s="452" t="s">
        <v>2438</v>
      </c>
      <c r="J23" s="609">
        <v>1</v>
      </c>
      <c r="K23" s="553">
        <f>SUM(K29:K33)</f>
        <v>10363.585499999999</v>
      </c>
    </row>
    <row r="24" spans="2:12" ht="15.75" customHeight="1">
      <c r="B24" s="59" t="s">
        <v>2417</v>
      </c>
      <c r="C24" s="331" t="s">
        <v>2421</v>
      </c>
      <c r="D24" s="670"/>
      <c r="E24" s="676"/>
      <c r="H24" s="59" t="s">
        <v>2419</v>
      </c>
      <c r="I24" s="331" t="s">
        <v>2428</v>
      </c>
      <c r="J24" s="610"/>
      <c r="K24" s="621"/>
    </row>
    <row r="25" spans="2:12" ht="15" customHeight="1">
      <c r="B25" s="59" t="s">
        <v>2419</v>
      </c>
      <c r="C25" s="331" t="s">
        <v>2420</v>
      </c>
      <c r="D25" s="670"/>
      <c r="E25" s="676"/>
      <c r="H25" s="59" t="s">
        <v>2448</v>
      </c>
      <c r="I25" s="331" t="s">
        <v>2446</v>
      </c>
      <c r="J25" s="769"/>
      <c r="K25" s="725"/>
    </row>
    <row r="26" spans="2:12" ht="18.75" customHeight="1">
      <c r="B26" s="59" t="s">
        <v>2448</v>
      </c>
      <c r="C26" s="331" t="s">
        <v>2447</v>
      </c>
      <c r="D26" s="771" t="s">
        <v>2487</v>
      </c>
      <c r="E26" s="772"/>
      <c r="H26" s="59" t="s">
        <v>2554</v>
      </c>
      <c r="I26" s="331" t="s">
        <v>2555</v>
      </c>
      <c r="J26" s="771" t="s">
        <v>2487</v>
      </c>
      <c r="K26" s="772"/>
    </row>
    <row r="27" spans="2:12" ht="15.75">
      <c r="B27" s="59" t="s">
        <v>2554</v>
      </c>
      <c r="C27" s="331" t="s">
        <v>2555</v>
      </c>
      <c r="D27" s="775"/>
      <c r="E27" s="776"/>
      <c r="H27" s="59"/>
      <c r="I27" s="485"/>
      <c r="J27" s="775"/>
      <c r="K27" s="776"/>
    </row>
    <row r="28" spans="2:12" ht="18.75">
      <c r="B28" s="476"/>
      <c r="C28" s="477"/>
      <c r="D28" s="124"/>
      <c r="E28" s="143"/>
      <c r="H28" s="49" t="s">
        <v>2029</v>
      </c>
      <c r="I28" s="48" t="s">
        <v>2030</v>
      </c>
      <c r="J28" s="48" t="s">
        <v>2037</v>
      </c>
      <c r="K28" s="78" t="s">
        <v>2031</v>
      </c>
    </row>
    <row r="29" spans="2:12" ht="25.5" customHeight="1">
      <c r="B29" s="49" t="s">
        <v>2029</v>
      </c>
      <c r="C29" s="48" t="s">
        <v>2030</v>
      </c>
      <c r="D29" s="48" t="s">
        <v>2037</v>
      </c>
      <c r="E29" s="78" t="s">
        <v>2031</v>
      </c>
      <c r="H29" s="20">
        <f>VLOOKUP(I23,DoorSystem!$A$148:$B$151,2,0)</f>
        <v>9239310</v>
      </c>
      <c r="I29" s="58" t="str">
        <f>VLOOKUP(H29,Цены!$A:$B,2,0)</f>
        <v>КОМПЛЕКТ ПРОФИЛЕЙ WINGLINE L,L2400,С ПЕРФОРАЦИЕЙ,АЛЮМИНИЙ,АНОДИРОВАННЫЙ</v>
      </c>
      <c r="J29" s="22">
        <f>J23</f>
        <v>1</v>
      </c>
      <c r="K29" s="23">
        <f>IFERROR(VLOOKUP(H29,Sale!$A:$E,5,0),VLOOKUP(H29,Цены!$A:$G,7,0))*J29</f>
        <v>2117.268</v>
      </c>
    </row>
    <row r="30" spans="2:12" ht="25.5" customHeight="1">
      <c r="B30" s="20">
        <f>VLOOKUP(C24,DoorSystem!$A$118:$B$119,2,0)</f>
        <v>9239311</v>
      </c>
      <c r="C30" s="58" t="str">
        <f>VLOOKUP(B30,Цены!$A:$B,2,0)</f>
        <v>КОМПЛЕКТ ПРОФИЛЕЙ WINGLINE L,L1200,С ПЕРФОРАЦИЕЙ,АЛЮМИНИЙ,АНОДИРОВАННЫЙ</v>
      </c>
      <c r="D30" s="22">
        <f>D23</f>
        <v>1</v>
      </c>
      <c r="E30" s="23">
        <f>IFERROR(VLOOKUP(B30,Sale!$A:$E,5,0),VLOOKUP(B30,Цены!$A:$G,7,0))*D30</f>
        <v>1102.7475000000002</v>
      </c>
      <c r="H30" s="20">
        <f>VLOOKUP(I23,WLL!$A$183:$C$185,MATCH(I24,WLL!$A$183:$C$183,0),0)</f>
        <v>9284298</v>
      </c>
      <c r="I30" s="58" t="str">
        <f>VLOOKUP(H30,Цены!$A:$B,2,0)</f>
        <v>КОМПЛЕКТ ФУРНИТУРЫ WINGLINE L 25 КГ,БЕЗ САМОЗАКРЫВАНИЯ, L, С ПЕТЛЯМИ</v>
      </c>
      <c r="J30" s="22">
        <f>J23</f>
        <v>1</v>
      </c>
      <c r="K30" s="23">
        <f>IFERROR(VLOOKUP(H30,Sale!$A:$E,5,0),VLOOKUP(H30,Цены!$A:$G,7,0))*J30</f>
        <v>1626.5474999999999</v>
      </c>
    </row>
    <row r="31" spans="2:12" ht="25.5" customHeight="1">
      <c r="B31" s="20">
        <f>VLOOKUP(C23,CHOOSE(IF(C24="Комплект профилей (верх+низ) 1200 мм",1,IF(C24="Ходовой профиль (только верх) 1200 мм",2,3)),WLL!$A$169:$C$170,WLL!$A$174:$C$175,),MATCH(C25,WLL!A168:C168,0),0)</f>
        <v>9284313</v>
      </c>
      <c r="C31" s="58" t="str">
        <f>VLOOKUP(B31,Цены!$A:$B,2,0)</f>
        <v>КОМПЛЕКТ ФУРНИТУРЫ WINGLINE L 12 КГ,БЕЗ САМОЗАКРЫВАНИЯ, R, С ПЕТЛЯМИ</v>
      </c>
      <c r="D31" s="22">
        <f>D23</f>
        <v>1</v>
      </c>
      <c r="E31" s="23">
        <f>IFERROR(VLOOKUP(B31,Sale!$A:$E,5,0),VLOOKUP(B31,Цены!$A:$G,7,0))*D31</f>
        <v>1473.2640000000001</v>
      </c>
      <c r="H31" s="20">
        <f>VLOOKUP(I23,WLL!$A$188:$C$190,MATCH(I24,WLL!$A$188:$C$188,0),0)</f>
        <v>9284309</v>
      </c>
      <c r="I31" s="58" t="str">
        <f>VLOOKUP(H31,Цены!$A:$B,2,0)</f>
        <v>КОМПЛЕКТ ФУРНИТУРЫ WINGLINE L 25 КГ,БЕЗ САМОЗАКРЫВАНИЯ, R, С ПЕТЛЯМИ</v>
      </c>
      <c r="J31" s="22">
        <f>J23</f>
        <v>1</v>
      </c>
      <c r="K31" s="23">
        <f>IFERROR(VLOOKUP(H31,Sale!$A:$E,5,0),VLOOKUP(H31,Цены!$A:$G,7,0))*J31</f>
        <v>1626.5474999999999</v>
      </c>
    </row>
    <row r="32" spans="2:12" ht="25.5" customHeight="1">
      <c r="B32" s="20">
        <f>VLOOKUP(C23,WLL!$A$178:$D$180,MATCH(C26,WLL!$A$178:$D$178,0),0)</f>
        <v>9284334</v>
      </c>
      <c r="C32" s="58" t="str">
        <f>VLOOKUP(B32,Цены!$A:$B,2,0)</f>
        <v>МЕХАНИЗМ PUSH TO MOVE ДЛЯ WINGLINE L,ИСПОЛНЕНИЕ HEAVY, КОМПЛЕКТ L+R</v>
      </c>
      <c r="D32" s="22">
        <f>D23</f>
        <v>1</v>
      </c>
      <c r="E32" s="23">
        <f>IFERROR(VLOOKUP(B32,Sale!$A:$E,5,0),VLOOKUP(B32,Цены!$A:$G,7,0))*D32</f>
        <v>3916.9259999999999</v>
      </c>
      <c r="H32" s="20">
        <f>VLOOKUP(I25,WLL!$A$199:$B$202,2,0)</f>
        <v>9284333</v>
      </c>
      <c r="I32" s="58" t="str">
        <f>VLOOKUP(H32,Цены!$A:$B,2,0)</f>
        <v>МЕХАНИЗМ PUSH TO MOVE ДЛЯ WINGLINE L,ИСПОЛНЕНИЕ MEDIUM, КОМПЛЕКТ L+R</v>
      </c>
      <c r="J32" s="22">
        <f>J23</f>
        <v>1</v>
      </c>
      <c r="K32" s="23">
        <f>IFERROR(VLOOKUP(H32,Sale!$A:$E,5,0),VLOOKUP(H32,Цены!$A:$G,7,0))*J32</f>
        <v>3672.1214999999997</v>
      </c>
    </row>
    <row r="33" spans="2:12" ht="25.5" customHeight="1" thickBot="1">
      <c r="B33" s="453">
        <f>VLOOKUP(C27,DoorSystem!$E$130:$F$131,2,0)</f>
        <v>9264191</v>
      </c>
      <c r="C33" s="330" t="str">
        <f>VLOOKUP(B33,Цены!$A:$B,2,0)</f>
        <v>МЕХАНИЧЕСКИЙ ФИКСАТОР ДЛЯ PUSH TO MOVE ДЛЯ WINGLINE L,ПОД ПРИКРУЧИВАНИЕ,СЕРЫЙ</v>
      </c>
      <c r="D33" s="193">
        <f>D23</f>
        <v>1</v>
      </c>
      <c r="E33" s="194">
        <f>IFERROR(VLOOKUP(B33,Sale!$A:$E,5,0),VLOOKUP(B33,Цены!$A:$G,7,0))*D33</f>
        <v>660.55050000000006</v>
      </c>
      <c r="H33" s="453">
        <f>VLOOKUP(I26,DoorSystem!$E$130:$F$131,2,0)</f>
        <v>9264191</v>
      </c>
      <c r="I33" s="330" t="str">
        <f>VLOOKUP(H33,Цены!$A:$B,2,0)</f>
        <v>МЕХАНИЧЕСКИЙ ФИКСАТОР ДЛЯ PUSH TO MOVE ДЛЯ WINGLINE L,ПОД ПРИКРУЧИВАНИЕ,СЕРЫЙ</v>
      </c>
      <c r="J33" s="193">
        <f>J23*2</f>
        <v>2</v>
      </c>
      <c r="K33" s="194">
        <f>IFERROR(VLOOKUP(H33,Sale!$A:$E,5,0),VLOOKUP(H33,Цены!$A:$G,7,0))*J33</f>
        <v>1321.1010000000001</v>
      </c>
    </row>
    <row r="34" spans="2:12" ht="25.5" customHeight="1">
      <c r="B34" s="63"/>
      <c r="C34" s="64"/>
      <c r="D34" s="40"/>
      <c r="E34" s="65"/>
      <c r="H34" s="63"/>
      <c r="I34" s="64"/>
      <c r="J34" s="40"/>
      <c r="K34" s="65"/>
    </row>
    <row r="35" spans="2:12" ht="24.6" customHeight="1" thickBot="1">
      <c r="B35" s="722" t="s">
        <v>2572</v>
      </c>
      <c r="C35" s="722"/>
      <c r="D35" s="722"/>
      <c r="E35" s="722"/>
      <c r="F35" s="722"/>
      <c r="G35" s="722"/>
      <c r="H35" s="722"/>
      <c r="I35" s="722"/>
      <c r="J35" s="722"/>
      <c r="K35" s="722"/>
      <c r="L35" s="51"/>
    </row>
    <row r="36" spans="2:12" ht="150" customHeight="1" thickTop="1">
      <c r="L36" s="51"/>
    </row>
    <row r="37" spans="2:12" ht="15.75" thickBot="1"/>
    <row r="38" spans="2:12" ht="15.75">
      <c r="B38" s="15" t="s">
        <v>2416</v>
      </c>
      <c r="C38" s="452" t="s">
        <v>2418</v>
      </c>
      <c r="D38" s="622">
        <v>1</v>
      </c>
      <c r="E38" s="553">
        <f>SUM(E45:E47)</f>
        <v>5996.88</v>
      </c>
      <c r="H38" s="15" t="s">
        <v>2417</v>
      </c>
      <c r="I38" s="452" t="s">
        <v>2438</v>
      </c>
      <c r="J38" s="622">
        <v>1</v>
      </c>
      <c r="K38" s="553">
        <f>SUM(K44:K47)</f>
        <v>8637.9480000000003</v>
      </c>
    </row>
    <row r="39" spans="2:12" ht="15.75">
      <c r="B39" s="59" t="s">
        <v>2417</v>
      </c>
      <c r="C39" s="331" t="s">
        <v>2421</v>
      </c>
      <c r="D39" s="501"/>
      <c r="E39" s="621"/>
      <c r="H39" s="141" t="s">
        <v>2419</v>
      </c>
      <c r="I39" s="331" t="s">
        <v>2428</v>
      </c>
      <c r="J39" s="501"/>
      <c r="K39" s="621"/>
    </row>
    <row r="40" spans="2:12" ht="18.75" customHeight="1">
      <c r="B40" s="141" t="s">
        <v>2419</v>
      </c>
      <c r="C40" s="331" t="s">
        <v>2428</v>
      </c>
      <c r="D40" s="502"/>
      <c r="E40" s="725"/>
      <c r="H40" s="141" t="s">
        <v>2448</v>
      </c>
      <c r="I40" s="331" t="s">
        <v>2445</v>
      </c>
      <c r="J40" s="502"/>
      <c r="K40" s="725"/>
    </row>
    <row r="41" spans="2:12" ht="15.75">
      <c r="B41" s="141" t="s">
        <v>2448</v>
      </c>
      <c r="C41" s="331" t="s">
        <v>2445</v>
      </c>
      <c r="D41" s="771" t="s">
        <v>2487</v>
      </c>
      <c r="E41" s="772"/>
      <c r="H41" s="141"/>
      <c r="I41" s="485"/>
      <c r="J41" s="782" t="s">
        <v>2487</v>
      </c>
      <c r="K41" s="772"/>
    </row>
    <row r="42" spans="2:12" ht="18.600000000000001" customHeight="1">
      <c r="B42" s="141"/>
      <c r="C42" s="485"/>
      <c r="D42" s="773"/>
      <c r="E42" s="774"/>
      <c r="H42" s="142"/>
      <c r="I42" s="478"/>
      <c r="J42" s="783"/>
      <c r="K42" s="776"/>
    </row>
    <row r="43" spans="2:12" ht="18.75">
      <c r="B43" s="142"/>
      <c r="C43" s="478"/>
      <c r="D43" s="124"/>
      <c r="E43" s="143"/>
      <c r="H43" s="49" t="s">
        <v>2029</v>
      </c>
      <c r="I43" s="48" t="s">
        <v>2030</v>
      </c>
      <c r="J43" s="48" t="s">
        <v>2037</v>
      </c>
      <c r="K43" s="78" t="s">
        <v>2031</v>
      </c>
    </row>
    <row r="44" spans="2:12" ht="25.5" customHeight="1">
      <c r="B44" s="49" t="s">
        <v>2029</v>
      </c>
      <c r="C44" s="48" t="s">
        <v>2030</v>
      </c>
      <c r="D44" s="48" t="s">
        <v>2037</v>
      </c>
      <c r="E44" s="78" t="s">
        <v>2031</v>
      </c>
      <c r="H44" s="20">
        <f>VLOOKUP(I38,DoorSystem!$A$148:$B$151,2,0)</f>
        <v>9239310</v>
      </c>
      <c r="I44" s="58" t="str">
        <f>VLOOKUP(H44,Цены!$A:$B,2,0)</f>
        <v>КОМПЛЕКТ ПРОФИЛЕЙ WINGLINE L,L2400,С ПЕРФОРАЦИЕЙ,АЛЮМИНИЙ,АНОДИРОВАННЫЙ</v>
      </c>
      <c r="J44" s="22">
        <f>J38</f>
        <v>1</v>
      </c>
      <c r="K44" s="23">
        <f>IFERROR(VLOOKUP(H44,Sale!$A:$E,5,0),VLOOKUP(H44,Цены!$A:$G,7,0))*J44</f>
        <v>2117.268</v>
      </c>
    </row>
    <row r="45" spans="2:12" ht="25.5" customHeight="1">
      <c r="B45" s="20">
        <f>VLOOKUP(C39,DoorSystem!$A$118:$B$119,2,0)</f>
        <v>9239311</v>
      </c>
      <c r="C45" s="58" t="str">
        <f>VLOOKUP(B45,Цены!$A:$B,2,0)</f>
        <v>КОМПЛЕКТ ПРОФИЛЕЙ WINGLINE L,L1200,С ПЕРФОРАЦИЕЙ,АЛЮМИНИЙ,АНОДИРОВАННЫЙ</v>
      </c>
      <c r="D45" s="22">
        <f>D38</f>
        <v>1</v>
      </c>
      <c r="E45" s="23">
        <f>IFERROR(VLOOKUP(B45,Sale!$A:$E,5,0),VLOOKUP(B45,Цены!$A:$G,7,0))*D45</f>
        <v>1102.7475000000002</v>
      </c>
      <c r="H45" s="20">
        <f>VLOOKUP(I38,WLL!$A$155:$C$158,MATCH(I39,WLL!$A$154:$C$154,0),0)</f>
        <v>9284296</v>
      </c>
      <c r="I45" s="58" t="str">
        <f>VLOOKUP(H45,Цены!$A:$B,2,0)</f>
        <v>КОМПЛЕКТ ФУРНИТУРЫ WINGLINE L 25 КГ,САМОЗАКРЫВАНИЕ, L, С ПЕТЛЯМИ</v>
      </c>
      <c r="J45" s="22">
        <f>J38</f>
        <v>1</v>
      </c>
      <c r="K45" s="23">
        <f>IFERROR(VLOOKUP(H45,Sale!$A:$E,5,0),VLOOKUP(H45,Цены!$A:$G,7,0))*J45</f>
        <v>1626.5474999999999</v>
      </c>
    </row>
    <row r="46" spans="2:12" ht="25.5" customHeight="1">
      <c r="B46" s="20">
        <f>VLOOKUP(C38,CHOOSE(IF(C39="Комплект профилей (верх+низ) 1200 мм",1,IF(C39="Ходовой профиль (только верх) 1200 мм",2,3)),WLL!$A$123:$C$124,WLL!$A$128:$C$129,),MATCH(C40,WLL!A122:C122,0),0)</f>
        <v>9284296</v>
      </c>
      <c r="C46" s="58" t="str">
        <f>VLOOKUP(B46,Цены!$A:$B,2,0)</f>
        <v>КОМПЛЕКТ ФУРНИТУРЫ WINGLINE L 25 КГ,САМОЗАКРЫВАНИЕ, L, С ПЕТЛЯМИ</v>
      </c>
      <c r="D46" s="22">
        <f>D38</f>
        <v>1</v>
      </c>
      <c r="E46" s="23">
        <f>IFERROR(VLOOKUP(B46,Sale!$A:$E,5,0),VLOOKUP(B46,Цены!$A:$G,7,0))*D46</f>
        <v>1626.5474999999999</v>
      </c>
      <c r="H46" s="20">
        <f>VLOOKUP(I38,WLL!$A$162:$C$165,MATCH(I39,WLL!$A$161:$C$161,0),0)</f>
        <v>9284297</v>
      </c>
      <c r="I46" s="58" t="str">
        <f>VLOOKUP(H46,Цены!$A:$B,2,0)</f>
        <v>КОМПЛЕКТ ФУРНИТУРЫ WINGLINE L 25 КГ,САМОЗАКРЫВАНИЕ, R, С ПЕТЛЯМИ</v>
      </c>
      <c r="J46" s="22">
        <f>J38</f>
        <v>1</v>
      </c>
      <c r="K46" s="23">
        <f>IFERROR(VLOOKUP(H46,Sale!$A:$E,5,0),VLOOKUP(H46,Цены!$A:$G,7,0))*J46</f>
        <v>1626.5474999999999</v>
      </c>
    </row>
    <row r="47" spans="2:12" ht="25.5" customHeight="1" thickBot="1">
      <c r="B47" s="25">
        <f>VLOOKUP(C38,WLL!$A$205:$D$207,MATCH(C41,WLL!$A$205:$D$205,0),0)</f>
        <v>9284318</v>
      </c>
      <c r="C47" s="61" t="str">
        <f>VLOOKUP(B47,Цены!$A:$B,2,0)</f>
        <v>МЕХАНИЗМ PULL TO MOVE SILENT ДЛЯ WINGLINE L,ИСПОЛНЕНИЕ LIGHT, КОМПЛЕКТ L+R</v>
      </c>
      <c r="D47" s="27">
        <f>D38</f>
        <v>1</v>
      </c>
      <c r="E47" s="28">
        <f>IFERROR(VLOOKUP(B47,Sale!$A:$E,5,0),VLOOKUP(B47,Цены!$A:$G,7,0))*D47</f>
        <v>3267.585</v>
      </c>
      <c r="H47" s="25">
        <f>VLOOKUP(I40,WLL!$A$217:$B$219,2,0)</f>
        <v>9284318</v>
      </c>
      <c r="I47" s="61" t="str">
        <f>VLOOKUP(H47,Цены!$A:$B,2,0)</f>
        <v>МЕХАНИЗМ PULL TO MOVE SILENT ДЛЯ WINGLINE L,ИСПОЛНЕНИЕ LIGHT, КОМПЛЕКТ L+R</v>
      </c>
      <c r="J47" s="27">
        <f>J38</f>
        <v>1</v>
      </c>
      <c r="K47" s="28">
        <f>IFERROR(VLOOKUP(H47,Sale!$A:$E,5,0),VLOOKUP(H47,Цены!$A:$G,7,0))*J47</f>
        <v>3267.585</v>
      </c>
    </row>
    <row r="51" spans="2:12" ht="24.6" customHeight="1" thickBot="1">
      <c r="B51" s="644" t="s">
        <v>2458</v>
      </c>
      <c r="C51" s="644"/>
      <c r="D51" s="644"/>
      <c r="E51" s="644"/>
      <c r="F51" s="644"/>
      <c r="G51" s="644"/>
      <c r="H51" s="644"/>
      <c r="I51" s="644"/>
      <c r="J51" s="644"/>
      <c r="K51" s="644"/>
      <c r="L51" s="51"/>
    </row>
    <row r="52" spans="2:12" ht="85.5" customHeight="1" thickTop="1" thickBot="1">
      <c r="L52" s="51"/>
    </row>
    <row r="53" spans="2:12">
      <c r="B53" s="17" t="s">
        <v>2029</v>
      </c>
      <c r="C53" s="18" t="s">
        <v>2030</v>
      </c>
      <c r="D53" s="18" t="s">
        <v>2037</v>
      </c>
      <c r="E53" s="19" t="s">
        <v>2031</v>
      </c>
      <c r="H53" s="17" t="s">
        <v>2029</v>
      </c>
      <c r="I53" s="18" t="s">
        <v>2030</v>
      </c>
      <c r="J53" s="18" t="s">
        <v>2037</v>
      </c>
      <c r="K53" s="19" t="s">
        <v>2031</v>
      </c>
    </row>
    <row r="54" spans="2:12" ht="26.25" thickBot="1">
      <c r="B54" s="20">
        <v>9229920</v>
      </c>
      <c r="C54" s="58" t="str">
        <f>VLOOKUP(B54,Цены!$A:$B,2,0)</f>
        <v>СРЕДНЯЯ ПЕТЛЯ WINGLINE L ДЛЯ СКЛАДНОЙ ДВЕРИ</v>
      </c>
      <c r="D54" s="292">
        <v>1</v>
      </c>
      <c r="E54" s="23">
        <f>IFERROR(VLOOKUP(B54,Sale!$A:$E,5,0),VLOOKUP(B54,Цены!$A:$G,7,0))*D54</f>
        <v>33.426000000000002</v>
      </c>
      <c r="H54" s="25">
        <v>9181648</v>
      </c>
      <c r="I54" s="61" t="str">
        <f>VLOOKUP(H54,Цены!$A:$B,2,0)</f>
        <v>АДАПТЕР РУЧКИ ДЛЯ РАЗДВВИЖНЫХ/ СКЛАДНЫХ ДВЕРЕЙ, ХРОМ, МАТОВЫЙ</v>
      </c>
      <c r="J54" s="288">
        <v>1</v>
      </c>
      <c r="K54" s="28">
        <f>IFERROR(VLOOKUP(H54,Sale!$A:$E,5,0),VLOOKUP(H54,Цены!$A:$G,7,0))*J54</f>
        <v>249.40799999999999</v>
      </c>
    </row>
    <row r="55" spans="2:12" ht="26.25" thickBot="1">
      <c r="B55" s="25">
        <v>9236605</v>
      </c>
      <c r="C55" s="61" t="str">
        <f>VLOOKUP(B55,Цены!$A:$B,2,0)</f>
        <v>ОТВЕТНАЯ ЧАСТЬ СРЕДНЕЙ ПЕТЛИ WINGLINE L ДЛЯ СКЛАДНОЙ ДВЕРИ</v>
      </c>
      <c r="D55" s="288">
        <v>1</v>
      </c>
      <c r="E55" s="28">
        <f>IFERROR(VLOOKUP(B55,Sale!$A:$E,5,0),VLOOKUP(B55,Цены!$A:$G,7,0))*D55</f>
        <v>28.98</v>
      </c>
    </row>
    <row r="56" spans="2:12">
      <c r="B56" s="63"/>
      <c r="C56" s="64"/>
      <c r="D56" s="40"/>
      <c r="E56" s="65"/>
    </row>
    <row r="57" spans="2:12" ht="14.45" customHeight="1">
      <c r="B57" s="63"/>
      <c r="C57" s="64"/>
      <c r="D57" s="40"/>
      <c r="E57" s="65"/>
    </row>
    <row r="58" spans="2:12" ht="84.95" customHeight="1" thickBot="1">
      <c r="B58" s="63"/>
      <c r="C58" s="64"/>
      <c r="D58" s="40"/>
      <c r="E58" s="65"/>
    </row>
    <row r="59" spans="2:12">
      <c r="B59" s="17" t="s">
        <v>2029</v>
      </c>
      <c r="C59" s="18" t="s">
        <v>2030</v>
      </c>
      <c r="D59" s="18" t="s">
        <v>2037</v>
      </c>
      <c r="E59" s="19" t="s">
        <v>2031</v>
      </c>
    </row>
    <row r="60" spans="2:12" ht="15.75" thickBot="1">
      <c r="B60" s="25">
        <v>1001955</v>
      </c>
      <c r="C60" s="61" t="e">
        <f>VLOOKUP(B60,Цены!$A:$B,2,0)</f>
        <v>#N/A</v>
      </c>
      <c r="D60" s="288">
        <v>1</v>
      </c>
      <c r="E60" s="28" t="e">
        <f>IFERROR(VLOOKUP(B60,Sale!$A:$E,5,0),VLOOKUP(B60,Цены!$A:$G,7,0))*D60</f>
        <v>#N/A</v>
      </c>
    </row>
    <row r="61" spans="2:12">
      <c r="B61" s="63"/>
      <c r="C61" s="64"/>
      <c r="D61" s="40"/>
      <c r="E61" s="65"/>
    </row>
    <row r="62" spans="2:12" ht="28.5">
      <c r="B62" s="770" t="s">
        <v>2573</v>
      </c>
      <c r="C62" s="770"/>
      <c r="D62" s="770"/>
      <c r="E62" s="770"/>
      <c r="F62" s="770"/>
      <c r="G62" s="770"/>
      <c r="H62" s="770"/>
      <c r="I62" s="770"/>
      <c r="J62" s="770"/>
      <c r="K62" s="770"/>
    </row>
    <row r="65" spans="12:12">
      <c r="L65" s="51"/>
    </row>
    <row r="66" spans="12:12">
      <c r="L66" s="51"/>
    </row>
    <row r="84" spans="2:9" ht="14.45" customHeight="1"/>
    <row r="85" spans="2:9" ht="85.5" customHeight="1">
      <c r="B85" s="188" t="s">
        <v>2563</v>
      </c>
      <c r="C85" s="188" t="s">
        <v>2567</v>
      </c>
      <c r="D85" s="189" t="s">
        <v>2568</v>
      </c>
      <c r="E85" s="189" t="s">
        <v>2569</v>
      </c>
      <c r="F85" s="189" t="s">
        <v>2570</v>
      </c>
      <c r="G85" s="189" t="s">
        <v>2565</v>
      </c>
      <c r="H85" s="189" t="s">
        <v>2558</v>
      </c>
      <c r="I85" s="188" t="s">
        <v>2559</v>
      </c>
    </row>
    <row r="86" spans="2:9" ht="25.5" customHeight="1">
      <c r="B86" s="332" t="s">
        <v>2557</v>
      </c>
      <c r="C86" s="332">
        <v>1500</v>
      </c>
      <c r="D86" s="332">
        <v>350</v>
      </c>
      <c r="E86" s="332">
        <v>16</v>
      </c>
      <c r="F86" s="191">
        <f>(C86*D86*E86)/1000000000*VLOOKUP(B86,B90:C91,2,0)</f>
        <v>5.7119999999999997</v>
      </c>
      <c r="G86" s="777">
        <f>F86+F87</f>
        <v>5.7119999999999997</v>
      </c>
      <c r="H86" s="779" t="str">
        <f>IF(G86&lt;10,"WingLine L 12 кг","WingLine L 25 кг")</f>
        <v>WingLine L 12 кг</v>
      </c>
      <c r="I86" s="779" t="str">
        <f>IF(AND(G86&lt;5, D86&lt;=400),B94,B98)</f>
        <v>Medium</v>
      </c>
    </row>
    <row r="87" spans="2:9" ht="25.5" customHeight="1">
      <c r="B87" s="190" t="s">
        <v>2564</v>
      </c>
      <c r="C87" s="332"/>
      <c r="D87" s="332"/>
      <c r="E87" s="332"/>
      <c r="F87" s="191">
        <f>C87*D87*E87*2600/1000000000</f>
        <v>0</v>
      </c>
      <c r="G87" s="778"/>
      <c r="H87" s="778"/>
      <c r="I87" s="778"/>
    </row>
    <row r="88" spans="2:9" ht="15.75">
      <c r="B88" s="764" t="s">
        <v>2571</v>
      </c>
      <c r="C88" s="764"/>
      <c r="D88" s="764"/>
      <c r="E88" s="764"/>
      <c r="F88" s="185"/>
      <c r="G88" s="185"/>
      <c r="H88" s="185"/>
      <c r="I88" s="765" t="s">
        <v>2562</v>
      </c>
    </row>
    <row r="89" spans="2:9" ht="15.75" hidden="1">
      <c r="B89" s="475"/>
      <c r="C89" s="475"/>
      <c r="D89" s="475"/>
      <c r="E89" s="475"/>
      <c r="F89" s="185"/>
      <c r="G89" s="185"/>
      <c r="H89" s="185"/>
      <c r="I89" s="766"/>
    </row>
    <row r="90" spans="2:9" ht="15.75" hidden="1">
      <c r="B90" s="178" t="s">
        <v>2557</v>
      </c>
      <c r="C90" s="179">
        <v>680</v>
      </c>
    </row>
    <row r="91" spans="2:9" ht="15.75" hidden="1">
      <c r="B91" s="178" t="s">
        <v>2560</v>
      </c>
      <c r="C91" s="179">
        <v>800</v>
      </c>
    </row>
    <row r="92" spans="2:9" ht="15.75" hidden="1">
      <c r="B92" s="182" t="s">
        <v>2561</v>
      </c>
      <c r="C92" s="183">
        <v>2600</v>
      </c>
    </row>
    <row r="93" spans="2:9" hidden="1"/>
    <row r="94" spans="2:9" ht="15.75" hidden="1">
      <c r="B94" s="184" t="s">
        <v>2445</v>
      </c>
    </row>
    <row r="95" spans="2:9" ht="15.75" hidden="1">
      <c r="B95" s="184" t="s">
        <v>2446</v>
      </c>
    </row>
    <row r="96" spans="2:9" ht="15.75" hidden="1">
      <c r="B96" s="184" t="s">
        <v>2447</v>
      </c>
    </row>
    <row r="97" spans="2:2" ht="15.75" hidden="1">
      <c r="B97" s="184"/>
    </row>
    <row r="98" spans="2:2" ht="15.75" hidden="1">
      <c r="B98" s="184" t="str">
        <f>IF(AND(G86&lt;12,D86&lt;= 450),B95,B99)</f>
        <v>Medium</v>
      </c>
    </row>
    <row r="99" spans="2:2" ht="15.75" hidden="1">
      <c r="B99" s="184" t="str">
        <f>IF(AND(G86&lt;12,D86&gt; 450,D86&lt;= 500,C86&lt;= 2000),B95,B100)</f>
        <v>Heavy</v>
      </c>
    </row>
    <row r="100" spans="2:2" ht="15.75" hidden="1">
      <c r="B100" s="184" t="str">
        <f>IF(AND(G86&lt;=25,D86&gt;= 300,D86&lt;= 600),B96,)</f>
        <v>Heavy</v>
      </c>
    </row>
  </sheetData>
  <sheetProtection sheet="1" objects="1" scenarios="1"/>
  <mergeCells count="31">
    <mergeCell ref="B2:K2"/>
    <mergeCell ref="B51:K51"/>
    <mergeCell ref="B62:K62"/>
    <mergeCell ref="G86:G87"/>
    <mergeCell ref="H86:H87"/>
    <mergeCell ref="I86:I87"/>
    <mergeCell ref="B35:K35"/>
    <mergeCell ref="D38:D40"/>
    <mergeCell ref="E38:E40"/>
    <mergeCell ref="J38:J40"/>
    <mergeCell ref="K23:K25"/>
    <mergeCell ref="D26:E27"/>
    <mergeCell ref="J26:K27"/>
    <mergeCell ref="E23:E25"/>
    <mergeCell ref="J23:J25"/>
    <mergeCell ref="B88:E88"/>
    <mergeCell ref="I88:I89"/>
    <mergeCell ref="D41:E42"/>
    <mergeCell ref="J41:K42"/>
    <mergeCell ref="C1:K1"/>
    <mergeCell ref="B3:K3"/>
    <mergeCell ref="B5:K5"/>
    <mergeCell ref="D9:D11"/>
    <mergeCell ref="E9:E11"/>
    <mergeCell ref="J9:J11"/>
    <mergeCell ref="K9:K11"/>
    <mergeCell ref="K38:K40"/>
    <mergeCell ref="D12:E12"/>
    <mergeCell ref="J12:K12"/>
    <mergeCell ref="B20:K20"/>
    <mergeCell ref="D23:D25"/>
  </mergeCells>
  <conditionalFormatting sqref="C9 C23 C38">
    <cfRule type="cellIs" dxfId="13" priority="1" operator="equal">
      <formula>$B$98</formula>
    </cfRule>
    <cfRule type="cellIs" dxfId="12" priority="2" operator="equal">
      <formula>$B$99</formula>
    </cfRule>
  </conditionalFormatting>
  <dataValidations count="12">
    <dataValidation type="whole" errorStyle="warning" allowBlank="1" showInputMessage="1" showErrorMessage="1" error="Высота дверей не должна превышать 2400 мм" sqref="C86">
      <formula1>0</formula1>
      <formula2>2400</formula2>
    </dataValidation>
    <dataValidation type="list" allowBlank="1" showInputMessage="1" showErrorMessage="1" sqref="C27 I26">
      <formula1>"Механический фиксатор,Магнитный фиксатор,"</formula1>
    </dataValidation>
    <dataValidation type="list" allowBlank="1" showErrorMessage="1" prompt="Выбрать тип петли" sqref="C9 C23 C38">
      <formula1>"Левая сторона,Правая сторона,"</formula1>
    </dataValidation>
    <dataValidation type="list" allowBlank="1" showInputMessage="1" showErrorMessage="1" sqref="I9 I23 I38">
      <formula1>"Комплект профилей (верх+низ) 1200 мм,Ходовой профиль (только верх) 1200 мм,Комплект профилей (верх+низ) 2400 мм,Ходовой профиль (только верх) 2400 мм,"</formula1>
    </dataValidation>
    <dataValidation type="list" allowBlank="1" showInputMessage="1" showErrorMessage="1" sqref="C41 I40 C26 I25">
      <formula1>"Light,Medium,Heavy,"</formula1>
    </dataValidation>
    <dataValidation type="list" allowBlank="1" showInputMessage="1" showErrorMessage="1" sqref="C10 C24 C39">
      <formula1>"Комплект профилей (верх+низ) 1200 мм,Ходовой профиль (только верх) 1200 мм,"</formula1>
    </dataValidation>
    <dataValidation type="list" allowBlank="1" showInputMessage="1" showErrorMessage="1" sqref="I24 I10 C25 C11 C40 I39">
      <formula1>"Вес одной створки до 12 кг,Вес одной створки до 25 кг,"</formula1>
    </dataValidation>
    <dataValidation allowBlank="1" showInputMessage="1" showErrorMessage="1" error="Ширина створки должна быть в диапазоне 250 - 600 мм" sqref="D87"/>
    <dataValidation type="list" allowBlank="1" showInputMessage="1" showErrorMessage="1" sqref="E86">
      <formula1>"16, 17, 18, 19, 20, 21, 22, 23, 24, 25"</formula1>
    </dataValidation>
    <dataValidation type="decimal" allowBlank="1" showInputMessage="1" showErrorMessage="1" error="Ширина створки должна быть в диапазоне 250 - 600 мм" sqref="D86">
      <formula1>250</formula1>
      <formula2>600</formula2>
    </dataValidation>
    <dataValidation type="whole" allowBlank="1" showInputMessage="1" showErrorMessage="1" error="Высота дверей не должна превышать 2400 мм" sqref="C87">
      <formula1>0</formula1>
      <formula2>2400</formula2>
    </dataValidation>
    <dataValidation type="list" allowBlank="1" showInputMessage="1" showErrorMessage="1" sqref="B86">
      <formula1>"ЛДСП,МДФ,"</formula1>
    </dataValidation>
  </dataValidations>
  <hyperlinks>
    <hyperlink ref="D26" location="'WL L'!A96" display="Расчет усилия"/>
    <hyperlink ref="D41" location="'WL L'!A96" display="Расчет усилия"/>
    <hyperlink ref="D12:E12" location="'WL L'!A99" display="Расчет веса"/>
    <hyperlink ref="J12:K12" location="'WL L'!A99" display="Расчет веса"/>
    <hyperlink ref="J41" location="'WL L'!A96" display="Расчет усилия"/>
    <hyperlink ref="J26" location="'WL L'!A96" display="Расчет усилия"/>
  </hyperlinks>
  <pageMargins left="0.7" right="0.7" top="0.75" bottom="0.75" header="0.3" footer="0.3"/>
  <pageSetup paperSize="9" orientation="portrait" r:id="rId1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>
  <sheetPr codeName="Лист46"/>
  <dimension ref="A2:G309"/>
  <sheetViews>
    <sheetView topLeftCell="A132" zoomScale="90" zoomScaleNormal="90" workbookViewId="0">
      <selection activeCell="C129" sqref="C129"/>
    </sheetView>
  </sheetViews>
  <sheetFormatPr defaultRowHeight="15"/>
  <cols>
    <col min="1" max="1" width="48.7109375" customWidth="1"/>
    <col min="2" max="2" width="23" customWidth="1"/>
    <col min="3" max="3" width="23.140625" customWidth="1"/>
    <col min="4" max="4" width="42.28515625" customWidth="1"/>
    <col min="5" max="5" width="23" customWidth="1"/>
  </cols>
  <sheetData>
    <row r="2" spans="1:5">
      <c r="A2" s="545" t="s">
        <v>2328</v>
      </c>
      <c r="B2" s="545"/>
      <c r="C2" s="545"/>
      <c r="D2" s="545"/>
    </row>
    <row r="3" spans="1:5">
      <c r="A3" s="521"/>
      <c r="B3" s="521"/>
      <c r="C3" s="521"/>
      <c r="D3" s="521"/>
    </row>
    <row r="4" spans="1:5">
      <c r="A4" s="479"/>
      <c r="B4" s="479" t="s">
        <v>2329</v>
      </c>
    </row>
    <row r="5" spans="1:5">
      <c r="A5" s="479" t="s">
        <v>2326</v>
      </c>
      <c r="B5" s="479">
        <v>9181742</v>
      </c>
    </row>
    <row r="6" spans="1:5">
      <c r="A6" s="479" t="s">
        <v>2330</v>
      </c>
      <c r="B6" s="479">
        <v>9183613</v>
      </c>
    </row>
    <row r="7" spans="1:5">
      <c r="A7" s="479" t="s">
        <v>2331</v>
      </c>
      <c r="B7" s="479">
        <v>9183615</v>
      </c>
    </row>
    <row r="8" spans="1:5">
      <c r="A8" s="479" t="s">
        <v>2332</v>
      </c>
      <c r="B8" s="479">
        <v>9193053</v>
      </c>
    </row>
    <row r="9" spans="1:5">
      <c r="A9" s="479" t="s">
        <v>2333</v>
      </c>
      <c r="B9" s="479">
        <v>9183616</v>
      </c>
    </row>
    <row r="10" spans="1:5">
      <c r="A10" s="479" t="s">
        <v>2334</v>
      </c>
      <c r="B10" s="479">
        <v>9183617</v>
      </c>
    </row>
    <row r="12" spans="1:5">
      <c r="A12" s="547" t="s">
        <v>2335</v>
      </c>
      <c r="B12" s="547"/>
      <c r="D12" s="521" t="s">
        <v>2347</v>
      </c>
      <c r="E12" s="521"/>
    </row>
    <row r="13" spans="1:5">
      <c r="A13" t="s">
        <v>2327</v>
      </c>
      <c r="B13">
        <v>9183533</v>
      </c>
      <c r="D13" s="479" t="s">
        <v>2340</v>
      </c>
      <c r="E13" s="479">
        <v>3</v>
      </c>
    </row>
    <row r="14" spans="1:5">
      <c r="A14" t="s">
        <v>2336</v>
      </c>
      <c r="B14">
        <v>9181744</v>
      </c>
      <c r="D14" s="479" t="s">
        <v>2348</v>
      </c>
      <c r="E14" s="479">
        <v>4</v>
      </c>
    </row>
    <row r="15" spans="1:5">
      <c r="D15" s="479" t="s">
        <v>2349</v>
      </c>
      <c r="E15" s="479">
        <v>6</v>
      </c>
    </row>
    <row r="17" spans="1:5">
      <c r="A17" s="547" t="s">
        <v>2344</v>
      </c>
      <c r="B17" s="547"/>
      <c r="D17" s="521" t="s">
        <v>2350</v>
      </c>
      <c r="E17" s="521"/>
    </row>
    <row r="18" spans="1:5">
      <c r="A18" t="s">
        <v>2343</v>
      </c>
      <c r="B18">
        <v>9206249</v>
      </c>
      <c r="D18" s="479" t="s">
        <v>2340</v>
      </c>
      <c r="E18" s="479">
        <v>1</v>
      </c>
    </row>
    <row r="19" spans="1:5">
      <c r="A19" t="s">
        <v>2345</v>
      </c>
      <c r="B19">
        <v>9209756</v>
      </c>
      <c r="D19" s="479" t="s">
        <v>2348</v>
      </c>
      <c r="E19" s="479">
        <v>2</v>
      </c>
    </row>
    <row r="20" spans="1:5">
      <c r="D20" s="479" t="s">
        <v>2349</v>
      </c>
      <c r="E20" s="479">
        <v>2</v>
      </c>
    </row>
    <row r="21" spans="1:5">
      <c r="A21" s="547" t="s">
        <v>2346</v>
      </c>
      <c r="B21" s="547"/>
    </row>
    <row r="22" spans="1:5">
      <c r="A22" t="s">
        <v>2343</v>
      </c>
      <c r="B22">
        <v>9206252</v>
      </c>
    </row>
    <row r="23" spans="1:5">
      <c r="A23" t="s">
        <v>2345</v>
      </c>
      <c r="B23">
        <v>9234187</v>
      </c>
    </row>
    <row r="26" spans="1:5">
      <c r="A26" s="547" t="s">
        <v>2357</v>
      </c>
      <c r="B26" s="547"/>
      <c r="C26" s="547"/>
      <c r="D26" s="547"/>
    </row>
    <row r="27" spans="1:5">
      <c r="A27" s="479"/>
      <c r="B27" s="479" t="s">
        <v>2329</v>
      </c>
    </row>
    <row r="28" spans="1:5">
      <c r="A28" s="479" t="s">
        <v>2352</v>
      </c>
      <c r="B28" s="479">
        <v>9206483</v>
      </c>
    </row>
    <row r="29" spans="1:5">
      <c r="A29" s="479" t="s">
        <v>2326</v>
      </c>
      <c r="B29" s="479">
        <v>9206500</v>
      </c>
    </row>
    <row r="30" spans="1:5">
      <c r="A30" s="479" t="s">
        <v>2330</v>
      </c>
      <c r="B30" s="479">
        <v>9206501</v>
      </c>
    </row>
    <row r="31" spans="1:5">
      <c r="A31" s="479" t="s">
        <v>2353</v>
      </c>
      <c r="B31" s="479">
        <v>9206502</v>
      </c>
    </row>
    <row r="32" spans="1:5">
      <c r="A32" s="479" t="s">
        <v>2333</v>
      </c>
      <c r="B32" s="479">
        <v>9206503</v>
      </c>
    </row>
    <row r="34" spans="1:4">
      <c r="A34" s="547" t="s">
        <v>2335</v>
      </c>
      <c r="B34" s="547"/>
    </row>
    <row r="35" spans="1:4">
      <c r="A35" t="s">
        <v>2327</v>
      </c>
      <c r="B35">
        <v>9206506</v>
      </c>
    </row>
    <row r="36" spans="1:4">
      <c r="A36" t="s">
        <v>2336</v>
      </c>
      <c r="B36">
        <v>9206505</v>
      </c>
    </row>
    <row r="38" spans="1:4">
      <c r="A38" s="547" t="s">
        <v>2358</v>
      </c>
      <c r="B38" s="547"/>
      <c r="C38" s="547"/>
      <c r="D38" s="547"/>
    </row>
    <row r="40" spans="1:4">
      <c r="A40" s="479"/>
      <c r="B40" s="479" t="s">
        <v>2329</v>
      </c>
    </row>
    <row r="41" spans="1:4">
      <c r="A41" s="479" t="s">
        <v>2352</v>
      </c>
      <c r="B41" s="479">
        <v>9206483</v>
      </c>
    </row>
    <row r="42" spans="1:4">
      <c r="A42" s="479" t="s">
        <v>2326</v>
      </c>
      <c r="B42" s="479">
        <v>9206500</v>
      </c>
    </row>
    <row r="43" spans="1:4">
      <c r="A43" s="479" t="s">
        <v>2330</v>
      </c>
      <c r="B43" s="479">
        <v>9206501</v>
      </c>
    </row>
    <row r="44" spans="1:4">
      <c r="A44" s="479" t="s">
        <v>2353</v>
      </c>
      <c r="B44" s="479">
        <v>9206502</v>
      </c>
    </row>
    <row r="45" spans="1:4">
      <c r="A45" s="479" t="s">
        <v>2333</v>
      </c>
      <c r="B45" s="479">
        <v>9206503</v>
      </c>
    </row>
    <row r="47" spans="1:4">
      <c r="A47" s="547" t="s">
        <v>2362</v>
      </c>
      <c r="B47" s="547"/>
      <c r="C47" s="547"/>
      <c r="D47" s="547"/>
    </row>
    <row r="49" spans="1:4">
      <c r="B49" t="s">
        <v>2340</v>
      </c>
    </row>
    <row r="50" spans="1:4">
      <c r="A50" s="479" t="s">
        <v>2352</v>
      </c>
      <c r="B50">
        <v>9169651</v>
      </c>
    </row>
    <row r="51" spans="1:4">
      <c r="A51" s="479" t="s">
        <v>2326</v>
      </c>
      <c r="B51">
        <v>9169651</v>
      </c>
    </row>
    <row r="52" spans="1:4">
      <c r="A52" s="479" t="s">
        <v>2330</v>
      </c>
      <c r="B52">
        <v>9169651</v>
      </c>
    </row>
    <row r="53" spans="1:4">
      <c r="A53" s="479" t="s">
        <v>2353</v>
      </c>
      <c r="B53">
        <v>9169651</v>
      </c>
    </row>
    <row r="54" spans="1:4">
      <c r="A54" s="479" t="s">
        <v>2333</v>
      </c>
      <c r="B54">
        <v>9169652</v>
      </c>
    </row>
    <row r="56" spans="1:4">
      <c r="B56" t="s">
        <v>2340</v>
      </c>
      <c r="C56" s="114" t="s">
        <v>2348</v>
      </c>
      <c r="D56" s="114"/>
    </row>
    <row r="57" spans="1:4">
      <c r="A57" s="479" t="s">
        <v>2352</v>
      </c>
      <c r="B57" t="s">
        <v>2134</v>
      </c>
      <c r="C57">
        <v>9140438</v>
      </c>
    </row>
    <row r="58" spans="1:4">
      <c r="A58" s="479" t="s">
        <v>2326</v>
      </c>
      <c r="B58" t="s">
        <v>2134</v>
      </c>
      <c r="C58">
        <v>9140438</v>
      </c>
    </row>
    <row r="59" spans="1:4">
      <c r="A59" s="479" t="s">
        <v>2330</v>
      </c>
      <c r="B59" t="s">
        <v>2134</v>
      </c>
      <c r="C59">
        <v>9140438</v>
      </c>
    </row>
    <row r="60" spans="1:4">
      <c r="A60" s="479" t="s">
        <v>2353</v>
      </c>
      <c r="B60" t="s">
        <v>2134</v>
      </c>
      <c r="C60">
        <v>9140438</v>
      </c>
    </row>
    <row r="61" spans="1:4">
      <c r="A61" s="479" t="s">
        <v>2333</v>
      </c>
      <c r="B61" t="s">
        <v>2134</v>
      </c>
      <c r="C61">
        <v>9140438</v>
      </c>
    </row>
    <row r="63" spans="1:4">
      <c r="A63" s="547" t="s">
        <v>2370</v>
      </c>
      <c r="B63" s="547"/>
      <c r="C63" s="547"/>
    </row>
    <row r="64" spans="1:4">
      <c r="A64" s="479" t="s">
        <v>2327</v>
      </c>
      <c r="B64">
        <v>9169654</v>
      </c>
    </row>
    <row r="65" spans="1:3">
      <c r="A65" s="479" t="s">
        <v>2336</v>
      </c>
      <c r="B65">
        <v>9169655</v>
      </c>
    </row>
    <row r="67" spans="1:3">
      <c r="A67" s="547" t="s">
        <v>2371</v>
      </c>
      <c r="B67" s="547"/>
      <c r="C67" s="547"/>
    </row>
    <row r="68" spans="1:3">
      <c r="A68" s="479" t="s">
        <v>2327</v>
      </c>
      <c r="B68">
        <v>9169638</v>
      </c>
    </row>
    <row r="69" spans="1:3">
      <c r="A69" s="479" t="s">
        <v>2336</v>
      </c>
      <c r="B69">
        <v>9169640</v>
      </c>
    </row>
    <row r="71" spans="1:3">
      <c r="A71" s="547" t="s">
        <v>2380</v>
      </c>
      <c r="B71" s="547"/>
      <c r="C71" s="547"/>
    </row>
    <row r="72" spans="1:3">
      <c r="A72" t="s">
        <v>2378</v>
      </c>
      <c r="B72">
        <v>9138053</v>
      </c>
    </row>
    <row r="73" spans="1:3">
      <c r="A73" t="s">
        <v>2379</v>
      </c>
      <c r="B73">
        <v>9138054</v>
      </c>
    </row>
    <row r="75" spans="1:3">
      <c r="A75" s="547" t="s">
        <v>2381</v>
      </c>
      <c r="B75" s="547"/>
      <c r="C75" s="547"/>
    </row>
    <row r="76" spans="1:3">
      <c r="A76" t="s">
        <v>2378</v>
      </c>
      <c r="B76">
        <v>9131834</v>
      </c>
    </row>
    <row r="77" spans="1:3">
      <c r="A77" t="s">
        <v>2379</v>
      </c>
      <c r="B77">
        <v>9131836</v>
      </c>
    </row>
    <row r="79" spans="1:3">
      <c r="A79" s="547" t="s">
        <v>2387</v>
      </c>
      <c r="B79" s="547"/>
      <c r="C79" s="547"/>
    </row>
    <row r="80" spans="1:3">
      <c r="A80" t="s">
        <v>2386</v>
      </c>
      <c r="B80">
        <v>9144901</v>
      </c>
    </row>
    <row r="81" spans="1:3">
      <c r="A81" t="s">
        <v>2388</v>
      </c>
      <c r="B81">
        <v>9144902</v>
      </c>
    </row>
    <row r="83" spans="1:3">
      <c r="A83" s="547" t="s">
        <v>2392</v>
      </c>
      <c r="B83" s="547"/>
      <c r="C83" s="547"/>
    </row>
    <row r="84" spans="1:3">
      <c r="A84" t="s">
        <v>2551</v>
      </c>
      <c r="B84">
        <v>9136105</v>
      </c>
    </row>
    <row r="85" spans="1:3">
      <c r="A85" t="s">
        <v>2552</v>
      </c>
      <c r="B85">
        <v>9145851</v>
      </c>
    </row>
    <row r="87" spans="1:3">
      <c r="A87" s="547" t="s">
        <v>2397</v>
      </c>
      <c r="B87" s="547"/>
      <c r="C87" s="547"/>
    </row>
    <row r="88" spans="1:3">
      <c r="A88" t="s">
        <v>2395</v>
      </c>
      <c r="B88">
        <v>9208511</v>
      </c>
    </row>
    <row r="89" spans="1:3">
      <c r="A89" t="s">
        <v>2396</v>
      </c>
      <c r="B89">
        <v>9134311</v>
      </c>
    </row>
    <row r="91" spans="1:3">
      <c r="A91" s="547" t="s">
        <v>2405</v>
      </c>
      <c r="B91" s="547"/>
      <c r="C91" s="547"/>
    </row>
    <row r="92" spans="1:3">
      <c r="A92" t="s">
        <v>2400</v>
      </c>
      <c r="B92">
        <v>9209223</v>
      </c>
    </row>
    <row r="93" spans="1:3">
      <c r="A93" t="s">
        <v>2401</v>
      </c>
      <c r="B93">
        <v>9209225</v>
      </c>
    </row>
    <row r="94" spans="1:3">
      <c r="A94" t="s">
        <v>2553</v>
      </c>
      <c r="B94">
        <v>9209230</v>
      </c>
    </row>
    <row r="96" spans="1:3">
      <c r="A96" s="547" t="s">
        <v>2406</v>
      </c>
      <c r="B96" s="547"/>
      <c r="C96" s="547"/>
    </row>
    <row r="97" spans="1:3">
      <c r="A97" t="s">
        <v>2400</v>
      </c>
      <c r="B97">
        <v>9209232</v>
      </c>
    </row>
    <row r="98" spans="1:3">
      <c r="A98" t="s">
        <v>2401</v>
      </c>
      <c r="B98">
        <v>9209277</v>
      </c>
    </row>
    <row r="99" spans="1:3">
      <c r="A99" t="s">
        <v>2553</v>
      </c>
      <c r="B99">
        <v>9209399</v>
      </c>
    </row>
    <row r="101" spans="1:3">
      <c r="A101" s="547" t="s">
        <v>2407</v>
      </c>
      <c r="B101" s="547"/>
      <c r="C101" s="547"/>
    </row>
    <row r="102" spans="1:3">
      <c r="A102" t="s">
        <v>2403</v>
      </c>
      <c r="B102">
        <v>9201921</v>
      </c>
    </row>
    <row r="103" spans="1:3">
      <c r="A103" t="s">
        <v>2404</v>
      </c>
      <c r="B103">
        <v>9156338</v>
      </c>
    </row>
    <row r="105" spans="1:3">
      <c r="A105" s="547" t="s">
        <v>2408</v>
      </c>
      <c r="B105" s="547"/>
      <c r="C105" s="547"/>
    </row>
    <row r="106" spans="1:3">
      <c r="A106" t="s">
        <v>2409</v>
      </c>
      <c r="B106">
        <v>9227245</v>
      </c>
    </row>
    <row r="107" spans="1:3">
      <c r="A107" t="s">
        <v>2410</v>
      </c>
      <c r="B107">
        <v>9227246</v>
      </c>
    </row>
    <row r="109" spans="1:3">
      <c r="A109" s="547" t="s">
        <v>2408</v>
      </c>
      <c r="B109" s="547"/>
      <c r="C109" s="547"/>
    </row>
    <row r="110" spans="1:3">
      <c r="A110" t="s">
        <v>2403</v>
      </c>
      <c r="B110">
        <v>9201921</v>
      </c>
    </row>
    <row r="111" spans="1:3">
      <c r="A111" t="s">
        <v>2404</v>
      </c>
      <c r="B111">
        <v>9156338</v>
      </c>
    </row>
    <row r="113" spans="1:3">
      <c r="A113" s="547" t="s">
        <v>2414</v>
      </c>
      <c r="B113" s="547"/>
      <c r="C113" s="547"/>
    </row>
    <row r="114" spans="1:3">
      <c r="A114" t="s">
        <v>2413</v>
      </c>
      <c r="B114">
        <v>1013474</v>
      </c>
    </row>
    <row r="115" spans="1:3">
      <c r="A115" t="s">
        <v>2415</v>
      </c>
      <c r="B115">
        <v>1015945</v>
      </c>
    </row>
    <row r="117" spans="1:3">
      <c r="A117" s="547" t="s">
        <v>2424</v>
      </c>
      <c r="B117" s="547"/>
    </row>
    <row r="118" spans="1:3">
      <c r="A118" t="s">
        <v>2421</v>
      </c>
      <c r="B118">
        <v>9239311</v>
      </c>
    </row>
    <row r="119" spans="1:3">
      <c r="A119" t="s">
        <v>2425</v>
      </c>
      <c r="B119">
        <v>9237916</v>
      </c>
    </row>
    <row r="121" spans="1:3">
      <c r="A121" s="547" t="s">
        <v>2427</v>
      </c>
      <c r="B121" s="547"/>
    </row>
    <row r="122" spans="1:3">
      <c r="B122" t="s">
        <v>2420</v>
      </c>
      <c r="C122" t="s">
        <v>2428</v>
      </c>
    </row>
    <row r="123" spans="1:3">
      <c r="A123" t="s">
        <v>2418</v>
      </c>
      <c r="B123">
        <v>9284310</v>
      </c>
      <c r="C123">
        <v>9284296</v>
      </c>
    </row>
    <row r="124" spans="1:3">
      <c r="A124" t="s">
        <v>2426</v>
      </c>
      <c r="B124">
        <v>9284311</v>
      </c>
      <c r="C124">
        <v>9284297</v>
      </c>
    </row>
    <row r="126" spans="1:3">
      <c r="A126" s="547" t="s">
        <v>2429</v>
      </c>
      <c r="B126" s="547"/>
    </row>
    <row r="127" spans="1:3">
      <c r="B127" t="s">
        <v>2420</v>
      </c>
      <c r="C127" t="s">
        <v>2428</v>
      </c>
    </row>
    <row r="128" spans="1:3">
      <c r="A128" t="s">
        <v>2418</v>
      </c>
      <c r="B128">
        <v>9284314</v>
      </c>
      <c r="C128">
        <v>9284296</v>
      </c>
    </row>
    <row r="129" spans="1:7">
      <c r="A129" t="s">
        <v>2426</v>
      </c>
      <c r="B129">
        <v>9284315</v>
      </c>
      <c r="C129">
        <v>9284297</v>
      </c>
    </row>
    <row r="130" spans="1:7">
      <c r="E130" s="479" t="s">
        <v>2555</v>
      </c>
      <c r="F130" s="479">
        <v>9264191</v>
      </c>
    </row>
    <row r="131" spans="1:7">
      <c r="A131" s="547" t="s">
        <v>2430</v>
      </c>
      <c r="B131" s="547"/>
      <c r="C131" s="547"/>
      <c r="E131" s="479" t="s">
        <v>2556</v>
      </c>
      <c r="F131" s="479">
        <v>9266220</v>
      </c>
    </row>
    <row r="132" spans="1:7">
      <c r="A132" t="s">
        <v>2423</v>
      </c>
      <c r="B132">
        <v>0</v>
      </c>
    </row>
    <row r="133" spans="1:7">
      <c r="A133" t="s">
        <v>2431</v>
      </c>
      <c r="B133">
        <v>1</v>
      </c>
    </row>
    <row r="134" spans="1:7">
      <c r="A134" t="s">
        <v>2433</v>
      </c>
      <c r="B134">
        <v>2</v>
      </c>
    </row>
    <row r="135" spans="1:7" ht="15.75">
      <c r="A135" t="s">
        <v>2432</v>
      </c>
      <c r="B135">
        <v>3</v>
      </c>
      <c r="E135" s="184" t="s">
        <v>2445</v>
      </c>
      <c r="F135" s="178"/>
      <c r="G135" s="187"/>
    </row>
    <row r="136" spans="1:7" ht="15.75">
      <c r="A136" t="s">
        <v>2434</v>
      </c>
      <c r="B136">
        <v>4</v>
      </c>
      <c r="E136" s="184" t="s">
        <v>2446</v>
      </c>
      <c r="F136" s="178"/>
      <c r="G136" s="187"/>
    </row>
    <row r="137" spans="1:7" ht="15.75">
      <c r="A137" t="s">
        <v>2435</v>
      </c>
      <c r="B137">
        <v>5</v>
      </c>
      <c r="E137" s="184" t="s">
        <v>2447</v>
      </c>
      <c r="F137" s="178"/>
      <c r="G137" s="187"/>
    </row>
    <row r="138" spans="1:7" ht="15.75">
      <c r="A138" t="s">
        <v>2453</v>
      </c>
      <c r="B138">
        <v>6</v>
      </c>
      <c r="E138" s="184"/>
      <c r="F138" s="178"/>
      <c r="G138" s="187"/>
    </row>
    <row r="139" spans="1:7" ht="15.75">
      <c r="A139" t="s">
        <v>2454</v>
      </c>
      <c r="B139">
        <v>8</v>
      </c>
      <c r="E139" s="184" t="e">
        <f>IF(AND('WL L'!#REF!&lt;12,'WL L'!#REF!&lt;= 450),E136,E140)</f>
        <v>#REF!</v>
      </c>
      <c r="F139" s="178"/>
      <c r="G139" s="187"/>
    </row>
    <row r="140" spans="1:7" ht="15.75">
      <c r="A140" t="s">
        <v>2455</v>
      </c>
      <c r="B140">
        <v>10</v>
      </c>
      <c r="E140" s="184" t="e">
        <f>IF(AND('WL L'!#REF!&lt;12,'WL L'!#REF!&gt; 450,'WL L'!#REF!&lt;= 500,'WL L'!#REF!&lt;= 2000),E136,E141)</f>
        <v>#REF!</v>
      </c>
      <c r="F140" s="178"/>
      <c r="G140" s="187"/>
    </row>
    <row r="141" spans="1:7" ht="15.75">
      <c r="E141" s="184" t="e">
        <f>IF(AND('WL L'!#REF!&lt;=25,'WL L'!#REF!&gt;= 300,'WL L'!#REF!&lt;= 600),E137,#REF!)</f>
        <v>#REF!</v>
      </c>
      <c r="F141" s="178"/>
      <c r="G141" s="187"/>
    </row>
    <row r="142" spans="1:7" ht="20.25">
      <c r="E142" s="177"/>
      <c r="F142" s="178" t="s">
        <v>2557</v>
      </c>
      <c r="G142" s="179">
        <v>680</v>
      </c>
    </row>
    <row r="143" spans="1:7" ht="15.75">
      <c r="E143" s="180"/>
      <c r="F143" s="178" t="s">
        <v>2560</v>
      </c>
      <c r="G143" s="179">
        <v>800</v>
      </c>
    </row>
    <row r="144" spans="1:7" ht="15.75">
      <c r="E144" s="181"/>
      <c r="F144" s="182" t="s">
        <v>2561</v>
      </c>
      <c r="G144" s="183">
        <v>2600</v>
      </c>
    </row>
    <row r="147" spans="1:3">
      <c r="A147" s="547" t="s">
        <v>2437</v>
      </c>
      <c r="B147" s="547"/>
    </row>
    <row r="148" spans="1:3">
      <c r="A148" t="s">
        <v>2421</v>
      </c>
      <c r="B148">
        <v>9239311</v>
      </c>
    </row>
    <row r="149" spans="1:3">
      <c r="A149" t="s">
        <v>2425</v>
      </c>
      <c r="B149">
        <v>9237916</v>
      </c>
    </row>
    <row r="150" spans="1:3">
      <c r="A150" t="s">
        <v>2438</v>
      </c>
      <c r="B150">
        <v>9239310</v>
      </c>
    </row>
    <row r="151" spans="1:3">
      <c r="A151" t="s">
        <v>2439</v>
      </c>
      <c r="B151">
        <v>9237917</v>
      </c>
    </row>
    <row r="153" spans="1:3">
      <c r="A153" s="547" t="s">
        <v>2441</v>
      </c>
      <c r="B153" s="547"/>
      <c r="C153" s="547"/>
    </row>
    <row r="154" spans="1:3">
      <c r="B154" t="s">
        <v>2420</v>
      </c>
      <c r="C154" t="s">
        <v>2428</v>
      </c>
    </row>
    <row r="155" spans="1:3">
      <c r="A155" t="s">
        <v>2421</v>
      </c>
      <c r="B155" s="253">
        <v>9284310</v>
      </c>
      <c r="C155">
        <v>9284296</v>
      </c>
    </row>
    <row r="156" spans="1:3">
      <c r="A156" t="s">
        <v>2425</v>
      </c>
      <c r="B156" s="253">
        <v>9284314</v>
      </c>
      <c r="C156">
        <v>9284296</v>
      </c>
    </row>
    <row r="157" spans="1:3">
      <c r="A157" t="s">
        <v>2438</v>
      </c>
      <c r="B157" s="253">
        <v>9284310</v>
      </c>
      <c r="C157">
        <v>9284296</v>
      </c>
    </row>
    <row r="158" spans="1:3">
      <c r="A158" t="s">
        <v>2439</v>
      </c>
      <c r="B158" s="253">
        <v>9284314</v>
      </c>
      <c r="C158">
        <v>9284296</v>
      </c>
    </row>
    <row r="160" spans="1:3">
      <c r="A160" s="547" t="s">
        <v>2440</v>
      </c>
      <c r="B160" s="547"/>
      <c r="C160" s="547"/>
    </row>
    <row r="161" spans="1:3">
      <c r="B161" t="s">
        <v>2420</v>
      </c>
      <c r="C161" t="s">
        <v>2428</v>
      </c>
    </row>
    <row r="162" spans="1:3">
      <c r="A162" t="s">
        <v>2421</v>
      </c>
      <c r="B162">
        <v>9284311</v>
      </c>
      <c r="C162">
        <v>9284297</v>
      </c>
    </row>
    <row r="163" spans="1:3">
      <c r="A163" t="s">
        <v>2425</v>
      </c>
      <c r="B163">
        <v>9284315</v>
      </c>
      <c r="C163">
        <v>9284297</v>
      </c>
    </row>
    <row r="164" spans="1:3">
      <c r="A164" t="s">
        <v>2438</v>
      </c>
      <c r="B164">
        <v>9284311</v>
      </c>
      <c r="C164">
        <v>9284297</v>
      </c>
    </row>
    <row r="165" spans="1:3">
      <c r="A165" t="s">
        <v>2439</v>
      </c>
      <c r="B165">
        <v>9284315</v>
      </c>
      <c r="C165">
        <v>9284297</v>
      </c>
    </row>
    <row r="167" spans="1:3">
      <c r="A167" s="547" t="s">
        <v>2443</v>
      </c>
      <c r="B167" s="547"/>
    </row>
    <row r="168" spans="1:3">
      <c r="B168" t="s">
        <v>2420</v>
      </c>
      <c r="C168" t="s">
        <v>2428</v>
      </c>
    </row>
    <row r="169" spans="1:3">
      <c r="A169" t="s">
        <v>2418</v>
      </c>
      <c r="B169">
        <v>9284312</v>
      </c>
      <c r="C169">
        <v>9284298</v>
      </c>
    </row>
    <row r="170" spans="1:3">
      <c r="A170" t="s">
        <v>2426</v>
      </c>
      <c r="B170">
        <v>9284313</v>
      </c>
      <c r="C170">
        <v>9284309</v>
      </c>
    </row>
    <row r="172" spans="1:3">
      <c r="A172" s="547" t="s">
        <v>2444</v>
      </c>
      <c r="B172" s="547"/>
    </row>
    <row r="173" spans="1:3">
      <c r="B173" t="s">
        <v>2420</v>
      </c>
      <c r="C173" t="s">
        <v>2428</v>
      </c>
    </row>
    <row r="174" spans="1:3">
      <c r="A174" t="s">
        <v>2418</v>
      </c>
      <c r="B174">
        <v>9284316</v>
      </c>
      <c r="C174">
        <v>9284298</v>
      </c>
    </row>
    <row r="175" spans="1:3">
      <c r="A175" t="s">
        <v>2426</v>
      </c>
      <c r="B175">
        <v>9284317</v>
      </c>
      <c r="C175">
        <v>9284309</v>
      </c>
    </row>
    <row r="177" spans="1:4">
      <c r="A177" s="547" t="s">
        <v>2427</v>
      </c>
      <c r="B177" s="547"/>
    </row>
    <row r="178" spans="1:4">
      <c r="B178" t="s">
        <v>2445</v>
      </c>
      <c r="C178" t="s">
        <v>2446</v>
      </c>
      <c r="D178" t="s">
        <v>2447</v>
      </c>
    </row>
    <row r="179" spans="1:4">
      <c r="A179" t="s">
        <v>2418</v>
      </c>
      <c r="B179">
        <v>9284332</v>
      </c>
      <c r="C179">
        <v>9284333</v>
      </c>
      <c r="D179">
        <v>9284334</v>
      </c>
    </row>
    <row r="180" spans="1:4">
      <c r="A180" t="s">
        <v>2426</v>
      </c>
      <c r="B180">
        <v>9284332</v>
      </c>
      <c r="C180">
        <v>9284333</v>
      </c>
      <c r="D180">
        <v>9284334</v>
      </c>
    </row>
    <row r="182" spans="1:4">
      <c r="A182" s="547" t="s">
        <v>2449</v>
      </c>
      <c r="B182" s="547"/>
      <c r="C182" s="547"/>
    </row>
    <row r="183" spans="1:4">
      <c r="B183" t="s">
        <v>2420</v>
      </c>
      <c r="C183" t="s">
        <v>2428</v>
      </c>
    </row>
    <row r="184" spans="1:4">
      <c r="A184" t="s">
        <v>2421</v>
      </c>
      <c r="B184">
        <v>9284312</v>
      </c>
      <c r="C184">
        <v>9284298</v>
      </c>
    </row>
    <row r="185" spans="1:4">
      <c r="A185" t="s">
        <v>2438</v>
      </c>
      <c r="B185">
        <v>9284312</v>
      </c>
      <c r="C185">
        <v>9284298</v>
      </c>
    </row>
    <row r="187" spans="1:4">
      <c r="A187" s="547" t="s">
        <v>2450</v>
      </c>
      <c r="B187" s="547"/>
      <c r="C187" s="547"/>
    </row>
    <row r="188" spans="1:4">
      <c r="B188" t="s">
        <v>2420</v>
      </c>
      <c r="C188" t="s">
        <v>2428</v>
      </c>
    </row>
    <row r="189" spans="1:4">
      <c r="A189" t="s">
        <v>2421</v>
      </c>
      <c r="B189">
        <v>9284313</v>
      </c>
      <c r="C189">
        <v>9284309</v>
      </c>
    </row>
    <row r="190" spans="1:4">
      <c r="A190" t="s">
        <v>2438</v>
      </c>
      <c r="B190">
        <v>9284313</v>
      </c>
      <c r="C190">
        <v>9284309</v>
      </c>
    </row>
    <row r="192" spans="1:4">
      <c r="A192" s="521" t="s">
        <v>2427</v>
      </c>
      <c r="B192" s="521"/>
    </row>
    <row r="193" spans="1:4">
      <c r="A193" s="479"/>
      <c r="B193" s="479" t="s">
        <v>2451</v>
      </c>
    </row>
    <row r="194" spans="1:4">
      <c r="A194" s="479" t="s">
        <v>2445</v>
      </c>
      <c r="B194" s="479">
        <v>9284332</v>
      </c>
    </row>
    <row r="195" spans="1:4">
      <c r="A195" s="479" t="s">
        <v>2446</v>
      </c>
      <c r="B195" s="479">
        <v>9284333</v>
      </c>
    </row>
    <row r="196" spans="1:4">
      <c r="A196" s="479" t="s">
        <v>2447</v>
      </c>
      <c r="B196" s="479">
        <v>9284334</v>
      </c>
    </row>
    <row r="198" spans="1:4">
      <c r="A198" s="521" t="s">
        <v>2427</v>
      </c>
      <c r="B198" s="521"/>
    </row>
    <row r="199" spans="1:4">
      <c r="A199" s="479"/>
      <c r="B199" s="479" t="s">
        <v>2452</v>
      </c>
    </row>
    <row r="200" spans="1:4">
      <c r="A200" s="479" t="s">
        <v>2445</v>
      </c>
      <c r="B200" s="479">
        <v>9284332</v>
      </c>
    </row>
    <row r="201" spans="1:4">
      <c r="A201" s="479" t="s">
        <v>2446</v>
      </c>
      <c r="B201" s="479">
        <v>9284333</v>
      </c>
    </row>
    <row r="202" spans="1:4">
      <c r="A202" s="479" t="s">
        <v>2447</v>
      </c>
      <c r="B202" s="479">
        <v>9284334</v>
      </c>
    </row>
    <row r="204" spans="1:4">
      <c r="A204" s="547" t="s">
        <v>2456</v>
      </c>
      <c r="B204" s="547"/>
    </row>
    <row r="205" spans="1:4">
      <c r="B205" t="s">
        <v>2445</v>
      </c>
      <c r="C205" t="s">
        <v>2446</v>
      </c>
      <c r="D205" t="s">
        <v>2447</v>
      </c>
    </row>
    <row r="206" spans="1:4">
      <c r="A206" t="s">
        <v>2418</v>
      </c>
      <c r="B206">
        <v>9284318</v>
      </c>
      <c r="C206">
        <v>9284329</v>
      </c>
      <c r="D206" s="481">
        <v>9284331</v>
      </c>
    </row>
    <row r="207" spans="1:4">
      <c r="A207" t="s">
        <v>2426</v>
      </c>
      <c r="B207">
        <v>9284318</v>
      </c>
      <c r="C207">
        <v>9284329</v>
      </c>
      <c r="D207">
        <v>9284331</v>
      </c>
    </row>
    <row r="209" spans="1:2">
      <c r="A209" s="521" t="s">
        <v>2457</v>
      </c>
      <c r="B209" s="521"/>
    </row>
    <row r="210" spans="1:2">
      <c r="A210" s="479"/>
      <c r="B210" s="479" t="s">
        <v>2451</v>
      </c>
    </row>
    <row r="211" spans="1:2">
      <c r="A211" s="479" t="s">
        <v>2445</v>
      </c>
      <c r="B211" s="479">
        <v>9284318</v>
      </c>
    </row>
    <row r="212" spans="1:2">
      <c r="A212" s="479" t="s">
        <v>2446</v>
      </c>
      <c r="B212" s="479">
        <v>9284329</v>
      </c>
    </row>
    <row r="213" spans="1:2">
      <c r="A213" s="479" t="s">
        <v>2447</v>
      </c>
      <c r="B213" s="479">
        <v>9284331</v>
      </c>
    </row>
    <row r="215" spans="1:2">
      <c r="A215" s="521" t="s">
        <v>2457</v>
      </c>
      <c r="B215" s="521"/>
    </row>
    <row r="216" spans="1:2">
      <c r="A216" s="479"/>
      <c r="B216" s="479" t="s">
        <v>2452</v>
      </c>
    </row>
    <row r="217" spans="1:2">
      <c r="A217" s="479" t="s">
        <v>2445</v>
      </c>
      <c r="B217" s="479">
        <v>9284318</v>
      </c>
    </row>
    <row r="218" spans="1:2">
      <c r="A218" s="479" t="s">
        <v>2446</v>
      </c>
      <c r="B218" s="479">
        <v>9284329</v>
      </c>
    </row>
    <row r="219" spans="1:2">
      <c r="A219" s="479" t="s">
        <v>2447</v>
      </c>
      <c r="B219" s="479">
        <v>9284331</v>
      </c>
    </row>
    <row r="222" spans="1:2">
      <c r="A222" t="s">
        <v>2096</v>
      </c>
      <c r="B222">
        <v>1079849</v>
      </c>
    </row>
    <row r="223" spans="1:2">
      <c r="A223" t="s">
        <v>2507</v>
      </c>
      <c r="B223">
        <v>1075410</v>
      </c>
    </row>
    <row r="226" spans="1:5">
      <c r="A226" t="s">
        <v>2739</v>
      </c>
      <c r="B226">
        <v>9225395</v>
      </c>
    </row>
    <row r="227" spans="1:5">
      <c r="A227" t="s">
        <v>2825</v>
      </c>
      <c r="B227">
        <v>9225384</v>
      </c>
    </row>
    <row r="228" spans="1:5">
      <c r="A228" t="s">
        <v>2824</v>
      </c>
      <c r="B228">
        <v>9225381</v>
      </c>
    </row>
    <row r="230" spans="1:5">
      <c r="A230" s="547" t="s">
        <v>2834</v>
      </c>
      <c r="B230" s="547"/>
      <c r="C230" s="547"/>
      <c r="D230" s="547"/>
      <c r="E230" s="547"/>
    </row>
    <row r="231" spans="1:5">
      <c r="A231" s="479" t="s">
        <v>2838</v>
      </c>
      <c r="B231" s="479">
        <v>9278672</v>
      </c>
    </row>
    <row r="232" spans="1:5">
      <c r="A232" s="479" t="s">
        <v>2839</v>
      </c>
      <c r="B232" s="479">
        <v>9278657</v>
      </c>
    </row>
    <row r="233" spans="1:5">
      <c r="A233" s="103"/>
      <c r="B233" s="103"/>
    </row>
    <row r="234" spans="1:5">
      <c r="A234" s="545" t="s">
        <v>2835</v>
      </c>
      <c r="B234" s="545"/>
    </row>
    <row r="235" spans="1:5">
      <c r="A235" s="479" t="s">
        <v>2840</v>
      </c>
      <c r="B235" s="479">
        <v>9275796</v>
      </c>
    </row>
    <row r="236" spans="1:5">
      <c r="A236" s="479" t="s">
        <v>2842</v>
      </c>
      <c r="B236" s="479">
        <v>9275794</v>
      </c>
    </row>
    <row r="237" spans="1:5">
      <c r="A237" s="479" t="s">
        <v>2841</v>
      </c>
      <c r="B237" s="479">
        <v>9275787</v>
      </c>
    </row>
    <row r="238" spans="1:5">
      <c r="A238" s="479" t="s">
        <v>2844</v>
      </c>
      <c r="B238" s="479">
        <v>9275740</v>
      </c>
    </row>
    <row r="239" spans="1:5">
      <c r="A239" s="103"/>
      <c r="B239" s="103"/>
    </row>
    <row r="240" spans="1:5">
      <c r="A240" s="545" t="s">
        <v>2836</v>
      </c>
      <c r="B240" s="545"/>
      <c r="D240" t="s">
        <v>2843</v>
      </c>
    </row>
    <row r="241" spans="1:2">
      <c r="A241" s="479" t="s">
        <v>2840</v>
      </c>
      <c r="B241" s="479">
        <v>9276732</v>
      </c>
    </row>
    <row r="242" spans="1:2">
      <c r="A242" s="479" t="s">
        <v>2842</v>
      </c>
      <c r="B242" s="479">
        <v>9276732</v>
      </c>
    </row>
    <row r="243" spans="1:2">
      <c r="A243" s="479" t="s">
        <v>2841</v>
      </c>
      <c r="B243" s="479">
        <v>9276737</v>
      </c>
    </row>
    <row r="244" spans="1:2">
      <c r="A244" s="479" t="s">
        <v>2844</v>
      </c>
      <c r="B244" s="479">
        <v>9276737</v>
      </c>
    </row>
    <row r="245" spans="1:2">
      <c r="A245" s="545" t="s">
        <v>2837</v>
      </c>
      <c r="B245" s="545"/>
    </row>
    <row r="246" spans="1:2">
      <c r="A246" s="479" t="s">
        <v>2840</v>
      </c>
      <c r="B246" s="479">
        <v>9275786</v>
      </c>
    </row>
    <row r="247" spans="1:2">
      <c r="A247" s="479" t="s">
        <v>2842</v>
      </c>
      <c r="B247" s="479">
        <v>9275785</v>
      </c>
    </row>
    <row r="248" spans="1:2">
      <c r="A248" s="479" t="s">
        <v>2841</v>
      </c>
      <c r="B248" s="479">
        <v>9275783</v>
      </c>
    </row>
    <row r="249" spans="1:2">
      <c r="A249" s="479" t="s">
        <v>2844</v>
      </c>
      <c r="B249" s="479">
        <v>9275782</v>
      </c>
    </row>
    <row r="251" spans="1:2">
      <c r="A251" s="545" t="s">
        <v>2845</v>
      </c>
      <c r="B251" s="545"/>
    </row>
    <row r="252" spans="1:2">
      <c r="A252" s="479" t="s">
        <v>2840</v>
      </c>
      <c r="B252" s="479">
        <v>9276643</v>
      </c>
    </row>
    <row r="253" spans="1:2">
      <c r="A253" s="479" t="s">
        <v>2842</v>
      </c>
      <c r="B253" s="479">
        <v>9276643</v>
      </c>
    </row>
    <row r="254" spans="1:2">
      <c r="A254" s="479" t="s">
        <v>2841</v>
      </c>
      <c r="B254" s="479">
        <v>9276646</v>
      </c>
    </row>
    <row r="255" spans="1:2">
      <c r="A255" s="479" t="s">
        <v>2844</v>
      </c>
      <c r="B255" s="479">
        <v>9276646</v>
      </c>
    </row>
    <row r="257" spans="1:5">
      <c r="A257" s="547" t="s">
        <v>2852</v>
      </c>
      <c r="B257" s="547"/>
      <c r="C257" s="547"/>
      <c r="D257" s="547"/>
      <c r="E257" s="547"/>
    </row>
    <row r="258" spans="1:5">
      <c r="A258" s="479" t="s">
        <v>2838</v>
      </c>
      <c r="B258" s="479">
        <v>9277164</v>
      </c>
    </row>
    <row r="259" spans="1:5">
      <c r="A259" s="479" t="s">
        <v>2839</v>
      </c>
      <c r="B259" s="479">
        <v>9277167</v>
      </c>
    </row>
    <row r="261" spans="1:5">
      <c r="A261" s="342"/>
      <c r="B261" s="342" t="s">
        <v>2854</v>
      </c>
      <c r="C261" t="s">
        <v>2855</v>
      </c>
    </row>
    <row r="262" spans="1:5">
      <c r="A262" s="479" t="s">
        <v>2327</v>
      </c>
      <c r="B262" s="479">
        <v>9242708</v>
      </c>
      <c r="C262" s="479">
        <v>9242711</v>
      </c>
    </row>
    <row r="263" spans="1:5">
      <c r="A263" s="479" t="s">
        <v>2336</v>
      </c>
      <c r="B263" s="479">
        <v>9242709</v>
      </c>
      <c r="C263" s="479">
        <v>9242712</v>
      </c>
    </row>
    <row r="265" spans="1:5">
      <c r="A265" s="342" t="s">
        <v>2837</v>
      </c>
      <c r="B265" s="342"/>
    </row>
    <row r="266" spans="1:5">
      <c r="A266" s="479" t="s">
        <v>2854</v>
      </c>
      <c r="B266" s="479">
        <v>9242710</v>
      </c>
      <c r="C266" s="479"/>
    </row>
    <row r="267" spans="1:5">
      <c r="A267" s="479" t="s">
        <v>2855</v>
      </c>
      <c r="B267" s="479">
        <v>9242713</v>
      </c>
      <c r="C267" s="479"/>
    </row>
    <row r="269" spans="1:5">
      <c r="A269" s="547" t="s">
        <v>4183</v>
      </c>
      <c r="B269" s="547"/>
      <c r="C269" s="547"/>
    </row>
    <row r="270" spans="1:5">
      <c r="A270" s="479" t="s">
        <v>2413</v>
      </c>
      <c r="B270" s="479">
        <v>1014039</v>
      </c>
    </row>
    <row r="271" spans="1:5">
      <c r="A271" s="479" t="s">
        <v>2415</v>
      </c>
      <c r="B271" s="479">
        <v>1026913</v>
      </c>
    </row>
    <row r="272" spans="1:5">
      <c r="A272" s="479" t="s">
        <v>4184</v>
      </c>
      <c r="B272" s="479">
        <v>1014040</v>
      </c>
    </row>
    <row r="274" spans="1:2">
      <c r="A274" s="479" t="s">
        <v>2413</v>
      </c>
      <c r="B274" s="479">
        <v>1013752</v>
      </c>
    </row>
    <row r="275" spans="1:2">
      <c r="A275" s="479" t="s">
        <v>2415</v>
      </c>
      <c r="B275" s="479">
        <v>1026912</v>
      </c>
    </row>
    <row r="276" spans="1:2">
      <c r="A276" s="479" t="s">
        <v>4184</v>
      </c>
      <c r="B276" s="479">
        <v>1140343</v>
      </c>
    </row>
    <row r="278" spans="1:2">
      <c r="A278" t="s">
        <v>4185</v>
      </c>
      <c r="B278">
        <v>2</v>
      </c>
    </row>
    <row r="279" spans="1:2">
      <c r="A279" t="s">
        <v>2739</v>
      </c>
      <c r="B279">
        <v>4</v>
      </c>
    </row>
    <row r="280" spans="1:2">
      <c r="A280" t="s">
        <v>2740</v>
      </c>
      <c r="B280">
        <v>6</v>
      </c>
    </row>
    <row r="282" spans="1:2">
      <c r="A282" t="s">
        <v>4185</v>
      </c>
      <c r="B282">
        <v>0</v>
      </c>
    </row>
    <row r="283" spans="1:2">
      <c r="A283" t="s">
        <v>2739</v>
      </c>
      <c r="B283">
        <v>0</v>
      </c>
    </row>
    <row r="284" spans="1:2">
      <c r="A284" t="s">
        <v>2740</v>
      </c>
      <c r="B284">
        <v>1</v>
      </c>
    </row>
    <row r="286" spans="1:2">
      <c r="A286" t="s">
        <v>4185</v>
      </c>
      <c r="B286">
        <v>0</v>
      </c>
    </row>
    <row r="287" spans="1:2">
      <c r="A287" t="s">
        <v>2739</v>
      </c>
      <c r="B287">
        <v>1</v>
      </c>
    </row>
    <row r="288" spans="1:2">
      <c r="A288" t="s">
        <v>2740</v>
      </c>
      <c r="B288">
        <v>2</v>
      </c>
    </row>
    <row r="290" spans="1:5">
      <c r="A290" t="s">
        <v>4185</v>
      </c>
      <c r="B290">
        <v>1</v>
      </c>
    </row>
    <row r="291" spans="1:5">
      <c r="A291" t="s">
        <v>2739</v>
      </c>
      <c r="B291">
        <v>2</v>
      </c>
    </row>
    <row r="292" spans="1:5">
      <c r="A292" t="s">
        <v>2740</v>
      </c>
      <c r="B292">
        <v>3</v>
      </c>
    </row>
    <row r="294" spans="1:5">
      <c r="A294" s="547" t="s">
        <v>4225</v>
      </c>
      <c r="B294" s="547"/>
      <c r="D294" s="547" t="s">
        <v>4228</v>
      </c>
      <c r="E294" s="547"/>
    </row>
    <row r="295" spans="1:5">
      <c r="A295" t="s">
        <v>4223</v>
      </c>
      <c r="B295">
        <v>9277151</v>
      </c>
      <c r="D295" t="s">
        <v>4223</v>
      </c>
      <c r="E295">
        <v>9277096</v>
      </c>
    </row>
    <row r="296" spans="1:5">
      <c r="A296" t="s">
        <v>4226</v>
      </c>
      <c r="B296">
        <v>9242227</v>
      </c>
      <c r="D296" t="s">
        <v>4226</v>
      </c>
      <c r="E296">
        <v>9242238</v>
      </c>
    </row>
    <row r="298" spans="1:5">
      <c r="A298" s="547" t="s">
        <v>4227</v>
      </c>
      <c r="B298" s="547"/>
      <c r="D298" s="547" t="s">
        <v>4229</v>
      </c>
      <c r="E298" s="547"/>
    </row>
    <row r="299" spans="1:5">
      <c r="A299" t="s">
        <v>4223</v>
      </c>
      <c r="B299">
        <v>9277152</v>
      </c>
      <c r="D299" t="s">
        <v>4223</v>
      </c>
      <c r="E299">
        <v>9277098</v>
      </c>
    </row>
    <row r="300" spans="1:5">
      <c r="A300" t="s">
        <v>4226</v>
      </c>
      <c r="B300">
        <v>9242228</v>
      </c>
      <c r="D300" t="s">
        <v>4226</v>
      </c>
      <c r="E300">
        <v>9242240</v>
      </c>
    </row>
    <row r="303" spans="1:5">
      <c r="A303" s="547" t="s">
        <v>4231</v>
      </c>
      <c r="B303" s="547"/>
    </row>
    <row r="304" spans="1:5">
      <c r="A304" s="479" t="s">
        <v>4230</v>
      </c>
      <c r="B304" s="479">
        <v>9073662</v>
      </c>
    </row>
    <row r="305" spans="1:2">
      <c r="A305" s="479" t="s">
        <v>4232</v>
      </c>
      <c r="B305" s="479">
        <v>9005604</v>
      </c>
    </row>
    <row r="307" spans="1:2">
      <c r="A307" s="547" t="s">
        <v>4233</v>
      </c>
      <c r="B307" s="547"/>
    </row>
    <row r="308" spans="1:2">
      <c r="A308" s="479" t="s">
        <v>4230</v>
      </c>
      <c r="B308" s="479">
        <v>9088251</v>
      </c>
    </row>
    <row r="309" spans="1:2">
      <c r="A309" s="479" t="s">
        <v>4232</v>
      </c>
      <c r="B309" s="479" t="s">
        <v>2134</v>
      </c>
    </row>
  </sheetData>
  <mergeCells count="54">
    <mergeCell ref="A2:D2"/>
    <mergeCell ref="A3:D3"/>
    <mergeCell ref="A12:B12"/>
    <mergeCell ref="D12:E12"/>
    <mergeCell ref="A17:B17"/>
    <mergeCell ref="D17:E17"/>
    <mergeCell ref="A87:C87"/>
    <mergeCell ref="A21:B21"/>
    <mergeCell ref="A26:D26"/>
    <mergeCell ref="A34:B34"/>
    <mergeCell ref="A38:D38"/>
    <mergeCell ref="A47:D47"/>
    <mergeCell ref="A63:C63"/>
    <mergeCell ref="A67:C67"/>
    <mergeCell ref="A71:C71"/>
    <mergeCell ref="A75:C75"/>
    <mergeCell ref="A79:C79"/>
    <mergeCell ref="A83:C83"/>
    <mergeCell ref="A153:C153"/>
    <mergeCell ref="A91:C91"/>
    <mergeCell ref="A96:C96"/>
    <mergeCell ref="A101:C101"/>
    <mergeCell ref="A105:C105"/>
    <mergeCell ref="A109:C109"/>
    <mergeCell ref="A113:C113"/>
    <mergeCell ref="A117:B117"/>
    <mergeCell ref="A121:B121"/>
    <mergeCell ref="A126:B126"/>
    <mergeCell ref="A131:C131"/>
    <mergeCell ref="A147:B147"/>
    <mergeCell ref="A230:E230"/>
    <mergeCell ref="A160:C160"/>
    <mergeCell ref="A167:B167"/>
    <mergeCell ref="A172:B172"/>
    <mergeCell ref="A177:B177"/>
    <mergeCell ref="A182:C182"/>
    <mergeCell ref="A187:C187"/>
    <mergeCell ref="A192:B192"/>
    <mergeCell ref="A198:B198"/>
    <mergeCell ref="A204:B204"/>
    <mergeCell ref="A209:B209"/>
    <mergeCell ref="A215:B215"/>
    <mergeCell ref="A307:B307"/>
    <mergeCell ref="A234:B234"/>
    <mergeCell ref="A240:B240"/>
    <mergeCell ref="A245:B245"/>
    <mergeCell ref="A251:B251"/>
    <mergeCell ref="A257:E257"/>
    <mergeCell ref="A269:C269"/>
    <mergeCell ref="A294:B294"/>
    <mergeCell ref="D294:E294"/>
    <mergeCell ref="A298:B298"/>
    <mergeCell ref="D298:E298"/>
    <mergeCell ref="A303:B303"/>
  </mergeCells>
  <pageMargins left="0.7" right="0.7" top="0.75" bottom="0.75" header="0.3" footer="0.3"/>
  <pageSetup paperSize="9" orientation="portrait" r:id="rId1"/>
</worksheet>
</file>

<file path=xl/worksheets/sheet41.xml><?xml version="1.0" encoding="utf-8"?>
<worksheet xmlns="http://schemas.openxmlformats.org/spreadsheetml/2006/main" xmlns:r="http://schemas.openxmlformats.org/officeDocument/2006/relationships">
  <sheetPr codeName="Лист33">
    <tabColor theme="9"/>
  </sheetPr>
  <dimension ref="B1:K127"/>
  <sheetViews>
    <sheetView showRowColHeaders="0" zoomScale="70" zoomScaleNormal="70" workbookViewId="0"/>
  </sheetViews>
  <sheetFormatPr defaultColWidth="9.140625" defaultRowHeight="15"/>
  <cols>
    <col min="1" max="1" width="13.28515625" style="14" customWidth="1"/>
    <col min="2" max="2" width="27.5703125" style="14" customWidth="1"/>
    <col min="3" max="3" width="54" style="14" customWidth="1"/>
    <col min="4" max="4" width="8.5703125" style="14" customWidth="1"/>
    <col min="5" max="5" width="15.42578125" style="14" customWidth="1"/>
    <col min="6" max="6" width="9" style="14" customWidth="1"/>
    <col min="7" max="7" width="9.140625" style="14"/>
    <col min="8" max="8" width="26.42578125" style="14" customWidth="1"/>
    <col min="9" max="9" width="54" style="14" customWidth="1"/>
    <col min="10" max="10" width="8.5703125" style="14" customWidth="1"/>
    <col min="11" max="11" width="15.28515625" style="14" customWidth="1"/>
    <col min="12" max="12" width="11" style="14" customWidth="1"/>
    <col min="13" max="16384" width="9.140625" style="14"/>
  </cols>
  <sheetData>
    <row r="1" spans="2:11" ht="69.75" customHeight="1">
      <c r="B1" s="235"/>
      <c r="C1" s="559" t="s">
        <v>2821</v>
      </c>
      <c r="D1" s="559"/>
      <c r="E1" s="559"/>
      <c r="F1" s="559"/>
      <c r="G1" s="559"/>
      <c r="H1" s="559"/>
      <c r="I1" s="559"/>
      <c r="J1" s="559"/>
      <c r="K1" s="559"/>
    </row>
    <row r="2" spans="2:11" ht="45.75" customHeight="1">
      <c r="B2" s="528"/>
      <c r="C2" s="528"/>
      <c r="D2" s="528"/>
      <c r="E2" s="528"/>
      <c r="F2" s="528"/>
      <c r="G2" s="528"/>
      <c r="H2" s="528"/>
      <c r="I2" s="528"/>
      <c r="J2" s="528"/>
      <c r="K2" s="528"/>
    </row>
    <row r="3" spans="2:11" ht="172.5" customHeight="1">
      <c r="C3" s="140"/>
    </row>
    <row r="4" spans="2:11" ht="24.75" customHeight="1" thickBot="1">
      <c r="B4" s="722" t="s">
        <v>2822</v>
      </c>
      <c r="C4" s="722"/>
      <c r="D4" s="722"/>
      <c r="E4" s="722"/>
      <c r="F4" s="722"/>
      <c r="G4" s="722"/>
      <c r="H4" s="722"/>
      <c r="I4" s="722"/>
      <c r="J4" s="722"/>
      <c r="K4" s="722"/>
    </row>
    <row r="5" spans="2:11" ht="172.5" customHeight="1" thickTop="1" thickBot="1"/>
    <row r="6" spans="2:11" ht="15.75" customHeight="1">
      <c r="B6" s="15" t="s">
        <v>2823</v>
      </c>
      <c r="C6" s="289" t="s">
        <v>2096</v>
      </c>
      <c r="D6" s="622">
        <v>1</v>
      </c>
      <c r="E6" s="553">
        <f>SUM(E11:E16)</f>
        <v>25234.272000000004</v>
      </c>
    </row>
    <row r="7" spans="2:11" ht="15.75" customHeight="1">
      <c r="B7" s="59" t="s">
        <v>2385</v>
      </c>
      <c r="C7" s="327" t="s">
        <v>2739</v>
      </c>
      <c r="D7" s="501"/>
      <c r="E7" s="621"/>
    </row>
    <row r="8" spans="2:11" ht="16.5" customHeight="1">
      <c r="B8" s="59" t="s">
        <v>2422</v>
      </c>
      <c r="C8" s="327" t="s">
        <v>2455</v>
      </c>
      <c r="D8" s="502"/>
      <c r="E8" s="725"/>
    </row>
    <row r="9" spans="2:11">
      <c r="B9" s="671"/>
      <c r="C9" s="672"/>
      <c r="D9" s="672"/>
      <c r="E9" s="673"/>
    </row>
    <row r="10" spans="2:11">
      <c r="B10" s="49" t="s">
        <v>2029</v>
      </c>
      <c r="C10" s="48" t="s">
        <v>2030</v>
      </c>
      <c r="D10" s="48" t="s">
        <v>2037</v>
      </c>
      <c r="E10" s="78" t="s">
        <v>2031</v>
      </c>
    </row>
    <row r="11" spans="2:11" ht="25.5" customHeight="1">
      <c r="B11" s="20">
        <f>VLOOKUP(C6,DoorSystem!$A$222:$B$223,2,0)</f>
        <v>1079849</v>
      </c>
      <c r="C11" s="58" t="str">
        <f>VLOOKUP(B11,Цены!$A:$B,2,0)</f>
        <v>ХОДОВОЙ ПРОФИЛЬ WINGLINE 230, L2400, АЛЮМИНИЙ, ЦВЕТ БЕЛЫЙ</v>
      </c>
      <c r="D11" s="22">
        <f>D6</f>
        <v>1</v>
      </c>
      <c r="E11" s="23">
        <f>IFERROR(VLOOKUP(B11,Sale!$A:$E,5,0),VLOOKUP(B11,Цены!$A:$G,7,0))*D11</f>
        <v>4815.1935000000003</v>
      </c>
    </row>
    <row r="12" spans="2:11" ht="25.5" customHeight="1">
      <c r="B12" s="20">
        <f>VLOOKUP(C7,DoorSystem!$A$226:$B$228,2,0)</f>
        <v>9225395</v>
      </c>
      <c r="C12" s="58" t="str">
        <f>VLOOKUP(B12,Цены!$A:$B,2,0)</f>
        <v>КОМПЛЕКТ ФУРНИТУРЫ WINGLINE 230 ДЛЯ 2 СКЛАДНЫХ ДВЕРЕЙ, ЛЕВЫЙ И ПРАВЫЙ</v>
      </c>
      <c r="D12" s="22">
        <f>D6</f>
        <v>1</v>
      </c>
      <c r="E12" s="23">
        <f>IFERROR(VLOOKUP(B12,Sale!$A:$E,5,0),VLOOKUP(B12,Цены!$A:$G,7,0))*D12</f>
        <v>18211.144499999999</v>
      </c>
    </row>
    <row r="13" spans="2:11" ht="25.5" customHeight="1">
      <c r="B13" s="20">
        <v>9071205</v>
      </c>
      <c r="C13" s="58" t="str">
        <f>VLOOKUP(B13,Цены!$A:$B,2,0)</f>
        <v>ПЕТЛЯ SENSYS 8645I, УГОЛ 110ГР, ЧАШКА TH52D35, НАКЛАДНАЯ НАВЕСКА(B12,5)</v>
      </c>
      <c r="D13" s="22">
        <f>VLOOKUP(C8,DoorSystem!$A$132:$B$140,2,0)</f>
        <v>10</v>
      </c>
      <c r="E13" s="23">
        <f>IFERROR(VLOOKUP(B13,Sale!$A:$E,5,0),VLOOKUP(B13,Цены!$A:$G,7,0))*D13</f>
        <v>1718.0640000000003</v>
      </c>
    </row>
    <row r="14" spans="2:11" ht="25.5" customHeight="1">
      <c r="B14" s="20">
        <v>9071577</v>
      </c>
      <c r="C14" s="58" t="str">
        <f>VLOOKUP(B14,Цены!$A:$B,2,0)</f>
        <v>МОНТАЖНАЯ ПЛАНКА SYSTEM 8099 ДЛЯ SENSYS/INTERMAT, L37, D3, ПОД ПРИКРУЧИВАНИЕ</v>
      </c>
      <c r="D14" s="22">
        <f>VLOOKUP(C8,DoorSystem!$A$132:$B$140,2,0)</f>
        <v>10</v>
      </c>
      <c r="E14" s="23">
        <f>IFERROR(VLOOKUP(B14,Sale!$A:$E,5,0),VLOOKUP(B14,Цены!$A:$G,7,0))*D14</f>
        <v>290.88</v>
      </c>
    </row>
    <row r="15" spans="2:11" ht="25.5" customHeight="1">
      <c r="B15" s="20">
        <v>9088250</v>
      </c>
      <c r="C15" s="58" t="str">
        <f>VLOOKUP(B15,Цены!$A:$B,2,0)</f>
        <v>ЗАГЛУШКА НА КОНСОЛЬ ПЕТЛИ SENSYS, С ЛОГОТИПОМ HETTICH, СТАЛЬ</v>
      </c>
      <c r="D15" s="22">
        <f>VLOOKUP(C8,DoorSystem!$A$132:$B$140,2,0)</f>
        <v>10</v>
      </c>
      <c r="E15" s="23">
        <f>IFERROR(VLOOKUP(B15,Sale!$A:$E,5,0),VLOOKUP(B15,Цены!$A:$G,7,0))*D15</f>
        <v>87.074999999999989</v>
      </c>
    </row>
    <row r="16" spans="2:11" ht="25.5" customHeight="1" thickBot="1">
      <c r="B16" s="25">
        <v>9088251</v>
      </c>
      <c r="C16" s="61" t="str">
        <f>VLOOKUP(B16,Цены!$A:$B,2,0)</f>
        <v>ЗАГЛУШКА ЧАШКИ ПЕТЛИ SENSYS</v>
      </c>
      <c r="D16" s="27">
        <f>VLOOKUP(C8,DoorSystem!$A$132:$B$140,2,0)</f>
        <v>10</v>
      </c>
      <c r="E16" s="28">
        <f>IFERROR(VLOOKUP(B16,Sale!$A:$E,5,0),VLOOKUP(B16,Цены!$A:$G,7,0))*D16</f>
        <v>111.91499999999999</v>
      </c>
    </row>
    <row r="20" spans="2:11" ht="29.25" thickBot="1">
      <c r="B20" s="644" t="s">
        <v>2826</v>
      </c>
      <c r="C20" s="644"/>
      <c r="D20" s="644"/>
      <c r="E20" s="644"/>
      <c r="F20" s="644"/>
      <c r="G20" s="644"/>
      <c r="H20" s="644"/>
      <c r="I20" s="644"/>
      <c r="J20" s="644"/>
      <c r="K20" s="644"/>
    </row>
    <row r="21" spans="2:11" ht="86.25" customHeight="1" thickTop="1" thickBot="1"/>
    <row r="22" spans="2:11">
      <c r="B22" s="17" t="s">
        <v>2029</v>
      </c>
      <c r="C22" s="18" t="s">
        <v>2030</v>
      </c>
      <c r="D22" s="18" t="s">
        <v>2037</v>
      </c>
      <c r="E22" s="19" t="s">
        <v>2031</v>
      </c>
    </row>
    <row r="23" spans="2:11" ht="26.25" thickBot="1">
      <c r="B23" s="25">
        <v>9181648</v>
      </c>
      <c r="C23" s="61" t="str">
        <f>VLOOKUP(B23,[2]Цены!$A:$B,2,0)</f>
        <v>АДАПТЕР РУЧКИ ДЛЯ РАЗДВВИЖНЫХ/ СКЛАДНЫХ ДВЕРЕЙ, ХРОМ, МАТОВЫЙ</v>
      </c>
      <c r="D23" s="288">
        <v>1</v>
      </c>
      <c r="E23" s="28">
        <f>IFERROR(VLOOKUP(B23,[2]Sale!$A:$E,5,0),VLOOKUP(B23,[2]Цены!$A:$G,7,0))*D23</f>
        <v>165.86350200000001</v>
      </c>
    </row>
    <row r="27" spans="2:11" ht="173.1" customHeight="1" thickBot="1"/>
    <row r="28" spans="2:11">
      <c r="B28" s="17" t="s">
        <v>2029</v>
      </c>
      <c r="C28" s="18" t="s">
        <v>2030</v>
      </c>
      <c r="D28" s="18" t="s">
        <v>2037</v>
      </c>
      <c r="E28" s="19" t="s">
        <v>2031</v>
      </c>
    </row>
    <row r="29" spans="2:11" ht="25.5" customHeight="1" thickBot="1">
      <c r="B29" s="25">
        <v>9189775</v>
      </c>
      <c r="C29" s="61" t="str">
        <f>VLOOKUP(B29,Цены!$A:$B,2,0)</f>
        <v>СТЯЖКА-ВЫПРЯМИТЕЛЬ</v>
      </c>
      <c r="D29" s="288">
        <v>2</v>
      </c>
      <c r="E29" s="28">
        <f>IFERROR(VLOOKUP(B29,Sale!$A:$E,5,0),VLOOKUP(B29,Цены!$A:$G,7,0))*D29</f>
        <v>2326.0410000000002</v>
      </c>
    </row>
    <row r="30" spans="2:11">
      <c r="B30" s="63"/>
      <c r="C30" s="64"/>
      <c r="D30" s="40"/>
      <c r="E30" s="65"/>
    </row>
    <row r="31" spans="2:11">
      <c r="B31" s="63"/>
      <c r="C31" s="64"/>
      <c r="D31" s="40"/>
      <c r="E31" s="65"/>
    </row>
    <row r="32" spans="2:11">
      <c r="B32" s="63"/>
      <c r="C32" s="64"/>
      <c r="D32" s="40"/>
      <c r="E32" s="65"/>
    </row>
    <row r="33" spans="2:5" ht="173.1" customHeight="1" thickBot="1"/>
    <row r="34" spans="2:5">
      <c r="B34" s="17" t="s">
        <v>2029</v>
      </c>
      <c r="C34" s="18" t="s">
        <v>2030</v>
      </c>
      <c r="D34" s="18" t="s">
        <v>2037</v>
      </c>
      <c r="E34" s="19" t="s">
        <v>2031</v>
      </c>
    </row>
    <row r="35" spans="2:5" ht="25.5" customHeight="1" thickBot="1">
      <c r="B35" s="25">
        <v>9252651</v>
      </c>
      <c r="C35" s="61" t="str">
        <f>VLOOKUP(B35,Цены!$A:$B,2,0)</f>
        <v>КОМПЛЕКТ СТЯЖЕК-ВЫПРЯМИТЕЛЕЙ ТИП 1,АЛЮМИНИЙ</v>
      </c>
      <c r="D35" s="288">
        <v>1</v>
      </c>
      <c r="E35" s="28">
        <f>IFERROR(VLOOKUP(B35,Sale!$A:$E,5,0),VLOOKUP(B35,Цены!$A:$G,7,0))*D35</f>
        <v>2432.6280000000002</v>
      </c>
    </row>
    <row r="107" ht="23.25" customHeight="1"/>
    <row r="108" ht="23.25" customHeight="1"/>
    <row r="109" ht="23.25" customHeight="1"/>
    <row r="110" ht="23.25" customHeight="1"/>
    <row r="111" ht="23.25" customHeight="1"/>
    <row r="112" ht="23.25" customHeight="1"/>
    <row r="113" ht="23.25" customHeight="1"/>
    <row r="114" ht="23.25" customHeight="1"/>
    <row r="115" ht="23.25" customHeight="1"/>
    <row r="116" ht="23.25" customHeight="1"/>
    <row r="117" ht="23.25" customHeight="1"/>
    <row r="118" ht="23.25" customHeight="1"/>
    <row r="119" ht="23.25" customHeight="1"/>
    <row r="120" ht="23.25" customHeight="1"/>
    <row r="121" ht="23.25" customHeight="1"/>
    <row r="122" ht="23.25" customHeight="1"/>
    <row r="123" ht="23.25" customHeight="1"/>
    <row r="124" ht="23.25" customHeight="1"/>
    <row r="125" ht="23.25" customHeight="1"/>
    <row r="126" ht="23.25" customHeight="1"/>
    <row r="127" ht="23.25" customHeight="1"/>
  </sheetData>
  <sheetProtection sheet="1" objects="1" scenarios="1"/>
  <mergeCells count="7">
    <mergeCell ref="B20:K20"/>
    <mergeCell ref="B9:E9"/>
    <mergeCell ref="D6:D8"/>
    <mergeCell ref="E6:E8"/>
    <mergeCell ref="C1:K1"/>
    <mergeCell ref="B2:K2"/>
    <mergeCell ref="B4:K4"/>
  </mergeCells>
  <conditionalFormatting sqref="C6">
    <cfRule type="cellIs" dxfId="11" priority="5" operator="equal">
      <formula>$B$151</formula>
    </cfRule>
    <cfRule type="cellIs" dxfId="10" priority="6" operator="equal">
      <formula>$B$152</formula>
    </cfRule>
  </conditionalFormatting>
  <dataValidations count="3">
    <dataValidation type="list" allowBlank="1" showErrorMessage="1" prompt="Выбрать тип петли" sqref="C6">
      <formula1>"Белый,Черный,"</formula1>
    </dataValidation>
    <dataValidation type="list" allowBlank="1" showInputMessage="1" showErrorMessage="1" sqref="C7">
      <formula1>"Две двери,Одна дверь слева,Одна дверь справа,"</formula1>
    </dataValidation>
    <dataValidation type="list" allowBlank="1" showInputMessage="1" showErrorMessage="1" sqref="C8">
      <formula1>"0 комплектов петель,4 комплекта петель,6 комплектов петель,8 комплектов петель,10 комплектов петель,"</formula1>
    </dataValidation>
  </dataValidations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>
  <sheetPr codeName="Лист28">
    <tabColor rgb="FFFF0000"/>
  </sheetPr>
  <dimension ref="B1:K205"/>
  <sheetViews>
    <sheetView showGridLines="0" showRowColHeaders="0" zoomScale="70" zoomScaleNormal="70" workbookViewId="0">
      <pane ySplit="1" topLeftCell="A2" activePane="bottomLeft" state="frozen"/>
      <selection pane="bottomLeft" activeCell="B1" sqref="B1:K1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4.140625" style="14" customWidth="1"/>
    <col min="4" max="4" width="8.5703125" style="14" customWidth="1"/>
    <col min="5" max="5" width="13.28515625" style="14" customWidth="1"/>
    <col min="6" max="7" width="9.140625" style="14"/>
    <col min="8" max="8" width="24.7109375" style="14" customWidth="1"/>
    <col min="9" max="9" width="54.140625" style="14" customWidth="1"/>
    <col min="10" max="10" width="8.5703125" style="14" customWidth="1"/>
    <col min="11" max="11" width="13.28515625" style="14" customWidth="1"/>
    <col min="12" max="16384" width="9.140625" style="14"/>
  </cols>
  <sheetData>
    <row r="1" spans="2:11" ht="69.75" customHeight="1">
      <c r="B1" s="606" t="s">
        <v>2510</v>
      </c>
      <c r="C1" s="606"/>
      <c r="D1" s="606"/>
      <c r="E1" s="606"/>
      <c r="F1" s="606"/>
      <c r="G1" s="606"/>
      <c r="H1" s="606"/>
      <c r="I1" s="606"/>
      <c r="J1" s="606"/>
      <c r="K1" s="606"/>
    </row>
    <row r="2" spans="2:11" ht="69.75" customHeight="1">
      <c r="B2" s="528"/>
      <c r="C2" s="528"/>
      <c r="D2" s="528"/>
      <c r="E2" s="528"/>
      <c r="F2" s="528"/>
      <c r="G2" s="528"/>
      <c r="H2" s="528"/>
      <c r="I2" s="528"/>
      <c r="J2" s="528"/>
      <c r="K2" s="528"/>
    </row>
    <row r="3" spans="2:11" ht="172.5" customHeight="1"/>
    <row r="4" spans="2:11" ht="24.75" customHeight="1" thickBot="1">
      <c r="B4" s="722" t="s">
        <v>2511</v>
      </c>
      <c r="C4" s="722"/>
      <c r="D4" s="722"/>
      <c r="E4" s="722"/>
      <c r="F4" s="722"/>
      <c r="G4" s="722"/>
      <c r="H4" s="722"/>
      <c r="I4" s="722"/>
      <c r="J4" s="722"/>
      <c r="K4" s="722"/>
    </row>
    <row r="5" spans="2:11" ht="86.25" customHeight="1" thickTop="1" thickBot="1"/>
    <row r="6" spans="2:11" ht="15.75">
      <c r="B6" s="15" t="s">
        <v>2342</v>
      </c>
      <c r="C6" s="289" t="s">
        <v>2502</v>
      </c>
      <c r="D6" s="565">
        <v>1</v>
      </c>
      <c r="E6" s="675">
        <f>SUM(E10:E10)</f>
        <v>5.3955000000000002</v>
      </c>
      <c r="H6" s="15" t="s">
        <v>2109</v>
      </c>
      <c r="I6" s="308" t="s">
        <v>2096</v>
      </c>
      <c r="J6" s="565">
        <v>1</v>
      </c>
      <c r="K6" s="675">
        <f>SUM(K10:K10)</f>
        <v>0.70200000000000007</v>
      </c>
    </row>
    <row r="7" spans="2:11" ht="15.75">
      <c r="B7" s="159"/>
      <c r="C7" s="163" t="s">
        <v>2467</v>
      </c>
      <c r="D7" s="670"/>
      <c r="E7" s="676"/>
      <c r="H7" s="159"/>
      <c r="I7" s="163" t="s">
        <v>2467</v>
      </c>
      <c r="J7" s="670"/>
      <c r="K7" s="676"/>
    </row>
    <row r="8" spans="2:11" ht="15.75" thickBot="1">
      <c r="B8" s="785"/>
      <c r="C8" s="786"/>
      <c r="D8" s="786"/>
      <c r="E8" s="787"/>
      <c r="H8" s="785"/>
      <c r="I8" s="786"/>
      <c r="J8" s="786"/>
      <c r="K8" s="787"/>
    </row>
    <row r="9" spans="2:11">
      <c r="B9" s="17" t="s">
        <v>2029</v>
      </c>
      <c r="C9" s="18" t="s">
        <v>2030</v>
      </c>
      <c r="D9" s="18" t="s">
        <v>2037</v>
      </c>
      <c r="E9" s="19" t="s">
        <v>2031</v>
      </c>
      <c r="H9" s="17" t="s">
        <v>2029</v>
      </c>
      <c r="I9" s="18" t="s">
        <v>2030</v>
      </c>
      <c r="J9" s="18" t="s">
        <v>2037</v>
      </c>
      <c r="K9" s="19" t="s">
        <v>2031</v>
      </c>
    </row>
    <row r="10" spans="2:11" ht="25.5" customHeight="1" thickBot="1">
      <c r="B10" s="25">
        <f>VLOOKUP(C6,Connecting!$B$3:$C$6,2,0)</f>
        <v>9059487</v>
      </c>
      <c r="C10" s="62" t="str">
        <f>VLOOKUP(B10,Цены!$A:$B,2,0)</f>
        <v>СТЯЖКА ЭКСЦЕНТРИКОВАЯ RASTEX 15, ДЛЯ ПОЛОК 15 ММ, БЕЗ БУРТИКА, ЦИНКОВОЕ ЛИТЬЕ</v>
      </c>
      <c r="D10" s="27">
        <f>D6</f>
        <v>1</v>
      </c>
      <c r="E10" s="28">
        <f>IFERROR(VLOOKUP(B10,Sale!$A:$E,5,0),VLOOKUP(B10,Цены!$A:$G,7,0))*D10</f>
        <v>5.3955000000000002</v>
      </c>
      <c r="H10" s="25">
        <f>VLOOKUP(I6,Connecting!$B$9:$C$12,2,0)</f>
        <v>1008524</v>
      </c>
      <c r="I10" s="62" t="str">
        <f>VLOOKUP(H10,Цены!$A:$B,2,0)</f>
        <v>ЗАГЛУШКА ДЛЯ RASTEX 15, ПЛАСТИК, ЦВЕТ БЕЛЫЙ</v>
      </c>
      <c r="J10" s="27">
        <f>J6</f>
        <v>1</v>
      </c>
      <c r="K10" s="28">
        <f>IFERROR(VLOOKUP(H10,Sale!$A:$E,5,0),VLOOKUP(H10,Цены!$A:$G,7,0))*J10</f>
        <v>0.70200000000000007</v>
      </c>
    </row>
    <row r="11" spans="2:11" ht="20.100000000000001" customHeight="1" thickBot="1">
      <c r="B11" s="603" t="s">
        <v>2523</v>
      </c>
      <c r="C11" s="604"/>
      <c r="D11" s="604"/>
      <c r="E11" s="605"/>
      <c r="H11" s="63"/>
      <c r="I11" s="74"/>
      <c r="J11" s="40"/>
      <c r="K11" s="65"/>
    </row>
    <row r="14" spans="2:11" ht="86.25" customHeight="1" thickBot="1"/>
    <row r="15" spans="2:11" ht="15.75">
      <c r="B15" s="15" t="s">
        <v>2109</v>
      </c>
      <c r="C15" s="308" t="s">
        <v>2506</v>
      </c>
      <c r="D15" s="565">
        <v>1</v>
      </c>
      <c r="E15" s="675">
        <f>SUM(E19:E19)</f>
        <v>11.475</v>
      </c>
      <c r="H15" s="15" t="s">
        <v>2109</v>
      </c>
      <c r="I15" s="308" t="s">
        <v>2506</v>
      </c>
      <c r="J15" s="565">
        <v>1</v>
      </c>
      <c r="K15" s="675">
        <f>SUM(K19:K19)</f>
        <v>4.2885</v>
      </c>
    </row>
    <row r="16" spans="2:11" ht="15.75">
      <c r="B16" s="159"/>
      <c r="C16" s="163" t="s">
        <v>2467</v>
      </c>
      <c r="D16" s="670"/>
      <c r="E16" s="676"/>
      <c r="H16" s="159"/>
      <c r="I16" s="163" t="s">
        <v>2467</v>
      </c>
      <c r="J16" s="670"/>
      <c r="K16" s="676"/>
    </row>
    <row r="17" spans="2:11" ht="15.75" thickBot="1">
      <c r="B17" s="785"/>
      <c r="C17" s="786"/>
      <c r="D17" s="786"/>
      <c r="E17" s="787"/>
      <c r="H17" s="785"/>
      <c r="I17" s="786"/>
      <c r="J17" s="786"/>
      <c r="K17" s="787"/>
    </row>
    <row r="18" spans="2:11">
      <c r="B18" s="17" t="s">
        <v>2029</v>
      </c>
      <c r="C18" s="18" t="s">
        <v>2030</v>
      </c>
      <c r="D18" s="18" t="s">
        <v>2037</v>
      </c>
      <c r="E18" s="19" t="s">
        <v>2031</v>
      </c>
      <c r="H18" s="17" t="s">
        <v>2029</v>
      </c>
      <c r="I18" s="18" t="s">
        <v>2030</v>
      </c>
      <c r="J18" s="18" t="s">
        <v>2037</v>
      </c>
      <c r="K18" s="19" t="s">
        <v>2031</v>
      </c>
    </row>
    <row r="19" spans="2:11" ht="26.25" thickBot="1">
      <c r="B19" s="25">
        <f>VLOOKUP(C15,Connecting!$B$19:$C$23,2,0)</f>
        <v>9066718</v>
      </c>
      <c r="C19" s="62" t="str">
        <f>VLOOKUP(B19,Цены!$A:$B,2,0)</f>
        <v>СТЯЖКА ЭКСЦЕНТРИКОВАЯ VB 35M, ДЛЯ ПОЛОК 16 ММ, ПЛАСТИК, ЦВЕТ КОРИЧНЕВЫЙ</v>
      </c>
      <c r="D19" s="27">
        <v>1</v>
      </c>
      <c r="E19" s="28">
        <f>IFERROR(VLOOKUP(B19,Sale!$A:$E,5,0),VLOOKUP(B19,Цены!$A:$G,7,0))*D19</f>
        <v>11.475</v>
      </c>
      <c r="H19" s="25">
        <f>VLOOKUP(I15,Connecting!$E$19:$F$23,2,0)</f>
        <v>1016560</v>
      </c>
      <c r="I19" s="62" t="str">
        <f>VLOOKUP(H19,Цены!$A:$B,2,0)</f>
        <v>ПОЛКОДЕРЖАТЕЛЬ VB 135, ДЛЯ ПОЛОК 16 ММ, ПЛАСТИК, ЦВЕТ КОРИЧНЕВЫЙ</v>
      </c>
      <c r="J19" s="27">
        <f>J15</f>
        <v>1</v>
      </c>
      <c r="K19" s="28">
        <f>IFERROR(VLOOKUP(H19,Sale!$A:$E,5,0),VLOOKUP(H19,Цены!$A:$G,7,0))*J19</f>
        <v>4.2885</v>
      </c>
    </row>
    <row r="20" spans="2:11" ht="19.5" thickBot="1">
      <c r="B20" s="688" t="s">
        <v>2531</v>
      </c>
      <c r="C20" s="689"/>
      <c r="D20" s="689"/>
      <c r="E20" s="690"/>
      <c r="H20" s="688" t="s">
        <v>2531</v>
      </c>
      <c r="I20" s="689"/>
      <c r="J20" s="689"/>
      <c r="K20" s="690"/>
    </row>
    <row r="25" spans="2:11" ht="24.75" customHeight="1">
      <c r="B25" s="513" t="s">
        <v>2524</v>
      </c>
      <c r="C25" s="513"/>
      <c r="D25" s="513"/>
      <c r="E25" s="513"/>
      <c r="F25" s="513"/>
      <c r="G25" s="513"/>
      <c r="H25" s="513"/>
      <c r="I25" s="513"/>
      <c r="J25" s="513"/>
      <c r="K25" s="513"/>
    </row>
    <row r="26" spans="2:11" ht="86.25" customHeight="1" thickBot="1">
      <c r="C26" s="164"/>
      <c r="I26" s="164"/>
    </row>
    <row r="27" spans="2:11" ht="15.75">
      <c r="B27" s="15" t="s">
        <v>2509</v>
      </c>
      <c r="C27" s="289" t="s">
        <v>2513</v>
      </c>
      <c r="D27" s="565">
        <v>1</v>
      </c>
      <c r="E27" s="675">
        <f>SUM(E31:E31)</f>
        <v>5.6475</v>
      </c>
      <c r="H27" s="94"/>
      <c r="I27" s="160" t="s">
        <v>2514</v>
      </c>
      <c r="J27" s="565">
        <v>1</v>
      </c>
      <c r="K27" s="675">
        <f>SUM(K31:K31)</f>
        <v>5.6475</v>
      </c>
    </row>
    <row r="28" spans="2:11" ht="15.75">
      <c r="B28" s="159"/>
      <c r="C28" s="163" t="s">
        <v>2467</v>
      </c>
      <c r="D28" s="670"/>
      <c r="E28" s="676"/>
      <c r="H28" s="159"/>
      <c r="I28" s="163" t="s">
        <v>2467</v>
      </c>
      <c r="J28" s="670"/>
      <c r="K28" s="676"/>
    </row>
    <row r="29" spans="2:11" ht="15.75" thickBot="1">
      <c r="B29" s="785"/>
      <c r="C29" s="786"/>
      <c r="D29" s="786"/>
      <c r="E29" s="787"/>
      <c r="H29" s="785"/>
      <c r="I29" s="786"/>
      <c r="J29" s="786"/>
      <c r="K29" s="787"/>
    </row>
    <row r="30" spans="2:11">
      <c r="B30" s="17" t="s">
        <v>2029</v>
      </c>
      <c r="C30" s="18" t="s">
        <v>2030</v>
      </c>
      <c r="D30" s="18" t="s">
        <v>2037</v>
      </c>
      <c r="E30" s="19" t="s">
        <v>2031</v>
      </c>
      <c r="H30" s="17" t="s">
        <v>2029</v>
      </c>
      <c r="I30" s="18" t="s">
        <v>2030</v>
      </c>
      <c r="J30" s="18" t="s">
        <v>2037</v>
      </c>
      <c r="K30" s="19" t="s">
        <v>2031</v>
      </c>
    </row>
    <row r="31" spans="2:11" ht="26.25" thickBot="1">
      <c r="B31" s="25">
        <f>VLOOKUP(C27,Connecting!$B$15:$C$16,2,0)</f>
        <v>9046182</v>
      </c>
      <c r="C31" s="62" t="str">
        <f>VLOOKUP(B31,Цены!$A:$B,2,0)</f>
        <v>ДЮБЕЛЬ БЫСТРОГО МОНТАЖА RAPID S DU 325 ДЛЯ RASTEX, L30, D8</v>
      </c>
      <c r="D31" s="27">
        <f>D27</f>
        <v>1</v>
      </c>
      <c r="E31" s="28">
        <f>IFERROR(VLOOKUP(B31,Sale!$A:$E,5,0),VLOOKUP(B31,Цены!$A:$G,7,0))*D31</f>
        <v>5.6475</v>
      </c>
      <c r="H31" s="25">
        <v>9046186</v>
      </c>
      <c r="I31" s="62" t="str">
        <f>VLOOKUP(H31,Цены!$A:$B,2,0)</f>
        <v>ДЮБЕЛЬ БЫСТРОГО МОНТАЖА RAPID S DU 333 ДЛЯ RASTEX, L30, D10</v>
      </c>
      <c r="J31" s="27">
        <f>J27</f>
        <v>1</v>
      </c>
      <c r="K31" s="28">
        <f>IFERROR(VLOOKUP(H31,Sale!$A:$E,5,0),VLOOKUP(H31,Цены!$A:$G,7,0))*J31</f>
        <v>5.6475</v>
      </c>
    </row>
    <row r="34" spans="2:11" s="333" customFormat="1" ht="24.75" customHeight="1">
      <c r="B34" s="513" t="s">
        <v>2525</v>
      </c>
      <c r="C34" s="513"/>
      <c r="D34" s="513"/>
      <c r="E34" s="513"/>
      <c r="F34" s="513"/>
      <c r="G34" s="513"/>
      <c r="H34" s="513"/>
      <c r="I34" s="513"/>
      <c r="J34" s="513"/>
      <c r="K34" s="513"/>
    </row>
    <row r="35" spans="2:11" ht="86.25" customHeight="1" thickBot="1"/>
    <row r="36" spans="2:11" ht="15.75">
      <c r="B36" s="94"/>
      <c r="C36" s="160" t="s">
        <v>2515</v>
      </c>
      <c r="D36" s="565">
        <v>1</v>
      </c>
      <c r="E36" s="675">
        <f>SUM(E40:E40)</f>
        <v>4.1985000000000001</v>
      </c>
      <c r="H36" s="94"/>
      <c r="I36" s="160" t="s">
        <v>2516</v>
      </c>
      <c r="J36" s="565">
        <v>1</v>
      </c>
      <c r="K36" s="675">
        <f>SUM(K40:K40)</f>
        <v>4.5630000000000006</v>
      </c>
    </row>
    <row r="37" spans="2:11" ht="15.75">
      <c r="B37" s="159"/>
      <c r="C37" s="163" t="s">
        <v>2467</v>
      </c>
      <c r="D37" s="670"/>
      <c r="E37" s="676"/>
      <c r="H37" s="159"/>
      <c r="I37" s="163" t="s">
        <v>2467</v>
      </c>
      <c r="J37" s="670"/>
      <c r="K37" s="676"/>
    </row>
    <row r="38" spans="2:11" ht="15.75" thickBot="1">
      <c r="B38" s="785"/>
      <c r="C38" s="786"/>
      <c r="D38" s="786"/>
      <c r="E38" s="787"/>
      <c r="H38" s="785"/>
      <c r="I38" s="786"/>
      <c r="J38" s="786"/>
      <c r="K38" s="787"/>
    </row>
    <row r="39" spans="2:11">
      <c r="B39" s="17" t="s">
        <v>2029</v>
      </c>
      <c r="C39" s="18" t="s">
        <v>2030</v>
      </c>
      <c r="D39" s="18" t="s">
        <v>2037</v>
      </c>
      <c r="E39" s="19" t="s">
        <v>2031</v>
      </c>
      <c r="H39" s="17" t="s">
        <v>2029</v>
      </c>
      <c r="I39" s="18" t="s">
        <v>2030</v>
      </c>
      <c r="J39" s="18" t="s">
        <v>2037</v>
      </c>
      <c r="K39" s="19" t="s">
        <v>2031</v>
      </c>
    </row>
    <row r="40" spans="2:11" ht="25.5" customHeight="1" thickBot="1">
      <c r="B40" s="25">
        <v>9047974</v>
      </c>
      <c r="C40" s="61" t="str">
        <f>VLOOKUP(B40,Цены!$A:$B,2,0)</f>
        <v>ДЮБЕЛЬ ВВИНЧИВАЕМЫЙ TWISTER DU 319 T ДЛЯ RASTEX, L20</v>
      </c>
      <c r="D40" s="27">
        <f>D36</f>
        <v>1</v>
      </c>
      <c r="E40" s="28">
        <f>IFERROR(VLOOKUP(B40,Sale!$A:$E,5,0),VLOOKUP(B40,Цены!$A:$G,7,0))*D40</f>
        <v>4.1985000000000001</v>
      </c>
      <c r="H40" s="25">
        <v>9047644</v>
      </c>
      <c r="I40" s="61" t="str">
        <f>VLOOKUP(H40,Цены!$A:$B,2,0)</f>
        <v>ДЮБЕЛЬ ВВИНЧИВАЕМЫЙ TWISTER DU 232 T ДЛЯ RASTEX, L30</v>
      </c>
      <c r="J40" s="27">
        <f>J36</f>
        <v>1</v>
      </c>
      <c r="K40" s="28">
        <f>IFERROR(VLOOKUP(H40,Sale!$A:$E,5,0),VLOOKUP(H40,Цены!$A:$G,7,0))*J40</f>
        <v>4.5630000000000006</v>
      </c>
    </row>
    <row r="43" spans="2:11" ht="86.25" customHeight="1" thickBot="1"/>
    <row r="44" spans="2:11" ht="15.75">
      <c r="B44" s="94"/>
      <c r="C44" s="160" t="s">
        <v>2517</v>
      </c>
      <c r="D44" s="565">
        <v>1</v>
      </c>
      <c r="E44" s="675">
        <f>SUM(E48:E48)</f>
        <v>5.3460000000000001</v>
      </c>
      <c r="H44" s="94"/>
      <c r="I44" s="160" t="s">
        <v>2518</v>
      </c>
      <c r="J44" s="565">
        <v>1</v>
      </c>
      <c r="K44" s="675">
        <f>SUM(K48:K48)</f>
        <v>28.196999999999996</v>
      </c>
    </row>
    <row r="45" spans="2:11" ht="15.75">
      <c r="B45" s="159"/>
      <c r="C45" s="163" t="s">
        <v>2467</v>
      </c>
      <c r="D45" s="670"/>
      <c r="E45" s="676"/>
      <c r="H45" s="159"/>
      <c r="I45" s="163" t="s">
        <v>2467</v>
      </c>
      <c r="J45" s="670"/>
      <c r="K45" s="676"/>
    </row>
    <row r="46" spans="2:11" ht="15.75" thickBot="1">
      <c r="B46" s="785"/>
      <c r="C46" s="786"/>
      <c r="D46" s="786"/>
      <c r="E46" s="787"/>
      <c r="H46" s="785"/>
      <c r="I46" s="786"/>
      <c r="J46" s="786"/>
      <c r="K46" s="787"/>
    </row>
    <row r="47" spans="2:11">
      <c r="B47" s="17" t="s">
        <v>2029</v>
      </c>
      <c r="C47" s="18" t="s">
        <v>2030</v>
      </c>
      <c r="D47" s="18" t="s">
        <v>2037</v>
      </c>
      <c r="E47" s="19" t="s">
        <v>2031</v>
      </c>
      <c r="H47" s="17" t="s">
        <v>2029</v>
      </c>
      <c r="I47" s="18" t="s">
        <v>2030</v>
      </c>
      <c r="J47" s="18" t="s">
        <v>2037</v>
      </c>
      <c r="K47" s="19" t="s">
        <v>2031</v>
      </c>
    </row>
    <row r="48" spans="2:11" ht="25.5" customHeight="1" thickBot="1">
      <c r="B48" s="25">
        <v>9047864</v>
      </c>
      <c r="C48" s="61" t="str">
        <f>VLOOKUP(B48,Цены!$A:$B,2,0)</f>
        <v>ДЮБЕЛЬ ВВИНЧИВАЕМЫЙ TWISTER DU 644 T ДЛЯ RASTEX</v>
      </c>
      <c r="D48" s="27">
        <f>D44</f>
        <v>1</v>
      </c>
      <c r="E48" s="28">
        <f>IFERROR(VLOOKUP(B48,Sale!$A:$E,5,0),VLOOKUP(B48,Цены!$A:$G,7,0))*D48</f>
        <v>5.3460000000000001</v>
      </c>
      <c r="H48" s="25">
        <v>1056170</v>
      </c>
      <c r="I48" s="61" t="str">
        <f>VLOOKUP(H48,Цены!$A:$B,2,0)</f>
        <v>ДЮБЕЛЬ ДВОЙНОЙ DU 868 ДЛЯ RASTEX, СТАЛЬ</v>
      </c>
      <c r="J48" s="27">
        <f>J44</f>
        <v>1</v>
      </c>
      <c r="K48" s="28">
        <f>IFERROR(VLOOKUP(H48,Sale!$A:$E,5,0),VLOOKUP(H48,Цены!$A:$G,7,0))*J48</f>
        <v>28.196999999999996</v>
      </c>
    </row>
    <row r="51" spans="2:11" ht="24.75" customHeight="1">
      <c r="B51" s="513" t="s">
        <v>2526</v>
      </c>
      <c r="C51" s="513"/>
      <c r="D51" s="513"/>
      <c r="E51" s="513"/>
      <c r="F51" s="513"/>
      <c r="G51" s="513"/>
      <c r="H51" s="513"/>
      <c r="I51" s="513"/>
      <c r="J51" s="513"/>
      <c r="K51" s="513"/>
    </row>
    <row r="52" spans="2:11" ht="86.25" customHeight="1" thickBot="1"/>
    <row r="53" spans="2:11" ht="15.75">
      <c r="B53" s="94"/>
      <c r="C53" s="160" t="s">
        <v>2527</v>
      </c>
      <c r="D53" s="565">
        <v>1</v>
      </c>
      <c r="E53" s="675">
        <f>SUM(E57:E57)</f>
        <v>11.295</v>
      </c>
      <c r="H53" s="94"/>
      <c r="I53" s="160" t="s">
        <v>2528</v>
      </c>
      <c r="J53" s="565">
        <v>1</v>
      </c>
      <c r="K53" s="675">
        <f>SUM(K57:K57)</f>
        <v>11.295</v>
      </c>
    </row>
    <row r="54" spans="2:11" ht="15.75">
      <c r="B54" s="159"/>
      <c r="C54" s="163" t="s">
        <v>2467</v>
      </c>
      <c r="D54" s="670"/>
      <c r="E54" s="676"/>
      <c r="H54" s="159"/>
      <c r="I54" s="163" t="s">
        <v>2467</v>
      </c>
      <c r="J54" s="670"/>
      <c r="K54" s="676"/>
    </row>
    <row r="55" spans="2:11" ht="15.75" thickBot="1">
      <c r="B55" s="785"/>
      <c r="C55" s="786"/>
      <c r="D55" s="786"/>
      <c r="E55" s="787"/>
      <c r="H55" s="785"/>
      <c r="I55" s="786"/>
      <c r="J55" s="786"/>
      <c r="K55" s="787"/>
    </row>
    <row r="56" spans="2:11">
      <c r="B56" s="17" t="s">
        <v>2029</v>
      </c>
      <c r="C56" s="18" t="s">
        <v>2030</v>
      </c>
      <c r="D56" s="18" t="s">
        <v>2037</v>
      </c>
      <c r="E56" s="19" t="s">
        <v>2031</v>
      </c>
      <c r="H56" s="17" t="s">
        <v>2029</v>
      </c>
      <c r="I56" s="18" t="s">
        <v>2030</v>
      </c>
      <c r="J56" s="18" t="s">
        <v>2037</v>
      </c>
      <c r="K56" s="19" t="s">
        <v>2031</v>
      </c>
    </row>
    <row r="57" spans="2:11" ht="25.5" customHeight="1" thickBot="1">
      <c r="B57" s="25">
        <v>9021847</v>
      </c>
      <c r="C57" s="61" t="str">
        <f>VLOOKUP(B57,Цены!$A:$B,2,0)</f>
        <v>ДЮБЕЛЬ ВВИНЧИВАЕМЫЙ DU 321 ДЛЯ VB, D5</v>
      </c>
      <c r="D57" s="27">
        <f>D53</f>
        <v>1</v>
      </c>
      <c r="E57" s="28">
        <f>IFERROR(VLOOKUP(B57,Sale!$A:$E,5,0),VLOOKUP(B57,Цены!$A:$G,7,0))*D57</f>
        <v>11.295</v>
      </c>
      <c r="H57" s="25">
        <v>9022370</v>
      </c>
      <c r="I57" s="61" t="str">
        <f>VLOOKUP(H57,Цены!$A:$B,2,0)</f>
        <v>ДЮБЕЛЬ ВВИНЧИВАЕМЫЙ DU 322 ДЛЯ VB, D5</v>
      </c>
      <c r="J57" s="27">
        <f>J53</f>
        <v>1</v>
      </c>
      <c r="K57" s="28">
        <f>IFERROR(VLOOKUP(H57,Sale!$A:$E,5,0),VLOOKUP(H57,Цены!$A:$G,7,0))*J57</f>
        <v>11.295</v>
      </c>
    </row>
    <row r="60" spans="2:11" ht="86.25" customHeight="1" thickBot="1"/>
    <row r="61" spans="2:11" ht="15.75">
      <c r="B61" s="94"/>
      <c r="C61" s="160" t="s">
        <v>2529</v>
      </c>
      <c r="D61" s="565">
        <v>1</v>
      </c>
      <c r="E61" s="675">
        <f>SUM(E65:E65)</f>
        <v>10.4625</v>
      </c>
      <c r="H61" s="94"/>
      <c r="I61" s="160" t="s">
        <v>2530</v>
      </c>
      <c r="J61" s="565">
        <v>1</v>
      </c>
      <c r="K61" s="675">
        <f>SUM(K65:K65)</f>
        <v>28.458000000000002</v>
      </c>
    </row>
    <row r="62" spans="2:11" ht="15.75">
      <c r="B62" s="159"/>
      <c r="C62" s="163" t="s">
        <v>2467</v>
      </c>
      <c r="D62" s="670"/>
      <c r="E62" s="676"/>
      <c r="H62" s="159"/>
      <c r="I62" s="163" t="s">
        <v>2467</v>
      </c>
      <c r="J62" s="670"/>
      <c r="K62" s="676"/>
    </row>
    <row r="63" spans="2:11" ht="15.75" thickBot="1">
      <c r="B63" s="785"/>
      <c r="C63" s="786"/>
      <c r="D63" s="786"/>
      <c r="E63" s="787"/>
      <c r="H63" s="785"/>
      <c r="I63" s="786"/>
      <c r="J63" s="786"/>
      <c r="K63" s="787"/>
    </row>
    <row r="64" spans="2:11">
      <c r="B64" s="17" t="s">
        <v>2029</v>
      </c>
      <c r="C64" s="18" t="s">
        <v>2030</v>
      </c>
      <c r="D64" s="18" t="s">
        <v>2037</v>
      </c>
      <c r="E64" s="19" t="s">
        <v>2031</v>
      </c>
      <c r="H64" s="17" t="s">
        <v>2029</v>
      </c>
      <c r="I64" s="18" t="s">
        <v>2030</v>
      </c>
      <c r="J64" s="18" t="s">
        <v>2037</v>
      </c>
      <c r="K64" s="19" t="s">
        <v>2031</v>
      </c>
    </row>
    <row r="65" spans="2:11" ht="25.5" customHeight="1" thickBot="1">
      <c r="B65" s="25">
        <v>1035241</v>
      </c>
      <c r="C65" s="61" t="str">
        <f>VLOOKUP(B65,Цены!$A:$B,2,0)</f>
        <v>ДЮБЕЛЬ ВВИНЧИВАЕМЫЙ DU 648 ДЛЯ VB, М6</v>
      </c>
      <c r="D65" s="27">
        <f>D61</f>
        <v>1</v>
      </c>
      <c r="E65" s="28">
        <f>IFERROR(VLOOKUP(B65,Sale!$A:$E,5,0),VLOOKUP(B65,Цены!$A:$G,7,0))*D65</f>
        <v>10.4625</v>
      </c>
      <c r="H65" s="25">
        <v>1019462</v>
      </c>
      <c r="I65" s="61" t="str">
        <f>VLOOKUP(H65,Цены!$A:$B,2,0)</f>
        <v>ДЮБЕЛЬ ДВОЙНОЙ DU 712 ДЛЯ VB, ДЛЯ ПАНЕЛЕЙ 16 ММ</v>
      </c>
      <c r="J65" s="27">
        <f>J61</f>
        <v>1</v>
      </c>
      <c r="K65" s="28">
        <f>IFERROR(VLOOKUP(H65,Sale!$A:$E,5,0),VLOOKUP(H65,Цены!$A:$G,7,0))*J65</f>
        <v>28.458000000000002</v>
      </c>
    </row>
    <row r="68" spans="2:11" ht="28.5">
      <c r="B68" s="558" t="s">
        <v>2533</v>
      </c>
      <c r="C68" s="558"/>
      <c r="D68" s="558"/>
      <c r="E68" s="558"/>
      <c r="F68" s="558"/>
      <c r="G68" s="558"/>
      <c r="H68" s="558"/>
      <c r="I68" s="558"/>
      <c r="J68" s="558"/>
      <c r="K68" s="558"/>
    </row>
    <row r="69" spans="2:11" ht="172.5" customHeight="1" thickBot="1"/>
    <row r="70" spans="2:11" ht="15.75">
      <c r="B70" s="15"/>
      <c r="C70" s="162" t="s">
        <v>2534</v>
      </c>
      <c r="D70" s="565">
        <v>1</v>
      </c>
      <c r="E70" s="675">
        <f>SUM(E74:E75)</f>
        <v>282.77100000000002</v>
      </c>
      <c r="H70" s="15"/>
      <c r="I70" s="162" t="s">
        <v>2535</v>
      </c>
      <c r="J70" s="565">
        <v>1</v>
      </c>
      <c r="K70" s="675">
        <f>SUM(K74:K75)</f>
        <v>325.017</v>
      </c>
    </row>
    <row r="71" spans="2:11" ht="15.75">
      <c r="B71" s="159"/>
      <c r="C71" s="163" t="s">
        <v>2467</v>
      </c>
      <c r="D71" s="670"/>
      <c r="E71" s="676"/>
      <c r="H71" s="159"/>
      <c r="I71" s="163" t="s">
        <v>2467</v>
      </c>
      <c r="J71" s="670"/>
      <c r="K71" s="676"/>
    </row>
    <row r="72" spans="2:11">
      <c r="B72" s="788"/>
      <c r="C72" s="789"/>
      <c r="D72" s="790"/>
      <c r="E72" s="791"/>
      <c r="H72" s="788"/>
      <c r="I72" s="789"/>
      <c r="J72" s="790"/>
      <c r="K72" s="791"/>
    </row>
    <row r="73" spans="2:11">
      <c r="B73" s="49" t="s">
        <v>2029</v>
      </c>
      <c r="C73" s="48" t="s">
        <v>2030</v>
      </c>
      <c r="D73" s="48" t="s">
        <v>2037</v>
      </c>
      <c r="E73" s="78" t="s">
        <v>2031</v>
      </c>
      <c r="H73" s="49" t="s">
        <v>2029</v>
      </c>
      <c r="I73" s="48" t="s">
        <v>2030</v>
      </c>
      <c r="J73" s="48" t="s">
        <v>2037</v>
      </c>
      <c r="K73" s="78" t="s">
        <v>2031</v>
      </c>
    </row>
    <row r="74" spans="2:11" ht="25.5" customHeight="1">
      <c r="B74" s="20">
        <v>1069643</v>
      </c>
      <c r="C74" s="58" t="str">
        <f>VLOOKUP(B74,Цены!$A:$B,2,0)</f>
        <v>ПОДВЕС ШКАФА SAH 215, ЛЕВЫЙ</v>
      </c>
      <c r="D74" s="22">
        <f>D70</f>
        <v>1</v>
      </c>
      <c r="E74" s="23">
        <f>IFERROR(VLOOKUP(B74,Sale!$A:$E,5,0),VLOOKUP(B74,Цены!$A:$G,7,0))*D74</f>
        <v>141.38550000000001</v>
      </c>
      <c r="H74" s="20">
        <v>1069641</v>
      </c>
      <c r="I74" s="58" t="str">
        <f>VLOOKUP(H74,Цены!$A:$B,2,0)</f>
        <v>ПОДВЕС ШКАФА SAH 216, ЛЕВЫЙ</v>
      </c>
      <c r="J74" s="22">
        <f>J70</f>
        <v>1</v>
      </c>
      <c r="K74" s="23">
        <f>IFERROR(VLOOKUP(H74,Sale!$A:$E,5,0),VLOOKUP(H74,Цены!$A:$G,7,0))*J74</f>
        <v>162.5085</v>
      </c>
    </row>
    <row r="75" spans="2:11" ht="25.5" customHeight="1" thickBot="1">
      <c r="B75" s="25">
        <v>1069644</v>
      </c>
      <c r="C75" s="61" t="str">
        <f>VLOOKUP(B75,Цены!$A:$B,2,0)</f>
        <v>ПОДВЕС ШКАФА SAH 215, ПРАВЫЙ</v>
      </c>
      <c r="D75" s="27">
        <f>D70</f>
        <v>1</v>
      </c>
      <c r="E75" s="28">
        <f>IFERROR(VLOOKUP(B75,Sale!$A:$E,5,0),VLOOKUP(B75,Цены!$A:$G,7,0))*D75</f>
        <v>141.38550000000001</v>
      </c>
      <c r="H75" s="25">
        <v>1069642</v>
      </c>
      <c r="I75" s="61" t="str">
        <f>VLOOKUP(H75,Цены!$A:$B,2,0)</f>
        <v>ПОДВЕС ШКАФА SAH 216, ПРАВЫЙ</v>
      </c>
      <c r="J75" s="27">
        <f>J70</f>
        <v>1</v>
      </c>
      <c r="K75" s="28">
        <f>IFERROR(VLOOKUP(H75,Sale!$A:$E,5,0),VLOOKUP(H75,Цены!$A:$G,7,0))*J75</f>
        <v>162.5085</v>
      </c>
    </row>
    <row r="78" spans="2:11" ht="172.5" customHeight="1" thickBot="1"/>
    <row r="79" spans="2:11" ht="15.75">
      <c r="B79" s="15"/>
      <c r="C79" s="162" t="s">
        <v>2536</v>
      </c>
      <c r="D79" s="565">
        <v>1</v>
      </c>
      <c r="E79" s="675">
        <f>SUM(E83:E84)</f>
        <v>109.404</v>
      </c>
      <c r="H79" s="15" t="s">
        <v>2109</v>
      </c>
      <c r="I79" s="308" t="s">
        <v>2111</v>
      </c>
      <c r="J79" s="565">
        <v>1</v>
      </c>
      <c r="K79" s="675">
        <f>SUM(K83:K84)</f>
        <v>15.920999999999999</v>
      </c>
    </row>
    <row r="80" spans="2:11" ht="15.75">
      <c r="B80" s="159"/>
      <c r="C80" s="163" t="s">
        <v>2467</v>
      </c>
      <c r="D80" s="670"/>
      <c r="E80" s="676"/>
      <c r="H80" s="59"/>
      <c r="I80" s="284" t="s">
        <v>2467</v>
      </c>
      <c r="J80" s="670"/>
      <c r="K80" s="676"/>
    </row>
    <row r="81" spans="2:11" ht="15.75" thickBot="1">
      <c r="B81" s="788"/>
      <c r="C81" s="789"/>
      <c r="D81" s="790"/>
      <c r="E81" s="791"/>
      <c r="H81" s="792"/>
      <c r="I81" s="793"/>
      <c r="J81" s="793"/>
      <c r="K81" s="794"/>
    </row>
    <row r="82" spans="2:11">
      <c r="B82" s="49" t="s">
        <v>2029</v>
      </c>
      <c r="C82" s="48" t="s">
        <v>2030</v>
      </c>
      <c r="D82" s="48" t="s">
        <v>2037</v>
      </c>
      <c r="E82" s="78" t="s">
        <v>2031</v>
      </c>
      <c r="H82" s="17" t="s">
        <v>2029</v>
      </c>
      <c r="I82" s="18" t="s">
        <v>2030</v>
      </c>
      <c r="J82" s="18" t="s">
        <v>2037</v>
      </c>
      <c r="K82" s="19" t="s">
        <v>2031</v>
      </c>
    </row>
    <row r="83" spans="2:11" ht="25.5" customHeight="1">
      <c r="B83" s="20">
        <v>1066278</v>
      </c>
      <c r="C83" s="58" t="str">
        <f>VLOOKUP(B83,Цены!$A:$B,2,0)</f>
        <v>ПОДВЕС ШКАФА SAH 130, ЛЕВЫЙ</v>
      </c>
      <c r="D83" s="22">
        <f>D79</f>
        <v>1</v>
      </c>
      <c r="E83" s="23">
        <f>IFERROR(VLOOKUP(B83,Sale!$A:$E,5,0),VLOOKUP(B83,Цены!$A:$G,7,0))*D83</f>
        <v>54.701999999999998</v>
      </c>
      <c r="H83" s="20">
        <f>VLOOKUP(I79,Connecting!$B$26:$D$29,2,0)</f>
        <v>1067732</v>
      </c>
      <c r="I83" s="58" t="str">
        <f>VLOOKUP(H83,Цены!$A:$B,2,0)</f>
        <v>ЗАГЛУШКА ДЛЯ SAH 130, ЛЕВАЯ, ПЛАСТИК, ЦВЕТ СЕРЕБРИСТЫЙ</v>
      </c>
      <c r="J83" s="22">
        <f>J79</f>
        <v>1</v>
      </c>
      <c r="K83" s="23">
        <f>IFERROR(VLOOKUP(H83,Sale!$A:$E,5,0),VLOOKUP(H83,Цены!$A:$G,7,0))*J83</f>
        <v>7.9604999999999997</v>
      </c>
    </row>
    <row r="84" spans="2:11" ht="25.5" customHeight="1" thickBot="1">
      <c r="B84" s="25">
        <v>1066279</v>
      </c>
      <c r="C84" s="61" t="str">
        <f>VLOOKUP(B84,Цены!$A:$B,2,0)</f>
        <v>ПОДВЕС ШКАФА SAH 130, ПРАВЫЙ</v>
      </c>
      <c r="D84" s="27">
        <f>D79</f>
        <v>1</v>
      </c>
      <c r="E84" s="28">
        <f>IFERROR(VLOOKUP(B84,Sale!$A:$E,5,0),VLOOKUP(B84,Цены!$A:$G,7,0))*D84</f>
        <v>54.701999999999998</v>
      </c>
      <c r="H84" s="25">
        <f>VLOOKUP(I79,Connecting!B26:D29,3,0)</f>
        <v>1067733</v>
      </c>
      <c r="I84" s="61" t="str">
        <f>VLOOKUP(H84,Цены!$A:$B,2,0)</f>
        <v>ЗАГЛУШКА ДЛЯ SAH 130, ПРАВАЯ, ПЛАСТИК, ЦВЕТ СЕРЕБРИСТЫЙ</v>
      </c>
      <c r="J84" s="27">
        <f>J79</f>
        <v>1</v>
      </c>
      <c r="K84" s="28">
        <f>IFERROR(VLOOKUP(H84,Sale!$A:$E,5,0),VLOOKUP(H84,Цены!$A:$G,7,0))*J84</f>
        <v>7.9604999999999997</v>
      </c>
    </row>
    <row r="87" spans="2:11" ht="172.5" customHeight="1" thickBot="1"/>
    <row r="88" spans="2:11" ht="15.75">
      <c r="B88" s="94"/>
      <c r="C88" s="160" t="s">
        <v>2540</v>
      </c>
      <c r="D88" s="565">
        <v>1</v>
      </c>
      <c r="E88" s="675">
        <f>SUM(E92:E92)</f>
        <v>47.024999999999999</v>
      </c>
      <c r="H88" s="94"/>
      <c r="I88" s="160" t="s">
        <v>2541</v>
      </c>
      <c r="J88" s="565">
        <v>1</v>
      </c>
      <c r="K88" s="675">
        <f>SUM(K92:K92)</f>
        <v>36.171000000000006</v>
      </c>
    </row>
    <row r="89" spans="2:11" ht="15.75">
      <c r="B89" s="159"/>
      <c r="C89" s="163" t="s">
        <v>2467</v>
      </c>
      <c r="D89" s="670"/>
      <c r="E89" s="676"/>
      <c r="H89" s="159"/>
      <c r="I89" s="163" t="s">
        <v>2467</v>
      </c>
      <c r="J89" s="670"/>
      <c r="K89" s="676"/>
    </row>
    <row r="90" spans="2:11" ht="15.75" thickBot="1">
      <c r="B90" s="785"/>
      <c r="C90" s="786"/>
      <c r="D90" s="786"/>
      <c r="E90" s="787"/>
      <c r="H90" s="785"/>
      <c r="I90" s="786"/>
      <c r="J90" s="786"/>
      <c r="K90" s="787"/>
    </row>
    <row r="91" spans="2:11">
      <c r="B91" s="17" t="s">
        <v>2029</v>
      </c>
      <c r="C91" s="18" t="s">
        <v>2030</v>
      </c>
      <c r="D91" s="18" t="s">
        <v>2037</v>
      </c>
      <c r="E91" s="19" t="s">
        <v>2031</v>
      </c>
      <c r="H91" s="17" t="s">
        <v>2029</v>
      </c>
      <c r="I91" s="18" t="s">
        <v>2030</v>
      </c>
      <c r="J91" s="18" t="s">
        <v>2037</v>
      </c>
      <c r="K91" s="19" t="s">
        <v>2031</v>
      </c>
    </row>
    <row r="92" spans="2:11" ht="25.5" customHeight="1" thickBot="1">
      <c r="B92" s="25">
        <v>1000791</v>
      </c>
      <c r="C92" s="61" t="str">
        <f>VLOOKUP(B92,Цены!$A:$B,2,0)</f>
        <v>ПОДВЕС ШКАФА SAH 302</v>
      </c>
      <c r="D92" s="27">
        <f>D88</f>
        <v>1</v>
      </c>
      <c r="E92" s="28">
        <f>IFERROR(VLOOKUP(B92,Sale!$A:$E,5,0),VLOOKUP(B92,Цены!$A:$G,7,0))*D92</f>
        <v>47.024999999999999</v>
      </c>
      <c r="H92" s="25">
        <v>1005729</v>
      </c>
      <c r="I92" s="61" t="str">
        <f>VLOOKUP(H92,Цены!$A:$B,2,0)</f>
        <v>ПОДВЕС ШКАФА SAH 305, ЦИНКОВОЕ ЛИТЬЕ</v>
      </c>
      <c r="J92" s="27">
        <f>J88</f>
        <v>1</v>
      </c>
      <c r="K92" s="28">
        <f>IFERROR(VLOOKUP(H92,Sale!$A:$E,5,0),VLOOKUP(H92,Цены!$A:$G,7,0))*J92</f>
        <v>36.171000000000006</v>
      </c>
    </row>
    <row r="95" spans="2:11" ht="86.25" customHeight="1" thickBot="1"/>
    <row r="96" spans="2:11" ht="15.75">
      <c r="B96" s="94"/>
      <c r="C96" s="160" t="s">
        <v>2542</v>
      </c>
      <c r="D96" s="565">
        <v>1</v>
      </c>
      <c r="E96" s="675">
        <f>SUM(E100:E100)</f>
        <v>9.6885000000000012</v>
      </c>
      <c r="H96" s="94"/>
      <c r="I96" s="160" t="s">
        <v>2543</v>
      </c>
      <c r="J96" s="565">
        <v>1</v>
      </c>
      <c r="K96" s="675">
        <f>SUM(K100:K100)</f>
        <v>10.584</v>
      </c>
    </row>
    <row r="97" spans="2:11" ht="15.75">
      <c r="B97" s="159"/>
      <c r="C97" s="163" t="s">
        <v>2467</v>
      </c>
      <c r="D97" s="670"/>
      <c r="E97" s="676"/>
      <c r="H97" s="159"/>
      <c r="I97" s="163" t="s">
        <v>2467</v>
      </c>
      <c r="J97" s="670"/>
      <c r="K97" s="676"/>
    </row>
    <row r="98" spans="2:11" ht="15.75" thickBot="1">
      <c r="B98" s="785"/>
      <c r="C98" s="786"/>
      <c r="D98" s="786"/>
      <c r="E98" s="787"/>
      <c r="H98" s="785"/>
      <c r="I98" s="786"/>
      <c r="J98" s="786"/>
      <c r="K98" s="787"/>
    </row>
    <row r="99" spans="2:11">
      <c r="B99" s="17" t="s">
        <v>2029</v>
      </c>
      <c r="C99" s="18" t="s">
        <v>2030</v>
      </c>
      <c r="D99" s="18" t="s">
        <v>2037</v>
      </c>
      <c r="E99" s="19" t="s">
        <v>2031</v>
      </c>
      <c r="H99" s="17" t="s">
        <v>2029</v>
      </c>
      <c r="I99" s="18" t="s">
        <v>2030</v>
      </c>
      <c r="J99" s="18" t="s">
        <v>2037</v>
      </c>
      <c r="K99" s="19" t="s">
        <v>2031</v>
      </c>
    </row>
    <row r="100" spans="2:11" ht="25.5" customHeight="1" thickBot="1">
      <c r="B100" s="25">
        <v>1004973</v>
      </c>
      <c r="C100" s="61" t="str">
        <f>VLOOKUP(B100,Цены!$A:$B,2,0)</f>
        <v>ПОДВЕСНОЙ КРЮК ДЛЯ SAH, D6Х50</v>
      </c>
      <c r="D100" s="27">
        <f>D96</f>
        <v>1</v>
      </c>
      <c r="E100" s="28">
        <f>IFERROR(VLOOKUP(B100,Sale!$A:$E,5,0),VLOOKUP(B100,Цены!$A:$G,7,0))*D100</f>
        <v>9.6885000000000012</v>
      </c>
      <c r="H100" s="25">
        <v>1011863</v>
      </c>
      <c r="I100" s="61" t="str">
        <f>VLOOKUP(H100,Цены!$A:$B,2,0)</f>
        <v>ПОДВЕСНОЙ КРЮК, D6Х60</v>
      </c>
      <c r="J100" s="27">
        <f>J96</f>
        <v>1</v>
      </c>
      <c r="K100" s="28">
        <f>IFERROR(VLOOKUP(H100,Sale!$A:$E,5,0),VLOOKUP(H100,Цены!$A:$G,7,0))*J100</f>
        <v>10.584</v>
      </c>
    </row>
    <row r="103" spans="2:11" ht="86.25" customHeight="1" thickBot="1"/>
    <row r="104" spans="2:11" ht="15.75">
      <c r="B104" s="94"/>
      <c r="C104" s="160" t="s">
        <v>2544</v>
      </c>
      <c r="D104" s="565">
        <v>1</v>
      </c>
      <c r="E104" s="675">
        <f>SUM(E108:E108)</f>
        <v>51.268499999999996</v>
      </c>
      <c r="H104" s="94"/>
      <c r="I104" s="160" t="s">
        <v>2545</v>
      </c>
      <c r="J104" s="565">
        <v>1</v>
      </c>
      <c r="K104" s="675">
        <f>SUM(K108:K108)</f>
        <v>1000.8899999999999</v>
      </c>
    </row>
    <row r="105" spans="2:11" ht="15.75">
      <c r="B105" s="159"/>
      <c r="C105" s="113"/>
      <c r="D105" s="670"/>
      <c r="E105" s="676"/>
      <c r="H105" s="159"/>
      <c r="I105" s="113"/>
      <c r="J105" s="670"/>
      <c r="K105" s="676"/>
    </row>
    <row r="106" spans="2:11" ht="15.75" thickBot="1">
      <c r="B106" s="785"/>
      <c r="C106" s="786"/>
      <c r="D106" s="786"/>
      <c r="E106" s="787"/>
      <c r="H106" s="785"/>
      <c r="I106" s="786"/>
      <c r="J106" s="786"/>
      <c r="K106" s="787"/>
    </row>
    <row r="107" spans="2:11">
      <c r="B107" s="17" t="s">
        <v>2029</v>
      </c>
      <c r="C107" s="18" t="s">
        <v>2030</v>
      </c>
      <c r="D107" s="18" t="s">
        <v>2037</v>
      </c>
      <c r="E107" s="19" t="s">
        <v>2031</v>
      </c>
      <c r="H107" s="17" t="s">
        <v>2029</v>
      </c>
      <c r="I107" s="18" t="s">
        <v>2030</v>
      </c>
      <c r="J107" s="18" t="s">
        <v>2037</v>
      </c>
      <c r="K107" s="19" t="s">
        <v>2031</v>
      </c>
    </row>
    <row r="108" spans="2:11" ht="25.5" customHeight="1" thickBot="1">
      <c r="B108" s="25">
        <v>9001401</v>
      </c>
      <c r="C108" s="61" t="str">
        <f>VLOOKUP(B108,Цены!$A:$B,2,0)</f>
        <v>ПОДВЕСНАЯ ШИНА ТИП А, L150, СТАЛЬ, ОЦИНКОВАННАЯ</v>
      </c>
      <c r="D108" s="27">
        <f>D104</f>
        <v>1</v>
      </c>
      <c r="E108" s="28">
        <f>IFERROR(VLOOKUP(B108,Sale!$A:$E,5,0),VLOOKUP(B108,Цены!$A:$G,7,0))*D108</f>
        <v>51.268499999999996</v>
      </c>
      <c r="H108" s="25">
        <v>1007403</v>
      </c>
      <c r="I108" s="61" t="str">
        <f>VLOOKUP(H108,Цены!$A:$B,2,0)</f>
        <v>ПОДВЕСНАЯ ШИНА ТИП В, L3000, СТАЛЬ, ОЦИНКОВАННАЯ</v>
      </c>
      <c r="J108" s="27">
        <f>J104</f>
        <v>1</v>
      </c>
      <c r="K108" s="28">
        <f>IFERROR(VLOOKUP(H108,Sale!$A:$E,5,0),VLOOKUP(H108,Цены!$A:$G,7,0))*J108</f>
        <v>1000.8899999999999</v>
      </c>
    </row>
    <row r="111" spans="2:11" ht="28.5" customHeight="1"/>
    <row r="112" spans="2:11" ht="86.25" customHeight="1"/>
    <row r="113" ht="15.75" customHeight="1"/>
    <row r="114" ht="26.25" customHeight="1"/>
    <row r="192" spans="2:2">
      <c r="B192" s="171" t="s">
        <v>2506</v>
      </c>
    </row>
    <row r="193" spans="2:2">
      <c r="B193" s="56" t="s">
        <v>2507</v>
      </c>
    </row>
    <row r="194" spans="2:2">
      <c r="B194" s="170" t="s">
        <v>2508</v>
      </c>
    </row>
    <row r="195" spans="2:2">
      <c r="B195" s="173" t="s">
        <v>2522</v>
      </c>
    </row>
    <row r="196" spans="2:2">
      <c r="B196" s="156" t="s">
        <v>2111</v>
      </c>
    </row>
    <row r="197" spans="2:2">
      <c r="B197" s="14" t="s">
        <v>2521</v>
      </c>
    </row>
    <row r="198" spans="2:2">
      <c r="B198" s="172" t="s">
        <v>2519</v>
      </c>
    </row>
    <row r="199" spans="2:2" hidden="1"/>
    <row r="200" spans="2:2" hidden="1"/>
    <row r="201" spans="2:2" hidden="1"/>
    <row r="202" spans="2:2" hidden="1"/>
    <row r="203" spans="2:2" hidden="1"/>
    <row r="204" spans="2:2" hidden="1"/>
    <row r="205" spans="2:2" hidden="1"/>
  </sheetData>
  <sheetProtection sheet="1" objects="1" scenarios="1"/>
  <mergeCells count="82">
    <mergeCell ref="B2:K2"/>
    <mergeCell ref="D104:D105"/>
    <mergeCell ref="E104:E105"/>
    <mergeCell ref="B106:E106"/>
    <mergeCell ref="J104:J105"/>
    <mergeCell ref="D88:D89"/>
    <mergeCell ref="E88:E89"/>
    <mergeCell ref="B90:E90"/>
    <mergeCell ref="J88:J89"/>
    <mergeCell ref="D70:D71"/>
    <mergeCell ref="E70:E71"/>
    <mergeCell ref="B72:E72"/>
    <mergeCell ref="J70:J71"/>
    <mergeCell ref="B11:E11"/>
    <mergeCell ref="B8:E8"/>
    <mergeCell ref="J36:J37"/>
    <mergeCell ref="K88:K89"/>
    <mergeCell ref="H90:K90"/>
    <mergeCell ref="D79:D80"/>
    <mergeCell ref="E79:E80"/>
    <mergeCell ref="B81:E81"/>
    <mergeCell ref="J79:J80"/>
    <mergeCell ref="K79:K80"/>
    <mergeCell ref="H81:K81"/>
    <mergeCell ref="K104:K105"/>
    <mergeCell ref="H106:K106"/>
    <mergeCell ref="D96:D97"/>
    <mergeCell ref="E96:E97"/>
    <mergeCell ref="B98:E98"/>
    <mergeCell ref="J96:J97"/>
    <mergeCell ref="K96:K97"/>
    <mergeCell ref="H98:K98"/>
    <mergeCell ref="H72:K72"/>
    <mergeCell ref="D15:D16"/>
    <mergeCell ref="E15:E16"/>
    <mergeCell ref="B17:E17"/>
    <mergeCell ref="D27:D28"/>
    <mergeCell ref="E27:E28"/>
    <mergeCell ref="B29:E29"/>
    <mergeCell ref="B25:K25"/>
    <mergeCell ref="J27:J28"/>
    <mergeCell ref="K27:K28"/>
    <mergeCell ref="H29:K29"/>
    <mergeCell ref="B34:K34"/>
    <mergeCell ref="D36:D37"/>
    <mergeCell ref="E36:E37"/>
    <mergeCell ref="B38:E38"/>
    <mergeCell ref="J44:J45"/>
    <mergeCell ref="B1:K1"/>
    <mergeCell ref="B4:K4"/>
    <mergeCell ref="D6:D7"/>
    <mergeCell ref="E6:E7"/>
    <mergeCell ref="K70:K71"/>
    <mergeCell ref="K36:K37"/>
    <mergeCell ref="H38:K38"/>
    <mergeCell ref="J6:J7"/>
    <mergeCell ref="J53:J54"/>
    <mergeCell ref="K53:K54"/>
    <mergeCell ref="K6:K7"/>
    <mergeCell ref="H8:K8"/>
    <mergeCell ref="H55:K55"/>
    <mergeCell ref="D44:D45"/>
    <mergeCell ref="E44:E45"/>
    <mergeCell ref="B46:E46"/>
    <mergeCell ref="B20:E20"/>
    <mergeCell ref="J15:J16"/>
    <mergeCell ref="K15:K16"/>
    <mergeCell ref="H17:K17"/>
    <mergeCell ref="H20:K20"/>
    <mergeCell ref="E53:E54"/>
    <mergeCell ref="B55:E55"/>
    <mergeCell ref="K44:K45"/>
    <mergeCell ref="H46:K46"/>
    <mergeCell ref="B68:K68"/>
    <mergeCell ref="D61:D62"/>
    <mergeCell ref="E61:E62"/>
    <mergeCell ref="B63:E63"/>
    <mergeCell ref="J61:J62"/>
    <mergeCell ref="K61:K62"/>
    <mergeCell ref="H63:K63"/>
    <mergeCell ref="B51:K51"/>
    <mergeCell ref="D53:D54"/>
  </mergeCells>
  <conditionalFormatting sqref="I6">
    <cfRule type="cellIs" dxfId="9" priority="31" operator="equal">
      <formula>$B$193</formula>
    </cfRule>
    <cfRule type="cellIs" dxfId="8" priority="32" operator="equal">
      <formula>$B$192</formula>
    </cfRule>
    <cfRule type="cellIs" dxfId="7" priority="33" operator="equal">
      <formula>$B$194</formula>
    </cfRule>
  </conditionalFormatting>
  <conditionalFormatting sqref="C15">
    <cfRule type="cellIs" dxfId="6" priority="34" operator="equal">
      <formula>$B$195</formula>
    </cfRule>
    <cfRule type="cellIs" dxfId="5" priority="35" operator="equal">
      <formula>$B$192</formula>
    </cfRule>
    <cfRule type="cellIs" dxfId="4" priority="36" operator="equal">
      <formula>$B$198</formula>
    </cfRule>
  </conditionalFormatting>
  <conditionalFormatting sqref="I15">
    <cfRule type="cellIs" dxfId="3" priority="37" operator="equal">
      <formula>$B$192</formula>
    </cfRule>
    <cfRule type="cellIs" dxfId="2" priority="38" operator="equal">
      <formula>$B$196</formula>
    </cfRule>
  </conditionalFormatting>
  <conditionalFormatting sqref="I79">
    <cfRule type="cellIs" dxfId="1" priority="39" operator="equal">
      <formula>$B$196</formula>
    </cfRule>
    <cfRule type="cellIs" dxfId="0" priority="40" operator="equal">
      <formula>$B$192</formula>
    </cfRule>
  </conditionalFormatting>
  <dataValidations count="7">
    <dataValidation type="list" allowBlank="1" showErrorMessage="1" prompt="Выбрать тип петли" sqref="C6">
      <formula1>"Для панелей толщиной 12 мм,Для панелей толщиной 15-16 мм,Для панелей толщиной 18-19 мм,Для панелей толщиной 22 мм,"</formula1>
    </dataValidation>
    <dataValidation type="list" allowBlank="1" showErrorMessage="1" prompt="Выбрать тип петли" sqref="I6">
      <formula1>"Белый,Коричневый,Черный,Бежевый,"</formula1>
    </dataValidation>
    <dataValidation type="list" allowBlank="1" showErrorMessage="1" prompt="Выбрать тип петли" sqref="C27">
      <formula1>"Rapid S DU 324 дина 20 мм,Rapid S DU 325 длина 30 мм,"</formula1>
    </dataValidation>
    <dataValidation allowBlank="1" showErrorMessage="1" prompt="Выбрать тип петли" sqref="I27 C36 I36 C44 I44 C53 I53 C61 I61 C70 I70 C79 C88 I88 C96 I96 C104 I104"/>
    <dataValidation type="list" allowBlank="1" showErrorMessage="1" prompt="Выбрать тип петли" sqref="C15">
      <formula1>"Никелированная,Белый,Коричневый,Орех,Бук,"</formula1>
    </dataValidation>
    <dataValidation type="list" allowBlank="1" showErrorMessage="1" prompt="Выбрать тип петли" sqref="I15">
      <formula1>"Коричневый,Серебристый,"</formula1>
    </dataValidation>
    <dataValidation type="list" allowBlank="1" showErrorMessage="1" prompt="Выбрать тип петли" sqref="I79">
      <formula1>"Бук,Серебристый,Коричневый,Белый,"</formula1>
    </dataValidation>
  </dataValidations>
  <hyperlinks>
    <hyperlink ref="B11:E11" location="'Соединительная фурнитура'!A35" display="Выбрать Rapid или Twister"/>
    <hyperlink ref="B20:E20" location="'Соединительная фурнитура'!A62" display="Выбор дюбеля"/>
    <hyperlink ref="H20:K20" location="'Соединительная фурнитура'!A62" display="Выбор дюбеля"/>
    <hyperlink ref="C7" r:id="rId1" location="page_1250"/>
    <hyperlink ref="I7" r:id="rId2" location="page_1250"/>
    <hyperlink ref="C28" r:id="rId3" location="page_1252"/>
    <hyperlink ref="I28" r:id="rId4" location="page_1252"/>
    <hyperlink ref="C37" r:id="rId5" location="page_1252"/>
    <hyperlink ref="I37" r:id="rId6" location="page_1252"/>
    <hyperlink ref="C45" r:id="rId7" location="page_1254"/>
    <hyperlink ref="I45" r:id="rId8" location="page_1254"/>
    <hyperlink ref="C16" r:id="rId9" location="page_1255"/>
    <hyperlink ref="C54" r:id="rId10" location="page_1258"/>
    <hyperlink ref="I54" r:id="rId11" location="page_1258"/>
    <hyperlink ref="C62" r:id="rId12" location="page_1258"/>
    <hyperlink ref="I62" r:id="rId13" location="page_1258"/>
    <hyperlink ref="I16" r:id="rId14" location="page_1259"/>
    <hyperlink ref="C71" r:id="rId15" location="page_1276"/>
    <hyperlink ref="I71" r:id="rId16" location="page_1278"/>
    <hyperlink ref="C80" r:id="rId17" location="page_1280"/>
    <hyperlink ref="I80" r:id="rId18" location="page_1280"/>
    <hyperlink ref="C89" r:id="rId19" location="page_1282"/>
    <hyperlink ref="I89" r:id="rId20" location="page_1282"/>
    <hyperlink ref="C97" r:id="rId21" location="page_1282"/>
    <hyperlink ref="I97" r:id="rId22" location="page_1282"/>
  </hyperlinks>
  <pageMargins left="0.7" right="0.7" top="0.75" bottom="0.75" header="0.3" footer="0.3"/>
  <pageSetup paperSize="9" orientation="portrait" r:id="rId23"/>
  <drawing r:id="rId24"/>
</worksheet>
</file>

<file path=xl/worksheets/sheet43.xml><?xml version="1.0" encoding="utf-8"?>
<worksheet xmlns="http://schemas.openxmlformats.org/spreadsheetml/2006/main" xmlns:r="http://schemas.openxmlformats.org/officeDocument/2006/relationships">
  <sheetPr codeName="Лист29"/>
  <dimension ref="B2:F30"/>
  <sheetViews>
    <sheetView topLeftCell="A13" workbookViewId="0">
      <selection activeCell="C34" sqref="C34"/>
    </sheetView>
  </sheetViews>
  <sheetFormatPr defaultRowHeight="15"/>
  <cols>
    <col min="2" max="2" width="33.5703125" customWidth="1"/>
    <col min="3" max="3" width="21.7109375" customWidth="1"/>
    <col min="4" max="4" width="15" customWidth="1"/>
    <col min="5" max="5" width="21.28515625" customWidth="1"/>
    <col min="6" max="6" width="20.42578125" customWidth="1"/>
  </cols>
  <sheetData>
    <row r="2" spans="2:3">
      <c r="B2" s="545" t="s">
        <v>2505</v>
      </c>
      <c r="C2" s="545"/>
    </row>
    <row r="3" spans="2:3">
      <c r="B3" s="35" t="s">
        <v>2501</v>
      </c>
      <c r="C3" s="35">
        <v>9116019</v>
      </c>
    </row>
    <row r="4" spans="2:3">
      <c r="B4" s="35" t="s">
        <v>2502</v>
      </c>
      <c r="C4" s="35">
        <v>9059487</v>
      </c>
    </row>
    <row r="5" spans="2:3">
      <c r="B5" s="35" t="s">
        <v>2504</v>
      </c>
      <c r="C5" s="35">
        <v>9056599</v>
      </c>
    </row>
    <row r="6" spans="2:3">
      <c r="B6" s="35" t="s">
        <v>2503</v>
      </c>
      <c r="C6" s="35">
        <v>1048254</v>
      </c>
    </row>
    <row r="8" spans="2:3">
      <c r="B8" s="545" t="s">
        <v>2036</v>
      </c>
      <c r="C8" s="545"/>
    </row>
    <row r="9" spans="2:3">
      <c r="B9" s="35" t="s">
        <v>2096</v>
      </c>
      <c r="C9" s="35">
        <v>1008524</v>
      </c>
    </row>
    <row r="10" spans="2:3">
      <c r="B10" s="35" t="s">
        <v>2506</v>
      </c>
      <c r="C10" s="35">
        <v>1008525</v>
      </c>
    </row>
    <row r="11" spans="2:3">
      <c r="B11" s="35" t="s">
        <v>2507</v>
      </c>
      <c r="C11" s="35">
        <v>1009563</v>
      </c>
    </row>
    <row r="12" spans="2:3">
      <c r="B12" s="35" t="s">
        <v>2508</v>
      </c>
      <c r="C12" s="35">
        <v>1028226</v>
      </c>
    </row>
    <row r="14" spans="2:3">
      <c r="B14" s="547"/>
      <c r="C14" s="547"/>
    </row>
    <row r="15" spans="2:3">
      <c r="B15" s="35" t="s">
        <v>2512</v>
      </c>
      <c r="C15" s="35">
        <v>9046180</v>
      </c>
    </row>
    <row r="16" spans="2:3">
      <c r="B16" s="35" t="s">
        <v>2513</v>
      </c>
      <c r="C16" s="35">
        <v>9046182</v>
      </c>
    </row>
    <row r="18" spans="2:6">
      <c r="B18" s="547" t="s">
        <v>2520</v>
      </c>
      <c r="C18" s="547"/>
      <c r="E18" s="547" t="s">
        <v>2532</v>
      </c>
      <c r="F18" s="547"/>
    </row>
    <row r="19" spans="2:6">
      <c r="B19" s="35" t="s">
        <v>2519</v>
      </c>
      <c r="C19" s="35">
        <v>9117653</v>
      </c>
      <c r="E19" s="35" t="s">
        <v>2519</v>
      </c>
      <c r="F19" s="35"/>
    </row>
    <row r="20" spans="2:6">
      <c r="B20" s="161" t="s">
        <v>2096</v>
      </c>
      <c r="C20" s="35">
        <v>9064890</v>
      </c>
      <c r="E20" s="161" t="s">
        <v>2111</v>
      </c>
      <c r="F20" s="35">
        <v>9022077</v>
      </c>
    </row>
    <row r="21" spans="2:6">
      <c r="B21" s="161" t="s">
        <v>2506</v>
      </c>
      <c r="C21" s="35">
        <v>9066718</v>
      </c>
      <c r="E21" s="161" t="s">
        <v>2506</v>
      </c>
      <c r="F21" s="35">
        <v>1016560</v>
      </c>
    </row>
    <row r="22" spans="2:6">
      <c r="B22" s="35" t="s">
        <v>2521</v>
      </c>
      <c r="C22" s="35">
        <v>9066716</v>
      </c>
      <c r="E22" s="35" t="s">
        <v>2521</v>
      </c>
      <c r="F22" s="35"/>
    </row>
    <row r="23" spans="2:6">
      <c r="B23" s="35" t="s">
        <v>2522</v>
      </c>
      <c r="C23" s="35">
        <v>9067608</v>
      </c>
      <c r="E23" s="35" t="s">
        <v>2522</v>
      </c>
      <c r="F23" s="35"/>
    </row>
    <row r="25" spans="2:6">
      <c r="B25" s="547" t="s">
        <v>2537</v>
      </c>
      <c r="C25" s="547"/>
    </row>
    <row r="26" spans="2:6">
      <c r="B26" s="35" t="s">
        <v>2522</v>
      </c>
      <c r="C26" s="35">
        <v>1066290</v>
      </c>
      <c r="D26" s="35">
        <v>1066291</v>
      </c>
    </row>
    <row r="27" spans="2:6">
      <c r="B27" s="35" t="s">
        <v>2111</v>
      </c>
      <c r="C27" s="35">
        <v>1067732</v>
      </c>
      <c r="D27" s="35">
        <v>1067733</v>
      </c>
    </row>
    <row r="28" spans="2:6">
      <c r="B28" s="161" t="s">
        <v>2506</v>
      </c>
      <c r="C28" s="35">
        <v>1066293</v>
      </c>
      <c r="D28" s="35">
        <v>1066294</v>
      </c>
    </row>
    <row r="29" spans="2:6">
      <c r="B29" s="35" t="s">
        <v>2096</v>
      </c>
      <c r="C29" s="35">
        <v>1066339</v>
      </c>
      <c r="D29" s="35">
        <v>1066338</v>
      </c>
    </row>
    <row r="30" spans="2:6">
      <c r="B30" s="35"/>
      <c r="C30" s="35" t="s">
        <v>2538</v>
      </c>
      <c r="D30" s="35" t="s">
        <v>2539</v>
      </c>
    </row>
  </sheetData>
  <mergeCells count="6">
    <mergeCell ref="E18:F18"/>
    <mergeCell ref="B25:C25"/>
    <mergeCell ref="B2:C2"/>
    <mergeCell ref="B8:C8"/>
    <mergeCell ref="B14:C14"/>
    <mergeCell ref="B18:C18"/>
  </mergeCells>
  <pageMargins left="0.7" right="0.7" top="0.75" bottom="0.75" header="0.3" footer="0.3"/>
  <pageSetup paperSize="9" orientation="portrait" r:id="rId1"/>
</worksheet>
</file>

<file path=xl/worksheets/sheet44.xml><?xml version="1.0" encoding="utf-8"?>
<worksheet xmlns="http://schemas.openxmlformats.org/spreadsheetml/2006/main" xmlns:r="http://schemas.openxmlformats.org/officeDocument/2006/relationships">
  <sheetPr codeName="Лист30">
    <tabColor rgb="FFC00000"/>
  </sheetPr>
  <dimension ref="B1:K48"/>
  <sheetViews>
    <sheetView showRowColHeaders="0" zoomScale="70" zoomScaleNormal="70" workbookViewId="0">
      <pane ySplit="1" topLeftCell="A2" activePane="bottomLeft" state="frozen"/>
      <selection pane="bottomLeft" activeCell="A2" sqref="A2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4.140625" style="14" customWidth="1"/>
    <col min="4" max="4" width="8.5703125" style="14" customWidth="1"/>
    <col min="5" max="5" width="16.5703125" style="14" customWidth="1"/>
    <col min="6" max="7" width="9.140625" style="14"/>
    <col min="8" max="8" width="24.7109375" style="14" customWidth="1"/>
    <col min="9" max="9" width="54.140625" style="14" customWidth="1"/>
    <col min="10" max="10" width="8.5703125" style="14" customWidth="1"/>
    <col min="11" max="11" width="15.140625" style="14" customWidth="1"/>
    <col min="12" max="16384" width="9.140625" style="14"/>
  </cols>
  <sheetData>
    <row r="1" spans="2:11" ht="69" customHeight="1">
      <c r="B1" s="606" t="s">
        <v>2546</v>
      </c>
      <c r="C1" s="606"/>
      <c r="D1" s="606"/>
      <c r="E1" s="606"/>
      <c r="F1" s="606"/>
      <c r="G1" s="606"/>
      <c r="H1" s="606"/>
      <c r="I1" s="606"/>
      <c r="J1" s="606"/>
      <c r="K1" s="606"/>
    </row>
    <row r="3" spans="2:11" ht="24.75" customHeight="1">
      <c r="B3" s="513" t="s">
        <v>4217</v>
      </c>
      <c r="C3" s="513"/>
      <c r="D3" s="513"/>
      <c r="E3" s="513"/>
      <c r="F3" s="513"/>
      <c r="G3" s="513"/>
      <c r="H3" s="513"/>
      <c r="I3" s="513"/>
      <c r="J3" s="513"/>
      <c r="K3" s="513"/>
    </row>
    <row r="4" spans="2:11" ht="171.75" customHeight="1" thickBot="1"/>
    <row r="5" spans="2:11" ht="15.75">
      <c r="B5" s="94"/>
      <c r="C5" s="160" t="s">
        <v>2547</v>
      </c>
      <c r="D5" s="565">
        <v>1</v>
      </c>
      <c r="E5" s="675">
        <f>SUM(E9:E9)</f>
        <v>56216.042999999998</v>
      </c>
      <c r="H5" s="94"/>
      <c r="I5" s="160" t="s">
        <v>2827</v>
      </c>
      <c r="J5" s="565">
        <v>1</v>
      </c>
      <c r="K5" s="675">
        <f>SUM(K9:K9)</f>
        <v>178228.6875</v>
      </c>
    </row>
    <row r="6" spans="2:11" ht="15.75">
      <c r="B6" s="159"/>
      <c r="C6" s="163" t="s">
        <v>2467</v>
      </c>
      <c r="D6" s="670"/>
      <c r="E6" s="676"/>
      <c r="H6" s="159"/>
      <c r="I6" s="285" t="s">
        <v>2467</v>
      </c>
      <c r="J6" s="670"/>
      <c r="K6" s="676"/>
    </row>
    <row r="7" spans="2:11" ht="15.75" thickBot="1">
      <c r="B7" s="785"/>
      <c r="C7" s="786"/>
      <c r="D7" s="786"/>
      <c r="E7" s="787"/>
      <c r="H7" s="785"/>
      <c r="I7" s="786"/>
      <c r="J7" s="786"/>
      <c r="K7" s="787"/>
    </row>
    <row r="8" spans="2:11">
      <c r="B8" s="17" t="s">
        <v>2029</v>
      </c>
      <c r="C8" s="18" t="s">
        <v>2030</v>
      </c>
      <c r="D8" s="18" t="s">
        <v>2037</v>
      </c>
      <c r="E8" s="19" t="s">
        <v>2031</v>
      </c>
      <c r="H8" s="17" t="s">
        <v>2029</v>
      </c>
      <c r="I8" s="18" t="s">
        <v>2030</v>
      </c>
      <c r="J8" s="18" t="s">
        <v>2037</v>
      </c>
      <c r="K8" s="19" t="s">
        <v>2031</v>
      </c>
    </row>
    <row r="9" spans="2:11" ht="42" customHeight="1" thickBot="1">
      <c r="B9" s="286">
        <v>9106158</v>
      </c>
      <c r="C9" s="62" t="str">
        <f>VLOOKUP(B9,Цены!$A:$B,2,0)</f>
        <v>СТАНОК ДЛЯ СВЕРЛЕНИЯ И ЗАПРЕССОВКИ BLUEMAX MINI ТИП 2/6 С КОМПЛЕКТОМ SENSYS, 0, 75KW/230V/50HZ</v>
      </c>
      <c r="D9" s="27">
        <f>D5</f>
        <v>1</v>
      </c>
      <c r="E9" s="28">
        <f>IFERROR(VLOOKUP(B9,Sale!$A:$E,5,0),VLOOKUP(B9,Цены!$A:$G,7,0))*D9</f>
        <v>56216.042999999998</v>
      </c>
      <c r="H9" s="286">
        <v>9238641</v>
      </c>
      <c r="I9" s="62" t="str">
        <f>VLOOKUP(H9,Цены!$A:$B,2,0)</f>
        <v>СТАНОК BLUEMAX MINI ТИП 3,1,1KW/400V/50HZ/3 ФАЗЫ,ПНЕВМО ХОД,С НОЖНЫМ ВЫКЛЮЧАТЕЛЕМ</v>
      </c>
      <c r="J9" s="27">
        <f>J5</f>
        <v>1</v>
      </c>
      <c r="K9" s="28">
        <f>IFERROR(VLOOKUP(H9,Sale!$A:$E,5,0),VLOOKUP(H9,Цены!$A:$G,7,0))*J9</f>
        <v>178228.6875</v>
      </c>
    </row>
    <row r="13" spans="2:11" ht="171" customHeight="1" thickBot="1"/>
    <row r="14" spans="2:11" ht="15.75">
      <c r="B14" s="94"/>
      <c r="C14" s="160" t="s">
        <v>2827</v>
      </c>
      <c r="D14" s="565">
        <v>1</v>
      </c>
      <c r="E14" s="675">
        <f>SUM(E18:E18)</f>
        <v>129427.06049999999</v>
      </c>
      <c r="H14" s="94"/>
      <c r="I14" s="160" t="s">
        <v>2827</v>
      </c>
      <c r="J14" s="565">
        <v>1</v>
      </c>
      <c r="K14" s="675">
        <f>SUM(K18:K18)</f>
        <v>123263.85599999999</v>
      </c>
    </row>
    <row r="15" spans="2:11" ht="15.75">
      <c r="B15" s="159"/>
      <c r="C15" s="285" t="s">
        <v>2467</v>
      </c>
      <c r="D15" s="670"/>
      <c r="E15" s="676"/>
      <c r="H15" s="159"/>
      <c r="I15" s="285" t="s">
        <v>2467</v>
      </c>
      <c r="J15" s="670"/>
      <c r="K15" s="676"/>
    </row>
    <row r="16" spans="2:11" ht="15.75" thickBot="1">
      <c r="B16" s="785"/>
      <c r="C16" s="786"/>
      <c r="D16" s="786"/>
      <c r="E16" s="787"/>
      <c r="H16" s="785"/>
      <c r="I16" s="786"/>
      <c r="J16" s="786"/>
      <c r="K16" s="787"/>
    </row>
    <row r="17" spans="2:11">
      <c r="B17" s="17" t="s">
        <v>2029</v>
      </c>
      <c r="C17" s="18" t="s">
        <v>2030</v>
      </c>
      <c r="D17" s="18" t="s">
        <v>2037</v>
      </c>
      <c r="E17" s="19" t="s">
        <v>2031</v>
      </c>
      <c r="H17" s="17" t="s">
        <v>2029</v>
      </c>
      <c r="I17" s="18" t="s">
        <v>2030</v>
      </c>
      <c r="J17" s="18" t="s">
        <v>2037</v>
      </c>
      <c r="K17" s="19" t="s">
        <v>2031</v>
      </c>
    </row>
    <row r="18" spans="2:11" ht="26.25" thickBot="1">
      <c r="B18" s="286">
        <v>9238639</v>
      </c>
      <c r="C18" s="62" t="str">
        <f>VLOOKUP(B18,Цены!$A:$B,2,0)</f>
        <v>СТАНОК BLUEMAX MINI ТИП 3,1,1KW/400V/50HZ/3 ФАЗЫ,ПНЕВМО ХОД</v>
      </c>
      <c r="D18" s="27">
        <f>D14</f>
        <v>1</v>
      </c>
      <c r="E18" s="28">
        <f>IFERROR(VLOOKUP(B18,Sale!$A:$E,5,0),VLOOKUP(B18,Цены!$A:$G,7,0))*D18</f>
        <v>129427.06049999999</v>
      </c>
      <c r="H18" s="286">
        <v>77567</v>
      </c>
      <c r="I18" s="62" t="str">
        <f>VLOOKUP(H18,Цены!$A:$B,2,0)</f>
        <v>СТАНОК ДЛЯ СВЕРЛЕНИЯ И ЗАПРЕССОВКИ BLUEMAX MINI ТИП 3,1, 1KW/230V/50HZ, ПНЕВМ.ХОД</v>
      </c>
      <c r="J18" s="27">
        <f>J14</f>
        <v>1</v>
      </c>
      <c r="K18" s="28">
        <f>IFERROR(VLOOKUP(H18,Sale!$A:$E,5,0),VLOOKUP(H18,Цены!$A:$G,7,0))*J18</f>
        <v>123263.85599999999</v>
      </c>
    </row>
    <row r="22" spans="2:11" s="333" customFormat="1" ht="24.75" customHeight="1">
      <c r="B22" s="513" t="s">
        <v>2828</v>
      </c>
      <c r="C22" s="513"/>
      <c r="D22" s="513"/>
      <c r="E22" s="513"/>
      <c r="F22" s="513"/>
      <c r="G22" s="513"/>
      <c r="H22" s="513"/>
      <c r="I22" s="513"/>
      <c r="J22" s="513"/>
      <c r="K22" s="513"/>
    </row>
    <row r="23" spans="2:11" ht="127.5" customHeight="1" thickBot="1"/>
    <row r="24" spans="2:11" ht="15.75">
      <c r="B24" s="94"/>
      <c r="C24" s="160" t="s">
        <v>2829</v>
      </c>
      <c r="D24" s="565">
        <v>1</v>
      </c>
      <c r="E24" s="675">
        <f>SUM(E28:E28)</f>
        <v>1554.8130000000001</v>
      </c>
      <c r="H24" s="94"/>
      <c r="I24" s="160" t="s">
        <v>2830</v>
      </c>
      <c r="J24" s="565">
        <v>1</v>
      </c>
      <c r="K24" s="675">
        <f>SUM(K28:K28)</f>
        <v>3552.6059999999998</v>
      </c>
    </row>
    <row r="25" spans="2:11" ht="15.75">
      <c r="B25" s="159"/>
      <c r="C25" s="285" t="s">
        <v>2467</v>
      </c>
      <c r="D25" s="670"/>
      <c r="E25" s="676"/>
      <c r="H25" s="159"/>
      <c r="I25" s="285" t="s">
        <v>2467</v>
      </c>
      <c r="J25" s="670"/>
      <c r="K25" s="676"/>
    </row>
    <row r="26" spans="2:11" ht="15.75" thickBot="1">
      <c r="B26" s="785"/>
      <c r="C26" s="786"/>
      <c r="D26" s="786"/>
      <c r="E26" s="787"/>
      <c r="H26" s="785"/>
      <c r="I26" s="786"/>
      <c r="J26" s="786"/>
      <c r="K26" s="787"/>
    </row>
    <row r="27" spans="2:11">
      <c r="B27" s="17" t="s">
        <v>2029</v>
      </c>
      <c r="C27" s="18" t="s">
        <v>2030</v>
      </c>
      <c r="D27" s="18" t="s">
        <v>2037</v>
      </c>
      <c r="E27" s="19" t="s">
        <v>2031</v>
      </c>
      <c r="H27" s="17" t="s">
        <v>2029</v>
      </c>
      <c r="I27" s="18" t="s">
        <v>2030</v>
      </c>
      <c r="J27" s="18" t="s">
        <v>2037</v>
      </c>
      <c r="K27" s="19" t="s">
        <v>2031</v>
      </c>
    </row>
    <row r="28" spans="2:11" ht="25.5" customHeight="1" thickBot="1">
      <c r="B28" s="286">
        <v>53949</v>
      </c>
      <c r="C28" s="61" t="str">
        <f>VLOOKUP(B28,Цены!$A:$B,2,0)</f>
        <v>СВЕРЛО ДЛЯ BLUEMAX, D5, ЛЕВОЕ ВРАЩЕНИЕ</v>
      </c>
      <c r="D28" s="27">
        <f>D24</f>
        <v>1</v>
      </c>
      <c r="E28" s="28">
        <f>IFERROR(VLOOKUP(B28,Sale!$A:$E,5,0),VLOOKUP(B28,Цены!$A:$G,7,0))*D28</f>
        <v>1554.8130000000001</v>
      </c>
      <c r="H28" s="286">
        <v>9106101</v>
      </c>
      <c r="I28" s="61" t="str">
        <f>VLOOKUP(H28,Цены!$A:$B,2,0)</f>
        <v>СВЕРЛО ДЛЯ BLUEMAX, D35, ПРАВОЕ ВРАЩЕНИЕ</v>
      </c>
      <c r="J28" s="27">
        <f>J24</f>
        <v>1</v>
      </c>
      <c r="K28" s="28">
        <f>IFERROR(VLOOKUP(H28,Sale!$A:$E,5,0),VLOOKUP(H28,Цены!$A:$G,7,0))*J28</f>
        <v>3552.6059999999998</v>
      </c>
    </row>
    <row r="32" spans="2:11" s="333" customFormat="1" ht="24.75" customHeight="1">
      <c r="B32" s="513" t="s">
        <v>2831</v>
      </c>
      <c r="C32" s="513"/>
      <c r="D32" s="513"/>
      <c r="E32" s="513"/>
      <c r="F32" s="513"/>
      <c r="G32" s="513"/>
      <c r="H32" s="513"/>
      <c r="I32" s="513"/>
      <c r="J32" s="513"/>
      <c r="K32" s="513"/>
    </row>
    <row r="33" spans="2:11" ht="171" customHeight="1" thickBot="1"/>
    <row r="34" spans="2:11" ht="15.75">
      <c r="B34" s="94"/>
      <c r="C34" s="160" t="s">
        <v>2548</v>
      </c>
      <c r="D34" s="565">
        <v>1</v>
      </c>
      <c r="E34" s="675">
        <f>SUM(E38:E38)</f>
        <v>2342.0475000000001</v>
      </c>
    </row>
    <row r="35" spans="2:11" ht="15.75">
      <c r="B35" s="159"/>
      <c r="C35" s="285" t="s">
        <v>2467</v>
      </c>
      <c r="D35" s="670"/>
      <c r="E35" s="676"/>
    </row>
    <row r="36" spans="2:11" ht="15.75" thickBot="1">
      <c r="B36" s="785"/>
      <c r="C36" s="786"/>
      <c r="D36" s="786"/>
      <c r="E36" s="787"/>
    </row>
    <row r="37" spans="2:11">
      <c r="B37" s="17" t="s">
        <v>2029</v>
      </c>
      <c r="C37" s="18" t="s">
        <v>2030</v>
      </c>
      <c r="D37" s="18" t="s">
        <v>2037</v>
      </c>
      <c r="E37" s="19" t="s">
        <v>2031</v>
      </c>
    </row>
    <row r="38" spans="2:11" ht="26.25" thickBot="1">
      <c r="B38" s="286">
        <v>45555</v>
      </c>
      <c r="C38" s="61" t="str">
        <f>VLOOKUP(B38,Цены!$A:$B,2,0)</f>
        <v>МОНТАЖНОЕ ПРИСПОСОБЛЕНИЯ INNOFIT START ДЛЯ INNOTECH/INNOTECH ATIRA</v>
      </c>
      <c r="D38" s="27">
        <f>D34</f>
        <v>1</v>
      </c>
      <c r="E38" s="28">
        <f>IFERROR(VLOOKUP(B38,Sale!$A:$E,5,0),VLOOKUP(B38,Цены!$A:$G,7,0))*D38</f>
        <v>2342.0475000000001</v>
      </c>
    </row>
    <row r="42" spans="2:11" s="333" customFormat="1" ht="24.75" customHeight="1">
      <c r="B42" s="513" t="s">
        <v>2832</v>
      </c>
      <c r="C42" s="513"/>
      <c r="D42" s="513"/>
      <c r="E42" s="513"/>
      <c r="F42" s="513"/>
      <c r="G42" s="513"/>
      <c r="H42" s="513"/>
      <c r="I42" s="513"/>
      <c r="J42" s="513"/>
      <c r="K42" s="513"/>
    </row>
    <row r="43" spans="2:11" ht="171" customHeight="1" thickBot="1"/>
    <row r="44" spans="2:11" ht="15.75" customHeight="1">
      <c r="B44" s="94"/>
      <c r="C44" s="160" t="s">
        <v>2549</v>
      </c>
      <c r="D44" s="565">
        <v>1</v>
      </c>
      <c r="E44" s="675">
        <f>SUM(E48:E48)</f>
        <v>78.569999999999993</v>
      </c>
    </row>
    <row r="45" spans="2:11" ht="15.75" customHeight="1">
      <c r="B45" s="159"/>
      <c r="C45" s="163" t="s">
        <v>2467</v>
      </c>
      <c r="D45" s="670"/>
      <c r="E45" s="676"/>
    </row>
    <row r="46" spans="2:11" ht="15.75" thickBot="1">
      <c r="B46" s="785"/>
      <c r="C46" s="786"/>
      <c r="D46" s="786"/>
      <c r="E46" s="787"/>
    </row>
    <row r="47" spans="2:11">
      <c r="B47" s="17" t="s">
        <v>2029</v>
      </c>
      <c r="C47" s="18" t="s">
        <v>2030</v>
      </c>
      <c r="D47" s="18" t="s">
        <v>2037</v>
      </c>
      <c r="E47" s="19" t="s">
        <v>2031</v>
      </c>
    </row>
    <row r="48" spans="2:11" ht="26.25" customHeight="1" thickBot="1">
      <c r="B48" s="25">
        <v>9206693</v>
      </c>
      <c r="C48" s="61" t="str">
        <f>VLOOKUP(B48,Цены!$A:$B,2,0)</f>
        <v>РАЗМЕТОЧНЫЙ ШАБЛОН MULTIBLUE</v>
      </c>
      <c r="D48" s="27">
        <f>D44</f>
        <v>1</v>
      </c>
      <c r="E48" s="28">
        <f>IFERROR(VLOOKUP(B48,Sale!$A:$E,5,0),VLOOKUP(B48,Цены!$A:$G,7,0))*D48</f>
        <v>78.569999999999993</v>
      </c>
    </row>
  </sheetData>
  <sheetProtection sheet="1" objects="1" scenarios="1"/>
  <mergeCells count="29">
    <mergeCell ref="B32:K32"/>
    <mergeCell ref="B46:E46"/>
    <mergeCell ref="D34:D35"/>
    <mergeCell ref="E34:E35"/>
    <mergeCell ref="B36:E36"/>
    <mergeCell ref="B42:K42"/>
    <mergeCell ref="D44:D45"/>
    <mergeCell ref="E44:E45"/>
    <mergeCell ref="B26:E26"/>
    <mergeCell ref="J24:J25"/>
    <mergeCell ref="K24:K25"/>
    <mergeCell ref="H26:K26"/>
    <mergeCell ref="B22:K22"/>
    <mergeCell ref="D24:D25"/>
    <mergeCell ref="E24:E25"/>
    <mergeCell ref="B1:K1"/>
    <mergeCell ref="B3:K3"/>
    <mergeCell ref="D5:D6"/>
    <mergeCell ref="E5:E6"/>
    <mergeCell ref="B7:E7"/>
    <mergeCell ref="J5:J6"/>
    <mergeCell ref="K5:K6"/>
    <mergeCell ref="H7:K7"/>
    <mergeCell ref="D14:D15"/>
    <mergeCell ref="E14:E15"/>
    <mergeCell ref="B16:E16"/>
    <mergeCell ref="J14:J15"/>
    <mergeCell ref="K14:K15"/>
    <mergeCell ref="H16:K16"/>
  </mergeCells>
  <dataValidations count="1">
    <dataValidation allowBlank="1" showErrorMessage="1" prompt="Выбрать тип петли" sqref="C5 I5 C14 I14 C24 I24 C34 C44"/>
  </dataValidations>
  <hyperlinks>
    <hyperlink ref="C6" r:id="rId1" location="page_1298"/>
    <hyperlink ref="I6" r:id="rId2" location="page_1296"/>
    <hyperlink ref="C15" r:id="rId3" location="page_1296"/>
    <hyperlink ref="I15" r:id="rId4" location="page_1296"/>
    <hyperlink ref="C25" r:id="rId5" location="page_1298"/>
    <hyperlink ref="I25" r:id="rId6" location="page_1298"/>
    <hyperlink ref="C35" r:id="rId7" location="page_1304"/>
    <hyperlink ref="C45" r:id="rId8" location="page_1314"/>
  </hyperlinks>
  <pageMargins left="0.7" right="0.7" top="0.75" bottom="0.75" header="0.3" footer="0.3"/>
  <pageSetup paperSize="9" orientation="portrait" r:id="rId9"/>
  <drawing r:id="rId10"/>
</worksheet>
</file>

<file path=xl/worksheets/sheet45.xml><?xml version="1.0" encoding="utf-8"?>
<worksheet xmlns="http://schemas.openxmlformats.org/spreadsheetml/2006/main" xmlns:r="http://schemas.openxmlformats.org/officeDocument/2006/relationships">
  <sheetPr codeName="Лист32">
    <tabColor rgb="FF800080"/>
  </sheetPr>
  <dimension ref="B1:K14"/>
  <sheetViews>
    <sheetView showRowColHeaders="0" zoomScale="70" zoomScaleNormal="70" workbookViewId="0">
      <pane ySplit="1" topLeftCell="A2" activePane="bottomLeft" state="frozen"/>
      <selection pane="bottomLeft"/>
    </sheetView>
  </sheetViews>
  <sheetFormatPr defaultColWidth="9.140625" defaultRowHeight="15"/>
  <cols>
    <col min="1" max="1" width="13.28515625" style="14" customWidth="1"/>
    <col min="2" max="2" width="24.7109375" style="14" customWidth="1"/>
    <col min="3" max="3" width="54.140625" style="14" customWidth="1"/>
    <col min="4" max="4" width="8.5703125" style="14" customWidth="1"/>
    <col min="5" max="5" width="13.28515625" style="14" customWidth="1"/>
    <col min="6" max="7" width="9.140625" style="14"/>
    <col min="8" max="8" width="24.7109375" style="14" customWidth="1"/>
    <col min="9" max="9" width="54.140625" style="14" customWidth="1"/>
    <col min="10" max="10" width="8.5703125" style="14" customWidth="1"/>
    <col min="11" max="11" width="13.28515625" style="14" customWidth="1"/>
    <col min="12" max="16384" width="9.140625" style="14"/>
  </cols>
  <sheetData>
    <row r="1" spans="2:11" ht="68.25" customHeight="1">
      <c r="B1" s="606" t="s">
        <v>2593</v>
      </c>
      <c r="C1" s="606"/>
      <c r="D1" s="606"/>
      <c r="E1" s="606"/>
      <c r="F1" s="606"/>
      <c r="G1" s="606"/>
      <c r="H1" s="606"/>
      <c r="I1" s="606"/>
      <c r="J1" s="606"/>
      <c r="K1" s="606"/>
    </row>
    <row r="2" spans="2:11" ht="68.25" customHeight="1">
      <c r="C2" s="130" t="s">
        <v>2467</v>
      </c>
      <c r="I2" s="130" t="s">
        <v>2467</v>
      </c>
    </row>
    <row r="3" spans="2:11">
      <c r="B3" s="48" t="s">
        <v>2029</v>
      </c>
      <c r="C3" s="48" t="s">
        <v>2030</v>
      </c>
      <c r="D3" s="48" t="s">
        <v>2037</v>
      </c>
      <c r="E3" s="48" t="s">
        <v>2031</v>
      </c>
      <c r="H3" s="48" t="s">
        <v>2029</v>
      </c>
      <c r="I3" s="48" t="s">
        <v>2030</v>
      </c>
      <c r="J3" s="48" t="s">
        <v>2037</v>
      </c>
      <c r="K3" s="48" t="s">
        <v>2031</v>
      </c>
    </row>
    <row r="4" spans="2:11" ht="25.5" customHeight="1">
      <c r="B4" s="210">
        <v>9000598</v>
      </c>
      <c r="C4" s="21" t="str">
        <f>VLOOKUP(B4,Цены!$A:$B,2,0)</f>
        <v>ШТАНГА ДЛЯ ВЕШАЛОК 30Х15Х0, 7 ММ, ДЛИНА 3000 ММ, НИКЕЛИРОВАННАЯ, МАТОВАЯ</v>
      </c>
      <c r="D4" s="292">
        <v>1</v>
      </c>
      <c r="E4" s="109">
        <f>IFERROR(VLOOKUP(B4,Sale!$A:$E,5,0),VLOOKUP(B4,Цены!$A:$G,7,0))*D4</f>
        <v>836.226</v>
      </c>
      <c r="H4" s="112">
        <v>9056579</v>
      </c>
      <c r="I4" s="21" t="str">
        <f>VLOOKUP(H4,Цены!$A:$B,2,0)</f>
        <v>SL 322 DD OVAL, ШТАНГОДЕРЖАТЕЛЬ, ЦИНК, НИКЕЛИРОВАННЫЙ</v>
      </c>
      <c r="J4" s="292">
        <v>1</v>
      </c>
      <c r="K4" s="109">
        <f>IFERROR(VLOOKUP(H4,Sale!$A:$E,5,0),VLOOKUP(H4,Цены!$A:$G,7,0))*J4</f>
        <v>17.0595</v>
      </c>
    </row>
    <row r="5" spans="2:11" ht="27.75" customHeight="1">
      <c r="B5" s="206">
        <v>9061704</v>
      </c>
      <c r="C5" s="209" t="str">
        <f>VLOOKUP(B5,Цены!$A:$B,2,0)</f>
        <v>ШТАНГА Д/ВЕШАЛКИ 30Х15ММ, ДЛИНА 3000 ММ, ПОКРЫТИЕ СЕРЫЙ ТИТАН</v>
      </c>
      <c r="D5" s="334">
        <v>1</v>
      </c>
      <c r="E5" s="208">
        <f>IFERROR(VLOOKUP(B5,Sale!$A:$E,5,0),VLOOKUP(B5,Цены!$A:$G,7,0))*D5</f>
        <v>645.48450000000003</v>
      </c>
      <c r="F5" s="207"/>
      <c r="G5" s="207"/>
    </row>
    <row r="7" spans="2:11" ht="86.25" customHeight="1">
      <c r="C7" s="130" t="s">
        <v>2467</v>
      </c>
      <c r="I7" s="130" t="s">
        <v>2467</v>
      </c>
    </row>
    <row r="8" spans="2:11">
      <c r="B8" s="48" t="s">
        <v>2029</v>
      </c>
      <c r="C8" s="48" t="s">
        <v>2030</v>
      </c>
      <c r="D8" s="48" t="s">
        <v>2037</v>
      </c>
      <c r="E8" s="48" t="s">
        <v>2031</v>
      </c>
      <c r="H8" s="48" t="s">
        <v>2029</v>
      </c>
      <c r="I8" s="48" t="s">
        <v>2030</v>
      </c>
      <c r="J8" s="48" t="s">
        <v>2037</v>
      </c>
      <c r="K8" s="48" t="s">
        <v>2031</v>
      </c>
    </row>
    <row r="9" spans="2:11" ht="25.5" customHeight="1">
      <c r="B9" s="112">
        <v>9056568</v>
      </c>
      <c r="C9" s="58" t="str">
        <f>VLOOKUP(B9,Цены!$A:$B,2,0)</f>
        <v>SL 786 DD, ШТАНГОДЕРЖАТЕЛЬ, ЦИНК, НИКЕЛИРОВАННЫЙ</v>
      </c>
      <c r="D9" s="292">
        <v>1</v>
      </c>
      <c r="E9" s="109">
        <f>IFERROR(VLOOKUP(B9,Sale!$A:$E,5,0),VLOOKUP(B9,Цены!$A:$G,7,0))*D9</f>
        <v>29.285999999999998</v>
      </c>
      <c r="H9" s="112">
        <v>9056573</v>
      </c>
      <c r="I9" s="58" t="str">
        <f>VLOOKUP(H9,Цены!$A:$B,2,0)</f>
        <v>SL 323 DD OVAL, ШТАНГОДЕРЖАТЕЛЬ, ЦИНК, НИКЕЛИРОВАННЫЙ</v>
      </c>
      <c r="J9" s="292">
        <v>1</v>
      </c>
      <c r="K9" s="109">
        <f>IFERROR(VLOOKUP(H9,Sale!$A:$E,5,0),VLOOKUP(H9,Цены!$A:$G,7,0))*J9</f>
        <v>19.885499999999997</v>
      </c>
    </row>
    <row r="12" spans="2:11" ht="86.25" customHeight="1">
      <c r="C12" s="130" t="s">
        <v>2467</v>
      </c>
    </row>
    <row r="13" spans="2:11">
      <c r="B13" s="48" t="s">
        <v>2029</v>
      </c>
      <c r="C13" s="48" t="s">
        <v>2030</v>
      </c>
      <c r="D13" s="48" t="s">
        <v>2037</v>
      </c>
      <c r="E13" s="48" t="s">
        <v>2031</v>
      </c>
    </row>
    <row r="14" spans="2:11" ht="25.5">
      <c r="B14" s="112">
        <v>1066631</v>
      </c>
      <c r="C14" s="58" t="str">
        <f>VLOOKUP(B14,Цены!$A:$B,2,0)</f>
        <v>SL 781 М, ШТАНГОДЕРЖАТЕЛЬ СРЕДНИЙ, ЦИНК, НИКЕЛИРОВАННЫЙ</v>
      </c>
      <c r="D14" s="292">
        <v>1</v>
      </c>
      <c r="E14" s="109">
        <f>IFERROR(VLOOKUP(B14,Sale!$A:$E,5,0),VLOOKUP(B14,Цены!$A:$G,7,0))*D14</f>
        <v>44.576999999999998</v>
      </c>
    </row>
  </sheetData>
  <sheetProtection sheet="1" objects="1" scenarios="1"/>
  <mergeCells count="1">
    <mergeCell ref="B1:K1"/>
  </mergeCells>
  <hyperlinks>
    <hyperlink ref="C2" r:id="rId1" location="page_1288"/>
    <hyperlink ref="I2" r:id="rId2" location="page_1288"/>
    <hyperlink ref="I7" r:id="rId3" location="page_1288"/>
    <hyperlink ref="C7" r:id="rId4" location="page_1290"/>
    <hyperlink ref="C12" r:id="rId5" location="page_1290"/>
  </hyperlinks>
  <pageMargins left="0.7" right="0.7" top="0.75" bottom="0.75" header="0.3" footer="0.3"/>
  <pageSetup paperSize="9" orientation="portrait" r:id="rId6"/>
  <drawing r:id="rId7"/>
</worksheet>
</file>

<file path=xl/worksheets/sheet46.xml><?xml version="1.0" encoding="utf-8"?>
<worksheet xmlns="http://schemas.openxmlformats.org/spreadsheetml/2006/main" xmlns:r="http://schemas.openxmlformats.org/officeDocument/2006/relationships">
  <sheetPr codeName="Лист34"/>
  <dimension ref="B1:F14"/>
  <sheetViews>
    <sheetView workbookViewId="0">
      <selection activeCell="E18" sqref="E18"/>
    </sheetView>
  </sheetViews>
  <sheetFormatPr defaultRowHeight="15"/>
  <cols>
    <col min="2" max="2" width="34.28515625" customWidth="1"/>
    <col min="5" max="5" width="39.42578125" customWidth="1"/>
    <col min="6" max="6" width="11.7109375" customWidth="1"/>
  </cols>
  <sheetData>
    <row r="1" spans="2:6">
      <c r="B1" t="s">
        <v>2608</v>
      </c>
      <c r="E1" t="s">
        <v>2615</v>
      </c>
    </row>
    <row r="2" spans="2:6">
      <c r="B2" s="237" t="s">
        <v>2609</v>
      </c>
      <c r="C2" s="237">
        <v>9125419</v>
      </c>
      <c r="E2" s="237" t="s">
        <v>2616</v>
      </c>
      <c r="F2" s="237">
        <v>9105801</v>
      </c>
    </row>
    <row r="3" spans="2:6">
      <c r="B3" s="237" t="s">
        <v>2610</v>
      </c>
      <c r="C3" s="237">
        <v>9125421</v>
      </c>
      <c r="E3" s="237" t="s">
        <v>2617</v>
      </c>
      <c r="F3" s="237">
        <v>9105807</v>
      </c>
    </row>
    <row r="4" spans="2:6">
      <c r="B4" s="237" t="s">
        <v>2611</v>
      </c>
      <c r="C4" s="237">
        <v>9125422</v>
      </c>
      <c r="E4" s="237" t="s">
        <v>2618</v>
      </c>
      <c r="F4" s="237">
        <v>9105809</v>
      </c>
    </row>
    <row r="5" spans="2:6">
      <c r="B5" s="237" t="s">
        <v>2612</v>
      </c>
      <c r="C5" s="237">
        <v>9125423</v>
      </c>
      <c r="E5" s="237" t="s">
        <v>2619</v>
      </c>
      <c r="F5" s="237">
        <v>9105810</v>
      </c>
    </row>
    <row r="6" spans="2:6">
      <c r="B6" s="237" t="s">
        <v>2613</v>
      </c>
      <c r="C6" s="237">
        <v>9125425</v>
      </c>
      <c r="E6" s="237"/>
      <c r="F6" s="237"/>
    </row>
    <row r="7" spans="2:6">
      <c r="B7" s="237" t="s">
        <v>2614</v>
      </c>
      <c r="C7" s="237">
        <v>9125413</v>
      </c>
      <c r="E7" s="237"/>
      <c r="F7" s="237"/>
    </row>
    <row r="8" spans="2:6">
      <c r="B8" s="237"/>
      <c r="C8" s="237"/>
      <c r="E8" s="238" t="s">
        <v>2620</v>
      </c>
    </row>
    <row r="9" spans="2:6">
      <c r="B9" s="237"/>
      <c r="C9" s="237"/>
      <c r="E9" s="237"/>
      <c r="F9" s="237"/>
    </row>
    <row r="10" spans="2:6">
      <c r="B10" s="237"/>
      <c r="C10" s="237"/>
      <c r="E10" s="237"/>
      <c r="F10" s="237"/>
    </row>
    <row r="11" spans="2:6">
      <c r="B11" s="237"/>
      <c r="C11" s="237"/>
      <c r="E11" s="237"/>
      <c r="F11" s="237"/>
    </row>
    <row r="12" spans="2:6">
      <c r="B12" s="237"/>
      <c r="C12" s="237"/>
    </row>
    <row r="13" spans="2:6">
      <c r="B13" s="237"/>
      <c r="C13" s="237"/>
    </row>
    <row r="14" spans="2:6">
      <c r="B14" s="237"/>
      <c r="C14" s="237"/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34</vt:i4>
      </vt:variant>
    </vt:vector>
  </HeadingPairs>
  <TitlesOfParts>
    <vt:vector size="34" baseType="lpstr">
      <vt:lpstr>Smart</vt:lpstr>
      <vt:lpstr>Help</vt:lpstr>
      <vt:lpstr>Sale</vt:lpstr>
      <vt:lpstr>Main</vt:lpstr>
      <vt:lpstr>Sensys glass door</vt:lpstr>
      <vt:lpstr>Sensys</vt:lpstr>
      <vt:lpstr>Sensys Black</vt:lpstr>
      <vt:lpstr>Intermat</vt:lpstr>
      <vt:lpstr>SlideOn</vt:lpstr>
      <vt:lpstr>Спец.Петли</vt:lpstr>
      <vt:lpstr>AvanTech YOU</vt:lpstr>
      <vt:lpstr>Организации AvanTech</vt:lpstr>
      <vt:lpstr>ArciTech</vt:lpstr>
      <vt:lpstr>Организации ArciTech</vt:lpstr>
      <vt:lpstr>InnoTech Atira</vt:lpstr>
      <vt:lpstr>Организации InnoTech</vt:lpstr>
      <vt:lpstr>Quadro</vt:lpstr>
      <vt:lpstr>IL XL</vt:lpstr>
      <vt:lpstr>TL XL</vt:lpstr>
      <vt:lpstr>TL XL 2019</vt:lpstr>
      <vt:lpstr>TL L</vt:lpstr>
      <vt:lpstr>TL L 2020</vt:lpstr>
      <vt:lpstr>TL M</vt:lpstr>
      <vt:lpstr>TL 27</vt:lpstr>
      <vt:lpstr>SL S</vt:lpstr>
      <vt:lpstr>SL M</vt:lpstr>
      <vt:lpstr>SL 55Plus</vt:lpstr>
      <vt:lpstr>SL 56</vt:lpstr>
      <vt:lpstr>WL L</vt:lpstr>
      <vt:lpstr>Акция по WL</vt:lpstr>
      <vt:lpstr>WL 230</vt:lpstr>
      <vt:lpstr>Соединительная фурнитура</vt:lpstr>
      <vt:lpstr>Производственная техника</vt:lpstr>
      <vt:lpstr>Для шкафа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Прайс-лист 2020</dc:title>
  <dc:creator>Ivan Artemiev</dc:creator>
  <cp:lastModifiedBy>Пользователь Windows</cp:lastModifiedBy>
  <dcterms:created xsi:type="dcterms:W3CDTF">2019-10-10T06:03:58Z</dcterms:created>
  <dcterms:modified xsi:type="dcterms:W3CDTF">2020-11-06T05:23:57Z</dcterms:modified>
  <cp:contentStatus/>
</cp:coreProperties>
</file>